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2.xml" ContentType="application/vnd.ms-excel.slicer+xml"/>
  <Override PartName="/xl/timelines/timeline2.xml" ContentType="application/vnd.ms-excel.timelin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6.xml" ContentType="application/vnd.openxmlformats-officedocument.drawing+xml"/>
  <Override PartName="/xl/ctrlProps/ctrlProp3.xml" ContentType="application/vnd.ms-excel.controlproperties+xml"/>
  <Override PartName="/xl/ctrlProps/ctrlProp4.xml" ContentType="application/vnd.ms-excel.controlproperties+xml"/>
  <Override PartName="/xl/slicers/slicer3.xml" ContentType="application/vnd.ms-excel.slicer+xml"/>
  <Override PartName="/xl/timelines/timeline3.xml" ContentType="application/vnd.ms-excel.timelin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D:\Excel\Dashboard\FINAL\"/>
    </mc:Choice>
  </mc:AlternateContent>
  <xr:revisionPtr revIDLastSave="0" documentId="13_ncr:1_{06F61DB6-8B68-4EBA-B55C-14EFE2FF3F30}" xr6:coauthVersionLast="47" xr6:coauthVersionMax="47" xr10:uidLastSave="{00000000-0000-0000-0000-000000000000}"/>
  <bookViews>
    <workbookView xWindow="-108" yWindow="-108" windowWidth="23256" windowHeight="12456" firstSheet="4" activeTab="6" xr2:uid="{F162400E-2D8E-4A30-9914-87C132534360}"/>
  </bookViews>
  <sheets>
    <sheet name="Date" sheetId="1" r:id="rId1"/>
    <sheet name="Location" sheetId="2" r:id="rId2"/>
    <sheet name="Vehicle" sheetId="3" r:id="rId3"/>
    <sheet name="Driver" sheetId="4" r:id="rId4"/>
    <sheet name="Effects" sheetId="5" r:id="rId5"/>
    <sheet name="Source" sheetId="8" r:id="rId6"/>
    <sheet name="Pivot Analysis" sheetId="10" r:id="rId7"/>
    <sheet name="Charts" sheetId="13" r:id="rId8"/>
    <sheet name="Data Analysis" sheetId="12" r:id="rId9"/>
    <sheet name="D Summary" sheetId="16" r:id="rId10"/>
    <sheet name="L Summary " sheetId="17" r:id="rId11"/>
    <sheet name="Icons" sheetId="14" r:id="rId12"/>
  </sheets>
  <definedNames>
    <definedName name="Buttons">'Pivot Analysis'!$D$177:$Q$196</definedName>
    <definedName name="Date">Date!$A$2:$F$2001</definedName>
    <definedName name="driver">Driver!$A$2:$E$2001</definedName>
    <definedName name="Effects">Effects!$A$2:$E$2001</definedName>
    <definedName name="location">Location!$A$2:$D$2001</definedName>
    <definedName name="NativeTimeline_Date">#N/A</definedName>
    <definedName name="Slicer_Accident_Cause">#N/A</definedName>
    <definedName name="Slicer_Driver_Age">#N/A</definedName>
    <definedName name="Slicer_Legal_Actions_Taken">#N/A</definedName>
    <definedName name="Slicer_License_Validity">#N/A</definedName>
    <definedName name="Slicer_Location">#N/A</definedName>
    <definedName name="Slicer_Months__Date">#N/A</definedName>
    <definedName name="Slicer_Peak_off_peak">#N/A</definedName>
    <definedName name="Slicer_Road_Type">#N/A</definedName>
    <definedName name="Slicer_Severity">#N/A</definedName>
    <definedName name="Slicer_Traffic_Density">#N/A</definedName>
    <definedName name="Slicer_Vehicle_Type">#N/A</definedName>
    <definedName name="Slicer_Weather_Condition1">#N/A</definedName>
    <definedName name="vehicle">Vehicle!$A$2:$E$2001</definedName>
    <definedName name="Vehiclematch">Vehicle!$A$1:$E$1</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8" i="1" l="1"/>
  <c r="G148" i="12"/>
  <c r="H148" i="12"/>
  <c r="I148" i="12"/>
  <c r="G132" i="12"/>
  <c r="J132" i="12"/>
  <c r="G130" i="12"/>
  <c r="J130" i="12"/>
  <c r="G107" i="12"/>
  <c r="H107" i="12"/>
  <c r="I107" i="12"/>
  <c r="G80" i="12"/>
  <c r="H80" i="12"/>
  <c r="G63" i="12"/>
  <c r="H63" i="12"/>
  <c r="G50" i="12"/>
  <c r="H50" i="12"/>
  <c r="H37" i="12"/>
  <c r="I37" i="12"/>
  <c r="J37" i="12"/>
  <c r="E206" i="10"/>
  <c r="G149" i="12" s="1"/>
  <c r="F206" i="10"/>
  <c r="E207" i="10"/>
  <c r="G150" i="12" s="1"/>
  <c r="F207" i="10"/>
  <c r="H150" i="12" s="1"/>
  <c r="G8" i="8"/>
  <c r="H8" i="8" s="1"/>
  <c r="G9" i="8"/>
  <c r="H9" i="8" s="1"/>
  <c r="G10" i="8"/>
  <c r="H10" i="8" s="1"/>
  <c r="G11" i="8"/>
  <c r="H11" i="8" s="1"/>
  <c r="G12" i="8"/>
  <c r="H12" i="8" s="1"/>
  <c r="G13" i="8"/>
  <c r="H13" i="8" s="1"/>
  <c r="G14" i="8"/>
  <c r="H14" i="8" s="1"/>
  <c r="G15" i="8"/>
  <c r="H15" i="8" s="1"/>
  <c r="G16" i="8"/>
  <c r="H16" i="8" s="1"/>
  <c r="G17" i="8"/>
  <c r="H17" i="8" s="1"/>
  <c r="G18" i="8"/>
  <c r="H18" i="8" s="1"/>
  <c r="G19" i="8"/>
  <c r="H19" i="8" s="1"/>
  <c r="G20" i="8"/>
  <c r="H20" i="8" s="1"/>
  <c r="G21" i="8"/>
  <c r="H21" i="8" s="1"/>
  <c r="G22" i="8"/>
  <c r="H22" i="8" s="1"/>
  <c r="G23" i="8"/>
  <c r="H23" i="8" s="1"/>
  <c r="G24" i="8"/>
  <c r="H24" i="8" s="1"/>
  <c r="G25" i="8"/>
  <c r="H25" i="8" s="1"/>
  <c r="G26" i="8"/>
  <c r="H26" i="8" s="1"/>
  <c r="G27" i="8"/>
  <c r="H27" i="8" s="1"/>
  <c r="G28" i="8"/>
  <c r="H28" i="8" s="1"/>
  <c r="G29" i="8"/>
  <c r="H29" i="8" s="1"/>
  <c r="G30" i="8"/>
  <c r="H30" i="8" s="1"/>
  <c r="G31" i="8"/>
  <c r="H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81" i="8"/>
  <c r="H81" i="8" s="1"/>
  <c r="G82" i="8"/>
  <c r="H82" i="8" s="1"/>
  <c r="G83" i="8"/>
  <c r="H83" i="8" s="1"/>
  <c r="G84" i="8"/>
  <c r="H84" i="8" s="1"/>
  <c r="G85" i="8"/>
  <c r="H85" i="8" s="1"/>
  <c r="G86" i="8"/>
  <c r="H86" i="8" s="1"/>
  <c r="G87" i="8"/>
  <c r="H87" i="8" s="1"/>
  <c r="G88" i="8"/>
  <c r="H88" i="8" s="1"/>
  <c r="G89" i="8"/>
  <c r="H89" i="8" s="1"/>
  <c r="G90" i="8"/>
  <c r="H90" i="8" s="1"/>
  <c r="G91" i="8"/>
  <c r="H91" i="8" s="1"/>
  <c r="G92" i="8"/>
  <c r="H92" i="8" s="1"/>
  <c r="G93" i="8"/>
  <c r="H93" i="8" s="1"/>
  <c r="G94" i="8"/>
  <c r="H94" i="8" s="1"/>
  <c r="G95" i="8"/>
  <c r="H95" i="8" s="1"/>
  <c r="G96" i="8"/>
  <c r="H96" i="8" s="1"/>
  <c r="G97" i="8"/>
  <c r="H97" i="8" s="1"/>
  <c r="G98" i="8"/>
  <c r="H98" i="8" s="1"/>
  <c r="G99" i="8"/>
  <c r="H99" i="8" s="1"/>
  <c r="G100" i="8"/>
  <c r="H100" i="8" s="1"/>
  <c r="G101" i="8"/>
  <c r="H101" i="8" s="1"/>
  <c r="G102" i="8"/>
  <c r="H102" i="8" s="1"/>
  <c r="G103" i="8"/>
  <c r="H103" i="8" s="1"/>
  <c r="G104" i="8"/>
  <c r="H104" i="8" s="1"/>
  <c r="G105" i="8"/>
  <c r="H105" i="8" s="1"/>
  <c r="G106" i="8"/>
  <c r="H106" i="8" s="1"/>
  <c r="G107" i="8"/>
  <c r="H107" i="8" s="1"/>
  <c r="G108" i="8"/>
  <c r="H108" i="8" s="1"/>
  <c r="G109" i="8"/>
  <c r="H109" i="8" s="1"/>
  <c r="G110" i="8"/>
  <c r="H110" i="8" s="1"/>
  <c r="G111" i="8"/>
  <c r="H111" i="8" s="1"/>
  <c r="G112" i="8"/>
  <c r="H112" i="8" s="1"/>
  <c r="G113" i="8"/>
  <c r="H113" i="8" s="1"/>
  <c r="G114" i="8"/>
  <c r="H114" i="8" s="1"/>
  <c r="G115" i="8"/>
  <c r="H115" i="8" s="1"/>
  <c r="G116" i="8"/>
  <c r="H116" i="8" s="1"/>
  <c r="G117" i="8"/>
  <c r="H117" i="8" s="1"/>
  <c r="G118" i="8"/>
  <c r="H118" i="8" s="1"/>
  <c r="G119" i="8"/>
  <c r="H119" i="8" s="1"/>
  <c r="G120" i="8"/>
  <c r="H120" i="8" s="1"/>
  <c r="G121" i="8"/>
  <c r="H121" i="8" s="1"/>
  <c r="G122" i="8"/>
  <c r="H122" i="8" s="1"/>
  <c r="G123" i="8"/>
  <c r="H123" i="8" s="1"/>
  <c r="G124" i="8"/>
  <c r="H124" i="8" s="1"/>
  <c r="G125" i="8"/>
  <c r="H125" i="8" s="1"/>
  <c r="G126" i="8"/>
  <c r="H126" i="8" s="1"/>
  <c r="G127" i="8"/>
  <c r="H127" i="8" s="1"/>
  <c r="G128" i="8"/>
  <c r="H128" i="8" s="1"/>
  <c r="G129" i="8"/>
  <c r="H129" i="8" s="1"/>
  <c r="G130" i="8"/>
  <c r="H130" i="8" s="1"/>
  <c r="G131" i="8"/>
  <c r="H131" i="8" s="1"/>
  <c r="G132" i="8"/>
  <c r="H132" i="8" s="1"/>
  <c r="G133" i="8"/>
  <c r="H133" i="8" s="1"/>
  <c r="G134" i="8"/>
  <c r="H134" i="8" s="1"/>
  <c r="G135" i="8"/>
  <c r="H135" i="8" s="1"/>
  <c r="G136" i="8"/>
  <c r="H136" i="8" s="1"/>
  <c r="G137" i="8"/>
  <c r="H137" i="8" s="1"/>
  <c r="G138" i="8"/>
  <c r="H138" i="8" s="1"/>
  <c r="G139" i="8"/>
  <c r="H139" i="8" s="1"/>
  <c r="G140" i="8"/>
  <c r="H140" i="8" s="1"/>
  <c r="G141" i="8"/>
  <c r="H141" i="8" s="1"/>
  <c r="G142" i="8"/>
  <c r="H142" i="8" s="1"/>
  <c r="G143" i="8"/>
  <c r="H143" i="8" s="1"/>
  <c r="G144" i="8"/>
  <c r="H144" i="8" s="1"/>
  <c r="G145" i="8"/>
  <c r="H145" i="8" s="1"/>
  <c r="G146" i="8"/>
  <c r="H146" i="8" s="1"/>
  <c r="G147" i="8"/>
  <c r="H147" i="8" s="1"/>
  <c r="G148" i="8"/>
  <c r="H148" i="8" s="1"/>
  <c r="G149" i="8"/>
  <c r="H149" i="8" s="1"/>
  <c r="G150" i="8"/>
  <c r="H150" i="8" s="1"/>
  <c r="G151" i="8"/>
  <c r="H151" i="8" s="1"/>
  <c r="G152" i="8"/>
  <c r="H152" i="8" s="1"/>
  <c r="G153" i="8"/>
  <c r="H153" i="8" s="1"/>
  <c r="G154" i="8"/>
  <c r="H154" i="8" s="1"/>
  <c r="G155" i="8"/>
  <c r="H155" i="8" s="1"/>
  <c r="G156" i="8"/>
  <c r="H156" i="8" s="1"/>
  <c r="G157" i="8"/>
  <c r="H157" i="8" s="1"/>
  <c r="G158" i="8"/>
  <c r="H158" i="8" s="1"/>
  <c r="G159" i="8"/>
  <c r="H159" i="8" s="1"/>
  <c r="G160" i="8"/>
  <c r="H160" i="8" s="1"/>
  <c r="G161" i="8"/>
  <c r="H161" i="8" s="1"/>
  <c r="G162" i="8"/>
  <c r="H162" i="8" s="1"/>
  <c r="G163" i="8"/>
  <c r="H163" i="8" s="1"/>
  <c r="G164" i="8"/>
  <c r="H164" i="8" s="1"/>
  <c r="G165" i="8"/>
  <c r="H165" i="8" s="1"/>
  <c r="G166" i="8"/>
  <c r="H166" i="8" s="1"/>
  <c r="G167" i="8"/>
  <c r="H167" i="8" s="1"/>
  <c r="G168" i="8"/>
  <c r="H168" i="8" s="1"/>
  <c r="G169" i="8"/>
  <c r="H169" i="8" s="1"/>
  <c r="G170" i="8"/>
  <c r="H170" i="8" s="1"/>
  <c r="G171" i="8"/>
  <c r="H171" i="8" s="1"/>
  <c r="G172" i="8"/>
  <c r="H172" i="8" s="1"/>
  <c r="G173" i="8"/>
  <c r="H173" i="8" s="1"/>
  <c r="G174" i="8"/>
  <c r="H174" i="8" s="1"/>
  <c r="G175" i="8"/>
  <c r="H175" i="8" s="1"/>
  <c r="G176" i="8"/>
  <c r="H176" i="8" s="1"/>
  <c r="G177" i="8"/>
  <c r="H177" i="8" s="1"/>
  <c r="G178" i="8"/>
  <c r="H178" i="8" s="1"/>
  <c r="G179" i="8"/>
  <c r="H179" i="8" s="1"/>
  <c r="G180" i="8"/>
  <c r="H180" i="8" s="1"/>
  <c r="G181" i="8"/>
  <c r="H181" i="8" s="1"/>
  <c r="G182" i="8"/>
  <c r="H182" i="8" s="1"/>
  <c r="G183" i="8"/>
  <c r="H183" i="8" s="1"/>
  <c r="G184" i="8"/>
  <c r="H184" i="8" s="1"/>
  <c r="G185" i="8"/>
  <c r="H185" i="8" s="1"/>
  <c r="G186" i="8"/>
  <c r="H186" i="8" s="1"/>
  <c r="G187" i="8"/>
  <c r="H187" i="8" s="1"/>
  <c r="G188" i="8"/>
  <c r="H188" i="8" s="1"/>
  <c r="G189" i="8"/>
  <c r="H189" i="8" s="1"/>
  <c r="G190" i="8"/>
  <c r="H190" i="8" s="1"/>
  <c r="G191" i="8"/>
  <c r="H191" i="8" s="1"/>
  <c r="G192" i="8"/>
  <c r="H192" i="8" s="1"/>
  <c r="G193" i="8"/>
  <c r="H193" i="8" s="1"/>
  <c r="G194" i="8"/>
  <c r="H194" i="8" s="1"/>
  <c r="G195" i="8"/>
  <c r="H195" i="8" s="1"/>
  <c r="G196" i="8"/>
  <c r="H196" i="8" s="1"/>
  <c r="G197" i="8"/>
  <c r="H197" i="8" s="1"/>
  <c r="G198" i="8"/>
  <c r="H198" i="8" s="1"/>
  <c r="G199" i="8"/>
  <c r="H199" i="8" s="1"/>
  <c r="G200" i="8"/>
  <c r="H200" i="8" s="1"/>
  <c r="G201" i="8"/>
  <c r="H201" i="8" s="1"/>
  <c r="G202" i="8"/>
  <c r="H202" i="8" s="1"/>
  <c r="G203" i="8"/>
  <c r="H203" i="8" s="1"/>
  <c r="G204" i="8"/>
  <c r="H204" i="8" s="1"/>
  <c r="G205" i="8"/>
  <c r="H205" i="8" s="1"/>
  <c r="G206" i="8"/>
  <c r="H206" i="8" s="1"/>
  <c r="G207" i="8"/>
  <c r="H207" i="8" s="1"/>
  <c r="G208" i="8"/>
  <c r="H208" i="8" s="1"/>
  <c r="G209" i="8"/>
  <c r="H209" i="8" s="1"/>
  <c r="G210" i="8"/>
  <c r="H210" i="8" s="1"/>
  <c r="G211" i="8"/>
  <c r="H211" i="8" s="1"/>
  <c r="G212" i="8"/>
  <c r="H212" i="8" s="1"/>
  <c r="G213" i="8"/>
  <c r="H213" i="8" s="1"/>
  <c r="G214" i="8"/>
  <c r="H214" i="8" s="1"/>
  <c r="G215" i="8"/>
  <c r="H215" i="8" s="1"/>
  <c r="G216" i="8"/>
  <c r="H216" i="8" s="1"/>
  <c r="G217" i="8"/>
  <c r="H217" i="8" s="1"/>
  <c r="G218" i="8"/>
  <c r="H218" i="8" s="1"/>
  <c r="G219" i="8"/>
  <c r="H219" i="8" s="1"/>
  <c r="G220" i="8"/>
  <c r="H220" i="8" s="1"/>
  <c r="G221" i="8"/>
  <c r="H221" i="8" s="1"/>
  <c r="G222" i="8"/>
  <c r="H222" i="8" s="1"/>
  <c r="G223" i="8"/>
  <c r="H223" i="8" s="1"/>
  <c r="G224" i="8"/>
  <c r="H224" i="8" s="1"/>
  <c r="G225" i="8"/>
  <c r="H225" i="8" s="1"/>
  <c r="G226" i="8"/>
  <c r="H226" i="8" s="1"/>
  <c r="G227" i="8"/>
  <c r="H227" i="8" s="1"/>
  <c r="G228" i="8"/>
  <c r="H228" i="8" s="1"/>
  <c r="G229" i="8"/>
  <c r="H229" i="8" s="1"/>
  <c r="G230" i="8"/>
  <c r="H230" i="8" s="1"/>
  <c r="G231" i="8"/>
  <c r="H231" i="8" s="1"/>
  <c r="G232" i="8"/>
  <c r="H232" i="8" s="1"/>
  <c r="G233" i="8"/>
  <c r="H233" i="8" s="1"/>
  <c r="G234" i="8"/>
  <c r="H234" i="8" s="1"/>
  <c r="G235" i="8"/>
  <c r="H235" i="8" s="1"/>
  <c r="G236" i="8"/>
  <c r="H236" i="8" s="1"/>
  <c r="G237" i="8"/>
  <c r="H237" i="8" s="1"/>
  <c r="G238" i="8"/>
  <c r="H238" i="8" s="1"/>
  <c r="G239" i="8"/>
  <c r="H239" i="8" s="1"/>
  <c r="G240" i="8"/>
  <c r="H240" i="8" s="1"/>
  <c r="G241" i="8"/>
  <c r="H241" i="8" s="1"/>
  <c r="G242" i="8"/>
  <c r="H242" i="8" s="1"/>
  <c r="G243" i="8"/>
  <c r="H243" i="8" s="1"/>
  <c r="G244" i="8"/>
  <c r="H244" i="8" s="1"/>
  <c r="G245" i="8"/>
  <c r="H245" i="8" s="1"/>
  <c r="G246" i="8"/>
  <c r="H246" i="8" s="1"/>
  <c r="G247" i="8"/>
  <c r="H247" i="8" s="1"/>
  <c r="G248" i="8"/>
  <c r="H248" i="8" s="1"/>
  <c r="G249" i="8"/>
  <c r="H249" i="8" s="1"/>
  <c r="G250" i="8"/>
  <c r="H250" i="8" s="1"/>
  <c r="G251" i="8"/>
  <c r="H251" i="8" s="1"/>
  <c r="G252" i="8"/>
  <c r="H252" i="8" s="1"/>
  <c r="G253" i="8"/>
  <c r="H253" i="8" s="1"/>
  <c r="G254" i="8"/>
  <c r="H254" i="8" s="1"/>
  <c r="G255" i="8"/>
  <c r="H255" i="8" s="1"/>
  <c r="G256" i="8"/>
  <c r="H256" i="8" s="1"/>
  <c r="G257" i="8"/>
  <c r="H257" i="8" s="1"/>
  <c r="G258" i="8"/>
  <c r="H258" i="8" s="1"/>
  <c r="G259" i="8"/>
  <c r="H259" i="8" s="1"/>
  <c r="G260" i="8"/>
  <c r="H260" i="8" s="1"/>
  <c r="G261" i="8"/>
  <c r="H261" i="8" s="1"/>
  <c r="G262" i="8"/>
  <c r="H262" i="8" s="1"/>
  <c r="G263" i="8"/>
  <c r="H263" i="8" s="1"/>
  <c r="G264" i="8"/>
  <c r="H264" i="8" s="1"/>
  <c r="G265" i="8"/>
  <c r="H265" i="8" s="1"/>
  <c r="G266" i="8"/>
  <c r="H266" i="8" s="1"/>
  <c r="G267" i="8"/>
  <c r="H267" i="8" s="1"/>
  <c r="G268" i="8"/>
  <c r="H268" i="8" s="1"/>
  <c r="G269" i="8"/>
  <c r="H269" i="8" s="1"/>
  <c r="G270" i="8"/>
  <c r="H270" i="8" s="1"/>
  <c r="G271" i="8"/>
  <c r="H271" i="8" s="1"/>
  <c r="G272" i="8"/>
  <c r="H272" i="8" s="1"/>
  <c r="G273" i="8"/>
  <c r="H273" i="8" s="1"/>
  <c r="G274" i="8"/>
  <c r="H274" i="8" s="1"/>
  <c r="G275" i="8"/>
  <c r="H275" i="8" s="1"/>
  <c r="G276" i="8"/>
  <c r="H276" i="8" s="1"/>
  <c r="G277" i="8"/>
  <c r="H277" i="8" s="1"/>
  <c r="G278" i="8"/>
  <c r="H278" i="8" s="1"/>
  <c r="G279" i="8"/>
  <c r="H279" i="8" s="1"/>
  <c r="G280" i="8"/>
  <c r="H280" i="8" s="1"/>
  <c r="G281" i="8"/>
  <c r="H281" i="8" s="1"/>
  <c r="G282" i="8"/>
  <c r="H282" i="8" s="1"/>
  <c r="G283" i="8"/>
  <c r="H283" i="8" s="1"/>
  <c r="G284" i="8"/>
  <c r="H284" i="8" s="1"/>
  <c r="G285" i="8"/>
  <c r="H285" i="8" s="1"/>
  <c r="G286" i="8"/>
  <c r="H286" i="8" s="1"/>
  <c r="G287" i="8"/>
  <c r="H287" i="8" s="1"/>
  <c r="G288" i="8"/>
  <c r="H288" i="8" s="1"/>
  <c r="G289" i="8"/>
  <c r="H289" i="8" s="1"/>
  <c r="G290" i="8"/>
  <c r="H290" i="8" s="1"/>
  <c r="G291" i="8"/>
  <c r="H291" i="8" s="1"/>
  <c r="G292" i="8"/>
  <c r="H292" i="8" s="1"/>
  <c r="G293" i="8"/>
  <c r="H293" i="8" s="1"/>
  <c r="G294" i="8"/>
  <c r="H294" i="8" s="1"/>
  <c r="G295" i="8"/>
  <c r="H295" i="8" s="1"/>
  <c r="G296" i="8"/>
  <c r="H296" i="8" s="1"/>
  <c r="G297" i="8"/>
  <c r="H297" i="8" s="1"/>
  <c r="G298" i="8"/>
  <c r="H298" i="8" s="1"/>
  <c r="G299" i="8"/>
  <c r="H299" i="8" s="1"/>
  <c r="G300" i="8"/>
  <c r="H300" i="8" s="1"/>
  <c r="G301" i="8"/>
  <c r="H301" i="8" s="1"/>
  <c r="G302" i="8"/>
  <c r="H302" i="8" s="1"/>
  <c r="G303" i="8"/>
  <c r="H303" i="8" s="1"/>
  <c r="G304" i="8"/>
  <c r="H304" i="8" s="1"/>
  <c r="G305" i="8"/>
  <c r="H305" i="8" s="1"/>
  <c r="G306" i="8"/>
  <c r="H306" i="8" s="1"/>
  <c r="G307" i="8"/>
  <c r="H307" i="8" s="1"/>
  <c r="G308" i="8"/>
  <c r="H308" i="8" s="1"/>
  <c r="G309" i="8"/>
  <c r="H309" i="8" s="1"/>
  <c r="G310" i="8"/>
  <c r="H310" i="8" s="1"/>
  <c r="G311" i="8"/>
  <c r="H311" i="8" s="1"/>
  <c r="G312" i="8"/>
  <c r="H312" i="8" s="1"/>
  <c r="G313" i="8"/>
  <c r="H313" i="8" s="1"/>
  <c r="G314" i="8"/>
  <c r="H314" i="8" s="1"/>
  <c r="G315" i="8"/>
  <c r="H315" i="8" s="1"/>
  <c r="G316" i="8"/>
  <c r="H316" i="8" s="1"/>
  <c r="G317" i="8"/>
  <c r="H317" i="8" s="1"/>
  <c r="G318" i="8"/>
  <c r="H318" i="8" s="1"/>
  <c r="G319" i="8"/>
  <c r="H319" i="8" s="1"/>
  <c r="G320" i="8"/>
  <c r="H320" i="8" s="1"/>
  <c r="G321" i="8"/>
  <c r="H321" i="8" s="1"/>
  <c r="G322" i="8"/>
  <c r="H322" i="8" s="1"/>
  <c r="G323" i="8"/>
  <c r="H323" i="8" s="1"/>
  <c r="G324" i="8"/>
  <c r="H324" i="8" s="1"/>
  <c r="G325" i="8"/>
  <c r="H325" i="8" s="1"/>
  <c r="G326" i="8"/>
  <c r="H326" i="8" s="1"/>
  <c r="G327" i="8"/>
  <c r="H327" i="8" s="1"/>
  <c r="G328" i="8"/>
  <c r="H328" i="8" s="1"/>
  <c r="G329" i="8"/>
  <c r="H329" i="8" s="1"/>
  <c r="G330" i="8"/>
  <c r="H330" i="8" s="1"/>
  <c r="G331" i="8"/>
  <c r="H331" i="8" s="1"/>
  <c r="G332" i="8"/>
  <c r="H332" i="8" s="1"/>
  <c r="G333" i="8"/>
  <c r="H333" i="8" s="1"/>
  <c r="G334" i="8"/>
  <c r="H334" i="8" s="1"/>
  <c r="G335" i="8"/>
  <c r="H335" i="8" s="1"/>
  <c r="G336" i="8"/>
  <c r="H336" i="8" s="1"/>
  <c r="G337" i="8"/>
  <c r="H337" i="8" s="1"/>
  <c r="G338" i="8"/>
  <c r="H338" i="8" s="1"/>
  <c r="G339" i="8"/>
  <c r="H339" i="8" s="1"/>
  <c r="G340" i="8"/>
  <c r="H340" i="8" s="1"/>
  <c r="G341" i="8"/>
  <c r="H341" i="8" s="1"/>
  <c r="G342" i="8"/>
  <c r="H342" i="8" s="1"/>
  <c r="G343" i="8"/>
  <c r="H343" i="8" s="1"/>
  <c r="G344" i="8"/>
  <c r="H344" i="8" s="1"/>
  <c r="G345" i="8"/>
  <c r="H345" i="8" s="1"/>
  <c r="G346" i="8"/>
  <c r="H346" i="8" s="1"/>
  <c r="G347" i="8"/>
  <c r="H347" i="8" s="1"/>
  <c r="G348" i="8"/>
  <c r="H348" i="8" s="1"/>
  <c r="G349" i="8"/>
  <c r="H349" i="8" s="1"/>
  <c r="G350" i="8"/>
  <c r="H350" i="8" s="1"/>
  <c r="G351" i="8"/>
  <c r="H351" i="8" s="1"/>
  <c r="G352" i="8"/>
  <c r="H352" i="8" s="1"/>
  <c r="G353" i="8"/>
  <c r="H353" i="8" s="1"/>
  <c r="G354" i="8"/>
  <c r="H354" i="8" s="1"/>
  <c r="G355" i="8"/>
  <c r="H355" i="8" s="1"/>
  <c r="G356" i="8"/>
  <c r="H356" i="8" s="1"/>
  <c r="G357" i="8"/>
  <c r="H357" i="8" s="1"/>
  <c r="G358" i="8"/>
  <c r="H358" i="8" s="1"/>
  <c r="G359" i="8"/>
  <c r="H359" i="8" s="1"/>
  <c r="G360" i="8"/>
  <c r="H360" i="8" s="1"/>
  <c r="G361" i="8"/>
  <c r="H361" i="8" s="1"/>
  <c r="G362" i="8"/>
  <c r="H362" i="8" s="1"/>
  <c r="G363" i="8"/>
  <c r="H363" i="8" s="1"/>
  <c r="G364" i="8"/>
  <c r="H364" i="8" s="1"/>
  <c r="G365" i="8"/>
  <c r="H365" i="8" s="1"/>
  <c r="G366" i="8"/>
  <c r="H366" i="8" s="1"/>
  <c r="G367" i="8"/>
  <c r="H367" i="8" s="1"/>
  <c r="G368" i="8"/>
  <c r="H368" i="8" s="1"/>
  <c r="G369" i="8"/>
  <c r="H369" i="8" s="1"/>
  <c r="G370" i="8"/>
  <c r="H370" i="8" s="1"/>
  <c r="G371" i="8"/>
  <c r="H371" i="8" s="1"/>
  <c r="G372" i="8"/>
  <c r="H372" i="8" s="1"/>
  <c r="G373" i="8"/>
  <c r="H373" i="8" s="1"/>
  <c r="G374" i="8"/>
  <c r="H374" i="8" s="1"/>
  <c r="G375" i="8"/>
  <c r="H375" i="8" s="1"/>
  <c r="G376" i="8"/>
  <c r="H376" i="8" s="1"/>
  <c r="G377" i="8"/>
  <c r="H377" i="8" s="1"/>
  <c r="G378" i="8"/>
  <c r="H378" i="8" s="1"/>
  <c r="G379" i="8"/>
  <c r="H379" i="8" s="1"/>
  <c r="G380" i="8"/>
  <c r="H380" i="8" s="1"/>
  <c r="G381" i="8"/>
  <c r="H381" i="8" s="1"/>
  <c r="G382" i="8"/>
  <c r="H382" i="8" s="1"/>
  <c r="G383" i="8"/>
  <c r="H383" i="8" s="1"/>
  <c r="G384" i="8"/>
  <c r="H384" i="8" s="1"/>
  <c r="G385" i="8"/>
  <c r="H385" i="8" s="1"/>
  <c r="G386" i="8"/>
  <c r="H386" i="8" s="1"/>
  <c r="G387" i="8"/>
  <c r="H387" i="8" s="1"/>
  <c r="G388" i="8"/>
  <c r="H388" i="8" s="1"/>
  <c r="G389" i="8"/>
  <c r="H389" i="8" s="1"/>
  <c r="G390" i="8"/>
  <c r="H390" i="8" s="1"/>
  <c r="G391" i="8"/>
  <c r="H391" i="8" s="1"/>
  <c r="G392" i="8"/>
  <c r="H392" i="8" s="1"/>
  <c r="G393" i="8"/>
  <c r="H393" i="8" s="1"/>
  <c r="G394" i="8"/>
  <c r="H394" i="8" s="1"/>
  <c r="G395" i="8"/>
  <c r="H395" i="8" s="1"/>
  <c r="G396" i="8"/>
  <c r="H396" i="8" s="1"/>
  <c r="G397" i="8"/>
  <c r="H397" i="8" s="1"/>
  <c r="G398" i="8"/>
  <c r="H398" i="8" s="1"/>
  <c r="G399" i="8"/>
  <c r="H399" i="8" s="1"/>
  <c r="G400" i="8"/>
  <c r="H400" i="8" s="1"/>
  <c r="G401" i="8"/>
  <c r="H401" i="8" s="1"/>
  <c r="G402" i="8"/>
  <c r="H402" i="8" s="1"/>
  <c r="G403" i="8"/>
  <c r="H403" i="8" s="1"/>
  <c r="G404" i="8"/>
  <c r="H404" i="8" s="1"/>
  <c r="G405" i="8"/>
  <c r="H405" i="8" s="1"/>
  <c r="G406" i="8"/>
  <c r="H406" i="8" s="1"/>
  <c r="G407" i="8"/>
  <c r="H407" i="8" s="1"/>
  <c r="G408" i="8"/>
  <c r="H408" i="8" s="1"/>
  <c r="G409" i="8"/>
  <c r="H409" i="8" s="1"/>
  <c r="G410" i="8"/>
  <c r="H410" i="8" s="1"/>
  <c r="G411" i="8"/>
  <c r="H411" i="8" s="1"/>
  <c r="G412" i="8"/>
  <c r="H412" i="8" s="1"/>
  <c r="G413" i="8"/>
  <c r="H413" i="8" s="1"/>
  <c r="G414" i="8"/>
  <c r="H414" i="8" s="1"/>
  <c r="G415" i="8"/>
  <c r="H415" i="8" s="1"/>
  <c r="G416" i="8"/>
  <c r="H416" i="8" s="1"/>
  <c r="G417" i="8"/>
  <c r="H417" i="8" s="1"/>
  <c r="G418" i="8"/>
  <c r="H418" i="8" s="1"/>
  <c r="G419" i="8"/>
  <c r="H419" i="8" s="1"/>
  <c r="G420" i="8"/>
  <c r="H420" i="8" s="1"/>
  <c r="G421" i="8"/>
  <c r="H421" i="8" s="1"/>
  <c r="G422" i="8"/>
  <c r="H422" i="8" s="1"/>
  <c r="G423" i="8"/>
  <c r="H423" i="8" s="1"/>
  <c r="G424" i="8"/>
  <c r="H424" i="8" s="1"/>
  <c r="G425" i="8"/>
  <c r="H425" i="8" s="1"/>
  <c r="G426" i="8"/>
  <c r="H426" i="8" s="1"/>
  <c r="G427" i="8"/>
  <c r="H427" i="8" s="1"/>
  <c r="G428" i="8"/>
  <c r="H428" i="8" s="1"/>
  <c r="G429" i="8"/>
  <c r="H429" i="8" s="1"/>
  <c r="G430" i="8"/>
  <c r="H430" i="8" s="1"/>
  <c r="G431" i="8"/>
  <c r="H431" i="8" s="1"/>
  <c r="G432" i="8"/>
  <c r="H432" i="8" s="1"/>
  <c r="G433" i="8"/>
  <c r="H433" i="8" s="1"/>
  <c r="G434" i="8"/>
  <c r="H434" i="8" s="1"/>
  <c r="G435" i="8"/>
  <c r="H435" i="8" s="1"/>
  <c r="G436" i="8"/>
  <c r="H436" i="8" s="1"/>
  <c r="G437" i="8"/>
  <c r="H437" i="8" s="1"/>
  <c r="G438" i="8"/>
  <c r="H438" i="8" s="1"/>
  <c r="G439" i="8"/>
  <c r="H439" i="8" s="1"/>
  <c r="G440" i="8"/>
  <c r="H440" i="8" s="1"/>
  <c r="G441" i="8"/>
  <c r="H441" i="8" s="1"/>
  <c r="G442" i="8"/>
  <c r="H442" i="8" s="1"/>
  <c r="G443" i="8"/>
  <c r="H443" i="8" s="1"/>
  <c r="G444" i="8"/>
  <c r="H444" i="8" s="1"/>
  <c r="G445" i="8"/>
  <c r="H445" i="8" s="1"/>
  <c r="G446" i="8"/>
  <c r="H446" i="8" s="1"/>
  <c r="G447" i="8"/>
  <c r="H447" i="8" s="1"/>
  <c r="G448" i="8"/>
  <c r="H448" i="8" s="1"/>
  <c r="G449" i="8"/>
  <c r="H449" i="8" s="1"/>
  <c r="G450" i="8"/>
  <c r="H450" i="8" s="1"/>
  <c r="G451" i="8"/>
  <c r="H451" i="8" s="1"/>
  <c r="G452" i="8"/>
  <c r="H452" i="8" s="1"/>
  <c r="G453" i="8"/>
  <c r="H453" i="8" s="1"/>
  <c r="G454" i="8"/>
  <c r="H454" i="8" s="1"/>
  <c r="G455" i="8"/>
  <c r="H455" i="8" s="1"/>
  <c r="G456" i="8"/>
  <c r="H456" i="8" s="1"/>
  <c r="G457" i="8"/>
  <c r="H457" i="8" s="1"/>
  <c r="G458" i="8"/>
  <c r="H458" i="8" s="1"/>
  <c r="G459" i="8"/>
  <c r="H459" i="8" s="1"/>
  <c r="G460" i="8"/>
  <c r="H460" i="8" s="1"/>
  <c r="G461" i="8"/>
  <c r="H461" i="8" s="1"/>
  <c r="G462" i="8"/>
  <c r="H462" i="8" s="1"/>
  <c r="G463" i="8"/>
  <c r="H463" i="8" s="1"/>
  <c r="G464" i="8"/>
  <c r="H464" i="8" s="1"/>
  <c r="G465" i="8"/>
  <c r="H465" i="8" s="1"/>
  <c r="G466" i="8"/>
  <c r="H466" i="8" s="1"/>
  <c r="G467" i="8"/>
  <c r="H467" i="8" s="1"/>
  <c r="G468" i="8"/>
  <c r="H468" i="8" s="1"/>
  <c r="G469" i="8"/>
  <c r="H469" i="8" s="1"/>
  <c r="G470" i="8"/>
  <c r="H470" i="8" s="1"/>
  <c r="G471" i="8"/>
  <c r="H471" i="8" s="1"/>
  <c r="G472" i="8"/>
  <c r="H472" i="8" s="1"/>
  <c r="G473" i="8"/>
  <c r="H473" i="8" s="1"/>
  <c r="G474" i="8"/>
  <c r="H474" i="8" s="1"/>
  <c r="G475" i="8"/>
  <c r="H475" i="8" s="1"/>
  <c r="G476" i="8"/>
  <c r="H476" i="8" s="1"/>
  <c r="G477" i="8"/>
  <c r="H477" i="8" s="1"/>
  <c r="G478" i="8"/>
  <c r="H478" i="8" s="1"/>
  <c r="G479" i="8"/>
  <c r="H479" i="8" s="1"/>
  <c r="G480" i="8"/>
  <c r="H480" i="8" s="1"/>
  <c r="G481" i="8"/>
  <c r="H481" i="8" s="1"/>
  <c r="G482" i="8"/>
  <c r="H482" i="8" s="1"/>
  <c r="G483" i="8"/>
  <c r="H483" i="8" s="1"/>
  <c r="G484" i="8"/>
  <c r="H484" i="8" s="1"/>
  <c r="G485" i="8"/>
  <c r="H485" i="8" s="1"/>
  <c r="G486" i="8"/>
  <c r="H486" i="8" s="1"/>
  <c r="G487" i="8"/>
  <c r="H487" i="8" s="1"/>
  <c r="G488" i="8"/>
  <c r="H488" i="8" s="1"/>
  <c r="G489" i="8"/>
  <c r="H489" i="8" s="1"/>
  <c r="G490" i="8"/>
  <c r="H490" i="8" s="1"/>
  <c r="G491" i="8"/>
  <c r="H491" i="8" s="1"/>
  <c r="G492" i="8"/>
  <c r="H492" i="8" s="1"/>
  <c r="G493" i="8"/>
  <c r="H493" i="8" s="1"/>
  <c r="G494" i="8"/>
  <c r="H494" i="8" s="1"/>
  <c r="G495" i="8"/>
  <c r="H495" i="8" s="1"/>
  <c r="G496" i="8"/>
  <c r="H496" i="8" s="1"/>
  <c r="G497" i="8"/>
  <c r="H497" i="8" s="1"/>
  <c r="G498" i="8"/>
  <c r="H498" i="8" s="1"/>
  <c r="G499" i="8"/>
  <c r="H499" i="8" s="1"/>
  <c r="G500" i="8"/>
  <c r="H500" i="8" s="1"/>
  <c r="G501" i="8"/>
  <c r="H501" i="8" s="1"/>
  <c r="G502" i="8"/>
  <c r="H502" i="8" s="1"/>
  <c r="G503" i="8"/>
  <c r="H503" i="8" s="1"/>
  <c r="G504" i="8"/>
  <c r="H504" i="8" s="1"/>
  <c r="G505" i="8"/>
  <c r="H505" i="8" s="1"/>
  <c r="G506" i="8"/>
  <c r="H506" i="8" s="1"/>
  <c r="G507" i="8"/>
  <c r="H507" i="8" s="1"/>
  <c r="G508" i="8"/>
  <c r="H508" i="8" s="1"/>
  <c r="G509" i="8"/>
  <c r="H509" i="8" s="1"/>
  <c r="G510" i="8"/>
  <c r="H510" i="8" s="1"/>
  <c r="G511" i="8"/>
  <c r="H511" i="8" s="1"/>
  <c r="G512" i="8"/>
  <c r="H512" i="8" s="1"/>
  <c r="G513" i="8"/>
  <c r="H513" i="8" s="1"/>
  <c r="G514" i="8"/>
  <c r="H514" i="8" s="1"/>
  <c r="G515" i="8"/>
  <c r="H515" i="8" s="1"/>
  <c r="G516" i="8"/>
  <c r="H516" i="8" s="1"/>
  <c r="G517" i="8"/>
  <c r="H517" i="8" s="1"/>
  <c r="G518" i="8"/>
  <c r="H518" i="8" s="1"/>
  <c r="G519" i="8"/>
  <c r="H519" i="8" s="1"/>
  <c r="G520" i="8"/>
  <c r="H520" i="8" s="1"/>
  <c r="G521" i="8"/>
  <c r="H521" i="8" s="1"/>
  <c r="G522" i="8"/>
  <c r="H522" i="8" s="1"/>
  <c r="G523" i="8"/>
  <c r="H523" i="8" s="1"/>
  <c r="G524" i="8"/>
  <c r="H524" i="8" s="1"/>
  <c r="G525" i="8"/>
  <c r="H525" i="8" s="1"/>
  <c r="G526" i="8"/>
  <c r="H526" i="8" s="1"/>
  <c r="G527" i="8"/>
  <c r="H527" i="8" s="1"/>
  <c r="G528" i="8"/>
  <c r="H528" i="8" s="1"/>
  <c r="G529" i="8"/>
  <c r="H529" i="8" s="1"/>
  <c r="G530" i="8"/>
  <c r="H530" i="8" s="1"/>
  <c r="G531" i="8"/>
  <c r="H531" i="8" s="1"/>
  <c r="G532" i="8"/>
  <c r="H532" i="8" s="1"/>
  <c r="G533" i="8"/>
  <c r="H533" i="8" s="1"/>
  <c r="G534" i="8"/>
  <c r="H534" i="8" s="1"/>
  <c r="G535" i="8"/>
  <c r="H535" i="8" s="1"/>
  <c r="G536" i="8"/>
  <c r="H536" i="8" s="1"/>
  <c r="G537" i="8"/>
  <c r="H537" i="8" s="1"/>
  <c r="G538" i="8"/>
  <c r="H538" i="8" s="1"/>
  <c r="G539" i="8"/>
  <c r="H539" i="8" s="1"/>
  <c r="G540" i="8"/>
  <c r="H540" i="8" s="1"/>
  <c r="G541" i="8"/>
  <c r="H541" i="8" s="1"/>
  <c r="G542" i="8"/>
  <c r="H542" i="8" s="1"/>
  <c r="G543" i="8"/>
  <c r="H543" i="8" s="1"/>
  <c r="G544" i="8"/>
  <c r="H544" i="8" s="1"/>
  <c r="G545" i="8"/>
  <c r="H545" i="8" s="1"/>
  <c r="G546" i="8"/>
  <c r="H546" i="8" s="1"/>
  <c r="G547" i="8"/>
  <c r="H547" i="8" s="1"/>
  <c r="G548" i="8"/>
  <c r="H548" i="8" s="1"/>
  <c r="G549" i="8"/>
  <c r="H549" i="8" s="1"/>
  <c r="G550" i="8"/>
  <c r="H550" i="8" s="1"/>
  <c r="G551" i="8"/>
  <c r="H551" i="8" s="1"/>
  <c r="G552" i="8"/>
  <c r="H552" i="8" s="1"/>
  <c r="G553" i="8"/>
  <c r="H553" i="8" s="1"/>
  <c r="G554" i="8"/>
  <c r="H554" i="8" s="1"/>
  <c r="G555" i="8"/>
  <c r="H555" i="8" s="1"/>
  <c r="G556" i="8"/>
  <c r="H556" i="8" s="1"/>
  <c r="G557" i="8"/>
  <c r="H557" i="8" s="1"/>
  <c r="G558" i="8"/>
  <c r="H558" i="8" s="1"/>
  <c r="G559" i="8"/>
  <c r="H559" i="8" s="1"/>
  <c r="G560" i="8"/>
  <c r="H560" i="8" s="1"/>
  <c r="G561" i="8"/>
  <c r="H561" i="8" s="1"/>
  <c r="G562" i="8"/>
  <c r="H562" i="8" s="1"/>
  <c r="G563" i="8"/>
  <c r="H563" i="8" s="1"/>
  <c r="G564" i="8"/>
  <c r="H564" i="8" s="1"/>
  <c r="G565" i="8"/>
  <c r="H565" i="8" s="1"/>
  <c r="G566" i="8"/>
  <c r="H566" i="8" s="1"/>
  <c r="G567" i="8"/>
  <c r="H567" i="8" s="1"/>
  <c r="G568" i="8"/>
  <c r="H568" i="8" s="1"/>
  <c r="G569" i="8"/>
  <c r="H569" i="8" s="1"/>
  <c r="G570" i="8"/>
  <c r="H570" i="8" s="1"/>
  <c r="G571" i="8"/>
  <c r="H571" i="8" s="1"/>
  <c r="G572" i="8"/>
  <c r="H572" i="8" s="1"/>
  <c r="G573" i="8"/>
  <c r="H573" i="8" s="1"/>
  <c r="G574" i="8"/>
  <c r="H574" i="8" s="1"/>
  <c r="G575" i="8"/>
  <c r="H575" i="8" s="1"/>
  <c r="G576" i="8"/>
  <c r="H576" i="8" s="1"/>
  <c r="G577" i="8"/>
  <c r="H577" i="8" s="1"/>
  <c r="G578" i="8"/>
  <c r="H578" i="8" s="1"/>
  <c r="G579" i="8"/>
  <c r="H579" i="8" s="1"/>
  <c r="G580" i="8"/>
  <c r="H580" i="8" s="1"/>
  <c r="G581" i="8"/>
  <c r="H581" i="8" s="1"/>
  <c r="G582" i="8"/>
  <c r="H582" i="8" s="1"/>
  <c r="G583" i="8"/>
  <c r="H583" i="8" s="1"/>
  <c r="G584" i="8"/>
  <c r="H584" i="8" s="1"/>
  <c r="G585" i="8"/>
  <c r="H585" i="8" s="1"/>
  <c r="G586" i="8"/>
  <c r="H586" i="8" s="1"/>
  <c r="G587" i="8"/>
  <c r="H587" i="8" s="1"/>
  <c r="G588" i="8"/>
  <c r="H588" i="8" s="1"/>
  <c r="G589" i="8"/>
  <c r="H589" i="8" s="1"/>
  <c r="G590" i="8"/>
  <c r="H590" i="8" s="1"/>
  <c r="G591" i="8"/>
  <c r="H591" i="8" s="1"/>
  <c r="G592" i="8"/>
  <c r="H592" i="8" s="1"/>
  <c r="G593" i="8"/>
  <c r="H593" i="8" s="1"/>
  <c r="G594" i="8"/>
  <c r="H594" i="8" s="1"/>
  <c r="G595" i="8"/>
  <c r="H595" i="8" s="1"/>
  <c r="G596" i="8"/>
  <c r="H596" i="8" s="1"/>
  <c r="G597" i="8"/>
  <c r="H597" i="8" s="1"/>
  <c r="G598" i="8"/>
  <c r="H598" i="8" s="1"/>
  <c r="G599" i="8"/>
  <c r="H599" i="8" s="1"/>
  <c r="G600" i="8"/>
  <c r="H600" i="8" s="1"/>
  <c r="G601" i="8"/>
  <c r="H601" i="8" s="1"/>
  <c r="G602" i="8"/>
  <c r="H602" i="8" s="1"/>
  <c r="G603" i="8"/>
  <c r="H603" i="8" s="1"/>
  <c r="G604" i="8"/>
  <c r="H604" i="8" s="1"/>
  <c r="G605" i="8"/>
  <c r="H605" i="8" s="1"/>
  <c r="G606" i="8"/>
  <c r="H606" i="8" s="1"/>
  <c r="G607" i="8"/>
  <c r="H607" i="8" s="1"/>
  <c r="G608" i="8"/>
  <c r="H608" i="8" s="1"/>
  <c r="G609" i="8"/>
  <c r="H609" i="8" s="1"/>
  <c r="G610" i="8"/>
  <c r="H610" i="8" s="1"/>
  <c r="G611" i="8"/>
  <c r="H611" i="8" s="1"/>
  <c r="G612" i="8"/>
  <c r="H612" i="8" s="1"/>
  <c r="G613" i="8"/>
  <c r="H613" i="8" s="1"/>
  <c r="G614" i="8"/>
  <c r="H614" i="8" s="1"/>
  <c r="G615" i="8"/>
  <c r="H615" i="8" s="1"/>
  <c r="G616" i="8"/>
  <c r="H616" i="8" s="1"/>
  <c r="G617" i="8"/>
  <c r="H617" i="8" s="1"/>
  <c r="G618" i="8"/>
  <c r="H618" i="8" s="1"/>
  <c r="G619" i="8"/>
  <c r="H619" i="8" s="1"/>
  <c r="G620" i="8"/>
  <c r="H620" i="8" s="1"/>
  <c r="G621" i="8"/>
  <c r="H621" i="8" s="1"/>
  <c r="G622" i="8"/>
  <c r="H622" i="8" s="1"/>
  <c r="G623" i="8"/>
  <c r="H623" i="8" s="1"/>
  <c r="G624" i="8"/>
  <c r="H624" i="8" s="1"/>
  <c r="G625" i="8"/>
  <c r="H625" i="8" s="1"/>
  <c r="G626" i="8"/>
  <c r="H626" i="8" s="1"/>
  <c r="G627" i="8"/>
  <c r="H627" i="8" s="1"/>
  <c r="G628" i="8"/>
  <c r="H628" i="8" s="1"/>
  <c r="G629" i="8"/>
  <c r="H629" i="8" s="1"/>
  <c r="G630" i="8"/>
  <c r="H630" i="8" s="1"/>
  <c r="G631" i="8"/>
  <c r="H631" i="8" s="1"/>
  <c r="G632" i="8"/>
  <c r="H632" i="8" s="1"/>
  <c r="G633" i="8"/>
  <c r="H633" i="8" s="1"/>
  <c r="G634" i="8"/>
  <c r="H634" i="8" s="1"/>
  <c r="G635" i="8"/>
  <c r="H635" i="8" s="1"/>
  <c r="G636" i="8"/>
  <c r="H636" i="8" s="1"/>
  <c r="G637" i="8"/>
  <c r="H637" i="8" s="1"/>
  <c r="G638" i="8"/>
  <c r="H638" i="8" s="1"/>
  <c r="G639" i="8"/>
  <c r="H639" i="8" s="1"/>
  <c r="G640" i="8"/>
  <c r="H640" i="8" s="1"/>
  <c r="G641" i="8"/>
  <c r="H641" i="8" s="1"/>
  <c r="G642" i="8"/>
  <c r="H642" i="8" s="1"/>
  <c r="G643" i="8"/>
  <c r="H643" i="8" s="1"/>
  <c r="G644" i="8"/>
  <c r="H644" i="8" s="1"/>
  <c r="G645" i="8"/>
  <c r="H645" i="8" s="1"/>
  <c r="G646" i="8"/>
  <c r="H646" i="8" s="1"/>
  <c r="G647" i="8"/>
  <c r="H647" i="8" s="1"/>
  <c r="G648" i="8"/>
  <c r="H648" i="8" s="1"/>
  <c r="G649" i="8"/>
  <c r="H649" i="8" s="1"/>
  <c r="G650" i="8"/>
  <c r="H650" i="8" s="1"/>
  <c r="G651" i="8"/>
  <c r="H651" i="8" s="1"/>
  <c r="G652" i="8"/>
  <c r="H652" i="8" s="1"/>
  <c r="G653" i="8"/>
  <c r="H653" i="8" s="1"/>
  <c r="G654" i="8"/>
  <c r="H654" i="8" s="1"/>
  <c r="G655" i="8"/>
  <c r="H655" i="8" s="1"/>
  <c r="G656" i="8"/>
  <c r="H656" i="8" s="1"/>
  <c r="G657" i="8"/>
  <c r="H657" i="8" s="1"/>
  <c r="G658" i="8"/>
  <c r="H658" i="8" s="1"/>
  <c r="G659" i="8"/>
  <c r="H659" i="8" s="1"/>
  <c r="G660" i="8"/>
  <c r="H660" i="8" s="1"/>
  <c r="G661" i="8"/>
  <c r="H661" i="8" s="1"/>
  <c r="G662" i="8"/>
  <c r="H662" i="8" s="1"/>
  <c r="G663" i="8"/>
  <c r="H663" i="8" s="1"/>
  <c r="G664" i="8"/>
  <c r="H664" i="8" s="1"/>
  <c r="G665" i="8"/>
  <c r="H665" i="8" s="1"/>
  <c r="G666" i="8"/>
  <c r="H666" i="8" s="1"/>
  <c r="G667" i="8"/>
  <c r="H667" i="8" s="1"/>
  <c r="G668" i="8"/>
  <c r="H668" i="8" s="1"/>
  <c r="G669" i="8"/>
  <c r="H669" i="8" s="1"/>
  <c r="G670" i="8"/>
  <c r="H670" i="8" s="1"/>
  <c r="G671" i="8"/>
  <c r="H671" i="8" s="1"/>
  <c r="G672" i="8"/>
  <c r="H672" i="8" s="1"/>
  <c r="G673" i="8"/>
  <c r="H673" i="8" s="1"/>
  <c r="G674" i="8"/>
  <c r="H674" i="8" s="1"/>
  <c r="G675" i="8"/>
  <c r="H675" i="8" s="1"/>
  <c r="G676" i="8"/>
  <c r="H676" i="8" s="1"/>
  <c r="G677" i="8"/>
  <c r="H677" i="8" s="1"/>
  <c r="G678" i="8"/>
  <c r="H678" i="8" s="1"/>
  <c r="G679" i="8"/>
  <c r="H679" i="8" s="1"/>
  <c r="G680" i="8"/>
  <c r="H680" i="8" s="1"/>
  <c r="G681" i="8"/>
  <c r="H681" i="8" s="1"/>
  <c r="G682" i="8"/>
  <c r="H682" i="8" s="1"/>
  <c r="G683" i="8"/>
  <c r="H683" i="8" s="1"/>
  <c r="G684" i="8"/>
  <c r="H684" i="8" s="1"/>
  <c r="G685" i="8"/>
  <c r="H685" i="8" s="1"/>
  <c r="G686" i="8"/>
  <c r="H686" i="8" s="1"/>
  <c r="G687" i="8"/>
  <c r="H687" i="8" s="1"/>
  <c r="G688" i="8"/>
  <c r="H688" i="8" s="1"/>
  <c r="G689" i="8"/>
  <c r="H689" i="8" s="1"/>
  <c r="G690" i="8"/>
  <c r="H690" i="8" s="1"/>
  <c r="G691" i="8"/>
  <c r="H691" i="8" s="1"/>
  <c r="G692" i="8"/>
  <c r="H692" i="8" s="1"/>
  <c r="G693" i="8"/>
  <c r="H693" i="8" s="1"/>
  <c r="G694" i="8"/>
  <c r="H694" i="8" s="1"/>
  <c r="G695" i="8"/>
  <c r="H695" i="8" s="1"/>
  <c r="G696" i="8"/>
  <c r="H696" i="8" s="1"/>
  <c r="G697" i="8"/>
  <c r="H697" i="8" s="1"/>
  <c r="G698" i="8"/>
  <c r="H698" i="8" s="1"/>
  <c r="G699" i="8"/>
  <c r="H699" i="8" s="1"/>
  <c r="G700" i="8"/>
  <c r="H700" i="8" s="1"/>
  <c r="G701" i="8"/>
  <c r="H701" i="8" s="1"/>
  <c r="G702" i="8"/>
  <c r="H702" i="8" s="1"/>
  <c r="G703" i="8"/>
  <c r="H703" i="8" s="1"/>
  <c r="G704" i="8"/>
  <c r="H704" i="8" s="1"/>
  <c r="G705" i="8"/>
  <c r="H705" i="8" s="1"/>
  <c r="G706" i="8"/>
  <c r="H706" i="8" s="1"/>
  <c r="G707" i="8"/>
  <c r="H707" i="8" s="1"/>
  <c r="G708" i="8"/>
  <c r="H708" i="8" s="1"/>
  <c r="G709" i="8"/>
  <c r="H709" i="8" s="1"/>
  <c r="G710" i="8"/>
  <c r="H710" i="8" s="1"/>
  <c r="G711" i="8"/>
  <c r="H711" i="8" s="1"/>
  <c r="G712" i="8"/>
  <c r="H712" i="8" s="1"/>
  <c r="G713" i="8"/>
  <c r="H713" i="8" s="1"/>
  <c r="G714" i="8"/>
  <c r="H714" i="8" s="1"/>
  <c r="G715" i="8"/>
  <c r="H715" i="8" s="1"/>
  <c r="G716" i="8"/>
  <c r="H716" i="8" s="1"/>
  <c r="G717" i="8"/>
  <c r="H717" i="8" s="1"/>
  <c r="G718" i="8"/>
  <c r="H718" i="8" s="1"/>
  <c r="G719" i="8"/>
  <c r="H719" i="8" s="1"/>
  <c r="G720" i="8"/>
  <c r="H720" i="8" s="1"/>
  <c r="G721" i="8"/>
  <c r="H721" i="8" s="1"/>
  <c r="G722" i="8"/>
  <c r="H722" i="8" s="1"/>
  <c r="G723" i="8"/>
  <c r="H723" i="8" s="1"/>
  <c r="G724" i="8"/>
  <c r="H724" i="8" s="1"/>
  <c r="G725" i="8"/>
  <c r="H725" i="8" s="1"/>
  <c r="G726" i="8"/>
  <c r="H726" i="8" s="1"/>
  <c r="G727" i="8"/>
  <c r="H727" i="8" s="1"/>
  <c r="G728" i="8"/>
  <c r="H728" i="8" s="1"/>
  <c r="G729" i="8"/>
  <c r="H729" i="8" s="1"/>
  <c r="G730" i="8"/>
  <c r="H730" i="8" s="1"/>
  <c r="G731" i="8"/>
  <c r="H731" i="8" s="1"/>
  <c r="G732" i="8"/>
  <c r="H732" i="8" s="1"/>
  <c r="G733" i="8"/>
  <c r="H733" i="8" s="1"/>
  <c r="G734" i="8"/>
  <c r="H734" i="8" s="1"/>
  <c r="G735" i="8"/>
  <c r="H735" i="8" s="1"/>
  <c r="G736" i="8"/>
  <c r="H736" i="8" s="1"/>
  <c r="G737" i="8"/>
  <c r="H737" i="8" s="1"/>
  <c r="G738" i="8"/>
  <c r="H738" i="8" s="1"/>
  <c r="G739" i="8"/>
  <c r="H739" i="8" s="1"/>
  <c r="G740" i="8"/>
  <c r="H740" i="8" s="1"/>
  <c r="G741" i="8"/>
  <c r="H741" i="8" s="1"/>
  <c r="G742" i="8"/>
  <c r="H742" i="8" s="1"/>
  <c r="G743" i="8"/>
  <c r="H743" i="8" s="1"/>
  <c r="G744" i="8"/>
  <c r="H744" i="8" s="1"/>
  <c r="G745" i="8"/>
  <c r="H745" i="8" s="1"/>
  <c r="G746" i="8"/>
  <c r="H746" i="8" s="1"/>
  <c r="G747" i="8"/>
  <c r="H747" i="8" s="1"/>
  <c r="G748" i="8"/>
  <c r="H748" i="8" s="1"/>
  <c r="G749" i="8"/>
  <c r="H749" i="8" s="1"/>
  <c r="G750" i="8"/>
  <c r="H750" i="8" s="1"/>
  <c r="G751" i="8"/>
  <c r="H751" i="8" s="1"/>
  <c r="G752" i="8"/>
  <c r="H752" i="8" s="1"/>
  <c r="G753" i="8"/>
  <c r="H753" i="8" s="1"/>
  <c r="G754" i="8"/>
  <c r="H754" i="8" s="1"/>
  <c r="G755" i="8"/>
  <c r="H755" i="8" s="1"/>
  <c r="G756" i="8"/>
  <c r="H756" i="8" s="1"/>
  <c r="G757" i="8"/>
  <c r="H757" i="8" s="1"/>
  <c r="G758" i="8"/>
  <c r="H758" i="8" s="1"/>
  <c r="G759" i="8"/>
  <c r="H759" i="8" s="1"/>
  <c r="G760" i="8"/>
  <c r="H760" i="8" s="1"/>
  <c r="G761" i="8"/>
  <c r="H761" i="8" s="1"/>
  <c r="G762" i="8"/>
  <c r="H762" i="8" s="1"/>
  <c r="G763" i="8"/>
  <c r="H763" i="8" s="1"/>
  <c r="G764" i="8"/>
  <c r="H764" i="8" s="1"/>
  <c r="G765" i="8"/>
  <c r="H765" i="8" s="1"/>
  <c r="G766" i="8"/>
  <c r="H766" i="8" s="1"/>
  <c r="G767" i="8"/>
  <c r="H767" i="8" s="1"/>
  <c r="G768" i="8"/>
  <c r="H768" i="8" s="1"/>
  <c r="G769" i="8"/>
  <c r="H769" i="8" s="1"/>
  <c r="G770" i="8"/>
  <c r="H770" i="8" s="1"/>
  <c r="G771" i="8"/>
  <c r="H771" i="8" s="1"/>
  <c r="G772" i="8"/>
  <c r="H772" i="8" s="1"/>
  <c r="G773" i="8"/>
  <c r="H773" i="8" s="1"/>
  <c r="G774" i="8"/>
  <c r="H774" i="8" s="1"/>
  <c r="G775" i="8"/>
  <c r="H775" i="8" s="1"/>
  <c r="G776" i="8"/>
  <c r="H776" i="8" s="1"/>
  <c r="G777" i="8"/>
  <c r="H777" i="8" s="1"/>
  <c r="G778" i="8"/>
  <c r="H778" i="8" s="1"/>
  <c r="G779" i="8"/>
  <c r="H779" i="8" s="1"/>
  <c r="G780" i="8"/>
  <c r="H780" i="8" s="1"/>
  <c r="G781" i="8"/>
  <c r="H781" i="8" s="1"/>
  <c r="G782" i="8"/>
  <c r="H782" i="8" s="1"/>
  <c r="G783" i="8"/>
  <c r="H783" i="8" s="1"/>
  <c r="G784" i="8"/>
  <c r="H784" i="8" s="1"/>
  <c r="G785" i="8"/>
  <c r="H785" i="8" s="1"/>
  <c r="G786" i="8"/>
  <c r="H786" i="8" s="1"/>
  <c r="G787" i="8"/>
  <c r="H787" i="8" s="1"/>
  <c r="G788" i="8"/>
  <c r="H788" i="8" s="1"/>
  <c r="G789" i="8"/>
  <c r="H789" i="8" s="1"/>
  <c r="G790" i="8"/>
  <c r="H790" i="8" s="1"/>
  <c r="G791" i="8"/>
  <c r="H791" i="8" s="1"/>
  <c r="G792" i="8"/>
  <c r="H792" i="8" s="1"/>
  <c r="G793" i="8"/>
  <c r="H793" i="8" s="1"/>
  <c r="G794" i="8"/>
  <c r="H794" i="8" s="1"/>
  <c r="G795" i="8"/>
  <c r="H795" i="8" s="1"/>
  <c r="G796" i="8"/>
  <c r="H796" i="8" s="1"/>
  <c r="G797" i="8"/>
  <c r="H797" i="8" s="1"/>
  <c r="G798" i="8"/>
  <c r="H798" i="8" s="1"/>
  <c r="G799" i="8"/>
  <c r="H799" i="8" s="1"/>
  <c r="G800" i="8"/>
  <c r="H800" i="8" s="1"/>
  <c r="G801" i="8"/>
  <c r="H801" i="8" s="1"/>
  <c r="G802" i="8"/>
  <c r="H802" i="8" s="1"/>
  <c r="G803" i="8"/>
  <c r="H803" i="8" s="1"/>
  <c r="G804" i="8"/>
  <c r="H804" i="8" s="1"/>
  <c r="G805" i="8"/>
  <c r="H805" i="8" s="1"/>
  <c r="G806" i="8"/>
  <c r="H806" i="8" s="1"/>
  <c r="G807" i="8"/>
  <c r="H807" i="8" s="1"/>
  <c r="G808" i="8"/>
  <c r="H808" i="8" s="1"/>
  <c r="G809" i="8"/>
  <c r="H809" i="8" s="1"/>
  <c r="G810" i="8"/>
  <c r="H810" i="8" s="1"/>
  <c r="G811" i="8"/>
  <c r="H811" i="8" s="1"/>
  <c r="G812" i="8"/>
  <c r="H812" i="8" s="1"/>
  <c r="G813" i="8"/>
  <c r="H813" i="8" s="1"/>
  <c r="G814" i="8"/>
  <c r="H814" i="8" s="1"/>
  <c r="G815" i="8"/>
  <c r="H815" i="8" s="1"/>
  <c r="G816" i="8"/>
  <c r="H816" i="8" s="1"/>
  <c r="G817" i="8"/>
  <c r="H817" i="8" s="1"/>
  <c r="G818" i="8"/>
  <c r="H818" i="8" s="1"/>
  <c r="G819" i="8"/>
  <c r="H819" i="8" s="1"/>
  <c r="G820" i="8"/>
  <c r="H820" i="8" s="1"/>
  <c r="G821" i="8"/>
  <c r="H821" i="8" s="1"/>
  <c r="G822" i="8"/>
  <c r="H822" i="8" s="1"/>
  <c r="G823" i="8"/>
  <c r="H823" i="8" s="1"/>
  <c r="G824" i="8"/>
  <c r="H824" i="8" s="1"/>
  <c r="G825" i="8"/>
  <c r="H825" i="8" s="1"/>
  <c r="G826" i="8"/>
  <c r="H826" i="8" s="1"/>
  <c r="G827" i="8"/>
  <c r="H827" i="8" s="1"/>
  <c r="G828" i="8"/>
  <c r="H828" i="8" s="1"/>
  <c r="G829" i="8"/>
  <c r="H829" i="8" s="1"/>
  <c r="G830" i="8"/>
  <c r="H830" i="8" s="1"/>
  <c r="G831" i="8"/>
  <c r="H831" i="8" s="1"/>
  <c r="G832" i="8"/>
  <c r="H832" i="8" s="1"/>
  <c r="G833" i="8"/>
  <c r="H833" i="8" s="1"/>
  <c r="G834" i="8"/>
  <c r="H834" i="8" s="1"/>
  <c r="G835" i="8"/>
  <c r="H835" i="8" s="1"/>
  <c r="G836" i="8"/>
  <c r="H836" i="8" s="1"/>
  <c r="G837" i="8"/>
  <c r="H837" i="8" s="1"/>
  <c r="G838" i="8"/>
  <c r="H838" i="8" s="1"/>
  <c r="G839" i="8"/>
  <c r="H839" i="8" s="1"/>
  <c r="G840" i="8"/>
  <c r="H840" i="8" s="1"/>
  <c r="G841" i="8"/>
  <c r="H841" i="8" s="1"/>
  <c r="G842" i="8"/>
  <c r="H842" i="8" s="1"/>
  <c r="G843" i="8"/>
  <c r="H843" i="8" s="1"/>
  <c r="G844" i="8"/>
  <c r="H844" i="8" s="1"/>
  <c r="G845" i="8"/>
  <c r="H845" i="8" s="1"/>
  <c r="G846" i="8"/>
  <c r="H846" i="8" s="1"/>
  <c r="G847" i="8"/>
  <c r="H847" i="8" s="1"/>
  <c r="G848" i="8"/>
  <c r="H848" i="8" s="1"/>
  <c r="G849" i="8"/>
  <c r="H849" i="8" s="1"/>
  <c r="G850" i="8"/>
  <c r="H850" i="8" s="1"/>
  <c r="G851" i="8"/>
  <c r="H851" i="8" s="1"/>
  <c r="G852" i="8"/>
  <c r="H852" i="8" s="1"/>
  <c r="G853" i="8"/>
  <c r="H853" i="8" s="1"/>
  <c r="G854" i="8"/>
  <c r="H854" i="8" s="1"/>
  <c r="G855" i="8"/>
  <c r="H855" i="8" s="1"/>
  <c r="G856" i="8"/>
  <c r="H856" i="8" s="1"/>
  <c r="G857" i="8"/>
  <c r="H857" i="8" s="1"/>
  <c r="G858" i="8"/>
  <c r="H858" i="8" s="1"/>
  <c r="G859" i="8"/>
  <c r="H859" i="8" s="1"/>
  <c r="G860" i="8"/>
  <c r="H860" i="8" s="1"/>
  <c r="G861" i="8"/>
  <c r="H861" i="8" s="1"/>
  <c r="G862" i="8"/>
  <c r="H862" i="8" s="1"/>
  <c r="G863" i="8"/>
  <c r="H863" i="8" s="1"/>
  <c r="G864" i="8"/>
  <c r="H864" i="8" s="1"/>
  <c r="G865" i="8"/>
  <c r="H865" i="8" s="1"/>
  <c r="G866" i="8"/>
  <c r="H866" i="8" s="1"/>
  <c r="G867" i="8"/>
  <c r="H867" i="8" s="1"/>
  <c r="G868" i="8"/>
  <c r="H868" i="8" s="1"/>
  <c r="G869" i="8"/>
  <c r="H869" i="8" s="1"/>
  <c r="G870" i="8"/>
  <c r="H870" i="8" s="1"/>
  <c r="G871" i="8"/>
  <c r="H871" i="8" s="1"/>
  <c r="G872" i="8"/>
  <c r="H872" i="8" s="1"/>
  <c r="G873" i="8"/>
  <c r="H873" i="8" s="1"/>
  <c r="G874" i="8"/>
  <c r="H874" i="8" s="1"/>
  <c r="G875" i="8"/>
  <c r="H875" i="8" s="1"/>
  <c r="G876" i="8"/>
  <c r="H876" i="8" s="1"/>
  <c r="G877" i="8"/>
  <c r="H877" i="8" s="1"/>
  <c r="G878" i="8"/>
  <c r="H878" i="8" s="1"/>
  <c r="G879" i="8"/>
  <c r="H879" i="8" s="1"/>
  <c r="G880" i="8"/>
  <c r="H880" i="8" s="1"/>
  <c r="G881" i="8"/>
  <c r="H881" i="8" s="1"/>
  <c r="G882" i="8"/>
  <c r="H882" i="8" s="1"/>
  <c r="G883" i="8"/>
  <c r="H883" i="8" s="1"/>
  <c r="G884" i="8"/>
  <c r="H884" i="8" s="1"/>
  <c r="G885" i="8"/>
  <c r="H885" i="8" s="1"/>
  <c r="G886" i="8"/>
  <c r="H886" i="8" s="1"/>
  <c r="G887" i="8"/>
  <c r="H887" i="8" s="1"/>
  <c r="G888" i="8"/>
  <c r="H888" i="8" s="1"/>
  <c r="G889" i="8"/>
  <c r="H889" i="8" s="1"/>
  <c r="G890" i="8"/>
  <c r="H890" i="8" s="1"/>
  <c r="G891" i="8"/>
  <c r="H891" i="8" s="1"/>
  <c r="G892" i="8"/>
  <c r="H892" i="8" s="1"/>
  <c r="G893" i="8"/>
  <c r="H893" i="8" s="1"/>
  <c r="G894" i="8"/>
  <c r="H894" i="8" s="1"/>
  <c r="G895" i="8"/>
  <c r="H895" i="8" s="1"/>
  <c r="G896" i="8"/>
  <c r="H896" i="8" s="1"/>
  <c r="G897" i="8"/>
  <c r="H897" i="8" s="1"/>
  <c r="G898" i="8"/>
  <c r="H898" i="8" s="1"/>
  <c r="G899" i="8"/>
  <c r="H899" i="8" s="1"/>
  <c r="G900" i="8"/>
  <c r="H900" i="8" s="1"/>
  <c r="G901" i="8"/>
  <c r="H901" i="8" s="1"/>
  <c r="G902" i="8"/>
  <c r="H902" i="8" s="1"/>
  <c r="G903" i="8"/>
  <c r="H903" i="8" s="1"/>
  <c r="G904" i="8"/>
  <c r="H904" i="8" s="1"/>
  <c r="G905" i="8"/>
  <c r="H905" i="8" s="1"/>
  <c r="G906" i="8"/>
  <c r="H906" i="8" s="1"/>
  <c r="G907" i="8"/>
  <c r="H907" i="8" s="1"/>
  <c r="G908" i="8"/>
  <c r="H908" i="8" s="1"/>
  <c r="G909" i="8"/>
  <c r="H909" i="8" s="1"/>
  <c r="G910" i="8"/>
  <c r="H910" i="8" s="1"/>
  <c r="G911" i="8"/>
  <c r="H911" i="8" s="1"/>
  <c r="G912" i="8"/>
  <c r="H912" i="8" s="1"/>
  <c r="G913" i="8"/>
  <c r="H913" i="8" s="1"/>
  <c r="G914" i="8"/>
  <c r="H914" i="8" s="1"/>
  <c r="G915" i="8"/>
  <c r="H915" i="8" s="1"/>
  <c r="G916" i="8"/>
  <c r="H916" i="8" s="1"/>
  <c r="G917" i="8"/>
  <c r="H917" i="8" s="1"/>
  <c r="G918" i="8"/>
  <c r="H918" i="8" s="1"/>
  <c r="G919" i="8"/>
  <c r="H919" i="8" s="1"/>
  <c r="G920" i="8"/>
  <c r="H920" i="8" s="1"/>
  <c r="G921" i="8"/>
  <c r="H921" i="8" s="1"/>
  <c r="G922" i="8"/>
  <c r="H922" i="8" s="1"/>
  <c r="G923" i="8"/>
  <c r="H923" i="8" s="1"/>
  <c r="G924" i="8"/>
  <c r="H924" i="8" s="1"/>
  <c r="G925" i="8"/>
  <c r="H925" i="8" s="1"/>
  <c r="G926" i="8"/>
  <c r="H926" i="8" s="1"/>
  <c r="G927" i="8"/>
  <c r="H927" i="8" s="1"/>
  <c r="G928" i="8"/>
  <c r="H928" i="8" s="1"/>
  <c r="G929" i="8"/>
  <c r="H929" i="8" s="1"/>
  <c r="G930" i="8"/>
  <c r="H930" i="8" s="1"/>
  <c r="G931" i="8"/>
  <c r="H931" i="8" s="1"/>
  <c r="G932" i="8"/>
  <c r="H932" i="8" s="1"/>
  <c r="G933" i="8"/>
  <c r="H933" i="8" s="1"/>
  <c r="G934" i="8"/>
  <c r="H934" i="8" s="1"/>
  <c r="G935" i="8"/>
  <c r="H935" i="8" s="1"/>
  <c r="G936" i="8"/>
  <c r="H936" i="8" s="1"/>
  <c r="G937" i="8"/>
  <c r="H937" i="8" s="1"/>
  <c r="G938" i="8"/>
  <c r="H938" i="8" s="1"/>
  <c r="G939" i="8"/>
  <c r="H939" i="8" s="1"/>
  <c r="G940" i="8"/>
  <c r="H940" i="8" s="1"/>
  <c r="G941" i="8"/>
  <c r="H941" i="8" s="1"/>
  <c r="G942" i="8"/>
  <c r="H942" i="8" s="1"/>
  <c r="G943" i="8"/>
  <c r="H943" i="8" s="1"/>
  <c r="G944" i="8"/>
  <c r="H944" i="8" s="1"/>
  <c r="G945" i="8"/>
  <c r="H945" i="8" s="1"/>
  <c r="G946" i="8"/>
  <c r="H946" i="8" s="1"/>
  <c r="G947" i="8"/>
  <c r="H947" i="8" s="1"/>
  <c r="G948" i="8"/>
  <c r="H948" i="8" s="1"/>
  <c r="G949" i="8"/>
  <c r="H949" i="8" s="1"/>
  <c r="G950" i="8"/>
  <c r="H950" i="8" s="1"/>
  <c r="G951" i="8"/>
  <c r="H951" i="8" s="1"/>
  <c r="G952" i="8"/>
  <c r="H952" i="8" s="1"/>
  <c r="G953" i="8"/>
  <c r="H953" i="8" s="1"/>
  <c r="G954" i="8"/>
  <c r="H954" i="8" s="1"/>
  <c r="G955" i="8"/>
  <c r="H955" i="8" s="1"/>
  <c r="G956" i="8"/>
  <c r="H956" i="8" s="1"/>
  <c r="G957" i="8"/>
  <c r="H957" i="8" s="1"/>
  <c r="G958" i="8"/>
  <c r="H958" i="8" s="1"/>
  <c r="G959" i="8"/>
  <c r="H959" i="8" s="1"/>
  <c r="G960" i="8"/>
  <c r="H960" i="8" s="1"/>
  <c r="G961" i="8"/>
  <c r="H961" i="8" s="1"/>
  <c r="G962" i="8"/>
  <c r="H962" i="8" s="1"/>
  <c r="G963" i="8"/>
  <c r="H963" i="8" s="1"/>
  <c r="G964" i="8"/>
  <c r="H964" i="8" s="1"/>
  <c r="G965" i="8"/>
  <c r="H965" i="8" s="1"/>
  <c r="G966" i="8"/>
  <c r="H966" i="8" s="1"/>
  <c r="G967" i="8"/>
  <c r="H967" i="8" s="1"/>
  <c r="G968" i="8"/>
  <c r="H968" i="8" s="1"/>
  <c r="G969" i="8"/>
  <c r="H969" i="8" s="1"/>
  <c r="G970" i="8"/>
  <c r="H970" i="8" s="1"/>
  <c r="G971" i="8"/>
  <c r="H971" i="8" s="1"/>
  <c r="G972" i="8"/>
  <c r="H972" i="8" s="1"/>
  <c r="G973" i="8"/>
  <c r="H973" i="8" s="1"/>
  <c r="G974" i="8"/>
  <c r="H974" i="8" s="1"/>
  <c r="G975" i="8"/>
  <c r="H975" i="8" s="1"/>
  <c r="G976" i="8"/>
  <c r="H976" i="8" s="1"/>
  <c r="G977" i="8"/>
  <c r="H977" i="8" s="1"/>
  <c r="G978" i="8"/>
  <c r="H978" i="8" s="1"/>
  <c r="G979" i="8"/>
  <c r="H979" i="8" s="1"/>
  <c r="G980" i="8"/>
  <c r="H980" i="8" s="1"/>
  <c r="G981" i="8"/>
  <c r="H981" i="8" s="1"/>
  <c r="G982" i="8"/>
  <c r="H982" i="8" s="1"/>
  <c r="G983" i="8"/>
  <c r="H983" i="8" s="1"/>
  <c r="G984" i="8"/>
  <c r="H984" i="8" s="1"/>
  <c r="G985" i="8"/>
  <c r="H985" i="8" s="1"/>
  <c r="G986" i="8"/>
  <c r="H986" i="8" s="1"/>
  <c r="G987" i="8"/>
  <c r="H987" i="8" s="1"/>
  <c r="G988" i="8"/>
  <c r="H988" i="8" s="1"/>
  <c r="G989" i="8"/>
  <c r="H989" i="8" s="1"/>
  <c r="G990" i="8"/>
  <c r="H990" i="8" s="1"/>
  <c r="G991" i="8"/>
  <c r="H991" i="8" s="1"/>
  <c r="G992" i="8"/>
  <c r="H992" i="8" s="1"/>
  <c r="G993" i="8"/>
  <c r="H993" i="8" s="1"/>
  <c r="G994" i="8"/>
  <c r="H994" i="8" s="1"/>
  <c r="G995" i="8"/>
  <c r="H995" i="8" s="1"/>
  <c r="G996" i="8"/>
  <c r="H996" i="8" s="1"/>
  <c r="G997" i="8"/>
  <c r="H997" i="8" s="1"/>
  <c r="G998" i="8"/>
  <c r="H998" i="8" s="1"/>
  <c r="G999" i="8"/>
  <c r="H999" i="8" s="1"/>
  <c r="G1000" i="8"/>
  <c r="H1000" i="8" s="1"/>
  <c r="G1001" i="8"/>
  <c r="H1001" i="8" s="1"/>
  <c r="G1002" i="8"/>
  <c r="H1002" i="8" s="1"/>
  <c r="G1003" i="8"/>
  <c r="H1003" i="8" s="1"/>
  <c r="G1004" i="8"/>
  <c r="H1004" i="8" s="1"/>
  <c r="G1005" i="8"/>
  <c r="H1005" i="8" s="1"/>
  <c r="G1006" i="8"/>
  <c r="H1006" i="8" s="1"/>
  <c r="G1007" i="8"/>
  <c r="H1007" i="8" s="1"/>
  <c r="G1008" i="8"/>
  <c r="H1008" i="8" s="1"/>
  <c r="G1009" i="8"/>
  <c r="H1009" i="8" s="1"/>
  <c r="G1010" i="8"/>
  <c r="H1010" i="8" s="1"/>
  <c r="G1011" i="8"/>
  <c r="H1011" i="8" s="1"/>
  <c r="G1012" i="8"/>
  <c r="H1012" i="8" s="1"/>
  <c r="G1013" i="8"/>
  <c r="H1013" i="8" s="1"/>
  <c r="G1014" i="8"/>
  <c r="H1014" i="8" s="1"/>
  <c r="G1015" i="8"/>
  <c r="H1015" i="8" s="1"/>
  <c r="G1016" i="8"/>
  <c r="H1016" i="8" s="1"/>
  <c r="G1017" i="8"/>
  <c r="H1017" i="8" s="1"/>
  <c r="G1018" i="8"/>
  <c r="H1018" i="8" s="1"/>
  <c r="G1019" i="8"/>
  <c r="H1019" i="8" s="1"/>
  <c r="G1020" i="8"/>
  <c r="H1020" i="8" s="1"/>
  <c r="G1021" i="8"/>
  <c r="H1021" i="8" s="1"/>
  <c r="G1022" i="8"/>
  <c r="H1022" i="8" s="1"/>
  <c r="G1023" i="8"/>
  <c r="H1023" i="8" s="1"/>
  <c r="G1024" i="8"/>
  <c r="H1024" i="8" s="1"/>
  <c r="G1025" i="8"/>
  <c r="H1025" i="8" s="1"/>
  <c r="G1026" i="8"/>
  <c r="H1026" i="8" s="1"/>
  <c r="G1027" i="8"/>
  <c r="H1027" i="8" s="1"/>
  <c r="G1028" i="8"/>
  <c r="H1028" i="8" s="1"/>
  <c r="G1029" i="8"/>
  <c r="H1029" i="8" s="1"/>
  <c r="G1030" i="8"/>
  <c r="H1030" i="8" s="1"/>
  <c r="G1031" i="8"/>
  <c r="H1031" i="8" s="1"/>
  <c r="G1032" i="8"/>
  <c r="H1032" i="8" s="1"/>
  <c r="G1033" i="8"/>
  <c r="H1033" i="8" s="1"/>
  <c r="G1034" i="8"/>
  <c r="H1034" i="8" s="1"/>
  <c r="G1035" i="8"/>
  <c r="H1035" i="8" s="1"/>
  <c r="G1036" i="8"/>
  <c r="H1036" i="8" s="1"/>
  <c r="G1037" i="8"/>
  <c r="H1037" i="8" s="1"/>
  <c r="G1038" i="8"/>
  <c r="H1038" i="8" s="1"/>
  <c r="G1039" i="8"/>
  <c r="H1039" i="8" s="1"/>
  <c r="G1040" i="8"/>
  <c r="H1040" i="8" s="1"/>
  <c r="G1041" i="8"/>
  <c r="H1041" i="8" s="1"/>
  <c r="G1042" i="8"/>
  <c r="H1042" i="8" s="1"/>
  <c r="G1043" i="8"/>
  <c r="H1043" i="8" s="1"/>
  <c r="G1044" i="8"/>
  <c r="H1044" i="8" s="1"/>
  <c r="G1045" i="8"/>
  <c r="H1045" i="8" s="1"/>
  <c r="G1046" i="8"/>
  <c r="H1046" i="8" s="1"/>
  <c r="G1047" i="8"/>
  <c r="H1047" i="8" s="1"/>
  <c r="G1048" i="8"/>
  <c r="H1048" i="8" s="1"/>
  <c r="G1049" i="8"/>
  <c r="H1049" i="8" s="1"/>
  <c r="G1050" i="8"/>
  <c r="H1050" i="8" s="1"/>
  <c r="G1051" i="8"/>
  <c r="H1051" i="8" s="1"/>
  <c r="G1052" i="8"/>
  <c r="H1052" i="8" s="1"/>
  <c r="G1053" i="8"/>
  <c r="H1053" i="8" s="1"/>
  <c r="G1054" i="8"/>
  <c r="H1054" i="8" s="1"/>
  <c r="G1055" i="8"/>
  <c r="H1055" i="8" s="1"/>
  <c r="G1056" i="8"/>
  <c r="H1056" i="8" s="1"/>
  <c r="G1057" i="8"/>
  <c r="H1057" i="8" s="1"/>
  <c r="G1058" i="8"/>
  <c r="H1058" i="8" s="1"/>
  <c r="G1059" i="8"/>
  <c r="H1059" i="8" s="1"/>
  <c r="G1060" i="8"/>
  <c r="H1060" i="8" s="1"/>
  <c r="G1061" i="8"/>
  <c r="H1061" i="8" s="1"/>
  <c r="G1062" i="8"/>
  <c r="H1062" i="8" s="1"/>
  <c r="G1063" i="8"/>
  <c r="H1063" i="8" s="1"/>
  <c r="G1064" i="8"/>
  <c r="H1064" i="8" s="1"/>
  <c r="G1065" i="8"/>
  <c r="H1065" i="8" s="1"/>
  <c r="G1066" i="8"/>
  <c r="H1066" i="8" s="1"/>
  <c r="G1067" i="8"/>
  <c r="H1067" i="8" s="1"/>
  <c r="G1068" i="8"/>
  <c r="H1068" i="8" s="1"/>
  <c r="G1069" i="8"/>
  <c r="H1069" i="8" s="1"/>
  <c r="G1070" i="8"/>
  <c r="H1070" i="8" s="1"/>
  <c r="G1071" i="8"/>
  <c r="H1071" i="8" s="1"/>
  <c r="G1072" i="8"/>
  <c r="H1072" i="8" s="1"/>
  <c r="G1073" i="8"/>
  <c r="H1073" i="8" s="1"/>
  <c r="G1074" i="8"/>
  <c r="H1074" i="8" s="1"/>
  <c r="G1075" i="8"/>
  <c r="H1075" i="8" s="1"/>
  <c r="G1076" i="8"/>
  <c r="H1076" i="8" s="1"/>
  <c r="G1077" i="8"/>
  <c r="H1077" i="8" s="1"/>
  <c r="G1078" i="8"/>
  <c r="H1078" i="8" s="1"/>
  <c r="G1079" i="8"/>
  <c r="H1079" i="8" s="1"/>
  <c r="G1080" i="8"/>
  <c r="H1080" i="8" s="1"/>
  <c r="G1081" i="8"/>
  <c r="H1081" i="8" s="1"/>
  <c r="G1082" i="8"/>
  <c r="H1082" i="8" s="1"/>
  <c r="G1083" i="8"/>
  <c r="H1083" i="8" s="1"/>
  <c r="G1084" i="8"/>
  <c r="H1084" i="8" s="1"/>
  <c r="G1085" i="8"/>
  <c r="H1085" i="8" s="1"/>
  <c r="G1086" i="8"/>
  <c r="H1086" i="8" s="1"/>
  <c r="G1087" i="8"/>
  <c r="H1087" i="8" s="1"/>
  <c r="G1088" i="8"/>
  <c r="H1088" i="8" s="1"/>
  <c r="G1089" i="8"/>
  <c r="H1089" i="8" s="1"/>
  <c r="G1090" i="8"/>
  <c r="H1090" i="8" s="1"/>
  <c r="G1091" i="8"/>
  <c r="H1091" i="8" s="1"/>
  <c r="G1092" i="8"/>
  <c r="H1092" i="8" s="1"/>
  <c r="G1093" i="8"/>
  <c r="H1093" i="8" s="1"/>
  <c r="G1094" i="8"/>
  <c r="H1094" i="8" s="1"/>
  <c r="G1095" i="8"/>
  <c r="H1095" i="8" s="1"/>
  <c r="G1096" i="8"/>
  <c r="H1096" i="8" s="1"/>
  <c r="G1097" i="8"/>
  <c r="H1097" i="8" s="1"/>
  <c r="G1098" i="8"/>
  <c r="H1098" i="8" s="1"/>
  <c r="G1099" i="8"/>
  <c r="H1099" i="8" s="1"/>
  <c r="G1100" i="8"/>
  <c r="H1100" i="8" s="1"/>
  <c r="G1101" i="8"/>
  <c r="H1101" i="8" s="1"/>
  <c r="G1102" i="8"/>
  <c r="H1102" i="8" s="1"/>
  <c r="G1103" i="8"/>
  <c r="H1103" i="8" s="1"/>
  <c r="G1104" i="8"/>
  <c r="H1104" i="8" s="1"/>
  <c r="G1105" i="8"/>
  <c r="H1105" i="8" s="1"/>
  <c r="G1106" i="8"/>
  <c r="H1106" i="8" s="1"/>
  <c r="G1107" i="8"/>
  <c r="H1107" i="8" s="1"/>
  <c r="G1108" i="8"/>
  <c r="H1108" i="8" s="1"/>
  <c r="G1109" i="8"/>
  <c r="H1109" i="8" s="1"/>
  <c r="G1110" i="8"/>
  <c r="H1110" i="8" s="1"/>
  <c r="G1111" i="8"/>
  <c r="H1111" i="8" s="1"/>
  <c r="G1112" i="8"/>
  <c r="H1112" i="8" s="1"/>
  <c r="G1113" i="8"/>
  <c r="H1113" i="8" s="1"/>
  <c r="G1114" i="8"/>
  <c r="H1114" i="8" s="1"/>
  <c r="G1115" i="8"/>
  <c r="H1115" i="8" s="1"/>
  <c r="G1116" i="8"/>
  <c r="H1116" i="8" s="1"/>
  <c r="G1117" i="8"/>
  <c r="H1117" i="8" s="1"/>
  <c r="G1118" i="8"/>
  <c r="H1118" i="8" s="1"/>
  <c r="G1119" i="8"/>
  <c r="H1119" i="8" s="1"/>
  <c r="G1120" i="8"/>
  <c r="H1120" i="8" s="1"/>
  <c r="G1121" i="8"/>
  <c r="H1121" i="8" s="1"/>
  <c r="G1122" i="8"/>
  <c r="H1122" i="8" s="1"/>
  <c r="G1123" i="8"/>
  <c r="H1123" i="8" s="1"/>
  <c r="G1124" i="8"/>
  <c r="H1124" i="8" s="1"/>
  <c r="G1125" i="8"/>
  <c r="H1125" i="8" s="1"/>
  <c r="G1126" i="8"/>
  <c r="H1126" i="8" s="1"/>
  <c r="G1127" i="8"/>
  <c r="H1127" i="8" s="1"/>
  <c r="G1128" i="8"/>
  <c r="H1128" i="8" s="1"/>
  <c r="G1129" i="8"/>
  <c r="H1129" i="8" s="1"/>
  <c r="G1130" i="8"/>
  <c r="H1130" i="8" s="1"/>
  <c r="G1131" i="8"/>
  <c r="H1131" i="8" s="1"/>
  <c r="G1132" i="8"/>
  <c r="H1132" i="8" s="1"/>
  <c r="G1133" i="8"/>
  <c r="H1133" i="8" s="1"/>
  <c r="G1134" i="8"/>
  <c r="H1134" i="8" s="1"/>
  <c r="G1135" i="8"/>
  <c r="H1135" i="8" s="1"/>
  <c r="G1136" i="8"/>
  <c r="H1136" i="8" s="1"/>
  <c r="G1137" i="8"/>
  <c r="H1137" i="8" s="1"/>
  <c r="G1138" i="8"/>
  <c r="H1138" i="8" s="1"/>
  <c r="G1139" i="8"/>
  <c r="H1139" i="8" s="1"/>
  <c r="G1140" i="8"/>
  <c r="H1140" i="8" s="1"/>
  <c r="G1141" i="8"/>
  <c r="H1141" i="8" s="1"/>
  <c r="G1142" i="8"/>
  <c r="H1142" i="8" s="1"/>
  <c r="G1143" i="8"/>
  <c r="H1143" i="8" s="1"/>
  <c r="G1144" i="8"/>
  <c r="H1144" i="8" s="1"/>
  <c r="G1145" i="8"/>
  <c r="H1145" i="8" s="1"/>
  <c r="G1146" i="8"/>
  <c r="H1146" i="8" s="1"/>
  <c r="G1147" i="8"/>
  <c r="H1147" i="8" s="1"/>
  <c r="G1148" i="8"/>
  <c r="H1148" i="8" s="1"/>
  <c r="G1149" i="8"/>
  <c r="H1149" i="8" s="1"/>
  <c r="G1150" i="8"/>
  <c r="H1150" i="8" s="1"/>
  <c r="G1151" i="8"/>
  <c r="H1151" i="8" s="1"/>
  <c r="G1152" i="8"/>
  <c r="H1152" i="8" s="1"/>
  <c r="G1153" i="8"/>
  <c r="H1153" i="8" s="1"/>
  <c r="G1154" i="8"/>
  <c r="H1154" i="8" s="1"/>
  <c r="G1155" i="8"/>
  <c r="H1155" i="8" s="1"/>
  <c r="G1156" i="8"/>
  <c r="H1156" i="8" s="1"/>
  <c r="G1157" i="8"/>
  <c r="H1157" i="8" s="1"/>
  <c r="G1158" i="8"/>
  <c r="H1158" i="8" s="1"/>
  <c r="G1159" i="8"/>
  <c r="H1159" i="8" s="1"/>
  <c r="G1160" i="8"/>
  <c r="H1160" i="8" s="1"/>
  <c r="G1161" i="8"/>
  <c r="H1161" i="8" s="1"/>
  <c r="G1162" i="8"/>
  <c r="H1162" i="8" s="1"/>
  <c r="G1163" i="8"/>
  <c r="H1163" i="8" s="1"/>
  <c r="G1164" i="8"/>
  <c r="H1164" i="8" s="1"/>
  <c r="G1165" i="8"/>
  <c r="H1165" i="8" s="1"/>
  <c r="G1166" i="8"/>
  <c r="H1166" i="8" s="1"/>
  <c r="G1167" i="8"/>
  <c r="H1167" i="8" s="1"/>
  <c r="G1168" i="8"/>
  <c r="H1168" i="8" s="1"/>
  <c r="G1169" i="8"/>
  <c r="H1169" i="8" s="1"/>
  <c r="G1170" i="8"/>
  <c r="H1170" i="8" s="1"/>
  <c r="G1171" i="8"/>
  <c r="H1171" i="8" s="1"/>
  <c r="G1172" i="8"/>
  <c r="H1172" i="8" s="1"/>
  <c r="G1173" i="8"/>
  <c r="H1173" i="8" s="1"/>
  <c r="G1174" i="8"/>
  <c r="H1174" i="8" s="1"/>
  <c r="G1175" i="8"/>
  <c r="H1175" i="8" s="1"/>
  <c r="G1176" i="8"/>
  <c r="H1176" i="8" s="1"/>
  <c r="G1177" i="8"/>
  <c r="H1177" i="8" s="1"/>
  <c r="G1178" i="8"/>
  <c r="H1178" i="8" s="1"/>
  <c r="G1179" i="8"/>
  <c r="H1179" i="8" s="1"/>
  <c r="G1180" i="8"/>
  <c r="H1180" i="8" s="1"/>
  <c r="G1181" i="8"/>
  <c r="H1181" i="8" s="1"/>
  <c r="G1182" i="8"/>
  <c r="H1182" i="8" s="1"/>
  <c r="G1183" i="8"/>
  <c r="H1183" i="8" s="1"/>
  <c r="G1184" i="8"/>
  <c r="H1184" i="8" s="1"/>
  <c r="G1185" i="8"/>
  <c r="H1185" i="8" s="1"/>
  <c r="G1186" i="8"/>
  <c r="H1186" i="8" s="1"/>
  <c r="G1187" i="8"/>
  <c r="H1187" i="8" s="1"/>
  <c r="G1188" i="8"/>
  <c r="H1188" i="8" s="1"/>
  <c r="G1189" i="8"/>
  <c r="H1189" i="8" s="1"/>
  <c r="G1190" i="8"/>
  <c r="H1190" i="8" s="1"/>
  <c r="G1191" i="8"/>
  <c r="H1191" i="8" s="1"/>
  <c r="G1192" i="8"/>
  <c r="H1192" i="8" s="1"/>
  <c r="G1193" i="8"/>
  <c r="H1193" i="8" s="1"/>
  <c r="G1194" i="8"/>
  <c r="H1194" i="8" s="1"/>
  <c r="G1195" i="8"/>
  <c r="H1195" i="8" s="1"/>
  <c r="G1196" i="8"/>
  <c r="H1196" i="8" s="1"/>
  <c r="G1197" i="8"/>
  <c r="H1197" i="8" s="1"/>
  <c r="G1198" i="8"/>
  <c r="H1198" i="8" s="1"/>
  <c r="G1199" i="8"/>
  <c r="H1199" i="8" s="1"/>
  <c r="G1200" i="8"/>
  <c r="H1200" i="8" s="1"/>
  <c r="G1201" i="8"/>
  <c r="H1201" i="8" s="1"/>
  <c r="G1202" i="8"/>
  <c r="H1202" i="8" s="1"/>
  <c r="G1203" i="8"/>
  <c r="H1203" i="8" s="1"/>
  <c r="G1204" i="8"/>
  <c r="H1204" i="8" s="1"/>
  <c r="G1205" i="8"/>
  <c r="H1205" i="8" s="1"/>
  <c r="G1206" i="8"/>
  <c r="H1206" i="8" s="1"/>
  <c r="G1207" i="8"/>
  <c r="H1207" i="8" s="1"/>
  <c r="G1208" i="8"/>
  <c r="H1208" i="8" s="1"/>
  <c r="G1209" i="8"/>
  <c r="H1209" i="8" s="1"/>
  <c r="G1210" i="8"/>
  <c r="H1210" i="8" s="1"/>
  <c r="G1211" i="8"/>
  <c r="H1211" i="8" s="1"/>
  <c r="G1212" i="8"/>
  <c r="H1212" i="8" s="1"/>
  <c r="G1213" i="8"/>
  <c r="H1213" i="8" s="1"/>
  <c r="G1214" i="8"/>
  <c r="H1214" i="8" s="1"/>
  <c r="G1215" i="8"/>
  <c r="H1215" i="8" s="1"/>
  <c r="G1216" i="8"/>
  <c r="H1216" i="8" s="1"/>
  <c r="G1217" i="8"/>
  <c r="H1217" i="8" s="1"/>
  <c r="G1218" i="8"/>
  <c r="H1218" i="8" s="1"/>
  <c r="G1219" i="8"/>
  <c r="H1219" i="8" s="1"/>
  <c r="G1220" i="8"/>
  <c r="H1220" i="8" s="1"/>
  <c r="G1221" i="8"/>
  <c r="H1221" i="8" s="1"/>
  <c r="G1222" i="8"/>
  <c r="H1222" i="8" s="1"/>
  <c r="G1223" i="8"/>
  <c r="H1223" i="8" s="1"/>
  <c r="G1224" i="8"/>
  <c r="H1224" i="8" s="1"/>
  <c r="G1225" i="8"/>
  <c r="H1225" i="8" s="1"/>
  <c r="G1226" i="8"/>
  <c r="H1226" i="8" s="1"/>
  <c r="G1227" i="8"/>
  <c r="H1227" i="8" s="1"/>
  <c r="G1228" i="8"/>
  <c r="H1228" i="8" s="1"/>
  <c r="G1229" i="8"/>
  <c r="H1229" i="8" s="1"/>
  <c r="G1230" i="8"/>
  <c r="H1230" i="8" s="1"/>
  <c r="G1231" i="8"/>
  <c r="H1231" i="8" s="1"/>
  <c r="G1232" i="8"/>
  <c r="H1232" i="8" s="1"/>
  <c r="G1233" i="8"/>
  <c r="H1233" i="8" s="1"/>
  <c r="G1234" i="8"/>
  <c r="H1234" i="8" s="1"/>
  <c r="G1235" i="8"/>
  <c r="H1235" i="8" s="1"/>
  <c r="G1236" i="8"/>
  <c r="H1236" i="8" s="1"/>
  <c r="G1237" i="8"/>
  <c r="H1237" i="8" s="1"/>
  <c r="G1238" i="8"/>
  <c r="H1238" i="8" s="1"/>
  <c r="G1239" i="8"/>
  <c r="H1239" i="8" s="1"/>
  <c r="G1240" i="8"/>
  <c r="H1240" i="8" s="1"/>
  <c r="G1241" i="8"/>
  <c r="H1241" i="8" s="1"/>
  <c r="G1242" i="8"/>
  <c r="H1242" i="8" s="1"/>
  <c r="G1243" i="8"/>
  <c r="H1243" i="8" s="1"/>
  <c r="G1244" i="8"/>
  <c r="H1244" i="8" s="1"/>
  <c r="G1245" i="8"/>
  <c r="H1245" i="8" s="1"/>
  <c r="G1246" i="8"/>
  <c r="H1246" i="8" s="1"/>
  <c r="G1247" i="8"/>
  <c r="H1247" i="8" s="1"/>
  <c r="G1248" i="8"/>
  <c r="H1248" i="8" s="1"/>
  <c r="G1249" i="8"/>
  <c r="H1249" i="8" s="1"/>
  <c r="G1250" i="8"/>
  <c r="H1250" i="8" s="1"/>
  <c r="G1251" i="8"/>
  <c r="H1251" i="8" s="1"/>
  <c r="G1252" i="8"/>
  <c r="H1252" i="8" s="1"/>
  <c r="G1253" i="8"/>
  <c r="H1253" i="8" s="1"/>
  <c r="G1254" i="8"/>
  <c r="H1254" i="8" s="1"/>
  <c r="G1255" i="8"/>
  <c r="H1255" i="8" s="1"/>
  <c r="G1256" i="8"/>
  <c r="H1256" i="8" s="1"/>
  <c r="G1257" i="8"/>
  <c r="H1257" i="8" s="1"/>
  <c r="G1258" i="8"/>
  <c r="H1258" i="8" s="1"/>
  <c r="G1259" i="8"/>
  <c r="H1259" i="8" s="1"/>
  <c r="G1260" i="8"/>
  <c r="H1260" i="8" s="1"/>
  <c r="G1261" i="8"/>
  <c r="H1261" i="8" s="1"/>
  <c r="G1262" i="8"/>
  <c r="H1262" i="8" s="1"/>
  <c r="G1263" i="8"/>
  <c r="H1263" i="8" s="1"/>
  <c r="G1264" i="8"/>
  <c r="H1264" i="8" s="1"/>
  <c r="G1265" i="8"/>
  <c r="H1265" i="8" s="1"/>
  <c r="G1266" i="8"/>
  <c r="H1266" i="8" s="1"/>
  <c r="G1267" i="8"/>
  <c r="H1267" i="8" s="1"/>
  <c r="G1268" i="8"/>
  <c r="H1268" i="8" s="1"/>
  <c r="G1269" i="8"/>
  <c r="H1269" i="8" s="1"/>
  <c r="G1270" i="8"/>
  <c r="H1270" i="8" s="1"/>
  <c r="G1271" i="8"/>
  <c r="H1271" i="8" s="1"/>
  <c r="G1272" i="8"/>
  <c r="H1272" i="8" s="1"/>
  <c r="G1273" i="8"/>
  <c r="H1273" i="8" s="1"/>
  <c r="G1274" i="8"/>
  <c r="H1274" i="8" s="1"/>
  <c r="G1275" i="8"/>
  <c r="H1275" i="8" s="1"/>
  <c r="G1276" i="8"/>
  <c r="H1276" i="8" s="1"/>
  <c r="G1277" i="8"/>
  <c r="H1277" i="8" s="1"/>
  <c r="G1278" i="8"/>
  <c r="H1278" i="8" s="1"/>
  <c r="G1279" i="8"/>
  <c r="H1279" i="8" s="1"/>
  <c r="G1280" i="8"/>
  <c r="H1280" i="8" s="1"/>
  <c r="G1281" i="8"/>
  <c r="H1281" i="8" s="1"/>
  <c r="G1282" i="8"/>
  <c r="H1282" i="8" s="1"/>
  <c r="G1283" i="8"/>
  <c r="H1283" i="8" s="1"/>
  <c r="G1284" i="8"/>
  <c r="H1284" i="8" s="1"/>
  <c r="G1285" i="8"/>
  <c r="H1285" i="8" s="1"/>
  <c r="G1286" i="8"/>
  <c r="H1286" i="8" s="1"/>
  <c r="G1287" i="8"/>
  <c r="H1287" i="8" s="1"/>
  <c r="G1288" i="8"/>
  <c r="H1288" i="8" s="1"/>
  <c r="G1289" i="8"/>
  <c r="H1289" i="8" s="1"/>
  <c r="G1290" i="8"/>
  <c r="H1290" i="8" s="1"/>
  <c r="G1291" i="8"/>
  <c r="H1291" i="8" s="1"/>
  <c r="G1292" i="8"/>
  <c r="H1292" i="8" s="1"/>
  <c r="G1293" i="8"/>
  <c r="H1293" i="8" s="1"/>
  <c r="G1294" i="8"/>
  <c r="H1294" i="8" s="1"/>
  <c r="G1295" i="8"/>
  <c r="H1295" i="8" s="1"/>
  <c r="G1296" i="8"/>
  <c r="H1296" i="8" s="1"/>
  <c r="G1297" i="8"/>
  <c r="H1297" i="8" s="1"/>
  <c r="G1298" i="8"/>
  <c r="H1298" i="8" s="1"/>
  <c r="G1299" i="8"/>
  <c r="H1299" i="8" s="1"/>
  <c r="G1300" i="8"/>
  <c r="H1300" i="8" s="1"/>
  <c r="G1301" i="8"/>
  <c r="H1301" i="8" s="1"/>
  <c r="G1302" i="8"/>
  <c r="H1302" i="8" s="1"/>
  <c r="G1303" i="8"/>
  <c r="H1303" i="8" s="1"/>
  <c r="G1304" i="8"/>
  <c r="H1304" i="8" s="1"/>
  <c r="G1305" i="8"/>
  <c r="H1305" i="8" s="1"/>
  <c r="G1306" i="8"/>
  <c r="H1306" i="8" s="1"/>
  <c r="G1307" i="8"/>
  <c r="H1307" i="8" s="1"/>
  <c r="G1308" i="8"/>
  <c r="H1308" i="8" s="1"/>
  <c r="G1309" i="8"/>
  <c r="H1309" i="8" s="1"/>
  <c r="G1310" i="8"/>
  <c r="H1310" i="8" s="1"/>
  <c r="G1311" i="8"/>
  <c r="H1311" i="8" s="1"/>
  <c r="G1312" i="8"/>
  <c r="H1312" i="8" s="1"/>
  <c r="G1313" i="8"/>
  <c r="H1313" i="8" s="1"/>
  <c r="G1314" i="8"/>
  <c r="H1314" i="8" s="1"/>
  <c r="G1315" i="8"/>
  <c r="H1315" i="8" s="1"/>
  <c r="G1316" i="8"/>
  <c r="H1316" i="8" s="1"/>
  <c r="G1317" i="8"/>
  <c r="H1317" i="8" s="1"/>
  <c r="G1318" i="8"/>
  <c r="H1318" i="8" s="1"/>
  <c r="G1319" i="8"/>
  <c r="H1319" i="8" s="1"/>
  <c r="G1320" i="8"/>
  <c r="H1320" i="8" s="1"/>
  <c r="G1321" i="8"/>
  <c r="H1321" i="8" s="1"/>
  <c r="G1322" i="8"/>
  <c r="H1322" i="8" s="1"/>
  <c r="G1323" i="8"/>
  <c r="H1323" i="8" s="1"/>
  <c r="G1324" i="8"/>
  <c r="H1324" i="8" s="1"/>
  <c r="G1325" i="8"/>
  <c r="H1325" i="8" s="1"/>
  <c r="G1326" i="8"/>
  <c r="H1326" i="8" s="1"/>
  <c r="G1327" i="8"/>
  <c r="H1327" i="8" s="1"/>
  <c r="G1328" i="8"/>
  <c r="H1328" i="8" s="1"/>
  <c r="G1329" i="8"/>
  <c r="H1329" i="8" s="1"/>
  <c r="G1330" i="8"/>
  <c r="H1330" i="8" s="1"/>
  <c r="G1331" i="8"/>
  <c r="H1331" i="8" s="1"/>
  <c r="G1332" i="8"/>
  <c r="H1332" i="8" s="1"/>
  <c r="G1333" i="8"/>
  <c r="H1333" i="8" s="1"/>
  <c r="G1334" i="8"/>
  <c r="H1334" i="8" s="1"/>
  <c r="G1335" i="8"/>
  <c r="H1335" i="8" s="1"/>
  <c r="G1336" i="8"/>
  <c r="H1336" i="8" s="1"/>
  <c r="G1337" i="8"/>
  <c r="H1337" i="8" s="1"/>
  <c r="G1338" i="8"/>
  <c r="H1338" i="8" s="1"/>
  <c r="G1339" i="8"/>
  <c r="H1339" i="8" s="1"/>
  <c r="G1340" i="8"/>
  <c r="H1340" i="8" s="1"/>
  <c r="G1341" i="8"/>
  <c r="H1341" i="8" s="1"/>
  <c r="G1342" i="8"/>
  <c r="H1342" i="8" s="1"/>
  <c r="G1343" i="8"/>
  <c r="H1343" i="8" s="1"/>
  <c r="G1344" i="8"/>
  <c r="H1344" i="8" s="1"/>
  <c r="G1345" i="8"/>
  <c r="H1345" i="8" s="1"/>
  <c r="G1346" i="8"/>
  <c r="H1346" i="8" s="1"/>
  <c r="G1347" i="8"/>
  <c r="H1347" i="8" s="1"/>
  <c r="G1348" i="8"/>
  <c r="H1348" i="8" s="1"/>
  <c r="G1349" i="8"/>
  <c r="H1349" i="8" s="1"/>
  <c r="G1350" i="8"/>
  <c r="H1350" i="8" s="1"/>
  <c r="G1351" i="8"/>
  <c r="H1351" i="8" s="1"/>
  <c r="G1352" i="8"/>
  <c r="H1352" i="8" s="1"/>
  <c r="G1353" i="8"/>
  <c r="H1353" i="8" s="1"/>
  <c r="G1354" i="8"/>
  <c r="H1354" i="8" s="1"/>
  <c r="G1355" i="8"/>
  <c r="H1355" i="8" s="1"/>
  <c r="G1356" i="8"/>
  <c r="H1356" i="8" s="1"/>
  <c r="G1357" i="8"/>
  <c r="H1357" i="8" s="1"/>
  <c r="G1358" i="8"/>
  <c r="H1358" i="8" s="1"/>
  <c r="G1359" i="8"/>
  <c r="H1359" i="8" s="1"/>
  <c r="G1360" i="8"/>
  <c r="H1360" i="8" s="1"/>
  <c r="G1361" i="8"/>
  <c r="H1361" i="8" s="1"/>
  <c r="G1362" i="8"/>
  <c r="H1362" i="8" s="1"/>
  <c r="G1363" i="8"/>
  <c r="H1363" i="8" s="1"/>
  <c r="G1364" i="8"/>
  <c r="H1364" i="8" s="1"/>
  <c r="G1365" i="8"/>
  <c r="H1365" i="8" s="1"/>
  <c r="G1366" i="8"/>
  <c r="H1366" i="8" s="1"/>
  <c r="G1367" i="8"/>
  <c r="H1367" i="8" s="1"/>
  <c r="G1368" i="8"/>
  <c r="H1368" i="8" s="1"/>
  <c r="G1369" i="8"/>
  <c r="H1369" i="8" s="1"/>
  <c r="G1370" i="8"/>
  <c r="H1370" i="8" s="1"/>
  <c r="G1371" i="8"/>
  <c r="H1371" i="8" s="1"/>
  <c r="G1372" i="8"/>
  <c r="H1372" i="8" s="1"/>
  <c r="G1373" i="8"/>
  <c r="H1373" i="8" s="1"/>
  <c r="G1374" i="8"/>
  <c r="H1374" i="8" s="1"/>
  <c r="G1375" i="8"/>
  <c r="H1375" i="8" s="1"/>
  <c r="G1376" i="8"/>
  <c r="H1376" i="8" s="1"/>
  <c r="G1377" i="8"/>
  <c r="H1377" i="8" s="1"/>
  <c r="G1378" i="8"/>
  <c r="H1378" i="8" s="1"/>
  <c r="G1379" i="8"/>
  <c r="H1379" i="8" s="1"/>
  <c r="G1380" i="8"/>
  <c r="H1380" i="8" s="1"/>
  <c r="G1381" i="8"/>
  <c r="H1381" i="8" s="1"/>
  <c r="G1382" i="8"/>
  <c r="H1382" i="8" s="1"/>
  <c r="G1383" i="8"/>
  <c r="H1383" i="8" s="1"/>
  <c r="G1384" i="8"/>
  <c r="H1384" i="8" s="1"/>
  <c r="G1385" i="8"/>
  <c r="H1385" i="8" s="1"/>
  <c r="G1386" i="8"/>
  <c r="H1386" i="8" s="1"/>
  <c r="G1387" i="8"/>
  <c r="H1387" i="8" s="1"/>
  <c r="G1388" i="8"/>
  <c r="H1388" i="8" s="1"/>
  <c r="G1389" i="8"/>
  <c r="H1389" i="8" s="1"/>
  <c r="G1390" i="8"/>
  <c r="H1390" i="8" s="1"/>
  <c r="G1391" i="8"/>
  <c r="H1391" i="8" s="1"/>
  <c r="G1392" i="8"/>
  <c r="H1392" i="8" s="1"/>
  <c r="G1393" i="8"/>
  <c r="H1393" i="8" s="1"/>
  <c r="G1394" i="8"/>
  <c r="H1394" i="8" s="1"/>
  <c r="G1395" i="8"/>
  <c r="H1395" i="8" s="1"/>
  <c r="G1396" i="8"/>
  <c r="H1396" i="8" s="1"/>
  <c r="G1397" i="8"/>
  <c r="H1397" i="8" s="1"/>
  <c r="G1398" i="8"/>
  <c r="H1398" i="8" s="1"/>
  <c r="G1399" i="8"/>
  <c r="H1399" i="8" s="1"/>
  <c r="G1400" i="8"/>
  <c r="H1400" i="8" s="1"/>
  <c r="G1401" i="8"/>
  <c r="H1401" i="8" s="1"/>
  <c r="G1402" i="8"/>
  <c r="H1402" i="8" s="1"/>
  <c r="G1403" i="8"/>
  <c r="H1403" i="8" s="1"/>
  <c r="G1404" i="8"/>
  <c r="H1404" i="8" s="1"/>
  <c r="G1405" i="8"/>
  <c r="H1405" i="8" s="1"/>
  <c r="G1406" i="8"/>
  <c r="H1406" i="8" s="1"/>
  <c r="G1407" i="8"/>
  <c r="H1407" i="8" s="1"/>
  <c r="G1408" i="8"/>
  <c r="H1408" i="8" s="1"/>
  <c r="G1409" i="8"/>
  <c r="H1409" i="8" s="1"/>
  <c r="G1410" i="8"/>
  <c r="H1410" i="8" s="1"/>
  <c r="G1411" i="8"/>
  <c r="H1411" i="8" s="1"/>
  <c r="G1412" i="8"/>
  <c r="H1412" i="8" s="1"/>
  <c r="G1413" i="8"/>
  <c r="H1413" i="8" s="1"/>
  <c r="G1414" i="8"/>
  <c r="H1414" i="8" s="1"/>
  <c r="G1415" i="8"/>
  <c r="H1415" i="8" s="1"/>
  <c r="G1416" i="8"/>
  <c r="H1416" i="8" s="1"/>
  <c r="G1417" i="8"/>
  <c r="H1417" i="8" s="1"/>
  <c r="G1418" i="8"/>
  <c r="H1418" i="8" s="1"/>
  <c r="G1419" i="8"/>
  <c r="H1419" i="8" s="1"/>
  <c r="G1420" i="8"/>
  <c r="H1420" i="8" s="1"/>
  <c r="G1421" i="8"/>
  <c r="H1421" i="8" s="1"/>
  <c r="G1422" i="8"/>
  <c r="H1422" i="8" s="1"/>
  <c r="G1423" i="8"/>
  <c r="H1423" i="8" s="1"/>
  <c r="G1424" i="8"/>
  <c r="H1424" i="8" s="1"/>
  <c r="G1425" i="8"/>
  <c r="H1425" i="8" s="1"/>
  <c r="G1426" i="8"/>
  <c r="H1426" i="8" s="1"/>
  <c r="G1427" i="8"/>
  <c r="H1427" i="8" s="1"/>
  <c r="G1428" i="8"/>
  <c r="H1428" i="8" s="1"/>
  <c r="G1429" i="8"/>
  <c r="H1429" i="8" s="1"/>
  <c r="G1430" i="8"/>
  <c r="H1430" i="8" s="1"/>
  <c r="G1431" i="8"/>
  <c r="H1431" i="8" s="1"/>
  <c r="G1432" i="8"/>
  <c r="H1432" i="8" s="1"/>
  <c r="G1433" i="8"/>
  <c r="H1433" i="8" s="1"/>
  <c r="G1434" i="8"/>
  <c r="H1434" i="8" s="1"/>
  <c r="G1435" i="8"/>
  <c r="H1435" i="8" s="1"/>
  <c r="G1436" i="8"/>
  <c r="H1436" i="8" s="1"/>
  <c r="G1437" i="8"/>
  <c r="H1437" i="8" s="1"/>
  <c r="G1438" i="8"/>
  <c r="H1438" i="8" s="1"/>
  <c r="G1439" i="8"/>
  <c r="H1439" i="8" s="1"/>
  <c r="G1440" i="8"/>
  <c r="H1440" i="8" s="1"/>
  <c r="G1441" i="8"/>
  <c r="H1441" i="8" s="1"/>
  <c r="G1442" i="8"/>
  <c r="H1442" i="8" s="1"/>
  <c r="G1443" i="8"/>
  <c r="H1443" i="8" s="1"/>
  <c r="G1444" i="8"/>
  <c r="H1444" i="8" s="1"/>
  <c r="G1445" i="8"/>
  <c r="H1445" i="8" s="1"/>
  <c r="G1446" i="8"/>
  <c r="H1446" i="8" s="1"/>
  <c r="G1447" i="8"/>
  <c r="H1447" i="8" s="1"/>
  <c r="G1448" i="8"/>
  <c r="H1448" i="8" s="1"/>
  <c r="G1449" i="8"/>
  <c r="H1449" i="8" s="1"/>
  <c r="G1450" i="8"/>
  <c r="H1450" i="8" s="1"/>
  <c r="G1451" i="8"/>
  <c r="H1451" i="8" s="1"/>
  <c r="G1452" i="8"/>
  <c r="H1452" i="8" s="1"/>
  <c r="G1453" i="8"/>
  <c r="H1453" i="8" s="1"/>
  <c r="G1454" i="8"/>
  <c r="H1454" i="8" s="1"/>
  <c r="G1455" i="8"/>
  <c r="H1455" i="8" s="1"/>
  <c r="G1456" i="8"/>
  <c r="H1456" i="8" s="1"/>
  <c r="G1457" i="8"/>
  <c r="H1457" i="8" s="1"/>
  <c r="G1458" i="8"/>
  <c r="H1458" i="8" s="1"/>
  <c r="G1459" i="8"/>
  <c r="H1459" i="8" s="1"/>
  <c r="G1460" i="8"/>
  <c r="H1460" i="8" s="1"/>
  <c r="G1461" i="8"/>
  <c r="H1461" i="8" s="1"/>
  <c r="G1462" i="8"/>
  <c r="H1462" i="8" s="1"/>
  <c r="G1463" i="8"/>
  <c r="H1463" i="8" s="1"/>
  <c r="G1464" i="8"/>
  <c r="H1464" i="8" s="1"/>
  <c r="G1465" i="8"/>
  <c r="H1465" i="8" s="1"/>
  <c r="G1466" i="8"/>
  <c r="H1466" i="8" s="1"/>
  <c r="G1467" i="8"/>
  <c r="H1467" i="8" s="1"/>
  <c r="G1468" i="8"/>
  <c r="H1468" i="8" s="1"/>
  <c r="G1469" i="8"/>
  <c r="H1469" i="8" s="1"/>
  <c r="G1470" i="8"/>
  <c r="H1470" i="8" s="1"/>
  <c r="G1471" i="8"/>
  <c r="H1471" i="8" s="1"/>
  <c r="G1472" i="8"/>
  <c r="H1472" i="8" s="1"/>
  <c r="G1473" i="8"/>
  <c r="H1473" i="8" s="1"/>
  <c r="G1474" i="8"/>
  <c r="H1474" i="8" s="1"/>
  <c r="G1475" i="8"/>
  <c r="H1475" i="8" s="1"/>
  <c r="G1476" i="8"/>
  <c r="H1476" i="8" s="1"/>
  <c r="G1477" i="8"/>
  <c r="H1477" i="8" s="1"/>
  <c r="G1478" i="8"/>
  <c r="H1478" i="8" s="1"/>
  <c r="G1479" i="8"/>
  <c r="H1479" i="8" s="1"/>
  <c r="G1480" i="8"/>
  <c r="H1480" i="8" s="1"/>
  <c r="G1481" i="8"/>
  <c r="H1481" i="8" s="1"/>
  <c r="G1482" i="8"/>
  <c r="H1482" i="8" s="1"/>
  <c r="G1483" i="8"/>
  <c r="H1483" i="8" s="1"/>
  <c r="G1484" i="8"/>
  <c r="H1484" i="8" s="1"/>
  <c r="G1485" i="8"/>
  <c r="H1485" i="8" s="1"/>
  <c r="G1486" i="8"/>
  <c r="H1486" i="8" s="1"/>
  <c r="G1487" i="8"/>
  <c r="H1487" i="8" s="1"/>
  <c r="G1488" i="8"/>
  <c r="H1488" i="8" s="1"/>
  <c r="G1489" i="8"/>
  <c r="H1489" i="8" s="1"/>
  <c r="G1490" i="8"/>
  <c r="H1490" i="8" s="1"/>
  <c r="G1491" i="8"/>
  <c r="H1491" i="8" s="1"/>
  <c r="G1492" i="8"/>
  <c r="H1492" i="8" s="1"/>
  <c r="G1493" i="8"/>
  <c r="H1493" i="8" s="1"/>
  <c r="G1494" i="8"/>
  <c r="H1494" i="8" s="1"/>
  <c r="G1495" i="8"/>
  <c r="H1495" i="8" s="1"/>
  <c r="G1496" i="8"/>
  <c r="H1496" i="8" s="1"/>
  <c r="G1497" i="8"/>
  <c r="H1497" i="8" s="1"/>
  <c r="G1498" i="8"/>
  <c r="H1498" i="8" s="1"/>
  <c r="G1499" i="8"/>
  <c r="H1499" i="8" s="1"/>
  <c r="G1500" i="8"/>
  <c r="H1500" i="8" s="1"/>
  <c r="G1501" i="8"/>
  <c r="H1501" i="8" s="1"/>
  <c r="G1502" i="8"/>
  <c r="H1502" i="8" s="1"/>
  <c r="G1503" i="8"/>
  <c r="H1503" i="8" s="1"/>
  <c r="G1504" i="8"/>
  <c r="H1504" i="8" s="1"/>
  <c r="G1505" i="8"/>
  <c r="H1505" i="8" s="1"/>
  <c r="G1506" i="8"/>
  <c r="H1506" i="8" s="1"/>
  <c r="G1507" i="8"/>
  <c r="H1507" i="8" s="1"/>
  <c r="G1508" i="8"/>
  <c r="H1508" i="8" s="1"/>
  <c r="G1509" i="8"/>
  <c r="H1509" i="8" s="1"/>
  <c r="G1510" i="8"/>
  <c r="H1510" i="8" s="1"/>
  <c r="G1511" i="8"/>
  <c r="H1511" i="8" s="1"/>
  <c r="G1512" i="8"/>
  <c r="H1512" i="8" s="1"/>
  <c r="G1513" i="8"/>
  <c r="H1513" i="8" s="1"/>
  <c r="G1514" i="8"/>
  <c r="H1514" i="8" s="1"/>
  <c r="G1515" i="8"/>
  <c r="H1515" i="8" s="1"/>
  <c r="G1516" i="8"/>
  <c r="H1516" i="8" s="1"/>
  <c r="G1517" i="8"/>
  <c r="H1517" i="8" s="1"/>
  <c r="G1518" i="8"/>
  <c r="H1518" i="8" s="1"/>
  <c r="G1519" i="8"/>
  <c r="H1519" i="8" s="1"/>
  <c r="G1520" i="8"/>
  <c r="H1520" i="8" s="1"/>
  <c r="G1521" i="8"/>
  <c r="H1521" i="8" s="1"/>
  <c r="G1522" i="8"/>
  <c r="H1522" i="8" s="1"/>
  <c r="G1523" i="8"/>
  <c r="H1523" i="8" s="1"/>
  <c r="G1524" i="8"/>
  <c r="H1524" i="8" s="1"/>
  <c r="G1525" i="8"/>
  <c r="H1525" i="8" s="1"/>
  <c r="G1526" i="8"/>
  <c r="H1526" i="8" s="1"/>
  <c r="G1527" i="8"/>
  <c r="H1527" i="8" s="1"/>
  <c r="G1528" i="8"/>
  <c r="H1528" i="8" s="1"/>
  <c r="G1529" i="8"/>
  <c r="H1529" i="8" s="1"/>
  <c r="G1530" i="8"/>
  <c r="H1530" i="8" s="1"/>
  <c r="G1531" i="8"/>
  <c r="H1531" i="8" s="1"/>
  <c r="G1532" i="8"/>
  <c r="H1532" i="8" s="1"/>
  <c r="G1533" i="8"/>
  <c r="H1533" i="8" s="1"/>
  <c r="G1534" i="8"/>
  <c r="H1534" i="8" s="1"/>
  <c r="G1535" i="8"/>
  <c r="H1535" i="8" s="1"/>
  <c r="G1536" i="8"/>
  <c r="H1536" i="8" s="1"/>
  <c r="G1537" i="8"/>
  <c r="H1537" i="8" s="1"/>
  <c r="G1538" i="8"/>
  <c r="H1538" i="8" s="1"/>
  <c r="G1539" i="8"/>
  <c r="H1539" i="8" s="1"/>
  <c r="G1540" i="8"/>
  <c r="H1540" i="8" s="1"/>
  <c r="G1541" i="8"/>
  <c r="H1541" i="8" s="1"/>
  <c r="G1542" i="8"/>
  <c r="H1542" i="8" s="1"/>
  <c r="G1543" i="8"/>
  <c r="H1543" i="8" s="1"/>
  <c r="G1544" i="8"/>
  <c r="H1544" i="8" s="1"/>
  <c r="G1545" i="8"/>
  <c r="H1545" i="8" s="1"/>
  <c r="G1546" i="8"/>
  <c r="H1546" i="8" s="1"/>
  <c r="G1547" i="8"/>
  <c r="H1547" i="8" s="1"/>
  <c r="G1548" i="8"/>
  <c r="H1548" i="8" s="1"/>
  <c r="G1549" i="8"/>
  <c r="H1549" i="8" s="1"/>
  <c r="G1550" i="8"/>
  <c r="H1550" i="8" s="1"/>
  <c r="G1551" i="8"/>
  <c r="H1551" i="8" s="1"/>
  <c r="G1552" i="8"/>
  <c r="H1552" i="8" s="1"/>
  <c r="G1553" i="8"/>
  <c r="H1553" i="8" s="1"/>
  <c r="G1554" i="8"/>
  <c r="H1554" i="8" s="1"/>
  <c r="G1555" i="8"/>
  <c r="H1555" i="8" s="1"/>
  <c r="G1556" i="8"/>
  <c r="H1556" i="8" s="1"/>
  <c r="G1557" i="8"/>
  <c r="H1557" i="8" s="1"/>
  <c r="G1558" i="8"/>
  <c r="H1558" i="8" s="1"/>
  <c r="G1559" i="8"/>
  <c r="H1559" i="8" s="1"/>
  <c r="G1560" i="8"/>
  <c r="H1560" i="8" s="1"/>
  <c r="G1561" i="8"/>
  <c r="H1561" i="8" s="1"/>
  <c r="G1562" i="8"/>
  <c r="H1562" i="8" s="1"/>
  <c r="G1563" i="8"/>
  <c r="H1563" i="8" s="1"/>
  <c r="G1564" i="8"/>
  <c r="H1564" i="8" s="1"/>
  <c r="G1565" i="8"/>
  <c r="H1565" i="8" s="1"/>
  <c r="G1566" i="8"/>
  <c r="H1566" i="8" s="1"/>
  <c r="G1567" i="8"/>
  <c r="H1567" i="8" s="1"/>
  <c r="G1568" i="8"/>
  <c r="H1568" i="8" s="1"/>
  <c r="G1569" i="8"/>
  <c r="H1569" i="8" s="1"/>
  <c r="G1570" i="8"/>
  <c r="H1570" i="8" s="1"/>
  <c r="G1571" i="8"/>
  <c r="H1571" i="8" s="1"/>
  <c r="G1572" i="8"/>
  <c r="H1572" i="8" s="1"/>
  <c r="G1573" i="8"/>
  <c r="H1573" i="8" s="1"/>
  <c r="G1574" i="8"/>
  <c r="H1574" i="8" s="1"/>
  <c r="G1575" i="8"/>
  <c r="H1575" i="8" s="1"/>
  <c r="G1576" i="8"/>
  <c r="H1576" i="8" s="1"/>
  <c r="G1577" i="8"/>
  <c r="H1577" i="8" s="1"/>
  <c r="G1578" i="8"/>
  <c r="H1578" i="8" s="1"/>
  <c r="G1579" i="8"/>
  <c r="H1579" i="8" s="1"/>
  <c r="G1580" i="8"/>
  <c r="H1580" i="8" s="1"/>
  <c r="G1581" i="8"/>
  <c r="H1581" i="8" s="1"/>
  <c r="G1582" i="8"/>
  <c r="H1582" i="8" s="1"/>
  <c r="G1583" i="8"/>
  <c r="H1583" i="8" s="1"/>
  <c r="G1584" i="8"/>
  <c r="H1584" i="8" s="1"/>
  <c r="G1585" i="8"/>
  <c r="H1585" i="8" s="1"/>
  <c r="G1586" i="8"/>
  <c r="H1586" i="8" s="1"/>
  <c r="G1587" i="8"/>
  <c r="H1587" i="8" s="1"/>
  <c r="G1588" i="8"/>
  <c r="H1588" i="8" s="1"/>
  <c r="G1589" i="8"/>
  <c r="H1589" i="8" s="1"/>
  <c r="G1590" i="8"/>
  <c r="H1590" i="8" s="1"/>
  <c r="G1591" i="8"/>
  <c r="H1591" i="8" s="1"/>
  <c r="G1592" i="8"/>
  <c r="H1592" i="8" s="1"/>
  <c r="G1593" i="8"/>
  <c r="H1593" i="8" s="1"/>
  <c r="G1594" i="8"/>
  <c r="H1594" i="8" s="1"/>
  <c r="G1595" i="8"/>
  <c r="H1595" i="8" s="1"/>
  <c r="G1596" i="8"/>
  <c r="H1596" i="8" s="1"/>
  <c r="G1597" i="8"/>
  <c r="H1597" i="8" s="1"/>
  <c r="G1598" i="8"/>
  <c r="H1598" i="8" s="1"/>
  <c r="G1599" i="8"/>
  <c r="H1599" i="8" s="1"/>
  <c r="G1600" i="8"/>
  <c r="H1600" i="8" s="1"/>
  <c r="G1601" i="8"/>
  <c r="H1601" i="8" s="1"/>
  <c r="G1602" i="8"/>
  <c r="H1602" i="8" s="1"/>
  <c r="G1603" i="8"/>
  <c r="H1603" i="8" s="1"/>
  <c r="G1604" i="8"/>
  <c r="H1604" i="8" s="1"/>
  <c r="G1605" i="8"/>
  <c r="H1605" i="8" s="1"/>
  <c r="G1606" i="8"/>
  <c r="H1606" i="8" s="1"/>
  <c r="G1607" i="8"/>
  <c r="H1607" i="8" s="1"/>
  <c r="G1608" i="8"/>
  <c r="H1608" i="8" s="1"/>
  <c r="G1609" i="8"/>
  <c r="H1609" i="8" s="1"/>
  <c r="G1610" i="8"/>
  <c r="H1610" i="8" s="1"/>
  <c r="G1611" i="8"/>
  <c r="H1611" i="8" s="1"/>
  <c r="G1612" i="8"/>
  <c r="H1612" i="8" s="1"/>
  <c r="G1613" i="8"/>
  <c r="H1613" i="8" s="1"/>
  <c r="G1614" i="8"/>
  <c r="H1614" i="8" s="1"/>
  <c r="G1615" i="8"/>
  <c r="H1615" i="8" s="1"/>
  <c r="G1616" i="8"/>
  <c r="H1616" i="8" s="1"/>
  <c r="G1617" i="8"/>
  <c r="H1617" i="8" s="1"/>
  <c r="G1618" i="8"/>
  <c r="H1618" i="8" s="1"/>
  <c r="G1619" i="8"/>
  <c r="H1619" i="8" s="1"/>
  <c r="G1620" i="8"/>
  <c r="H1620" i="8" s="1"/>
  <c r="G1621" i="8"/>
  <c r="H1621" i="8" s="1"/>
  <c r="G1622" i="8"/>
  <c r="H1622" i="8" s="1"/>
  <c r="G1623" i="8"/>
  <c r="H1623" i="8" s="1"/>
  <c r="G1624" i="8"/>
  <c r="H1624" i="8" s="1"/>
  <c r="G1625" i="8"/>
  <c r="H1625" i="8" s="1"/>
  <c r="G1626" i="8"/>
  <c r="H1626" i="8" s="1"/>
  <c r="G1627" i="8"/>
  <c r="H1627" i="8" s="1"/>
  <c r="G1628" i="8"/>
  <c r="H1628" i="8" s="1"/>
  <c r="G1629" i="8"/>
  <c r="H1629" i="8" s="1"/>
  <c r="G1630" i="8"/>
  <c r="H1630" i="8" s="1"/>
  <c r="G1631" i="8"/>
  <c r="H1631" i="8" s="1"/>
  <c r="G1632" i="8"/>
  <c r="H1632" i="8" s="1"/>
  <c r="G1633" i="8"/>
  <c r="H1633" i="8" s="1"/>
  <c r="G1634" i="8"/>
  <c r="H1634" i="8" s="1"/>
  <c r="G1635" i="8"/>
  <c r="H1635" i="8" s="1"/>
  <c r="G1636" i="8"/>
  <c r="H1636" i="8" s="1"/>
  <c r="G1637" i="8"/>
  <c r="H1637" i="8" s="1"/>
  <c r="G1638" i="8"/>
  <c r="H1638" i="8" s="1"/>
  <c r="G1639" i="8"/>
  <c r="H1639" i="8" s="1"/>
  <c r="G1640" i="8"/>
  <c r="H1640" i="8" s="1"/>
  <c r="G1641" i="8"/>
  <c r="H1641" i="8" s="1"/>
  <c r="G1642" i="8"/>
  <c r="H1642" i="8" s="1"/>
  <c r="G1643" i="8"/>
  <c r="H1643" i="8" s="1"/>
  <c r="G1644" i="8"/>
  <c r="H1644" i="8" s="1"/>
  <c r="G1645" i="8"/>
  <c r="H1645" i="8" s="1"/>
  <c r="G1646" i="8"/>
  <c r="H1646" i="8" s="1"/>
  <c r="G1647" i="8"/>
  <c r="H1647" i="8" s="1"/>
  <c r="G1648" i="8"/>
  <c r="H1648" i="8" s="1"/>
  <c r="G1649" i="8"/>
  <c r="H1649" i="8" s="1"/>
  <c r="G1650" i="8"/>
  <c r="H1650" i="8" s="1"/>
  <c r="G1651" i="8"/>
  <c r="H1651" i="8" s="1"/>
  <c r="G1652" i="8"/>
  <c r="H1652" i="8" s="1"/>
  <c r="G1653" i="8"/>
  <c r="H1653" i="8" s="1"/>
  <c r="G1654" i="8"/>
  <c r="H1654" i="8" s="1"/>
  <c r="G1655" i="8"/>
  <c r="H1655" i="8" s="1"/>
  <c r="G1656" i="8"/>
  <c r="H1656" i="8" s="1"/>
  <c r="G1657" i="8"/>
  <c r="H1657" i="8" s="1"/>
  <c r="G1658" i="8"/>
  <c r="H1658" i="8" s="1"/>
  <c r="G1659" i="8"/>
  <c r="H1659" i="8" s="1"/>
  <c r="G1660" i="8"/>
  <c r="H1660" i="8" s="1"/>
  <c r="G1661" i="8"/>
  <c r="H1661" i="8" s="1"/>
  <c r="G1662" i="8"/>
  <c r="H1662" i="8" s="1"/>
  <c r="G1663" i="8"/>
  <c r="H1663" i="8" s="1"/>
  <c r="G1664" i="8"/>
  <c r="H1664" i="8" s="1"/>
  <c r="G1665" i="8"/>
  <c r="H1665" i="8" s="1"/>
  <c r="G1666" i="8"/>
  <c r="H1666" i="8" s="1"/>
  <c r="G1667" i="8"/>
  <c r="H1667" i="8" s="1"/>
  <c r="G1668" i="8"/>
  <c r="H1668" i="8" s="1"/>
  <c r="G1669" i="8"/>
  <c r="H1669" i="8" s="1"/>
  <c r="G1670" i="8"/>
  <c r="H1670" i="8" s="1"/>
  <c r="G1671" i="8"/>
  <c r="H1671" i="8" s="1"/>
  <c r="G1672" i="8"/>
  <c r="H1672" i="8" s="1"/>
  <c r="G1673" i="8"/>
  <c r="H1673" i="8" s="1"/>
  <c r="G1674" i="8"/>
  <c r="H1674" i="8" s="1"/>
  <c r="G1675" i="8"/>
  <c r="H1675" i="8" s="1"/>
  <c r="G1676" i="8"/>
  <c r="H1676" i="8" s="1"/>
  <c r="G1677" i="8"/>
  <c r="H1677" i="8" s="1"/>
  <c r="G1678" i="8"/>
  <c r="H1678" i="8" s="1"/>
  <c r="G1679" i="8"/>
  <c r="H1679" i="8" s="1"/>
  <c r="G1680" i="8"/>
  <c r="H1680" i="8" s="1"/>
  <c r="G1681" i="8"/>
  <c r="H1681" i="8" s="1"/>
  <c r="G1682" i="8"/>
  <c r="H1682" i="8" s="1"/>
  <c r="G1683" i="8"/>
  <c r="H1683" i="8" s="1"/>
  <c r="G1684" i="8"/>
  <c r="H1684" i="8" s="1"/>
  <c r="G1685" i="8"/>
  <c r="H1685" i="8" s="1"/>
  <c r="G1686" i="8"/>
  <c r="H1686" i="8" s="1"/>
  <c r="G1687" i="8"/>
  <c r="H1687" i="8" s="1"/>
  <c r="G1688" i="8"/>
  <c r="H1688" i="8" s="1"/>
  <c r="G1689" i="8"/>
  <c r="H1689" i="8" s="1"/>
  <c r="G1690" i="8"/>
  <c r="H1690" i="8" s="1"/>
  <c r="G1691" i="8"/>
  <c r="H1691" i="8" s="1"/>
  <c r="G1692" i="8"/>
  <c r="H1692" i="8" s="1"/>
  <c r="G1693" i="8"/>
  <c r="H1693" i="8" s="1"/>
  <c r="G1694" i="8"/>
  <c r="H1694" i="8" s="1"/>
  <c r="G1695" i="8"/>
  <c r="H1695" i="8" s="1"/>
  <c r="G1696" i="8"/>
  <c r="H1696" i="8" s="1"/>
  <c r="G1697" i="8"/>
  <c r="H1697" i="8" s="1"/>
  <c r="G1698" i="8"/>
  <c r="H1698" i="8" s="1"/>
  <c r="G1699" i="8"/>
  <c r="H1699" i="8" s="1"/>
  <c r="G1700" i="8"/>
  <c r="H1700" i="8" s="1"/>
  <c r="G1701" i="8"/>
  <c r="H1701" i="8" s="1"/>
  <c r="G1702" i="8"/>
  <c r="H1702" i="8" s="1"/>
  <c r="G1703" i="8"/>
  <c r="H1703" i="8" s="1"/>
  <c r="G1704" i="8"/>
  <c r="H1704" i="8" s="1"/>
  <c r="G1705" i="8"/>
  <c r="H1705" i="8" s="1"/>
  <c r="G1706" i="8"/>
  <c r="H1706" i="8" s="1"/>
  <c r="G1707" i="8"/>
  <c r="H1707" i="8" s="1"/>
  <c r="G1708" i="8"/>
  <c r="H1708" i="8" s="1"/>
  <c r="G1709" i="8"/>
  <c r="H1709" i="8" s="1"/>
  <c r="G1710" i="8"/>
  <c r="H1710" i="8" s="1"/>
  <c r="G1711" i="8"/>
  <c r="H1711" i="8" s="1"/>
  <c r="G1712" i="8"/>
  <c r="H1712" i="8" s="1"/>
  <c r="G1713" i="8"/>
  <c r="H1713" i="8" s="1"/>
  <c r="G1714" i="8"/>
  <c r="H1714" i="8" s="1"/>
  <c r="G1715" i="8"/>
  <c r="H1715" i="8" s="1"/>
  <c r="G1716" i="8"/>
  <c r="H1716" i="8" s="1"/>
  <c r="G1717" i="8"/>
  <c r="H1717" i="8" s="1"/>
  <c r="G1718" i="8"/>
  <c r="H1718" i="8" s="1"/>
  <c r="G1719" i="8"/>
  <c r="H1719" i="8" s="1"/>
  <c r="G1720" i="8"/>
  <c r="H1720" i="8" s="1"/>
  <c r="G1721" i="8"/>
  <c r="H1721" i="8" s="1"/>
  <c r="G1722" i="8"/>
  <c r="H1722" i="8" s="1"/>
  <c r="G1723" i="8"/>
  <c r="H1723" i="8" s="1"/>
  <c r="G1724" i="8"/>
  <c r="H1724" i="8" s="1"/>
  <c r="G1725" i="8"/>
  <c r="H1725" i="8" s="1"/>
  <c r="G1726" i="8"/>
  <c r="H1726" i="8" s="1"/>
  <c r="G1727" i="8"/>
  <c r="H1727" i="8" s="1"/>
  <c r="G1728" i="8"/>
  <c r="H1728" i="8" s="1"/>
  <c r="G1729" i="8"/>
  <c r="H1729" i="8" s="1"/>
  <c r="G1730" i="8"/>
  <c r="H1730" i="8" s="1"/>
  <c r="G1731" i="8"/>
  <c r="H1731" i="8" s="1"/>
  <c r="G1732" i="8"/>
  <c r="H1732" i="8" s="1"/>
  <c r="G1733" i="8"/>
  <c r="H1733" i="8" s="1"/>
  <c r="G1734" i="8"/>
  <c r="H1734" i="8" s="1"/>
  <c r="G1735" i="8"/>
  <c r="H1735" i="8" s="1"/>
  <c r="G1736" i="8"/>
  <c r="H1736" i="8" s="1"/>
  <c r="G1737" i="8"/>
  <c r="H1737" i="8" s="1"/>
  <c r="G1738" i="8"/>
  <c r="H1738" i="8" s="1"/>
  <c r="G1739" i="8"/>
  <c r="H1739" i="8" s="1"/>
  <c r="G1740" i="8"/>
  <c r="H1740" i="8" s="1"/>
  <c r="G1741" i="8"/>
  <c r="H1741" i="8" s="1"/>
  <c r="G1742" i="8"/>
  <c r="H1742" i="8" s="1"/>
  <c r="G1743" i="8"/>
  <c r="H1743" i="8" s="1"/>
  <c r="G1744" i="8"/>
  <c r="H1744" i="8" s="1"/>
  <c r="G1745" i="8"/>
  <c r="H1745" i="8" s="1"/>
  <c r="G1746" i="8"/>
  <c r="H1746" i="8" s="1"/>
  <c r="G1747" i="8"/>
  <c r="H1747" i="8" s="1"/>
  <c r="G1748" i="8"/>
  <c r="H1748" i="8" s="1"/>
  <c r="G1749" i="8"/>
  <c r="H1749" i="8" s="1"/>
  <c r="G1750" i="8"/>
  <c r="H1750" i="8" s="1"/>
  <c r="G1751" i="8"/>
  <c r="H1751" i="8" s="1"/>
  <c r="G1752" i="8"/>
  <c r="H1752" i="8" s="1"/>
  <c r="G1753" i="8"/>
  <c r="H1753" i="8" s="1"/>
  <c r="G1754" i="8"/>
  <c r="H1754" i="8" s="1"/>
  <c r="G1755" i="8"/>
  <c r="H1755" i="8" s="1"/>
  <c r="G1756" i="8"/>
  <c r="H1756" i="8" s="1"/>
  <c r="G1757" i="8"/>
  <c r="H1757" i="8" s="1"/>
  <c r="G1758" i="8"/>
  <c r="H1758" i="8" s="1"/>
  <c r="G1759" i="8"/>
  <c r="H1759" i="8" s="1"/>
  <c r="G1760" i="8"/>
  <c r="H1760" i="8" s="1"/>
  <c r="G1761" i="8"/>
  <c r="H1761" i="8" s="1"/>
  <c r="G1762" i="8"/>
  <c r="H1762" i="8" s="1"/>
  <c r="G1763" i="8"/>
  <c r="H1763" i="8" s="1"/>
  <c r="G1764" i="8"/>
  <c r="H1764" i="8" s="1"/>
  <c r="G1765" i="8"/>
  <c r="H1765" i="8" s="1"/>
  <c r="G1766" i="8"/>
  <c r="H1766" i="8" s="1"/>
  <c r="G1767" i="8"/>
  <c r="H1767" i="8" s="1"/>
  <c r="G1768" i="8"/>
  <c r="H1768" i="8" s="1"/>
  <c r="G1769" i="8"/>
  <c r="H1769" i="8" s="1"/>
  <c r="G1770" i="8"/>
  <c r="H1770" i="8" s="1"/>
  <c r="G1771" i="8"/>
  <c r="H1771" i="8" s="1"/>
  <c r="G1772" i="8"/>
  <c r="H1772" i="8" s="1"/>
  <c r="G1773" i="8"/>
  <c r="H1773" i="8" s="1"/>
  <c r="G1774" i="8"/>
  <c r="H1774" i="8" s="1"/>
  <c r="G1775" i="8"/>
  <c r="H1775" i="8" s="1"/>
  <c r="G1776" i="8"/>
  <c r="H1776" i="8" s="1"/>
  <c r="G1777" i="8"/>
  <c r="H1777" i="8" s="1"/>
  <c r="G1778" i="8"/>
  <c r="H1778" i="8" s="1"/>
  <c r="G1779" i="8"/>
  <c r="H1779" i="8" s="1"/>
  <c r="G1780" i="8"/>
  <c r="H1780" i="8" s="1"/>
  <c r="G1781" i="8"/>
  <c r="H1781" i="8" s="1"/>
  <c r="G1782" i="8"/>
  <c r="H1782" i="8" s="1"/>
  <c r="G1783" i="8"/>
  <c r="H1783" i="8" s="1"/>
  <c r="G1784" i="8"/>
  <c r="H1784" i="8" s="1"/>
  <c r="G1785" i="8"/>
  <c r="H1785" i="8" s="1"/>
  <c r="G1786" i="8"/>
  <c r="H1786" i="8" s="1"/>
  <c r="G1787" i="8"/>
  <c r="H1787" i="8" s="1"/>
  <c r="G1788" i="8"/>
  <c r="H1788" i="8" s="1"/>
  <c r="G1789" i="8"/>
  <c r="H1789" i="8" s="1"/>
  <c r="G1790" i="8"/>
  <c r="H1790" i="8" s="1"/>
  <c r="G1791" i="8"/>
  <c r="H1791" i="8" s="1"/>
  <c r="G1792" i="8"/>
  <c r="H1792" i="8" s="1"/>
  <c r="G1793" i="8"/>
  <c r="H1793" i="8" s="1"/>
  <c r="G1794" i="8"/>
  <c r="H1794" i="8" s="1"/>
  <c r="G1795" i="8"/>
  <c r="H1795" i="8" s="1"/>
  <c r="G1796" i="8"/>
  <c r="H1796" i="8" s="1"/>
  <c r="G1797" i="8"/>
  <c r="H1797" i="8" s="1"/>
  <c r="G1798" i="8"/>
  <c r="H1798" i="8" s="1"/>
  <c r="G1799" i="8"/>
  <c r="H1799" i="8" s="1"/>
  <c r="G1800" i="8"/>
  <c r="H1800" i="8" s="1"/>
  <c r="G1801" i="8"/>
  <c r="H1801" i="8" s="1"/>
  <c r="G1802" i="8"/>
  <c r="H1802" i="8" s="1"/>
  <c r="G1803" i="8"/>
  <c r="H1803" i="8" s="1"/>
  <c r="G1804" i="8"/>
  <c r="H1804" i="8" s="1"/>
  <c r="G1805" i="8"/>
  <c r="H1805" i="8" s="1"/>
  <c r="G1806" i="8"/>
  <c r="H1806" i="8" s="1"/>
  <c r="G1807" i="8"/>
  <c r="H1807" i="8" s="1"/>
  <c r="G1808" i="8"/>
  <c r="H1808" i="8" s="1"/>
  <c r="G1809" i="8"/>
  <c r="H1809" i="8" s="1"/>
  <c r="G1810" i="8"/>
  <c r="H1810" i="8" s="1"/>
  <c r="G1811" i="8"/>
  <c r="H1811" i="8" s="1"/>
  <c r="G1812" i="8"/>
  <c r="H1812" i="8" s="1"/>
  <c r="G1813" i="8"/>
  <c r="H1813" i="8" s="1"/>
  <c r="G1814" i="8"/>
  <c r="H1814" i="8" s="1"/>
  <c r="G1815" i="8"/>
  <c r="H1815" i="8" s="1"/>
  <c r="G1816" i="8"/>
  <c r="H1816" i="8" s="1"/>
  <c r="G1817" i="8"/>
  <c r="H1817" i="8" s="1"/>
  <c r="G1818" i="8"/>
  <c r="H1818" i="8" s="1"/>
  <c r="G1819" i="8"/>
  <c r="H1819" i="8" s="1"/>
  <c r="G1820" i="8"/>
  <c r="H1820" i="8" s="1"/>
  <c r="G1821" i="8"/>
  <c r="H1821" i="8" s="1"/>
  <c r="G1822" i="8"/>
  <c r="H1822" i="8" s="1"/>
  <c r="G1823" i="8"/>
  <c r="H1823" i="8" s="1"/>
  <c r="G1824" i="8"/>
  <c r="H1824" i="8" s="1"/>
  <c r="G1825" i="8"/>
  <c r="H1825" i="8" s="1"/>
  <c r="G1826" i="8"/>
  <c r="H1826" i="8" s="1"/>
  <c r="G1827" i="8"/>
  <c r="H1827" i="8" s="1"/>
  <c r="G1828" i="8"/>
  <c r="H1828" i="8" s="1"/>
  <c r="G1829" i="8"/>
  <c r="H1829" i="8" s="1"/>
  <c r="G1830" i="8"/>
  <c r="H1830" i="8" s="1"/>
  <c r="G1831" i="8"/>
  <c r="H1831" i="8" s="1"/>
  <c r="G1832" i="8"/>
  <c r="H1832" i="8" s="1"/>
  <c r="G1833" i="8"/>
  <c r="H1833" i="8" s="1"/>
  <c r="G1834" i="8"/>
  <c r="H1834" i="8" s="1"/>
  <c r="G1835" i="8"/>
  <c r="H1835" i="8" s="1"/>
  <c r="G1836" i="8"/>
  <c r="H1836" i="8" s="1"/>
  <c r="G1837" i="8"/>
  <c r="H1837" i="8" s="1"/>
  <c r="G1838" i="8"/>
  <c r="H1838" i="8" s="1"/>
  <c r="G1839" i="8"/>
  <c r="H1839" i="8" s="1"/>
  <c r="G1840" i="8"/>
  <c r="H1840" i="8" s="1"/>
  <c r="G1841" i="8"/>
  <c r="H1841" i="8" s="1"/>
  <c r="G1842" i="8"/>
  <c r="H1842" i="8" s="1"/>
  <c r="G1843" i="8"/>
  <c r="H1843" i="8" s="1"/>
  <c r="G1844" i="8"/>
  <c r="H1844" i="8" s="1"/>
  <c r="G1845" i="8"/>
  <c r="H1845" i="8" s="1"/>
  <c r="G1846" i="8"/>
  <c r="H1846" i="8" s="1"/>
  <c r="G1847" i="8"/>
  <c r="H1847" i="8" s="1"/>
  <c r="G1848" i="8"/>
  <c r="H1848" i="8" s="1"/>
  <c r="G1849" i="8"/>
  <c r="H1849" i="8" s="1"/>
  <c r="G1850" i="8"/>
  <c r="H1850" i="8" s="1"/>
  <c r="G1851" i="8"/>
  <c r="H1851" i="8" s="1"/>
  <c r="G1852" i="8"/>
  <c r="H1852" i="8" s="1"/>
  <c r="G1853" i="8"/>
  <c r="H1853" i="8" s="1"/>
  <c r="G1854" i="8"/>
  <c r="H1854" i="8" s="1"/>
  <c r="G1855" i="8"/>
  <c r="H1855" i="8" s="1"/>
  <c r="G1856" i="8"/>
  <c r="H1856" i="8" s="1"/>
  <c r="G1857" i="8"/>
  <c r="H1857" i="8" s="1"/>
  <c r="G1858" i="8"/>
  <c r="H1858" i="8" s="1"/>
  <c r="G1859" i="8"/>
  <c r="H1859" i="8" s="1"/>
  <c r="G1860" i="8"/>
  <c r="H1860" i="8" s="1"/>
  <c r="G1861" i="8"/>
  <c r="H1861" i="8" s="1"/>
  <c r="G1862" i="8"/>
  <c r="H1862" i="8" s="1"/>
  <c r="G1863" i="8"/>
  <c r="H1863" i="8" s="1"/>
  <c r="G1864" i="8"/>
  <c r="H1864" i="8" s="1"/>
  <c r="G1865" i="8"/>
  <c r="H1865" i="8" s="1"/>
  <c r="G1866" i="8"/>
  <c r="H1866" i="8" s="1"/>
  <c r="G1867" i="8"/>
  <c r="H1867" i="8" s="1"/>
  <c r="G1868" i="8"/>
  <c r="H1868" i="8" s="1"/>
  <c r="G1869" i="8"/>
  <c r="H1869" i="8" s="1"/>
  <c r="G1870" i="8"/>
  <c r="H1870" i="8" s="1"/>
  <c r="G1871" i="8"/>
  <c r="H1871" i="8" s="1"/>
  <c r="G1872" i="8"/>
  <c r="H1872" i="8" s="1"/>
  <c r="G1873" i="8"/>
  <c r="H1873" i="8" s="1"/>
  <c r="G1874" i="8"/>
  <c r="H1874" i="8" s="1"/>
  <c r="G1875" i="8"/>
  <c r="H1875" i="8" s="1"/>
  <c r="G1876" i="8"/>
  <c r="H1876" i="8" s="1"/>
  <c r="G1877" i="8"/>
  <c r="H1877" i="8" s="1"/>
  <c r="G1878" i="8"/>
  <c r="H1878" i="8" s="1"/>
  <c r="G1879" i="8"/>
  <c r="H1879" i="8" s="1"/>
  <c r="G1880" i="8"/>
  <c r="H1880" i="8" s="1"/>
  <c r="G1881" i="8"/>
  <c r="H1881" i="8" s="1"/>
  <c r="G1882" i="8"/>
  <c r="H1882" i="8" s="1"/>
  <c r="G1883" i="8"/>
  <c r="H1883" i="8" s="1"/>
  <c r="G1884" i="8"/>
  <c r="H1884" i="8" s="1"/>
  <c r="G1885" i="8"/>
  <c r="H1885" i="8" s="1"/>
  <c r="G1886" i="8"/>
  <c r="H1886" i="8" s="1"/>
  <c r="G1887" i="8"/>
  <c r="H1887" i="8" s="1"/>
  <c r="G1888" i="8"/>
  <c r="H1888" i="8" s="1"/>
  <c r="G1889" i="8"/>
  <c r="H1889" i="8" s="1"/>
  <c r="G1890" i="8"/>
  <c r="H1890" i="8" s="1"/>
  <c r="G1891" i="8"/>
  <c r="H1891" i="8" s="1"/>
  <c r="G1892" i="8"/>
  <c r="H1892" i="8" s="1"/>
  <c r="G1893" i="8"/>
  <c r="H1893" i="8" s="1"/>
  <c r="G1894" i="8"/>
  <c r="H1894" i="8" s="1"/>
  <c r="G1895" i="8"/>
  <c r="H1895" i="8" s="1"/>
  <c r="G1896" i="8"/>
  <c r="H1896" i="8" s="1"/>
  <c r="G1897" i="8"/>
  <c r="H1897" i="8" s="1"/>
  <c r="G1898" i="8"/>
  <c r="H1898" i="8" s="1"/>
  <c r="G1899" i="8"/>
  <c r="H1899" i="8" s="1"/>
  <c r="G1900" i="8"/>
  <c r="H1900" i="8" s="1"/>
  <c r="G1901" i="8"/>
  <c r="H1901" i="8" s="1"/>
  <c r="G1902" i="8"/>
  <c r="H1902" i="8" s="1"/>
  <c r="G1903" i="8"/>
  <c r="H1903" i="8" s="1"/>
  <c r="G1904" i="8"/>
  <c r="H1904" i="8" s="1"/>
  <c r="G1905" i="8"/>
  <c r="H1905" i="8" s="1"/>
  <c r="G1906" i="8"/>
  <c r="H1906" i="8" s="1"/>
  <c r="G1907" i="8"/>
  <c r="H1907" i="8" s="1"/>
  <c r="G1908" i="8"/>
  <c r="H1908" i="8" s="1"/>
  <c r="G1909" i="8"/>
  <c r="H1909" i="8" s="1"/>
  <c r="G1910" i="8"/>
  <c r="H1910" i="8" s="1"/>
  <c r="G1911" i="8"/>
  <c r="H1911" i="8" s="1"/>
  <c r="G1912" i="8"/>
  <c r="H1912" i="8" s="1"/>
  <c r="G1913" i="8"/>
  <c r="H1913" i="8" s="1"/>
  <c r="G1914" i="8"/>
  <c r="H1914" i="8" s="1"/>
  <c r="G1915" i="8"/>
  <c r="H1915" i="8" s="1"/>
  <c r="G1916" i="8"/>
  <c r="H1916" i="8" s="1"/>
  <c r="G1917" i="8"/>
  <c r="H1917" i="8" s="1"/>
  <c r="G1918" i="8"/>
  <c r="H1918" i="8" s="1"/>
  <c r="G1919" i="8"/>
  <c r="H1919" i="8" s="1"/>
  <c r="G1920" i="8"/>
  <c r="H1920" i="8" s="1"/>
  <c r="G1921" i="8"/>
  <c r="H1921" i="8" s="1"/>
  <c r="G1922" i="8"/>
  <c r="H1922" i="8" s="1"/>
  <c r="G1923" i="8"/>
  <c r="H1923" i="8" s="1"/>
  <c r="G1924" i="8"/>
  <c r="H1924" i="8" s="1"/>
  <c r="G1925" i="8"/>
  <c r="H1925" i="8" s="1"/>
  <c r="G1926" i="8"/>
  <c r="H1926" i="8" s="1"/>
  <c r="G1927" i="8"/>
  <c r="H1927" i="8" s="1"/>
  <c r="G1928" i="8"/>
  <c r="H1928" i="8" s="1"/>
  <c r="G1929" i="8"/>
  <c r="H1929" i="8" s="1"/>
  <c r="G1930" i="8"/>
  <c r="H1930" i="8" s="1"/>
  <c r="G1931" i="8"/>
  <c r="H1931" i="8" s="1"/>
  <c r="G1932" i="8"/>
  <c r="H1932" i="8" s="1"/>
  <c r="G1933" i="8"/>
  <c r="H1933" i="8" s="1"/>
  <c r="G1934" i="8"/>
  <c r="H1934" i="8" s="1"/>
  <c r="G1935" i="8"/>
  <c r="H1935" i="8" s="1"/>
  <c r="G1936" i="8"/>
  <c r="H1936" i="8" s="1"/>
  <c r="G1937" i="8"/>
  <c r="H1937" i="8" s="1"/>
  <c r="G1938" i="8"/>
  <c r="H1938" i="8" s="1"/>
  <c r="G1939" i="8"/>
  <c r="H1939" i="8" s="1"/>
  <c r="G1940" i="8"/>
  <c r="H1940" i="8" s="1"/>
  <c r="G1941" i="8"/>
  <c r="H1941" i="8" s="1"/>
  <c r="G1942" i="8"/>
  <c r="H1942" i="8" s="1"/>
  <c r="G1943" i="8"/>
  <c r="H1943" i="8" s="1"/>
  <c r="G1944" i="8"/>
  <c r="H1944" i="8" s="1"/>
  <c r="G1945" i="8"/>
  <c r="H1945" i="8" s="1"/>
  <c r="G1946" i="8"/>
  <c r="H1946" i="8" s="1"/>
  <c r="G1947" i="8"/>
  <c r="H1947" i="8" s="1"/>
  <c r="G1948" i="8"/>
  <c r="H1948" i="8" s="1"/>
  <c r="G1949" i="8"/>
  <c r="H1949" i="8" s="1"/>
  <c r="G1950" i="8"/>
  <c r="H1950" i="8" s="1"/>
  <c r="G1951" i="8"/>
  <c r="H1951" i="8" s="1"/>
  <c r="G1952" i="8"/>
  <c r="H1952" i="8" s="1"/>
  <c r="G1953" i="8"/>
  <c r="H1953" i="8" s="1"/>
  <c r="G1954" i="8"/>
  <c r="H1954" i="8" s="1"/>
  <c r="G1955" i="8"/>
  <c r="H1955" i="8" s="1"/>
  <c r="G1956" i="8"/>
  <c r="H1956" i="8" s="1"/>
  <c r="G1957" i="8"/>
  <c r="H1957" i="8" s="1"/>
  <c r="G1958" i="8"/>
  <c r="H1958" i="8" s="1"/>
  <c r="G1959" i="8"/>
  <c r="H1959" i="8" s="1"/>
  <c r="G1960" i="8"/>
  <c r="H1960" i="8" s="1"/>
  <c r="G1961" i="8"/>
  <c r="H1961" i="8" s="1"/>
  <c r="G1962" i="8"/>
  <c r="H1962" i="8" s="1"/>
  <c r="G1963" i="8"/>
  <c r="H1963" i="8" s="1"/>
  <c r="G1964" i="8"/>
  <c r="H1964" i="8" s="1"/>
  <c r="G1965" i="8"/>
  <c r="H1965" i="8" s="1"/>
  <c r="G1966" i="8"/>
  <c r="H1966" i="8" s="1"/>
  <c r="G1967" i="8"/>
  <c r="H1967" i="8" s="1"/>
  <c r="G1968" i="8"/>
  <c r="H1968" i="8" s="1"/>
  <c r="G1969" i="8"/>
  <c r="H1969" i="8" s="1"/>
  <c r="G1970" i="8"/>
  <c r="H1970" i="8" s="1"/>
  <c r="G1971" i="8"/>
  <c r="H1971" i="8" s="1"/>
  <c r="G1972" i="8"/>
  <c r="H1972" i="8" s="1"/>
  <c r="G1973" i="8"/>
  <c r="H1973" i="8" s="1"/>
  <c r="G1974" i="8"/>
  <c r="H1974" i="8" s="1"/>
  <c r="G1975" i="8"/>
  <c r="H1975" i="8" s="1"/>
  <c r="G1976" i="8"/>
  <c r="H1976" i="8" s="1"/>
  <c r="G1977" i="8"/>
  <c r="H1977" i="8" s="1"/>
  <c r="G1978" i="8"/>
  <c r="H1978" i="8" s="1"/>
  <c r="G1979" i="8"/>
  <c r="H1979" i="8" s="1"/>
  <c r="G1980" i="8"/>
  <c r="H1980" i="8" s="1"/>
  <c r="G1981" i="8"/>
  <c r="H1981" i="8" s="1"/>
  <c r="G1982" i="8"/>
  <c r="H1982" i="8" s="1"/>
  <c r="G1983" i="8"/>
  <c r="H1983" i="8" s="1"/>
  <c r="G1984" i="8"/>
  <c r="H1984" i="8" s="1"/>
  <c r="G1985" i="8"/>
  <c r="H1985" i="8" s="1"/>
  <c r="G1986" i="8"/>
  <c r="H1986" i="8" s="1"/>
  <c r="G1987" i="8"/>
  <c r="H1987" i="8" s="1"/>
  <c r="G1988" i="8"/>
  <c r="H1988" i="8" s="1"/>
  <c r="G1989" i="8"/>
  <c r="H1989" i="8" s="1"/>
  <c r="G1990" i="8"/>
  <c r="H1990" i="8" s="1"/>
  <c r="G1991" i="8"/>
  <c r="H1991" i="8" s="1"/>
  <c r="G1992" i="8"/>
  <c r="H1992" i="8" s="1"/>
  <c r="G1993" i="8"/>
  <c r="H1993" i="8" s="1"/>
  <c r="G1994" i="8"/>
  <c r="H1994" i="8" s="1"/>
  <c r="G1995" i="8"/>
  <c r="H1995" i="8" s="1"/>
  <c r="G1996" i="8"/>
  <c r="H1996" i="8" s="1"/>
  <c r="G1997" i="8"/>
  <c r="H1997" i="8" s="1"/>
  <c r="G1998" i="8"/>
  <c r="H1998" i="8" s="1"/>
  <c r="G1999" i="8"/>
  <c r="H1999" i="8" s="1"/>
  <c r="G2000" i="8"/>
  <c r="H2000" i="8" s="1"/>
  <c r="G2001" i="8"/>
  <c r="H2001" i="8" s="1"/>
  <c r="G2002" i="8"/>
  <c r="H2002" i="8" s="1"/>
  <c r="G2003" i="8"/>
  <c r="H2003" i="8" s="1"/>
  <c r="G2004" i="8"/>
  <c r="H2004" i="8" s="1"/>
  <c r="G2005" i="8"/>
  <c r="H2005" i="8" s="1"/>
  <c r="G2006" i="8"/>
  <c r="H2006" i="8" s="1"/>
  <c r="G2007" i="8"/>
  <c r="H2007" i="8" s="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 i="1"/>
  <c r="F122" i="10"/>
  <c r="G108" i="12" s="1"/>
  <c r="G122" i="10"/>
  <c r="H108" i="12" s="1"/>
  <c r="H122" i="10"/>
  <c r="I108" i="12" s="1"/>
  <c r="F123" i="10"/>
  <c r="P122" i="10" s="1"/>
  <c r="G123" i="10"/>
  <c r="H109" i="12" s="1"/>
  <c r="H123" i="10"/>
  <c r="I109" i="12" s="1"/>
  <c r="F124" i="10"/>
  <c r="P123" i="10" s="1"/>
  <c r="G124" i="10"/>
  <c r="H110" i="12" s="1"/>
  <c r="H124" i="10"/>
  <c r="I110" i="12" s="1"/>
  <c r="F125" i="10"/>
  <c r="P124" i="10" s="1"/>
  <c r="G125" i="10"/>
  <c r="H111" i="12" s="1"/>
  <c r="H125" i="10"/>
  <c r="I111" i="12" s="1"/>
  <c r="F126" i="10"/>
  <c r="P125" i="10" s="1"/>
  <c r="G126" i="10"/>
  <c r="H112" i="12" s="1"/>
  <c r="H126" i="10"/>
  <c r="I112" i="12" s="1"/>
  <c r="F127" i="10"/>
  <c r="P126" i="10" s="1"/>
  <c r="G127" i="10"/>
  <c r="H113" i="12" s="1"/>
  <c r="H127" i="10"/>
  <c r="I113" i="12" s="1"/>
  <c r="F128" i="10"/>
  <c r="P127" i="10" s="1"/>
  <c r="G128" i="10"/>
  <c r="H114" i="12" s="1"/>
  <c r="H128" i="10"/>
  <c r="I114" i="12" s="1"/>
  <c r="F129" i="10"/>
  <c r="P128" i="10" s="1"/>
  <c r="G129" i="10"/>
  <c r="H115" i="12" s="1"/>
  <c r="H129" i="10"/>
  <c r="I115" i="12" s="1"/>
  <c r="F130" i="10"/>
  <c r="P129" i="10" s="1"/>
  <c r="G130" i="10"/>
  <c r="H116" i="12" s="1"/>
  <c r="H130" i="10"/>
  <c r="I116" i="12" s="1"/>
  <c r="F131" i="10"/>
  <c r="P130" i="10" s="1"/>
  <c r="G131" i="10"/>
  <c r="H117" i="12" s="1"/>
  <c r="H131" i="10"/>
  <c r="I117" i="12" s="1"/>
  <c r="F132" i="10"/>
  <c r="P131" i="10" s="1"/>
  <c r="G132" i="10"/>
  <c r="H118" i="12" s="1"/>
  <c r="H132" i="10"/>
  <c r="I118" i="12" s="1"/>
  <c r="F133" i="10"/>
  <c r="P132" i="10" s="1"/>
  <c r="G133" i="10"/>
  <c r="H119" i="12" s="1"/>
  <c r="H133" i="10"/>
  <c r="I119" i="12" s="1"/>
  <c r="P121" i="10"/>
  <c r="O121" i="10"/>
  <c r="Q121" i="10"/>
  <c r="O122" i="10"/>
  <c r="Q122" i="10"/>
  <c r="O123" i="10"/>
  <c r="Q123" i="10"/>
  <c r="O124" i="10"/>
  <c r="Q124" i="10"/>
  <c r="O125" i="10"/>
  <c r="Q125" i="10"/>
  <c r="O126" i="10"/>
  <c r="Q126" i="10"/>
  <c r="O127" i="10"/>
  <c r="Q127" i="10"/>
  <c r="O128" i="10"/>
  <c r="Q128" i="10"/>
  <c r="O129" i="10"/>
  <c r="Q129" i="10"/>
  <c r="O130" i="10"/>
  <c r="Q130" i="10"/>
  <c r="O131" i="10"/>
  <c r="Q131" i="10"/>
  <c r="O132" i="10"/>
  <c r="Q132" i="10"/>
  <c r="E192" i="10"/>
  <c r="F192" i="10"/>
  <c r="E193" i="10"/>
  <c r="F193" i="10"/>
  <c r="E194" i="10"/>
  <c r="F194" i="10"/>
  <c r="E179" i="10"/>
  <c r="F179" i="10"/>
  <c r="E180" i="10"/>
  <c r="F180" i="10"/>
  <c r="E181" i="10"/>
  <c r="F181" i="10"/>
  <c r="S162" i="10"/>
  <c r="J131" i="12" s="1"/>
  <c r="P162" i="10"/>
  <c r="G131" i="12" s="1"/>
  <c r="S151" i="10"/>
  <c r="J129" i="12" s="1"/>
  <c r="S152" i="10"/>
  <c r="P151" i="10"/>
  <c r="G129" i="12" s="1"/>
  <c r="Q151" i="10"/>
  <c r="H129" i="12" s="1"/>
  <c r="R24" i="10"/>
  <c r="H38" i="12" s="1"/>
  <c r="S24" i="10"/>
  <c r="I38" i="12" s="1"/>
  <c r="T24" i="10"/>
  <c r="J38" i="12" s="1"/>
  <c r="R25" i="10"/>
  <c r="H39" i="12" s="1"/>
  <c r="S25" i="10"/>
  <c r="I39" i="12" s="1"/>
  <c r="T25" i="10"/>
  <c r="J39" i="12" s="1"/>
  <c r="R26" i="10"/>
  <c r="H40" i="12" s="1"/>
  <c r="S26" i="10"/>
  <c r="I40" i="12" s="1"/>
  <c r="T26" i="10"/>
  <c r="J40" i="12" s="1"/>
  <c r="R27" i="10"/>
  <c r="H41" i="12" s="1"/>
  <c r="S27" i="10"/>
  <c r="I41" i="12" s="1"/>
  <c r="T27" i="10"/>
  <c r="J41" i="12" s="1"/>
  <c r="R28" i="10"/>
  <c r="H42" i="12" s="1"/>
  <c r="S28" i="10"/>
  <c r="I42" i="12" s="1"/>
  <c r="T28" i="10"/>
  <c r="J42" i="12" s="1"/>
  <c r="R76" i="10"/>
  <c r="G81" i="12" s="1"/>
  <c r="S76" i="10"/>
  <c r="H81" i="12" s="1"/>
  <c r="R77" i="10"/>
  <c r="G82" i="12" s="1"/>
  <c r="S77" i="10"/>
  <c r="H82" i="12" s="1"/>
  <c r="R78" i="10"/>
  <c r="G83" i="12" s="1"/>
  <c r="S78" i="10"/>
  <c r="H83" i="12" s="1"/>
  <c r="R79" i="10"/>
  <c r="G84" i="12" s="1"/>
  <c r="S79" i="10"/>
  <c r="H84" i="12" s="1"/>
  <c r="R80" i="10"/>
  <c r="G85" i="12" s="1"/>
  <c r="S80" i="10"/>
  <c r="H85" i="12" s="1"/>
  <c r="R81" i="10"/>
  <c r="G86" i="12" s="1"/>
  <c r="S81" i="10"/>
  <c r="H86" i="12" s="1"/>
  <c r="R82" i="10"/>
  <c r="G87" i="12" s="1"/>
  <c r="S82" i="10"/>
  <c r="H87" i="12" s="1"/>
  <c r="R58" i="10"/>
  <c r="G64" i="12" s="1"/>
  <c r="S58" i="10"/>
  <c r="H64" i="12" s="1"/>
  <c r="R59" i="10"/>
  <c r="G65" i="12" s="1"/>
  <c r="S59" i="10"/>
  <c r="H65" i="12" s="1"/>
  <c r="R60" i="10"/>
  <c r="G66" i="12" s="1"/>
  <c r="S60" i="10"/>
  <c r="H66" i="12" s="1"/>
  <c r="R61" i="10"/>
  <c r="G67" i="12" s="1"/>
  <c r="S61" i="10"/>
  <c r="H67" i="12" s="1"/>
  <c r="R62" i="10"/>
  <c r="G68" i="12" s="1"/>
  <c r="S62" i="10"/>
  <c r="H68" i="12" s="1"/>
  <c r="R63" i="10"/>
  <c r="G69" i="12" s="1"/>
  <c r="S63" i="10"/>
  <c r="H69" i="12" s="1"/>
  <c r="R64" i="10"/>
  <c r="G70" i="12" s="1"/>
  <c r="S64" i="10"/>
  <c r="H70" i="12" s="1"/>
  <c r="R43" i="10"/>
  <c r="G51" i="12" s="1"/>
  <c r="S43" i="10"/>
  <c r="H51" i="12" s="1"/>
  <c r="R44" i="10"/>
  <c r="G52" i="12" s="1"/>
  <c r="S44" i="10"/>
  <c r="H52" i="12" s="1"/>
  <c r="R45" i="10"/>
  <c r="G53" i="12" s="1"/>
  <c r="S45" i="10"/>
  <c r="H53" i="12" s="1"/>
  <c r="R46" i="10"/>
  <c r="G54" i="12" s="1"/>
  <c r="S46" i="10"/>
  <c r="H54" i="12" s="1"/>
  <c r="R47" i="10"/>
  <c r="G55" i="12" s="1"/>
  <c r="S47" i="10"/>
  <c r="H55" i="12" s="1"/>
  <c r="H21" i="12"/>
  <c r="I21" i="12"/>
  <c r="E94" i="10"/>
  <c r="G98" i="12" s="1"/>
  <c r="F94" i="10"/>
  <c r="H98" i="12" s="1"/>
  <c r="E95" i="10"/>
  <c r="G99" i="12" s="1"/>
  <c r="F95" i="10"/>
  <c r="H99" i="12" s="1"/>
  <c r="E96" i="10"/>
  <c r="G100" i="12" s="1"/>
  <c r="F96" i="10"/>
  <c r="H100" i="12" s="1"/>
  <c r="E97" i="10"/>
  <c r="G101" i="12" s="1"/>
  <c r="F97" i="10"/>
  <c r="H101" i="12" s="1"/>
  <c r="F22" i="1"/>
  <c r="R9" i="10"/>
  <c r="H22" i="12" s="1"/>
  <c r="S9" i="10"/>
  <c r="I22" i="12" s="1"/>
  <c r="R10" i="10"/>
  <c r="H23" i="12" s="1"/>
  <c r="S10" i="10"/>
  <c r="I23" i="12" s="1"/>
  <c r="R11" i="10"/>
  <c r="H24" i="12" s="1"/>
  <c r="S11" i="10"/>
  <c r="I24" i="12" s="1"/>
  <c r="R12" i="10"/>
  <c r="H25" i="12" s="1"/>
  <c r="S12" i="10"/>
  <c r="I25" i="12" s="1"/>
  <c r="R13" i="10"/>
  <c r="H26" i="12" s="1"/>
  <c r="S13" i="10"/>
  <c r="I26" i="12" s="1"/>
  <c r="R14" i="10"/>
  <c r="H27" i="12" s="1"/>
  <c r="S14" i="10"/>
  <c r="I27" i="12" s="1"/>
  <c r="R15" i="10"/>
  <c r="H28" i="12" s="1"/>
  <c r="S15" i="10"/>
  <c r="I28" i="12" s="1"/>
  <c r="R16" i="10"/>
  <c r="H29" i="12" s="1"/>
  <c r="S16" i="10"/>
  <c r="I29" i="12" s="1"/>
  <c r="G14" i="12"/>
  <c r="H14" i="12"/>
  <c r="I14" i="12"/>
  <c r="J14" i="12"/>
  <c r="R4" i="10"/>
  <c r="G15" i="12" s="1"/>
  <c r="S4" i="10"/>
  <c r="H15" i="12" s="1"/>
  <c r="T4" i="10"/>
  <c r="I15" i="12" s="1"/>
  <c r="U4" i="10"/>
  <c r="J15" i="12" s="1"/>
  <c r="U9" i="8"/>
  <c r="V9" i="8"/>
  <c r="W9" i="8"/>
  <c r="U10" i="8"/>
  <c r="V10" i="8"/>
  <c r="W10" i="8"/>
  <c r="U11" i="8"/>
  <c r="V11" i="8"/>
  <c r="W11" i="8"/>
  <c r="U12" i="8"/>
  <c r="V12" i="8"/>
  <c r="W12" i="8"/>
  <c r="U13" i="8"/>
  <c r="V13" i="8"/>
  <c r="W13" i="8"/>
  <c r="U14" i="8"/>
  <c r="V14" i="8"/>
  <c r="W14" i="8"/>
  <c r="U15" i="8"/>
  <c r="V15" i="8"/>
  <c r="W15" i="8"/>
  <c r="U16" i="8"/>
  <c r="V16" i="8"/>
  <c r="W16" i="8"/>
  <c r="U17" i="8"/>
  <c r="V17" i="8"/>
  <c r="W17" i="8"/>
  <c r="U18" i="8"/>
  <c r="V18" i="8"/>
  <c r="W18" i="8"/>
  <c r="U19" i="8"/>
  <c r="V19" i="8"/>
  <c r="W19" i="8"/>
  <c r="U20" i="8"/>
  <c r="V20" i="8"/>
  <c r="W20" i="8"/>
  <c r="U21" i="8"/>
  <c r="V21" i="8"/>
  <c r="W21" i="8"/>
  <c r="U22" i="8"/>
  <c r="V22" i="8"/>
  <c r="W22" i="8"/>
  <c r="U23" i="8"/>
  <c r="V23" i="8"/>
  <c r="W23" i="8"/>
  <c r="U24" i="8"/>
  <c r="V24" i="8"/>
  <c r="W24" i="8"/>
  <c r="U25" i="8"/>
  <c r="V25" i="8"/>
  <c r="W25" i="8"/>
  <c r="U26" i="8"/>
  <c r="V26" i="8"/>
  <c r="W26" i="8"/>
  <c r="U27" i="8"/>
  <c r="V27" i="8"/>
  <c r="W27" i="8"/>
  <c r="U28" i="8"/>
  <c r="V28" i="8"/>
  <c r="W28" i="8"/>
  <c r="U29" i="8"/>
  <c r="V29" i="8"/>
  <c r="W29" i="8"/>
  <c r="U30" i="8"/>
  <c r="V30" i="8"/>
  <c r="W30" i="8"/>
  <c r="U31" i="8"/>
  <c r="V31" i="8"/>
  <c r="W31" i="8"/>
  <c r="U32" i="8"/>
  <c r="V32" i="8"/>
  <c r="W32" i="8"/>
  <c r="U33" i="8"/>
  <c r="V33" i="8"/>
  <c r="W33" i="8"/>
  <c r="U34" i="8"/>
  <c r="V34" i="8"/>
  <c r="W34" i="8"/>
  <c r="U35" i="8"/>
  <c r="V35" i="8"/>
  <c r="W35" i="8"/>
  <c r="U36" i="8"/>
  <c r="V36" i="8"/>
  <c r="W36" i="8"/>
  <c r="U37" i="8"/>
  <c r="V37" i="8"/>
  <c r="W37" i="8"/>
  <c r="U38" i="8"/>
  <c r="V38" i="8"/>
  <c r="W38" i="8"/>
  <c r="U39" i="8"/>
  <c r="V39" i="8"/>
  <c r="W39" i="8"/>
  <c r="U40" i="8"/>
  <c r="V40" i="8"/>
  <c r="W40" i="8"/>
  <c r="U41" i="8"/>
  <c r="V41" i="8"/>
  <c r="W41" i="8"/>
  <c r="U42" i="8"/>
  <c r="V42" i="8"/>
  <c r="W42" i="8"/>
  <c r="U43" i="8"/>
  <c r="V43" i="8"/>
  <c r="W43" i="8"/>
  <c r="U44" i="8"/>
  <c r="V44" i="8"/>
  <c r="W44" i="8"/>
  <c r="U45" i="8"/>
  <c r="V45" i="8"/>
  <c r="W45" i="8"/>
  <c r="U46" i="8"/>
  <c r="V46" i="8"/>
  <c r="W46" i="8"/>
  <c r="U47" i="8"/>
  <c r="V47" i="8"/>
  <c r="W47" i="8"/>
  <c r="U48" i="8"/>
  <c r="V48" i="8"/>
  <c r="W48" i="8"/>
  <c r="U49" i="8"/>
  <c r="V49" i="8"/>
  <c r="W49" i="8"/>
  <c r="U50" i="8"/>
  <c r="V50" i="8"/>
  <c r="W50" i="8"/>
  <c r="U51" i="8"/>
  <c r="V51" i="8"/>
  <c r="W51" i="8"/>
  <c r="U52" i="8"/>
  <c r="V52" i="8"/>
  <c r="W52" i="8"/>
  <c r="U53" i="8"/>
  <c r="V53" i="8"/>
  <c r="W53" i="8"/>
  <c r="U54" i="8"/>
  <c r="V54" i="8"/>
  <c r="W54" i="8"/>
  <c r="U55" i="8"/>
  <c r="V55" i="8"/>
  <c r="W55" i="8"/>
  <c r="U56" i="8"/>
  <c r="V56" i="8"/>
  <c r="W56" i="8"/>
  <c r="U57" i="8"/>
  <c r="V57" i="8"/>
  <c r="W57" i="8"/>
  <c r="U58" i="8"/>
  <c r="V58" i="8"/>
  <c r="W58" i="8"/>
  <c r="U59" i="8"/>
  <c r="V59" i="8"/>
  <c r="W59" i="8"/>
  <c r="U60" i="8"/>
  <c r="V60" i="8"/>
  <c r="W60" i="8"/>
  <c r="U61" i="8"/>
  <c r="V61" i="8"/>
  <c r="W61" i="8"/>
  <c r="U62" i="8"/>
  <c r="V62" i="8"/>
  <c r="W62" i="8"/>
  <c r="U63" i="8"/>
  <c r="V63" i="8"/>
  <c r="W63" i="8"/>
  <c r="U64" i="8"/>
  <c r="V64" i="8"/>
  <c r="W64" i="8"/>
  <c r="U65" i="8"/>
  <c r="V65" i="8"/>
  <c r="W65" i="8"/>
  <c r="U66" i="8"/>
  <c r="V66" i="8"/>
  <c r="W66" i="8"/>
  <c r="U67" i="8"/>
  <c r="V67" i="8"/>
  <c r="W67" i="8"/>
  <c r="U68" i="8"/>
  <c r="V68" i="8"/>
  <c r="W68" i="8"/>
  <c r="U69" i="8"/>
  <c r="V69" i="8"/>
  <c r="W69" i="8"/>
  <c r="U70" i="8"/>
  <c r="V70" i="8"/>
  <c r="W70" i="8"/>
  <c r="U71" i="8"/>
  <c r="V71" i="8"/>
  <c r="W71" i="8"/>
  <c r="U72" i="8"/>
  <c r="V72" i="8"/>
  <c r="W72" i="8"/>
  <c r="U73" i="8"/>
  <c r="V73" i="8"/>
  <c r="W73" i="8"/>
  <c r="U74" i="8"/>
  <c r="V74" i="8"/>
  <c r="W74" i="8"/>
  <c r="U75" i="8"/>
  <c r="V75" i="8"/>
  <c r="W75" i="8"/>
  <c r="U76" i="8"/>
  <c r="V76" i="8"/>
  <c r="W76" i="8"/>
  <c r="U77" i="8"/>
  <c r="V77" i="8"/>
  <c r="W77" i="8"/>
  <c r="U78" i="8"/>
  <c r="V78" i="8"/>
  <c r="W78" i="8"/>
  <c r="U79" i="8"/>
  <c r="V79" i="8"/>
  <c r="W79" i="8"/>
  <c r="U80" i="8"/>
  <c r="V80" i="8"/>
  <c r="W80" i="8"/>
  <c r="U81" i="8"/>
  <c r="V81" i="8"/>
  <c r="W81" i="8"/>
  <c r="U82" i="8"/>
  <c r="V82" i="8"/>
  <c r="W82" i="8"/>
  <c r="U83" i="8"/>
  <c r="V83" i="8"/>
  <c r="W83" i="8"/>
  <c r="U84" i="8"/>
  <c r="V84" i="8"/>
  <c r="W84" i="8"/>
  <c r="U85" i="8"/>
  <c r="V85" i="8"/>
  <c r="W85" i="8"/>
  <c r="U86" i="8"/>
  <c r="V86" i="8"/>
  <c r="W86" i="8"/>
  <c r="U87" i="8"/>
  <c r="V87" i="8"/>
  <c r="W87" i="8"/>
  <c r="U88" i="8"/>
  <c r="V88" i="8"/>
  <c r="W88" i="8"/>
  <c r="U89" i="8"/>
  <c r="V89" i="8"/>
  <c r="W89" i="8"/>
  <c r="U90" i="8"/>
  <c r="V90" i="8"/>
  <c r="W90" i="8"/>
  <c r="U91" i="8"/>
  <c r="V91" i="8"/>
  <c r="W91" i="8"/>
  <c r="U92" i="8"/>
  <c r="V92" i="8"/>
  <c r="W92" i="8"/>
  <c r="U93" i="8"/>
  <c r="V93" i="8"/>
  <c r="W93" i="8"/>
  <c r="U94" i="8"/>
  <c r="V94" i="8"/>
  <c r="W94" i="8"/>
  <c r="U95" i="8"/>
  <c r="V95" i="8"/>
  <c r="W95" i="8"/>
  <c r="U96" i="8"/>
  <c r="V96" i="8"/>
  <c r="W96" i="8"/>
  <c r="U97" i="8"/>
  <c r="V97" i="8"/>
  <c r="W97" i="8"/>
  <c r="U98" i="8"/>
  <c r="V98" i="8"/>
  <c r="W98" i="8"/>
  <c r="U99" i="8"/>
  <c r="V99" i="8"/>
  <c r="W99" i="8"/>
  <c r="U100" i="8"/>
  <c r="V100" i="8"/>
  <c r="W100" i="8"/>
  <c r="U101" i="8"/>
  <c r="V101" i="8"/>
  <c r="W101" i="8"/>
  <c r="U102" i="8"/>
  <c r="V102" i="8"/>
  <c r="W102" i="8"/>
  <c r="U103" i="8"/>
  <c r="V103" i="8"/>
  <c r="W103" i="8"/>
  <c r="U104" i="8"/>
  <c r="V104" i="8"/>
  <c r="W104" i="8"/>
  <c r="U105" i="8"/>
  <c r="V105" i="8"/>
  <c r="W105" i="8"/>
  <c r="U106" i="8"/>
  <c r="V106" i="8"/>
  <c r="W106" i="8"/>
  <c r="U107" i="8"/>
  <c r="V107" i="8"/>
  <c r="W107" i="8"/>
  <c r="U108" i="8"/>
  <c r="V108" i="8"/>
  <c r="W108" i="8"/>
  <c r="U109" i="8"/>
  <c r="V109" i="8"/>
  <c r="W109" i="8"/>
  <c r="U110" i="8"/>
  <c r="V110" i="8"/>
  <c r="W110" i="8"/>
  <c r="U111" i="8"/>
  <c r="V111" i="8"/>
  <c r="W111" i="8"/>
  <c r="U112" i="8"/>
  <c r="V112" i="8"/>
  <c r="W112" i="8"/>
  <c r="U113" i="8"/>
  <c r="V113" i="8"/>
  <c r="W113" i="8"/>
  <c r="U114" i="8"/>
  <c r="V114" i="8"/>
  <c r="W114" i="8"/>
  <c r="U115" i="8"/>
  <c r="V115" i="8"/>
  <c r="W115" i="8"/>
  <c r="U116" i="8"/>
  <c r="V116" i="8"/>
  <c r="W116" i="8"/>
  <c r="U117" i="8"/>
  <c r="V117" i="8"/>
  <c r="W117" i="8"/>
  <c r="U118" i="8"/>
  <c r="V118" i="8"/>
  <c r="W118" i="8"/>
  <c r="U119" i="8"/>
  <c r="V119" i="8"/>
  <c r="W119" i="8"/>
  <c r="U120" i="8"/>
  <c r="V120" i="8"/>
  <c r="W120" i="8"/>
  <c r="U121" i="8"/>
  <c r="V121" i="8"/>
  <c r="W121" i="8"/>
  <c r="U122" i="8"/>
  <c r="V122" i="8"/>
  <c r="W122" i="8"/>
  <c r="U123" i="8"/>
  <c r="V123" i="8"/>
  <c r="W123" i="8"/>
  <c r="U124" i="8"/>
  <c r="V124" i="8"/>
  <c r="W124" i="8"/>
  <c r="U125" i="8"/>
  <c r="V125" i="8"/>
  <c r="W125" i="8"/>
  <c r="U126" i="8"/>
  <c r="V126" i="8"/>
  <c r="W126" i="8"/>
  <c r="U127" i="8"/>
  <c r="V127" i="8"/>
  <c r="W127" i="8"/>
  <c r="U128" i="8"/>
  <c r="V128" i="8"/>
  <c r="W128" i="8"/>
  <c r="U129" i="8"/>
  <c r="V129" i="8"/>
  <c r="W129" i="8"/>
  <c r="U130" i="8"/>
  <c r="V130" i="8"/>
  <c r="W130" i="8"/>
  <c r="U131" i="8"/>
  <c r="V131" i="8"/>
  <c r="W131" i="8"/>
  <c r="U132" i="8"/>
  <c r="V132" i="8"/>
  <c r="W132" i="8"/>
  <c r="U133" i="8"/>
  <c r="V133" i="8"/>
  <c r="W133" i="8"/>
  <c r="U134" i="8"/>
  <c r="V134" i="8"/>
  <c r="W134" i="8"/>
  <c r="U135" i="8"/>
  <c r="V135" i="8"/>
  <c r="W135" i="8"/>
  <c r="U136" i="8"/>
  <c r="V136" i="8"/>
  <c r="W136" i="8"/>
  <c r="U137" i="8"/>
  <c r="V137" i="8"/>
  <c r="W137" i="8"/>
  <c r="U138" i="8"/>
  <c r="V138" i="8"/>
  <c r="W138" i="8"/>
  <c r="U139" i="8"/>
  <c r="V139" i="8"/>
  <c r="W139" i="8"/>
  <c r="U140" i="8"/>
  <c r="V140" i="8"/>
  <c r="W140" i="8"/>
  <c r="U141" i="8"/>
  <c r="V141" i="8"/>
  <c r="W141" i="8"/>
  <c r="U142" i="8"/>
  <c r="V142" i="8"/>
  <c r="W142" i="8"/>
  <c r="U143" i="8"/>
  <c r="V143" i="8"/>
  <c r="W143" i="8"/>
  <c r="U144" i="8"/>
  <c r="V144" i="8"/>
  <c r="W144" i="8"/>
  <c r="U145" i="8"/>
  <c r="V145" i="8"/>
  <c r="W145" i="8"/>
  <c r="U146" i="8"/>
  <c r="V146" i="8"/>
  <c r="W146" i="8"/>
  <c r="U147" i="8"/>
  <c r="V147" i="8"/>
  <c r="W147" i="8"/>
  <c r="U148" i="8"/>
  <c r="V148" i="8"/>
  <c r="W148" i="8"/>
  <c r="U149" i="8"/>
  <c r="V149" i="8"/>
  <c r="W149" i="8"/>
  <c r="U150" i="8"/>
  <c r="V150" i="8"/>
  <c r="W150" i="8"/>
  <c r="U151" i="8"/>
  <c r="V151" i="8"/>
  <c r="W151" i="8"/>
  <c r="U152" i="8"/>
  <c r="V152" i="8"/>
  <c r="W152" i="8"/>
  <c r="U153" i="8"/>
  <c r="V153" i="8"/>
  <c r="W153" i="8"/>
  <c r="U154" i="8"/>
  <c r="V154" i="8"/>
  <c r="W154" i="8"/>
  <c r="U155" i="8"/>
  <c r="V155" i="8"/>
  <c r="W155" i="8"/>
  <c r="U156" i="8"/>
  <c r="V156" i="8"/>
  <c r="W156" i="8"/>
  <c r="U157" i="8"/>
  <c r="V157" i="8"/>
  <c r="W157" i="8"/>
  <c r="U158" i="8"/>
  <c r="V158" i="8"/>
  <c r="W158" i="8"/>
  <c r="U159" i="8"/>
  <c r="V159" i="8"/>
  <c r="W159" i="8"/>
  <c r="U160" i="8"/>
  <c r="V160" i="8"/>
  <c r="W160" i="8"/>
  <c r="U161" i="8"/>
  <c r="V161" i="8"/>
  <c r="W161" i="8"/>
  <c r="U162" i="8"/>
  <c r="V162" i="8"/>
  <c r="W162" i="8"/>
  <c r="U163" i="8"/>
  <c r="V163" i="8"/>
  <c r="W163" i="8"/>
  <c r="U164" i="8"/>
  <c r="V164" i="8"/>
  <c r="W164" i="8"/>
  <c r="U165" i="8"/>
  <c r="V165" i="8"/>
  <c r="W165" i="8"/>
  <c r="U166" i="8"/>
  <c r="V166" i="8"/>
  <c r="W166" i="8"/>
  <c r="U167" i="8"/>
  <c r="V167" i="8"/>
  <c r="W167" i="8"/>
  <c r="U168" i="8"/>
  <c r="V168" i="8"/>
  <c r="W168" i="8"/>
  <c r="U169" i="8"/>
  <c r="V169" i="8"/>
  <c r="W169" i="8"/>
  <c r="U170" i="8"/>
  <c r="V170" i="8"/>
  <c r="W170" i="8"/>
  <c r="U171" i="8"/>
  <c r="V171" i="8"/>
  <c r="W171" i="8"/>
  <c r="U172" i="8"/>
  <c r="V172" i="8"/>
  <c r="W172" i="8"/>
  <c r="U173" i="8"/>
  <c r="V173" i="8"/>
  <c r="W173" i="8"/>
  <c r="U174" i="8"/>
  <c r="V174" i="8"/>
  <c r="W174" i="8"/>
  <c r="U175" i="8"/>
  <c r="V175" i="8"/>
  <c r="W175" i="8"/>
  <c r="U176" i="8"/>
  <c r="V176" i="8"/>
  <c r="W176" i="8"/>
  <c r="U177" i="8"/>
  <c r="V177" i="8"/>
  <c r="W177" i="8"/>
  <c r="U178" i="8"/>
  <c r="V178" i="8"/>
  <c r="W178" i="8"/>
  <c r="U179" i="8"/>
  <c r="V179" i="8"/>
  <c r="W179" i="8"/>
  <c r="U180" i="8"/>
  <c r="V180" i="8"/>
  <c r="W180" i="8"/>
  <c r="U181" i="8"/>
  <c r="V181" i="8"/>
  <c r="W181" i="8"/>
  <c r="U182" i="8"/>
  <c r="V182" i="8"/>
  <c r="W182" i="8"/>
  <c r="U183" i="8"/>
  <c r="V183" i="8"/>
  <c r="W183" i="8"/>
  <c r="U184" i="8"/>
  <c r="V184" i="8"/>
  <c r="W184" i="8"/>
  <c r="U185" i="8"/>
  <c r="V185" i="8"/>
  <c r="W185" i="8"/>
  <c r="U186" i="8"/>
  <c r="V186" i="8"/>
  <c r="W186" i="8"/>
  <c r="U187" i="8"/>
  <c r="V187" i="8"/>
  <c r="W187" i="8"/>
  <c r="U188" i="8"/>
  <c r="V188" i="8"/>
  <c r="W188" i="8"/>
  <c r="U189" i="8"/>
  <c r="V189" i="8"/>
  <c r="W189" i="8"/>
  <c r="U190" i="8"/>
  <c r="V190" i="8"/>
  <c r="W190" i="8"/>
  <c r="U191" i="8"/>
  <c r="V191" i="8"/>
  <c r="W191" i="8"/>
  <c r="U192" i="8"/>
  <c r="V192" i="8"/>
  <c r="W192" i="8"/>
  <c r="U193" i="8"/>
  <c r="V193" i="8"/>
  <c r="W193" i="8"/>
  <c r="U194" i="8"/>
  <c r="V194" i="8"/>
  <c r="W194" i="8"/>
  <c r="U195" i="8"/>
  <c r="V195" i="8"/>
  <c r="W195" i="8"/>
  <c r="U196" i="8"/>
  <c r="V196" i="8"/>
  <c r="W196" i="8"/>
  <c r="U197" i="8"/>
  <c r="V197" i="8"/>
  <c r="W197" i="8"/>
  <c r="U198" i="8"/>
  <c r="V198" i="8"/>
  <c r="W198" i="8"/>
  <c r="U199" i="8"/>
  <c r="V199" i="8"/>
  <c r="W199" i="8"/>
  <c r="U200" i="8"/>
  <c r="V200" i="8"/>
  <c r="W200" i="8"/>
  <c r="U201" i="8"/>
  <c r="V201" i="8"/>
  <c r="W201" i="8"/>
  <c r="U202" i="8"/>
  <c r="V202" i="8"/>
  <c r="W202" i="8"/>
  <c r="U203" i="8"/>
  <c r="V203" i="8"/>
  <c r="W203" i="8"/>
  <c r="U204" i="8"/>
  <c r="V204" i="8"/>
  <c r="W204" i="8"/>
  <c r="U205" i="8"/>
  <c r="V205" i="8"/>
  <c r="W205" i="8"/>
  <c r="U206" i="8"/>
  <c r="V206" i="8"/>
  <c r="W206" i="8"/>
  <c r="U207" i="8"/>
  <c r="V207" i="8"/>
  <c r="W207" i="8"/>
  <c r="U208" i="8"/>
  <c r="V208" i="8"/>
  <c r="W208" i="8"/>
  <c r="U209" i="8"/>
  <c r="V209" i="8"/>
  <c r="W209" i="8"/>
  <c r="U210" i="8"/>
  <c r="V210" i="8"/>
  <c r="W210" i="8"/>
  <c r="U211" i="8"/>
  <c r="V211" i="8"/>
  <c r="W211" i="8"/>
  <c r="U212" i="8"/>
  <c r="V212" i="8"/>
  <c r="W212" i="8"/>
  <c r="U213" i="8"/>
  <c r="V213" i="8"/>
  <c r="W213" i="8"/>
  <c r="U214" i="8"/>
  <c r="V214" i="8"/>
  <c r="W214" i="8"/>
  <c r="U215" i="8"/>
  <c r="V215" i="8"/>
  <c r="W215" i="8"/>
  <c r="U216" i="8"/>
  <c r="V216" i="8"/>
  <c r="W216" i="8"/>
  <c r="U217" i="8"/>
  <c r="V217" i="8"/>
  <c r="W217" i="8"/>
  <c r="U218" i="8"/>
  <c r="V218" i="8"/>
  <c r="W218" i="8"/>
  <c r="U219" i="8"/>
  <c r="V219" i="8"/>
  <c r="W219" i="8"/>
  <c r="U220" i="8"/>
  <c r="V220" i="8"/>
  <c r="W220" i="8"/>
  <c r="U221" i="8"/>
  <c r="V221" i="8"/>
  <c r="W221" i="8"/>
  <c r="U222" i="8"/>
  <c r="V222" i="8"/>
  <c r="W222" i="8"/>
  <c r="U223" i="8"/>
  <c r="V223" i="8"/>
  <c r="W223" i="8"/>
  <c r="U224" i="8"/>
  <c r="V224" i="8"/>
  <c r="W224" i="8"/>
  <c r="U225" i="8"/>
  <c r="V225" i="8"/>
  <c r="W225" i="8"/>
  <c r="U226" i="8"/>
  <c r="V226" i="8"/>
  <c r="W226" i="8"/>
  <c r="U227" i="8"/>
  <c r="V227" i="8"/>
  <c r="W227" i="8"/>
  <c r="U228" i="8"/>
  <c r="V228" i="8"/>
  <c r="W228" i="8"/>
  <c r="U229" i="8"/>
  <c r="V229" i="8"/>
  <c r="W229" i="8"/>
  <c r="U230" i="8"/>
  <c r="V230" i="8"/>
  <c r="W230" i="8"/>
  <c r="U231" i="8"/>
  <c r="V231" i="8"/>
  <c r="W231" i="8"/>
  <c r="U232" i="8"/>
  <c r="V232" i="8"/>
  <c r="W232" i="8"/>
  <c r="U233" i="8"/>
  <c r="V233" i="8"/>
  <c r="W233" i="8"/>
  <c r="U234" i="8"/>
  <c r="V234" i="8"/>
  <c r="W234" i="8"/>
  <c r="U235" i="8"/>
  <c r="V235" i="8"/>
  <c r="W235" i="8"/>
  <c r="U236" i="8"/>
  <c r="V236" i="8"/>
  <c r="W236" i="8"/>
  <c r="U237" i="8"/>
  <c r="V237" i="8"/>
  <c r="W237" i="8"/>
  <c r="U238" i="8"/>
  <c r="V238" i="8"/>
  <c r="W238" i="8"/>
  <c r="U239" i="8"/>
  <c r="V239" i="8"/>
  <c r="W239" i="8"/>
  <c r="U240" i="8"/>
  <c r="V240" i="8"/>
  <c r="W240" i="8"/>
  <c r="U241" i="8"/>
  <c r="V241" i="8"/>
  <c r="W241" i="8"/>
  <c r="U242" i="8"/>
  <c r="V242" i="8"/>
  <c r="W242" i="8"/>
  <c r="U243" i="8"/>
  <c r="V243" i="8"/>
  <c r="W243" i="8"/>
  <c r="U244" i="8"/>
  <c r="V244" i="8"/>
  <c r="W244" i="8"/>
  <c r="U245" i="8"/>
  <c r="V245" i="8"/>
  <c r="W245" i="8"/>
  <c r="U246" i="8"/>
  <c r="V246" i="8"/>
  <c r="W246" i="8"/>
  <c r="U247" i="8"/>
  <c r="V247" i="8"/>
  <c r="W247" i="8"/>
  <c r="U248" i="8"/>
  <c r="V248" i="8"/>
  <c r="W248" i="8"/>
  <c r="U249" i="8"/>
  <c r="V249" i="8"/>
  <c r="W249" i="8"/>
  <c r="U250" i="8"/>
  <c r="V250" i="8"/>
  <c r="W250" i="8"/>
  <c r="U251" i="8"/>
  <c r="V251" i="8"/>
  <c r="W251" i="8"/>
  <c r="U252" i="8"/>
  <c r="V252" i="8"/>
  <c r="W252" i="8"/>
  <c r="U253" i="8"/>
  <c r="V253" i="8"/>
  <c r="W253" i="8"/>
  <c r="U254" i="8"/>
  <c r="V254" i="8"/>
  <c r="W254" i="8"/>
  <c r="U255" i="8"/>
  <c r="V255" i="8"/>
  <c r="W255" i="8"/>
  <c r="U256" i="8"/>
  <c r="V256" i="8"/>
  <c r="W256" i="8"/>
  <c r="U257" i="8"/>
  <c r="V257" i="8"/>
  <c r="W257" i="8"/>
  <c r="U258" i="8"/>
  <c r="V258" i="8"/>
  <c r="W258" i="8"/>
  <c r="U259" i="8"/>
  <c r="V259" i="8"/>
  <c r="W259" i="8"/>
  <c r="U260" i="8"/>
  <c r="V260" i="8"/>
  <c r="W260" i="8"/>
  <c r="U261" i="8"/>
  <c r="V261" i="8"/>
  <c r="W261" i="8"/>
  <c r="U262" i="8"/>
  <c r="V262" i="8"/>
  <c r="W262" i="8"/>
  <c r="U263" i="8"/>
  <c r="V263" i="8"/>
  <c r="W263" i="8"/>
  <c r="U264" i="8"/>
  <c r="V264" i="8"/>
  <c r="W264" i="8"/>
  <c r="U265" i="8"/>
  <c r="V265" i="8"/>
  <c r="W265" i="8"/>
  <c r="U266" i="8"/>
  <c r="V266" i="8"/>
  <c r="W266" i="8"/>
  <c r="U267" i="8"/>
  <c r="V267" i="8"/>
  <c r="W267" i="8"/>
  <c r="U268" i="8"/>
  <c r="V268" i="8"/>
  <c r="W268" i="8"/>
  <c r="U269" i="8"/>
  <c r="V269" i="8"/>
  <c r="W269" i="8"/>
  <c r="U270" i="8"/>
  <c r="V270" i="8"/>
  <c r="W270" i="8"/>
  <c r="U271" i="8"/>
  <c r="V271" i="8"/>
  <c r="W271" i="8"/>
  <c r="U272" i="8"/>
  <c r="V272" i="8"/>
  <c r="W272" i="8"/>
  <c r="U273" i="8"/>
  <c r="V273" i="8"/>
  <c r="W273" i="8"/>
  <c r="U274" i="8"/>
  <c r="V274" i="8"/>
  <c r="W274" i="8"/>
  <c r="U275" i="8"/>
  <c r="V275" i="8"/>
  <c r="W275" i="8"/>
  <c r="U276" i="8"/>
  <c r="V276" i="8"/>
  <c r="W276" i="8"/>
  <c r="U277" i="8"/>
  <c r="V277" i="8"/>
  <c r="W277" i="8"/>
  <c r="U278" i="8"/>
  <c r="V278" i="8"/>
  <c r="W278" i="8"/>
  <c r="U279" i="8"/>
  <c r="V279" i="8"/>
  <c r="W279" i="8"/>
  <c r="U280" i="8"/>
  <c r="V280" i="8"/>
  <c r="W280" i="8"/>
  <c r="U281" i="8"/>
  <c r="V281" i="8"/>
  <c r="W281" i="8"/>
  <c r="U282" i="8"/>
  <c r="V282" i="8"/>
  <c r="W282" i="8"/>
  <c r="U283" i="8"/>
  <c r="V283" i="8"/>
  <c r="W283" i="8"/>
  <c r="U284" i="8"/>
  <c r="V284" i="8"/>
  <c r="W284" i="8"/>
  <c r="U285" i="8"/>
  <c r="V285" i="8"/>
  <c r="W285" i="8"/>
  <c r="U286" i="8"/>
  <c r="V286" i="8"/>
  <c r="W286" i="8"/>
  <c r="U287" i="8"/>
  <c r="V287" i="8"/>
  <c r="W287" i="8"/>
  <c r="U288" i="8"/>
  <c r="V288" i="8"/>
  <c r="W288" i="8"/>
  <c r="U289" i="8"/>
  <c r="V289" i="8"/>
  <c r="W289" i="8"/>
  <c r="U290" i="8"/>
  <c r="V290" i="8"/>
  <c r="W290" i="8"/>
  <c r="U291" i="8"/>
  <c r="V291" i="8"/>
  <c r="W291" i="8"/>
  <c r="U292" i="8"/>
  <c r="V292" i="8"/>
  <c r="W292" i="8"/>
  <c r="U293" i="8"/>
  <c r="V293" i="8"/>
  <c r="W293" i="8"/>
  <c r="U294" i="8"/>
  <c r="V294" i="8"/>
  <c r="W294" i="8"/>
  <c r="U295" i="8"/>
  <c r="V295" i="8"/>
  <c r="W295" i="8"/>
  <c r="U296" i="8"/>
  <c r="V296" i="8"/>
  <c r="W296" i="8"/>
  <c r="U297" i="8"/>
  <c r="V297" i="8"/>
  <c r="W297" i="8"/>
  <c r="U298" i="8"/>
  <c r="V298" i="8"/>
  <c r="W298" i="8"/>
  <c r="U299" i="8"/>
  <c r="V299" i="8"/>
  <c r="W299" i="8"/>
  <c r="U300" i="8"/>
  <c r="V300" i="8"/>
  <c r="W300" i="8"/>
  <c r="U301" i="8"/>
  <c r="V301" i="8"/>
  <c r="W301" i="8"/>
  <c r="U302" i="8"/>
  <c r="V302" i="8"/>
  <c r="W302" i="8"/>
  <c r="U303" i="8"/>
  <c r="V303" i="8"/>
  <c r="W303" i="8"/>
  <c r="U304" i="8"/>
  <c r="V304" i="8"/>
  <c r="W304" i="8"/>
  <c r="U305" i="8"/>
  <c r="V305" i="8"/>
  <c r="W305" i="8"/>
  <c r="U306" i="8"/>
  <c r="V306" i="8"/>
  <c r="W306" i="8"/>
  <c r="U307" i="8"/>
  <c r="V307" i="8"/>
  <c r="W307" i="8"/>
  <c r="U308" i="8"/>
  <c r="V308" i="8"/>
  <c r="W308" i="8"/>
  <c r="U309" i="8"/>
  <c r="V309" i="8"/>
  <c r="W309" i="8"/>
  <c r="U310" i="8"/>
  <c r="V310" i="8"/>
  <c r="W310" i="8"/>
  <c r="U311" i="8"/>
  <c r="V311" i="8"/>
  <c r="W311" i="8"/>
  <c r="U312" i="8"/>
  <c r="V312" i="8"/>
  <c r="W312" i="8"/>
  <c r="U313" i="8"/>
  <c r="V313" i="8"/>
  <c r="W313" i="8"/>
  <c r="U314" i="8"/>
  <c r="V314" i="8"/>
  <c r="W314" i="8"/>
  <c r="U315" i="8"/>
  <c r="V315" i="8"/>
  <c r="W315" i="8"/>
  <c r="U316" i="8"/>
  <c r="V316" i="8"/>
  <c r="W316" i="8"/>
  <c r="U317" i="8"/>
  <c r="V317" i="8"/>
  <c r="W317" i="8"/>
  <c r="U318" i="8"/>
  <c r="V318" i="8"/>
  <c r="W318" i="8"/>
  <c r="U319" i="8"/>
  <c r="V319" i="8"/>
  <c r="W319" i="8"/>
  <c r="U320" i="8"/>
  <c r="V320" i="8"/>
  <c r="W320" i="8"/>
  <c r="U321" i="8"/>
  <c r="V321" i="8"/>
  <c r="W321" i="8"/>
  <c r="U322" i="8"/>
  <c r="V322" i="8"/>
  <c r="W322" i="8"/>
  <c r="U323" i="8"/>
  <c r="V323" i="8"/>
  <c r="W323" i="8"/>
  <c r="U324" i="8"/>
  <c r="V324" i="8"/>
  <c r="W324" i="8"/>
  <c r="U325" i="8"/>
  <c r="V325" i="8"/>
  <c r="W325" i="8"/>
  <c r="U326" i="8"/>
  <c r="V326" i="8"/>
  <c r="W326" i="8"/>
  <c r="U327" i="8"/>
  <c r="V327" i="8"/>
  <c r="W327" i="8"/>
  <c r="U328" i="8"/>
  <c r="V328" i="8"/>
  <c r="W328" i="8"/>
  <c r="U329" i="8"/>
  <c r="V329" i="8"/>
  <c r="W329" i="8"/>
  <c r="U330" i="8"/>
  <c r="V330" i="8"/>
  <c r="W330" i="8"/>
  <c r="U331" i="8"/>
  <c r="V331" i="8"/>
  <c r="W331" i="8"/>
  <c r="U332" i="8"/>
  <c r="V332" i="8"/>
  <c r="W332" i="8"/>
  <c r="U333" i="8"/>
  <c r="V333" i="8"/>
  <c r="W333" i="8"/>
  <c r="U334" i="8"/>
  <c r="V334" i="8"/>
  <c r="W334" i="8"/>
  <c r="U335" i="8"/>
  <c r="V335" i="8"/>
  <c r="W335" i="8"/>
  <c r="U336" i="8"/>
  <c r="V336" i="8"/>
  <c r="W336" i="8"/>
  <c r="U337" i="8"/>
  <c r="V337" i="8"/>
  <c r="W337" i="8"/>
  <c r="U338" i="8"/>
  <c r="V338" i="8"/>
  <c r="W338" i="8"/>
  <c r="U339" i="8"/>
  <c r="V339" i="8"/>
  <c r="W339" i="8"/>
  <c r="U340" i="8"/>
  <c r="V340" i="8"/>
  <c r="W340" i="8"/>
  <c r="U341" i="8"/>
  <c r="V341" i="8"/>
  <c r="W341" i="8"/>
  <c r="U342" i="8"/>
  <c r="V342" i="8"/>
  <c r="W342" i="8"/>
  <c r="U343" i="8"/>
  <c r="V343" i="8"/>
  <c r="W343" i="8"/>
  <c r="U344" i="8"/>
  <c r="V344" i="8"/>
  <c r="W344" i="8"/>
  <c r="U345" i="8"/>
  <c r="V345" i="8"/>
  <c r="W345" i="8"/>
  <c r="U346" i="8"/>
  <c r="V346" i="8"/>
  <c r="W346" i="8"/>
  <c r="U347" i="8"/>
  <c r="V347" i="8"/>
  <c r="W347" i="8"/>
  <c r="U348" i="8"/>
  <c r="V348" i="8"/>
  <c r="W348" i="8"/>
  <c r="U349" i="8"/>
  <c r="V349" i="8"/>
  <c r="W349" i="8"/>
  <c r="U350" i="8"/>
  <c r="V350" i="8"/>
  <c r="W350" i="8"/>
  <c r="U351" i="8"/>
  <c r="V351" i="8"/>
  <c r="W351" i="8"/>
  <c r="U352" i="8"/>
  <c r="V352" i="8"/>
  <c r="W352" i="8"/>
  <c r="U353" i="8"/>
  <c r="V353" i="8"/>
  <c r="W353" i="8"/>
  <c r="U354" i="8"/>
  <c r="V354" i="8"/>
  <c r="W354" i="8"/>
  <c r="U355" i="8"/>
  <c r="V355" i="8"/>
  <c r="W355" i="8"/>
  <c r="U356" i="8"/>
  <c r="V356" i="8"/>
  <c r="W356" i="8"/>
  <c r="U357" i="8"/>
  <c r="V357" i="8"/>
  <c r="W357" i="8"/>
  <c r="U358" i="8"/>
  <c r="V358" i="8"/>
  <c r="W358" i="8"/>
  <c r="U359" i="8"/>
  <c r="V359" i="8"/>
  <c r="W359" i="8"/>
  <c r="U360" i="8"/>
  <c r="V360" i="8"/>
  <c r="W360" i="8"/>
  <c r="U361" i="8"/>
  <c r="V361" i="8"/>
  <c r="W361" i="8"/>
  <c r="U362" i="8"/>
  <c r="V362" i="8"/>
  <c r="W362" i="8"/>
  <c r="U363" i="8"/>
  <c r="V363" i="8"/>
  <c r="W363" i="8"/>
  <c r="U364" i="8"/>
  <c r="V364" i="8"/>
  <c r="W364" i="8"/>
  <c r="U365" i="8"/>
  <c r="V365" i="8"/>
  <c r="W365" i="8"/>
  <c r="U366" i="8"/>
  <c r="V366" i="8"/>
  <c r="W366" i="8"/>
  <c r="U367" i="8"/>
  <c r="V367" i="8"/>
  <c r="W367" i="8"/>
  <c r="U368" i="8"/>
  <c r="V368" i="8"/>
  <c r="W368" i="8"/>
  <c r="U369" i="8"/>
  <c r="V369" i="8"/>
  <c r="W369" i="8"/>
  <c r="U370" i="8"/>
  <c r="V370" i="8"/>
  <c r="W370" i="8"/>
  <c r="U371" i="8"/>
  <c r="V371" i="8"/>
  <c r="W371" i="8"/>
  <c r="U372" i="8"/>
  <c r="V372" i="8"/>
  <c r="W372" i="8"/>
  <c r="U373" i="8"/>
  <c r="V373" i="8"/>
  <c r="W373" i="8"/>
  <c r="U374" i="8"/>
  <c r="V374" i="8"/>
  <c r="W374" i="8"/>
  <c r="U375" i="8"/>
  <c r="V375" i="8"/>
  <c r="W375" i="8"/>
  <c r="U376" i="8"/>
  <c r="V376" i="8"/>
  <c r="W376" i="8"/>
  <c r="U377" i="8"/>
  <c r="V377" i="8"/>
  <c r="W377" i="8"/>
  <c r="U378" i="8"/>
  <c r="V378" i="8"/>
  <c r="W378" i="8"/>
  <c r="U379" i="8"/>
  <c r="V379" i="8"/>
  <c r="W379" i="8"/>
  <c r="U380" i="8"/>
  <c r="V380" i="8"/>
  <c r="W380" i="8"/>
  <c r="U381" i="8"/>
  <c r="V381" i="8"/>
  <c r="W381" i="8"/>
  <c r="U382" i="8"/>
  <c r="V382" i="8"/>
  <c r="W382" i="8"/>
  <c r="U383" i="8"/>
  <c r="V383" i="8"/>
  <c r="W383" i="8"/>
  <c r="U384" i="8"/>
  <c r="V384" i="8"/>
  <c r="W384" i="8"/>
  <c r="U385" i="8"/>
  <c r="V385" i="8"/>
  <c r="W385" i="8"/>
  <c r="U386" i="8"/>
  <c r="V386" i="8"/>
  <c r="W386" i="8"/>
  <c r="U387" i="8"/>
  <c r="V387" i="8"/>
  <c r="W387" i="8"/>
  <c r="U388" i="8"/>
  <c r="V388" i="8"/>
  <c r="W388" i="8"/>
  <c r="U389" i="8"/>
  <c r="V389" i="8"/>
  <c r="W389" i="8"/>
  <c r="U390" i="8"/>
  <c r="V390" i="8"/>
  <c r="W390" i="8"/>
  <c r="U391" i="8"/>
  <c r="V391" i="8"/>
  <c r="W391" i="8"/>
  <c r="U392" i="8"/>
  <c r="V392" i="8"/>
  <c r="W392" i="8"/>
  <c r="U393" i="8"/>
  <c r="V393" i="8"/>
  <c r="W393" i="8"/>
  <c r="U394" i="8"/>
  <c r="V394" i="8"/>
  <c r="W394" i="8"/>
  <c r="U395" i="8"/>
  <c r="V395" i="8"/>
  <c r="W395" i="8"/>
  <c r="U396" i="8"/>
  <c r="V396" i="8"/>
  <c r="W396" i="8"/>
  <c r="U397" i="8"/>
  <c r="V397" i="8"/>
  <c r="W397" i="8"/>
  <c r="U398" i="8"/>
  <c r="V398" i="8"/>
  <c r="W398" i="8"/>
  <c r="U399" i="8"/>
  <c r="V399" i="8"/>
  <c r="W399" i="8"/>
  <c r="U400" i="8"/>
  <c r="V400" i="8"/>
  <c r="W400" i="8"/>
  <c r="U401" i="8"/>
  <c r="V401" i="8"/>
  <c r="W401" i="8"/>
  <c r="U402" i="8"/>
  <c r="V402" i="8"/>
  <c r="W402" i="8"/>
  <c r="U403" i="8"/>
  <c r="V403" i="8"/>
  <c r="W403" i="8"/>
  <c r="U404" i="8"/>
  <c r="V404" i="8"/>
  <c r="W404" i="8"/>
  <c r="U405" i="8"/>
  <c r="V405" i="8"/>
  <c r="W405" i="8"/>
  <c r="U406" i="8"/>
  <c r="V406" i="8"/>
  <c r="W406" i="8"/>
  <c r="U407" i="8"/>
  <c r="V407" i="8"/>
  <c r="W407" i="8"/>
  <c r="U408" i="8"/>
  <c r="V408" i="8"/>
  <c r="W408" i="8"/>
  <c r="U409" i="8"/>
  <c r="V409" i="8"/>
  <c r="W409" i="8"/>
  <c r="U410" i="8"/>
  <c r="V410" i="8"/>
  <c r="W410" i="8"/>
  <c r="U411" i="8"/>
  <c r="V411" i="8"/>
  <c r="W411" i="8"/>
  <c r="U412" i="8"/>
  <c r="V412" i="8"/>
  <c r="W412" i="8"/>
  <c r="U413" i="8"/>
  <c r="V413" i="8"/>
  <c r="W413" i="8"/>
  <c r="U414" i="8"/>
  <c r="V414" i="8"/>
  <c r="W414" i="8"/>
  <c r="U415" i="8"/>
  <c r="V415" i="8"/>
  <c r="W415" i="8"/>
  <c r="U416" i="8"/>
  <c r="V416" i="8"/>
  <c r="W416" i="8"/>
  <c r="U417" i="8"/>
  <c r="V417" i="8"/>
  <c r="W417" i="8"/>
  <c r="U418" i="8"/>
  <c r="V418" i="8"/>
  <c r="W418" i="8"/>
  <c r="U419" i="8"/>
  <c r="V419" i="8"/>
  <c r="W419" i="8"/>
  <c r="U420" i="8"/>
  <c r="V420" i="8"/>
  <c r="W420" i="8"/>
  <c r="U421" i="8"/>
  <c r="V421" i="8"/>
  <c r="W421" i="8"/>
  <c r="U422" i="8"/>
  <c r="V422" i="8"/>
  <c r="W422" i="8"/>
  <c r="U423" i="8"/>
  <c r="V423" i="8"/>
  <c r="W423" i="8"/>
  <c r="U424" i="8"/>
  <c r="V424" i="8"/>
  <c r="W424" i="8"/>
  <c r="U425" i="8"/>
  <c r="V425" i="8"/>
  <c r="W425" i="8"/>
  <c r="U426" i="8"/>
  <c r="V426" i="8"/>
  <c r="W426" i="8"/>
  <c r="U427" i="8"/>
  <c r="V427" i="8"/>
  <c r="W427" i="8"/>
  <c r="U428" i="8"/>
  <c r="V428" i="8"/>
  <c r="W428" i="8"/>
  <c r="U429" i="8"/>
  <c r="V429" i="8"/>
  <c r="W429" i="8"/>
  <c r="U430" i="8"/>
  <c r="V430" i="8"/>
  <c r="W430" i="8"/>
  <c r="U431" i="8"/>
  <c r="V431" i="8"/>
  <c r="W431" i="8"/>
  <c r="U432" i="8"/>
  <c r="V432" i="8"/>
  <c r="W432" i="8"/>
  <c r="U433" i="8"/>
  <c r="V433" i="8"/>
  <c r="W433" i="8"/>
  <c r="U434" i="8"/>
  <c r="V434" i="8"/>
  <c r="W434" i="8"/>
  <c r="U435" i="8"/>
  <c r="V435" i="8"/>
  <c r="W435" i="8"/>
  <c r="U436" i="8"/>
  <c r="V436" i="8"/>
  <c r="W436" i="8"/>
  <c r="U437" i="8"/>
  <c r="V437" i="8"/>
  <c r="W437" i="8"/>
  <c r="U438" i="8"/>
  <c r="V438" i="8"/>
  <c r="W438" i="8"/>
  <c r="U439" i="8"/>
  <c r="V439" i="8"/>
  <c r="W439" i="8"/>
  <c r="U440" i="8"/>
  <c r="V440" i="8"/>
  <c r="W440" i="8"/>
  <c r="U441" i="8"/>
  <c r="V441" i="8"/>
  <c r="W441" i="8"/>
  <c r="U442" i="8"/>
  <c r="V442" i="8"/>
  <c r="W442" i="8"/>
  <c r="U443" i="8"/>
  <c r="V443" i="8"/>
  <c r="W443" i="8"/>
  <c r="U444" i="8"/>
  <c r="V444" i="8"/>
  <c r="W444" i="8"/>
  <c r="U445" i="8"/>
  <c r="V445" i="8"/>
  <c r="W445" i="8"/>
  <c r="U446" i="8"/>
  <c r="V446" i="8"/>
  <c r="W446" i="8"/>
  <c r="U447" i="8"/>
  <c r="V447" i="8"/>
  <c r="W447" i="8"/>
  <c r="U448" i="8"/>
  <c r="V448" i="8"/>
  <c r="W448" i="8"/>
  <c r="U449" i="8"/>
  <c r="V449" i="8"/>
  <c r="W449" i="8"/>
  <c r="U450" i="8"/>
  <c r="V450" i="8"/>
  <c r="W450" i="8"/>
  <c r="U451" i="8"/>
  <c r="V451" i="8"/>
  <c r="W451" i="8"/>
  <c r="U452" i="8"/>
  <c r="V452" i="8"/>
  <c r="W452" i="8"/>
  <c r="U453" i="8"/>
  <c r="V453" i="8"/>
  <c r="W453" i="8"/>
  <c r="U454" i="8"/>
  <c r="V454" i="8"/>
  <c r="W454" i="8"/>
  <c r="U455" i="8"/>
  <c r="V455" i="8"/>
  <c r="W455" i="8"/>
  <c r="U456" i="8"/>
  <c r="V456" i="8"/>
  <c r="W456" i="8"/>
  <c r="U457" i="8"/>
  <c r="V457" i="8"/>
  <c r="W457" i="8"/>
  <c r="U458" i="8"/>
  <c r="V458" i="8"/>
  <c r="W458" i="8"/>
  <c r="U459" i="8"/>
  <c r="V459" i="8"/>
  <c r="W459" i="8"/>
  <c r="U460" i="8"/>
  <c r="V460" i="8"/>
  <c r="W460" i="8"/>
  <c r="U461" i="8"/>
  <c r="V461" i="8"/>
  <c r="W461" i="8"/>
  <c r="U462" i="8"/>
  <c r="V462" i="8"/>
  <c r="W462" i="8"/>
  <c r="U463" i="8"/>
  <c r="V463" i="8"/>
  <c r="W463" i="8"/>
  <c r="U464" i="8"/>
  <c r="V464" i="8"/>
  <c r="W464" i="8"/>
  <c r="U465" i="8"/>
  <c r="V465" i="8"/>
  <c r="W465" i="8"/>
  <c r="U466" i="8"/>
  <c r="V466" i="8"/>
  <c r="W466" i="8"/>
  <c r="U467" i="8"/>
  <c r="V467" i="8"/>
  <c r="W467" i="8"/>
  <c r="U468" i="8"/>
  <c r="V468" i="8"/>
  <c r="W468" i="8"/>
  <c r="U469" i="8"/>
  <c r="V469" i="8"/>
  <c r="W469" i="8"/>
  <c r="U470" i="8"/>
  <c r="V470" i="8"/>
  <c r="W470" i="8"/>
  <c r="U471" i="8"/>
  <c r="V471" i="8"/>
  <c r="W471" i="8"/>
  <c r="U472" i="8"/>
  <c r="V472" i="8"/>
  <c r="W472" i="8"/>
  <c r="U473" i="8"/>
  <c r="V473" i="8"/>
  <c r="W473" i="8"/>
  <c r="U474" i="8"/>
  <c r="V474" i="8"/>
  <c r="W474" i="8"/>
  <c r="U475" i="8"/>
  <c r="V475" i="8"/>
  <c r="W475" i="8"/>
  <c r="U476" i="8"/>
  <c r="V476" i="8"/>
  <c r="W476" i="8"/>
  <c r="U477" i="8"/>
  <c r="V477" i="8"/>
  <c r="W477" i="8"/>
  <c r="U478" i="8"/>
  <c r="V478" i="8"/>
  <c r="W478" i="8"/>
  <c r="U479" i="8"/>
  <c r="V479" i="8"/>
  <c r="W479" i="8"/>
  <c r="U480" i="8"/>
  <c r="V480" i="8"/>
  <c r="W480" i="8"/>
  <c r="U481" i="8"/>
  <c r="V481" i="8"/>
  <c r="W481" i="8"/>
  <c r="U482" i="8"/>
  <c r="V482" i="8"/>
  <c r="W482" i="8"/>
  <c r="U483" i="8"/>
  <c r="V483" i="8"/>
  <c r="W483" i="8"/>
  <c r="U484" i="8"/>
  <c r="V484" i="8"/>
  <c r="W484" i="8"/>
  <c r="U485" i="8"/>
  <c r="V485" i="8"/>
  <c r="W485" i="8"/>
  <c r="U486" i="8"/>
  <c r="V486" i="8"/>
  <c r="W486" i="8"/>
  <c r="U487" i="8"/>
  <c r="V487" i="8"/>
  <c r="W487" i="8"/>
  <c r="U488" i="8"/>
  <c r="V488" i="8"/>
  <c r="W488" i="8"/>
  <c r="U489" i="8"/>
  <c r="V489" i="8"/>
  <c r="W489" i="8"/>
  <c r="U490" i="8"/>
  <c r="V490" i="8"/>
  <c r="W490" i="8"/>
  <c r="U491" i="8"/>
  <c r="V491" i="8"/>
  <c r="W491" i="8"/>
  <c r="U492" i="8"/>
  <c r="V492" i="8"/>
  <c r="W492" i="8"/>
  <c r="U493" i="8"/>
  <c r="V493" i="8"/>
  <c r="W493" i="8"/>
  <c r="U494" i="8"/>
  <c r="V494" i="8"/>
  <c r="W494" i="8"/>
  <c r="U495" i="8"/>
  <c r="V495" i="8"/>
  <c r="W495" i="8"/>
  <c r="U496" i="8"/>
  <c r="V496" i="8"/>
  <c r="W496" i="8"/>
  <c r="U497" i="8"/>
  <c r="V497" i="8"/>
  <c r="W497" i="8"/>
  <c r="U498" i="8"/>
  <c r="V498" i="8"/>
  <c r="W498" i="8"/>
  <c r="U499" i="8"/>
  <c r="V499" i="8"/>
  <c r="W499" i="8"/>
  <c r="U500" i="8"/>
  <c r="V500" i="8"/>
  <c r="W500" i="8"/>
  <c r="U501" i="8"/>
  <c r="V501" i="8"/>
  <c r="W501" i="8"/>
  <c r="U502" i="8"/>
  <c r="V502" i="8"/>
  <c r="W502" i="8"/>
  <c r="U503" i="8"/>
  <c r="V503" i="8"/>
  <c r="W503" i="8"/>
  <c r="U504" i="8"/>
  <c r="V504" i="8"/>
  <c r="W504" i="8"/>
  <c r="U505" i="8"/>
  <c r="V505" i="8"/>
  <c r="W505" i="8"/>
  <c r="U506" i="8"/>
  <c r="V506" i="8"/>
  <c r="W506" i="8"/>
  <c r="U507" i="8"/>
  <c r="V507" i="8"/>
  <c r="W507" i="8"/>
  <c r="U508" i="8"/>
  <c r="V508" i="8"/>
  <c r="W508" i="8"/>
  <c r="U509" i="8"/>
  <c r="V509" i="8"/>
  <c r="W509" i="8"/>
  <c r="U510" i="8"/>
  <c r="V510" i="8"/>
  <c r="W510" i="8"/>
  <c r="U511" i="8"/>
  <c r="V511" i="8"/>
  <c r="W511" i="8"/>
  <c r="U512" i="8"/>
  <c r="V512" i="8"/>
  <c r="W512" i="8"/>
  <c r="U513" i="8"/>
  <c r="V513" i="8"/>
  <c r="W513" i="8"/>
  <c r="U514" i="8"/>
  <c r="V514" i="8"/>
  <c r="W514" i="8"/>
  <c r="U515" i="8"/>
  <c r="V515" i="8"/>
  <c r="W515" i="8"/>
  <c r="U516" i="8"/>
  <c r="V516" i="8"/>
  <c r="W516" i="8"/>
  <c r="U517" i="8"/>
  <c r="V517" i="8"/>
  <c r="W517" i="8"/>
  <c r="U518" i="8"/>
  <c r="V518" i="8"/>
  <c r="W518" i="8"/>
  <c r="U519" i="8"/>
  <c r="V519" i="8"/>
  <c r="W519" i="8"/>
  <c r="U520" i="8"/>
  <c r="V520" i="8"/>
  <c r="W520" i="8"/>
  <c r="U521" i="8"/>
  <c r="V521" i="8"/>
  <c r="W521" i="8"/>
  <c r="U522" i="8"/>
  <c r="V522" i="8"/>
  <c r="W522" i="8"/>
  <c r="U523" i="8"/>
  <c r="V523" i="8"/>
  <c r="W523" i="8"/>
  <c r="U524" i="8"/>
  <c r="V524" i="8"/>
  <c r="W524" i="8"/>
  <c r="U525" i="8"/>
  <c r="V525" i="8"/>
  <c r="W525" i="8"/>
  <c r="U526" i="8"/>
  <c r="V526" i="8"/>
  <c r="W526" i="8"/>
  <c r="U527" i="8"/>
  <c r="V527" i="8"/>
  <c r="W527" i="8"/>
  <c r="U528" i="8"/>
  <c r="V528" i="8"/>
  <c r="W528" i="8"/>
  <c r="U529" i="8"/>
  <c r="V529" i="8"/>
  <c r="W529" i="8"/>
  <c r="U530" i="8"/>
  <c r="V530" i="8"/>
  <c r="W530" i="8"/>
  <c r="U531" i="8"/>
  <c r="V531" i="8"/>
  <c r="W531" i="8"/>
  <c r="U532" i="8"/>
  <c r="V532" i="8"/>
  <c r="W532" i="8"/>
  <c r="U533" i="8"/>
  <c r="V533" i="8"/>
  <c r="W533" i="8"/>
  <c r="U534" i="8"/>
  <c r="V534" i="8"/>
  <c r="W534" i="8"/>
  <c r="U535" i="8"/>
  <c r="V535" i="8"/>
  <c r="W535" i="8"/>
  <c r="U536" i="8"/>
  <c r="V536" i="8"/>
  <c r="W536" i="8"/>
  <c r="U537" i="8"/>
  <c r="V537" i="8"/>
  <c r="W537" i="8"/>
  <c r="U538" i="8"/>
  <c r="V538" i="8"/>
  <c r="W538" i="8"/>
  <c r="U539" i="8"/>
  <c r="V539" i="8"/>
  <c r="W539" i="8"/>
  <c r="U540" i="8"/>
  <c r="V540" i="8"/>
  <c r="W540" i="8"/>
  <c r="U541" i="8"/>
  <c r="V541" i="8"/>
  <c r="W541" i="8"/>
  <c r="U542" i="8"/>
  <c r="V542" i="8"/>
  <c r="W542" i="8"/>
  <c r="U543" i="8"/>
  <c r="V543" i="8"/>
  <c r="W543" i="8"/>
  <c r="U544" i="8"/>
  <c r="V544" i="8"/>
  <c r="W544" i="8"/>
  <c r="U545" i="8"/>
  <c r="V545" i="8"/>
  <c r="W545" i="8"/>
  <c r="U546" i="8"/>
  <c r="V546" i="8"/>
  <c r="W546" i="8"/>
  <c r="U547" i="8"/>
  <c r="V547" i="8"/>
  <c r="W547" i="8"/>
  <c r="U548" i="8"/>
  <c r="V548" i="8"/>
  <c r="W548" i="8"/>
  <c r="U549" i="8"/>
  <c r="V549" i="8"/>
  <c r="W549" i="8"/>
  <c r="U550" i="8"/>
  <c r="V550" i="8"/>
  <c r="W550" i="8"/>
  <c r="U551" i="8"/>
  <c r="V551" i="8"/>
  <c r="W551" i="8"/>
  <c r="U552" i="8"/>
  <c r="V552" i="8"/>
  <c r="W552" i="8"/>
  <c r="U553" i="8"/>
  <c r="V553" i="8"/>
  <c r="W553" i="8"/>
  <c r="U554" i="8"/>
  <c r="V554" i="8"/>
  <c r="W554" i="8"/>
  <c r="U555" i="8"/>
  <c r="V555" i="8"/>
  <c r="W555" i="8"/>
  <c r="U556" i="8"/>
  <c r="V556" i="8"/>
  <c r="W556" i="8"/>
  <c r="U557" i="8"/>
  <c r="V557" i="8"/>
  <c r="W557" i="8"/>
  <c r="U558" i="8"/>
  <c r="V558" i="8"/>
  <c r="W558" i="8"/>
  <c r="U559" i="8"/>
  <c r="V559" i="8"/>
  <c r="W559" i="8"/>
  <c r="U560" i="8"/>
  <c r="V560" i="8"/>
  <c r="W560" i="8"/>
  <c r="U561" i="8"/>
  <c r="V561" i="8"/>
  <c r="W561" i="8"/>
  <c r="U562" i="8"/>
  <c r="V562" i="8"/>
  <c r="W562" i="8"/>
  <c r="U563" i="8"/>
  <c r="V563" i="8"/>
  <c r="W563" i="8"/>
  <c r="U564" i="8"/>
  <c r="V564" i="8"/>
  <c r="W564" i="8"/>
  <c r="U565" i="8"/>
  <c r="V565" i="8"/>
  <c r="W565" i="8"/>
  <c r="U566" i="8"/>
  <c r="V566" i="8"/>
  <c r="W566" i="8"/>
  <c r="U567" i="8"/>
  <c r="V567" i="8"/>
  <c r="W567" i="8"/>
  <c r="U568" i="8"/>
  <c r="V568" i="8"/>
  <c r="W568" i="8"/>
  <c r="U569" i="8"/>
  <c r="V569" i="8"/>
  <c r="W569" i="8"/>
  <c r="U570" i="8"/>
  <c r="V570" i="8"/>
  <c r="W570" i="8"/>
  <c r="U571" i="8"/>
  <c r="V571" i="8"/>
  <c r="W571" i="8"/>
  <c r="U572" i="8"/>
  <c r="V572" i="8"/>
  <c r="W572" i="8"/>
  <c r="U573" i="8"/>
  <c r="V573" i="8"/>
  <c r="W573" i="8"/>
  <c r="U574" i="8"/>
  <c r="V574" i="8"/>
  <c r="W574" i="8"/>
  <c r="U575" i="8"/>
  <c r="V575" i="8"/>
  <c r="W575" i="8"/>
  <c r="U576" i="8"/>
  <c r="V576" i="8"/>
  <c r="W576" i="8"/>
  <c r="U577" i="8"/>
  <c r="V577" i="8"/>
  <c r="W577" i="8"/>
  <c r="U578" i="8"/>
  <c r="V578" i="8"/>
  <c r="W578" i="8"/>
  <c r="U579" i="8"/>
  <c r="V579" i="8"/>
  <c r="W579" i="8"/>
  <c r="U580" i="8"/>
  <c r="V580" i="8"/>
  <c r="W580" i="8"/>
  <c r="U581" i="8"/>
  <c r="V581" i="8"/>
  <c r="W581" i="8"/>
  <c r="U582" i="8"/>
  <c r="V582" i="8"/>
  <c r="W582" i="8"/>
  <c r="U583" i="8"/>
  <c r="V583" i="8"/>
  <c r="W583" i="8"/>
  <c r="U584" i="8"/>
  <c r="V584" i="8"/>
  <c r="W584" i="8"/>
  <c r="U585" i="8"/>
  <c r="V585" i="8"/>
  <c r="W585" i="8"/>
  <c r="U586" i="8"/>
  <c r="V586" i="8"/>
  <c r="W586" i="8"/>
  <c r="U587" i="8"/>
  <c r="V587" i="8"/>
  <c r="W587" i="8"/>
  <c r="U588" i="8"/>
  <c r="V588" i="8"/>
  <c r="W588" i="8"/>
  <c r="U589" i="8"/>
  <c r="V589" i="8"/>
  <c r="W589" i="8"/>
  <c r="U590" i="8"/>
  <c r="V590" i="8"/>
  <c r="W590" i="8"/>
  <c r="U591" i="8"/>
  <c r="V591" i="8"/>
  <c r="W591" i="8"/>
  <c r="U592" i="8"/>
  <c r="V592" i="8"/>
  <c r="W592" i="8"/>
  <c r="U593" i="8"/>
  <c r="V593" i="8"/>
  <c r="W593" i="8"/>
  <c r="U594" i="8"/>
  <c r="V594" i="8"/>
  <c r="W594" i="8"/>
  <c r="U595" i="8"/>
  <c r="V595" i="8"/>
  <c r="W595" i="8"/>
  <c r="U596" i="8"/>
  <c r="V596" i="8"/>
  <c r="W596" i="8"/>
  <c r="U597" i="8"/>
  <c r="V597" i="8"/>
  <c r="W597" i="8"/>
  <c r="U598" i="8"/>
  <c r="V598" i="8"/>
  <c r="W598" i="8"/>
  <c r="U599" i="8"/>
  <c r="V599" i="8"/>
  <c r="W599" i="8"/>
  <c r="U600" i="8"/>
  <c r="V600" i="8"/>
  <c r="W600" i="8"/>
  <c r="U601" i="8"/>
  <c r="V601" i="8"/>
  <c r="W601" i="8"/>
  <c r="U602" i="8"/>
  <c r="V602" i="8"/>
  <c r="W602" i="8"/>
  <c r="U603" i="8"/>
  <c r="V603" i="8"/>
  <c r="W603" i="8"/>
  <c r="U604" i="8"/>
  <c r="V604" i="8"/>
  <c r="W604" i="8"/>
  <c r="U605" i="8"/>
  <c r="V605" i="8"/>
  <c r="W605" i="8"/>
  <c r="U606" i="8"/>
  <c r="V606" i="8"/>
  <c r="W606" i="8"/>
  <c r="U607" i="8"/>
  <c r="V607" i="8"/>
  <c r="W607" i="8"/>
  <c r="U608" i="8"/>
  <c r="V608" i="8"/>
  <c r="W608" i="8"/>
  <c r="U609" i="8"/>
  <c r="V609" i="8"/>
  <c r="W609" i="8"/>
  <c r="U610" i="8"/>
  <c r="V610" i="8"/>
  <c r="W610" i="8"/>
  <c r="U611" i="8"/>
  <c r="V611" i="8"/>
  <c r="W611" i="8"/>
  <c r="U612" i="8"/>
  <c r="V612" i="8"/>
  <c r="W612" i="8"/>
  <c r="U613" i="8"/>
  <c r="V613" i="8"/>
  <c r="W613" i="8"/>
  <c r="U614" i="8"/>
  <c r="V614" i="8"/>
  <c r="W614" i="8"/>
  <c r="U615" i="8"/>
  <c r="V615" i="8"/>
  <c r="W615" i="8"/>
  <c r="U616" i="8"/>
  <c r="V616" i="8"/>
  <c r="W616" i="8"/>
  <c r="U617" i="8"/>
  <c r="V617" i="8"/>
  <c r="W617" i="8"/>
  <c r="U618" i="8"/>
  <c r="V618" i="8"/>
  <c r="W618" i="8"/>
  <c r="U619" i="8"/>
  <c r="V619" i="8"/>
  <c r="W619" i="8"/>
  <c r="U620" i="8"/>
  <c r="V620" i="8"/>
  <c r="W620" i="8"/>
  <c r="U621" i="8"/>
  <c r="V621" i="8"/>
  <c r="W621" i="8"/>
  <c r="U622" i="8"/>
  <c r="V622" i="8"/>
  <c r="W622" i="8"/>
  <c r="U623" i="8"/>
  <c r="V623" i="8"/>
  <c r="W623" i="8"/>
  <c r="U624" i="8"/>
  <c r="V624" i="8"/>
  <c r="W624" i="8"/>
  <c r="U625" i="8"/>
  <c r="V625" i="8"/>
  <c r="W625" i="8"/>
  <c r="U626" i="8"/>
  <c r="V626" i="8"/>
  <c r="W626" i="8"/>
  <c r="U627" i="8"/>
  <c r="V627" i="8"/>
  <c r="W627" i="8"/>
  <c r="U628" i="8"/>
  <c r="V628" i="8"/>
  <c r="W628" i="8"/>
  <c r="U629" i="8"/>
  <c r="V629" i="8"/>
  <c r="W629" i="8"/>
  <c r="U630" i="8"/>
  <c r="V630" i="8"/>
  <c r="W630" i="8"/>
  <c r="U631" i="8"/>
  <c r="V631" i="8"/>
  <c r="W631" i="8"/>
  <c r="U632" i="8"/>
  <c r="V632" i="8"/>
  <c r="W632" i="8"/>
  <c r="U633" i="8"/>
  <c r="V633" i="8"/>
  <c r="W633" i="8"/>
  <c r="U634" i="8"/>
  <c r="V634" i="8"/>
  <c r="W634" i="8"/>
  <c r="U635" i="8"/>
  <c r="V635" i="8"/>
  <c r="W635" i="8"/>
  <c r="U636" i="8"/>
  <c r="V636" i="8"/>
  <c r="W636" i="8"/>
  <c r="U637" i="8"/>
  <c r="V637" i="8"/>
  <c r="W637" i="8"/>
  <c r="U638" i="8"/>
  <c r="V638" i="8"/>
  <c r="W638" i="8"/>
  <c r="U639" i="8"/>
  <c r="V639" i="8"/>
  <c r="W639" i="8"/>
  <c r="U640" i="8"/>
  <c r="V640" i="8"/>
  <c r="W640" i="8"/>
  <c r="U641" i="8"/>
  <c r="V641" i="8"/>
  <c r="W641" i="8"/>
  <c r="U642" i="8"/>
  <c r="V642" i="8"/>
  <c r="W642" i="8"/>
  <c r="U643" i="8"/>
  <c r="V643" i="8"/>
  <c r="W643" i="8"/>
  <c r="U644" i="8"/>
  <c r="V644" i="8"/>
  <c r="W644" i="8"/>
  <c r="U645" i="8"/>
  <c r="V645" i="8"/>
  <c r="W645" i="8"/>
  <c r="U646" i="8"/>
  <c r="V646" i="8"/>
  <c r="W646" i="8"/>
  <c r="U647" i="8"/>
  <c r="V647" i="8"/>
  <c r="W647" i="8"/>
  <c r="U648" i="8"/>
  <c r="V648" i="8"/>
  <c r="W648" i="8"/>
  <c r="U649" i="8"/>
  <c r="V649" i="8"/>
  <c r="W649" i="8"/>
  <c r="U650" i="8"/>
  <c r="V650" i="8"/>
  <c r="W650" i="8"/>
  <c r="U651" i="8"/>
  <c r="V651" i="8"/>
  <c r="W651" i="8"/>
  <c r="U652" i="8"/>
  <c r="V652" i="8"/>
  <c r="W652" i="8"/>
  <c r="U653" i="8"/>
  <c r="V653" i="8"/>
  <c r="W653" i="8"/>
  <c r="U654" i="8"/>
  <c r="V654" i="8"/>
  <c r="W654" i="8"/>
  <c r="U655" i="8"/>
  <c r="V655" i="8"/>
  <c r="W655" i="8"/>
  <c r="U656" i="8"/>
  <c r="V656" i="8"/>
  <c r="W656" i="8"/>
  <c r="U657" i="8"/>
  <c r="V657" i="8"/>
  <c r="W657" i="8"/>
  <c r="U658" i="8"/>
  <c r="V658" i="8"/>
  <c r="W658" i="8"/>
  <c r="U659" i="8"/>
  <c r="V659" i="8"/>
  <c r="W659" i="8"/>
  <c r="U660" i="8"/>
  <c r="V660" i="8"/>
  <c r="W660" i="8"/>
  <c r="U661" i="8"/>
  <c r="V661" i="8"/>
  <c r="W661" i="8"/>
  <c r="U662" i="8"/>
  <c r="V662" i="8"/>
  <c r="W662" i="8"/>
  <c r="U663" i="8"/>
  <c r="V663" i="8"/>
  <c r="W663" i="8"/>
  <c r="U664" i="8"/>
  <c r="V664" i="8"/>
  <c r="W664" i="8"/>
  <c r="U665" i="8"/>
  <c r="V665" i="8"/>
  <c r="W665" i="8"/>
  <c r="U666" i="8"/>
  <c r="V666" i="8"/>
  <c r="W666" i="8"/>
  <c r="U667" i="8"/>
  <c r="V667" i="8"/>
  <c r="W667" i="8"/>
  <c r="U668" i="8"/>
  <c r="V668" i="8"/>
  <c r="W668" i="8"/>
  <c r="U669" i="8"/>
  <c r="V669" i="8"/>
  <c r="W669" i="8"/>
  <c r="U670" i="8"/>
  <c r="V670" i="8"/>
  <c r="W670" i="8"/>
  <c r="U671" i="8"/>
  <c r="V671" i="8"/>
  <c r="W671" i="8"/>
  <c r="U672" i="8"/>
  <c r="V672" i="8"/>
  <c r="W672" i="8"/>
  <c r="U673" i="8"/>
  <c r="V673" i="8"/>
  <c r="W673" i="8"/>
  <c r="U674" i="8"/>
  <c r="V674" i="8"/>
  <c r="W674" i="8"/>
  <c r="U675" i="8"/>
  <c r="V675" i="8"/>
  <c r="W675" i="8"/>
  <c r="U676" i="8"/>
  <c r="V676" i="8"/>
  <c r="W676" i="8"/>
  <c r="U677" i="8"/>
  <c r="V677" i="8"/>
  <c r="W677" i="8"/>
  <c r="U678" i="8"/>
  <c r="V678" i="8"/>
  <c r="W678" i="8"/>
  <c r="U679" i="8"/>
  <c r="V679" i="8"/>
  <c r="W679" i="8"/>
  <c r="U680" i="8"/>
  <c r="V680" i="8"/>
  <c r="W680" i="8"/>
  <c r="U681" i="8"/>
  <c r="V681" i="8"/>
  <c r="W681" i="8"/>
  <c r="U682" i="8"/>
  <c r="V682" i="8"/>
  <c r="W682" i="8"/>
  <c r="U683" i="8"/>
  <c r="V683" i="8"/>
  <c r="W683" i="8"/>
  <c r="U684" i="8"/>
  <c r="V684" i="8"/>
  <c r="W684" i="8"/>
  <c r="U685" i="8"/>
  <c r="V685" i="8"/>
  <c r="W685" i="8"/>
  <c r="U686" i="8"/>
  <c r="V686" i="8"/>
  <c r="W686" i="8"/>
  <c r="U687" i="8"/>
  <c r="V687" i="8"/>
  <c r="W687" i="8"/>
  <c r="U688" i="8"/>
  <c r="V688" i="8"/>
  <c r="W688" i="8"/>
  <c r="U689" i="8"/>
  <c r="V689" i="8"/>
  <c r="W689" i="8"/>
  <c r="U690" i="8"/>
  <c r="V690" i="8"/>
  <c r="W690" i="8"/>
  <c r="U691" i="8"/>
  <c r="V691" i="8"/>
  <c r="W691" i="8"/>
  <c r="U692" i="8"/>
  <c r="V692" i="8"/>
  <c r="W692" i="8"/>
  <c r="U693" i="8"/>
  <c r="V693" i="8"/>
  <c r="W693" i="8"/>
  <c r="U694" i="8"/>
  <c r="V694" i="8"/>
  <c r="W694" i="8"/>
  <c r="U695" i="8"/>
  <c r="V695" i="8"/>
  <c r="W695" i="8"/>
  <c r="U696" i="8"/>
  <c r="V696" i="8"/>
  <c r="W696" i="8"/>
  <c r="U697" i="8"/>
  <c r="V697" i="8"/>
  <c r="W697" i="8"/>
  <c r="U698" i="8"/>
  <c r="V698" i="8"/>
  <c r="W698" i="8"/>
  <c r="U699" i="8"/>
  <c r="V699" i="8"/>
  <c r="W699" i="8"/>
  <c r="U700" i="8"/>
  <c r="V700" i="8"/>
  <c r="W700" i="8"/>
  <c r="U701" i="8"/>
  <c r="V701" i="8"/>
  <c r="W701" i="8"/>
  <c r="U702" i="8"/>
  <c r="V702" i="8"/>
  <c r="W702" i="8"/>
  <c r="U703" i="8"/>
  <c r="V703" i="8"/>
  <c r="W703" i="8"/>
  <c r="U704" i="8"/>
  <c r="V704" i="8"/>
  <c r="W704" i="8"/>
  <c r="U705" i="8"/>
  <c r="V705" i="8"/>
  <c r="W705" i="8"/>
  <c r="U706" i="8"/>
  <c r="V706" i="8"/>
  <c r="W706" i="8"/>
  <c r="U707" i="8"/>
  <c r="V707" i="8"/>
  <c r="W707" i="8"/>
  <c r="U708" i="8"/>
  <c r="V708" i="8"/>
  <c r="W708" i="8"/>
  <c r="U709" i="8"/>
  <c r="V709" i="8"/>
  <c r="W709" i="8"/>
  <c r="U710" i="8"/>
  <c r="V710" i="8"/>
  <c r="W710" i="8"/>
  <c r="U711" i="8"/>
  <c r="V711" i="8"/>
  <c r="W711" i="8"/>
  <c r="U712" i="8"/>
  <c r="V712" i="8"/>
  <c r="W712" i="8"/>
  <c r="U713" i="8"/>
  <c r="V713" i="8"/>
  <c r="W713" i="8"/>
  <c r="U714" i="8"/>
  <c r="V714" i="8"/>
  <c r="W714" i="8"/>
  <c r="U715" i="8"/>
  <c r="V715" i="8"/>
  <c r="W715" i="8"/>
  <c r="U716" i="8"/>
  <c r="V716" i="8"/>
  <c r="W716" i="8"/>
  <c r="U717" i="8"/>
  <c r="V717" i="8"/>
  <c r="W717" i="8"/>
  <c r="U718" i="8"/>
  <c r="V718" i="8"/>
  <c r="W718" i="8"/>
  <c r="U719" i="8"/>
  <c r="V719" i="8"/>
  <c r="W719" i="8"/>
  <c r="U720" i="8"/>
  <c r="V720" i="8"/>
  <c r="W720" i="8"/>
  <c r="U721" i="8"/>
  <c r="V721" i="8"/>
  <c r="W721" i="8"/>
  <c r="U722" i="8"/>
  <c r="V722" i="8"/>
  <c r="W722" i="8"/>
  <c r="U723" i="8"/>
  <c r="V723" i="8"/>
  <c r="W723" i="8"/>
  <c r="U724" i="8"/>
  <c r="V724" i="8"/>
  <c r="W724" i="8"/>
  <c r="U725" i="8"/>
  <c r="V725" i="8"/>
  <c r="W725" i="8"/>
  <c r="U726" i="8"/>
  <c r="V726" i="8"/>
  <c r="W726" i="8"/>
  <c r="U727" i="8"/>
  <c r="V727" i="8"/>
  <c r="W727" i="8"/>
  <c r="U728" i="8"/>
  <c r="V728" i="8"/>
  <c r="W728" i="8"/>
  <c r="U729" i="8"/>
  <c r="V729" i="8"/>
  <c r="W729" i="8"/>
  <c r="U730" i="8"/>
  <c r="V730" i="8"/>
  <c r="W730" i="8"/>
  <c r="U731" i="8"/>
  <c r="V731" i="8"/>
  <c r="W731" i="8"/>
  <c r="U732" i="8"/>
  <c r="V732" i="8"/>
  <c r="W732" i="8"/>
  <c r="U733" i="8"/>
  <c r="V733" i="8"/>
  <c r="W733" i="8"/>
  <c r="U734" i="8"/>
  <c r="V734" i="8"/>
  <c r="W734" i="8"/>
  <c r="U735" i="8"/>
  <c r="V735" i="8"/>
  <c r="W735" i="8"/>
  <c r="U736" i="8"/>
  <c r="V736" i="8"/>
  <c r="W736" i="8"/>
  <c r="U737" i="8"/>
  <c r="V737" i="8"/>
  <c r="W737" i="8"/>
  <c r="U738" i="8"/>
  <c r="V738" i="8"/>
  <c r="W738" i="8"/>
  <c r="U739" i="8"/>
  <c r="V739" i="8"/>
  <c r="W739" i="8"/>
  <c r="U740" i="8"/>
  <c r="V740" i="8"/>
  <c r="W740" i="8"/>
  <c r="U741" i="8"/>
  <c r="V741" i="8"/>
  <c r="W741" i="8"/>
  <c r="U742" i="8"/>
  <c r="V742" i="8"/>
  <c r="W742" i="8"/>
  <c r="U743" i="8"/>
  <c r="V743" i="8"/>
  <c r="W743" i="8"/>
  <c r="U744" i="8"/>
  <c r="V744" i="8"/>
  <c r="W744" i="8"/>
  <c r="U745" i="8"/>
  <c r="V745" i="8"/>
  <c r="W745" i="8"/>
  <c r="U746" i="8"/>
  <c r="V746" i="8"/>
  <c r="W746" i="8"/>
  <c r="U747" i="8"/>
  <c r="V747" i="8"/>
  <c r="W747" i="8"/>
  <c r="U748" i="8"/>
  <c r="V748" i="8"/>
  <c r="W748" i="8"/>
  <c r="U749" i="8"/>
  <c r="V749" i="8"/>
  <c r="W749" i="8"/>
  <c r="U750" i="8"/>
  <c r="V750" i="8"/>
  <c r="W750" i="8"/>
  <c r="U751" i="8"/>
  <c r="V751" i="8"/>
  <c r="W751" i="8"/>
  <c r="U752" i="8"/>
  <c r="V752" i="8"/>
  <c r="W752" i="8"/>
  <c r="U753" i="8"/>
  <c r="V753" i="8"/>
  <c r="W753" i="8"/>
  <c r="U754" i="8"/>
  <c r="V754" i="8"/>
  <c r="W754" i="8"/>
  <c r="U755" i="8"/>
  <c r="V755" i="8"/>
  <c r="W755" i="8"/>
  <c r="U756" i="8"/>
  <c r="V756" i="8"/>
  <c r="W756" i="8"/>
  <c r="U757" i="8"/>
  <c r="V757" i="8"/>
  <c r="W757" i="8"/>
  <c r="U758" i="8"/>
  <c r="V758" i="8"/>
  <c r="W758" i="8"/>
  <c r="U759" i="8"/>
  <c r="V759" i="8"/>
  <c r="W759" i="8"/>
  <c r="U760" i="8"/>
  <c r="V760" i="8"/>
  <c r="W760" i="8"/>
  <c r="U761" i="8"/>
  <c r="V761" i="8"/>
  <c r="W761" i="8"/>
  <c r="U762" i="8"/>
  <c r="V762" i="8"/>
  <c r="W762" i="8"/>
  <c r="U763" i="8"/>
  <c r="V763" i="8"/>
  <c r="W763" i="8"/>
  <c r="U764" i="8"/>
  <c r="V764" i="8"/>
  <c r="W764" i="8"/>
  <c r="U765" i="8"/>
  <c r="V765" i="8"/>
  <c r="W765" i="8"/>
  <c r="U766" i="8"/>
  <c r="V766" i="8"/>
  <c r="W766" i="8"/>
  <c r="U767" i="8"/>
  <c r="V767" i="8"/>
  <c r="W767" i="8"/>
  <c r="U768" i="8"/>
  <c r="V768" i="8"/>
  <c r="W768" i="8"/>
  <c r="U769" i="8"/>
  <c r="V769" i="8"/>
  <c r="W769" i="8"/>
  <c r="U770" i="8"/>
  <c r="V770" i="8"/>
  <c r="W770" i="8"/>
  <c r="U771" i="8"/>
  <c r="V771" i="8"/>
  <c r="W771" i="8"/>
  <c r="U772" i="8"/>
  <c r="V772" i="8"/>
  <c r="W772" i="8"/>
  <c r="U773" i="8"/>
  <c r="V773" i="8"/>
  <c r="W773" i="8"/>
  <c r="U774" i="8"/>
  <c r="V774" i="8"/>
  <c r="W774" i="8"/>
  <c r="U775" i="8"/>
  <c r="V775" i="8"/>
  <c r="W775" i="8"/>
  <c r="U776" i="8"/>
  <c r="V776" i="8"/>
  <c r="W776" i="8"/>
  <c r="U777" i="8"/>
  <c r="V777" i="8"/>
  <c r="W777" i="8"/>
  <c r="U778" i="8"/>
  <c r="V778" i="8"/>
  <c r="W778" i="8"/>
  <c r="U779" i="8"/>
  <c r="V779" i="8"/>
  <c r="W779" i="8"/>
  <c r="U780" i="8"/>
  <c r="V780" i="8"/>
  <c r="W780" i="8"/>
  <c r="U781" i="8"/>
  <c r="V781" i="8"/>
  <c r="W781" i="8"/>
  <c r="U782" i="8"/>
  <c r="V782" i="8"/>
  <c r="W782" i="8"/>
  <c r="U783" i="8"/>
  <c r="V783" i="8"/>
  <c r="W783" i="8"/>
  <c r="U784" i="8"/>
  <c r="V784" i="8"/>
  <c r="W784" i="8"/>
  <c r="U785" i="8"/>
  <c r="V785" i="8"/>
  <c r="W785" i="8"/>
  <c r="U786" i="8"/>
  <c r="V786" i="8"/>
  <c r="W786" i="8"/>
  <c r="U787" i="8"/>
  <c r="V787" i="8"/>
  <c r="W787" i="8"/>
  <c r="U788" i="8"/>
  <c r="V788" i="8"/>
  <c r="W788" i="8"/>
  <c r="U789" i="8"/>
  <c r="V789" i="8"/>
  <c r="W789" i="8"/>
  <c r="U790" i="8"/>
  <c r="V790" i="8"/>
  <c r="W790" i="8"/>
  <c r="U791" i="8"/>
  <c r="V791" i="8"/>
  <c r="W791" i="8"/>
  <c r="U792" i="8"/>
  <c r="V792" i="8"/>
  <c r="W792" i="8"/>
  <c r="U793" i="8"/>
  <c r="V793" i="8"/>
  <c r="W793" i="8"/>
  <c r="U794" i="8"/>
  <c r="V794" i="8"/>
  <c r="W794" i="8"/>
  <c r="U795" i="8"/>
  <c r="V795" i="8"/>
  <c r="W795" i="8"/>
  <c r="U796" i="8"/>
  <c r="V796" i="8"/>
  <c r="W796" i="8"/>
  <c r="U797" i="8"/>
  <c r="V797" i="8"/>
  <c r="W797" i="8"/>
  <c r="U798" i="8"/>
  <c r="V798" i="8"/>
  <c r="W798" i="8"/>
  <c r="U799" i="8"/>
  <c r="V799" i="8"/>
  <c r="W799" i="8"/>
  <c r="U800" i="8"/>
  <c r="V800" i="8"/>
  <c r="W800" i="8"/>
  <c r="U801" i="8"/>
  <c r="V801" i="8"/>
  <c r="W801" i="8"/>
  <c r="U802" i="8"/>
  <c r="V802" i="8"/>
  <c r="W802" i="8"/>
  <c r="U803" i="8"/>
  <c r="V803" i="8"/>
  <c r="W803" i="8"/>
  <c r="U804" i="8"/>
  <c r="V804" i="8"/>
  <c r="W804" i="8"/>
  <c r="U805" i="8"/>
  <c r="V805" i="8"/>
  <c r="W805" i="8"/>
  <c r="U806" i="8"/>
  <c r="V806" i="8"/>
  <c r="W806" i="8"/>
  <c r="U807" i="8"/>
  <c r="V807" i="8"/>
  <c r="W807" i="8"/>
  <c r="U808" i="8"/>
  <c r="V808" i="8"/>
  <c r="W808" i="8"/>
  <c r="U809" i="8"/>
  <c r="V809" i="8"/>
  <c r="W809" i="8"/>
  <c r="U810" i="8"/>
  <c r="V810" i="8"/>
  <c r="W810" i="8"/>
  <c r="U811" i="8"/>
  <c r="V811" i="8"/>
  <c r="W811" i="8"/>
  <c r="U812" i="8"/>
  <c r="V812" i="8"/>
  <c r="W812" i="8"/>
  <c r="U813" i="8"/>
  <c r="V813" i="8"/>
  <c r="W813" i="8"/>
  <c r="U814" i="8"/>
  <c r="V814" i="8"/>
  <c r="W814" i="8"/>
  <c r="U815" i="8"/>
  <c r="V815" i="8"/>
  <c r="W815" i="8"/>
  <c r="U816" i="8"/>
  <c r="V816" i="8"/>
  <c r="W816" i="8"/>
  <c r="U817" i="8"/>
  <c r="V817" i="8"/>
  <c r="W817" i="8"/>
  <c r="U818" i="8"/>
  <c r="V818" i="8"/>
  <c r="W818" i="8"/>
  <c r="U819" i="8"/>
  <c r="V819" i="8"/>
  <c r="W819" i="8"/>
  <c r="U820" i="8"/>
  <c r="V820" i="8"/>
  <c r="W820" i="8"/>
  <c r="U821" i="8"/>
  <c r="V821" i="8"/>
  <c r="W821" i="8"/>
  <c r="U822" i="8"/>
  <c r="V822" i="8"/>
  <c r="W822" i="8"/>
  <c r="U823" i="8"/>
  <c r="V823" i="8"/>
  <c r="W823" i="8"/>
  <c r="U824" i="8"/>
  <c r="V824" i="8"/>
  <c r="W824" i="8"/>
  <c r="U825" i="8"/>
  <c r="V825" i="8"/>
  <c r="W825" i="8"/>
  <c r="U826" i="8"/>
  <c r="V826" i="8"/>
  <c r="W826" i="8"/>
  <c r="U827" i="8"/>
  <c r="V827" i="8"/>
  <c r="W827" i="8"/>
  <c r="U828" i="8"/>
  <c r="V828" i="8"/>
  <c r="W828" i="8"/>
  <c r="U829" i="8"/>
  <c r="V829" i="8"/>
  <c r="W829" i="8"/>
  <c r="U830" i="8"/>
  <c r="V830" i="8"/>
  <c r="W830" i="8"/>
  <c r="U831" i="8"/>
  <c r="V831" i="8"/>
  <c r="W831" i="8"/>
  <c r="U832" i="8"/>
  <c r="V832" i="8"/>
  <c r="W832" i="8"/>
  <c r="U833" i="8"/>
  <c r="V833" i="8"/>
  <c r="W833" i="8"/>
  <c r="U834" i="8"/>
  <c r="V834" i="8"/>
  <c r="W834" i="8"/>
  <c r="U835" i="8"/>
  <c r="V835" i="8"/>
  <c r="W835" i="8"/>
  <c r="U836" i="8"/>
  <c r="V836" i="8"/>
  <c r="W836" i="8"/>
  <c r="U837" i="8"/>
  <c r="V837" i="8"/>
  <c r="W837" i="8"/>
  <c r="U838" i="8"/>
  <c r="V838" i="8"/>
  <c r="W838" i="8"/>
  <c r="U839" i="8"/>
  <c r="V839" i="8"/>
  <c r="W839" i="8"/>
  <c r="U840" i="8"/>
  <c r="V840" i="8"/>
  <c r="W840" i="8"/>
  <c r="U841" i="8"/>
  <c r="V841" i="8"/>
  <c r="W841" i="8"/>
  <c r="U842" i="8"/>
  <c r="V842" i="8"/>
  <c r="W842" i="8"/>
  <c r="U843" i="8"/>
  <c r="V843" i="8"/>
  <c r="W843" i="8"/>
  <c r="U844" i="8"/>
  <c r="V844" i="8"/>
  <c r="W844" i="8"/>
  <c r="U845" i="8"/>
  <c r="V845" i="8"/>
  <c r="W845" i="8"/>
  <c r="U846" i="8"/>
  <c r="V846" i="8"/>
  <c r="W846" i="8"/>
  <c r="U847" i="8"/>
  <c r="V847" i="8"/>
  <c r="W847" i="8"/>
  <c r="U848" i="8"/>
  <c r="V848" i="8"/>
  <c r="W848" i="8"/>
  <c r="U849" i="8"/>
  <c r="V849" i="8"/>
  <c r="W849" i="8"/>
  <c r="U850" i="8"/>
  <c r="V850" i="8"/>
  <c r="W850" i="8"/>
  <c r="U851" i="8"/>
  <c r="V851" i="8"/>
  <c r="W851" i="8"/>
  <c r="U852" i="8"/>
  <c r="V852" i="8"/>
  <c r="W852" i="8"/>
  <c r="U853" i="8"/>
  <c r="V853" i="8"/>
  <c r="W853" i="8"/>
  <c r="U854" i="8"/>
  <c r="V854" i="8"/>
  <c r="W854" i="8"/>
  <c r="U855" i="8"/>
  <c r="V855" i="8"/>
  <c r="W855" i="8"/>
  <c r="U856" i="8"/>
  <c r="V856" i="8"/>
  <c r="W856" i="8"/>
  <c r="U857" i="8"/>
  <c r="V857" i="8"/>
  <c r="W857" i="8"/>
  <c r="U858" i="8"/>
  <c r="V858" i="8"/>
  <c r="W858" i="8"/>
  <c r="U859" i="8"/>
  <c r="V859" i="8"/>
  <c r="W859" i="8"/>
  <c r="U860" i="8"/>
  <c r="V860" i="8"/>
  <c r="W860" i="8"/>
  <c r="U861" i="8"/>
  <c r="V861" i="8"/>
  <c r="W861" i="8"/>
  <c r="U862" i="8"/>
  <c r="V862" i="8"/>
  <c r="W862" i="8"/>
  <c r="U863" i="8"/>
  <c r="V863" i="8"/>
  <c r="W863" i="8"/>
  <c r="U864" i="8"/>
  <c r="V864" i="8"/>
  <c r="W864" i="8"/>
  <c r="U865" i="8"/>
  <c r="V865" i="8"/>
  <c r="W865" i="8"/>
  <c r="U866" i="8"/>
  <c r="V866" i="8"/>
  <c r="W866" i="8"/>
  <c r="U867" i="8"/>
  <c r="V867" i="8"/>
  <c r="W867" i="8"/>
  <c r="U868" i="8"/>
  <c r="V868" i="8"/>
  <c r="W868" i="8"/>
  <c r="U869" i="8"/>
  <c r="V869" i="8"/>
  <c r="W869" i="8"/>
  <c r="U870" i="8"/>
  <c r="V870" i="8"/>
  <c r="W870" i="8"/>
  <c r="U871" i="8"/>
  <c r="V871" i="8"/>
  <c r="W871" i="8"/>
  <c r="U872" i="8"/>
  <c r="V872" i="8"/>
  <c r="W872" i="8"/>
  <c r="U873" i="8"/>
  <c r="V873" i="8"/>
  <c r="W873" i="8"/>
  <c r="U874" i="8"/>
  <c r="V874" i="8"/>
  <c r="W874" i="8"/>
  <c r="U875" i="8"/>
  <c r="V875" i="8"/>
  <c r="W875" i="8"/>
  <c r="U876" i="8"/>
  <c r="V876" i="8"/>
  <c r="W876" i="8"/>
  <c r="U877" i="8"/>
  <c r="V877" i="8"/>
  <c r="W877" i="8"/>
  <c r="U878" i="8"/>
  <c r="V878" i="8"/>
  <c r="W878" i="8"/>
  <c r="U879" i="8"/>
  <c r="V879" i="8"/>
  <c r="W879" i="8"/>
  <c r="U880" i="8"/>
  <c r="V880" i="8"/>
  <c r="W880" i="8"/>
  <c r="U881" i="8"/>
  <c r="V881" i="8"/>
  <c r="W881" i="8"/>
  <c r="U882" i="8"/>
  <c r="V882" i="8"/>
  <c r="W882" i="8"/>
  <c r="U883" i="8"/>
  <c r="V883" i="8"/>
  <c r="W883" i="8"/>
  <c r="U884" i="8"/>
  <c r="V884" i="8"/>
  <c r="W884" i="8"/>
  <c r="U885" i="8"/>
  <c r="V885" i="8"/>
  <c r="W885" i="8"/>
  <c r="U886" i="8"/>
  <c r="V886" i="8"/>
  <c r="W886" i="8"/>
  <c r="U887" i="8"/>
  <c r="V887" i="8"/>
  <c r="W887" i="8"/>
  <c r="U888" i="8"/>
  <c r="V888" i="8"/>
  <c r="W888" i="8"/>
  <c r="U889" i="8"/>
  <c r="V889" i="8"/>
  <c r="W889" i="8"/>
  <c r="U890" i="8"/>
  <c r="V890" i="8"/>
  <c r="W890" i="8"/>
  <c r="U891" i="8"/>
  <c r="V891" i="8"/>
  <c r="W891" i="8"/>
  <c r="U892" i="8"/>
  <c r="V892" i="8"/>
  <c r="W892" i="8"/>
  <c r="U893" i="8"/>
  <c r="V893" i="8"/>
  <c r="W893" i="8"/>
  <c r="U894" i="8"/>
  <c r="V894" i="8"/>
  <c r="W894" i="8"/>
  <c r="U895" i="8"/>
  <c r="V895" i="8"/>
  <c r="W895" i="8"/>
  <c r="U896" i="8"/>
  <c r="V896" i="8"/>
  <c r="W896" i="8"/>
  <c r="U897" i="8"/>
  <c r="V897" i="8"/>
  <c r="W897" i="8"/>
  <c r="U898" i="8"/>
  <c r="V898" i="8"/>
  <c r="W898" i="8"/>
  <c r="U899" i="8"/>
  <c r="V899" i="8"/>
  <c r="W899" i="8"/>
  <c r="U900" i="8"/>
  <c r="V900" i="8"/>
  <c r="W900" i="8"/>
  <c r="U901" i="8"/>
  <c r="V901" i="8"/>
  <c r="W901" i="8"/>
  <c r="U902" i="8"/>
  <c r="V902" i="8"/>
  <c r="W902" i="8"/>
  <c r="U903" i="8"/>
  <c r="V903" i="8"/>
  <c r="W903" i="8"/>
  <c r="U904" i="8"/>
  <c r="V904" i="8"/>
  <c r="W904" i="8"/>
  <c r="U905" i="8"/>
  <c r="V905" i="8"/>
  <c r="W905" i="8"/>
  <c r="U906" i="8"/>
  <c r="V906" i="8"/>
  <c r="W906" i="8"/>
  <c r="U907" i="8"/>
  <c r="V907" i="8"/>
  <c r="W907" i="8"/>
  <c r="U908" i="8"/>
  <c r="V908" i="8"/>
  <c r="W908" i="8"/>
  <c r="U909" i="8"/>
  <c r="V909" i="8"/>
  <c r="W909" i="8"/>
  <c r="U910" i="8"/>
  <c r="V910" i="8"/>
  <c r="W910" i="8"/>
  <c r="U911" i="8"/>
  <c r="V911" i="8"/>
  <c r="W911" i="8"/>
  <c r="U912" i="8"/>
  <c r="V912" i="8"/>
  <c r="W912" i="8"/>
  <c r="U913" i="8"/>
  <c r="V913" i="8"/>
  <c r="W913" i="8"/>
  <c r="U914" i="8"/>
  <c r="V914" i="8"/>
  <c r="W914" i="8"/>
  <c r="U915" i="8"/>
  <c r="V915" i="8"/>
  <c r="W915" i="8"/>
  <c r="U916" i="8"/>
  <c r="V916" i="8"/>
  <c r="W916" i="8"/>
  <c r="U917" i="8"/>
  <c r="V917" i="8"/>
  <c r="W917" i="8"/>
  <c r="U918" i="8"/>
  <c r="V918" i="8"/>
  <c r="W918" i="8"/>
  <c r="U919" i="8"/>
  <c r="V919" i="8"/>
  <c r="W919" i="8"/>
  <c r="U920" i="8"/>
  <c r="V920" i="8"/>
  <c r="W920" i="8"/>
  <c r="U921" i="8"/>
  <c r="V921" i="8"/>
  <c r="W921" i="8"/>
  <c r="U922" i="8"/>
  <c r="V922" i="8"/>
  <c r="W922" i="8"/>
  <c r="U923" i="8"/>
  <c r="V923" i="8"/>
  <c r="W923" i="8"/>
  <c r="U924" i="8"/>
  <c r="V924" i="8"/>
  <c r="W924" i="8"/>
  <c r="U925" i="8"/>
  <c r="V925" i="8"/>
  <c r="W925" i="8"/>
  <c r="U926" i="8"/>
  <c r="V926" i="8"/>
  <c r="W926" i="8"/>
  <c r="U927" i="8"/>
  <c r="V927" i="8"/>
  <c r="W927" i="8"/>
  <c r="U928" i="8"/>
  <c r="V928" i="8"/>
  <c r="W928" i="8"/>
  <c r="U929" i="8"/>
  <c r="V929" i="8"/>
  <c r="W929" i="8"/>
  <c r="U930" i="8"/>
  <c r="V930" i="8"/>
  <c r="W930" i="8"/>
  <c r="U931" i="8"/>
  <c r="V931" i="8"/>
  <c r="W931" i="8"/>
  <c r="U932" i="8"/>
  <c r="V932" i="8"/>
  <c r="W932" i="8"/>
  <c r="U933" i="8"/>
  <c r="V933" i="8"/>
  <c r="W933" i="8"/>
  <c r="U934" i="8"/>
  <c r="V934" i="8"/>
  <c r="W934" i="8"/>
  <c r="U935" i="8"/>
  <c r="V935" i="8"/>
  <c r="W935" i="8"/>
  <c r="U936" i="8"/>
  <c r="V936" i="8"/>
  <c r="W936" i="8"/>
  <c r="U937" i="8"/>
  <c r="V937" i="8"/>
  <c r="W937" i="8"/>
  <c r="U938" i="8"/>
  <c r="V938" i="8"/>
  <c r="W938" i="8"/>
  <c r="U939" i="8"/>
  <c r="V939" i="8"/>
  <c r="W939" i="8"/>
  <c r="U940" i="8"/>
  <c r="V940" i="8"/>
  <c r="W940" i="8"/>
  <c r="U941" i="8"/>
  <c r="V941" i="8"/>
  <c r="W941" i="8"/>
  <c r="U942" i="8"/>
  <c r="V942" i="8"/>
  <c r="W942" i="8"/>
  <c r="U943" i="8"/>
  <c r="V943" i="8"/>
  <c r="W943" i="8"/>
  <c r="U944" i="8"/>
  <c r="V944" i="8"/>
  <c r="W944" i="8"/>
  <c r="U945" i="8"/>
  <c r="V945" i="8"/>
  <c r="W945" i="8"/>
  <c r="U946" i="8"/>
  <c r="V946" i="8"/>
  <c r="W946" i="8"/>
  <c r="U947" i="8"/>
  <c r="V947" i="8"/>
  <c r="W947" i="8"/>
  <c r="U948" i="8"/>
  <c r="V948" i="8"/>
  <c r="W948" i="8"/>
  <c r="U949" i="8"/>
  <c r="V949" i="8"/>
  <c r="W949" i="8"/>
  <c r="U950" i="8"/>
  <c r="V950" i="8"/>
  <c r="W950" i="8"/>
  <c r="U951" i="8"/>
  <c r="V951" i="8"/>
  <c r="W951" i="8"/>
  <c r="U952" i="8"/>
  <c r="V952" i="8"/>
  <c r="W952" i="8"/>
  <c r="U953" i="8"/>
  <c r="V953" i="8"/>
  <c r="W953" i="8"/>
  <c r="U954" i="8"/>
  <c r="V954" i="8"/>
  <c r="W954" i="8"/>
  <c r="U955" i="8"/>
  <c r="V955" i="8"/>
  <c r="W955" i="8"/>
  <c r="U956" i="8"/>
  <c r="V956" i="8"/>
  <c r="W956" i="8"/>
  <c r="U957" i="8"/>
  <c r="V957" i="8"/>
  <c r="W957" i="8"/>
  <c r="U958" i="8"/>
  <c r="V958" i="8"/>
  <c r="W958" i="8"/>
  <c r="U959" i="8"/>
  <c r="V959" i="8"/>
  <c r="W959" i="8"/>
  <c r="U960" i="8"/>
  <c r="V960" i="8"/>
  <c r="W960" i="8"/>
  <c r="U961" i="8"/>
  <c r="V961" i="8"/>
  <c r="W961" i="8"/>
  <c r="U962" i="8"/>
  <c r="V962" i="8"/>
  <c r="W962" i="8"/>
  <c r="U963" i="8"/>
  <c r="V963" i="8"/>
  <c r="W963" i="8"/>
  <c r="U964" i="8"/>
  <c r="V964" i="8"/>
  <c r="W964" i="8"/>
  <c r="U965" i="8"/>
  <c r="V965" i="8"/>
  <c r="W965" i="8"/>
  <c r="U966" i="8"/>
  <c r="V966" i="8"/>
  <c r="W966" i="8"/>
  <c r="U967" i="8"/>
  <c r="V967" i="8"/>
  <c r="W967" i="8"/>
  <c r="U968" i="8"/>
  <c r="V968" i="8"/>
  <c r="W968" i="8"/>
  <c r="U969" i="8"/>
  <c r="V969" i="8"/>
  <c r="W969" i="8"/>
  <c r="U970" i="8"/>
  <c r="V970" i="8"/>
  <c r="W970" i="8"/>
  <c r="U971" i="8"/>
  <c r="V971" i="8"/>
  <c r="W971" i="8"/>
  <c r="U972" i="8"/>
  <c r="V972" i="8"/>
  <c r="W972" i="8"/>
  <c r="U973" i="8"/>
  <c r="V973" i="8"/>
  <c r="W973" i="8"/>
  <c r="U974" i="8"/>
  <c r="V974" i="8"/>
  <c r="W974" i="8"/>
  <c r="U975" i="8"/>
  <c r="V975" i="8"/>
  <c r="W975" i="8"/>
  <c r="U976" i="8"/>
  <c r="V976" i="8"/>
  <c r="W976" i="8"/>
  <c r="U977" i="8"/>
  <c r="V977" i="8"/>
  <c r="W977" i="8"/>
  <c r="U978" i="8"/>
  <c r="V978" i="8"/>
  <c r="W978" i="8"/>
  <c r="U979" i="8"/>
  <c r="V979" i="8"/>
  <c r="W979" i="8"/>
  <c r="U980" i="8"/>
  <c r="V980" i="8"/>
  <c r="W980" i="8"/>
  <c r="U981" i="8"/>
  <c r="V981" i="8"/>
  <c r="W981" i="8"/>
  <c r="U982" i="8"/>
  <c r="V982" i="8"/>
  <c r="W982" i="8"/>
  <c r="U983" i="8"/>
  <c r="V983" i="8"/>
  <c r="W983" i="8"/>
  <c r="U984" i="8"/>
  <c r="V984" i="8"/>
  <c r="W984" i="8"/>
  <c r="U985" i="8"/>
  <c r="V985" i="8"/>
  <c r="W985" i="8"/>
  <c r="U986" i="8"/>
  <c r="V986" i="8"/>
  <c r="W986" i="8"/>
  <c r="U987" i="8"/>
  <c r="V987" i="8"/>
  <c r="W987" i="8"/>
  <c r="U988" i="8"/>
  <c r="V988" i="8"/>
  <c r="W988" i="8"/>
  <c r="U989" i="8"/>
  <c r="V989" i="8"/>
  <c r="W989" i="8"/>
  <c r="U990" i="8"/>
  <c r="V990" i="8"/>
  <c r="W990" i="8"/>
  <c r="U991" i="8"/>
  <c r="V991" i="8"/>
  <c r="W991" i="8"/>
  <c r="U992" i="8"/>
  <c r="V992" i="8"/>
  <c r="W992" i="8"/>
  <c r="U993" i="8"/>
  <c r="V993" i="8"/>
  <c r="W993" i="8"/>
  <c r="U994" i="8"/>
  <c r="V994" i="8"/>
  <c r="W994" i="8"/>
  <c r="U995" i="8"/>
  <c r="V995" i="8"/>
  <c r="W995" i="8"/>
  <c r="U996" i="8"/>
  <c r="V996" i="8"/>
  <c r="W996" i="8"/>
  <c r="U997" i="8"/>
  <c r="V997" i="8"/>
  <c r="W997" i="8"/>
  <c r="U998" i="8"/>
  <c r="V998" i="8"/>
  <c r="W998" i="8"/>
  <c r="U999" i="8"/>
  <c r="V999" i="8"/>
  <c r="W999" i="8"/>
  <c r="U1000" i="8"/>
  <c r="V1000" i="8"/>
  <c r="W1000" i="8"/>
  <c r="U1001" i="8"/>
  <c r="V1001" i="8"/>
  <c r="W1001" i="8"/>
  <c r="U1002" i="8"/>
  <c r="V1002" i="8"/>
  <c r="W1002" i="8"/>
  <c r="U1003" i="8"/>
  <c r="V1003" i="8"/>
  <c r="W1003" i="8"/>
  <c r="U1004" i="8"/>
  <c r="V1004" i="8"/>
  <c r="W1004" i="8"/>
  <c r="U1005" i="8"/>
  <c r="V1005" i="8"/>
  <c r="W1005" i="8"/>
  <c r="U1006" i="8"/>
  <c r="V1006" i="8"/>
  <c r="W1006" i="8"/>
  <c r="U1007" i="8"/>
  <c r="V1007" i="8"/>
  <c r="W1007" i="8"/>
  <c r="U1008" i="8"/>
  <c r="V1008" i="8"/>
  <c r="W1008" i="8"/>
  <c r="U1009" i="8"/>
  <c r="V1009" i="8"/>
  <c r="W1009" i="8"/>
  <c r="U1010" i="8"/>
  <c r="V1010" i="8"/>
  <c r="W1010" i="8"/>
  <c r="U1011" i="8"/>
  <c r="V1011" i="8"/>
  <c r="W1011" i="8"/>
  <c r="U1012" i="8"/>
  <c r="V1012" i="8"/>
  <c r="W1012" i="8"/>
  <c r="U1013" i="8"/>
  <c r="V1013" i="8"/>
  <c r="W1013" i="8"/>
  <c r="U1014" i="8"/>
  <c r="V1014" i="8"/>
  <c r="W1014" i="8"/>
  <c r="U1015" i="8"/>
  <c r="V1015" i="8"/>
  <c r="W1015" i="8"/>
  <c r="U1016" i="8"/>
  <c r="V1016" i="8"/>
  <c r="W1016" i="8"/>
  <c r="U1017" i="8"/>
  <c r="V1017" i="8"/>
  <c r="W1017" i="8"/>
  <c r="U1018" i="8"/>
  <c r="V1018" i="8"/>
  <c r="W1018" i="8"/>
  <c r="U1019" i="8"/>
  <c r="V1019" i="8"/>
  <c r="W1019" i="8"/>
  <c r="U1020" i="8"/>
  <c r="V1020" i="8"/>
  <c r="W1020" i="8"/>
  <c r="U1021" i="8"/>
  <c r="V1021" i="8"/>
  <c r="W1021" i="8"/>
  <c r="U1022" i="8"/>
  <c r="V1022" i="8"/>
  <c r="W1022" i="8"/>
  <c r="U1023" i="8"/>
  <c r="V1023" i="8"/>
  <c r="W1023" i="8"/>
  <c r="U1024" i="8"/>
  <c r="V1024" i="8"/>
  <c r="W1024" i="8"/>
  <c r="U1025" i="8"/>
  <c r="V1025" i="8"/>
  <c r="W1025" i="8"/>
  <c r="U1026" i="8"/>
  <c r="V1026" i="8"/>
  <c r="W1026" i="8"/>
  <c r="U1027" i="8"/>
  <c r="V1027" i="8"/>
  <c r="W1027" i="8"/>
  <c r="U1028" i="8"/>
  <c r="V1028" i="8"/>
  <c r="W1028" i="8"/>
  <c r="U1029" i="8"/>
  <c r="V1029" i="8"/>
  <c r="W1029" i="8"/>
  <c r="U1030" i="8"/>
  <c r="V1030" i="8"/>
  <c r="W1030" i="8"/>
  <c r="U1031" i="8"/>
  <c r="V1031" i="8"/>
  <c r="W1031" i="8"/>
  <c r="U1032" i="8"/>
  <c r="V1032" i="8"/>
  <c r="W1032" i="8"/>
  <c r="U1033" i="8"/>
  <c r="V1033" i="8"/>
  <c r="W1033" i="8"/>
  <c r="U1034" i="8"/>
  <c r="V1034" i="8"/>
  <c r="W1034" i="8"/>
  <c r="U1035" i="8"/>
  <c r="V1035" i="8"/>
  <c r="W1035" i="8"/>
  <c r="U1036" i="8"/>
  <c r="V1036" i="8"/>
  <c r="W1036" i="8"/>
  <c r="U1037" i="8"/>
  <c r="V1037" i="8"/>
  <c r="W1037" i="8"/>
  <c r="U1038" i="8"/>
  <c r="V1038" i="8"/>
  <c r="W1038" i="8"/>
  <c r="U1039" i="8"/>
  <c r="V1039" i="8"/>
  <c r="W1039" i="8"/>
  <c r="U1040" i="8"/>
  <c r="V1040" i="8"/>
  <c r="W1040" i="8"/>
  <c r="U1041" i="8"/>
  <c r="V1041" i="8"/>
  <c r="W1041" i="8"/>
  <c r="U1042" i="8"/>
  <c r="V1042" i="8"/>
  <c r="W1042" i="8"/>
  <c r="U1043" i="8"/>
  <c r="V1043" i="8"/>
  <c r="W1043" i="8"/>
  <c r="U1044" i="8"/>
  <c r="V1044" i="8"/>
  <c r="W1044" i="8"/>
  <c r="U1045" i="8"/>
  <c r="V1045" i="8"/>
  <c r="W1045" i="8"/>
  <c r="U1046" i="8"/>
  <c r="V1046" i="8"/>
  <c r="W1046" i="8"/>
  <c r="U1047" i="8"/>
  <c r="V1047" i="8"/>
  <c r="W1047" i="8"/>
  <c r="U1048" i="8"/>
  <c r="V1048" i="8"/>
  <c r="W1048" i="8"/>
  <c r="U1049" i="8"/>
  <c r="V1049" i="8"/>
  <c r="W1049" i="8"/>
  <c r="U1050" i="8"/>
  <c r="V1050" i="8"/>
  <c r="W1050" i="8"/>
  <c r="U1051" i="8"/>
  <c r="V1051" i="8"/>
  <c r="W1051" i="8"/>
  <c r="U1052" i="8"/>
  <c r="V1052" i="8"/>
  <c r="W1052" i="8"/>
  <c r="U1053" i="8"/>
  <c r="V1053" i="8"/>
  <c r="W1053" i="8"/>
  <c r="U1054" i="8"/>
  <c r="V1054" i="8"/>
  <c r="W1054" i="8"/>
  <c r="U1055" i="8"/>
  <c r="V1055" i="8"/>
  <c r="W1055" i="8"/>
  <c r="U1056" i="8"/>
  <c r="V1056" i="8"/>
  <c r="W1056" i="8"/>
  <c r="U1057" i="8"/>
  <c r="V1057" i="8"/>
  <c r="W1057" i="8"/>
  <c r="U1058" i="8"/>
  <c r="V1058" i="8"/>
  <c r="W1058" i="8"/>
  <c r="U1059" i="8"/>
  <c r="V1059" i="8"/>
  <c r="W1059" i="8"/>
  <c r="U1060" i="8"/>
  <c r="V1060" i="8"/>
  <c r="W1060" i="8"/>
  <c r="U1061" i="8"/>
  <c r="V1061" i="8"/>
  <c r="W1061" i="8"/>
  <c r="U1062" i="8"/>
  <c r="V1062" i="8"/>
  <c r="W1062" i="8"/>
  <c r="U1063" i="8"/>
  <c r="V1063" i="8"/>
  <c r="W1063" i="8"/>
  <c r="U1064" i="8"/>
  <c r="V1064" i="8"/>
  <c r="W1064" i="8"/>
  <c r="U1065" i="8"/>
  <c r="V1065" i="8"/>
  <c r="W1065" i="8"/>
  <c r="U1066" i="8"/>
  <c r="V1066" i="8"/>
  <c r="W1066" i="8"/>
  <c r="U1067" i="8"/>
  <c r="V1067" i="8"/>
  <c r="W1067" i="8"/>
  <c r="U1068" i="8"/>
  <c r="V1068" i="8"/>
  <c r="W1068" i="8"/>
  <c r="U1069" i="8"/>
  <c r="V1069" i="8"/>
  <c r="W1069" i="8"/>
  <c r="U1070" i="8"/>
  <c r="V1070" i="8"/>
  <c r="W1070" i="8"/>
  <c r="U1071" i="8"/>
  <c r="V1071" i="8"/>
  <c r="W1071" i="8"/>
  <c r="U1072" i="8"/>
  <c r="V1072" i="8"/>
  <c r="W1072" i="8"/>
  <c r="U1073" i="8"/>
  <c r="V1073" i="8"/>
  <c r="W1073" i="8"/>
  <c r="U1074" i="8"/>
  <c r="V1074" i="8"/>
  <c r="W1074" i="8"/>
  <c r="U1075" i="8"/>
  <c r="V1075" i="8"/>
  <c r="W1075" i="8"/>
  <c r="U1076" i="8"/>
  <c r="V1076" i="8"/>
  <c r="W1076" i="8"/>
  <c r="U1077" i="8"/>
  <c r="V1077" i="8"/>
  <c r="W1077" i="8"/>
  <c r="U1078" i="8"/>
  <c r="V1078" i="8"/>
  <c r="W1078" i="8"/>
  <c r="U1079" i="8"/>
  <c r="V1079" i="8"/>
  <c r="W1079" i="8"/>
  <c r="U1080" i="8"/>
  <c r="V1080" i="8"/>
  <c r="W1080" i="8"/>
  <c r="U1081" i="8"/>
  <c r="V1081" i="8"/>
  <c r="W1081" i="8"/>
  <c r="U1082" i="8"/>
  <c r="V1082" i="8"/>
  <c r="W1082" i="8"/>
  <c r="U1083" i="8"/>
  <c r="V1083" i="8"/>
  <c r="W1083" i="8"/>
  <c r="U1084" i="8"/>
  <c r="V1084" i="8"/>
  <c r="W1084" i="8"/>
  <c r="U1085" i="8"/>
  <c r="V1085" i="8"/>
  <c r="W1085" i="8"/>
  <c r="U1086" i="8"/>
  <c r="V1086" i="8"/>
  <c r="W1086" i="8"/>
  <c r="U1087" i="8"/>
  <c r="V1087" i="8"/>
  <c r="W1087" i="8"/>
  <c r="U1088" i="8"/>
  <c r="V1088" i="8"/>
  <c r="W1088" i="8"/>
  <c r="U1089" i="8"/>
  <c r="V1089" i="8"/>
  <c r="W1089" i="8"/>
  <c r="U1090" i="8"/>
  <c r="V1090" i="8"/>
  <c r="W1090" i="8"/>
  <c r="U1091" i="8"/>
  <c r="V1091" i="8"/>
  <c r="W1091" i="8"/>
  <c r="U1092" i="8"/>
  <c r="V1092" i="8"/>
  <c r="W1092" i="8"/>
  <c r="U1093" i="8"/>
  <c r="V1093" i="8"/>
  <c r="W1093" i="8"/>
  <c r="U1094" i="8"/>
  <c r="V1094" i="8"/>
  <c r="W1094" i="8"/>
  <c r="U1095" i="8"/>
  <c r="V1095" i="8"/>
  <c r="W1095" i="8"/>
  <c r="U1096" i="8"/>
  <c r="V1096" i="8"/>
  <c r="W1096" i="8"/>
  <c r="U1097" i="8"/>
  <c r="V1097" i="8"/>
  <c r="W1097" i="8"/>
  <c r="U1098" i="8"/>
  <c r="V1098" i="8"/>
  <c r="W1098" i="8"/>
  <c r="U1099" i="8"/>
  <c r="V1099" i="8"/>
  <c r="W1099" i="8"/>
  <c r="U1100" i="8"/>
  <c r="V1100" i="8"/>
  <c r="W1100" i="8"/>
  <c r="U1101" i="8"/>
  <c r="V1101" i="8"/>
  <c r="W1101" i="8"/>
  <c r="U1102" i="8"/>
  <c r="V1102" i="8"/>
  <c r="W1102" i="8"/>
  <c r="U1103" i="8"/>
  <c r="V1103" i="8"/>
  <c r="W1103" i="8"/>
  <c r="U1104" i="8"/>
  <c r="V1104" i="8"/>
  <c r="W1104" i="8"/>
  <c r="U1105" i="8"/>
  <c r="V1105" i="8"/>
  <c r="W1105" i="8"/>
  <c r="U1106" i="8"/>
  <c r="V1106" i="8"/>
  <c r="W1106" i="8"/>
  <c r="U1107" i="8"/>
  <c r="V1107" i="8"/>
  <c r="W1107" i="8"/>
  <c r="U1108" i="8"/>
  <c r="V1108" i="8"/>
  <c r="W1108" i="8"/>
  <c r="U1109" i="8"/>
  <c r="V1109" i="8"/>
  <c r="W1109" i="8"/>
  <c r="U1110" i="8"/>
  <c r="V1110" i="8"/>
  <c r="W1110" i="8"/>
  <c r="U1111" i="8"/>
  <c r="V1111" i="8"/>
  <c r="W1111" i="8"/>
  <c r="U1112" i="8"/>
  <c r="V1112" i="8"/>
  <c r="W1112" i="8"/>
  <c r="U1113" i="8"/>
  <c r="V1113" i="8"/>
  <c r="W1113" i="8"/>
  <c r="U1114" i="8"/>
  <c r="V1114" i="8"/>
  <c r="W1114" i="8"/>
  <c r="U1115" i="8"/>
  <c r="V1115" i="8"/>
  <c r="W1115" i="8"/>
  <c r="U1116" i="8"/>
  <c r="V1116" i="8"/>
  <c r="W1116" i="8"/>
  <c r="U1117" i="8"/>
  <c r="V1117" i="8"/>
  <c r="W1117" i="8"/>
  <c r="U1118" i="8"/>
  <c r="V1118" i="8"/>
  <c r="W1118" i="8"/>
  <c r="U1119" i="8"/>
  <c r="V1119" i="8"/>
  <c r="W1119" i="8"/>
  <c r="U1120" i="8"/>
  <c r="V1120" i="8"/>
  <c r="W1120" i="8"/>
  <c r="U1121" i="8"/>
  <c r="V1121" i="8"/>
  <c r="W1121" i="8"/>
  <c r="U1122" i="8"/>
  <c r="V1122" i="8"/>
  <c r="W1122" i="8"/>
  <c r="U1123" i="8"/>
  <c r="V1123" i="8"/>
  <c r="W1123" i="8"/>
  <c r="U1124" i="8"/>
  <c r="V1124" i="8"/>
  <c r="W1124" i="8"/>
  <c r="U1125" i="8"/>
  <c r="V1125" i="8"/>
  <c r="W1125" i="8"/>
  <c r="U1126" i="8"/>
  <c r="V1126" i="8"/>
  <c r="W1126" i="8"/>
  <c r="U1127" i="8"/>
  <c r="V1127" i="8"/>
  <c r="W1127" i="8"/>
  <c r="U1128" i="8"/>
  <c r="V1128" i="8"/>
  <c r="W1128" i="8"/>
  <c r="U1129" i="8"/>
  <c r="V1129" i="8"/>
  <c r="W1129" i="8"/>
  <c r="U1130" i="8"/>
  <c r="V1130" i="8"/>
  <c r="W1130" i="8"/>
  <c r="U1131" i="8"/>
  <c r="V1131" i="8"/>
  <c r="W1131" i="8"/>
  <c r="U1132" i="8"/>
  <c r="V1132" i="8"/>
  <c r="W1132" i="8"/>
  <c r="U1133" i="8"/>
  <c r="V1133" i="8"/>
  <c r="W1133" i="8"/>
  <c r="U1134" i="8"/>
  <c r="V1134" i="8"/>
  <c r="W1134" i="8"/>
  <c r="U1135" i="8"/>
  <c r="V1135" i="8"/>
  <c r="W1135" i="8"/>
  <c r="U1136" i="8"/>
  <c r="V1136" i="8"/>
  <c r="W1136" i="8"/>
  <c r="U1137" i="8"/>
  <c r="V1137" i="8"/>
  <c r="W1137" i="8"/>
  <c r="U1138" i="8"/>
  <c r="V1138" i="8"/>
  <c r="W1138" i="8"/>
  <c r="U1139" i="8"/>
  <c r="V1139" i="8"/>
  <c r="W1139" i="8"/>
  <c r="U1140" i="8"/>
  <c r="V1140" i="8"/>
  <c r="W1140" i="8"/>
  <c r="U1141" i="8"/>
  <c r="V1141" i="8"/>
  <c r="W1141" i="8"/>
  <c r="U1142" i="8"/>
  <c r="V1142" i="8"/>
  <c r="W1142" i="8"/>
  <c r="U1143" i="8"/>
  <c r="V1143" i="8"/>
  <c r="W1143" i="8"/>
  <c r="U1144" i="8"/>
  <c r="V1144" i="8"/>
  <c r="W1144" i="8"/>
  <c r="U1145" i="8"/>
  <c r="V1145" i="8"/>
  <c r="W1145" i="8"/>
  <c r="U1146" i="8"/>
  <c r="V1146" i="8"/>
  <c r="W1146" i="8"/>
  <c r="U1147" i="8"/>
  <c r="V1147" i="8"/>
  <c r="W1147" i="8"/>
  <c r="U1148" i="8"/>
  <c r="V1148" i="8"/>
  <c r="W1148" i="8"/>
  <c r="U1149" i="8"/>
  <c r="V1149" i="8"/>
  <c r="W1149" i="8"/>
  <c r="U1150" i="8"/>
  <c r="V1150" i="8"/>
  <c r="W1150" i="8"/>
  <c r="U1151" i="8"/>
  <c r="V1151" i="8"/>
  <c r="W1151" i="8"/>
  <c r="U1152" i="8"/>
  <c r="V1152" i="8"/>
  <c r="W1152" i="8"/>
  <c r="U1153" i="8"/>
  <c r="V1153" i="8"/>
  <c r="W1153" i="8"/>
  <c r="U1154" i="8"/>
  <c r="V1154" i="8"/>
  <c r="W1154" i="8"/>
  <c r="U1155" i="8"/>
  <c r="V1155" i="8"/>
  <c r="W1155" i="8"/>
  <c r="U1156" i="8"/>
  <c r="V1156" i="8"/>
  <c r="W1156" i="8"/>
  <c r="U1157" i="8"/>
  <c r="V1157" i="8"/>
  <c r="W1157" i="8"/>
  <c r="U1158" i="8"/>
  <c r="V1158" i="8"/>
  <c r="W1158" i="8"/>
  <c r="U1159" i="8"/>
  <c r="V1159" i="8"/>
  <c r="W1159" i="8"/>
  <c r="U1160" i="8"/>
  <c r="V1160" i="8"/>
  <c r="W1160" i="8"/>
  <c r="U1161" i="8"/>
  <c r="V1161" i="8"/>
  <c r="W1161" i="8"/>
  <c r="U1162" i="8"/>
  <c r="V1162" i="8"/>
  <c r="W1162" i="8"/>
  <c r="U1163" i="8"/>
  <c r="V1163" i="8"/>
  <c r="W1163" i="8"/>
  <c r="U1164" i="8"/>
  <c r="V1164" i="8"/>
  <c r="W1164" i="8"/>
  <c r="U1165" i="8"/>
  <c r="V1165" i="8"/>
  <c r="W1165" i="8"/>
  <c r="U1166" i="8"/>
  <c r="V1166" i="8"/>
  <c r="W1166" i="8"/>
  <c r="U1167" i="8"/>
  <c r="V1167" i="8"/>
  <c r="W1167" i="8"/>
  <c r="U1168" i="8"/>
  <c r="V1168" i="8"/>
  <c r="W1168" i="8"/>
  <c r="U1169" i="8"/>
  <c r="V1169" i="8"/>
  <c r="W1169" i="8"/>
  <c r="U1170" i="8"/>
  <c r="V1170" i="8"/>
  <c r="W1170" i="8"/>
  <c r="U1171" i="8"/>
  <c r="V1171" i="8"/>
  <c r="W1171" i="8"/>
  <c r="U1172" i="8"/>
  <c r="V1172" i="8"/>
  <c r="W1172" i="8"/>
  <c r="U1173" i="8"/>
  <c r="V1173" i="8"/>
  <c r="W1173" i="8"/>
  <c r="U1174" i="8"/>
  <c r="V1174" i="8"/>
  <c r="W1174" i="8"/>
  <c r="U1175" i="8"/>
  <c r="V1175" i="8"/>
  <c r="W1175" i="8"/>
  <c r="U1176" i="8"/>
  <c r="V1176" i="8"/>
  <c r="W1176" i="8"/>
  <c r="U1177" i="8"/>
  <c r="V1177" i="8"/>
  <c r="W1177" i="8"/>
  <c r="U1178" i="8"/>
  <c r="V1178" i="8"/>
  <c r="W1178" i="8"/>
  <c r="U1179" i="8"/>
  <c r="V1179" i="8"/>
  <c r="W1179" i="8"/>
  <c r="U1180" i="8"/>
  <c r="V1180" i="8"/>
  <c r="W1180" i="8"/>
  <c r="U1181" i="8"/>
  <c r="V1181" i="8"/>
  <c r="W1181" i="8"/>
  <c r="U1182" i="8"/>
  <c r="V1182" i="8"/>
  <c r="W1182" i="8"/>
  <c r="U1183" i="8"/>
  <c r="V1183" i="8"/>
  <c r="W1183" i="8"/>
  <c r="U1184" i="8"/>
  <c r="V1184" i="8"/>
  <c r="W1184" i="8"/>
  <c r="U1185" i="8"/>
  <c r="V1185" i="8"/>
  <c r="W1185" i="8"/>
  <c r="U1186" i="8"/>
  <c r="V1186" i="8"/>
  <c r="W1186" i="8"/>
  <c r="U1187" i="8"/>
  <c r="V1187" i="8"/>
  <c r="W1187" i="8"/>
  <c r="U1188" i="8"/>
  <c r="V1188" i="8"/>
  <c r="W1188" i="8"/>
  <c r="U1189" i="8"/>
  <c r="V1189" i="8"/>
  <c r="W1189" i="8"/>
  <c r="U1190" i="8"/>
  <c r="V1190" i="8"/>
  <c r="W1190" i="8"/>
  <c r="U1191" i="8"/>
  <c r="V1191" i="8"/>
  <c r="W1191" i="8"/>
  <c r="U1192" i="8"/>
  <c r="V1192" i="8"/>
  <c r="W1192" i="8"/>
  <c r="U1193" i="8"/>
  <c r="V1193" i="8"/>
  <c r="W1193" i="8"/>
  <c r="U1194" i="8"/>
  <c r="V1194" i="8"/>
  <c r="W1194" i="8"/>
  <c r="U1195" i="8"/>
  <c r="V1195" i="8"/>
  <c r="W1195" i="8"/>
  <c r="U1196" i="8"/>
  <c r="V1196" i="8"/>
  <c r="W1196" i="8"/>
  <c r="U1197" i="8"/>
  <c r="V1197" i="8"/>
  <c r="W1197" i="8"/>
  <c r="U1198" i="8"/>
  <c r="V1198" i="8"/>
  <c r="W1198" i="8"/>
  <c r="U1199" i="8"/>
  <c r="V1199" i="8"/>
  <c r="W1199" i="8"/>
  <c r="U1200" i="8"/>
  <c r="V1200" i="8"/>
  <c r="W1200" i="8"/>
  <c r="U1201" i="8"/>
  <c r="V1201" i="8"/>
  <c r="W1201" i="8"/>
  <c r="U1202" i="8"/>
  <c r="V1202" i="8"/>
  <c r="W1202" i="8"/>
  <c r="U1203" i="8"/>
  <c r="V1203" i="8"/>
  <c r="W1203" i="8"/>
  <c r="U1204" i="8"/>
  <c r="V1204" i="8"/>
  <c r="W1204" i="8"/>
  <c r="U1205" i="8"/>
  <c r="V1205" i="8"/>
  <c r="W1205" i="8"/>
  <c r="U1206" i="8"/>
  <c r="V1206" i="8"/>
  <c r="W1206" i="8"/>
  <c r="U1207" i="8"/>
  <c r="V1207" i="8"/>
  <c r="W1207" i="8"/>
  <c r="U1208" i="8"/>
  <c r="V1208" i="8"/>
  <c r="W1208" i="8"/>
  <c r="U1209" i="8"/>
  <c r="V1209" i="8"/>
  <c r="W1209" i="8"/>
  <c r="U1210" i="8"/>
  <c r="V1210" i="8"/>
  <c r="W1210" i="8"/>
  <c r="U1211" i="8"/>
  <c r="V1211" i="8"/>
  <c r="W1211" i="8"/>
  <c r="U1212" i="8"/>
  <c r="V1212" i="8"/>
  <c r="W1212" i="8"/>
  <c r="U1213" i="8"/>
  <c r="V1213" i="8"/>
  <c r="W1213" i="8"/>
  <c r="U1214" i="8"/>
  <c r="V1214" i="8"/>
  <c r="W1214" i="8"/>
  <c r="U1215" i="8"/>
  <c r="V1215" i="8"/>
  <c r="W1215" i="8"/>
  <c r="U1216" i="8"/>
  <c r="V1216" i="8"/>
  <c r="W1216" i="8"/>
  <c r="U1217" i="8"/>
  <c r="V1217" i="8"/>
  <c r="W1217" i="8"/>
  <c r="U1218" i="8"/>
  <c r="V1218" i="8"/>
  <c r="W1218" i="8"/>
  <c r="U1219" i="8"/>
  <c r="V1219" i="8"/>
  <c r="W1219" i="8"/>
  <c r="U1220" i="8"/>
  <c r="V1220" i="8"/>
  <c r="W1220" i="8"/>
  <c r="U1221" i="8"/>
  <c r="V1221" i="8"/>
  <c r="W1221" i="8"/>
  <c r="U1222" i="8"/>
  <c r="V1222" i="8"/>
  <c r="W1222" i="8"/>
  <c r="U1223" i="8"/>
  <c r="V1223" i="8"/>
  <c r="W1223" i="8"/>
  <c r="U1224" i="8"/>
  <c r="V1224" i="8"/>
  <c r="W1224" i="8"/>
  <c r="U1225" i="8"/>
  <c r="V1225" i="8"/>
  <c r="W1225" i="8"/>
  <c r="U1226" i="8"/>
  <c r="V1226" i="8"/>
  <c r="W1226" i="8"/>
  <c r="U1227" i="8"/>
  <c r="V1227" i="8"/>
  <c r="W1227" i="8"/>
  <c r="U1228" i="8"/>
  <c r="V1228" i="8"/>
  <c r="W1228" i="8"/>
  <c r="U1229" i="8"/>
  <c r="V1229" i="8"/>
  <c r="W1229" i="8"/>
  <c r="U1230" i="8"/>
  <c r="V1230" i="8"/>
  <c r="W1230" i="8"/>
  <c r="U1231" i="8"/>
  <c r="V1231" i="8"/>
  <c r="W1231" i="8"/>
  <c r="U1232" i="8"/>
  <c r="V1232" i="8"/>
  <c r="W1232" i="8"/>
  <c r="U1233" i="8"/>
  <c r="V1233" i="8"/>
  <c r="W1233" i="8"/>
  <c r="U1234" i="8"/>
  <c r="V1234" i="8"/>
  <c r="W1234" i="8"/>
  <c r="U1235" i="8"/>
  <c r="V1235" i="8"/>
  <c r="W1235" i="8"/>
  <c r="U1236" i="8"/>
  <c r="V1236" i="8"/>
  <c r="W1236" i="8"/>
  <c r="U1237" i="8"/>
  <c r="V1237" i="8"/>
  <c r="W1237" i="8"/>
  <c r="U1238" i="8"/>
  <c r="V1238" i="8"/>
  <c r="W1238" i="8"/>
  <c r="U1239" i="8"/>
  <c r="V1239" i="8"/>
  <c r="W1239" i="8"/>
  <c r="U1240" i="8"/>
  <c r="V1240" i="8"/>
  <c r="W1240" i="8"/>
  <c r="U1241" i="8"/>
  <c r="V1241" i="8"/>
  <c r="W1241" i="8"/>
  <c r="U1242" i="8"/>
  <c r="V1242" i="8"/>
  <c r="W1242" i="8"/>
  <c r="U1243" i="8"/>
  <c r="V1243" i="8"/>
  <c r="W1243" i="8"/>
  <c r="U1244" i="8"/>
  <c r="V1244" i="8"/>
  <c r="W1244" i="8"/>
  <c r="U1245" i="8"/>
  <c r="V1245" i="8"/>
  <c r="W1245" i="8"/>
  <c r="U1246" i="8"/>
  <c r="V1246" i="8"/>
  <c r="W1246" i="8"/>
  <c r="U1247" i="8"/>
  <c r="V1247" i="8"/>
  <c r="W1247" i="8"/>
  <c r="U1248" i="8"/>
  <c r="V1248" i="8"/>
  <c r="W1248" i="8"/>
  <c r="U1249" i="8"/>
  <c r="V1249" i="8"/>
  <c r="W1249" i="8"/>
  <c r="U1250" i="8"/>
  <c r="V1250" i="8"/>
  <c r="W1250" i="8"/>
  <c r="U1251" i="8"/>
  <c r="V1251" i="8"/>
  <c r="W1251" i="8"/>
  <c r="U1252" i="8"/>
  <c r="V1252" i="8"/>
  <c r="W1252" i="8"/>
  <c r="U1253" i="8"/>
  <c r="V1253" i="8"/>
  <c r="W1253" i="8"/>
  <c r="U1254" i="8"/>
  <c r="V1254" i="8"/>
  <c r="W1254" i="8"/>
  <c r="U1255" i="8"/>
  <c r="V1255" i="8"/>
  <c r="W1255" i="8"/>
  <c r="U1256" i="8"/>
  <c r="V1256" i="8"/>
  <c r="W1256" i="8"/>
  <c r="U1257" i="8"/>
  <c r="V1257" i="8"/>
  <c r="W1257" i="8"/>
  <c r="U1258" i="8"/>
  <c r="V1258" i="8"/>
  <c r="W1258" i="8"/>
  <c r="U1259" i="8"/>
  <c r="V1259" i="8"/>
  <c r="W1259" i="8"/>
  <c r="U1260" i="8"/>
  <c r="V1260" i="8"/>
  <c r="W1260" i="8"/>
  <c r="U1261" i="8"/>
  <c r="V1261" i="8"/>
  <c r="W1261" i="8"/>
  <c r="U1262" i="8"/>
  <c r="V1262" i="8"/>
  <c r="W1262" i="8"/>
  <c r="U1263" i="8"/>
  <c r="V1263" i="8"/>
  <c r="W1263" i="8"/>
  <c r="U1264" i="8"/>
  <c r="V1264" i="8"/>
  <c r="W1264" i="8"/>
  <c r="U1265" i="8"/>
  <c r="V1265" i="8"/>
  <c r="W1265" i="8"/>
  <c r="U1266" i="8"/>
  <c r="V1266" i="8"/>
  <c r="W1266" i="8"/>
  <c r="U1267" i="8"/>
  <c r="V1267" i="8"/>
  <c r="W1267" i="8"/>
  <c r="U1268" i="8"/>
  <c r="V1268" i="8"/>
  <c r="W1268" i="8"/>
  <c r="U1269" i="8"/>
  <c r="V1269" i="8"/>
  <c r="W1269" i="8"/>
  <c r="U1270" i="8"/>
  <c r="V1270" i="8"/>
  <c r="W1270" i="8"/>
  <c r="U1271" i="8"/>
  <c r="V1271" i="8"/>
  <c r="W1271" i="8"/>
  <c r="U1272" i="8"/>
  <c r="V1272" i="8"/>
  <c r="W1272" i="8"/>
  <c r="U1273" i="8"/>
  <c r="V1273" i="8"/>
  <c r="W1273" i="8"/>
  <c r="U1274" i="8"/>
  <c r="V1274" i="8"/>
  <c r="W1274" i="8"/>
  <c r="U1275" i="8"/>
  <c r="V1275" i="8"/>
  <c r="W1275" i="8"/>
  <c r="U1276" i="8"/>
  <c r="V1276" i="8"/>
  <c r="W1276" i="8"/>
  <c r="U1277" i="8"/>
  <c r="V1277" i="8"/>
  <c r="W1277" i="8"/>
  <c r="U1278" i="8"/>
  <c r="V1278" i="8"/>
  <c r="W1278" i="8"/>
  <c r="U1279" i="8"/>
  <c r="V1279" i="8"/>
  <c r="W1279" i="8"/>
  <c r="U1280" i="8"/>
  <c r="V1280" i="8"/>
  <c r="W1280" i="8"/>
  <c r="U1281" i="8"/>
  <c r="V1281" i="8"/>
  <c r="W1281" i="8"/>
  <c r="U1282" i="8"/>
  <c r="V1282" i="8"/>
  <c r="W1282" i="8"/>
  <c r="U1283" i="8"/>
  <c r="V1283" i="8"/>
  <c r="W1283" i="8"/>
  <c r="U1284" i="8"/>
  <c r="V1284" i="8"/>
  <c r="W1284" i="8"/>
  <c r="U1285" i="8"/>
  <c r="V1285" i="8"/>
  <c r="W1285" i="8"/>
  <c r="U1286" i="8"/>
  <c r="V1286" i="8"/>
  <c r="W1286" i="8"/>
  <c r="U1287" i="8"/>
  <c r="V1287" i="8"/>
  <c r="W1287" i="8"/>
  <c r="U1288" i="8"/>
  <c r="V1288" i="8"/>
  <c r="W1288" i="8"/>
  <c r="U1289" i="8"/>
  <c r="V1289" i="8"/>
  <c r="W1289" i="8"/>
  <c r="U1290" i="8"/>
  <c r="V1290" i="8"/>
  <c r="W1290" i="8"/>
  <c r="U1291" i="8"/>
  <c r="V1291" i="8"/>
  <c r="W1291" i="8"/>
  <c r="U1292" i="8"/>
  <c r="V1292" i="8"/>
  <c r="W1292" i="8"/>
  <c r="U1293" i="8"/>
  <c r="V1293" i="8"/>
  <c r="W1293" i="8"/>
  <c r="U1294" i="8"/>
  <c r="V1294" i="8"/>
  <c r="W1294" i="8"/>
  <c r="U1295" i="8"/>
  <c r="V1295" i="8"/>
  <c r="W1295" i="8"/>
  <c r="U1296" i="8"/>
  <c r="V1296" i="8"/>
  <c r="W1296" i="8"/>
  <c r="U1297" i="8"/>
  <c r="V1297" i="8"/>
  <c r="W1297" i="8"/>
  <c r="U1298" i="8"/>
  <c r="V1298" i="8"/>
  <c r="W1298" i="8"/>
  <c r="U1299" i="8"/>
  <c r="V1299" i="8"/>
  <c r="W1299" i="8"/>
  <c r="U1300" i="8"/>
  <c r="V1300" i="8"/>
  <c r="W1300" i="8"/>
  <c r="U1301" i="8"/>
  <c r="V1301" i="8"/>
  <c r="W1301" i="8"/>
  <c r="U1302" i="8"/>
  <c r="V1302" i="8"/>
  <c r="W1302" i="8"/>
  <c r="U1303" i="8"/>
  <c r="V1303" i="8"/>
  <c r="W1303" i="8"/>
  <c r="U1304" i="8"/>
  <c r="V1304" i="8"/>
  <c r="W1304" i="8"/>
  <c r="U1305" i="8"/>
  <c r="V1305" i="8"/>
  <c r="W1305" i="8"/>
  <c r="U1306" i="8"/>
  <c r="V1306" i="8"/>
  <c r="W1306" i="8"/>
  <c r="U1307" i="8"/>
  <c r="V1307" i="8"/>
  <c r="W1307" i="8"/>
  <c r="U1308" i="8"/>
  <c r="V1308" i="8"/>
  <c r="W1308" i="8"/>
  <c r="U1309" i="8"/>
  <c r="V1309" i="8"/>
  <c r="W1309" i="8"/>
  <c r="U1310" i="8"/>
  <c r="V1310" i="8"/>
  <c r="W1310" i="8"/>
  <c r="U1311" i="8"/>
  <c r="V1311" i="8"/>
  <c r="W1311" i="8"/>
  <c r="U1312" i="8"/>
  <c r="V1312" i="8"/>
  <c r="W1312" i="8"/>
  <c r="U1313" i="8"/>
  <c r="V1313" i="8"/>
  <c r="W1313" i="8"/>
  <c r="U1314" i="8"/>
  <c r="V1314" i="8"/>
  <c r="W1314" i="8"/>
  <c r="U1315" i="8"/>
  <c r="V1315" i="8"/>
  <c r="W1315" i="8"/>
  <c r="U1316" i="8"/>
  <c r="V1316" i="8"/>
  <c r="W1316" i="8"/>
  <c r="U1317" i="8"/>
  <c r="V1317" i="8"/>
  <c r="W1317" i="8"/>
  <c r="U1318" i="8"/>
  <c r="V1318" i="8"/>
  <c r="W1318" i="8"/>
  <c r="U1319" i="8"/>
  <c r="V1319" i="8"/>
  <c r="W1319" i="8"/>
  <c r="U1320" i="8"/>
  <c r="V1320" i="8"/>
  <c r="W1320" i="8"/>
  <c r="U1321" i="8"/>
  <c r="V1321" i="8"/>
  <c r="W1321" i="8"/>
  <c r="U1322" i="8"/>
  <c r="V1322" i="8"/>
  <c r="W1322" i="8"/>
  <c r="U1323" i="8"/>
  <c r="V1323" i="8"/>
  <c r="W1323" i="8"/>
  <c r="U1324" i="8"/>
  <c r="V1324" i="8"/>
  <c r="W1324" i="8"/>
  <c r="U1325" i="8"/>
  <c r="V1325" i="8"/>
  <c r="W1325" i="8"/>
  <c r="U1326" i="8"/>
  <c r="V1326" i="8"/>
  <c r="W1326" i="8"/>
  <c r="U1327" i="8"/>
  <c r="V1327" i="8"/>
  <c r="W1327" i="8"/>
  <c r="U1328" i="8"/>
  <c r="V1328" i="8"/>
  <c r="W1328" i="8"/>
  <c r="U1329" i="8"/>
  <c r="V1329" i="8"/>
  <c r="W1329" i="8"/>
  <c r="U1330" i="8"/>
  <c r="V1330" i="8"/>
  <c r="W1330" i="8"/>
  <c r="U1331" i="8"/>
  <c r="V1331" i="8"/>
  <c r="W1331" i="8"/>
  <c r="U1332" i="8"/>
  <c r="V1332" i="8"/>
  <c r="W1332" i="8"/>
  <c r="U1333" i="8"/>
  <c r="V1333" i="8"/>
  <c r="W1333" i="8"/>
  <c r="U1334" i="8"/>
  <c r="V1334" i="8"/>
  <c r="W1334" i="8"/>
  <c r="U1335" i="8"/>
  <c r="V1335" i="8"/>
  <c r="W1335" i="8"/>
  <c r="U1336" i="8"/>
  <c r="V1336" i="8"/>
  <c r="W1336" i="8"/>
  <c r="U1337" i="8"/>
  <c r="V1337" i="8"/>
  <c r="W1337" i="8"/>
  <c r="U1338" i="8"/>
  <c r="V1338" i="8"/>
  <c r="W1338" i="8"/>
  <c r="U1339" i="8"/>
  <c r="V1339" i="8"/>
  <c r="W1339" i="8"/>
  <c r="U1340" i="8"/>
  <c r="V1340" i="8"/>
  <c r="W1340" i="8"/>
  <c r="U1341" i="8"/>
  <c r="V1341" i="8"/>
  <c r="W1341" i="8"/>
  <c r="U1342" i="8"/>
  <c r="V1342" i="8"/>
  <c r="W1342" i="8"/>
  <c r="U1343" i="8"/>
  <c r="V1343" i="8"/>
  <c r="W1343" i="8"/>
  <c r="U1344" i="8"/>
  <c r="V1344" i="8"/>
  <c r="W1344" i="8"/>
  <c r="U1345" i="8"/>
  <c r="V1345" i="8"/>
  <c r="W1345" i="8"/>
  <c r="U1346" i="8"/>
  <c r="V1346" i="8"/>
  <c r="W1346" i="8"/>
  <c r="U1347" i="8"/>
  <c r="V1347" i="8"/>
  <c r="W1347" i="8"/>
  <c r="U1348" i="8"/>
  <c r="V1348" i="8"/>
  <c r="W1348" i="8"/>
  <c r="U1349" i="8"/>
  <c r="V1349" i="8"/>
  <c r="W1349" i="8"/>
  <c r="U1350" i="8"/>
  <c r="V1350" i="8"/>
  <c r="W1350" i="8"/>
  <c r="U1351" i="8"/>
  <c r="V1351" i="8"/>
  <c r="W1351" i="8"/>
  <c r="U1352" i="8"/>
  <c r="V1352" i="8"/>
  <c r="W1352" i="8"/>
  <c r="U1353" i="8"/>
  <c r="V1353" i="8"/>
  <c r="W1353" i="8"/>
  <c r="U1354" i="8"/>
  <c r="V1354" i="8"/>
  <c r="W1354" i="8"/>
  <c r="U1355" i="8"/>
  <c r="V1355" i="8"/>
  <c r="W1355" i="8"/>
  <c r="U1356" i="8"/>
  <c r="V1356" i="8"/>
  <c r="W1356" i="8"/>
  <c r="U1357" i="8"/>
  <c r="V1357" i="8"/>
  <c r="W1357" i="8"/>
  <c r="U1358" i="8"/>
  <c r="V1358" i="8"/>
  <c r="W1358" i="8"/>
  <c r="U1359" i="8"/>
  <c r="V1359" i="8"/>
  <c r="W1359" i="8"/>
  <c r="U1360" i="8"/>
  <c r="V1360" i="8"/>
  <c r="W1360" i="8"/>
  <c r="U1361" i="8"/>
  <c r="V1361" i="8"/>
  <c r="W1361" i="8"/>
  <c r="U1362" i="8"/>
  <c r="V1362" i="8"/>
  <c r="W1362" i="8"/>
  <c r="U1363" i="8"/>
  <c r="V1363" i="8"/>
  <c r="W1363" i="8"/>
  <c r="U1364" i="8"/>
  <c r="V1364" i="8"/>
  <c r="W1364" i="8"/>
  <c r="U1365" i="8"/>
  <c r="V1365" i="8"/>
  <c r="W1365" i="8"/>
  <c r="U1366" i="8"/>
  <c r="V1366" i="8"/>
  <c r="W1366" i="8"/>
  <c r="U1367" i="8"/>
  <c r="V1367" i="8"/>
  <c r="W1367" i="8"/>
  <c r="U1368" i="8"/>
  <c r="V1368" i="8"/>
  <c r="W1368" i="8"/>
  <c r="U1369" i="8"/>
  <c r="V1369" i="8"/>
  <c r="W1369" i="8"/>
  <c r="U1370" i="8"/>
  <c r="V1370" i="8"/>
  <c r="W1370" i="8"/>
  <c r="U1371" i="8"/>
  <c r="V1371" i="8"/>
  <c r="W1371" i="8"/>
  <c r="U1372" i="8"/>
  <c r="V1372" i="8"/>
  <c r="W1372" i="8"/>
  <c r="U1373" i="8"/>
  <c r="V1373" i="8"/>
  <c r="W1373" i="8"/>
  <c r="U1374" i="8"/>
  <c r="V1374" i="8"/>
  <c r="W1374" i="8"/>
  <c r="U1375" i="8"/>
  <c r="V1375" i="8"/>
  <c r="W1375" i="8"/>
  <c r="U1376" i="8"/>
  <c r="V1376" i="8"/>
  <c r="W1376" i="8"/>
  <c r="U1377" i="8"/>
  <c r="V1377" i="8"/>
  <c r="W1377" i="8"/>
  <c r="U1378" i="8"/>
  <c r="V1378" i="8"/>
  <c r="W1378" i="8"/>
  <c r="U1379" i="8"/>
  <c r="V1379" i="8"/>
  <c r="W1379" i="8"/>
  <c r="U1380" i="8"/>
  <c r="V1380" i="8"/>
  <c r="W1380" i="8"/>
  <c r="U1381" i="8"/>
  <c r="V1381" i="8"/>
  <c r="W1381" i="8"/>
  <c r="U1382" i="8"/>
  <c r="V1382" i="8"/>
  <c r="W1382" i="8"/>
  <c r="U1383" i="8"/>
  <c r="V1383" i="8"/>
  <c r="W1383" i="8"/>
  <c r="U1384" i="8"/>
  <c r="V1384" i="8"/>
  <c r="W1384" i="8"/>
  <c r="U1385" i="8"/>
  <c r="V1385" i="8"/>
  <c r="W1385" i="8"/>
  <c r="U1386" i="8"/>
  <c r="V1386" i="8"/>
  <c r="W1386" i="8"/>
  <c r="U1387" i="8"/>
  <c r="V1387" i="8"/>
  <c r="W1387" i="8"/>
  <c r="U1388" i="8"/>
  <c r="V1388" i="8"/>
  <c r="W1388" i="8"/>
  <c r="U1389" i="8"/>
  <c r="V1389" i="8"/>
  <c r="W1389" i="8"/>
  <c r="U1390" i="8"/>
  <c r="V1390" i="8"/>
  <c r="W1390" i="8"/>
  <c r="U1391" i="8"/>
  <c r="V1391" i="8"/>
  <c r="W1391" i="8"/>
  <c r="U1392" i="8"/>
  <c r="V1392" i="8"/>
  <c r="W1392" i="8"/>
  <c r="U1393" i="8"/>
  <c r="V1393" i="8"/>
  <c r="W1393" i="8"/>
  <c r="U1394" i="8"/>
  <c r="V1394" i="8"/>
  <c r="W1394" i="8"/>
  <c r="U1395" i="8"/>
  <c r="V1395" i="8"/>
  <c r="W1395" i="8"/>
  <c r="U1396" i="8"/>
  <c r="V1396" i="8"/>
  <c r="W1396" i="8"/>
  <c r="U1397" i="8"/>
  <c r="V1397" i="8"/>
  <c r="W1397" i="8"/>
  <c r="U1398" i="8"/>
  <c r="V1398" i="8"/>
  <c r="W1398" i="8"/>
  <c r="U1399" i="8"/>
  <c r="V1399" i="8"/>
  <c r="W1399" i="8"/>
  <c r="U1400" i="8"/>
  <c r="V1400" i="8"/>
  <c r="W1400" i="8"/>
  <c r="U1401" i="8"/>
  <c r="V1401" i="8"/>
  <c r="W1401" i="8"/>
  <c r="U1402" i="8"/>
  <c r="V1402" i="8"/>
  <c r="W1402" i="8"/>
  <c r="U1403" i="8"/>
  <c r="V1403" i="8"/>
  <c r="W1403" i="8"/>
  <c r="U1404" i="8"/>
  <c r="V1404" i="8"/>
  <c r="W1404" i="8"/>
  <c r="U1405" i="8"/>
  <c r="V1405" i="8"/>
  <c r="W1405" i="8"/>
  <c r="U1406" i="8"/>
  <c r="V1406" i="8"/>
  <c r="W1406" i="8"/>
  <c r="U1407" i="8"/>
  <c r="V1407" i="8"/>
  <c r="W1407" i="8"/>
  <c r="U1408" i="8"/>
  <c r="V1408" i="8"/>
  <c r="W1408" i="8"/>
  <c r="U1409" i="8"/>
  <c r="V1409" i="8"/>
  <c r="W1409" i="8"/>
  <c r="U1410" i="8"/>
  <c r="V1410" i="8"/>
  <c r="W1410" i="8"/>
  <c r="U1411" i="8"/>
  <c r="V1411" i="8"/>
  <c r="W1411" i="8"/>
  <c r="U1412" i="8"/>
  <c r="V1412" i="8"/>
  <c r="W1412" i="8"/>
  <c r="U1413" i="8"/>
  <c r="V1413" i="8"/>
  <c r="W1413" i="8"/>
  <c r="U1414" i="8"/>
  <c r="V1414" i="8"/>
  <c r="W1414" i="8"/>
  <c r="U1415" i="8"/>
  <c r="V1415" i="8"/>
  <c r="W1415" i="8"/>
  <c r="U1416" i="8"/>
  <c r="V1416" i="8"/>
  <c r="W1416" i="8"/>
  <c r="U1417" i="8"/>
  <c r="V1417" i="8"/>
  <c r="W1417" i="8"/>
  <c r="U1418" i="8"/>
  <c r="V1418" i="8"/>
  <c r="W1418" i="8"/>
  <c r="U1419" i="8"/>
  <c r="V1419" i="8"/>
  <c r="W1419" i="8"/>
  <c r="U1420" i="8"/>
  <c r="V1420" i="8"/>
  <c r="W1420" i="8"/>
  <c r="U1421" i="8"/>
  <c r="V1421" i="8"/>
  <c r="W1421" i="8"/>
  <c r="U1422" i="8"/>
  <c r="V1422" i="8"/>
  <c r="W1422" i="8"/>
  <c r="U1423" i="8"/>
  <c r="V1423" i="8"/>
  <c r="W1423" i="8"/>
  <c r="U1424" i="8"/>
  <c r="V1424" i="8"/>
  <c r="W1424" i="8"/>
  <c r="U1425" i="8"/>
  <c r="V1425" i="8"/>
  <c r="W1425" i="8"/>
  <c r="U1426" i="8"/>
  <c r="V1426" i="8"/>
  <c r="W1426" i="8"/>
  <c r="U1427" i="8"/>
  <c r="V1427" i="8"/>
  <c r="W1427" i="8"/>
  <c r="U1428" i="8"/>
  <c r="V1428" i="8"/>
  <c r="W1428" i="8"/>
  <c r="U1429" i="8"/>
  <c r="V1429" i="8"/>
  <c r="W1429" i="8"/>
  <c r="U1430" i="8"/>
  <c r="V1430" i="8"/>
  <c r="W1430" i="8"/>
  <c r="U1431" i="8"/>
  <c r="V1431" i="8"/>
  <c r="W1431" i="8"/>
  <c r="U1432" i="8"/>
  <c r="V1432" i="8"/>
  <c r="W1432" i="8"/>
  <c r="U1433" i="8"/>
  <c r="V1433" i="8"/>
  <c r="W1433" i="8"/>
  <c r="U1434" i="8"/>
  <c r="V1434" i="8"/>
  <c r="W1434" i="8"/>
  <c r="U1435" i="8"/>
  <c r="V1435" i="8"/>
  <c r="W1435" i="8"/>
  <c r="U1436" i="8"/>
  <c r="V1436" i="8"/>
  <c r="W1436" i="8"/>
  <c r="U1437" i="8"/>
  <c r="V1437" i="8"/>
  <c r="W1437" i="8"/>
  <c r="U1438" i="8"/>
  <c r="V1438" i="8"/>
  <c r="W1438" i="8"/>
  <c r="U1439" i="8"/>
  <c r="V1439" i="8"/>
  <c r="W1439" i="8"/>
  <c r="U1440" i="8"/>
  <c r="V1440" i="8"/>
  <c r="W1440" i="8"/>
  <c r="U1441" i="8"/>
  <c r="V1441" i="8"/>
  <c r="W1441" i="8"/>
  <c r="U1442" i="8"/>
  <c r="V1442" i="8"/>
  <c r="W1442" i="8"/>
  <c r="U1443" i="8"/>
  <c r="V1443" i="8"/>
  <c r="W1443" i="8"/>
  <c r="U1444" i="8"/>
  <c r="V1444" i="8"/>
  <c r="W1444" i="8"/>
  <c r="U1445" i="8"/>
  <c r="V1445" i="8"/>
  <c r="W1445" i="8"/>
  <c r="U1446" i="8"/>
  <c r="V1446" i="8"/>
  <c r="W1446" i="8"/>
  <c r="U1447" i="8"/>
  <c r="V1447" i="8"/>
  <c r="W1447" i="8"/>
  <c r="U1448" i="8"/>
  <c r="V1448" i="8"/>
  <c r="W1448" i="8"/>
  <c r="U1449" i="8"/>
  <c r="V1449" i="8"/>
  <c r="W1449" i="8"/>
  <c r="U1450" i="8"/>
  <c r="V1450" i="8"/>
  <c r="W1450" i="8"/>
  <c r="U1451" i="8"/>
  <c r="V1451" i="8"/>
  <c r="W1451" i="8"/>
  <c r="U1452" i="8"/>
  <c r="V1452" i="8"/>
  <c r="W1452" i="8"/>
  <c r="U1453" i="8"/>
  <c r="V1453" i="8"/>
  <c r="W1453" i="8"/>
  <c r="U1454" i="8"/>
  <c r="V1454" i="8"/>
  <c r="W1454" i="8"/>
  <c r="U1455" i="8"/>
  <c r="V1455" i="8"/>
  <c r="W1455" i="8"/>
  <c r="U1456" i="8"/>
  <c r="V1456" i="8"/>
  <c r="W1456" i="8"/>
  <c r="U1457" i="8"/>
  <c r="V1457" i="8"/>
  <c r="W1457" i="8"/>
  <c r="U1458" i="8"/>
  <c r="V1458" i="8"/>
  <c r="W1458" i="8"/>
  <c r="U1459" i="8"/>
  <c r="V1459" i="8"/>
  <c r="W1459" i="8"/>
  <c r="U1460" i="8"/>
  <c r="V1460" i="8"/>
  <c r="W1460" i="8"/>
  <c r="U1461" i="8"/>
  <c r="V1461" i="8"/>
  <c r="W1461" i="8"/>
  <c r="U1462" i="8"/>
  <c r="V1462" i="8"/>
  <c r="W1462" i="8"/>
  <c r="U1463" i="8"/>
  <c r="V1463" i="8"/>
  <c r="W1463" i="8"/>
  <c r="U1464" i="8"/>
  <c r="V1464" i="8"/>
  <c r="W1464" i="8"/>
  <c r="U1465" i="8"/>
  <c r="V1465" i="8"/>
  <c r="W1465" i="8"/>
  <c r="U1466" i="8"/>
  <c r="V1466" i="8"/>
  <c r="W1466" i="8"/>
  <c r="U1467" i="8"/>
  <c r="V1467" i="8"/>
  <c r="W1467" i="8"/>
  <c r="U1468" i="8"/>
  <c r="V1468" i="8"/>
  <c r="W1468" i="8"/>
  <c r="U1469" i="8"/>
  <c r="V1469" i="8"/>
  <c r="W1469" i="8"/>
  <c r="U1470" i="8"/>
  <c r="V1470" i="8"/>
  <c r="W1470" i="8"/>
  <c r="U1471" i="8"/>
  <c r="V1471" i="8"/>
  <c r="W1471" i="8"/>
  <c r="U1472" i="8"/>
  <c r="V1472" i="8"/>
  <c r="W1472" i="8"/>
  <c r="U1473" i="8"/>
  <c r="V1473" i="8"/>
  <c r="W1473" i="8"/>
  <c r="U1474" i="8"/>
  <c r="V1474" i="8"/>
  <c r="W1474" i="8"/>
  <c r="U1475" i="8"/>
  <c r="V1475" i="8"/>
  <c r="W1475" i="8"/>
  <c r="U1476" i="8"/>
  <c r="V1476" i="8"/>
  <c r="W1476" i="8"/>
  <c r="U1477" i="8"/>
  <c r="V1477" i="8"/>
  <c r="W1477" i="8"/>
  <c r="U1478" i="8"/>
  <c r="V1478" i="8"/>
  <c r="W1478" i="8"/>
  <c r="U1479" i="8"/>
  <c r="V1479" i="8"/>
  <c r="W1479" i="8"/>
  <c r="U1480" i="8"/>
  <c r="V1480" i="8"/>
  <c r="W1480" i="8"/>
  <c r="U1481" i="8"/>
  <c r="V1481" i="8"/>
  <c r="W1481" i="8"/>
  <c r="U1482" i="8"/>
  <c r="V1482" i="8"/>
  <c r="W1482" i="8"/>
  <c r="U1483" i="8"/>
  <c r="V1483" i="8"/>
  <c r="W1483" i="8"/>
  <c r="U1484" i="8"/>
  <c r="V1484" i="8"/>
  <c r="W1484" i="8"/>
  <c r="U1485" i="8"/>
  <c r="V1485" i="8"/>
  <c r="W1485" i="8"/>
  <c r="U1486" i="8"/>
  <c r="V1486" i="8"/>
  <c r="W1486" i="8"/>
  <c r="U1487" i="8"/>
  <c r="V1487" i="8"/>
  <c r="W1487" i="8"/>
  <c r="U1488" i="8"/>
  <c r="V1488" i="8"/>
  <c r="W1488" i="8"/>
  <c r="U1489" i="8"/>
  <c r="V1489" i="8"/>
  <c r="W1489" i="8"/>
  <c r="U1490" i="8"/>
  <c r="V1490" i="8"/>
  <c r="W1490" i="8"/>
  <c r="U1491" i="8"/>
  <c r="V1491" i="8"/>
  <c r="W1491" i="8"/>
  <c r="U1492" i="8"/>
  <c r="V1492" i="8"/>
  <c r="W1492" i="8"/>
  <c r="U1493" i="8"/>
  <c r="V1493" i="8"/>
  <c r="W1493" i="8"/>
  <c r="U1494" i="8"/>
  <c r="V1494" i="8"/>
  <c r="W1494" i="8"/>
  <c r="U1495" i="8"/>
  <c r="V1495" i="8"/>
  <c r="W1495" i="8"/>
  <c r="U1496" i="8"/>
  <c r="V1496" i="8"/>
  <c r="W1496" i="8"/>
  <c r="U1497" i="8"/>
  <c r="V1497" i="8"/>
  <c r="W1497" i="8"/>
  <c r="U1498" i="8"/>
  <c r="V1498" i="8"/>
  <c r="W1498" i="8"/>
  <c r="U1499" i="8"/>
  <c r="V1499" i="8"/>
  <c r="W1499" i="8"/>
  <c r="U1500" i="8"/>
  <c r="V1500" i="8"/>
  <c r="W1500" i="8"/>
  <c r="U1501" i="8"/>
  <c r="V1501" i="8"/>
  <c r="W1501" i="8"/>
  <c r="U1502" i="8"/>
  <c r="V1502" i="8"/>
  <c r="W1502" i="8"/>
  <c r="U1503" i="8"/>
  <c r="V1503" i="8"/>
  <c r="W1503" i="8"/>
  <c r="U1504" i="8"/>
  <c r="V1504" i="8"/>
  <c r="W1504" i="8"/>
  <c r="U1505" i="8"/>
  <c r="V1505" i="8"/>
  <c r="W1505" i="8"/>
  <c r="U1506" i="8"/>
  <c r="V1506" i="8"/>
  <c r="W1506" i="8"/>
  <c r="U1507" i="8"/>
  <c r="V1507" i="8"/>
  <c r="W1507" i="8"/>
  <c r="U1508" i="8"/>
  <c r="V1508" i="8"/>
  <c r="W1508" i="8"/>
  <c r="U1509" i="8"/>
  <c r="V1509" i="8"/>
  <c r="W1509" i="8"/>
  <c r="U1510" i="8"/>
  <c r="V1510" i="8"/>
  <c r="W1510" i="8"/>
  <c r="U1511" i="8"/>
  <c r="V1511" i="8"/>
  <c r="W1511" i="8"/>
  <c r="U1512" i="8"/>
  <c r="V1512" i="8"/>
  <c r="W1512" i="8"/>
  <c r="U1513" i="8"/>
  <c r="V1513" i="8"/>
  <c r="W1513" i="8"/>
  <c r="U1514" i="8"/>
  <c r="V1514" i="8"/>
  <c r="W1514" i="8"/>
  <c r="U1515" i="8"/>
  <c r="V1515" i="8"/>
  <c r="W1515" i="8"/>
  <c r="U1516" i="8"/>
  <c r="V1516" i="8"/>
  <c r="W1516" i="8"/>
  <c r="U1517" i="8"/>
  <c r="V1517" i="8"/>
  <c r="W1517" i="8"/>
  <c r="U1518" i="8"/>
  <c r="V1518" i="8"/>
  <c r="W1518" i="8"/>
  <c r="U1519" i="8"/>
  <c r="V1519" i="8"/>
  <c r="W1519" i="8"/>
  <c r="U1520" i="8"/>
  <c r="V1520" i="8"/>
  <c r="W1520" i="8"/>
  <c r="U1521" i="8"/>
  <c r="V1521" i="8"/>
  <c r="W1521" i="8"/>
  <c r="U1522" i="8"/>
  <c r="V1522" i="8"/>
  <c r="W1522" i="8"/>
  <c r="U1523" i="8"/>
  <c r="V1523" i="8"/>
  <c r="W1523" i="8"/>
  <c r="U1524" i="8"/>
  <c r="V1524" i="8"/>
  <c r="W1524" i="8"/>
  <c r="U1525" i="8"/>
  <c r="V1525" i="8"/>
  <c r="W1525" i="8"/>
  <c r="U1526" i="8"/>
  <c r="V1526" i="8"/>
  <c r="W1526" i="8"/>
  <c r="U1527" i="8"/>
  <c r="V1527" i="8"/>
  <c r="W1527" i="8"/>
  <c r="U1528" i="8"/>
  <c r="V1528" i="8"/>
  <c r="W1528" i="8"/>
  <c r="U1529" i="8"/>
  <c r="V1529" i="8"/>
  <c r="W1529" i="8"/>
  <c r="U1530" i="8"/>
  <c r="V1530" i="8"/>
  <c r="W1530" i="8"/>
  <c r="U1531" i="8"/>
  <c r="V1531" i="8"/>
  <c r="W1531" i="8"/>
  <c r="U1532" i="8"/>
  <c r="V1532" i="8"/>
  <c r="W1532" i="8"/>
  <c r="U1533" i="8"/>
  <c r="V1533" i="8"/>
  <c r="W1533" i="8"/>
  <c r="U1534" i="8"/>
  <c r="V1534" i="8"/>
  <c r="W1534" i="8"/>
  <c r="U1535" i="8"/>
  <c r="V1535" i="8"/>
  <c r="W1535" i="8"/>
  <c r="U1536" i="8"/>
  <c r="V1536" i="8"/>
  <c r="W1536" i="8"/>
  <c r="U1537" i="8"/>
  <c r="V1537" i="8"/>
  <c r="W1537" i="8"/>
  <c r="U1538" i="8"/>
  <c r="V1538" i="8"/>
  <c r="W1538" i="8"/>
  <c r="U1539" i="8"/>
  <c r="V1539" i="8"/>
  <c r="W1539" i="8"/>
  <c r="U1540" i="8"/>
  <c r="V1540" i="8"/>
  <c r="W1540" i="8"/>
  <c r="U1541" i="8"/>
  <c r="V1541" i="8"/>
  <c r="W1541" i="8"/>
  <c r="U1542" i="8"/>
  <c r="V1542" i="8"/>
  <c r="W1542" i="8"/>
  <c r="U1543" i="8"/>
  <c r="V1543" i="8"/>
  <c r="W1543" i="8"/>
  <c r="U1544" i="8"/>
  <c r="V1544" i="8"/>
  <c r="W1544" i="8"/>
  <c r="U1545" i="8"/>
  <c r="V1545" i="8"/>
  <c r="W1545" i="8"/>
  <c r="U1546" i="8"/>
  <c r="V1546" i="8"/>
  <c r="W1546" i="8"/>
  <c r="U1547" i="8"/>
  <c r="V1547" i="8"/>
  <c r="W1547" i="8"/>
  <c r="U1548" i="8"/>
  <c r="V1548" i="8"/>
  <c r="W1548" i="8"/>
  <c r="U1549" i="8"/>
  <c r="V1549" i="8"/>
  <c r="W1549" i="8"/>
  <c r="U1550" i="8"/>
  <c r="V1550" i="8"/>
  <c r="W1550" i="8"/>
  <c r="U1551" i="8"/>
  <c r="V1551" i="8"/>
  <c r="W1551" i="8"/>
  <c r="U1552" i="8"/>
  <c r="V1552" i="8"/>
  <c r="W1552" i="8"/>
  <c r="U1553" i="8"/>
  <c r="V1553" i="8"/>
  <c r="W1553" i="8"/>
  <c r="U1554" i="8"/>
  <c r="V1554" i="8"/>
  <c r="W1554" i="8"/>
  <c r="U1555" i="8"/>
  <c r="V1555" i="8"/>
  <c r="W1555" i="8"/>
  <c r="U1556" i="8"/>
  <c r="V1556" i="8"/>
  <c r="W1556" i="8"/>
  <c r="U1557" i="8"/>
  <c r="V1557" i="8"/>
  <c r="W1557" i="8"/>
  <c r="U1558" i="8"/>
  <c r="V1558" i="8"/>
  <c r="W1558" i="8"/>
  <c r="U1559" i="8"/>
  <c r="V1559" i="8"/>
  <c r="W1559" i="8"/>
  <c r="U1560" i="8"/>
  <c r="V1560" i="8"/>
  <c r="W1560" i="8"/>
  <c r="U1561" i="8"/>
  <c r="V1561" i="8"/>
  <c r="W1561" i="8"/>
  <c r="U1562" i="8"/>
  <c r="V1562" i="8"/>
  <c r="W1562" i="8"/>
  <c r="U1563" i="8"/>
  <c r="V1563" i="8"/>
  <c r="W1563" i="8"/>
  <c r="U1564" i="8"/>
  <c r="V1564" i="8"/>
  <c r="W1564" i="8"/>
  <c r="U1565" i="8"/>
  <c r="V1565" i="8"/>
  <c r="W1565" i="8"/>
  <c r="U1566" i="8"/>
  <c r="V1566" i="8"/>
  <c r="W1566" i="8"/>
  <c r="U1567" i="8"/>
  <c r="V1567" i="8"/>
  <c r="W1567" i="8"/>
  <c r="U1568" i="8"/>
  <c r="V1568" i="8"/>
  <c r="W1568" i="8"/>
  <c r="U1569" i="8"/>
  <c r="V1569" i="8"/>
  <c r="W1569" i="8"/>
  <c r="U1570" i="8"/>
  <c r="V1570" i="8"/>
  <c r="W1570" i="8"/>
  <c r="U1571" i="8"/>
  <c r="V1571" i="8"/>
  <c r="W1571" i="8"/>
  <c r="U1572" i="8"/>
  <c r="V1572" i="8"/>
  <c r="W1572" i="8"/>
  <c r="U1573" i="8"/>
  <c r="V1573" i="8"/>
  <c r="W1573" i="8"/>
  <c r="U1574" i="8"/>
  <c r="V1574" i="8"/>
  <c r="W1574" i="8"/>
  <c r="U1575" i="8"/>
  <c r="V1575" i="8"/>
  <c r="W1575" i="8"/>
  <c r="U1576" i="8"/>
  <c r="V1576" i="8"/>
  <c r="W1576" i="8"/>
  <c r="U1577" i="8"/>
  <c r="V1577" i="8"/>
  <c r="W1577" i="8"/>
  <c r="U1578" i="8"/>
  <c r="V1578" i="8"/>
  <c r="W1578" i="8"/>
  <c r="U1579" i="8"/>
  <c r="V1579" i="8"/>
  <c r="W1579" i="8"/>
  <c r="U1580" i="8"/>
  <c r="V1580" i="8"/>
  <c r="W1580" i="8"/>
  <c r="U1581" i="8"/>
  <c r="V1581" i="8"/>
  <c r="W1581" i="8"/>
  <c r="U1582" i="8"/>
  <c r="V1582" i="8"/>
  <c r="W1582" i="8"/>
  <c r="U1583" i="8"/>
  <c r="V1583" i="8"/>
  <c r="W1583" i="8"/>
  <c r="U1584" i="8"/>
  <c r="V1584" i="8"/>
  <c r="W1584" i="8"/>
  <c r="U1585" i="8"/>
  <c r="V1585" i="8"/>
  <c r="W1585" i="8"/>
  <c r="U1586" i="8"/>
  <c r="V1586" i="8"/>
  <c r="W1586" i="8"/>
  <c r="U1587" i="8"/>
  <c r="V1587" i="8"/>
  <c r="W1587" i="8"/>
  <c r="U1588" i="8"/>
  <c r="V1588" i="8"/>
  <c r="W1588" i="8"/>
  <c r="U1589" i="8"/>
  <c r="V1589" i="8"/>
  <c r="W1589" i="8"/>
  <c r="U1590" i="8"/>
  <c r="V1590" i="8"/>
  <c r="W1590" i="8"/>
  <c r="U1591" i="8"/>
  <c r="V1591" i="8"/>
  <c r="W1591" i="8"/>
  <c r="U1592" i="8"/>
  <c r="V1592" i="8"/>
  <c r="W1592" i="8"/>
  <c r="U1593" i="8"/>
  <c r="V1593" i="8"/>
  <c r="W1593" i="8"/>
  <c r="U1594" i="8"/>
  <c r="V1594" i="8"/>
  <c r="W1594" i="8"/>
  <c r="U1595" i="8"/>
  <c r="V1595" i="8"/>
  <c r="W1595" i="8"/>
  <c r="U1596" i="8"/>
  <c r="V1596" i="8"/>
  <c r="W1596" i="8"/>
  <c r="U1597" i="8"/>
  <c r="V1597" i="8"/>
  <c r="W1597" i="8"/>
  <c r="U1598" i="8"/>
  <c r="V1598" i="8"/>
  <c r="W1598" i="8"/>
  <c r="U1599" i="8"/>
  <c r="V1599" i="8"/>
  <c r="W1599" i="8"/>
  <c r="U1600" i="8"/>
  <c r="V1600" i="8"/>
  <c r="W1600" i="8"/>
  <c r="U1601" i="8"/>
  <c r="V1601" i="8"/>
  <c r="W1601" i="8"/>
  <c r="U1602" i="8"/>
  <c r="V1602" i="8"/>
  <c r="W1602" i="8"/>
  <c r="U1603" i="8"/>
  <c r="V1603" i="8"/>
  <c r="W1603" i="8"/>
  <c r="U1604" i="8"/>
  <c r="V1604" i="8"/>
  <c r="W1604" i="8"/>
  <c r="U1605" i="8"/>
  <c r="V1605" i="8"/>
  <c r="W1605" i="8"/>
  <c r="U1606" i="8"/>
  <c r="V1606" i="8"/>
  <c r="W1606" i="8"/>
  <c r="U1607" i="8"/>
  <c r="V1607" i="8"/>
  <c r="W1607" i="8"/>
  <c r="U1608" i="8"/>
  <c r="V1608" i="8"/>
  <c r="W1608" i="8"/>
  <c r="U1609" i="8"/>
  <c r="V1609" i="8"/>
  <c r="W1609" i="8"/>
  <c r="U1610" i="8"/>
  <c r="V1610" i="8"/>
  <c r="W1610" i="8"/>
  <c r="U1611" i="8"/>
  <c r="V1611" i="8"/>
  <c r="W1611" i="8"/>
  <c r="U1612" i="8"/>
  <c r="V1612" i="8"/>
  <c r="W1612" i="8"/>
  <c r="U1613" i="8"/>
  <c r="V1613" i="8"/>
  <c r="W1613" i="8"/>
  <c r="U1614" i="8"/>
  <c r="V1614" i="8"/>
  <c r="W1614" i="8"/>
  <c r="U1615" i="8"/>
  <c r="V1615" i="8"/>
  <c r="W1615" i="8"/>
  <c r="U1616" i="8"/>
  <c r="V1616" i="8"/>
  <c r="W1616" i="8"/>
  <c r="U1617" i="8"/>
  <c r="V1617" i="8"/>
  <c r="W1617" i="8"/>
  <c r="U1618" i="8"/>
  <c r="V1618" i="8"/>
  <c r="W1618" i="8"/>
  <c r="U1619" i="8"/>
  <c r="V1619" i="8"/>
  <c r="W1619" i="8"/>
  <c r="U1620" i="8"/>
  <c r="V1620" i="8"/>
  <c r="W1620" i="8"/>
  <c r="U1621" i="8"/>
  <c r="V1621" i="8"/>
  <c r="W1621" i="8"/>
  <c r="U1622" i="8"/>
  <c r="V1622" i="8"/>
  <c r="W1622" i="8"/>
  <c r="U1623" i="8"/>
  <c r="V1623" i="8"/>
  <c r="W1623" i="8"/>
  <c r="U1624" i="8"/>
  <c r="V1624" i="8"/>
  <c r="W1624" i="8"/>
  <c r="U1625" i="8"/>
  <c r="V1625" i="8"/>
  <c r="W1625" i="8"/>
  <c r="U1626" i="8"/>
  <c r="V1626" i="8"/>
  <c r="W1626" i="8"/>
  <c r="U1627" i="8"/>
  <c r="V1627" i="8"/>
  <c r="W1627" i="8"/>
  <c r="U1628" i="8"/>
  <c r="V1628" i="8"/>
  <c r="W1628" i="8"/>
  <c r="U1629" i="8"/>
  <c r="V1629" i="8"/>
  <c r="W1629" i="8"/>
  <c r="U1630" i="8"/>
  <c r="V1630" i="8"/>
  <c r="W1630" i="8"/>
  <c r="U1631" i="8"/>
  <c r="V1631" i="8"/>
  <c r="W1631" i="8"/>
  <c r="U1632" i="8"/>
  <c r="V1632" i="8"/>
  <c r="W1632" i="8"/>
  <c r="U1633" i="8"/>
  <c r="V1633" i="8"/>
  <c r="W1633" i="8"/>
  <c r="U1634" i="8"/>
  <c r="V1634" i="8"/>
  <c r="W1634" i="8"/>
  <c r="U1635" i="8"/>
  <c r="V1635" i="8"/>
  <c r="W1635" i="8"/>
  <c r="U1636" i="8"/>
  <c r="V1636" i="8"/>
  <c r="W1636" i="8"/>
  <c r="U1637" i="8"/>
  <c r="V1637" i="8"/>
  <c r="W1637" i="8"/>
  <c r="U1638" i="8"/>
  <c r="V1638" i="8"/>
  <c r="W1638" i="8"/>
  <c r="U1639" i="8"/>
  <c r="V1639" i="8"/>
  <c r="W1639" i="8"/>
  <c r="U1640" i="8"/>
  <c r="V1640" i="8"/>
  <c r="W1640" i="8"/>
  <c r="U1641" i="8"/>
  <c r="V1641" i="8"/>
  <c r="W1641" i="8"/>
  <c r="U1642" i="8"/>
  <c r="V1642" i="8"/>
  <c r="W1642" i="8"/>
  <c r="U1643" i="8"/>
  <c r="V1643" i="8"/>
  <c r="W1643" i="8"/>
  <c r="U1644" i="8"/>
  <c r="V1644" i="8"/>
  <c r="W1644" i="8"/>
  <c r="U1645" i="8"/>
  <c r="V1645" i="8"/>
  <c r="W1645" i="8"/>
  <c r="U1646" i="8"/>
  <c r="V1646" i="8"/>
  <c r="W1646" i="8"/>
  <c r="U1647" i="8"/>
  <c r="V1647" i="8"/>
  <c r="W1647" i="8"/>
  <c r="U1648" i="8"/>
  <c r="V1648" i="8"/>
  <c r="W1648" i="8"/>
  <c r="U1649" i="8"/>
  <c r="V1649" i="8"/>
  <c r="W1649" i="8"/>
  <c r="U1650" i="8"/>
  <c r="V1650" i="8"/>
  <c r="W1650" i="8"/>
  <c r="U1651" i="8"/>
  <c r="V1651" i="8"/>
  <c r="W1651" i="8"/>
  <c r="U1652" i="8"/>
  <c r="V1652" i="8"/>
  <c r="W1652" i="8"/>
  <c r="U1653" i="8"/>
  <c r="V1653" i="8"/>
  <c r="W1653" i="8"/>
  <c r="U1654" i="8"/>
  <c r="V1654" i="8"/>
  <c r="W1654" i="8"/>
  <c r="U1655" i="8"/>
  <c r="V1655" i="8"/>
  <c r="W1655" i="8"/>
  <c r="U1656" i="8"/>
  <c r="V1656" i="8"/>
  <c r="W1656" i="8"/>
  <c r="U1657" i="8"/>
  <c r="V1657" i="8"/>
  <c r="W1657" i="8"/>
  <c r="U1658" i="8"/>
  <c r="V1658" i="8"/>
  <c r="W1658" i="8"/>
  <c r="U1659" i="8"/>
  <c r="V1659" i="8"/>
  <c r="W1659" i="8"/>
  <c r="U1660" i="8"/>
  <c r="V1660" i="8"/>
  <c r="W1660" i="8"/>
  <c r="U1661" i="8"/>
  <c r="V1661" i="8"/>
  <c r="W1661" i="8"/>
  <c r="U1662" i="8"/>
  <c r="V1662" i="8"/>
  <c r="W1662" i="8"/>
  <c r="U1663" i="8"/>
  <c r="V1663" i="8"/>
  <c r="W1663" i="8"/>
  <c r="U1664" i="8"/>
  <c r="V1664" i="8"/>
  <c r="W1664" i="8"/>
  <c r="U1665" i="8"/>
  <c r="V1665" i="8"/>
  <c r="W1665" i="8"/>
  <c r="U1666" i="8"/>
  <c r="V1666" i="8"/>
  <c r="W1666" i="8"/>
  <c r="U1667" i="8"/>
  <c r="V1667" i="8"/>
  <c r="W1667" i="8"/>
  <c r="U1668" i="8"/>
  <c r="V1668" i="8"/>
  <c r="W1668" i="8"/>
  <c r="U1669" i="8"/>
  <c r="V1669" i="8"/>
  <c r="W1669" i="8"/>
  <c r="U1670" i="8"/>
  <c r="V1670" i="8"/>
  <c r="W1670" i="8"/>
  <c r="U1671" i="8"/>
  <c r="V1671" i="8"/>
  <c r="W1671" i="8"/>
  <c r="U1672" i="8"/>
  <c r="V1672" i="8"/>
  <c r="W1672" i="8"/>
  <c r="U1673" i="8"/>
  <c r="V1673" i="8"/>
  <c r="W1673" i="8"/>
  <c r="U1674" i="8"/>
  <c r="V1674" i="8"/>
  <c r="W1674" i="8"/>
  <c r="U1675" i="8"/>
  <c r="V1675" i="8"/>
  <c r="W1675" i="8"/>
  <c r="U1676" i="8"/>
  <c r="V1676" i="8"/>
  <c r="W1676" i="8"/>
  <c r="U1677" i="8"/>
  <c r="V1677" i="8"/>
  <c r="W1677" i="8"/>
  <c r="U1678" i="8"/>
  <c r="V1678" i="8"/>
  <c r="W1678" i="8"/>
  <c r="U1679" i="8"/>
  <c r="V1679" i="8"/>
  <c r="W1679" i="8"/>
  <c r="U1680" i="8"/>
  <c r="V1680" i="8"/>
  <c r="W1680" i="8"/>
  <c r="U1681" i="8"/>
  <c r="V1681" i="8"/>
  <c r="W1681" i="8"/>
  <c r="U1682" i="8"/>
  <c r="V1682" i="8"/>
  <c r="W1682" i="8"/>
  <c r="U1683" i="8"/>
  <c r="V1683" i="8"/>
  <c r="W1683" i="8"/>
  <c r="U1684" i="8"/>
  <c r="V1684" i="8"/>
  <c r="W1684" i="8"/>
  <c r="U1685" i="8"/>
  <c r="V1685" i="8"/>
  <c r="W1685" i="8"/>
  <c r="U1686" i="8"/>
  <c r="V1686" i="8"/>
  <c r="W1686" i="8"/>
  <c r="U1687" i="8"/>
  <c r="V1687" i="8"/>
  <c r="W1687" i="8"/>
  <c r="U1688" i="8"/>
  <c r="V1688" i="8"/>
  <c r="W1688" i="8"/>
  <c r="U1689" i="8"/>
  <c r="V1689" i="8"/>
  <c r="W1689" i="8"/>
  <c r="U1690" i="8"/>
  <c r="V1690" i="8"/>
  <c r="W1690" i="8"/>
  <c r="U1691" i="8"/>
  <c r="V1691" i="8"/>
  <c r="W1691" i="8"/>
  <c r="U1692" i="8"/>
  <c r="V1692" i="8"/>
  <c r="W1692" i="8"/>
  <c r="U1693" i="8"/>
  <c r="V1693" i="8"/>
  <c r="W1693" i="8"/>
  <c r="U1694" i="8"/>
  <c r="V1694" i="8"/>
  <c r="W1694" i="8"/>
  <c r="U1695" i="8"/>
  <c r="V1695" i="8"/>
  <c r="W1695" i="8"/>
  <c r="U1696" i="8"/>
  <c r="V1696" i="8"/>
  <c r="W1696" i="8"/>
  <c r="U1697" i="8"/>
  <c r="V1697" i="8"/>
  <c r="W1697" i="8"/>
  <c r="U1698" i="8"/>
  <c r="V1698" i="8"/>
  <c r="W1698" i="8"/>
  <c r="U1699" i="8"/>
  <c r="V1699" i="8"/>
  <c r="W1699" i="8"/>
  <c r="U1700" i="8"/>
  <c r="V1700" i="8"/>
  <c r="W1700" i="8"/>
  <c r="U1701" i="8"/>
  <c r="V1701" i="8"/>
  <c r="W1701" i="8"/>
  <c r="U1702" i="8"/>
  <c r="V1702" i="8"/>
  <c r="W1702" i="8"/>
  <c r="U1703" i="8"/>
  <c r="V1703" i="8"/>
  <c r="W1703" i="8"/>
  <c r="U1704" i="8"/>
  <c r="V1704" i="8"/>
  <c r="W1704" i="8"/>
  <c r="U1705" i="8"/>
  <c r="V1705" i="8"/>
  <c r="W1705" i="8"/>
  <c r="U1706" i="8"/>
  <c r="V1706" i="8"/>
  <c r="W1706" i="8"/>
  <c r="U1707" i="8"/>
  <c r="V1707" i="8"/>
  <c r="W1707" i="8"/>
  <c r="U1708" i="8"/>
  <c r="V1708" i="8"/>
  <c r="W1708" i="8"/>
  <c r="U1709" i="8"/>
  <c r="V1709" i="8"/>
  <c r="W1709" i="8"/>
  <c r="U1710" i="8"/>
  <c r="V1710" i="8"/>
  <c r="W1710" i="8"/>
  <c r="U1711" i="8"/>
  <c r="V1711" i="8"/>
  <c r="W1711" i="8"/>
  <c r="U1712" i="8"/>
  <c r="V1712" i="8"/>
  <c r="W1712" i="8"/>
  <c r="U1713" i="8"/>
  <c r="V1713" i="8"/>
  <c r="W1713" i="8"/>
  <c r="U1714" i="8"/>
  <c r="V1714" i="8"/>
  <c r="W1714" i="8"/>
  <c r="U1715" i="8"/>
  <c r="V1715" i="8"/>
  <c r="W1715" i="8"/>
  <c r="U1716" i="8"/>
  <c r="V1716" i="8"/>
  <c r="W1716" i="8"/>
  <c r="U1717" i="8"/>
  <c r="V1717" i="8"/>
  <c r="W1717" i="8"/>
  <c r="U1718" i="8"/>
  <c r="V1718" i="8"/>
  <c r="W1718" i="8"/>
  <c r="U1719" i="8"/>
  <c r="V1719" i="8"/>
  <c r="W1719" i="8"/>
  <c r="U1720" i="8"/>
  <c r="V1720" i="8"/>
  <c r="W1720" i="8"/>
  <c r="U1721" i="8"/>
  <c r="V1721" i="8"/>
  <c r="W1721" i="8"/>
  <c r="U1722" i="8"/>
  <c r="V1722" i="8"/>
  <c r="W1722" i="8"/>
  <c r="U1723" i="8"/>
  <c r="V1723" i="8"/>
  <c r="W1723" i="8"/>
  <c r="U1724" i="8"/>
  <c r="V1724" i="8"/>
  <c r="W1724" i="8"/>
  <c r="U1725" i="8"/>
  <c r="V1725" i="8"/>
  <c r="W1725" i="8"/>
  <c r="U1726" i="8"/>
  <c r="V1726" i="8"/>
  <c r="W1726" i="8"/>
  <c r="U1727" i="8"/>
  <c r="V1727" i="8"/>
  <c r="W1727" i="8"/>
  <c r="U1728" i="8"/>
  <c r="V1728" i="8"/>
  <c r="W1728" i="8"/>
  <c r="U1729" i="8"/>
  <c r="V1729" i="8"/>
  <c r="W1729" i="8"/>
  <c r="U1730" i="8"/>
  <c r="V1730" i="8"/>
  <c r="W1730" i="8"/>
  <c r="U1731" i="8"/>
  <c r="V1731" i="8"/>
  <c r="W1731" i="8"/>
  <c r="U1732" i="8"/>
  <c r="V1732" i="8"/>
  <c r="W1732" i="8"/>
  <c r="U1733" i="8"/>
  <c r="V1733" i="8"/>
  <c r="W1733" i="8"/>
  <c r="U1734" i="8"/>
  <c r="V1734" i="8"/>
  <c r="W1734" i="8"/>
  <c r="U1735" i="8"/>
  <c r="V1735" i="8"/>
  <c r="W1735" i="8"/>
  <c r="U1736" i="8"/>
  <c r="V1736" i="8"/>
  <c r="W1736" i="8"/>
  <c r="U1737" i="8"/>
  <c r="V1737" i="8"/>
  <c r="W1737" i="8"/>
  <c r="U1738" i="8"/>
  <c r="V1738" i="8"/>
  <c r="W1738" i="8"/>
  <c r="U1739" i="8"/>
  <c r="V1739" i="8"/>
  <c r="W1739" i="8"/>
  <c r="U1740" i="8"/>
  <c r="V1740" i="8"/>
  <c r="W1740" i="8"/>
  <c r="U1741" i="8"/>
  <c r="V1741" i="8"/>
  <c r="W1741" i="8"/>
  <c r="U1742" i="8"/>
  <c r="V1742" i="8"/>
  <c r="W1742" i="8"/>
  <c r="U1743" i="8"/>
  <c r="V1743" i="8"/>
  <c r="W1743" i="8"/>
  <c r="U1744" i="8"/>
  <c r="V1744" i="8"/>
  <c r="W1744" i="8"/>
  <c r="U1745" i="8"/>
  <c r="V1745" i="8"/>
  <c r="W1745" i="8"/>
  <c r="U1746" i="8"/>
  <c r="V1746" i="8"/>
  <c r="W1746" i="8"/>
  <c r="U1747" i="8"/>
  <c r="V1747" i="8"/>
  <c r="W1747" i="8"/>
  <c r="U1748" i="8"/>
  <c r="V1748" i="8"/>
  <c r="W1748" i="8"/>
  <c r="U1749" i="8"/>
  <c r="V1749" i="8"/>
  <c r="W1749" i="8"/>
  <c r="U1750" i="8"/>
  <c r="V1750" i="8"/>
  <c r="W1750" i="8"/>
  <c r="U1751" i="8"/>
  <c r="V1751" i="8"/>
  <c r="W1751" i="8"/>
  <c r="U1752" i="8"/>
  <c r="V1752" i="8"/>
  <c r="W1752" i="8"/>
  <c r="U1753" i="8"/>
  <c r="V1753" i="8"/>
  <c r="W1753" i="8"/>
  <c r="U1754" i="8"/>
  <c r="V1754" i="8"/>
  <c r="W1754" i="8"/>
  <c r="U1755" i="8"/>
  <c r="V1755" i="8"/>
  <c r="W1755" i="8"/>
  <c r="U1756" i="8"/>
  <c r="V1756" i="8"/>
  <c r="W1756" i="8"/>
  <c r="U1757" i="8"/>
  <c r="V1757" i="8"/>
  <c r="W1757" i="8"/>
  <c r="U1758" i="8"/>
  <c r="V1758" i="8"/>
  <c r="W1758" i="8"/>
  <c r="U1759" i="8"/>
  <c r="V1759" i="8"/>
  <c r="W1759" i="8"/>
  <c r="U1760" i="8"/>
  <c r="V1760" i="8"/>
  <c r="W1760" i="8"/>
  <c r="U1761" i="8"/>
  <c r="V1761" i="8"/>
  <c r="W1761" i="8"/>
  <c r="U1762" i="8"/>
  <c r="V1762" i="8"/>
  <c r="W1762" i="8"/>
  <c r="U1763" i="8"/>
  <c r="V1763" i="8"/>
  <c r="W1763" i="8"/>
  <c r="U1764" i="8"/>
  <c r="V1764" i="8"/>
  <c r="W1764" i="8"/>
  <c r="U1765" i="8"/>
  <c r="V1765" i="8"/>
  <c r="W1765" i="8"/>
  <c r="U1766" i="8"/>
  <c r="V1766" i="8"/>
  <c r="W1766" i="8"/>
  <c r="U1767" i="8"/>
  <c r="V1767" i="8"/>
  <c r="W1767" i="8"/>
  <c r="U1768" i="8"/>
  <c r="V1768" i="8"/>
  <c r="W1768" i="8"/>
  <c r="U1769" i="8"/>
  <c r="V1769" i="8"/>
  <c r="W1769" i="8"/>
  <c r="U1770" i="8"/>
  <c r="V1770" i="8"/>
  <c r="W1770" i="8"/>
  <c r="U1771" i="8"/>
  <c r="V1771" i="8"/>
  <c r="W1771" i="8"/>
  <c r="U1772" i="8"/>
  <c r="V1772" i="8"/>
  <c r="W1772" i="8"/>
  <c r="U1773" i="8"/>
  <c r="V1773" i="8"/>
  <c r="W1773" i="8"/>
  <c r="U1774" i="8"/>
  <c r="V1774" i="8"/>
  <c r="W1774" i="8"/>
  <c r="U1775" i="8"/>
  <c r="V1775" i="8"/>
  <c r="W1775" i="8"/>
  <c r="U1776" i="8"/>
  <c r="V1776" i="8"/>
  <c r="W1776" i="8"/>
  <c r="U1777" i="8"/>
  <c r="V1777" i="8"/>
  <c r="W1777" i="8"/>
  <c r="U1778" i="8"/>
  <c r="V1778" i="8"/>
  <c r="W1778" i="8"/>
  <c r="U1779" i="8"/>
  <c r="V1779" i="8"/>
  <c r="W1779" i="8"/>
  <c r="U1780" i="8"/>
  <c r="V1780" i="8"/>
  <c r="W1780" i="8"/>
  <c r="U1781" i="8"/>
  <c r="V1781" i="8"/>
  <c r="W1781" i="8"/>
  <c r="U1782" i="8"/>
  <c r="V1782" i="8"/>
  <c r="W1782" i="8"/>
  <c r="U1783" i="8"/>
  <c r="V1783" i="8"/>
  <c r="W1783" i="8"/>
  <c r="U1784" i="8"/>
  <c r="V1784" i="8"/>
  <c r="W1784" i="8"/>
  <c r="U1785" i="8"/>
  <c r="V1785" i="8"/>
  <c r="W1785" i="8"/>
  <c r="U1786" i="8"/>
  <c r="V1786" i="8"/>
  <c r="W1786" i="8"/>
  <c r="U1787" i="8"/>
  <c r="V1787" i="8"/>
  <c r="W1787" i="8"/>
  <c r="U1788" i="8"/>
  <c r="V1788" i="8"/>
  <c r="W1788" i="8"/>
  <c r="U1789" i="8"/>
  <c r="V1789" i="8"/>
  <c r="W1789" i="8"/>
  <c r="U1790" i="8"/>
  <c r="V1790" i="8"/>
  <c r="W1790" i="8"/>
  <c r="U1791" i="8"/>
  <c r="V1791" i="8"/>
  <c r="W1791" i="8"/>
  <c r="U1792" i="8"/>
  <c r="V1792" i="8"/>
  <c r="W1792" i="8"/>
  <c r="U1793" i="8"/>
  <c r="V1793" i="8"/>
  <c r="W1793" i="8"/>
  <c r="U1794" i="8"/>
  <c r="V1794" i="8"/>
  <c r="W1794" i="8"/>
  <c r="U1795" i="8"/>
  <c r="V1795" i="8"/>
  <c r="W1795" i="8"/>
  <c r="U1796" i="8"/>
  <c r="V1796" i="8"/>
  <c r="W1796" i="8"/>
  <c r="U1797" i="8"/>
  <c r="V1797" i="8"/>
  <c r="W1797" i="8"/>
  <c r="U1798" i="8"/>
  <c r="V1798" i="8"/>
  <c r="W1798" i="8"/>
  <c r="U1799" i="8"/>
  <c r="V1799" i="8"/>
  <c r="W1799" i="8"/>
  <c r="U1800" i="8"/>
  <c r="V1800" i="8"/>
  <c r="W1800" i="8"/>
  <c r="U1801" i="8"/>
  <c r="V1801" i="8"/>
  <c r="W1801" i="8"/>
  <c r="U1802" i="8"/>
  <c r="V1802" i="8"/>
  <c r="W1802" i="8"/>
  <c r="U1803" i="8"/>
  <c r="V1803" i="8"/>
  <c r="W1803" i="8"/>
  <c r="U1804" i="8"/>
  <c r="V1804" i="8"/>
  <c r="W1804" i="8"/>
  <c r="U1805" i="8"/>
  <c r="V1805" i="8"/>
  <c r="W1805" i="8"/>
  <c r="U1806" i="8"/>
  <c r="V1806" i="8"/>
  <c r="W1806" i="8"/>
  <c r="U1807" i="8"/>
  <c r="V1807" i="8"/>
  <c r="W1807" i="8"/>
  <c r="U1808" i="8"/>
  <c r="V1808" i="8"/>
  <c r="W1808" i="8"/>
  <c r="U1809" i="8"/>
  <c r="V1809" i="8"/>
  <c r="W1809" i="8"/>
  <c r="U1810" i="8"/>
  <c r="V1810" i="8"/>
  <c r="W1810" i="8"/>
  <c r="U1811" i="8"/>
  <c r="V1811" i="8"/>
  <c r="W1811" i="8"/>
  <c r="U1812" i="8"/>
  <c r="V1812" i="8"/>
  <c r="W1812" i="8"/>
  <c r="U1813" i="8"/>
  <c r="V1813" i="8"/>
  <c r="W1813" i="8"/>
  <c r="U1814" i="8"/>
  <c r="V1814" i="8"/>
  <c r="W1814" i="8"/>
  <c r="U1815" i="8"/>
  <c r="V1815" i="8"/>
  <c r="W1815" i="8"/>
  <c r="U1816" i="8"/>
  <c r="V1816" i="8"/>
  <c r="W1816" i="8"/>
  <c r="U1817" i="8"/>
  <c r="V1817" i="8"/>
  <c r="W1817" i="8"/>
  <c r="U1818" i="8"/>
  <c r="V1818" i="8"/>
  <c r="W1818" i="8"/>
  <c r="U1819" i="8"/>
  <c r="V1819" i="8"/>
  <c r="W1819" i="8"/>
  <c r="U1820" i="8"/>
  <c r="V1820" i="8"/>
  <c r="W1820" i="8"/>
  <c r="U1821" i="8"/>
  <c r="V1821" i="8"/>
  <c r="W1821" i="8"/>
  <c r="U1822" i="8"/>
  <c r="V1822" i="8"/>
  <c r="W1822" i="8"/>
  <c r="U1823" i="8"/>
  <c r="V1823" i="8"/>
  <c r="W1823" i="8"/>
  <c r="U1824" i="8"/>
  <c r="V1824" i="8"/>
  <c r="W1824" i="8"/>
  <c r="U1825" i="8"/>
  <c r="V1825" i="8"/>
  <c r="W1825" i="8"/>
  <c r="U1826" i="8"/>
  <c r="V1826" i="8"/>
  <c r="W1826" i="8"/>
  <c r="U1827" i="8"/>
  <c r="V1827" i="8"/>
  <c r="W1827" i="8"/>
  <c r="U1828" i="8"/>
  <c r="V1828" i="8"/>
  <c r="W1828" i="8"/>
  <c r="U1829" i="8"/>
  <c r="V1829" i="8"/>
  <c r="W1829" i="8"/>
  <c r="U1830" i="8"/>
  <c r="V1830" i="8"/>
  <c r="W1830" i="8"/>
  <c r="U1831" i="8"/>
  <c r="V1831" i="8"/>
  <c r="W1831" i="8"/>
  <c r="U1832" i="8"/>
  <c r="V1832" i="8"/>
  <c r="W1832" i="8"/>
  <c r="U1833" i="8"/>
  <c r="V1833" i="8"/>
  <c r="W1833" i="8"/>
  <c r="U1834" i="8"/>
  <c r="V1834" i="8"/>
  <c r="W1834" i="8"/>
  <c r="U1835" i="8"/>
  <c r="V1835" i="8"/>
  <c r="W1835" i="8"/>
  <c r="U1836" i="8"/>
  <c r="V1836" i="8"/>
  <c r="W1836" i="8"/>
  <c r="U1837" i="8"/>
  <c r="V1837" i="8"/>
  <c r="W1837" i="8"/>
  <c r="U1838" i="8"/>
  <c r="V1838" i="8"/>
  <c r="W1838" i="8"/>
  <c r="U1839" i="8"/>
  <c r="V1839" i="8"/>
  <c r="W1839" i="8"/>
  <c r="U1840" i="8"/>
  <c r="V1840" i="8"/>
  <c r="W1840" i="8"/>
  <c r="U1841" i="8"/>
  <c r="V1841" i="8"/>
  <c r="W1841" i="8"/>
  <c r="U1842" i="8"/>
  <c r="V1842" i="8"/>
  <c r="W1842" i="8"/>
  <c r="U1843" i="8"/>
  <c r="V1843" i="8"/>
  <c r="W1843" i="8"/>
  <c r="U1844" i="8"/>
  <c r="V1844" i="8"/>
  <c r="W1844" i="8"/>
  <c r="U1845" i="8"/>
  <c r="V1845" i="8"/>
  <c r="W1845" i="8"/>
  <c r="U1846" i="8"/>
  <c r="V1846" i="8"/>
  <c r="W1846" i="8"/>
  <c r="U1847" i="8"/>
  <c r="V1847" i="8"/>
  <c r="W1847" i="8"/>
  <c r="U1848" i="8"/>
  <c r="V1848" i="8"/>
  <c r="W1848" i="8"/>
  <c r="U1849" i="8"/>
  <c r="V1849" i="8"/>
  <c r="W1849" i="8"/>
  <c r="U1850" i="8"/>
  <c r="V1850" i="8"/>
  <c r="W1850" i="8"/>
  <c r="U1851" i="8"/>
  <c r="V1851" i="8"/>
  <c r="W1851" i="8"/>
  <c r="U1852" i="8"/>
  <c r="V1852" i="8"/>
  <c r="W1852" i="8"/>
  <c r="U1853" i="8"/>
  <c r="V1853" i="8"/>
  <c r="W1853" i="8"/>
  <c r="U1854" i="8"/>
  <c r="V1854" i="8"/>
  <c r="W1854" i="8"/>
  <c r="U1855" i="8"/>
  <c r="V1855" i="8"/>
  <c r="W1855" i="8"/>
  <c r="U1856" i="8"/>
  <c r="V1856" i="8"/>
  <c r="W1856" i="8"/>
  <c r="U1857" i="8"/>
  <c r="V1857" i="8"/>
  <c r="W1857" i="8"/>
  <c r="U1858" i="8"/>
  <c r="V1858" i="8"/>
  <c r="W1858" i="8"/>
  <c r="U1859" i="8"/>
  <c r="V1859" i="8"/>
  <c r="W1859" i="8"/>
  <c r="U1860" i="8"/>
  <c r="V1860" i="8"/>
  <c r="W1860" i="8"/>
  <c r="U1861" i="8"/>
  <c r="V1861" i="8"/>
  <c r="W1861" i="8"/>
  <c r="U1862" i="8"/>
  <c r="V1862" i="8"/>
  <c r="W1862" i="8"/>
  <c r="U1863" i="8"/>
  <c r="V1863" i="8"/>
  <c r="W1863" i="8"/>
  <c r="U1864" i="8"/>
  <c r="V1864" i="8"/>
  <c r="W1864" i="8"/>
  <c r="U1865" i="8"/>
  <c r="V1865" i="8"/>
  <c r="W1865" i="8"/>
  <c r="U1866" i="8"/>
  <c r="V1866" i="8"/>
  <c r="W1866" i="8"/>
  <c r="U1867" i="8"/>
  <c r="V1867" i="8"/>
  <c r="W1867" i="8"/>
  <c r="U1868" i="8"/>
  <c r="V1868" i="8"/>
  <c r="W1868" i="8"/>
  <c r="U1869" i="8"/>
  <c r="V1869" i="8"/>
  <c r="W1869" i="8"/>
  <c r="U1870" i="8"/>
  <c r="V1870" i="8"/>
  <c r="W1870" i="8"/>
  <c r="U1871" i="8"/>
  <c r="V1871" i="8"/>
  <c r="W1871" i="8"/>
  <c r="U1872" i="8"/>
  <c r="V1872" i="8"/>
  <c r="W1872" i="8"/>
  <c r="U1873" i="8"/>
  <c r="V1873" i="8"/>
  <c r="W1873" i="8"/>
  <c r="U1874" i="8"/>
  <c r="V1874" i="8"/>
  <c r="W1874" i="8"/>
  <c r="U1875" i="8"/>
  <c r="V1875" i="8"/>
  <c r="W1875" i="8"/>
  <c r="U1876" i="8"/>
  <c r="V1876" i="8"/>
  <c r="W1876" i="8"/>
  <c r="U1877" i="8"/>
  <c r="V1877" i="8"/>
  <c r="W1877" i="8"/>
  <c r="U1878" i="8"/>
  <c r="V1878" i="8"/>
  <c r="W1878" i="8"/>
  <c r="U1879" i="8"/>
  <c r="V1879" i="8"/>
  <c r="W1879" i="8"/>
  <c r="U1880" i="8"/>
  <c r="V1880" i="8"/>
  <c r="W1880" i="8"/>
  <c r="U1881" i="8"/>
  <c r="V1881" i="8"/>
  <c r="W1881" i="8"/>
  <c r="U1882" i="8"/>
  <c r="V1882" i="8"/>
  <c r="W1882" i="8"/>
  <c r="U1883" i="8"/>
  <c r="V1883" i="8"/>
  <c r="W1883" i="8"/>
  <c r="U1884" i="8"/>
  <c r="V1884" i="8"/>
  <c r="W1884" i="8"/>
  <c r="U1885" i="8"/>
  <c r="V1885" i="8"/>
  <c r="W1885" i="8"/>
  <c r="U1886" i="8"/>
  <c r="V1886" i="8"/>
  <c r="W1886" i="8"/>
  <c r="U1887" i="8"/>
  <c r="V1887" i="8"/>
  <c r="W1887" i="8"/>
  <c r="U1888" i="8"/>
  <c r="V1888" i="8"/>
  <c r="W1888" i="8"/>
  <c r="U1889" i="8"/>
  <c r="V1889" i="8"/>
  <c r="W1889" i="8"/>
  <c r="U1890" i="8"/>
  <c r="V1890" i="8"/>
  <c r="W1890" i="8"/>
  <c r="U1891" i="8"/>
  <c r="V1891" i="8"/>
  <c r="W1891" i="8"/>
  <c r="U1892" i="8"/>
  <c r="V1892" i="8"/>
  <c r="W1892" i="8"/>
  <c r="U1893" i="8"/>
  <c r="V1893" i="8"/>
  <c r="W1893" i="8"/>
  <c r="U1894" i="8"/>
  <c r="V1894" i="8"/>
  <c r="W1894" i="8"/>
  <c r="U1895" i="8"/>
  <c r="V1895" i="8"/>
  <c r="W1895" i="8"/>
  <c r="U1896" i="8"/>
  <c r="V1896" i="8"/>
  <c r="W1896" i="8"/>
  <c r="U1897" i="8"/>
  <c r="V1897" i="8"/>
  <c r="W1897" i="8"/>
  <c r="U1898" i="8"/>
  <c r="V1898" i="8"/>
  <c r="W1898" i="8"/>
  <c r="U1899" i="8"/>
  <c r="V1899" i="8"/>
  <c r="W1899" i="8"/>
  <c r="U1900" i="8"/>
  <c r="V1900" i="8"/>
  <c r="W1900" i="8"/>
  <c r="U1901" i="8"/>
  <c r="V1901" i="8"/>
  <c r="W1901" i="8"/>
  <c r="U1902" i="8"/>
  <c r="V1902" i="8"/>
  <c r="W1902" i="8"/>
  <c r="U1903" i="8"/>
  <c r="V1903" i="8"/>
  <c r="W1903" i="8"/>
  <c r="U1904" i="8"/>
  <c r="V1904" i="8"/>
  <c r="W1904" i="8"/>
  <c r="U1905" i="8"/>
  <c r="V1905" i="8"/>
  <c r="W1905" i="8"/>
  <c r="U1906" i="8"/>
  <c r="V1906" i="8"/>
  <c r="W1906" i="8"/>
  <c r="U1907" i="8"/>
  <c r="V1907" i="8"/>
  <c r="W1907" i="8"/>
  <c r="U1908" i="8"/>
  <c r="V1908" i="8"/>
  <c r="W1908" i="8"/>
  <c r="U1909" i="8"/>
  <c r="V1909" i="8"/>
  <c r="W1909" i="8"/>
  <c r="U1910" i="8"/>
  <c r="V1910" i="8"/>
  <c r="W1910" i="8"/>
  <c r="U1911" i="8"/>
  <c r="V1911" i="8"/>
  <c r="W1911" i="8"/>
  <c r="U1912" i="8"/>
  <c r="V1912" i="8"/>
  <c r="W1912" i="8"/>
  <c r="U1913" i="8"/>
  <c r="V1913" i="8"/>
  <c r="W1913" i="8"/>
  <c r="U1914" i="8"/>
  <c r="V1914" i="8"/>
  <c r="W1914" i="8"/>
  <c r="U1915" i="8"/>
  <c r="V1915" i="8"/>
  <c r="W1915" i="8"/>
  <c r="U1916" i="8"/>
  <c r="V1916" i="8"/>
  <c r="W1916" i="8"/>
  <c r="U1917" i="8"/>
  <c r="V1917" i="8"/>
  <c r="W1917" i="8"/>
  <c r="U1918" i="8"/>
  <c r="V1918" i="8"/>
  <c r="W1918" i="8"/>
  <c r="U1919" i="8"/>
  <c r="V1919" i="8"/>
  <c r="W1919" i="8"/>
  <c r="U1920" i="8"/>
  <c r="V1920" i="8"/>
  <c r="W1920" i="8"/>
  <c r="U1921" i="8"/>
  <c r="V1921" i="8"/>
  <c r="W1921" i="8"/>
  <c r="U1922" i="8"/>
  <c r="V1922" i="8"/>
  <c r="W1922" i="8"/>
  <c r="U1923" i="8"/>
  <c r="V1923" i="8"/>
  <c r="W1923" i="8"/>
  <c r="U1924" i="8"/>
  <c r="V1924" i="8"/>
  <c r="W1924" i="8"/>
  <c r="U1925" i="8"/>
  <c r="V1925" i="8"/>
  <c r="W1925" i="8"/>
  <c r="U1926" i="8"/>
  <c r="V1926" i="8"/>
  <c r="W1926" i="8"/>
  <c r="U1927" i="8"/>
  <c r="V1927" i="8"/>
  <c r="W1927" i="8"/>
  <c r="U1928" i="8"/>
  <c r="V1928" i="8"/>
  <c r="W1928" i="8"/>
  <c r="U1929" i="8"/>
  <c r="V1929" i="8"/>
  <c r="W1929" i="8"/>
  <c r="U1930" i="8"/>
  <c r="V1930" i="8"/>
  <c r="W1930" i="8"/>
  <c r="U1931" i="8"/>
  <c r="V1931" i="8"/>
  <c r="W1931" i="8"/>
  <c r="U1932" i="8"/>
  <c r="V1932" i="8"/>
  <c r="W1932" i="8"/>
  <c r="U1933" i="8"/>
  <c r="V1933" i="8"/>
  <c r="W1933" i="8"/>
  <c r="U1934" i="8"/>
  <c r="V1934" i="8"/>
  <c r="W1934" i="8"/>
  <c r="U1935" i="8"/>
  <c r="V1935" i="8"/>
  <c r="W1935" i="8"/>
  <c r="U1936" i="8"/>
  <c r="V1936" i="8"/>
  <c r="W1936" i="8"/>
  <c r="U1937" i="8"/>
  <c r="V1937" i="8"/>
  <c r="W1937" i="8"/>
  <c r="U1938" i="8"/>
  <c r="V1938" i="8"/>
  <c r="W1938" i="8"/>
  <c r="U1939" i="8"/>
  <c r="V1939" i="8"/>
  <c r="W1939" i="8"/>
  <c r="U1940" i="8"/>
  <c r="V1940" i="8"/>
  <c r="W1940" i="8"/>
  <c r="U1941" i="8"/>
  <c r="V1941" i="8"/>
  <c r="W1941" i="8"/>
  <c r="U1942" i="8"/>
  <c r="V1942" i="8"/>
  <c r="W1942" i="8"/>
  <c r="U1943" i="8"/>
  <c r="V1943" i="8"/>
  <c r="W1943" i="8"/>
  <c r="U1944" i="8"/>
  <c r="V1944" i="8"/>
  <c r="W1944" i="8"/>
  <c r="U1945" i="8"/>
  <c r="V1945" i="8"/>
  <c r="W1945" i="8"/>
  <c r="U1946" i="8"/>
  <c r="V1946" i="8"/>
  <c r="W1946" i="8"/>
  <c r="U1947" i="8"/>
  <c r="V1947" i="8"/>
  <c r="W1947" i="8"/>
  <c r="U1948" i="8"/>
  <c r="V1948" i="8"/>
  <c r="W1948" i="8"/>
  <c r="U1949" i="8"/>
  <c r="V1949" i="8"/>
  <c r="W1949" i="8"/>
  <c r="U1950" i="8"/>
  <c r="V1950" i="8"/>
  <c r="W1950" i="8"/>
  <c r="U1951" i="8"/>
  <c r="V1951" i="8"/>
  <c r="W1951" i="8"/>
  <c r="U1952" i="8"/>
  <c r="V1952" i="8"/>
  <c r="W1952" i="8"/>
  <c r="U1953" i="8"/>
  <c r="V1953" i="8"/>
  <c r="W1953" i="8"/>
  <c r="U1954" i="8"/>
  <c r="V1954" i="8"/>
  <c r="W1954" i="8"/>
  <c r="U1955" i="8"/>
  <c r="V1955" i="8"/>
  <c r="W1955" i="8"/>
  <c r="U1956" i="8"/>
  <c r="V1956" i="8"/>
  <c r="W1956" i="8"/>
  <c r="U1957" i="8"/>
  <c r="V1957" i="8"/>
  <c r="W1957" i="8"/>
  <c r="U1958" i="8"/>
  <c r="V1958" i="8"/>
  <c r="W1958" i="8"/>
  <c r="U1959" i="8"/>
  <c r="V1959" i="8"/>
  <c r="W1959" i="8"/>
  <c r="U1960" i="8"/>
  <c r="V1960" i="8"/>
  <c r="W1960" i="8"/>
  <c r="U1961" i="8"/>
  <c r="V1961" i="8"/>
  <c r="W1961" i="8"/>
  <c r="U1962" i="8"/>
  <c r="V1962" i="8"/>
  <c r="W1962" i="8"/>
  <c r="U1963" i="8"/>
  <c r="V1963" i="8"/>
  <c r="W1963" i="8"/>
  <c r="U1964" i="8"/>
  <c r="V1964" i="8"/>
  <c r="W1964" i="8"/>
  <c r="U1965" i="8"/>
  <c r="V1965" i="8"/>
  <c r="W1965" i="8"/>
  <c r="U1966" i="8"/>
  <c r="V1966" i="8"/>
  <c r="W1966" i="8"/>
  <c r="U1967" i="8"/>
  <c r="V1967" i="8"/>
  <c r="W1967" i="8"/>
  <c r="U1968" i="8"/>
  <c r="V1968" i="8"/>
  <c r="W1968" i="8"/>
  <c r="U1969" i="8"/>
  <c r="V1969" i="8"/>
  <c r="W1969" i="8"/>
  <c r="U1970" i="8"/>
  <c r="V1970" i="8"/>
  <c r="W1970" i="8"/>
  <c r="U1971" i="8"/>
  <c r="V1971" i="8"/>
  <c r="W1971" i="8"/>
  <c r="U1972" i="8"/>
  <c r="V1972" i="8"/>
  <c r="W1972" i="8"/>
  <c r="U1973" i="8"/>
  <c r="V1973" i="8"/>
  <c r="W1973" i="8"/>
  <c r="U1974" i="8"/>
  <c r="V1974" i="8"/>
  <c r="W1974" i="8"/>
  <c r="U1975" i="8"/>
  <c r="V1975" i="8"/>
  <c r="W1975" i="8"/>
  <c r="U1976" i="8"/>
  <c r="V1976" i="8"/>
  <c r="W1976" i="8"/>
  <c r="U1977" i="8"/>
  <c r="V1977" i="8"/>
  <c r="W1977" i="8"/>
  <c r="U1978" i="8"/>
  <c r="V1978" i="8"/>
  <c r="W1978" i="8"/>
  <c r="U1979" i="8"/>
  <c r="V1979" i="8"/>
  <c r="W1979" i="8"/>
  <c r="U1980" i="8"/>
  <c r="V1980" i="8"/>
  <c r="W1980" i="8"/>
  <c r="U1981" i="8"/>
  <c r="V1981" i="8"/>
  <c r="W1981" i="8"/>
  <c r="U1982" i="8"/>
  <c r="V1982" i="8"/>
  <c r="W1982" i="8"/>
  <c r="U1983" i="8"/>
  <c r="V1983" i="8"/>
  <c r="W1983" i="8"/>
  <c r="U1984" i="8"/>
  <c r="V1984" i="8"/>
  <c r="W1984" i="8"/>
  <c r="U1985" i="8"/>
  <c r="V1985" i="8"/>
  <c r="W1985" i="8"/>
  <c r="U1986" i="8"/>
  <c r="V1986" i="8"/>
  <c r="W1986" i="8"/>
  <c r="U1987" i="8"/>
  <c r="V1987" i="8"/>
  <c r="W1987" i="8"/>
  <c r="U1988" i="8"/>
  <c r="V1988" i="8"/>
  <c r="W1988" i="8"/>
  <c r="U1989" i="8"/>
  <c r="V1989" i="8"/>
  <c r="W1989" i="8"/>
  <c r="U1990" i="8"/>
  <c r="V1990" i="8"/>
  <c r="W1990" i="8"/>
  <c r="U1991" i="8"/>
  <c r="V1991" i="8"/>
  <c r="W1991" i="8"/>
  <c r="U1992" i="8"/>
  <c r="V1992" i="8"/>
  <c r="W1992" i="8"/>
  <c r="U1993" i="8"/>
  <c r="V1993" i="8"/>
  <c r="W1993" i="8"/>
  <c r="U1994" i="8"/>
  <c r="V1994" i="8"/>
  <c r="W1994" i="8"/>
  <c r="U1995" i="8"/>
  <c r="V1995" i="8"/>
  <c r="W1995" i="8"/>
  <c r="U1996" i="8"/>
  <c r="V1996" i="8"/>
  <c r="W1996" i="8"/>
  <c r="U1997" i="8"/>
  <c r="V1997" i="8"/>
  <c r="W1997" i="8"/>
  <c r="U1998" i="8"/>
  <c r="V1998" i="8"/>
  <c r="W1998" i="8"/>
  <c r="U1999" i="8"/>
  <c r="V1999" i="8"/>
  <c r="W1999" i="8"/>
  <c r="U2000" i="8"/>
  <c r="V2000" i="8"/>
  <c r="W2000" i="8"/>
  <c r="U2001" i="8"/>
  <c r="V2001" i="8"/>
  <c r="W2001" i="8"/>
  <c r="U2002" i="8"/>
  <c r="V2002" i="8"/>
  <c r="W2002" i="8"/>
  <c r="U2003" i="8"/>
  <c r="V2003" i="8"/>
  <c r="W2003" i="8"/>
  <c r="U2004" i="8"/>
  <c r="V2004" i="8"/>
  <c r="W2004" i="8"/>
  <c r="U2005" i="8"/>
  <c r="V2005" i="8"/>
  <c r="W2005" i="8"/>
  <c r="U2006" i="8"/>
  <c r="V2006" i="8"/>
  <c r="W2006" i="8"/>
  <c r="U2007" i="8"/>
  <c r="V2007" i="8"/>
  <c r="W2007" i="8"/>
  <c r="T9" i="8"/>
  <c r="T10" i="8"/>
  <c r="T11" i="8"/>
  <c r="T12" i="8"/>
  <c r="T13" i="8"/>
  <c r="T14" i="8"/>
  <c r="T15" i="8"/>
  <c r="T16" i="8"/>
  <c r="T17" i="8"/>
  <c r="T18" i="8"/>
  <c r="T19"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2" i="8"/>
  <c r="T53" i="8"/>
  <c r="T54" i="8"/>
  <c r="T55" i="8"/>
  <c r="T56" i="8"/>
  <c r="T57" i="8"/>
  <c r="T58" i="8"/>
  <c r="T59" i="8"/>
  <c r="T60" i="8"/>
  <c r="T61" i="8"/>
  <c r="T62" i="8"/>
  <c r="T63" i="8"/>
  <c r="T64" i="8"/>
  <c r="T65" i="8"/>
  <c r="T66" i="8"/>
  <c r="T67" i="8"/>
  <c r="T68" i="8"/>
  <c r="T69" i="8"/>
  <c r="T70" i="8"/>
  <c r="T71" i="8"/>
  <c r="T72" i="8"/>
  <c r="T73" i="8"/>
  <c r="T74" i="8"/>
  <c r="T75" i="8"/>
  <c r="T76" i="8"/>
  <c r="T77" i="8"/>
  <c r="T78" i="8"/>
  <c r="T79" i="8"/>
  <c r="T80" i="8"/>
  <c r="T81" i="8"/>
  <c r="T82" i="8"/>
  <c r="T83" i="8"/>
  <c r="T84" i="8"/>
  <c r="T85" i="8"/>
  <c r="T86" i="8"/>
  <c r="T87" i="8"/>
  <c r="T88" i="8"/>
  <c r="T89" i="8"/>
  <c r="T90" i="8"/>
  <c r="T91" i="8"/>
  <c r="T92" i="8"/>
  <c r="T93" i="8"/>
  <c r="T94" i="8"/>
  <c r="T95" i="8"/>
  <c r="T96" i="8"/>
  <c r="T97" i="8"/>
  <c r="T98" i="8"/>
  <c r="T99" i="8"/>
  <c r="T100" i="8"/>
  <c r="T101" i="8"/>
  <c r="T102" i="8"/>
  <c r="T103" i="8"/>
  <c r="T104" i="8"/>
  <c r="T105" i="8"/>
  <c r="T106" i="8"/>
  <c r="T107" i="8"/>
  <c r="T108" i="8"/>
  <c r="T109" i="8"/>
  <c r="T110" i="8"/>
  <c r="T111" i="8"/>
  <c r="T112" i="8"/>
  <c r="T113" i="8"/>
  <c r="T114" i="8"/>
  <c r="T115" i="8"/>
  <c r="T116" i="8"/>
  <c r="T117" i="8"/>
  <c r="T118" i="8"/>
  <c r="T119" i="8"/>
  <c r="T120" i="8"/>
  <c r="T121" i="8"/>
  <c r="T122" i="8"/>
  <c r="T123" i="8"/>
  <c r="T124" i="8"/>
  <c r="T125" i="8"/>
  <c r="T126" i="8"/>
  <c r="T127" i="8"/>
  <c r="T128" i="8"/>
  <c r="T129" i="8"/>
  <c r="T130" i="8"/>
  <c r="T131" i="8"/>
  <c r="T132" i="8"/>
  <c r="T133" i="8"/>
  <c r="T134" i="8"/>
  <c r="T135" i="8"/>
  <c r="T136" i="8"/>
  <c r="T137" i="8"/>
  <c r="T138" i="8"/>
  <c r="T139" i="8"/>
  <c r="T140" i="8"/>
  <c r="T141" i="8"/>
  <c r="T142" i="8"/>
  <c r="T143" i="8"/>
  <c r="T144" i="8"/>
  <c r="T145" i="8"/>
  <c r="T146" i="8"/>
  <c r="T147" i="8"/>
  <c r="T148" i="8"/>
  <c r="T149" i="8"/>
  <c r="T150" i="8"/>
  <c r="T151" i="8"/>
  <c r="T152" i="8"/>
  <c r="T153" i="8"/>
  <c r="T154" i="8"/>
  <c r="T155" i="8"/>
  <c r="T156" i="8"/>
  <c r="T157" i="8"/>
  <c r="T158" i="8"/>
  <c r="T159" i="8"/>
  <c r="T160" i="8"/>
  <c r="T161" i="8"/>
  <c r="T162" i="8"/>
  <c r="T163" i="8"/>
  <c r="T164" i="8"/>
  <c r="T165" i="8"/>
  <c r="T166" i="8"/>
  <c r="T167" i="8"/>
  <c r="T168" i="8"/>
  <c r="T169" i="8"/>
  <c r="T170" i="8"/>
  <c r="T171" i="8"/>
  <c r="T172" i="8"/>
  <c r="T173" i="8"/>
  <c r="T174" i="8"/>
  <c r="T175" i="8"/>
  <c r="T176" i="8"/>
  <c r="T177" i="8"/>
  <c r="T178" i="8"/>
  <c r="T179" i="8"/>
  <c r="T180" i="8"/>
  <c r="T181" i="8"/>
  <c r="T182" i="8"/>
  <c r="T183" i="8"/>
  <c r="T184" i="8"/>
  <c r="T185" i="8"/>
  <c r="T186" i="8"/>
  <c r="T187" i="8"/>
  <c r="T188" i="8"/>
  <c r="T189" i="8"/>
  <c r="T190" i="8"/>
  <c r="T191" i="8"/>
  <c r="T192" i="8"/>
  <c r="T193" i="8"/>
  <c r="T194" i="8"/>
  <c r="T195" i="8"/>
  <c r="T196" i="8"/>
  <c r="T197" i="8"/>
  <c r="T198" i="8"/>
  <c r="T199" i="8"/>
  <c r="T200" i="8"/>
  <c r="T201" i="8"/>
  <c r="T202" i="8"/>
  <c r="T203" i="8"/>
  <c r="T204" i="8"/>
  <c r="T205" i="8"/>
  <c r="T206" i="8"/>
  <c r="T207" i="8"/>
  <c r="T208" i="8"/>
  <c r="T209" i="8"/>
  <c r="T210" i="8"/>
  <c r="T211" i="8"/>
  <c r="T212" i="8"/>
  <c r="T213" i="8"/>
  <c r="T214" i="8"/>
  <c r="T215" i="8"/>
  <c r="T216" i="8"/>
  <c r="T217" i="8"/>
  <c r="T218" i="8"/>
  <c r="T219" i="8"/>
  <c r="T220" i="8"/>
  <c r="T221" i="8"/>
  <c r="T222" i="8"/>
  <c r="T223" i="8"/>
  <c r="T224" i="8"/>
  <c r="T225" i="8"/>
  <c r="T226" i="8"/>
  <c r="T227" i="8"/>
  <c r="T228" i="8"/>
  <c r="T229" i="8"/>
  <c r="T230" i="8"/>
  <c r="T231" i="8"/>
  <c r="T232" i="8"/>
  <c r="T233" i="8"/>
  <c r="T234" i="8"/>
  <c r="T235" i="8"/>
  <c r="T236" i="8"/>
  <c r="T237" i="8"/>
  <c r="T238" i="8"/>
  <c r="T239" i="8"/>
  <c r="T240" i="8"/>
  <c r="T241" i="8"/>
  <c r="T242" i="8"/>
  <c r="T243" i="8"/>
  <c r="T244" i="8"/>
  <c r="T245" i="8"/>
  <c r="T246" i="8"/>
  <c r="T247" i="8"/>
  <c r="T248" i="8"/>
  <c r="T249" i="8"/>
  <c r="T250" i="8"/>
  <c r="T251" i="8"/>
  <c r="T252" i="8"/>
  <c r="T253" i="8"/>
  <c r="T254" i="8"/>
  <c r="T255" i="8"/>
  <c r="T256" i="8"/>
  <c r="T257" i="8"/>
  <c r="T258" i="8"/>
  <c r="T259" i="8"/>
  <c r="T260" i="8"/>
  <c r="T261" i="8"/>
  <c r="T262" i="8"/>
  <c r="T263" i="8"/>
  <c r="T264" i="8"/>
  <c r="T265" i="8"/>
  <c r="T266" i="8"/>
  <c r="T267" i="8"/>
  <c r="T268" i="8"/>
  <c r="T269" i="8"/>
  <c r="T270" i="8"/>
  <c r="T271" i="8"/>
  <c r="T272" i="8"/>
  <c r="T273" i="8"/>
  <c r="T274" i="8"/>
  <c r="T275" i="8"/>
  <c r="T276" i="8"/>
  <c r="T277" i="8"/>
  <c r="T278" i="8"/>
  <c r="T279" i="8"/>
  <c r="T280" i="8"/>
  <c r="T281" i="8"/>
  <c r="T282" i="8"/>
  <c r="T283" i="8"/>
  <c r="T284" i="8"/>
  <c r="T285" i="8"/>
  <c r="T286" i="8"/>
  <c r="T287" i="8"/>
  <c r="T288" i="8"/>
  <c r="T289" i="8"/>
  <c r="T290" i="8"/>
  <c r="T291" i="8"/>
  <c r="T292" i="8"/>
  <c r="T293" i="8"/>
  <c r="T294" i="8"/>
  <c r="T295" i="8"/>
  <c r="T296" i="8"/>
  <c r="T297" i="8"/>
  <c r="T298" i="8"/>
  <c r="T299" i="8"/>
  <c r="T300" i="8"/>
  <c r="T301" i="8"/>
  <c r="T302" i="8"/>
  <c r="T303" i="8"/>
  <c r="T304" i="8"/>
  <c r="T305" i="8"/>
  <c r="T306" i="8"/>
  <c r="T307" i="8"/>
  <c r="T308" i="8"/>
  <c r="T309" i="8"/>
  <c r="T310" i="8"/>
  <c r="T311" i="8"/>
  <c r="T312" i="8"/>
  <c r="T313" i="8"/>
  <c r="T314" i="8"/>
  <c r="T315" i="8"/>
  <c r="T316" i="8"/>
  <c r="T317" i="8"/>
  <c r="T318" i="8"/>
  <c r="T319" i="8"/>
  <c r="T320" i="8"/>
  <c r="T321" i="8"/>
  <c r="T322" i="8"/>
  <c r="T323" i="8"/>
  <c r="T324" i="8"/>
  <c r="T325" i="8"/>
  <c r="T326" i="8"/>
  <c r="T327" i="8"/>
  <c r="T328" i="8"/>
  <c r="T329" i="8"/>
  <c r="T330" i="8"/>
  <c r="T331" i="8"/>
  <c r="T332" i="8"/>
  <c r="T333" i="8"/>
  <c r="T334" i="8"/>
  <c r="T335" i="8"/>
  <c r="T336" i="8"/>
  <c r="T337" i="8"/>
  <c r="T338" i="8"/>
  <c r="T339" i="8"/>
  <c r="T340" i="8"/>
  <c r="T341" i="8"/>
  <c r="T342" i="8"/>
  <c r="T343" i="8"/>
  <c r="T344" i="8"/>
  <c r="T345" i="8"/>
  <c r="T346" i="8"/>
  <c r="T347" i="8"/>
  <c r="T348" i="8"/>
  <c r="T349" i="8"/>
  <c r="T350" i="8"/>
  <c r="T351" i="8"/>
  <c r="T352" i="8"/>
  <c r="T353" i="8"/>
  <c r="T354" i="8"/>
  <c r="T355" i="8"/>
  <c r="T356" i="8"/>
  <c r="T357" i="8"/>
  <c r="T358" i="8"/>
  <c r="T359" i="8"/>
  <c r="T360" i="8"/>
  <c r="T361" i="8"/>
  <c r="T362" i="8"/>
  <c r="T363" i="8"/>
  <c r="T364" i="8"/>
  <c r="T365" i="8"/>
  <c r="T366" i="8"/>
  <c r="T367" i="8"/>
  <c r="T368" i="8"/>
  <c r="T369" i="8"/>
  <c r="T370" i="8"/>
  <c r="T371" i="8"/>
  <c r="T372" i="8"/>
  <c r="T373" i="8"/>
  <c r="T374" i="8"/>
  <c r="T375" i="8"/>
  <c r="T376" i="8"/>
  <c r="T377" i="8"/>
  <c r="T378" i="8"/>
  <c r="T379" i="8"/>
  <c r="T380" i="8"/>
  <c r="T381" i="8"/>
  <c r="T382" i="8"/>
  <c r="T383" i="8"/>
  <c r="T384" i="8"/>
  <c r="T385" i="8"/>
  <c r="T386" i="8"/>
  <c r="T387" i="8"/>
  <c r="T388" i="8"/>
  <c r="T389" i="8"/>
  <c r="T390" i="8"/>
  <c r="T391" i="8"/>
  <c r="T392" i="8"/>
  <c r="T393" i="8"/>
  <c r="T394" i="8"/>
  <c r="T395" i="8"/>
  <c r="T396" i="8"/>
  <c r="T397" i="8"/>
  <c r="T398" i="8"/>
  <c r="T399" i="8"/>
  <c r="T400" i="8"/>
  <c r="T401" i="8"/>
  <c r="T402" i="8"/>
  <c r="T403" i="8"/>
  <c r="T404" i="8"/>
  <c r="T405" i="8"/>
  <c r="T406" i="8"/>
  <c r="T407" i="8"/>
  <c r="T408" i="8"/>
  <c r="T409" i="8"/>
  <c r="T410" i="8"/>
  <c r="T411" i="8"/>
  <c r="T412" i="8"/>
  <c r="T413" i="8"/>
  <c r="T414" i="8"/>
  <c r="T415" i="8"/>
  <c r="T416" i="8"/>
  <c r="T417" i="8"/>
  <c r="T418" i="8"/>
  <c r="T419" i="8"/>
  <c r="T420" i="8"/>
  <c r="T421" i="8"/>
  <c r="T422" i="8"/>
  <c r="T423" i="8"/>
  <c r="T424" i="8"/>
  <c r="T425" i="8"/>
  <c r="T426" i="8"/>
  <c r="T427" i="8"/>
  <c r="T428" i="8"/>
  <c r="T429" i="8"/>
  <c r="T430" i="8"/>
  <c r="T431" i="8"/>
  <c r="T432" i="8"/>
  <c r="T433" i="8"/>
  <c r="T434" i="8"/>
  <c r="T435" i="8"/>
  <c r="T436" i="8"/>
  <c r="T437" i="8"/>
  <c r="T438" i="8"/>
  <c r="T439" i="8"/>
  <c r="T440" i="8"/>
  <c r="T441" i="8"/>
  <c r="T442" i="8"/>
  <c r="T443" i="8"/>
  <c r="T444" i="8"/>
  <c r="T445" i="8"/>
  <c r="T446" i="8"/>
  <c r="T447" i="8"/>
  <c r="T448" i="8"/>
  <c r="T449" i="8"/>
  <c r="T450" i="8"/>
  <c r="T451" i="8"/>
  <c r="T452" i="8"/>
  <c r="T453" i="8"/>
  <c r="T454" i="8"/>
  <c r="T455" i="8"/>
  <c r="T456" i="8"/>
  <c r="T457" i="8"/>
  <c r="T458" i="8"/>
  <c r="T459" i="8"/>
  <c r="T460" i="8"/>
  <c r="T461" i="8"/>
  <c r="T462" i="8"/>
  <c r="T463" i="8"/>
  <c r="T464" i="8"/>
  <c r="T465" i="8"/>
  <c r="T466" i="8"/>
  <c r="T467" i="8"/>
  <c r="T468" i="8"/>
  <c r="T469" i="8"/>
  <c r="T470" i="8"/>
  <c r="T471" i="8"/>
  <c r="T472" i="8"/>
  <c r="T473" i="8"/>
  <c r="T474" i="8"/>
  <c r="T475" i="8"/>
  <c r="T476" i="8"/>
  <c r="T477" i="8"/>
  <c r="T478" i="8"/>
  <c r="T479" i="8"/>
  <c r="T480" i="8"/>
  <c r="T481" i="8"/>
  <c r="T482" i="8"/>
  <c r="T483" i="8"/>
  <c r="T484" i="8"/>
  <c r="T485" i="8"/>
  <c r="T486" i="8"/>
  <c r="T487" i="8"/>
  <c r="T488" i="8"/>
  <c r="T489" i="8"/>
  <c r="T490" i="8"/>
  <c r="T491" i="8"/>
  <c r="T492" i="8"/>
  <c r="T493" i="8"/>
  <c r="T494" i="8"/>
  <c r="T495" i="8"/>
  <c r="T496" i="8"/>
  <c r="T497" i="8"/>
  <c r="T498" i="8"/>
  <c r="T499" i="8"/>
  <c r="T500" i="8"/>
  <c r="T501" i="8"/>
  <c r="T502" i="8"/>
  <c r="T503" i="8"/>
  <c r="T504" i="8"/>
  <c r="T505" i="8"/>
  <c r="T506" i="8"/>
  <c r="T507" i="8"/>
  <c r="T508" i="8"/>
  <c r="T509" i="8"/>
  <c r="T510" i="8"/>
  <c r="T511" i="8"/>
  <c r="T512" i="8"/>
  <c r="T513" i="8"/>
  <c r="T514" i="8"/>
  <c r="T515" i="8"/>
  <c r="T516" i="8"/>
  <c r="T517" i="8"/>
  <c r="T518" i="8"/>
  <c r="T519" i="8"/>
  <c r="T520" i="8"/>
  <c r="T521" i="8"/>
  <c r="T522" i="8"/>
  <c r="T523" i="8"/>
  <c r="T524" i="8"/>
  <c r="T525" i="8"/>
  <c r="T526" i="8"/>
  <c r="T527" i="8"/>
  <c r="T528" i="8"/>
  <c r="T529" i="8"/>
  <c r="T530" i="8"/>
  <c r="T531" i="8"/>
  <c r="T532" i="8"/>
  <c r="T533" i="8"/>
  <c r="T534" i="8"/>
  <c r="T535" i="8"/>
  <c r="T536" i="8"/>
  <c r="T537" i="8"/>
  <c r="T538" i="8"/>
  <c r="T539" i="8"/>
  <c r="T540" i="8"/>
  <c r="T541" i="8"/>
  <c r="T542" i="8"/>
  <c r="T543" i="8"/>
  <c r="T544" i="8"/>
  <c r="T545" i="8"/>
  <c r="T546" i="8"/>
  <c r="T547" i="8"/>
  <c r="T548" i="8"/>
  <c r="T549" i="8"/>
  <c r="T550" i="8"/>
  <c r="T551" i="8"/>
  <c r="T552" i="8"/>
  <c r="T553" i="8"/>
  <c r="T554" i="8"/>
  <c r="T555" i="8"/>
  <c r="T556" i="8"/>
  <c r="T557" i="8"/>
  <c r="T558" i="8"/>
  <c r="T559" i="8"/>
  <c r="T560" i="8"/>
  <c r="T561" i="8"/>
  <c r="T562" i="8"/>
  <c r="T563" i="8"/>
  <c r="T564" i="8"/>
  <c r="T565" i="8"/>
  <c r="T566" i="8"/>
  <c r="T567" i="8"/>
  <c r="T568" i="8"/>
  <c r="T569" i="8"/>
  <c r="T570" i="8"/>
  <c r="T571" i="8"/>
  <c r="T572" i="8"/>
  <c r="T573" i="8"/>
  <c r="T574" i="8"/>
  <c r="T575" i="8"/>
  <c r="T576" i="8"/>
  <c r="T577" i="8"/>
  <c r="T578" i="8"/>
  <c r="T579" i="8"/>
  <c r="T580" i="8"/>
  <c r="T581" i="8"/>
  <c r="T582" i="8"/>
  <c r="T583" i="8"/>
  <c r="T584" i="8"/>
  <c r="T585" i="8"/>
  <c r="T586" i="8"/>
  <c r="T587" i="8"/>
  <c r="T588" i="8"/>
  <c r="T589" i="8"/>
  <c r="T590" i="8"/>
  <c r="T591" i="8"/>
  <c r="T592" i="8"/>
  <c r="T593" i="8"/>
  <c r="T594" i="8"/>
  <c r="T595" i="8"/>
  <c r="T596" i="8"/>
  <c r="T597" i="8"/>
  <c r="T598" i="8"/>
  <c r="T599" i="8"/>
  <c r="T600" i="8"/>
  <c r="T601" i="8"/>
  <c r="T602" i="8"/>
  <c r="T603" i="8"/>
  <c r="T604" i="8"/>
  <c r="T605" i="8"/>
  <c r="T606" i="8"/>
  <c r="T607" i="8"/>
  <c r="T608" i="8"/>
  <c r="T609" i="8"/>
  <c r="T610" i="8"/>
  <c r="T611" i="8"/>
  <c r="T612" i="8"/>
  <c r="T613" i="8"/>
  <c r="T614" i="8"/>
  <c r="T615" i="8"/>
  <c r="T616" i="8"/>
  <c r="T617" i="8"/>
  <c r="T618" i="8"/>
  <c r="T619" i="8"/>
  <c r="T620" i="8"/>
  <c r="T621" i="8"/>
  <c r="T622" i="8"/>
  <c r="T623" i="8"/>
  <c r="T624" i="8"/>
  <c r="T625" i="8"/>
  <c r="T626" i="8"/>
  <c r="T627" i="8"/>
  <c r="T628" i="8"/>
  <c r="T629" i="8"/>
  <c r="T630" i="8"/>
  <c r="T631" i="8"/>
  <c r="T632" i="8"/>
  <c r="T633" i="8"/>
  <c r="T634" i="8"/>
  <c r="T635" i="8"/>
  <c r="T636" i="8"/>
  <c r="T637" i="8"/>
  <c r="T638" i="8"/>
  <c r="T639" i="8"/>
  <c r="T640" i="8"/>
  <c r="T641" i="8"/>
  <c r="T642" i="8"/>
  <c r="T643" i="8"/>
  <c r="T644" i="8"/>
  <c r="T645" i="8"/>
  <c r="T646" i="8"/>
  <c r="T647" i="8"/>
  <c r="T648" i="8"/>
  <c r="T649" i="8"/>
  <c r="T650" i="8"/>
  <c r="T651" i="8"/>
  <c r="T652" i="8"/>
  <c r="T653" i="8"/>
  <c r="T654" i="8"/>
  <c r="T655" i="8"/>
  <c r="T656" i="8"/>
  <c r="T657" i="8"/>
  <c r="T658" i="8"/>
  <c r="T659" i="8"/>
  <c r="T660" i="8"/>
  <c r="T661" i="8"/>
  <c r="T662" i="8"/>
  <c r="T663" i="8"/>
  <c r="T664" i="8"/>
  <c r="T665" i="8"/>
  <c r="T666" i="8"/>
  <c r="T667" i="8"/>
  <c r="T668" i="8"/>
  <c r="T669" i="8"/>
  <c r="T670" i="8"/>
  <c r="T671" i="8"/>
  <c r="T672" i="8"/>
  <c r="T673" i="8"/>
  <c r="T674" i="8"/>
  <c r="T675" i="8"/>
  <c r="T676" i="8"/>
  <c r="T677" i="8"/>
  <c r="T678" i="8"/>
  <c r="T679" i="8"/>
  <c r="T680" i="8"/>
  <c r="T681" i="8"/>
  <c r="T682" i="8"/>
  <c r="T683" i="8"/>
  <c r="T684" i="8"/>
  <c r="T685" i="8"/>
  <c r="T686" i="8"/>
  <c r="T687" i="8"/>
  <c r="T688" i="8"/>
  <c r="T689" i="8"/>
  <c r="T690" i="8"/>
  <c r="T691" i="8"/>
  <c r="T692" i="8"/>
  <c r="T693" i="8"/>
  <c r="T694" i="8"/>
  <c r="T695" i="8"/>
  <c r="T696" i="8"/>
  <c r="T697" i="8"/>
  <c r="T698" i="8"/>
  <c r="T699" i="8"/>
  <c r="T700" i="8"/>
  <c r="T701" i="8"/>
  <c r="T702" i="8"/>
  <c r="T703" i="8"/>
  <c r="T704" i="8"/>
  <c r="T705" i="8"/>
  <c r="T706" i="8"/>
  <c r="T707" i="8"/>
  <c r="T708" i="8"/>
  <c r="T709" i="8"/>
  <c r="T710" i="8"/>
  <c r="T711" i="8"/>
  <c r="T712" i="8"/>
  <c r="T713" i="8"/>
  <c r="T714" i="8"/>
  <c r="T715" i="8"/>
  <c r="T716" i="8"/>
  <c r="T717" i="8"/>
  <c r="T718" i="8"/>
  <c r="T719" i="8"/>
  <c r="T720" i="8"/>
  <c r="T721" i="8"/>
  <c r="T722" i="8"/>
  <c r="T723" i="8"/>
  <c r="T724" i="8"/>
  <c r="T725" i="8"/>
  <c r="T726" i="8"/>
  <c r="T727" i="8"/>
  <c r="T728" i="8"/>
  <c r="T729" i="8"/>
  <c r="T730" i="8"/>
  <c r="T731" i="8"/>
  <c r="T732" i="8"/>
  <c r="T733" i="8"/>
  <c r="T734" i="8"/>
  <c r="T735" i="8"/>
  <c r="T736" i="8"/>
  <c r="T737" i="8"/>
  <c r="T738" i="8"/>
  <c r="T739" i="8"/>
  <c r="T740" i="8"/>
  <c r="T741" i="8"/>
  <c r="T742" i="8"/>
  <c r="T743" i="8"/>
  <c r="T744" i="8"/>
  <c r="T745" i="8"/>
  <c r="T746" i="8"/>
  <c r="T747" i="8"/>
  <c r="T748" i="8"/>
  <c r="T749" i="8"/>
  <c r="T750" i="8"/>
  <c r="T751" i="8"/>
  <c r="T752" i="8"/>
  <c r="T753" i="8"/>
  <c r="T754" i="8"/>
  <c r="T755" i="8"/>
  <c r="T756" i="8"/>
  <c r="T757" i="8"/>
  <c r="T758" i="8"/>
  <c r="T759" i="8"/>
  <c r="T760" i="8"/>
  <c r="T761" i="8"/>
  <c r="T762" i="8"/>
  <c r="T763" i="8"/>
  <c r="T764" i="8"/>
  <c r="T765" i="8"/>
  <c r="T766" i="8"/>
  <c r="T767" i="8"/>
  <c r="T768" i="8"/>
  <c r="T769" i="8"/>
  <c r="T770" i="8"/>
  <c r="T771" i="8"/>
  <c r="T772" i="8"/>
  <c r="T773" i="8"/>
  <c r="T774" i="8"/>
  <c r="T775" i="8"/>
  <c r="T776" i="8"/>
  <c r="T777" i="8"/>
  <c r="T778" i="8"/>
  <c r="T779" i="8"/>
  <c r="T780" i="8"/>
  <c r="T781" i="8"/>
  <c r="T782" i="8"/>
  <c r="T783" i="8"/>
  <c r="T784" i="8"/>
  <c r="T785" i="8"/>
  <c r="T786" i="8"/>
  <c r="T787" i="8"/>
  <c r="T788" i="8"/>
  <c r="T789" i="8"/>
  <c r="T790" i="8"/>
  <c r="T791" i="8"/>
  <c r="T792" i="8"/>
  <c r="T793" i="8"/>
  <c r="T794" i="8"/>
  <c r="T795" i="8"/>
  <c r="T796" i="8"/>
  <c r="T797" i="8"/>
  <c r="T798" i="8"/>
  <c r="T799" i="8"/>
  <c r="T800" i="8"/>
  <c r="T801" i="8"/>
  <c r="T802" i="8"/>
  <c r="T803" i="8"/>
  <c r="T804" i="8"/>
  <c r="T805" i="8"/>
  <c r="T806" i="8"/>
  <c r="T807" i="8"/>
  <c r="T808" i="8"/>
  <c r="T809" i="8"/>
  <c r="T810" i="8"/>
  <c r="T811" i="8"/>
  <c r="T812" i="8"/>
  <c r="T813" i="8"/>
  <c r="T814" i="8"/>
  <c r="T815" i="8"/>
  <c r="T816" i="8"/>
  <c r="T817" i="8"/>
  <c r="T818" i="8"/>
  <c r="T819" i="8"/>
  <c r="T820" i="8"/>
  <c r="T821" i="8"/>
  <c r="T822" i="8"/>
  <c r="T823" i="8"/>
  <c r="T824" i="8"/>
  <c r="T825" i="8"/>
  <c r="T826" i="8"/>
  <c r="T827" i="8"/>
  <c r="T828" i="8"/>
  <c r="T829" i="8"/>
  <c r="T830" i="8"/>
  <c r="T831" i="8"/>
  <c r="T832" i="8"/>
  <c r="T833" i="8"/>
  <c r="T834" i="8"/>
  <c r="T835" i="8"/>
  <c r="T836" i="8"/>
  <c r="T837" i="8"/>
  <c r="T838" i="8"/>
  <c r="T839" i="8"/>
  <c r="T840" i="8"/>
  <c r="T841" i="8"/>
  <c r="T842" i="8"/>
  <c r="T843" i="8"/>
  <c r="T844" i="8"/>
  <c r="T845" i="8"/>
  <c r="T846" i="8"/>
  <c r="T847" i="8"/>
  <c r="T848" i="8"/>
  <c r="T849" i="8"/>
  <c r="T850" i="8"/>
  <c r="T851" i="8"/>
  <c r="T852" i="8"/>
  <c r="T853" i="8"/>
  <c r="T854" i="8"/>
  <c r="T855" i="8"/>
  <c r="T856" i="8"/>
  <c r="T857" i="8"/>
  <c r="T858" i="8"/>
  <c r="T859" i="8"/>
  <c r="T860" i="8"/>
  <c r="T861" i="8"/>
  <c r="T862" i="8"/>
  <c r="T863" i="8"/>
  <c r="T864" i="8"/>
  <c r="T865" i="8"/>
  <c r="T866" i="8"/>
  <c r="T867" i="8"/>
  <c r="T868" i="8"/>
  <c r="T869" i="8"/>
  <c r="T870" i="8"/>
  <c r="T871" i="8"/>
  <c r="T872" i="8"/>
  <c r="T873" i="8"/>
  <c r="T874" i="8"/>
  <c r="T875" i="8"/>
  <c r="T876" i="8"/>
  <c r="T877" i="8"/>
  <c r="T878" i="8"/>
  <c r="T879" i="8"/>
  <c r="T880" i="8"/>
  <c r="T881" i="8"/>
  <c r="T882" i="8"/>
  <c r="T883" i="8"/>
  <c r="T884" i="8"/>
  <c r="T885" i="8"/>
  <c r="T886" i="8"/>
  <c r="T887" i="8"/>
  <c r="T888" i="8"/>
  <c r="T889" i="8"/>
  <c r="T890" i="8"/>
  <c r="T891" i="8"/>
  <c r="T892" i="8"/>
  <c r="T893" i="8"/>
  <c r="T894" i="8"/>
  <c r="T895" i="8"/>
  <c r="T896" i="8"/>
  <c r="T897" i="8"/>
  <c r="T898" i="8"/>
  <c r="T899" i="8"/>
  <c r="T900" i="8"/>
  <c r="T901" i="8"/>
  <c r="T902" i="8"/>
  <c r="T903" i="8"/>
  <c r="T904" i="8"/>
  <c r="T905" i="8"/>
  <c r="T906" i="8"/>
  <c r="T907" i="8"/>
  <c r="T908" i="8"/>
  <c r="T909" i="8"/>
  <c r="T910" i="8"/>
  <c r="T911" i="8"/>
  <c r="T912" i="8"/>
  <c r="T913" i="8"/>
  <c r="T914" i="8"/>
  <c r="T915" i="8"/>
  <c r="T916" i="8"/>
  <c r="T917" i="8"/>
  <c r="T918" i="8"/>
  <c r="T919" i="8"/>
  <c r="T920" i="8"/>
  <c r="T921" i="8"/>
  <c r="T922" i="8"/>
  <c r="T923" i="8"/>
  <c r="T924" i="8"/>
  <c r="T925" i="8"/>
  <c r="T926" i="8"/>
  <c r="T927" i="8"/>
  <c r="T928" i="8"/>
  <c r="T929" i="8"/>
  <c r="T930" i="8"/>
  <c r="T931" i="8"/>
  <c r="T932" i="8"/>
  <c r="T933" i="8"/>
  <c r="T934" i="8"/>
  <c r="T935" i="8"/>
  <c r="T936" i="8"/>
  <c r="T937" i="8"/>
  <c r="T938" i="8"/>
  <c r="T939" i="8"/>
  <c r="T940" i="8"/>
  <c r="T941" i="8"/>
  <c r="T942" i="8"/>
  <c r="T943" i="8"/>
  <c r="T944" i="8"/>
  <c r="T945" i="8"/>
  <c r="T946" i="8"/>
  <c r="T947" i="8"/>
  <c r="T948" i="8"/>
  <c r="T949" i="8"/>
  <c r="T950" i="8"/>
  <c r="T951" i="8"/>
  <c r="T952" i="8"/>
  <c r="T953" i="8"/>
  <c r="T954" i="8"/>
  <c r="T955" i="8"/>
  <c r="T956" i="8"/>
  <c r="T957" i="8"/>
  <c r="T958" i="8"/>
  <c r="T959" i="8"/>
  <c r="T960" i="8"/>
  <c r="T961" i="8"/>
  <c r="T962" i="8"/>
  <c r="T963" i="8"/>
  <c r="T964" i="8"/>
  <c r="T965" i="8"/>
  <c r="T966" i="8"/>
  <c r="T967" i="8"/>
  <c r="T968" i="8"/>
  <c r="T969" i="8"/>
  <c r="T970" i="8"/>
  <c r="T971" i="8"/>
  <c r="T972" i="8"/>
  <c r="T973" i="8"/>
  <c r="T974" i="8"/>
  <c r="T975" i="8"/>
  <c r="T976" i="8"/>
  <c r="T977" i="8"/>
  <c r="T978" i="8"/>
  <c r="T979" i="8"/>
  <c r="T980" i="8"/>
  <c r="T981" i="8"/>
  <c r="T982" i="8"/>
  <c r="T983" i="8"/>
  <c r="T984" i="8"/>
  <c r="T985" i="8"/>
  <c r="T986" i="8"/>
  <c r="T987" i="8"/>
  <c r="T988" i="8"/>
  <c r="T989" i="8"/>
  <c r="T990" i="8"/>
  <c r="T991" i="8"/>
  <c r="T992" i="8"/>
  <c r="T993" i="8"/>
  <c r="T994" i="8"/>
  <c r="T995" i="8"/>
  <c r="T996" i="8"/>
  <c r="T997" i="8"/>
  <c r="T998" i="8"/>
  <c r="T999" i="8"/>
  <c r="T1000" i="8"/>
  <c r="T1001" i="8"/>
  <c r="T1002" i="8"/>
  <c r="T1003" i="8"/>
  <c r="T1004" i="8"/>
  <c r="T1005" i="8"/>
  <c r="T1006" i="8"/>
  <c r="T1007" i="8"/>
  <c r="T1008" i="8"/>
  <c r="T1009" i="8"/>
  <c r="T1010" i="8"/>
  <c r="T1011" i="8"/>
  <c r="T1012" i="8"/>
  <c r="T1013" i="8"/>
  <c r="T1014" i="8"/>
  <c r="T1015" i="8"/>
  <c r="T1016" i="8"/>
  <c r="T1017" i="8"/>
  <c r="T1018" i="8"/>
  <c r="T1019" i="8"/>
  <c r="T1020" i="8"/>
  <c r="T1021" i="8"/>
  <c r="T1022" i="8"/>
  <c r="T1023" i="8"/>
  <c r="T1024" i="8"/>
  <c r="T1025" i="8"/>
  <c r="T1026" i="8"/>
  <c r="T1027" i="8"/>
  <c r="T1028" i="8"/>
  <c r="T1029" i="8"/>
  <c r="T1030" i="8"/>
  <c r="T1031" i="8"/>
  <c r="T1032" i="8"/>
  <c r="T1033" i="8"/>
  <c r="T1034" i="8"/>
  <c r="T1035" i="8"/>
  <c r="T1036" i="8"/>
  <c r="T1037" i="8"/>
  <c r="T1038" i="8"/>
  <c r="T1039" i="8"/>
  <c r="T1040" i="8"/>
  <c r="T1041" i="8"/>
  <c r="T1042" i="8"/>
  <c r="T1043" i="8"/>
  <c r="T1044" i="8"/>
  <c r="T1045" i="8"/>
  <c r="T1046" i="8"/>
  <c r="T1047" i="8"/>
  <c r="T1048" i="8"/>
  <c r="T1049" i="8"/>
  <c r="T1050" i="8"/>
  <c r="T1051" i="8"/>
  <c r="T1052" i="8"/>
  <c r="T1053" i="8"/>
  <c r="T1054" i="8"/>
  <c r="T1055" i="8"/>
  <c r="T1056" i="8"/>
  <c r="T1057" i="8"/>
  <c r="T1058" i="8"/>
  <c r="T1059" i="8"/>
  <c r="T1060" i="8"/>
  <c r="T1061" i="8"/>
  <c r="T1062" i="8"/>
  <c r="T1063" i="8"/>
  <c r="T1064" i="8"/>
  <c r="T1065" i="8"/>
  <c r="T1066" i="8"/>
  <c r="T1067" i="8"/>
  <c r="T1068" i="8"/>
  <c r="T1069" i="8"/>
  <c r="T1070" i="8"/>
  <c r="T1071" i="8"/>
  <c r="T1072" i="8"/>
  <c r="T1073" i="8"/>
  <c r="T1074" i="8"/>
  <c r="T1075" i="8"/>
  <c r="T1076" i="8"/>
  <c r="T1077" i="8"/>
  <c r="T1078" i="8"/>
  <c r="T1079" i="8"/>
  <c r="T1080" i="8"/>
  <c r="T1081" i="8"/>
  <c r="T1082" i="8"/>
  <c r="T1083" i="8"/>
  <c r="T1084" i="8"/>
  <c r="T1085" i="8"/>
  <c r="T1086" i="8"/>
  <c r="T1087" i="8"/>
  <c r="T1088" i="8"/>
  <c r="T1089" i="8"/>
  <c r="T1090" i="8"/>
  <c r="T1091" i="8"/>
  <c r="T1092" i="8"/>
  <c r="T1093" i="8"/>
  <c r="T1094" i="8"/>
  <c r="T1095" i="8"/>
  <c r="T1096" i="8"/>
  <c r="T1097" i="8"/>
  <c r="T1098" i="8"/>
  <c r="T1099" i="8"/>
  <c r="T1100" i="8"/>
  <c r="T1101" i="8"/>
  <c r="T1102" i="8"/>
  <c r="T1103" i="8"/>
  <c r="T1104" i="8"/>
  <c r="T1105" i="8"/>
  <c r="T1106" i="8"/>
  <c r="T1107" i="8"/>
  <c r="T1108" i="8"/>
  <c r="T1109" i="8"/>
  <c r="T1110" i="8"/>
  <c r="T1111" i="8"/>
  <c r="T1112" i="8"/>
  <c r="T1113" i="8"/>
  <c r="T1114" i="8"/>
  <c r="T1115" i="8"/>
  <c r="T1116" i="8"/>
  <c r="T1117" i="8"/>
  <c r="T1118" i="8"/>
  <c r="T1119" i="8"/>
  <c r="T1120" i="8"/>
  <c r="T1121" i="8"/>
  <c r="T1122" i="8"/>
  <c r="T1123" i="8"/>
  <c r="T1124" i="8"/>
  <c r="T1125" i="8"/>
  <c r="T1126" i="8"/>
  <c r="T1127" i="8"/>
  <c r="T1128" i="8"/>
  <c r="T1129" i="8"/>
  <c r="T1130" i="8"/>
  <c r="T1131" i="8"/>
  <c r="T1132" i="8"/>
  <c r="T1133" i="8"/>
  <c r="T1134" i="8"/>
  <c r="T1135" i="8"/>
  <c r="T1136" i="8"/>
  <c r="T1137" i="8"/>
  <c r="T1138" i="8"/>
  <c r="T1139" i="8"/>
  <c r="T1140" i="8"/>
  <c r="T1141" i="8"/>
  <c r="T1142" i="8"/>
  <c r="T1143" i="8"/>
  <c r="T1144" i="8"/>
  <c r="T1145" i="8"/>
  <c r="T1146" i="8"/>
  <c r="T1147" i="8"/>
  <c r="T1148" i="8"/>
  <c r="T1149" i="8"/>
  <c r="T1150" i="8"/>
  <c r="T1151" i="8"/>
  <c r="T1152" i="8"/>
  <c r="T1153" i="8"/>
  <c r="T1154" i="8"/>
  <c r="T1155" i="8"/>
  <c r="T1156" i="8"/>
  <c r="T1157" i="8"/>
  <c r="T1158" i="8"/>
  <c r="T1159" i="8"/>
  <c r="T1160" i="8"/>
  <c r="T1161" i="8"/>
  <c r="T1162" i="8"/>
  <c r="T1163" i="8"/>
  <c r="T1164" i="8"/>
  <c r="T1165" i="8"/>
  <c r="T1166" i="8"/>
  <c r="T1167" i="8"/>
  <c r="T1168" i="8"/>
  <c r="T1169" i="8"/>
  <c r="T1170" i="8"/>
  <c r="T1171" i="8"/>
  <c r="T1172" i="8"/>
  <c r="T1173" i="8"/>
  <c r="T1174" i="8"/>
  <c r="T1175" i="8"/>
  <c r="T1176" i="8"/>
  <c r="T1177" i="8"/>
  <c r="T1178" i="8"/>
  <c r="T1179" i="8"/>
  <c r="T1180" i="8"/>
  <c r="T1181" i="8"/>
  <c r="T1182" i="8"/>
  <c r="T1183" i="8"/>
  <c r="T1184" i="8"/>
  <c r="T1185" i="8"/>
  <c r="T1186" i="8"/>
  <c r="T1187" i="8"/>
  <c r="T1188" i="8"/>
  <c r="T1189" i="8"/>
  <c r="T1190" i="8"/>
  <c r="T1191" i="8"/>
  <c r="T1192" i="8"/>
  <c r="T1193" i="8"/>
  <c r="T1194" i="8"/>
  <c r="T1195" i="8"/>
  <c r="T1196" i="8"/>
  <c r="T1197" i="8"/>
  <c r="T1198" i="8"/>
  <c r="T1199" i="8"/>
  <c r="T1200" i="8"/>
  <c r="T1201" i="8"/>
  <c r="T1202" i="8"/>
  <c r="T1203" i="8"/>
  <c r="T1204" i="8"/>
  <c r="T1205" i="8"/>
  <c r="T1206" i="8"/>
  <c r="T1207" i="8"/>
  <c r="T1208" i="8"/>
  <c r="T1209" i="8"/>
  <c r="T1210" i="8"/>
  <c r="T1211" i="8"/>
  <c r="T1212" i="8"/>
  <c r="T1213" i="8"/>
  <c r="T1214" i="8"/>
  <c r="T1215" i="8"/>
  <c r="T1216" i="8"/>
  <c r="T1217" i="8"/>
  <c r="T1218" i="8"/>
  <c r="T1219" i="8"/>
  <c r="T1220" i="8"/>
  <c r="T1221" i="8"/>
  <c r="T1222" i="8"/>
  <c r="T1223" i="8"/>
  <c r="T1224" i="8"/>
  <c r="T1225" i="8"/>
  <c r="T1226" i="8"/>
  <c r="T1227" i="8"/>
  <c r="T1228" i="8"/>
  <c r="T1229" i="8"/>
  <c r="T1230" i="8"/>
  <c r="T1231" i="8"/>
  <c r="T1232" i="8"/>
  <c r="T1233" i="8"/>
  <c r="T1234" i="8"/>
  <c r="T1235" i="8"/>
  <c r="T1236" i="8"/>
  <c r="T1237" i="8"/>
  <c r="T1238" i="8"/>
  <c r="T1239" i="8"/>
  <c r="T1240" i="8"/>
  <c r="T1241" i="8"/>
  <c r="T1242" i="8"/>
  <c r="T1243" i="8"/>
  <c r="T1244" i="8"/>
  <c r="T1245" i="8"/>
  <c r="T1246" i="8"/>
  <c r="T1247" i="8"/>
  <c r="T1248" i="8"/>
  <c r="T1249" i="8"/>
  <c r="T1250" i="8"/>
  <c r="T1251" i="8"/>
  <c r="T1252" i="8"/>
  <c r="T1253" i="8"/>
  <c r="T1254" i="8"/>
  <c r="T1255" i="8"/>
  <c r="T1256" i="8"/>
  <c r="T1257" i="8"/>
  <c r="T1258" i="8"/>
  <c r="T1259" i="8"/>
  <c r="T1260" i="8"/>
  <c r="T1261" i="8"/>
  <c r="T1262" i="8"/>
  <c r="T1263" i="8"/>
  <c r="T1264" i="8"/>
  <c r="T1265" i="8"/>
  <c r="T1266" i="8"/>
  <c r="T1267" i="8"/>
  <c r="T1268" i="8"/>
  <c r="T1269" i="8"/>
  <c r="T1270" i="8"/>
  <c r="T1271" i="8"/>
  <c r="T1272" i="8"/>
  <c r="T1273" i="8"/>
  <c r="T1274" i="8"/>
  <c r="T1275" i="8"/>
  <c r="T1276" i="8"/>
  <c r="T1277" i="8"/>
  <c r="T1278" i="8"/>
  <c r="T1279" i="8"/>
  <c r="T1280" i="8"/>
  <c r="T1281" i="8"/>
  <c r="T1282" i="8"/>
  <c r="T1283" i="8"/>
  <c r="T1284" i="8"/>
  <c r="T1285" i="8"/>
  <c r="T1286" i="8"/>
  <c r="T1287" i="8"/>
  <c r="T1288" i="8"/>
  <c r="T1289" i="8"/>
  <c r="T1290" i="8"/>
  <c r="T1291" i="8"/>
  <c r="T1292" i="8"/>
  <c r="T1293" i="8"/>
  <c r="T1294" i="8"/>
  <c r="T1295" i="8"/>
  <c r="T1296" i="8"/>
  <c r="T1297" i="8"/>
  <c r="T1298" i="8"/>
  <c r="T1299" i="8"/>
  <c r="T1300" i="8"/>
  <c r="T1301" i="8"/>
  <c r="T1302" i="8"/>
  <c r="T1303" i="8"/>
  <c r="T1304" i="8"/>
  <c r="T1305" i="8"/>
  <c r="T1306" i="8"/>
  <c r="T1307" i="8"/>
  <c r="T1308" i="8"/>
  <c r="T1309" i="8"/>
  <c r="T1310" i="8"/>
  <c r="T1311" i="8"/>
  <c r="T1312" i="8"/>
  <c r="T1313" i="8"/>
  <c r="T1314" i="8"/>
  <c r="T1315" i="8"/>
  <c r="T1316" i="8"/>
  <c r="T1317" i="8"/>
  <c r="T1318" i="8"/>
  <c r="T1319" i="8"/>
  <c r="T1320" i="8"/>
  <c r="T1321" i="8"/>
  <c r="T1322" i="8"/>
  <c r="T1323" i="8"/>
  <c r="T1324" i="8"/>
  <c r="T1325" i="8"/>
  <c r="T1326" i="8"/>
  <c r="T1327" i="8"/>
  <c r="T1328" i="8"/>
  <c r="T1329" i="8"/>
  <c r="T1330" i="8"/>
  <c r="T1331" i="8"/>
  <c r="T1332" i="8"/>
  <c r="T1333" i="8"/>
  <c r="T1334" i="8"/>
  <c r="T1335" i="8"/>
  <c r="T1336" i="8"/>
  <c r="T1337" i="8"/>
  <c r="T1338" i="8"/>
  <c r="T1339" i="8"/>
  <c r="T1340" i="8"/>
  <c r="T1341" i="8"/>
  <c r="T1342" i="8"/>
  <c r="T1343" i="8"/>
  <c r="T1344" i="8"/>
  <c r="T1345" i="8"/>
  <c r="T1346" i="8"/>
  <c r="T1347" i="8"/>
  <c r="T1348" i="8"/>
  <c r="T1349" i="8"/>
  <c r="T1350" i="8"/>
  <c r="T1351" i="8"/>
  <c r="T1352" i="8"/>
  <c r="T1353" i="8"/>
  <c r="T1354" i="8"/>
  <c r="T1355" i="8"/>
  <c r="T1356" i="8"/>
  <c r="T1357" i="8"/>
  <c r="T1358" i="8"/>
  <c r="T1359" i="8"/>
  <c r="T1360" i="8"/>
  <c r="T1361" i="8"/>
  <c r="T1362" i="8"/>
  <c r="T1363" i="8"/>
  <c r="T1364" i="8"/>
  <c r="T1365" i="8"/>
  <c r="T1366" i="8"/>
  <c r="T1367" i="8"/>
  <c r="T1368" i="8"/>
  <c r="T1369" i="8"/>
  <c r="T1370" i="8"/>
  <c r="T1371" i="8"/>
  <c r="T1372" i="8"/>
  <c r="T1373" i="8"/>
  <c r="T1374" i="8"/>
  <c r="T1375" i="8"/>
  <c r="T1376" i="8"/>
  <c r="T1377" i="8"/>
  <c r="T1378" i="8"/>
  <c r="T1379" i="8"/>
  <c r="T1380" i="8"/>
  <c r="T1381" i="8"/>
  <c r="T1382" i="8"/>
  <c r="T1383" i="8"/>
  <c r="T1384" i="8"/>
  <c r="T1385" i="8"/>
  <c r="T1386" i="8"/>
  <c r="T1387" i="8"/>
  <c r="T1388" i="8"/>
  <c r="T1389" i="8"/>
  <c r="T1390" i="8"/>
  <c r="T1391" i="8"/>
  <c r="T1392" i="8"/>
  <c r="T1393" i="8"/>
  <c r="T1394" i="8"/>
  <c r="T1395" i="8"/>
  <c r="T1396" i="8"/>
  <c r="T1397" i="8"/>
  <c r="T1398" i="8"/>
  <c r="T1399" i="8"/>
  <c r="T1400" i="8"/>
  <c r="T1401" i="8"/>
  <c r="T1402" i="8"/>
  <c r="T1403" i="8"/>
  <c r="T1404" i="8"/>
  <c r="T1405" i="8"/>
  <c r="T1406" i="8"/>
  <c r="T1407" i="8"/>
  <c r="T1408" i="8"/>
  <c r="T1409" i="8"/>
  <c r="T1410" i="8"/>
  <c r="T1411" i="8"/>
  <c r="T1412" i="8"/>
  <c r="T1413" i="8"/>
  <c r="T1414" i="8"/>
  <c r="T1415" i="8"/>
  <c r="T1416" i="8"/>
  <c r="T1417" i="8"/>
  <c r="T1418" i="8"/>
  <c r="T1419" i="8"/>
  <c r="T1420" i="8"/>
  <c r="T1421" i="8"/>
  <c r="T1422" i="8"/>
  <c r="T1423" i="8"/>
  <c r="T1424" i="8"/>
  <c r="T1425" i="8"/>
  <c r="T1426" i="8"/>
  <c r="T1427" i="8"/>
  <c r="T1428" i="8"/>
  <c r="T1429" i="8"/>
  <c r="T1430" i="8"/>
  <c r="T1431" i="8"/>
  <c r="T1432" i="8"/>
  <c r="T1433" i="8"/>
  <c r="T1434" i="8"/>
  <c r="T1435" i="8"/>
  <c r="T1436" i="8"/>
  <c r="T1437" i="8"/>
  <c r="T1438" i="8"/>
  <c r="T1439" i="8"/>
  <c r="T1440" i="8"/>
  <c r="T1441" i="8"/>
  <c r="T1442" i="8"/>
  <c r="T1443" i="8"/>
  <c r="T1444" i="8"/>
  <c r="T1445" i="8"/>
  <c r="T1446" i="8"/>
  <c r="T1447" i="8"/>
  <c r="T1448" i="8"/>
  <c r="T1449" i="8"/>
  <c r="T1450" i="8"/>
  <c r="T1451" i="8"/>
  <c r="T1452" i="8"/>
  <c r="T1453" i="8"/>
  <c r="T1454" i="8"/>
  <c r="T1455" i="8"/>
  <c r="T1456" i="8"/>
  <c r="T1457" i="8"/>
  <c r="T1458" i="8"/>
  <c r="T1459" i="8"/>
  <c r="T1460" i="8"/>
  <c r="T1461" i="8"/>
  <c r="T1462" i="8"/>
  <c r="T1463" i="8"/>
  <c r="T1464" i="8"/>
  <c r="T1465" i="8"/>
  <c r="T1466" i="8"/>
  <c r="T1467" i="8"/>
  <c r="T1468" i="8"/>
  <c r="T1469" i="8"/>
  <c r="T1470" i="8"/>
  <c r="T1471" i="8"/>
  <c r="T1472" i="8"/>
  <c r="T1473" i="8"/>
  <c r="T1474" i="8"/>
  <c r="T1475" i="8"/>
  <c r="T1476" i="8"/>
  <c r="T1477" i="8"/>
  <c r="T1478" i="8"/>
  <c r="T1479" i="8"/>
  <c r="T1480" i="8"/>
  <c r="T1481" i="8"/>
  <c r="T1482" i="8"/>
  <c r="T1483" i="8"/>
  <c r="T1484" i="8"/>
  <c r="T1485" i="8"/>
  <c r="T1486" i="8"/>
  <c r="T1487" i="8"/>
  <c r="T1488" i="8"/>
  <c r="T1489" i="8"/>
  <c r="T1490" i="8"/>
  <c r="T1491" i="8"/>
  <c r="T1492" i="8"/>
  <c r="T1493" i="8"/>
  <c r="T1494" i="8"/>
  <c r="T1495" i="8"/>
  <c r="T1496" i="8"/>
  <c r="T1497" i="8"/>
  <c r="T1498" i="8"/>
  <c r="T1499" i="8"/>
  <c r="T1500" i="8"/>
  <c r="T1501" i="8"/>
  <c r="T1502" i="8"/>
  <c r="T1503" i="8"/>
  <c r="T1504" i="8"/>
  <c r="T1505" i="8"/>
  <c r="T1506" i="8"/>
  <c r="T1507" i="8"/>
  <c r="T1508" i="8"/>
  <c r="T1509" i="8"/>
  <c r="T1510" i="8"/>
  <c r="T1511" i="8"/>
  <c r="T1512" i="8"/>
  <c r="T1513" i="8"/>
  <c r="T1514" i="8"/>
  <c r="T1515" i="8"/>
  <c r="T1516" i="8"/>
  <c r="T1517" i="8"/>
  <c r="T1518" i="8"/>
  <c r="T1519" i="8"/>
  <c r="T1520" i="8"/>
  <c r="T1521" i="8"/>
  <c r="T1522" i="8"/>
  <c r="T1523" i="8"/>
  <c r="T1524" i="8"/>
  <c r="T1525" i="8"/>
  <c r="T1526" i="8"/>
  <c r="T1527" i="8"/>
  <c r="T1528" i="8"/>
  <c r="T1529" i="8"/>
  <c r="T1530" i="8"/>
  <c r="T1531" i="8"/>
  <c r="T1532" i="8"/>
  <c r="T1533" i="8"/>
  <c r="T1534" i="8"/>
  <c r="T1535" i="8"/>
  <c r="T1536" i="8"/>
  <c r="T1537" i="8"/>
  <c r="T1538" i="8"/>
  <c r="T1539" i="8"/>
  <c r="T1540" i="8"/>
  <c r="T1541" i="8"/>
  <c r="T1542" i="8"/>
  <c r="T1543" i="8"/>
  <c r="T1544" i="8"/>
  <c r="T1545" i="8"/>
  <c r="T1546" i="8"/>
  <c r="T1547" i="8"/>
  <c r="T1548" i="8"/>
  <c r="T1549" i="8"/>
  <c r="T1550" i="8"/>
  <c r="T1551" i="8"/>
  <c r="T1552" i="8"/>
  <c r="T1553" i="8"/>
  <c r="T1554" i="8"/>
  <c r="T1555" i="8"/>
  <c r="T1556" i="8"/>
  <c r="T1557" i="8"/>
  <c r="T1558" i="8"/>
  <c r="T1559" i="8"/>
  <c r="T1560" i="8"/>
  <c r="T1561" i="8"/>
  <c r="T1562" i="8"/>
  <c r="T1563" i="8"/>
  <c r="T1564" i="8"/>
  <c r="T1565" i="8"/>
  <c r="T1566" i="8"/>
  <c r="T1567" i="8"/>
  <c r="T1568" i="8"/>
  <c r="T1569" i="8"/>
  <c r="T1570" i="8"/>
  <c r="T1571" i="8"/>
  <c r="T1572" i="8"/>
  <c r="T1573" i="8"/>
  <c r="T1574" i="8"/>
  <c r="T1575" i="8"/>
  <c r="T1576" i="8"/>
  <c r="T1577" i="8"/>
  <c r="T1578" i="8"/>
  <c r="T1579" i="8"/>
  <c r="T1580" i="8"/>
  <c r="T1581" i="8"/>
  <c r="T1582" i="8"/>
  <c r="T1583" i="8"/>
  <c r="T1584" i="8"/>
  <c r="T1585" i="8"/>
  <c r="T1586" i="8"/>
  <c r="T1587" i="8"/>
  <c r="T1588" i="8"/>
  <c r="T1589" i="8"/>
  <c r="T1590" i="8"/>
  <c r="T1591" i="8"/>
  <c r="T1592" i="8"/>
  <c r="T1593" i="8"/>
  <c r="T1594" i="8"/>
  <c r="T1595" i="8"/>
  <c r="T1596" i="8"/>
  <c r="T1597" i="8"/>
  <c r="T1598" i="8"/>
  <c r="T1599" i="8"/>
  <c r="T1600" i="8"/>
  <c r="T1601" i="8"/>
  <c r="T1602" i="8"/>
  <c r="T1603" i="8"/>
  <c r="T1604" i="8"/>
  <c r="T1605" i="8"/>
  <c r="T1606" i="8"/>
  <c r="T1607" i="8"/>
  <c r="T1608" i="8"/>
  <c r="T1609" i="8"/>
  <c r="T1610" i="8"/>
  <c r="T1611" i="8"/>
  <c r="T1612" i="8"/>
  <c r="T1613" i="8"/>
  <c r="T1614" i="8"/>
  <c r="T1615" i="8"/>
  <c r="T1616" i="8"/>
  <c r="T1617" i="8"/>
  <c r="T1618" i="8"/>
  <c r="T1619" i="8"/>
  <c r="T1620" i="8"/>
  <c r="T1621" i="8"/>
  <c r="T1622" i="8"/>
  <c r="T1623" i="8"/>
  <c r="T1624" i="8"/>
  <c r="T1625" i="8"/>
  <c r="T1626" i="8"/>
  <c r="T1627" i="8"/>
  <c r="T1628" i="8"/>
  <c r="T1629" i="8"/>
  <c r="T1630" i="8"/>
  <c r="T1631" i="8"/>
  <c r="T1632" i="8"/>
  <c r="T1633" i="8"/>
  <c r="T1634" i="8"/>
  <c r="T1635" i="8"/>
  <c r="T1636" i="8"/>
  <c r="T1637" i="8"/>
  <c r="T1638" i="8"/>
  <c r="T1639" i="8"/>
  <c r="T1640" i="8"/>
  <c r="T1641" i="8"/>
  <c r="T1642" i="8"/>
  <c r="T1643" i="8"/>
  <c r="T1644" i="8"/>
  <c r="T1645" i="8"/>
  <c r="T1646" i="8"/>
  <c r="T1647" i="8"/>
  <c r="T1648" i="8"/>
  <c r="T1649" i="8"/>
  <c r="T1650" i="8"/>
  <c r="T1651" i="8"/>
  <c r="T1652" i="8"/>
  <c r="T1653" i="8"/>
  <c r="T1654" i="8"/>
  <c r="T1655" i="8"/>
  <c r="T1656" i="8"/>
  <c r="T1657" i="8"/>
  <c r="T1658" i="8"/>
  <c r="T1659" i="8"/>
  <c r="T1660" i="8"/>
  <c r="T1661" i="8"/>
  <c r="T1662" i="8"/>
  <c r="T1663" i="8"/>
  <c r="T1664" i="8"/>
  <c r="T1665" i="8"/>
  <c r="T1666" i="8"/>
  <c r="T1667" i="8"/>
  <c r="T1668" i="8"/>
  <c r="T1669" i="8"/>
  <c r="T1670" i="8"/>
  <c r="T1671" i="8"/>
  <c r="T1672" i="8"/>
  <c r="T1673" i="8"/>
  <c r="T1674" i="8"/>
  <c r="T1675" i="8"/>
  <c r="T1676" i="8"/>
  <c r="T1677" i="8"/>
  <c r="T1678" i="8"/>
  <c r="T1679" i="8"/>
  <c r="T1680" i="8"/>
  <c r="T1681" i="8"/>
  <c r="T1682" i="8"/>
  <c r="T1683" i="8"/>
  <c r="T1684" i="8"/>
  <c r="T1685" i="8"/>
  <c r="T1686" i="8"/>
  <c r="T1687" i="8"/>
  <c r="T1688" i="8"/>
  <c r="T1689" i="8"/>
  <c r="T1690" i="8"/>
  <c r="T1691" i="8"/>
  <c r="T1692" i="8"/>
  <c r="T1693" i="8"/>
  <c r="T1694" i="8"/>
  <c r="T1695" i="8"/>
  <c r="T1696" i="8"/>
  <c r="T1697" i="8"/>
  <c r="T1698" i="8"/>
  <c r="T1699" i="8"/>
  <c r="T1700" i="8"/>
  <c r="T1701" i="8"/>
  <c r="T1702" i="8"/>
  <c r="T1703" i="8"/>
  <c r="T1704" i="8"/>
  <c r="T1705" i="8"/>
  <c r="T1706" i="8"/>
  <c r="T1707" i="8"/>
  <c r="T1708" i="8"/>
  <c r="T1709" i="8"/>
  <c r="T1710" i="8"/>
  <c r="T1711" i="8"/>
  <c r="T1712" i="8"/>
  <c r="T1713" i="8"/>
  <c r="T1714" i="8"/>
  <c r="T1715" i="8"/>
  <c r="T1716" i="8"/>
  <c r="T1717" i="8"/>
  <c r="T1718" i="8"/>
  <c r="T1719" i="8"/>
  <c r="T1720" i="8"/>
  <c r="T1721" i="8"/>
  <c r="T1722" i="8"/>
  <c r="T1723" i="8"/>
  <c r="T1724" i="8"/>
  <c r="T1725" i="8"/>
  <c r="T1726" i="8"/>
  <c r="T1727" i="8"/>
  <c r="T1728" i="8"/>
  <c r="T1729" i="8"/>
  <c r="T1730" i="8"/>
  <c r="T1731" i="8"/>
  <c r="T1732" i="8"/>
  <c r="T1733" i="8"/>
  <c r="T1734" i="8"/>
  <c r="T1735" i="8"/>
  <c r="T1736" i="8"/>
  <c r="T1737" i="8"/>
  <c r="T1738" i="8"/>
  <c r="T1739" i="8"/>
  <c r="T1740" i="8"/>
  <c r="T1741" i="8"/>
  <c r="T1742" i="8"/>
  <c r="T1743" i="8"/>
  <c r="T1744" i="8"/>
  <c r="T1745" i="8"/>
  <c r="T1746" i="8"/>
  <c r="T1747" i="8"/>
  <c r="T1748" i="8"/>
  <c r="T1749" i="8"/>
  <c r="T1750" i="8"/>
  <c r="T1751" i="8"/>
  <c r="T1752" i="8"/>
  <c r="T1753" i="8"/>
  <c r="T1754" i="8"/>
  <c r="T1755" i="8"/>
  <c r="T1756" i="8"/>
  <c r="T1757" i="8"/>
  <c r="T1758" i="8"/>
  <c r="T1759" i="8"/>
  <c r="T1760" i="8"/>
  <c r="T1761" i="8"/>
  <c r="T1762" i="8"/>
  <c r="T1763" i="8"/>
  <c r="T1764" i="8"/>
  <c r="T1765" i="8"/>
  <c r="T1766" i="8"/>
  <c r="T1767" i="8"/>
  <c r="T1768" i="8"/>
  <c r="T1769" i="8"/>
  <c r="T1770" i="8"/>
  <c r="T1771" i="8"/>
  <c r="T1772" i="8"/>
  <c r="T1773" i="8"/>
  <c r="T1774" i="8"/>
  <c r="T1775" i="8"/>
  <c r="T1776" i="8"/>
  <c r="T1777" i="8"/>
  <c r="T1778" i="8"/>
  <c r="T1779" i="8"/>
  <c r="T1780" i="8"/>
  <c r="T1781" i="8"/>
  <c r="T1782" i="8"/>
  <c r="T1783" i="8"/>
  <c r="T1784" i="8"/>
  <c r="T1785" i="8"/>
  <c r="T1786" i="8"/>
  <c r="T1787" i="8"/>
  <c r="T1788" i="8"/>
  <c r="T1789" i="8"/>
  <c r="T1790" i="8"/>
  <c r="T1791" i="8"/>
  <c r="T1792" i="8"/>
  <c r="T1793" i="8"/>
  <c r="T1794" i="8"/>
  <c r="T1795" i="8"/>
  <c r="T1796" i="8"/>
  <c r="T1797" i="8"/>
  <c r="T1798" i="8"/>
  <c r="T1799" i="8"/>
  <c r="T1800" i="8"/>
  <c r="T1801" i="8"/>
  <c r="T1802" i="8"/>
  <c r="T1803" i="8"/>
  <c r="T1804" i="8"/>
  <c r="T1805" i="8"/>
  <c r="T1806" i="8"/>
  <c r="T1807" i="8"/>
  <c r="T1808" i="8"/>
  <c r="T1809" i="8"/>
  <c r="T1810" i="8"/>
  <c r="T1811" i="8"/>
  <c r="T1812" i="8"/>
  <c r="T1813" i="8"/>
  <c r="T1814" i="8"/>
  <c r="T1815" i="8"/>
  <c r="T1816" i="8"/>
  <c r="T1817" i="8"/>
  <c r="T1818" i="8"/>
  <c r="T1819" i="8"/>
  <c r="T1820" i="8"/>
  <c r="T1821" i="8"/>
  <c r="T1822" i="8"/>
  <c r="T1823" i="8"/>
  <c r="T1824" i="8"/>
  <c r="T1825" i="8"/>
  <c r="T1826" i="8"/>
  <c r="T1827" i="8"/>
  <c r="T1828" i="8"/>
  <c r="T1829" i="8"/>
  <c r="T1830" i="8"/>
  <c r="T1831" i="8"/>
  <c r="T1832" i="8"/>
  <c r="T1833" i="8"/>
  <c r="T1834" i="8"/>
  <c r="T1835" i="8"/>
  <c r="T1836" i="8"/>
  <c r="T1837" i="8"/>
  <c r="T1838" i="8"/>
  <c r="T1839" i="8"/>
  <c r="T1840" i="8"/>
  <c r="T1841" i="8"/>
  <c r="T1842" i="8"/>
  <c r="T1843" i="8"/>
  <c r="T1844" i="8"/>
  <c r="T1845" i="8"/>
  <c r="T1846" i="8"/>
  <c r="T1847" i="8"/>
  <c r="T1848" i="8"/>
  <c r="T1849" i="8"/>
  <c r="T1850" i="8"/>
  <c r="T1851" i="8"/>
  <c r="T1852" i="8"/>
  <c r="T1853" i="8"/>
  <c r="T1854" i="8"/>
  <c r="T1855" i="8"/>
  <c r="T1856" i="8"/>
  <c r="T1857" i="8"/>
  <c r="T1858" i="8"/>
  <c r="T1859" i="8"/>
  <c r="T1860" i="8"/>
  <c r="T1861" i="8"/>
  <c r="T1862" i="8"/>
  <c r="T1863" i="8"/>
  <c r="T1864" i="8"/>
  <c r="T1865" i="8"/>
  <c r="T1866" i="8"/>
  <c r="T1867" i="8"/>
  <c r="T1868" i="8"/>
  <c r="T1869" i="8"/>
  <c r="T1870" i="8"/>
  <c r="T1871" i="8"/>
  <c r="T1872" i="8"/>
  <c r="T1873" i="8"/>
  <c r="T1874" i="8"/>
  <c r="T1875" i="8"/>
  <c r="T1876" i="8"/>
  <c r="T1877" i="8"/>
  <c r="T1878" i="8"/>
  <c r="T1879" i="8"/>
  <c r="T1880" i="8"/>
  <c r="T1881" i="8"/>
  <c r="T1882" i="8"/>
  <c r="T1883" i="8"/>
  <c r="T1884" i="8"/>
  <c r="T1885" i="8"/>
  <c r="T1886" i="8"/>
  <c r="T1887" i="8"/>
  <c r="T1888" i="8"/>
  <c r="T1889" i="8"/>
  <c r="T1890" i="8"/>
  <c r="T1891" i="8"/>
  <c r="T1892" i="8"/>
  <c r="T1893" i="8"/>
  <c r="T1894" i="8"/>
  <c r="T1895" i="8"/>
  <c r="T1896" i="8"/>
  <c r="T1897" i="8"/>
  <c r="T1898" i="8"/>
  <c r="T1899" i="8"/>
  <c r="T1900" i="8"/>
  <c r="T1901" i="8"/>
  <c r="T1902" i="8"/>
  <c r="T1903" i="8"/>
  <c r="T1904" i="8"/>
  <c r="T1905" i="8"/>
  <c r="T1906" i="8"/>
  <c r="T1907" i="8"/>
  <c r="T1908" i="8"/>
  <c r="T1909" i="8"/>
  <c r="T1910" i="8"/>
  <c r="T1911" i="8"/>
  <c r="T1912" i="8"/>
  <c r="T1913" i="8"/>
  <c r="T1914" i="8"/>
  <c r="T1915" i="8"/>
  <c r="T1916" i="8"/>
  <c r="T1917" i="8"/>
  <c r="T1918" i="8"/>
  <c r="T1919" i="8"/>
  <c r="T1920" i="8"/>
  <c r="T1921" i="8"/>
  <c r="T1922" i="8"/>
  <c r="T1923" i="8"/>
  <c r="T1924" i="8"/>
  <c r="T1925" i="8"/>
  <c r="T1926" i="8"/>
  <c r="T1927" i="8"/>
  <c r="T1928" i="8"/>
  <c r="T1929" i="8"/>
  <c r="T1930" i="8"/>
  <c r="T1931" i="8"/>
  <c r="T1932" i="8"/>
  <c r="T1933" i="8"/>
  <c r="T1934" i="8"/>
  <c r="T1935" i="8"/>
  <c r="T1936" i="8"/>
  <c r="T1937" i="8"/>
  <c r="T1938" i="8"/>
  <c r="T1939" i="8"/>
  <c r="T1940" i="8"/>
  <c r="T1941" i="8"/>
  <c r="T1942" i="8"/>
  <c r="T1943" i="8"/>
  <c r="T1944" i="8"/>
  <c r="T1945" i="8"/>
  <c r="T1946" i="8"/>
  <c r="T1947" i="8"/>
  <c r="T1948" i="8"/>
  <c r="T1949" i="8"/>
  <c r="T1950" i="8"/>
  <c r="T1951" i="8"/>
  <c r="T1952" i="8"/>
  <c r="T1953" i="8"/>
  <c r="T1954" i="8"/>
  <c r="T1955" i="8"/>
  <c r="T1956" i="8"/>
  <c r="T1957" i="8"/>
  <c r="T1958" i="8"/>
  <c r="T1959" i="8"/>
  <c r="T1960" i="8"/>
  <c r="T1961" i="8"/>
  <c r="T1962" i="8"/>
  <c r="T1963" i="8"/>
  <c r="T1964" i="8"/>
  <c r="T1965" i="8"/>
  <c r="T1966" i="8"/>
  <c r="T1967" i="8"/>
  <c r="T1968" i="8"/>
  <c r="T1969" i="8"/>
  <c r="T1970" i="8"/>
  <c r="T1971" i="8"/>
  <c r="T1972" i="8"/>
  <c r="T1973" i="8"/>
  <c r="T1974" i="8"/>
  <c r="T1975" i="8"/>
  <c r="T1976" i="8"/>
  <c r="T1977" i="8"/>
  <c r="T1978" i="8"/>
  <c r="T1979" i="8"/>
  <c r="T1980" i="8"/>
  <c r="T1981" i="8"/>
  <c r="T1982" i="8"/>
  <c r="T1983" i="8"/>
  <c r="T1984" i="8"/>
  <c r="T1985" i="8"/>
  <c r="T1986" i="8"/>
  <c r="T1987" i="8"/>
  <c r="T1988" i="8"/>
  <c r="T1989" i="8"/>
  <c r="T1990" i="8"/>
  <c r="T1991" i="8"/>
  <c r="T1992" i="8"/>
  <c r="T1993" i="8"/>
  <c r="T1994" i="8"/>
  <c r="T1995" i="8"/>
  <c r="T1996" i="8"/>
  <c r="T1997" i="8"/>
  <c r="T1998" i="8"/>
  <c r="T1999" i="8"/>
  <c r="T2000" i="8"/>
  <c r="T2001" i="8"/>
  <c r="T2002" i="8"/>
  <c r="T2003" i="8"/>
  <c r="T2004" i="8"/>
  <c r="T2005" i="8"/>
  <c r="T2006" i="8"/>
  <c r="T2007" i="8"/>
  <c r="T8" i="8"/>
  <c r="V8" i="8"/>
  <c r="W8" i="8"/>
  <c r="U8"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2" i="8"/>
  <c r="S53" i="8"/>
  <c r="S54" i="8"/>
  <c r="S55" i="8"/>
  <c r="S56" i="8"/>
  <c r="S57" i="8"/>
  <c r="S58" i="8"/>
  <c r="S59" i="8"/>
  <c r="S60" i="8"/>
  <c r="S61" i="8"/>
  <c r="S62" i="8"/>
  <c r="S63" i="8"/>
  <c r="S64" i="8"/>
  <c r="S65" i="8"/>
  <c r="S66" i="8"/>
  <c r="S67" i="8"/>
  <c r="S68" i="8"/>
  <c r="S69" i="8"/>
  <c r="S70" i="8"/>
  <c r="S71" i="8"/>
  <c r="S72" i="8"/>
  <c r="S73" i="8"/>
  <c r="S74" i="8"/>
  <c r="S75" i="8"/>
  <c r="S76" i="8"/>
  <c r="S77" i="8"/>
  <c r="S78" i="8"/>
  <c r="S79" i="8"/>
  <c r="S80" i="8"/>
  <c r="S81" i="8"/>
  <c r="S82" i="8"/>
  <c r="S83" i="8"/>
  <c r="S84" i="8"/>
  <c r="S85" i="8"/>
  <c r="S86" i="8"/>
  <c r="S87" i="8"/>
  <c r="S88" i="8"/>
  <c r="S89" i="8"/>
  <c r="S90" i="8"/>
  <c r="S91" i="8"/>
  <c r="S92" i="8"/>
  <c r="S93" i="8"/>
  <c r="S94" i="8"/>
  <c r="S95" i="8"/>
  <c r="S96" i="8"/>
  <c r="S97" i="8"/>
  <c r="S98" i="8"/>
  <c r="S99" i="8"/>
  <c r="S100" i="8"/>
  <c r="S101" i="8"/>
  <c r="S102" i="8"/>
  <c r="S103" i="8"/>
  <c r="S104" i="8"/>
  <c r="S105" i="8"/>
  <c r="S106" i="8"/>
  <c r="S107" i="8"/>
  <c r="S108" i="8"/>
  <c r="S109" i="8"/>
  <c r="S110" i="8"/>
  <c r="S111" i="8"/>
  <c r="S112" i="8"/>
  <c r="S113" i="8"/>
  <c r="S114" i="8"/>
  <c r="S115" i="8"/>
  <c r="S116" i="8"/>
  <c r="S117" i="8"/>
  <c r="S118" i="8"/>
  <c r="S119" i="8"/>
  <c r="S120" i="8"/>
  <c r="S121" i="8"/>
  <c r="S122" i="8"/>
  <c r="S123" i="8"/>
  <c r="S124" i="8"/>
  <c r="S125" i="8"/>
  <c r="S126" i="8"/>
  <c r="S127" i="8"/>
  <c r="S128" i="8"/>
  <c r="S129" i="8"/>
  <c r="S130" i="8"/>
  <c r="S131" i="8"/>
  <c r="S132" i="8"/>
  <c r="S133" i="8"/>
  <c r="S134" i="8"/>
  <c r="S135" i="8"/>
  <c r="S136" i="8"/>
  <c r="S137" i="8"/>
  <c r="S138" i="8"/>
  <c r="S139" i="8"/>
  <c r="S140" i="8"/>
  <c r="S141" i="8"/>
  <c r="S142" i="8"/>
  <c r="S143" i="8"/>
  <c r="S144" i="8"/>
  <c r="S145" i="8"/>
  <c r="S146" i="8"/>
  <c r="S147" i="8"/>
  <c r="S148" i="8"/>
  <c r="S149" i="8"/>
  <c r="S150" i="8"/>
  <c r="S151" i="8"/>
  <c r="S152" i="8"/>
  <c r="S153" i="8"/>
  <c r="S154" i="8"/>
  <c r="S155" i="8"/>
  <c r="S156" i="8"/>
  <c r="S157" i="8"/>
  <c r="S158" i="8"/>
  <c r="S159" i="8"/>
  <c r="S160" i="8"/>
  <c r="S161" i="8"/>
  <c r="S162" i="8"/>
  <c r="S163" i="8"/>
  <c r="S164" i="8"/>
  <c r="S165" i="8"/>
  <c r="S166" i="8"/>
  <c r="S167" i="8"/>
  <c r="S168" i="8"/>
  <c r="S169" i="8"/>
  <c r="S170" i="8"/>
  <c r="S171" i="8"/>
  <c r="S172" i="8"/>
  <c r="S173" i="8"/>
  <c r="S174" i="8"/>
  <c r="S175" i="8"/>
  <c r="S176" i="8"/>
  <c r="S177" i="8"/>
  <c r="S178" i="8"/>
  <c r="S179" i="8"/>
  <c r="S180" i="8"/>
  <c r="S181" i="8"/>
  <c r="S182" i="8"/>
  <c r="S183" i="8"/>
  <c r="S184" i="8"/>
  <c r="S185" i="8"/>
  <c r="S186" i="8"/>
  <c r="S187" i="8"/>
  <c r="S188" i="8"/>
  <c r="S189" i="8"/>
  <c r="S190" i="8"/>
  <c r="S191" i="8"/>
  <c r="S192" i="8"/>
  <c r="S193" i="8"/>
  <c r="S194" i="8"/>
  <c r="S195" i="8"/>
  <c r="S196" i="8"/>
  <c r="S197" i="8"/>
  <c r="S198" i="8"/>
  <c r="S199" i="8"/>
  <c r="S200" i="8"/>
  <c r="S201" i="8"/>
  <c r="S202" i="8"/>
  <c r="S203" i="8"/>
  <c r="S204" i="8"/>
  <c r="S205" i="8"/>
  <c r="S206" i="8"/>
  <c r="S207" i="8"/>
  <c r="S208" i="8"/>
  <c r="S209" i="8"/>
  <c r="S210" i="8"/>
  <c r="S211" i="8"/>
  <c r="S212" i="8"/>
  <c r="S213" i="8"/>
  <c r="S214" i="8"/>
  <c r="S215" i="8"/>
  <c r="S216" i="8"/>
  <c r="S217" i="8"/>
  <c r="S218" i="8"/>
  <c r="S219" i="8"/>
  <c r="S220" i="8"/>
  <c r="S221" i="8"/>
  <c r="S222" i="8"/>
  <c r="S223" i="8"/>
  <c r="S224" i="8"/>
  <c r="S225" i="8"/>
  <c r="S226" i="8"/>
  <c r="S227" i="8"/>
  <c r="S228" i="8"/>
  <c r="S229" i="8"/>
  <c r="S230" i="8"/>
  <c r="S231" i="8"/>
  <c r="S232" i="8"/>
  <c r="S233" i="8"/>
  <c r="S234" i="8"/>
  <c r="S235" i="8"/>
  <c r="S236" i="8"/>
  <c r="S237" i="8"/>
  <c r="S238" i="8"/>
  <c r="S239" i="8"/>
  <c r="S240" i="8"/>
  <c r="S241" i="8"/>
  <c r="S242" i="8"/>
  <c r="S243" i="8"/>
  <c r="S244" i="8"/>
  <c r="S245" i="8"/>
  <c r="S246" i="8"/>
  <c r="S247" i="8"/>
  <c r="S248" i="8"/>
  <c r="S249" i="8"/>
  <c r="S250" i="8"/>
  <c r="S251" i="8"/>
  <c r="S252" i="8"/>
  <c r="S253" i="8"/>
  <c r="S254" i="8"/>
  <c r="S255" i="8"/>
  <c r="S256" i="8"/>
  <c r="S257" i="8"/>
  <c r="S258" i="8"/>
  <c r="S259" i="8"/>
  <c r="S260" i="8"/>
  <c r="S261" i="8"/>
  <c r="S262" i="8"/>
  <c r="S263" i="8"/>
  <c r="S264" i="8"/>
  <c r="S265" i="8"/>
  <c r="S266" i="8"/>
  <c r="S267" i="8"/>
  <c r="S268" i="8"/>
  <c r="S269" i="8"/>
  <c r="S270" i="8"/>
  <c r="S271" i="8"/>
  <c r="S272" i="8"/>
  <c r="S273" i="8"/>
  <c r="S274" i="8"/>
  <c r="S275" i="8"/>
  <c r="S276" i="8"/>
  <c r="S277" i="8"/>
  <c r="S278" i="8"/>
  <c r="S279" i="8"/>
  <c r="S280" i="8"/>
  <c r="S281" i="8"/>
  <c r="S282" i="8"/>
  <c r="S283" i="8"/>
  <c r="S284" i="8"/>
  <c r="S285" i="8"/>
  <c r="S286" i="8"/>
  <c r="S287" i="8"/>
  <c r="S288" i="8"/>
  <c r="S289" i="8"/>
  <c r="S290" i="8"/>
  <c r="S291" i="8"/>
  <c r="S292" i="8"/>
  <c r="S293" i="8"/>
  <c r="S294" i="8"/>
  <c r="S295" i="8"/>
  <c r="S296" i="8"/>
  <c r="S297" i="8"/>
  <c r="S298" i="8"/>
  <c r="S299" i="8"/>
  <c r="S300" i="8"/>
  <c r="S301" i="8"/>
  <c r="S302" i="8"/>
  <c r="S303" i="8"/>
  <c r="S304" i="8"/>
  <c r="S305" i="8"/>
  <c r="S306" i="8"/>
  <c r="S307" i="8"/>
  <c r="S308" i="8"/>
  <c r="S309" i="8"/>
  <c r="S310" i="8"/>
  <c r="S311" i="8"/>
  <c r="S312" i="8"/>
  <c r="S313" i="8"/>
  <c r="S314" i="8"/>
  <c r="S315" i="8"/>
  <c r="S316" i="8"/>
  <c r="S317" i="8"/>
  <c r="S318" i="8"/>
  <c r="S319" i="8"/>
  <c r="S320" i="8"/>
  <c r="S321" i="8"/>
  <c r="S322" i="8"/>
  <c r="S323" i="8"/>
  <c r="S324" i="8"/>
  <c r="S325" i="8"/>
  <c r="S326" i="8"/>
  <c r="S327" i="8"/>
  <c r="S328" i="8"/>
  <c r="S329" i="8"/>
  <c r="S330" i="8"/>
  <c r="S331" i="8"/>
  <c r="S332" i="8"/>
  <c r="S333" i="8"/>
  <c r="S334" i="8"/>
  <c r="S335" i="8"/>
  <c r="S336" i="8"/>
  <c r="S337" i="8"/>
  <c r="S338" i="8"/>
  <c r="S339" i="8"/>
  <c r="S340" i="8"/>
  <c r="S341" i="8"/>
  <c r="S342" i="8"/>
  <c r="S343" i="8"/>
  <c r="S344" i="8"/>
  <c r="S345" i="8"/>
  <c r="S346" i="8"/>
  <c r="S347" i="8"/>
  <c r="S348" i="8"/>
  <c r="S349" i="8"/>
  <c r="S350" i="8"/>
  <c r="S351" i="8"/>
  <c r="S352" i="8"/>
  <c r="S353" i="8"/>
  <c r="S354" i="8"/>
  <c r="S355" i="8"/>
  <c r="S356" i="8"/>
  <c r="S357" i="8"/>
  <c r="S358" i="8"/>
  <c r="S359" i="8"/>
  <c r="S360" i="8"/>
  <c r="S361" i="8"/>
  <c r="S362" i="8"/>
  <c r="S363" i="8"/>
  <c r="S364" i="8"/>
  <c r="S365" i="8"/>
  <c r="S366" i="8"/>
  <c r="S367" i="8"/>
  <c r="S368" i="8"/>
  <c r="S369" i="8"/>
  <c r="S370" i="8"/>
  <c r="S371" i="8"/>
  <c r="S372" i="8"/>
  <c r="S373" i="8"/>
  <c r="S374" i="8"/>
  <c r="S375" i="8"/>
  <c r="S376" i="8"/>
  <c r="S377" i="8"/>
  <c r="S378" i="8"/>
  <c r="S379" i="8"/>
  <c r="S380" i="8"/>
  <c r="S381" i="8"/>
  <c r="S382" i="8"/>
  <c r="S383" i="8"/>
  <c r="S384" i="8"/>
  <c r="S385" i="8"/>
  <c r="S386" i="8"/>
  <c r="S387" i="8"/>
  <c r="S388" i="8"/>
  <c r="S389" i="8"/>
  <c r="S390" i="8"/>
  <c r="S391" i="8"/>
  <c r="S392" i="8"/>
  <c r="S393" i="8"/>
  <c r="S394" i="8"/>
  <c r="S395" i="8"/>
  <c r="S396" i="8"/>
  <c r="S397" i="8"/>
  <c r="S398" i="8"/>
  <c r="S399" i="8"/>
  <c r="S400" i="8"/>
  <c r="S401" i="8"/>
  <c r="S402" i="8"/>
  <c r="S403" i="8"/>
  <c r="S404" i="8"/>
  <c r="S405" i="8"/>
  <c r="S406" i="8"/>
  <c r="S407" i="8"/>
  <c r="S408" i="8"/>
  <c r="S409" i="8"/>
  <c r="S410" i="8"/>
  <c r="S411" i="8"/>
  <c r="S412" i="8"/>
  <c r="S413" i="8"/>
  <c r="S414" i="8"/>
  <c r="S415" i="8"/>
  <c r="S416" i="8"/>
  <c r="S417" i="8"/>
  <c r="S418" i="8"/>
  <c r="S419" i="8"/>
  <c r="S420" i="8"/>
  <c r="S421" i="8"/>
  <c r="S422" i="8"/>
  <c r="S423" i="8"/>
  <c r="S424" i="8"/>
  <c r="S425" i="8"/>
  <c r="S426" i="8"/>
  <c r="S427" i="8"/>
  <c r="S428" i="8"/>
  <c r="S429" i="8"/>
  <c r="S430" i="8"/>
  <c r="S431" i="8"/>
  <c r="S432" i="8"/>
  <c r="S433" i="8"/>
  <c r="S434" i="8"/>
  <c r="S435" i="8"/>
  <c r="S436" i="8"/>
  <c r="S437" i="8"/>
  <c r="S438" i="8"/>
  <c r="S439" i="8"/>
  <c r="S440" i="8"/>
  <c r="S441" i="8"/>
  <c r="S442" i="8"/>
  <c r="S443" i="8"/>
  <c r="S444" i="8"/>
  <c r="S445" i="8"/>
  <c r="S446" i="8"/>
  <c r="S447" i="8"/>
  <c r="S448" i="8"/>
  <c r="S449" i="8"/>
  <c r="S450" i="8"/>
  <c r="S451" i="8"/>
  <c r="S452" i="8"/>
  <c r="S453" i="8"/>
  <c r="S454" i="8"/>
  <c r="S455" i="8"/>
  <c r="S456" i="8"/>
  <c r="S457" i="8"/>
  <c r="S458" i="8"/>
  <c r="S459" i="8"/>
  <c r="S460" i="8"/>
  <c r="S461" i="8"/>
  <c r="S462" i="8"/>
  <c r="S463" i="8"/>
  <c r="S464" i="8"/>
  <c r="S465" i="8"/>
  <c r="S466" i="8"/>
  <c r="S467" i="8"/>
  <c r="S468" i="8"/>
  <c r="S469" i="8"/>
  <c r="S470" i="8"/>
  <c r="S471" i="8"/>
  <c r="S472" i="8"/>
  <c r="S473" i="8"/>
  <c r="S474" i="8"/>
  <c r="S475" i="8"/>
  <c r="S476" i="8"/>
  <c r="S477" i="8"/>
  <c r="S478" i="8"/>
  <c r="S479" i="8"/>
  <c r="S480" i="8"/>
  <c r="S481" i="8"/>
  <c r="S482" i="8"/>
  <c r="S483" i="8"/>
  <c r="S484" i="8"/>
  <c r="S485" i="8"/>
  <c r="S486" i="8"/>
  <c r="S487" i="8"/>
  <c r="S488" i="8"/>
  <c r="S489" i="8"/>
  <c r="S490" i="8"/>
  <c r="S491" i="8"/>
  <c r="S492" i="8"/>
  <c r="S493" i="8"/>
  <c r="S494" i="8"/>
  <c r="S495" i="8"/>
  <c r="S496" i="8"/>
  <c r="S497" i="8"/>
  <c r="S498" i="8"/>
  <c r="S499" i="8"/>
  <c r="S500" i="8"/>
  <c r="S501" i="8"/>
  <c r="S502" i="8"/>
  <c r="S503" i="8"/>
  <c r="S504" i="8"/>
  <c r="S505" i="8"/>
  <c r="S506" i="8"/>
  <c r="S507" i="8"/>
  <c r="S508" i="8"/>
  <c r="S509" i="8"/>
  <c r="S510" i="8"/>
  <c r="S511" i="8"/>
  <c r="S512" i="8"/>
  <c r="S513" i="8"/>
  <c r="S514" i="8"/>
  <c r="S515" i="8"/>
  <c r="S516" i="8"/>
  <c r="S517" i="8"/>
  <c r="S518" i="8"/>
  <c r="S519" i="8"/>
  <c r="S520" i="8"/>
  <c r="S521" i="8"/>
  <c r="S522" i="8"/>
  <c r="S523" i="8"/>
  <c r="S524" i="8"/>
  <c r="S525" i="8"/>
  <c r="S526" i="8"/>
  <c r="S527" i="8"/>
  <c r="S528" i="8"/>
  <c r="S529" i="8"/>
  <c r="S530" i="8"/>
  <c r="S531" i="8"/>
  <c r="S532" i="8"/>
  <c r="S533" i="8"/>
  <c r="S534" i="8"/>
  <c r="S535" i="8"/>
  <c r="S536" i="8"/>
  <c r="S537" i="8"/>
  <c r="S538" i="8"/>
  <c r="S539" i="8"/>
  <c r="S540" i="8"/>
  <c r="S541" i="8"/>
  <c r="S542" i="8"/>
  <c r="S543" i="8"/>
  <c r="S544" i="8"/>
  <c r="S545" i="8"/>
  <c r="S546" i="8"/>
  <c r="S547" i="8"/>
  <c r="S548" i="8"/>
  <c r="S549" i="8"/>
  <c r="S550" i="8"/>
  <c r="S551" i="8"/>
  <c r="S552" i="8"/>
  <c r="S553" i="8"/>
  <c r="S554" i="8"/>
  <c r="S555" i="8"/>
  <c r="S556" i="8"/>
  <c r="S557" i="8"/>
  <c r="S558" i="8"/>
  <c r="S559" i="8"/>
  <c r="S560" i="8"/>
  <c r="S561" i="8"/>
  <c r="S562" i="8"/>
  <c r="S563" i="8"/>
  <c r="S564" i="8"/>
  <c r="S565" i="8"/>
  <c r="S566" i="8"/>
  <c r="S567" i="8"/>
  <c r="S568" i="8"/>
  <c r="S569" i="8"/>
  <c r="S570" i="8"/>
  <c r="S571" i="8"/>
  <c r="S572" i="8"/>
  <c r="S573" i="8"/>
  <c r="S574" i="8"/>
  <c r="S575" i="8"/>
  <c r="S576" i="8"/>
  <c r="S577" i="8"/>
  <c r="S578" i="8"/>
  <c r="S579" i="8"/>
  <c r="S580" i="8"/>
  <c r="S581" i="8"/>
  <c r="S582" i="8"/>
  <c r="S583" i="8"/>
  <c r="S584" i="8"/>
  <c r="S585" i="8"/>
  <c r="S586" i="8"/>
  <c r="S587" i="8"/>
  <c r="S588" i="8"/>
  <c r="S589" i="8"/>
  <c r="S590" i="8"/>
  <c r="S591" i="8"/>
  <c r="S592" i="8"/>
  <c r="S593" i="8"/>
  <c r="S594" i="8"/>
  <c r="S595" i="8"/>
  <c r="S596" i="8"/>
  <c r="S597" i="8"/>
  <c r="S598" i="8"/>
  <c r="S599" i="8"/>
  <c r="S600" i="8"/>
  <c r="S601" i="8"/>
  <c r="S602" i="8"/>
  <c r="S603" i="8"/>
  <c r="S604" i="8"/>
  <c r="S605" i="8"/>
  <c r="S606" i="8"/>
  <c r="S607" i="8"/>
  <c r="S608" i="8"/>
  <c r="S609" i="8"/>
  <c r="S610" i="8"/>
  <c r="S611" i="8"/>
  <c r="S612" i="8"/>
  <c r="S613" i="8"/>
  <c r="S614" i="8"/>
  <c r="S615" i="8"/>
  <c r="S616" i="8"/>
  <c r="S617" i="8"/>
  <c r="S618" i="8"/>
  <c r="S619" i="8"/>
  <c r="S620" i="8"/>
  <c r="S621" i="8"/>
  <c r="S622" i="8"/>
  <c r="S623" i="8"/>
  <c r="S624" i="8"/>
  <c r="S625" i="8"/>
  <c r="S626" i="8"/>
  <c r="S627" i="8"/>
  <c r="S628" i="8"/>
  <c r="S629" i="8"/>
  <c r="S630" i="8"/>
  <c r="S631" i="8"/>
  <c r="S632" i="8"/>
  <c r="S633" i="8"/>
  <c r="S634" i="8"/>
  <c r="S635" i="8"/>
  <c r="S636" i="8"/>
  <c r="S637" i="8"/>
  <c r="S638" i="8"/>
  <c r="S639" i="8"/>
  <c r="S640" i="8"/>
  <c r="S641" i="8"/>
  <c r="S642" i="8"/>
  <c r="S643" i="8"/>
  <c r="S644" i="8"/>
  <c r="S645" i="8"/>
  <c r="S646" i="8"/>
  <c r="S647" i="8"/>
  <c r="S648" i="8"/>
  <c r="S649" i="8"/>
  <c r="S650" i="8"/>
  <c r="S651" i="8"/>
  <c r="S652" i="8"/>
  <c r="S653" i="8"/>
  <c r="S654" i="8"/>
  <c r="S655" i="8"/>
  <c r="S656" i="8"/>
  <c r="S657" i="8"/>
  <c r="S658" i="8"/>
  <c r="S659" i="8"/>
  <c r="S660" i="8"/>
  <c r="S661" i="8"/>
  <c r="S662" i="8"/>
  <c r="S663" i="8"/>
  <c r="S664" i="8"/>
  <c r="S665" i="8"/>
  <c r="S666" i="8"/>
  <c r="S667" i="8"/>
  <c r="S668" i="8"/>
  <c r="S669" i="8"/>
  <c r="S670" i="8"/>
  <c r="S671" i="8"/>
  <c r="S672" i="8"/>
  <c r="S673" i="8"/>
  <c r="S674" i="8"/>
  <c r="S675" i="8"/>
  <c r="S676" i="8"/>
  <c r="S677" i="8"/>
  <c r="S678" i="8"/>
  <c r="S679" i="8"/>
  <c r="S680" i="8"/>
  <c r="S681" i="8"/>
  <c r="S682" i="8"/>
  <c r="S683" i="8"/>
  <c r="S684" i="8"/>
  <c r="S685" i="8"/>
  <c r="S686" i="8"/>
  <c r="S687" i="8"/>
  <c r="S688" i="8"/>
  <c r="S689" i="8"/>
  <c r="S690" i="8"/>
  <c r="S691" i="8"/>
  <c r="S692" i="8"/>
  <c r="S693" i="8"/>
  <c r="S694" i="8"/>
  <c r="S695" i="8"/>
  <c r="S696" i="8"/>
  <c r="S697" i="8"/>
  <c r="S698" i="8"/>
  <c r="S699" i="8"/>
  <c r="S700" i="8"/>
  <c r="S701" i="8"/>
  <c r="S702" i="8"/>
  <c r="S703" i="8"/>
  <c r="S704" i="8"/>
  <c r="S705" i="8"/>
  <c r="S706" i="8"/>
  <c r="S707" i="8"/>
  <c r="S708" i="8"/>
  <c r="S709" i="8"/>
  <c r="S710" i="8"/>
  <c r="S711" i="8"/>
  <c r="S712" i="8"/>
  <c r="S713" i="8"/>
  <c r="S714" i="8"/>
  <c r="S715" i="8"/>
  <c r="S716" i="8"/>
  <c r="S717" i="8"/>
  <c r="S718" i="8"/>
  <c r="S719" i="8"/>
  <c r="S720" i="8"/>
  <c r="S721" i="8"/>
  <c r="S722" i="8"/>
  <c r="S723" i="8"/>
  <c r="S724" i="8"/>
  <c r="S725" i="8"/>
  <c r="S726" i="8"/>
  <c r="S727" i="8"/>
  <c r="S728" i="8"/>
  <c r="S729" i="8"/>
  <c r="S730" i="8"/>
  <c r="S731" i="8"/>
  <c r="S732" i="8"/>
  <c r="S733" i="8"/>
  <c r="S734" i="8"/>
  <c r="S735" i="8"/>
  <c r="S736" i="8"/>
  <c r="S737" i="8"/>
  <c r="S738" i="8"/>
  <c r="S739" i="8"/>
  <c r="S740" i="8"/>
  <c r="S741" i="8"/>
  <c r="S742" i="8"/>
  <c r="S743" i="8"/>
  <c r="S744" i="8"/>
  <c r="S745" i="8"/>
  <c r="S746" i="8"/>
  <c r="S747" i="8"/>
  <c r="S748" i="8"/>
  <c r="S749" i="8"/>
  <c r="S750" i="8"/>
  <c r="S751" i="8"/>
  <c r="S752" i="8"/>
  <c r="S753" i="8"/>
  <c r="S754" i="8"/>
  <c r="S755" i="8"/>
  <c r="S756" i="8"/>
  <c r="S757" i="8"/>
  <c r="S758" i="8"/>
  <c r="S759" i="8"/>
  <c r="S760" i="8"/>
  <c r="S761" i="8"/>
  <c r="S762" i="8"/>
  <c r="S763" i="8"/>
  <c r="S764" i="8"/>
  <c r="S765" i="8"/>
  <c r="S766" i="8"/>
  <c r="S767" i="8"/>
  <c r="S768" i="8"/>
  <c r="S769" i="8"/>
  <c r="S770" i="8"/>
  <c r="S771" i="8"/>
  <c r="S772" i="8"/>
  <c r="S773" i="8"/>
  <c r="S774" i="8"/>
  <c r="S775" i="8"/>
  <c r="S776" i="8"/>
  <c r="S777" i="8"/>
  <c r="S778" i="8"/>
  <c r="S779" i="8"/>
  <c r="S780" i="8"/>
  <c r="S781" i="8"/>
  <c r="S782" i="8"/>
  <c r="S783" i="8"/>
  <c r="S784" i="8"/>
  <c r="S785" i="8"/>
  <c r="S786" i="8"/>
  <c r="S787" i="8"/>
  <c r="S788" i="8"/>
  <c r="S789" i="8"/>
  <c r="S790" i="8"/>
  <c r="S791" i="8"/>
  <c r="S792" i="8"/>
  <c r="S793" i="8"/>
  <c r="S794" i="8"/>
  <c r="S795" i="8"/>
  <c r="S796" i="8"/>
  <c r="S797" i="8"/>
  <c r="S798" i="8"/>
  <c r="S799" i="8"/>
  <c r="S800" i="8"/>
  <c r="S801" i="8"/>
  <c r="S802" i="8"/>
  <c r="S803" i="8"/>
  <c r="S804" i="8"/>
  <c r="S805" i="8"/>
  <c r="S806" i="8"/>
  <c r="S807" i="8"/>
  <c r="S808" i="8"/>
  <c r="S809" i="8"/>
  <c r="S810" i="8"/>
  <c r="S811" i="8"/>
  <c r="S812" i="8"/>
  <c r="S813" i="8"/>
  <c r="S814" i="8"/>
  <c r="S815" i="8"/>
  <c r="S816" i="8"/>
  <c r="S817" i="8"/>
  <c r="S818" i="8"/>
  <c r="S819" i="8"/>
  <c r="S820" i="8"/>
  <c r="S821" i="8"/>
  <c r="S822" i="8"/>
  <c r="S823" i="8"/>
  <c r="S824" i="8"/>
  <c r="S825" i="8"/>
  <c r="S826" i="8"/>
  <c r="S827" i="8"/>
  <c r="S828" i="8"/>
  <c r="S829" i="8"/>
  <c r="S830" i="8"/>
  <c r="S831" i="8"/>
  <c r="S832" i="8"/>
  <c r="S833" i="8"/>
  <c r="S834" i="8"/>
  <c r="S835" i="8"/>
  <c r="S836" i="8"/>
  <c r="S837" i="8"/>
  <c r="S838" i="8"/>
  <c r="S839" i="8"/>
  <c r="S840" i="8"/>
  <c r="S841" i="8"/>
  <c r="S842" i="8"/>
  <c r="S843" i="8"/>
  <c r="S844" i="8"/>
  <c r="S845" i="8"/>
  <c r="S846" i="8"/>
  <c r="S847" i="8"/>
  <c r="S848" i="8"/>
  <c r="S849" i="8"/>
  <c r="S850" i="8"/>
  <c r="S851" i="8"/>
  <c r="S852" i="8"/>
  <c r="S853" i="8"/>
  <c r="S854" i="8"/>
  <c r="S855" i="8"/>
  <c r="S856" i="8"/>
  <c r="S857" i="8"/>
  <c r="S858" i="8"/>
  <c r="S859" i="8"/>
  <c r="S860" i="8"/>
  <c r="S861" i="8"/>
  <c r="S862" i="8"/>
  <c r="S863" i="8"/>
  <c r="S864" i="8"/>
  <c r="S865" i="8"/>
  <c r="S866" i="8"/>
  <c r="S867" i="8"/>
  <c r="S868" i="8"/>
  <c r="S869" i="8"/>
  <c r="S870" i="8"/>
  <c r="S871" i="8"/>
  <c r="S872" i="8"/>
  <c r="S873" i="8"/>
  <c r="S874" i="8"/>
  <c r="S875" i="8"/>
  <c r="S876" i="8"/>
  <c r="S877" i="8"/>
  <c r="S878" i="8"/>
  <c r="S879" i="8"/>
  <c r="S880" i="8"/>
  <c r="S881" i="8"/>
  <c r="S882" i="8"/>
  <c r="S883" i="8"/>
  <c r="S884" i="8"/>
  <c r="S885" i="8"/>
  <c r="S886" i="8"/>
  <c r="S887" i="8"/>
  <c r="S888" i="8"/>
  <c r="S889" i="8"/>
  <c r="S890" i="8"/>
  <c r="S891" i="8"/>
  <c r="S892" i="8"/>
  <c r="S893" i="8"/>
  <c r="S894" i="8"/>
  <c r="S895" i="8"/>
  <c r="S896" i="8"/>
  <c r="S897" i="8"/>
  <c r="S898" i="8"/>
  <c r="S899" i="8"/>
  <c r="S900" i="8"/>
  <c r="S901" i="8"/>
  <c r="S902" i="8"/>
  <c r="S903" i="8"/>
  <c r="S904" i="8"/>
  <c r="S905" i="8"/>
  <c r="S906" i="8"/>
  <c r="S907" i="8"/>
  <c r="S908" i="8"/>
  <c r="S909" i="8"/>
  <c r="S910" i="8"/>
  <c r="S911" i="8"/>
  <c r="S912" i="8"/>
  <c r="S913" i="8"/>
  <c r="S914" i="8"/>
  <c r="S915" i="8"/>
  <c r="S916" i="8"/>
  <c r="S917" i="8"/>
  <c r="S918" i="8"/>
  <c r="S919" i="8"/>
  <c r="S920" i="8"/>
  <c r="S921" i="8"/>
  <c r="S922" i="8"/>
  <c r="S923" i="8"/>
  <c r="S924" i="8"/>
  <c r="S925" i="8"/>
  <c r="S926" i="8"/>
  <c r="S927" i="8"/>
  <c r="S928" i="8"/>
  <c r="S929" i="8"/>
  <c r="S930" i="8"/>
  <c r="S931" i="8"/>
  <c r="S932" i="8"/>
  <c r="S933" i="8"/>
  <c r="S934" i="8"/>
  <c r="S935" i="8"/>
  <c r="S936" i="8"/>
  <c r="S937" i="8"/>
  <c r="S938" i="8"/>
  <c r="S939" i="8"/>
  <c r="S940" i="8"/>
  <c r="S941" i="8"/>
  <c r="S942" i="8"/>
  <c r="S943" i="8"/>
  <c r="S944" i="8"/>
  <c r="S945" i="8"/>
  <c r="S946" i="8"/>
  <c r="S947" i="8"/>
  <c r="S948" i="8"/>
  <c r="S949" i="8"/>
  <c r="S950" i="8"/>
  <c r="S951" i="8"/>
  <c r="S952" i="8"/>
  <c r="S953" i="8"/>
  <c r="S954" i="8"/>
  <c r="S955" i="8"/>
  <c r="S956" i="8"/>
  <c r="S957" i="8"/>
  <c r="S958" i="8"/>
  <c r="S959" i="8"/>
  <c r="S960" i="8"/>
  <c r="S961" i="8"/>
  <c r="S962" i="8"/>
  <c r="S963" i="8"/>
  <c r="S964" i="8"/>
  <c r="S965" i="8"/>
  <c r="S966" i="8"/>
  <c r="S967" i="8"/>
  <c r="S968" i="8"/>
  <c r="S969" i="8"/>
  <c r="S970" i="8"/>
  <c r="S971" i="8"/>
  <c r="S972" i="8"/>
  <c r="S973" i="8"/>
  <c r="S974" i="8"/>
  <c r="S975" i="8"/>
  <c r="S976" i="8"/>
  <c r="S977" i="8"/>
  <c r="S978" i="8"/>
  <c r="S979" i="8"/>
  <c r="S980" i="8"/>
  <c r="S981" i="8"/>
  <c r="S982" i="8"/>
  <c r="S983" i="8"/>
  <c r="S984" i="8"/>
  <c r="S985" i="8"/>
  <c r="S986" i="8"/>
  <c r="S987" i="8"/>
  <c r="S988" i="8"/>
  <c r="S989" i="8"/>
  <c r="S990" i="8"/>
  <c r="S991" i="8"/>
  <c r="S992" i="8"/>
  <c r="S993" i="8"/>
  <c r="S994" i="8"/>
  <c r="S995" i="8"/>
  <c r="S996" i="8"/>
  <c r="S997" i="8"/>
  <c r="S998" i="8"/>
  <c r="S999" i="8"/>
  <c r="S1000" i="8"/>
  <c r="S1001" i="8"/>
  <c r="S1002" i="8"/>
  <c r="S1003" i="8"/>
  <c r="S1004" i="8"/>
  <c r="S1005" i="8"/>
  <c r="S1006" i="8"/>
  <c r="S1007" i="8"/>
  <c r="S1008" i="8"/>
  <c r="S1009" i="8"/>
  <c r="S1010" i="8"/>
  <c r="S1011" i="8"/>
  <c r="S1012" i="8"/>
  <c r="S1013" i="8"/>
  <c r="S1014" i="8"/>
  <c r="S1015" i="8"/>
  <c r="S1016" i="8"/>
  <c r="S1017" i="8"/>
  <c r="S1018" i="8"/>
  <c r="S1019" i="8"/>
  <c r="S1020" i="8"/>
  <c r="S1021" i="8"/>
  <c r="S1022" i="8"/>
  <c r="S1023" i="8"/>
  <c r="S1024" i="8"/>
  <c r="S1025" i="8"/>
  <c r="S1026" i="8"/>
  <c r="S1027" i="8"/>
  <c r="S1028" i="8"/>
  <c r="S1029" i="8"/>
  <c r="S1030" i="8"/>
  <c r="S1031" i="8"/>
  <c r="S1032" i="8"/>
  <c r="S1033" i="8"/>
  <c r="S1034" i="8"/>
  <c r="S1035" i="8"/>
  <c r="S1036" i="8"/>
  <c r="S1037" i="8"/>
  <c r="S1038" i="8"/>
  <c r="S1039" i="8"/>
  <c r="S1040" i="8"/>
  <c r="S1041" i="8"/>
  <c r="S1042" i="8"/>
  <c r="S1043" i="8"/>
  <c r="S1044" i="8"/>
  <c r="S1045" i="8"/>
  <c r="S1046" i="8"/>
  <c r="S1047" i="8"/>
  <c r="S1048" i="8"/>
  <c r="S1049" i="8"/>
  <c r="S1050" i="8"/>
  <c r="S1051" i="8"/>
  <c r="S1052" i="8"/>
  <c r="S1053" i="8"/>
  <c r="S1054" i="8"/>
  <c r="S1055" i="8"/>
  <c r="S1056" i="8"/>
  <c r="S1057" i="8"/>
  <c r="S1058" i="8"/>
  <c r="S1059" i="8"/>
  <c r="S1060" i="8"/>
  <c r="S1061" i="8"/>
  <c r="S1062" i="8"/>
  <c r="S1063" i="8"/>
  <c r="S1064" i="8"/>
  <c r="S1065" i="8"/>
  <c r="S1066" i="8"/>
  <c r="S1067" i="8"/>
  <c r="S1068" i="8"/>
  <c r="S1069" i="8"/>
  <c r="S1070" i="8"/>
  <c r="S1071" i="8"/>
  <c r="S1072" i="8"/>
  <c r="S1073" i="8"/>
  <c r="S1074" i="8"/>
  <c r="S1075" i="8"/>
  <c r="S1076" i="8"/>
  <c r="S1077" i="8"/>
  <c r="S1078" i="8"/>
  <c r="S1079" i="8"/>
  <c r="S1080" i="8"/>
  <c r="S1081" i="8"/>
  <c r="S1082" i="8"/>
  <c r="S1083" i="8"/>
  <c r="S1084" i="8"/>
  <c r="S1085" i="8"/>
  <c r="S1086" i="8"/>
  <c r="S1087" i="8"/>
  <c r="S1088" i="8"/>
  <c r="S1089" i="8"/>
  <c r="S1090" i="8"/>
  <c r="S1091" i="8"/>
  <c r="S1092" i="8"/>
  <c r="S1093" i="8"/>
  <c r="S1094" i="8"/>
  <c r="S1095" i="8"/>
  <c r="S1096" i="8"/>
  <c r="S1097" i="8"/>
  <c r="S1098" i="8"/>
  <c r="S1099" i="8"/>
  <c r="S1100" i="8"/>
  <c r="S1101" i="8"/>
  <c r="S1102" i="8"/>
  <c r="S1103" i="8"/>
  <c r="S1104" i="8"/>
  <c r="S1105" i="8"/>
  <c r="S1106" i="8"/>
  <c r="S1107" i="8"/>
  <c r="S1108" i="8"/>
  <c r="S1109" i="8"/>
  <c r="S1110" i="8"/>
  <c r="S1111" i="8"/>
  <c r="S1112" i="8"/>
  <c r="S1113" i="8"/>
  <c r="S1114" i="8"/>
  <c r="S1115" i="8"/>
  <c r="S1116" i="8"/>
  <c r="S1117" i="8"/>
  <c r="S1118" i="8"/>
  <c r="S1119" i="8"/>
  <c r="S1120" i="8"/>
  <c r="S1121" i="8"/>
  <c r="S1122" i="8"/>
  <c r="S1123" i="8"/>
  <c r="S1124" i="8"/>
  <c r="S1125" i="8"/>
  <c r="S1126" i="8"/>
  <c r="S1127" i="8"/>
  <c r="S1128" i="8"/>
  <c r="S1129" i="8"/>
  <c r="S1130" i="8"/>
  <c r="S1131" i="8"/>
  <c r="S1132" i="8"/>
  <c r="S1133" i="8"/>
  <c r="S1134" i="8"/>
  <c r="S1135" i="8"/>
  <c r="S1136" i="8"/>
  <c r="S1137" i="8"/>
  <c r="S1138" i="8"/>
  <c r="S1139" i="8"/>
  <c r="S1140" i="8"/>
  <c r="S1141" i="8"/>
  <c r="S1142" i="8"/>
  <c r="S1143" i="8"/>
  <c r="S1144" i="8"/>
  <c r="S1145" i="8"/>
  <c r="S1146" i="8"/>
  <c r="S1147" i="8"/>
  <c r="S1148" i="8"/>
  <c r="S1149" i="8"/>
  <c r="S1150" i="8"/>
  <c r="S1151" i="8"/>
  <c r="S1152" i="8"/>
  <c r="S1153" i="8"/>
  <c r="S1154" i="8"/>
  <c r="S1155" i="8"/>
  <c r="S1156" i="8"/>
  <c r="S1157" i="8"/>
  <c r="S1158" i="8"/>
  <c r="S1159" i="8"/>
  <c r="S1160" i="8"/>
  <c r="S1161" i="8"/>
  <c r="S1162" i="8"/>
  <c r="S1163" i="8"/>
  <c r="S1164" i="8"/>
  <c r="S1165" i="8"/>
  <c r="S1166" i="8"/>
  <c r="S1167" i="8"/>
  <c r="S1168" i="8"/>
  <c r="S1169" i="8"/>
  <c r="S1170" i="8"/>
  <c r="S1171" i="8"/>
  <c r="S1172" i="8"/>
  <c r="S1173" i="8"/>
  <c r="S1174" i="8"/>
  <c r="S1175" i="8"/>
  <c r="S1176" i="8"/>
  <c r="S1177" i="8"/>
  <c r="S1178" i="8"/>
  <c r="S1179" i="8"/>
  <c r="S1180" i="8"/>
  <c r="S1181" i="8"/>
  <c r="S1182" i="8"/>
  <c r="S1183" i="8"/>
  <c r="S1184" i="8"/>
  <c r="S1185" i="8"/>
  <c r="S1186" i="8"/>
  <c r="S1187" i="8"/>
  <c r="S1188" i="8"/>
  <c r="S1189" i="8"/>
  <c r="S1190" i="8"/>
  <c r="S1191" i="8"/>
  <c r="S1192" i="8"/>
  <c r="S1193" i="8"/>
  <c r="S1194" i="8"/>
  <c r="S1195" i="8"/>
  <c r="S1196" i="8"/>
  <c r="S1197" i="8"/>
  <c r="S1198" i="8"/>
  <c r="S1199" i="8"/>
  <c r="S1200" i="8"/>
  <c r="S1201" i="8"/>
  <c r="S1202" i="8"/>
  <c r="S1203" i="8"/>
  <c r="S1204" i="8"/>
  <c r="S1205" i="8"/>
  <c r="S1206" i="8"/>
  <c r="S1207" i="8"/>
  <c r="S1208" i="8"/>
  <c r="S1209" i="8"/>
  <c r="S1210" i="8"/>
  <c r="S1211" i="8"/>
  <c r="S1212" i="8"/>
  <c r="S1213" i="8"/>
  <c r="S1214" i="8"/>
  <c r="S1215" i="8"/>
  <c r="S1216" i="8"/>
  <c r="S1217" i="8"/>
  <c r="S1218" i="8"/>
  <c r="S1219" i="8"/>
  <c r="S1220" i="8"/>
  <c r="S1221" i="8"/>
  <c r="S1222" i="8"/>
  <c r="S1223" i="8"/>
  <c r="S1224" i="8"/>
  <c r="S1225" i="8"/>
  <c r="S1226" i="8"/>
  <c r="S1227" i="8"/>
  <c r="S1228" i="8"/>
  <c r="S1229" i="8"/>
  <c r="S1230" i="8"/>
  <c r="S1231" i="8"/>
  <c r="S1232" i="8"/>
  <c r="S1233" i="8"/>
  <c r="S1234" i="8"/>
  <c r="S1235" i="8"/>
  <c r="S1236" i="8"/>
  <c r="S1237" i="8"/>
  <c r="S1238" i="8"/>
  <c r="S1239" i="8"/>
  <c r="S1240" i="8"/>
  <c r="S1241" i="8"/>
  <c r="S1242" i="8"/>
  <c r="S1243" i="8"/>
  <c r="S1244" i="8"/>
  <c r="S1245" i="8"/>
  <c r="S1246" i="8"/>
  <c r="S1247" i="8"/>
  <c r="S1248" i="8"/>
  <c r="S1249" i="8"/>
  <c r="S1250" i="8"/>
  <c r="S1251" i="8"/>
  <c r="S1252" i="8"/>
  <c r="S1253" i="8"/>
  <c r="S1254" i="8"/>
  <c r="S1255" i="8"/>
  <c r="S1256" i="8"/>
  <c r="S1257" i="8"/>
  <c r="S1258" i="8"/>
  <c r="S1259" i="8"/>
  <c r="S1260" i="8"/>
  <c r="S1261" i="8"/>
  <c r="S1262" i="8"/>
  <c r="S1263" i="8"/>
  <c r="S1264" i="8"/>
  <c r="S1265" i="8"/>
  <c r="S1266" i="8"/>
  <c r="S1267" i="8"/>
  <c r="S1268" i="8"/>
  <c r="S1269" i="8"/>
  <c r="S1270" i="8"/>
  <c r="S1271" i="8"/>
  <c r="S1272" i="8"/>
  <c r="S1273" i="8"/>
  <c r="S1274" i="8"/>
  <c r="S1275" i="8"/>
  <c r="S1276" i="8"/>
  <c r="S1277" i="8"/>
  <c r="S1278" i="8"/>
  <c r="S1279" i="8"/>
  <c r="S1280" i="8"/>
  <c r="S1281" i="8"/>
  <c r="S1282" i="8"/>
  <c r="S1283" i="8"/>
  <c r="S1284" i="8"/>
  <c r="S1285" i="8"/>
  <c r="S1286" i="8"/>
  <c r="S1287" i="8"/>
  <c r="S1288" i="8"/>
  <c r="S1289" i="8"/>
  <c r="S1290" i="8"/>
  <c r="S1291" i="8"/>
  <c r="S1292" i="8"/>
  <c r="S1293" i="8"/>
  <c r="S1294" i="8"/>
  <c r="S1295" i="8"/>
  <c r="S1296" i="8"/>
  <c r="S1297" i="8"/>
  <c r="S1298" i="8"/>
  <c r="S1299" i="8"/>
  <c r="S1300" i="8"/>
  <c r="S1301" i="8"/>
  <c r="S1302" i="8"/>
  <c r="S1303" i="8"/>
  <c r="S1304" i="8"/>
  <c r="S1305" i="8"/>
  <c r="S1306" i="8"/>
  <c r="S1307" i="8"/>
  <c r="S1308" i="8"/>
  <c r="S1309" i="8"/>
  <c r="S1310" i="8"/>
  <c r="S1311" i="8"/>
  <c r="S1312" i="8"/>
  <c r="S1313" i="8"/>
  <c r="S1314" i="8"/>
  <c r="S1315" i="8"/>
  <c r="S1316" i="8"/>
  <c r="S1317" i="8"/>
  <c r="S1318" i="8"/>
  <c r="S1319" i="8"/>
  <c r="S1320" i="8"/>
  <c r="S1321" i="8"/>
  <c r="S1322" i="8"/>
  <c r="S1323" i="8"/>
  <c r="S1324" i="8"/>
  <c r="S1325" i="8"/>
  <c r="S1326" i="8"/>
  <c r="S1327" i="8"/>
  <c r="S1328" i="8"/>
  <c r="S1329" i="8"/>
  <c r="S1330" i="8"/>
  <c r="S1331" i="8"/>
  <c r="S1332" i="8"/>
  <c r="S1333" i="8"/>
  <c r="S1334" i="8"/>
  <c r="S1335" i="8"/>
  <c r="S1336" i="8"/>
  <c r="S1337" i="8"/>
  <c r="S1338" i="8"/>
  <c r="S1339" i="8"/>
  <c r="S1340" i="8"/>
  <c r="S1341" i="8"/>
  <c r="S1342" i="8"/>
  <c r="S1343" i="8"/>
  <c r="S1344" i="8"/>
  <c r="S1345" i="8"/>
  <c r="S1346" i="8"/>
  <c r="S1347" i="8"/>
  <c r="S1348" i="8"/>
  <c r="S1349" i="8"/>
  <c r="S1350" i="8"/>
  <c r="S1351" i="8"/>
  <c r="S1352" i="8"/>
  <c r="S1353" i="8"/>
  <c r="S1354" i="8"/>
  <c r="S1355" i="8"/>
  <c r="S1356" i="8"/>
  <c r="S1357" i="8"/>
  <c r="S1358" i="8"/>
  <c r="S1359" i="8"/>
  <c r="S1360" i="8"/>
  <c r="S1361" i="8"/>
  <c r="S1362" i="8"/>
  <c r="S1363" i="8"/>
  <c r="S1364" i="8"/>
  <c r="S1365" i="8"/>
  <c r="S1366" i="8"/>
  <c r="S1367" i="8"/>
  <c r="S1368" i="8"/>
  <c r="S1369" i="8"/>
  <c r="S1370" i="8"/>
  <c r="S1371" i="8"/>
  <c r="S1372" i="8"/>
  <c r="S1373" i="8"/>
  <c r="S1374" i="8"/>
  <c r="S1375" i="8"/>
  <c r="S1376" i="8"/>
  <c r="S1377" i="8"/>
  <c r="S1378" i="8"/>
  <c r="S1379" i="8"/>
  <c r="S1380" i="8"/>
  <c r="S1381" i="8"/>
  <c r="S1382" i="8"/>
  <c r="S1383" i="8"/>
  <c r="S1384" i="8"/>
  <c r="S1385" i="8"/>
  <c r="S1386" i="8"/>
  <c r="S1387" i="8"/>
  <c r="S1388" i="8"/>
  <c r="S1389" i="8"/>
  <c r="S1390" i="8"/>
  <c r="S1391" i="8"/>
  <c r="S1392" i="8"/>
  <c r="S1393" i="8"/>
  <c r="S1394" i="8"/>
  <c r="S1395" i="8"/>
  <c r="S1396" i="8"/>
  <c r="S1397" i="8"/>
  <c r="S1398" i="8"/>
  <c r="S1399" i="8"/>
  <c r="S1400" i="8"/>
  <c r="S1401" i="8"/>
  <c r="S1402" i="8"/>
  <c r="S1403" i="8"/>
  <c r="S1404" i="8"/>
  <c r="S1405" i="8"/>
  <c r="S1406" i="8"/>
  <c r="S1407" i="8"/>
  <c r="S1408" i="8"/>
  <c r="S1409" i="8"/>
  <c r="S1410" i="8"/>
  <c r="S1411" i="8"/>
  <c r="S1412" i="8"/>
  <c r="S1413" i="8"/>
  <c r="S1414" i="8"/>
  <c r="S1415" i="8"/>
  <c r="S1416" i="8"/>
  <c r="S1417" i="8"/>
  <c r="S1418" i="8"/>
  <c r="S1419" i="8"/>
  <c r="S1420" i="8"/>
  <c r="S1421" i="8"/>
  <c r="S1422" i="8"/>
  <c r="S1423" i="8"/>
  <c r="S1424" i="8"/>
  <c r="S1425" i="8"/>
  <c r="S1426" i="8"/>
  <c r="S1427" i="8"/>
  <c r="S1428" i="8"/>
  <c r="S1429" i="8"/>
  <c r="S1430" i="8"/>
  <c r="S1431" i="8"/>
  <c r="S1432" i="8"/>
  <c r="S1433" i="8"/>
  <c r="S1434" i="8"/>
  <c r="S1435" i="8"/>
  <c r="S1436" i="8"/>
  <c r="S1437" i="8"/>
  <c r="S1438" i="8"/>
  <c r="S1439" i="8"/>
  <c r="S1440" i="8"/>
  <c r="S1441" i="8"/>
  <c r="S1442" i="8"/>
  <c r="S1443" i="8"/>
  <c r="S1444" i="8"/>
  <c r="S1445" i="8"/>
  <c r="S1446" i="8"/>
  <c r="S1447" i="8"/>
  <c r="S1448" i="8"/>
  <c r="S1449" i="8"/>
  <c r="S1450" i="8"/>
  <c r="S1451" i="8"/>
  <c r="S1452" i="8"/>
  <c r="S1453" i="8"/>
  <c r="S1454" i="8"/>
  <c r="S1455" i="8"/>
  <c r="S1456" i="8"/>
  <c r="S1457" i="8"/>
  <c r="S1458" i="8"/>
  <c r="S1459" i="8"/>
  <c r="S1460" i="8"/>
  <c r="S1461" i="8"/>
  <c r="S1462" i="8"/>
  <c r="S1463" i="8"/>
  <c r="S1464" i="8"/>
  <c r="S1465" i="8"/>
  <c r="S1466" i="8"/>
  <c r="S1467" i="8"/>
  <c r="S1468" i="8"/>
  <c r="S1469" i="8"/>
  <c r="S1470" i="8"/>
  <c r="S1471" i="8"/>
  <c r="S1472" i="8"/>
  <c r="S1473" i="8"/>
  <c r="S1474" i="8"/>
  <c r="S1475" i="8"/>
  <c r="S1476" i="8"/>
  <c r="S1477" i="8"/>
  <c r="S1478" i="8"/>
  <c r="S1479" i="8"/>
  <c r="S1480" i="8"/>
  <c r="S1481" i="8"/>
  <c r="S1482" i="8"/>
  <c r="S1483" i="8"/>
  <c r="S1484" i="8"/>
  <c r="S1485" i="8"/>
  <c r="S1486" i="8"/>
  <c r="S1487" i="8"/>
  <c r="S1488" i="8"/>
  <c r="S1489" i="8"/>
  <c r="S1490" i="8"/>
  <c r="S1491" i="8"/>
  <c r="S1492" i="8"/>
  <c r="S1493" i="8"/>
  <c r="S1494" i="8"/>
  <c r="S1495" i="8"/>
  <c r="S1496" i="8"/>
  <c r="S1497" i="8"/>
  <c r="S1498" i="8"/>
  <c r="S1499" i="8"/>
  <c r="S1500" i="8"/>
  <c r="S1501" i="8"/>
  <c r="S1502" i="8"/>
  <c r="S1503" i="8"/>
  <c r="S1504" i="8"/>
  <c r="S1505" i="8"/>
  <c r="S1506" i="8"/>
  <c r="S1507" i="8"/>
  <c r="S1508" i="8"/>
  <c r="S1509" i="8"/>
  <c r="S1510" i="8"/>
  <c r="S1511" i="8"/>
  <c r="S1512" i="8"/>
  <c r="S1513" i="8"/>
  <c r="S1514" i="8"/>
  <c r="S1515" i="8"/>
  <c r="S1516" i="8"/>
  <c r="S1517" i="8"/>
  <c r="S1518" i="8"/>
  <c r="S1519" i="8"/>
  <c r="S1520" i="8"/>
  <c r="S1521" i="8"/>
  <c r="S1522" i="8"/>
  <c r="S1523" i="8"/>
  <c r="S1524" i="8"/>
  <c r="S1525" i="8"/>
  <c r="S1526" i="8"/>
  <c r="S1527" i="8"/>
  <c r="S1528" i="8"/>
  <c r="S1529" i="8"/>
  <c r="S1530" i="8"/>
  <c r="S1531" i="8"/>
  <c r="S1532" i="8"/>
  <c r="S1533" i="8"/>
  <c r="S1534" i="8"/>
  <c r="S1535" i="8"/>
  <c r="S1536" i="8"/>
  <c r="S1537" i="8"/>
  <c r="S1538" i="8"/>
  <c r="S1539" i="8"/>
  <c r="S1540" i="8"/>
  <c r="S1541" i="8"/>
  <c r="S1542" i="8"/>
  <c r="S1543" i="8"/>
  <c r="S1544" i="8"/>
  <c r="S1545" i="8"/>
  <c r="S1546" i="8"/>
  <c r="S1547" i="8"/>
  <c r="S1548" i="8"/>
  <c r="S1549" i="8"/>
  <c r="S1550" i="8"/>
  <c r="S1551" i="8"/>
  <c r="S1552" i="8"/>
  <c r="S1553" i="8"/>
  <c r="S1554" i="8"/>
  <c r="S1555" i="8"/>
  <c r="S1556" i="8"/>
  <c r="S1557" i="8"/>
  <c r="S1558" i="8"/>
  <c r="S1559" i="8"/>
  <c r="S1560" i="8"/>
  <c r="S1561" i="8"/>
  <c r="S1562" i="8"/>
  <c r="S1563" i="8"/>
  <c r="S1564" i="8"/>
  <c r="S1565" i="8"/>
  <c r="S1566" i="8"/>
  <c r="S1567" i="8"/>
  <c r="S1568" i="8"/>
  <c r="S1569" i="8"/>
  <c r="S1570" i="8"/>
  <c r="S1571" i="8"/>
  <c r="S1572" i="8"/>
  <c r="S1573" i="8"/>
  <c r="S1574" i="8"/>
  <c r="S1575" i="8"/>
  <c r="S1576" i="8"/>
  <c r="S1577" i="8"/>
  <c r="S1578" i="8"/>
  <c r="S1579" i="8"/>
  <c r="S1580" i="8"/>
  <c r="S1581" i="8"/>
  <c r="S1582" i="8"/>
  <c r="S1583" i="8"/>
  <c r="S1584" i="8"/>
  <c r="S1585" i="8"/>
  <c r="S1586" i="8"/>
  <c r="S1587" i="8"/>
  <c r="S1588" i="8"/>
  <c r="S1589" i="8"/>
  <c r="S1590" i="8"/>
  <c r="S1591" i="8"/>
  <c r="S1592" i="8"/>
  <c r="S1593" i="8"/>
  <c r="S1594" i="8"/>
  <c r="S1595" i="8"/>
  <c r="S1596" i="8"/>
  <c r="S1597" i="8"/>
  <c r="S1598" i="8"/>
  <c r="S1599" i="8"/>
  <c r="S1600" i="8"/>
  <c r="S1601" i="8"/>
  <c r="S1602" i="8"/>
  <c r="S1603" i="8"/>
  <c r="S1604" i="8"/>
  <c r="S1605" i="8"/>
  <c r="S1606" i="8"/>
  <c r="S1607" i="8"/>
  <c r="S1608" i="8"/>
  <c r="S1609" i="8"/>
  <c r="S1610" i="8"/>
  <c r="S1611" i="8"/>
  <c r="S1612" i="8"/>
  <c r="S1613" i="8"/>
  <c r="S1614" i="8"/>
  <c r="S1615" i="8"/>
  <c r="S1616" i="8"/>
  <c r="S1617" i="8"/>
  <c r="S1618" i="8"/>
  <c r="S1619" i="8"/>
  <c r="S1620" i="8"/>
  <c r="S1621" i="8"/>
  <c r="S1622" i="8"/>
  <c r="S1623" i="8"/>
  <c r="S1624" i="8"/>
  <c r="S1625" i="8"/>
  <c r="S1626" i="8"/>
  <c r="S1627" i="8"/>
  <c r="S1628" i="8"/>
  <c r="S1629" i="8"/>
  <c r="S1630" i="8"/>
  <c r="S1631" i="8"/>
  <c r="S1632" i="8"/>
  <c r="S1633" i="8"/>
  <c r="S1634" i="8"/>
  <c r="S1635" i="8"/>
  <c r="S1636" i="8"/>
  <c r="S1637" i="8"/>
  <c r="S1638" i="8"/>
  <c r="S1639" i="8"/>
  <c r="S1640" i="8"/>
  <c r="S1641" i="8"/>
  <c r="S1642" i="8"/>
  <c r="S1643" i="8"/>
  <c r="S1644" i="8"/>
  <c r="S1645" i="8"/>
  <c r="S1646" i="8"/>
  <c r="S1647" i="8"/>
  <c r="S1648" i="8"/>
  <c r="S1649" i="8"/>
  <c r="S1650" i="8"/>
  <c r="S1651" i="8"/>
  <c r="S1652" i="8"/>
  <c r="S1653" i="8"/>
  <c r="S1654" i="8"/>
  <c r="S1655" i="8"/>
  <c r="S1656" i="8"/>
  <c r="S1657" i="8"/>
  <c r="S1658" i="8"/>
  <c r="S1659" i="8"/>
  <c r="S1660" i="8"/>
  <c r="S1661" i="8"/>
  <c r="S1662" i="8"/>
  <c r="S1663" i="8"/>
  <c r="S1664" i="8"/>
  <c r="S1665" i="8"/>
  <c r="S1666" i="8"/>
  <c r="S1667" i="8"/>
  <c r="S1668" i="8"/>
  <c r="S1669" i="8"/>
  <c r="S1670" i="8"/>
  <c r="S1671" i="8"/>
  <c r="S1672" i="8"/>
  <c r="S1673" i="8"/>
  <c r="S1674" i="8"/>
  <c r="S1675" i="8"/>
  <c r="S1676" i="8"/>
  <c r="S1677" i="8"/>
  <c r="S1678" i="8"/>
  <c r="S1679" i="8"/>
  <c r="S1680" i="8"/>
  <c r="S1681" i="8"/>
  <c r="S1682" i="8"/>
  <c r="S1683" i="8"/>
  <c r="S1684" i="8"/>
  <c r="S1685" i="8"/>
  <c r="S1686" i="8"/>
  <c r="S1687" i="8"/>
  <c r="S1688" i="8"/>
  <c r="S1689" i="8"/>
  <c r="S1690" i="8"/>
  <c r="S1691" i="8"/>
  <c r="S1692" i="8"/>
  <c r="S1693" i="8"/>
  <c r="S1694" i="8"/>
  <c r="S1695" i="8"/>
  <c r="S1696" i="8"/>
  <c r="S1697" i="8"/>
  <c r="S1698" i="8"/>
  <c r="S1699" i="8"/>
  <c r="S1700" i="8"/>
  <c r="S1701" i="8"/>
  <c r="S1702" i="8"/>
  <c r="S1703" i="8"/>
  <c r="S1704" i="8"/>
  <c r="S1705" i="8"/>
  <c r="S1706" i="8"/>
  <c r="S1707" i="8"/>
  <c r="S1708" i="8"/>
  <c r="S1709" i="8"/>
  <c r="S1710" i="8"/>
  <c r="S1711" i="8"/>
  <c r="S1712" i="8"/>
  <c r="S1713" i="8"/>
  <c r="S1714" i="8"/>
  <c r="S1715" i="8"/>
  <c r="S1716" i="8"/>
  <c r="S1717" i="8"/>
  <c r="S1718" i="8"/>
  <c r="S1719" i="8"/>
  <c r="S1720" i="8"/>
  <c r="S1721" i="8"/>
  <c r="S1722" i="8"/>
  <c r="S1723" i="8"/>
  <c r="S1724" i="8"/>
  <c r="S1725" i="8"/>
  <c r="S1726" i="8"/>
  <c r="S1727" i="8"/>
  <c r="S1728" i="8"/>
  <c r="S1729" i="8"/>
  <c r="S1730" i="8"/>
  <c r="S1731" i="8"/>
  <c r="S1732" i="8"/>
  <c r="S1733" i="8"/>
  <c r="S1734" i="8"/>
  <c r="S1735" i="8"/>
  <c r="S1736" i="8"/>
  <c r="S1737" i="8"/>
  <c r="S1738" i="8"/>
  <c r="S1739" i="8"/>
  <c r="S1740" i="8"/>
  <c r="S1741" i="8"/>
  <c r="S1742" i="8"/>
  <c r="S1743" i="8"/>
  <c r="S1744" i="8"/>
  <c r="S1745" i="8"/>
  <c r="S1746" i="8"/>
  <c r="S1747" i="8"/>
  <c r="S1748" i="8"/>
  <c r="S1749" i="8"/>
  <c r="S1750" i="8"/>
  <c r="S1751" i="8"/>
  <c r="S1752" i="8"/>
  <c r="S1753" i="8"/>
  <c r="S1754" i="8"/>
  <c r="S1755" i="8"/>
  <c r="S1756" i="8"/>
  <c r="S1757" i="8"/>
  <c r="S1758" i="8"/>
  <c r="S1759" i="8"/>
  <c r="S1760" i="8"/>
  <c r="S1761" i="8"/>
  <c r="S1762" i="8"/>
  <c r="S1763" i="8"/>
  <c r="S1764" i="8"/>
  <c r="S1765" i="8"/>
  <c r="S1766" i="8"/>
  <c r="S1767" i="8"/>
  <c r="S1768" i="8"/>
  <c r="S1769" i="8"/>
  <c r="S1770" i="8"/>
  <c r="S1771" i="8"/>
  <c r="S1772" i="8"/>
  <c r="S1773" i="8"/>
  <c r="S1774" i="8"/>
  <c r="S1775" i="8"/>
  <c r="S1776" i="8"/>
  <c r="S1777" i="8"/>
  <c r="S1778" i="8"/>
  <c r="S1779" i="8"/>
  <c r="S1780" i="8"/>
  <c r="S1781" i="8"/>
  <c r="S1782" i="8"/>
  <c r="S1783" i="8"/>
  <c r="S1784" i="8"/>
  <c r="S1785" i="8"/>
  <c r="S1786" i="8"/>
  <c r="S1787" i="8"/>
  <c r="S1788" i="8"/>
  <c r="S1789" i="8"/>
  <c r="S1790" i="8"/>
  <c r="S1791" i="8"/>
  <c r="S1792" i="8"/>
  <c r="S1793" i="8"/>
  <c r="S1794" i="8"/>
  <c r="S1795" i="8"/>
  <c r="S1796" i="8"/>
  <c r="S1797" i="8"/>
  <c r="S1798" i="8"/>
  <c r="S1799" i="8"/>
  <c r="S1800" i="8"/>
  <c r="S1801" i="8"/>
  <c r="S1802" i="8"/>
  <c r="S1803" i="8"/>
  <c r="S1804" i="8"/>
  <c r="S1805" i="8"/>
  <c r="S1806" i="8"/>
  <c r="S1807" i="8"/>
  <c r="S1808" i="8"/>
  <c r="S1809" i="8"/>
  <c r="S1810" i="8"/>
  <c r="S1811" i="8"/>
  <c r="S1812" i="8"/>
  <c r="S1813" i="8"/>
  <c r="S1814" i="8"/>
  <c r="S1815" i="8"/>
  <c r="S1816" i="8"/>
  <c r="S1817" i="8"/>
  <c r="S1818" i="8"/>
  <c r="S1819" i="8"/>
  <c r="S1820" i="8"/>
  <c r="S1821" i="8"/>
  <c r="S1822" i="8"/>
  <c r="S1823" i="8"/>
  <c r="S1824" i="8"/>
  <c r="S1825" i="8"/>
  <c r="S1826" i="8"/>
  <c r="S1827" i="8"/>
  <c r="S1828" i="8"/>
  <c r="S1829" i="8"/>
  <c r="S1830" i="8"/>
  <c r="S1831" i="8"/>
  <c r="S1832" i="8"/>
  <c r="S1833" i="8"/>
  <c r="S1834" i="8"/>
  <c r="S1835" i="8"/>
  <c r="S1836" i="8"/>
  <c r="S1837" i="8"/>
  <c r="S1838" i="8"/>
  <c r="S1839" i="8"/>
  <c r="S1840" i="8"/>
  <c r="S1841" i="8"/>
  <c r="S1842" i="8"/>
  <c r="S1843" i="8"/>
  <c r="S1844" i="8"/>
  <c r="S1845" i="8"/>
  <c r="S1846" i="8"/>
  <c r="S1847" i="8"/>
  <c r="S1848" i="8"/>
  <c r="S1849" i="8"/>
  <c r="S1850" i="8"/>
  <c r="S1851" i="8"/>
  <c r="S1852" i="8"/>
  <c r="S1853" i="8"/>
  <c r="S1854" i="8"/>
  <c r="S1855" i="8"/>
  <c r="S1856" i="8"/>
  <c r="S1857" i="8"/>
  <c r="S1858" i="8"/>
  <c r="S1859" i="8"/>
  <c r="S1860" i="8"/>
  <c r="S1861" i="8"/>
  <c r="S1862" i="8"/>
  <c r="S1863" i="8"/>
  <c r="S1864" i="8"/>
  <c r="S1865" i="8"/>
  <c r="S1866" i="8"/>
  <c r="S1867" i="8"/>
  <c r="S1868" i="8"/>
  <c r="S1869" i="8"/>
  <c r="S1870" i="8"/>
  <c r="S1871" i="8"/>
  <c r="S1872" i="8"/>
  <c r="S1873" i="8"/>
  <c r="S1874" i="8"/>
  <c r="S1875" i="8"/>
  <c r="S1876" i="8"/>
  <c r="S1877" i="8"/>
  <c r="S1878" i="8"/>
  <c r="S1879" i="8"/>
  <c r="S1880" i="8"/>
  <c r="S1881" i="8"/>
  <c r="S1882" i="8"/>
  <c r="S1883" i="8"/>
  <c r="S1884" i="8"/>
  <c r="S1885" i="8"/>
  <c r="S1886" i="8"/>
  <c r="S1887" i="8"/>
  <c r="S1888" i="8"/>
  <c r="S1889" i="8"/>
  <c r="S1890" i="8"/>
  <c r="S1891" i="8"/>
  <c r="S1892" i="8"/>
  <c r="S1893" i="8"/>
  <c r="S1894" i="8"/>
  <c r="S1895" i="8"/>
  <c r="S1896" i="8"/>
  <c r="S1897" i="8"/>
  <c r="S1898" i="8"/>
  <c r="S1899" i="8"/>
  <c r="S1900" i="8"/>
  <c r="S1901" i="8"/>
  <c r="S1902" i="8"/>
  <c r="S1903" i="8"/>
  <c r="S1904" i="8"/>
  <c r="S1905" i="8"/>
  <c r="S1906" i="8"/>
  <c r="S1907" i="8"/>
  <c r="S1908" i="8"/>
  <c r="S1909" i="8"/>
  <c r="S1910" i="8"/>
  <c r="S1911" i="8"/>
  <c r="S1912" i="8"/>
  <c r="S1913" i="8"/>
  <c r="S1914" i="8"/>
  <c r="S1915" i="8"/>
  <c r="S1916" i="8"/>
  <c r="S1917" i="8"/>
  <c r="S1918" i="8"/>
  <c r="S1919" i="8"/>
  <c r="S1920" i="8"/>
  <c r="S1921" i="8"/>
  <c r="S1922" i="8"/>
  <c r="S1923" i="8"/>
  <c r="S1924" i="8"/>
  <c r="S1925" i="8"/>
  <c r="S1926" i="8"/>
  <c r="S1927" i="8"/>
  <c r="S1928" i="8"/>
  <c r="S1929" i="8"/>
  <c r="S1930" i="8"/>
  <c r="S1931" i="8"/>
  <c r="S1932" i="8"/>
  <c r="S1933" i="8"/>
  <c r="S1934" i="8"/>
  <c r="S1935" i="8"/>
  <c r="S1936" i="8"/>
  <c r="S1937" i="8"/>
  <c r="S1938" i="8"/>
  <c r="S1939" i="8"/>
  <c r="S1940" i="8"/>
  <c r="S1941" i="8"/>
  <c r="S1942" i="8"/>
  <c r="S1943" i="8"/>
  <c r="S1944" i="8"/>
  <c r="S1945" i="8"/>
  <c r="S1946" i="8"/>
  <c r="S1947" i="8"/>
  <c r="S1948" i="8"/>
  <c r="S1949" i="8"/>
  <c r="S1950" i="8"/>
  <c r="S1951" i="8"/>
  <c r="S1952" i="8"/>
  <c r="S1953" i="8"/>
  <c r="S1954" i="8"/>
  <c r="S1955" i="8"/>
  <c r="S1956" i="8"/>
  <c r="S1957" i="8"/>
  <c r="S1958" i="8"/>
  <c r="S1959" i="8"/>
  <c r="S1960" i="8"/>
  <c r="S1961" i="8"/>
  <c r="S1962" i="8"/>
  <c r="S1963" i="8"/>
  <c r="S1964" i="8"/>
  <c r="S1965" i="8"/>
  <c r="S1966" i="8"/>
  <c r="S1967" i="8"/>
  <c r="S1968" i="8"/>
  <c r="S1969" i="8"/>
  <c r="S1970" i="8"/>
  <c r="S1971" i="8"/>
  <c r="S1972" i="8"/>
  <c r="S1973" i="8"/>
  <c r="S1974" i="8"/>
  <c r="S1975" i="8"/>
  <c r="S1976" i="8"/>
  <c r="S1977" i="8"/>
  <c r="S1978" i="8"/>
  <c r="S1979" i="8"/>
  <c r="S1980" i="8"/>
  <c r="S1981" i="8"/>
  <c r="S1982" i="8"/>
  <c r="S1983" i="8"/>
  <c r="S1984" i="8"/>
  <c r="S1985" i="8"/>
  <c r="S1986" i="8"/>
  <c r="S1987" i="8"/>
  <c r="S1988" i="8"/>
  <c r="S1989" i="8"/>
  <c r="S1990" i="8"/>
  <c r="S1991" i="8"/>
  <c r="S1992" i="8"/>
  <c r="S1993" i="8"/>
  <c r="S1994" i="8"/>
  <c r="S1995" i="8"/>
  <c r="S1996" i="8"/>
  <c r="S1997" i="8"/>
  <c r="S1998" i="8"/>
  <c r="S1999" i="8"/>
  <c r="S2000" i="8"/>
  <c r="S2001" i="8"/>
  <c r="S2002" i="8"/>
  <c r="S2003" i="8"/>
  <c r="S2004" i="8"/>
  <c r="S2005" i="8"/>
  <c r="S2006" i="8"/>
  <c r="S2007" i="8"/>
  <c r="S9" i="8"/>
  <c r="S10" i="8"/>
  <c r="S11" i="8"/>
  <c r="S12" i="8"/>
  <c r="S13" i="8"/>
  <c r="S14" i="8"/>
  <c r="S15" i="8"/>
  <c r="S8" i="8"/>
  <c r="P9" i="8"/>
  <c r="Q9" i="8"/>
  <c r="R9" i="8"/>
  <c r="P10" i="8"/>
  <c r="Q10" i="8"/>
  <c r="R10" i="8"/>
  <c r="P11" i="8"/>
  <c r="Q11" i="8"/>
  <c r="R11" i="8"/>
  <c r="P12" i="8"/>
  <c r="Q12" i="8"/>
  <c r="R12" i="8"/>
  <c r="P13" i="8"/>
  <c r="Q13" i="8"/>
  <c r="R13" i="8"/>
  <c r="P14" i="8"/>
  <c r="Q14" i="8"/>
  <c r="R14" i="8"/>
  <c r="P15" i="8"/>
  <c r="Q15" i="8"/>
  <c r="R15" i="8"/>
  <c r="P16" i="8"/>
  <c r="Q16" i="8"/>
  <c r="R16" i="8"/>
  <c r="P17" i="8"/>
  <c r="Q17" i="8"/>
  <c r="R17" i="8"/>
  <c r="P18" i="8"/>
  <c r="Q18" i="8"/>
  <c r="R18" i="8"/>
  <c r="P19" i="8"/>
  <c r="Q19" i="8"/>
  <c r="R19" i="8"/>
  <c r="P20" i="8"/>
  <c r="Q20" i="8"/>
  <c r="R20" i="8"/>
  <c r="P21" i="8"/>
  <c r="Q21" i="8"/>
  <c r="R21" i="8"/>
  <c r="P22" i="8"/>
  <c r="Q22" i="8"/>
  <c r="R22" i="8"/>
  <c r="P23" i="8"/>
  <c r="Q23" i="8"/>
  <c r="R23" i="8"/>
  <c r="P24" i="8"/>
  <c r="Q24" i="8"/>
  <c r="R24" i="8"/>
  <c r="P25" i="8"/>
  <c r="Q25" i="8"/>
  <c r="R25" i="8"/>
  <c r="P26" i="8"/>
  <c r="Q26" i="8"/>
  <c r="R26" i="8"/>
  <c r="P27" i="8"/>
  <c r="Q27" i="8"/>
  <c r="R27" i="8"/>
  <c r="P28" i="8"/>
  <c r="Q28" i="8"/>
  <c r="R28" i="8"/>
  <c r="P29" i="8"/>
  <c r="Q29" i="8"/>
  <c r="R29" i="8"/>
  <c r="P30" i="8"/>
  <c r="Q30" i="8"/>
  <c r="R30" i="8"/>
  <c r="P31" i="8"/>
  <c r="Q31" i="8"/>
  <c r="R31" i="8"/>
  <c r="P32" i="8"/>
  <c r="Q32" i="8"/>
  <c r="R32" i="8"/>
  <c r="P33" i="8"/>
  <c r="Q33" i="8"/>
  <c r="R33" i="8"/>
  <c r="P34" i="8"/>
  <c r="Q34" i="8"/>
  <c r="R34" i="8"/>
  <c r="P35" i="8"/>
  <c r="Q35" i="8"/>
  <c r="R35" i="8"/>
  <c r="P36" i="8"/>
  <c r="Q36" i="8"/>
  <c r="R36" i="8"/>
  <c r="P37" i="8"/>
  <c r="Q37" i="8"/>
  <c r="R37" i="8"/>
  <c r="P38" i="8"/>
  <c r="Q38" i="8"/>
  <c r="R38" i="8"/>
  <c r="P39" i="8"/>
  <c r="Q39" i="8"/>
  <c r="R39" i="8"/>
  <c r="P40" i="8"/>
  <c r="Q40" i="8"/>
  <c r="R40" i="8"/>
  <c r="P41" i="8"/>
  <c r="Q41" i="8"/>
  <c r="R41" i="8"/>
  <c r="P42" i="8"/>
  <c r="Q42" i="8"/>
  <c r="R42" i="8"/>
  <c r="P43" i="8"/>
  <c r="Q43" i="8"/>
  <c r="R43" i="8"/>
  <c r="P44" i="8"/>
  <c r="Q44" i="8"/>
  <c r="R44" i="8"/>
  <c r="P45" i="8"/>
  <c r="Q45" i="8"/>
  <c r="R45" i="8"/>
  <c r="P46" i="8"/>
  <c r="Q46" i="8"/>
  <c r="R46" i="8"/>
  <c r="P47" i="8"/>
  <c r="Q47" i="8"/>
  <c r="R47" i="8"/>
  <c r="P48" i="8"/>
  <c r="Q48" i="8"/>
  <c r="R48" i="8"/>
  <c r="P49" i="8"/>
  <c r="Q49" i="8"/>
  <c r="R49" i="8"/>
  <c r="P50" i="8"/>
  <c r="Q50" i="8"/>
  <c r="R50" i="8"/>
  <c r="P51" i="8"/>
  <c r="Q51" i="8"/>
  <c r="R51" i="8"/>
  <c r="P52" i="8"/>
  <c r="Q52" i="8"/>
  <c r="R52" i="8"/>
  <c r="P53" i="8"/>
  <c r="Q53" i="8"/>
  <c r="R53" i="8"/>
  <c r="P54" i="8"/>
  <c r="Q54" i="8"/>
  <c r="R54" i="8"/>
  <c r="P55" i="8"/>
  <c r="Q55" i="8"/>
  <c r="R55" i="8"/>
  <c r="P56" i="8"/>
  <c r="Q56" i="8"/>
  <c r="R56" i="8"/>
  <c r="P57" i="8"/>
  <c r="Q57" i="8"/>
  <c r="R57" i="8"/>
  <c r="P58" i="8"/>
  <c r="Q58" i="8"/>
  <c r="R58" i="8"/>
  <c r="P59" i="8"/>
  <c r="Q59" i="8"/>
  <c r="R59" i="8"/>
  <c r="P60" i="8"/>
  <c r="Q60" i="8"/>
  <c r="R60" i="8"/>
  <c r="P61" i="8"/>
  <c r="Q61" i="8"/>
  <c r="R61" i="8"/>
  <c r="P62" i="8"/>
  <c r="Q62" i="8"/>
  <c r="R62" i="8"/>
  <c r="P63" i="8"/>
  <c r="Q63" i="8"/>
  <c r="R63" i="8"/>
  <c r="P64" i="8"/>
  <c r="Q64" i="8"/>
  <c r="R64" i="8"/>
  <c r="P65" i="8"/>
  <c r="Q65" i="8"/>
  <c r="R65" i="8"/>
  <c r="P66" i="8"/>
  <c r="Q66" i="8"/>
  <c r="R66" i="8"/>
  <c r="P67" i="8"/>
  <c r="Q67" i="8"/>
  <c r="R67" i="8"/>
  <c r="P68" i="8"/>
  <c r="Q68" i="8"/>
  <c r="R68" i="8"/>
  <c r="P69" i="8"/>
  <c r="Q69" i="8"/>
  <c r="R69" i="8"/>
  <c r="P70" i="8"/>
  <c r="Q70" i="8"/>
  <c r="R70" i="8"/>
  <c r="P71" i="8"/>
  <c r="Q71" i="8"/>
  <c r="R71" i="8"/>
  <c r="P72" i="8"/>
  <c r="Q72" i="8"/>
  <c r="R72" i="8"/>
  <c r="P73" i="8"/>
  <c r="Q73" i="8"/>
  <c r="R73" i="8"/>
  <c r="P74" i="8"/>
  <c r="Q74" i="8"/>
  <c r="R74" i="8"/>
  <c r="P75" i="8"/>
  <c r="Q75" i="8"/>
  <c r="R75" i="8"/>
  <c r="P76" i="8"/>
  <c r="Q76" i="8"/>
  <c r="R76" i="8"/>
  <c r="P77" i="8"/>
  <c r="Q77" i="8"/>
  <c r="R77" i="8"/>
  <c r="P78" i="8"/>
  <c r="Q78" i="8"/>
  <c r="R78" i="8"/>
  <c r="P79" i="8"/>
  <c r="Q79" i="8"/>
  <c r="R79" i="8"/>
  <c r="P80" i="8"/>
  <c r="Q80" i="8"/>
  <c r="R80" i="8"/>
  <c r="P81" i="8"/>
  <c r="Q81" i="8"/>
  <c r="R81" i="8"/>
  <c r="P82" i="8"/>
  <c r="Q82" i="8"/>
  <c r="R82" i="8"/>
  <c r="P83" i="8"/>
  <c r="Q83" i="8"/>
  <c r="R83" i="8"/>
  <c r="P84" i="8"/>
  <c r="Q84" i="8"/>
  <c r="R84" i="8"/>
  <c r="P85" i="8"/>
  <c r="Q85" i="8"/>
  <c r="R85" i="8"/>
  <c r="P86" i="8"/>
  <c r="Q86" i="8"/>
  <c r="R86" i="8"/>
  <c r="P87" i="8"/>
  <c r="Q87" i="8"/>
  <c r="R87" i="8"/>
  <c r="P88" i="8"/>
  <c r="Q88" i="8"/>
  <c r="R88" i="8"/>
  <c r="P89" i="8"/>
  <c r="Q89" i="8"/>
  <c r="R89" i="8"/>
  <c r="P90" i="8"/>
  <c r="Q90" i="8"/>
  <c r="R90" i="8"/>
  <c r="P91" i="8"/>
  <c r="Q91" i="8"/>
  <c r="R91" i="8"/>
  <c r="P92" i="8"/>
  <c r="Q92" i="8"/>
  <c r="R92" i="8"/>
  <c r="P93" i="8"/>
  <c r="Q93" i="8"/>
  <c r="R93" i="8"/>
  <c r="P94" i="8"/>
  <c r="Q94" i="8"/>
  <c r="R94" i="8"/>
  <c r="P95" i="8"/>
  <c r="Q95" i="8"/>
  <c r="R95" i="8"/>
  <c r="P96" i="8"/>
  <c r="Q96" i="8"/>
  <c r="R96" i="8"/>
  <c r="P97" i="8"/>
  <c r="Q97" i="8"/>
  <c r="R97" i="8"/>
  <c r="P98" i="8"/>
  <c r="Q98" i="8"/>
  <c r="R98" i="8"/>
  <c r="P99" i="8"/>
  <c r="Q99" i="8"/>
  <c r="R99" i="8"/>
  <c r="P100" i="8"/>
  <c r="Q100" i="8"/>
  <c r="R100" i="8"/>
  <c r="P101" i="8"/>
  <c r="Q101" i="8"/>
  <c r="R101" i="8"/>
  <c r="P102" i="8"/>
  <c r="Q102" i="8"/>
  <c r="R102" i="8"/>
  <c r="P103" i="8"/>
  <c r="Q103" i="8"/>
  <c r="R103" i="8"/>
  <c r="P104" i="8"/>
  <c r="Q104" i="8"/>
  <c r="R104" i="8"/>
  <c r="P105" i="8"/>
  <c r="Q105" i="8"/>
  <c r="R105" i="8"/>
  <c r="P106" i="8"/>
  <c r="Q106" i="8"/>
  <c r="R106" i="8"/>
  <c r="P107" i="8"/>
  <c r="Q107" i="8"/>
  <c r="R107" i="8"/>
  <c r="P108" i="8"/>
  <c r="Q108" i="8"/>
  <c r="R108" i="8"/>
  <c r="P109" i="8"/>
  <c r="Q109" i="8"/>
  <c r="R109" i="8"/>
  <c r="P110" i="8"/>
  <c r="Q110" i="8"/>
  <c r="R110" i="8"/>
  <c r="P111" i="8"/>
  <c r="Q111" i="8"/>
  <c r="R111" i="8"/>
  <c r="P112" i="8"/>
  <c r="Q112" i="8"/>
  <c r="R112" i="8"/>
  <c r="P113" i="8"/>
  <c r="Q113" i="8"/>
  <c r="R113" i="8"/>
  <c r="P114" i="8"/>
  <c r="Q114" i="8"/>
  <c r="R114" i="8"/>
  <c r="P115" i="8"/>
  <c r="Q115" i="8"/>
  <c r="R115" i="8"/>
  <c r="P116" i="8"/>
  <c r="Q116" i="8"/>
  <c r="R116" i="8"/>
  <c r="P117" i="8"/>
  <c r="Q117" i="8"/>
  <c r="R117" i="8"/>
  <c r="P118" i="8"/>
  <c r="Q118" i="8"/>
  <c r="R118" i="8"/>
  <c r="P119" i="8"/>
  <c r="Q119" i="8"/>
  <c r="R119" i="8"/>
  <c r="P120" i="8"/>
  <c r="Q120" i="8"/>
  <c r="R120" i="8"/>
  <c r="P121" i="8"/>
  <c r="Q121" i="8"/>
  <c r="R121" i="8"/>
  <c r="P122" i="8"/>
  <c r="Q122" i="8"/>
  <c r="R122" i="8"/>
  <c r="P123" i="8"/>
  <c r="Q123" i="8"/>
  <c r="R123" i="8"/>
  <c r="P124" i="8"/>
  <c r="Q124" i="8"/>
  <c r="R124" i="8"/>
  <c r="P125" i="8"/>
  <c r="Q125" i="8"/>
  <c r="R125" i="8"/>
  <c r="P126" i="8"/>
  <c r="Q126" i="8"/>
  <c r="R126" i="8"/>
  <c r="P127" i="8"/>
  <c r="Q127" i="8"/>
  <c r="R127" i="8"/>
  <c r="P128" i="8"/>
  <c r="Q128" i="8"/>
  <c r="R128" i="8"/>
  <c r="P129" i="8"/>
  <c r="Q129" i="8"/>
  <c r="R129" i="8"/>
  <c r="P130" i="8"/>
  <c r="Q130" i="8"/>
  <c r="R130" i="8"/>
  <c r="P131" i="8"/>
  <c r="Q131" i="8"/>
  <c r="R131" i="8"/>
  <c r="P132" i="8"/>
  <c r="Q132" i="8"/>
  <c r="R132" i="8"/>
  <c r="P133" i="8"/>
  <c r="Q133" i="8"/>
  <c r="R133" i="8"/>
  <c r="P134" i="8"/>
  <c r="Q134" i="8"/>
  <c r="R134" i="8"/>
  <c r="P135" i="8"/>
  <c r="Q135" i="8"/>
  <c r="R135" i="8"/>
  <c r="P136" i="8"/>
  <c r="Q136" i="8"/>
  <c r="R136" i="8"/>
  <c r="P137" i="8"/>
  <c r="Q137" i="8"/>
  <c r="R137" i="8"/>
  <c r="P138" i="8"/>
  <c r="Q138" i="8"/>
  <c r="R138" i="8"/>
  <c r="P139" i="8"/>
  <c r="Q139" i="8"/>
  <c r="R139" i="8"/>
  <c r="P140" i="8"/>
  <c r="Q140" i="8"/>
  <c r="R140" i="8"/>
  <c r="P141" i="8"/>
  <c r="Q141" i="8"/>
  <c r="R141" i="8"/>
  <c r="P142" i="8"/>
  <c r="Q142" i="8"/>
  <c r="R142" i="8"/>
  <c r="P143" i="8"/>
  <c r="Q143" i="8"/>
  <c r="R143" i="8"/>
  <c r="P144" i="8"/>
  <c r="Q144" i="8"/>
  <c r="R144" i="8"/>
  <c r="P145" i="8"/>
  <c r="Q145" i="8"/>
  <c r="R145" i="8"/>
  <c r="P146" i="8"/>
  <c r="Q146" i="8"/>
  <c r="R146" i="8"/>
  <c r="P147" i="8"/>
  <c r="Q147" i="8"/>
  <c r="R147" i="8"/>
  <c r="P148" i="8"/>
  <c r="Q148" i="8"/>
  <c r="R148" i="8"/>
  <c r="P149" i="8"/>
  <c r="Q149" i="8"/>
  <c r="R149" i="8"/>
  <c r="P150" i="8"/>
  <c r="Q150" i="8"/>
  <c r="R150" i="8"/>
  <c r="P151" i="8"/>
  <c r="Q151" i="8"/>
  <c r="R151" i="8"/>
  <c r="P152" i="8"/>
  <c r="Q152" i="8"/>
  <c r="R152" i="8"/>
  <c r="P153" i="8"/>
  <c r="Q153" i="8"/>
  <c r="R153" i="8"/>
  <c r="P154" i="8"/>
  <c r="Q154" i="8"/>
  <c r="R154" i="8"/>
  <c r="P155" i="8"/>
  <c r="Q155" i="8"/>
  <c r="R155" i="8"/>
  <c r="P156" i="8"/>
  <c r="Q156" i="8"/>
  <c r="R156" i="8"/>
  <c r="P157" i="8"/>
  <c r="Q157" i="8"/>
  <c r="R157" i="8"/>
  <c r="P158" i="8"/>
  <c r="Q158" i="8"/>
  <c r="R158" i="8"/>
  <c r="P159" i="8"/>
  <c r="Q159" i="8"/>
  <c r="R159" i="8"/>
  <c r="P160" i="8"/>
  <c r="Q160" i="8"/>
  <c r="R160" i="8"/>
  <c r="P161" i="8"/>
  <c r="Q161" i="8"/>
  <c r="R161" i="8"/>
  <c r="P162" i="8"/>
  <c r="Q162" i="8"/>
  <c r="R162" i="8"/>
  <c r="P163" i="8"/>
  <c r="Q163" i="8"/>
  <c r="R163" i="8"/>
  <c r="P164" i="8"/>
  <c r="Q164" i="8"/>
  <c r="R164" i="8"/>
  <c r="P165" i="8"/>
  <c r="Q165" i="8"/>
  <c r="R165" i="8"/>
  <c r="P166" i="8"/>
  <c r="Q166" i="8"/>
  <c r="R166" i="8"/>
  <c r="P167" i="8"/>
  <c r="Q167" i="8"/>
  <c r="R167" i="8"/>
  <c r="P168" i="8"/>
  <c r="Q168" i="8"/>
  <c r="R168" i="8"/>
  <c r="P169" i="8"/>
  <c r="Q169" i="8"/>
  <c r="R169" i="8"/>
  <c r="P170" i="8"/>
  <c r="Q170" i="8"/>
  <c r="R170" i="8"/>
  <c r="P171" i="8"/>
  <c r="Q171" i="8"/>
  <c r="R171" i="8"/>
  <c r="P172" i="8"/>
  <c r="Q172" i="8"/>
  <c r="R172" i="8"/>
  <c r="P173" i="8"/>
  <c r="Q173" i="8"/>
  <c r="R173" i="8"/>
  <c r="P174" i="8"/>
  <c r="Q174" i="8"/>
  <c r="R174" i="8"/>
  <c r="P175" i="8"/>
  <c r="Q175" i="8"/>
  <c r="R175" i="8"/>
  <c r="P176" i="8"/>
  <c r="Q176" i="8"/>
  <c r="R176" i="8"/>
  <c r="P177" i="8"/>
  <c r="Q177" i="8"/>
  <c r="R177" i="8"/>
  <c r="P178" i="8"/>
  <c r="Q178" i="8"/>
  <c r="R178" i="8"/>
  <c r="P179" i="8"/>
  <c r="Q179" i="8"/>
  <c r="R179" i="8"/>
  <c r="P180" i="8"/>
  <c r="Q180" i="8"/>
  <c r="R180" i="8"/>
  <c r="P181" i="8"/>
  <c r="Q181" i="8"/>
  <c r="R181" i="8"/>
  <c r="P182" i="8"/>
  <c r="Q182" i="8"/>
  <c r="R182" i="8"/>
  <c r="P183" i="8"/>
  <c r="Q183" i="8"/>
  <c r="R183" i="8"/>
  <c r="P184" i="8"/>
  <c r="Q184" i="8"/>
  <c r="R184" i="8"/>
  <c r="P185" i="8"/>
  <c r="Q185" i="8"/>
  <c r="R185" i="8"/>
  <c r="P186" i="8"/>
  <c r="Q186" i="8"/>
  <c r="R186" i="8"/>
  <c r="P187" i="8"/>
  <c r="Q187" i="8"/>
  <c r="R187" i="8"/>
  <c r="P188" i="8"/>
  <c r="Q188" i="8"/>
  <c r="R188" i="8"/>
  <c r="P189" i="8"/>
  <c r="Q189" i="8"/>
  <c r="R189" i="8"/>
  <c r="P190" i="8"/>
  <c r="Q190" i="8"/>
  <c r="R190" i="8"/>
  <c r="P191" i="8"/>
  <c r="Q191" i="8"/>
  <c r="R191" i="8"/>
  <c r="P192" i="8"/>
  <c r="Q192" i="8"/>
  <c r="R192" i="8"/>
  <c r="P193" i="8"/>
  <c r="Q193" i="8"/>
  <c r="R193" i="8"/>
  <c r="P194" i="8"/>
  <c r="Q194" i="8"/>
  <c r="R194" i="8"/>
  <c r="P195" i="8"/>
  <c r="Q195" i="8"/>
  <c r="R195" i="8"/>
  <c r="P196" i="8"/>
  <c r="Q196" i="8"/>
  <c r="R196" i="8"/>
  <c r="P197" i="8"/>
  <c r="Q197" i="8"/>
  <c r="R197" i="8"/>
  <c r="P198" i="8"/>
  <c r="Q198" i="8"/>
  <c r="R198" i="8"/>
  <c r="P199" i="8"/>
  <c r="Q199" i="8"/>
  <c r="R199" i="8"/>
  <c r="P200" i="8"/>
  <c r="Q200" i="8"/>
  <c r="R200" i="8"/>
  <c r="P201" i="8"/>
  <c r="Q201" i="8"/>
  <c r="R201" i="8"/>
  <c r="P202" i="8"/>
  <c r="Q202" i="8"/>
  <c r="R202" i="8"/>
  <c r="P203" i="8"/>
  <c r="Q203" i="8"/>
  <c r="R203" i="8"/>
  <c r="P204" i="8"/>
  <c r="Q204" i="8"/>
  <c r="R204" i="8"/>
  <c r="P205" i="8"/>
  <c r="Q205" i="8"/>
  <c r="R205" i="8"/>
  <c r="P206" i="8"/>
  <c r="Q206" i="8"/>
  <c r="R206" i="8"/>
  <c r="P207" i="8"/>
  <c r="Q207" i="8"/>
  <c r="R207" i="8"/>
  <c r="P208" i="8"/>
  <c r="Q208" i="8"/>
  <c r="R208" i="8"/>
  <c r="P209" i="8"/>
  <c r="Q209" i="8"/>
  <c r="R209" i="8"/>
  <c r="P210" i="8"/>
  <c r="Q210" i="8"/>
  <c r="R210" i="8"/>
  <c r="P211" i="8"/>
  <c r="Q211" i="8"/>
  <c r="R211" i="8"/>
  <c r="P212" i="8"/>
  <c r="Q212" i="8"/>
  <c r="R212" i="8"/>
  <c r="P213" i="8"/>
  <c r="Q213" i="8"/>
  <c r="R213" i="8"/>
  <c r="P214" i="8"/>
  <c r="Q214" i="8"/>
  <c r="R214" i="8"/>
  <c r="P215" i="8"/>
  <c r="Q215" i="8"/>
  <c r="R215" i="8"/>
  <c r="P216" i="8"/>
  <c r="Q216" i="8"/>
  <c r="R216" i="8"/>
  <c r="P217" i="8"/>
  <c r="Q217" i="8"/>
  <c r="R217" i="8"/>
  <c r="P218" i="8"/>
  <c r="Q218" i="8"/>
  <c r="R218" i="8"/>
  <c r="P219" i="8"/>
  <c r="Q219" i="8"/>
  <c r="R219" i="8"/>
  <c r="P220" i="8"/>
  <c r="Q220" i="8"/>
  <c r="R220" i="8"/>
  <c r="P221" i="8"/>
  <c r="Q221" i="8"/>
  <c r="R221" i="8"/>
  <c r="P222" i="8"/>
  <c r="Q222" i="8"/>
  <c r="R222" i="8"/>
  <c r="P223" i="8"/>
  <c r="Q223" i="8"/>
  <c r="R223" i="8"/>
  <c r="P224" i="8"/>
  <c r="Q224" i="8"/>
  <c r="R224" i="8"/>
  <c r="P225" i="8"/>
  <c r="Q225" i="8"/>
  <c r="R225" i="8"/>
  <c r="P226" i="8"/>
  <c r="Q226" i="8"/>
  <c r="R226" i="8"/>
  <c r="P227" i="8"/>
  <c r="Q227" i="8"/>
  <c r="R227" i="8"/>
  <c r="P228" i="8"/>
  <c r="Q228" i="8"/>
  <c r="R228" i="8"/>
  <c r="P229" i="8"/>
  <c r="Q229" i="8"/>
  <c r="R229" i="8"/>
  <c r="P230" i="8"/>
  <c r="Q230" i="8"/>
  <c r="R230" i="8"/>
  <c r="P231" i="8"/>
  <c r="Q231" i="8"/>
  <c r="R231" i="8"/>
  <c r="P232" i="8"/>
  <c r="Q232" i="8"/>
  <c r="R232" i="8"/>
  <c r="P233" i="8"/>
  <c r="Q233" i="8"/>
  <c r="R233" i="8"/>
  <c r="P234" i="8"/>
  <c r="Q234" i="8"/>
  <c r="R234" i="8"/>
  <c r="P235" i="8"/>
  <c r="Q235" i="8"/>
  <c r="R235" i="8"/>
  <c r="P236" i="8"/>
  <c r="Q236" i="8"/>
  <c r="R236" i="8"/>
  <c r="P237" i="8"/>
  <c r="Q237" i="8"/>
  <c r="R237" i="8"/>
  <c r="P238" i="8"/>
  <c r="Q238" i="8"/>
  <c r="R238" i="8"/>
  <c r="P239" i="8"/>
  <c r="Q239" i="8"/>
  <c r="R239" i="8"/>
  <c r="P240" i="8"/>
  <c r="Q240" i="8"/>
  <c r="R240" i="8"/>
  <c r="P241" i="8"/>
  <c r="Q241" i="8"/>
  <c r="R241" i="8"/>
  <c r="P242" i="8"/>
  <c r="Q242" i="8"/>
  <c r="R242" i="8"/>
  <c r="P243" i="8"/>
  <c r="Q243" i="8"/>
  <c r="R243" i="8"/>
  <c r="P244" i="8"/>
  <c r="Q244" i="8"/>
  <c r="R244" i="8"/>
  <c r="P245" i="8"/>
  <c r="Q245" i="8"/>
  <c r="R245" i="8"/>
  <c r="P246" i="8"/>
  <c r="Q246" i="8"/>
  <c r="R246" i="8"/>
  <c r="P247" i="8"/>
  <c r="Q247" i="8"/>
  <c r="R247" i="8"/>
  <c r="P248" i="8"/>
  <c r="Q248" i="8"/>
  <c r="R248" i="8"/>
  <c r="P249" i="8"/>
  <c r="Q249" i="8"/>
  <c r="R249" i="8"/>
  <c r="P250" i="8"/>
  <c r="Q250" i="8"/>
  <c r="R250" i="8"/>
  <c r="P251" i="8"/>
  <c r="Q251" i="8"/>
  <c r="R251" i="8"/>
  <c r="P252" i="8"/>
  <c r="Q252" i="8"/>
  <c r="R252" i="8"/>
  <c r="P253" i="8"/>
  <c r="Q253" i="8"/>
  <c r="R253" i="8"/>
  <c r="P254" i="8"/>
  <c r="Q254" i="8"/>
  <c r="R254" i="8"/>
  <c r="P255" i="8"/>
  <c r="Q255" i="8"/>
  <c r="R255" i="8"/>
  <c r="P256" i="8"/>
  <c r="Q256" i="8"/>
  <c r="R256" i="8"/>
  <c r="P257" i="8"/>
  <c r="Q257" i="8"/>
  <c r="R257" i="8"/>
  <c r="P258" i="8"/>
  <c r="Q258" i="8"/>
  <c r="R258" i="8"/>
  <c r="P259" i="8"/>
  <c r="Q259" i="8"/>
  <c r="R259" i="8"/>
  <c r="P260" i="8"/>
  <c r="Q260" i="8"/>
  <c r="R260" i="8"/>
  <c r="P261" i="8"/>
  <c r="Q261" i="8"/>
  <c r="R261" i="8"/>
  <c r="P262" i="8"/>
  <c r="Q262" i="8"/>
  <c r="R262" i="8"/>
  <c r="P263" i="8"/>
  <c r="Q263" i="8"/>
  <c r="R263" i="8"/>
  <c r="P264" i="8"/>
  <c r="Q264" i="8"/>
  <c r="R264" i="8"/>
  <c r="P265" i="8"/>
  <c r="Q265" i="8"/>
  <c r="R265" i="8"/>
  <c r="P266" i="8"/>
  <c r="Q266" i="8"/>
  <c r="R266" i="8"/>
  <c r="P267" i="8"/>
  <c r="Q267" i="8"/>
  <c r="R267" i="8"/>
  <c r="P268" i="8"/>
  <c r="Q268" i="8"/>
  <c r="R268" i="8"/>
  <c r="P269" i="8"/>
  <c r="Q269" i="8"/>
  <c r="R269" i="8"/>
  <c r="P270" i="8"/>
  <c r="Q270" i="8"/>
  <c r="R270" i="8"/>
  <c r="P271" i="8"/>
  <c r="Q271" i="8"/>
  <c r="R271" i="8"/>
  <c r="P272" i="8"/>
  <c r="Q272" i="8"/>
  <c r="R272" i="8"/>
  <c r="P273" i="8"/>
  <c r="Q273" i="8"/>
  <c r="R273" i="8"/>
  <c r="P274" i="8"/>
  <c r="Q274" i="8"/>
  <c r="R274" i="8"/>
  <c r="P275" i="8"/>
  <c r="Q275" i="8"/>
  <c r="R275" i="8"/>
  <c r="P276" i="8"/>
  <c r="Q276" i="8"/>
  <c r="R276" i="8"/>
  <c r="P277" i="8"/>
  <c r="Q277" i="8"/>
  <c r="R277" i="8"/>
  <c r="P278" i="8"/>
  <c r="Q278" i="8"/>
  <c r="R278" i="8"/>
  <c r="P279" i="8"/>
  <c r="Q279" i="8"/>
  <c r="R279" i="8"/>
  <c r="P280" i="8"/>
  <c r="Q280" i="8"/>
  <c r="R280" i="8"/>
  <c r="P281" i="8"/>
  <c r="Q281" i="8"/>
  <c r="R281" i="8"/>
  <c r="P282" i="8"/>
  <c r="Q282" i="8"/>
  <c r="R282" i="8"/>
  <c r="P283" i="8"/>
  <c r="Q283" i="8"/>
  <c r="R283" i="8"/>
  <c r="P284" i="8"/>
  <c r="Q284" i="8"/>
  <c r="R284" i="8"/>
  <c r="P285" i="8"/>
  <c r="Q285" i="8"/>
  <c r="R285" i="8"/>
  <c r="P286" i="8"/>
  <c r="Q286" i="8"/>
  <c r="R286" i="8"/>
  <c r="P287" i="8"/>
  <c r="Q287" i="8"/>
  <c r="R287" i="8"/>
  <c r="P288" i="8"/>
  <c r="Q288" i="8"/>
  <c r="R288" i="8"/>
  <c r="P289" i="8"/>
  <c r="Q289" i="8"/>
  <c r="R289" i="8"/>
  <c r="P290" i="8"/>
  <c r="Q290" i="8"/>
  <c r="R290" i="8"/>
  <c r="P291" i="8"/>
  <c r="Q291" i="8"/>
  <c r="R291" i="8"/>
  <c r="P292" i="8"/>
  <c r="Q292" i="8"/>
  <c r="R292" i="8"/>
  <c r="P293" i="8"/>
  <c r="Q293" i="8"/>
  <c r="R293" i="8"/>
  <c r="P294" i="8"/>
  <c r="Q294" i="8"/>
  <c r="R294" i="8"/>
  <c r="P295" i="8"/>
  <c r="Q295" i="8"/>
  <c r="R295" i="8"/>
  <c r="P296" i="8"/>
  <c r="Q296" i="8"/>
  <c r="R296" i="8"/>
  <c r="P297" i="8"/>
  <c r="Q297" i="8"/>
  <c r="R297" i="8"/>
  <c r="P298" i="8"/>
  <c r="Q298" i="8"/>
  <c r="R298" i="8"/>
  <c r="P299" i="8"/>
  <c r="Q299" i="8"/>
  <c r="R299" i="8"/>
  <c r="P300" i="8"/>
  <c r="Q300" i="8"/>
  <c r="R300" i="8"/>
  <c r="P301" i="8"/>
  <c r="Q301" i="8"/>
  <c r="R301" i="8"/>
  <c r="P302" i="8"/>
  <c r="Q302" i="8"/>
  <c r="R302" i="8"/>
  <c r="P303" i="8"/>
  <c r="Q303" i="8"/>
  <c r="R303" i="8"/>
  <c r="P304" i="8"/>
  <c r="Q304" i="8"/>
  <c r="R304" i="8"/>
  <c r="P305" i="8"/>
  <c r="Q305" i="8"/>
  <c r="R305" i="8"/>
  <c r="P306" i="8"/>
  <c r="Q306" i="8"/>
  <c r="R306" i="8"/>
  <c r="P307" i="8"/>
  <c r="Q307" i="8"/>
  <c r="R307" i="8"/>
  <c r="P308" i="8"/>
  <c r="Q308" i="8"/>
  <c r="R308" i="8"/>
  <c r="P309" i="8"/>
  <c r="Q309" i="8"/>
  <c r="R309" i="8"/>
  <c r="P310" i="8"/>
  <c r="Q310" i="8"/>
  <c r="R310" i="8"/>
  <c r="P311" i="8"/>
  <c r="Q311" i="8"/>
  <c r="R311" i="8"/>
  <c r="P312" i="8"/>
  <c r="Q312" i="8"/>
  <c r="R312" i="8"/>
  <c r="P313" i="8"/>
  <c r="Q313" i="8"/>
  <c r="R313" i="8"/>
  <c r="P314" i="8"/>
  <c r="Q314" i="8"/>
  <c r="R314" i="8"/>
  <c r="P315" i="8"/>
  <c r="Q315" i="8"/>
  <c r="R315" i="8"/>
  <c r="P316" i="8"/>
  <c r="Q316" i="8"/>
  <c r="R316" i="8"/>
  <c r="P317" i="8"/>
  <c r="Q317" i="8"/>
  <c r="R317" i="8"/>
  <c r="P318" i="8"/>
  <c r="Q318" i="8"/>
  <c r="R318" i="8"/>
  <c r="P319" i="8"/>
  <c r="Q319" i="8"/>
  <c r="R319" i="8"/>
  <c r="P320" i="8"/>
  <c r="Q320" i="8"/>
  <c r="R320" i="8"/>
  <c r="P321" i="8"/>
  <c r="Q321" i="8"/>
  <c r="R321" i="8"/>
  <c r="P322" i="8"/>
  <c r="Q322" i="8"/>
  <c r="R322" i="8"/>
  <c r="P323" i="8"/>
  <c r="Q323" i="8"/>
  <c r="R323" i="8"/>
  <c r="P324" i="8"/>
  <c r="Q324" i="8"/>
  <c r="R324" i="8"/>
  <c r="P325" i="8"/>
  <c r="Q325" i="8"/>
  <c r="R325" i="8"/>
  <c r="P326" i="8"/>
  <c r="Q326" i="8"/>
  <c r="R326" i="8"/>
  <c r="P327" i="8"/>
  <c r="Q327" i="8"/>
  <c r="R327" i="8"/>
  <c r="P328" i="8"/>
  <c r="Q328" i="8"/>
  <c r="R328" i="8"/>
  <c r="P329" i="8"/>
  <c r="Q329" i="8"/>
  <c r="R329" i="8"/>
  <c r="P330" i="8"/>
  <c r="Q330" i="8"/>
  <c r="R330" i="8"/>
  <c r="P331" i="8"/>
  <c r="Q331" i="8"/>
  <c r="R331" i="8"/>
  <c r="P332" i="8"/>
  <c r="Q332" i="8"/>
  <c r="R332" i="8"/>
  <c r="P333" i="8"/>
  <c r="Q333" i="8"/>
  <c r="R333" i="8"/>
  <c r="P334" i="8"/>
  <c r="Q334" i="8"/>
  <c r="R334" i="8"/>
  <c r="P335" i="8"/>
  <c r="Q335" i="8"/>
  <c r="R335" i="8"/>
  <c r="P336" i="8"/>
  <c r="Q336" i="8"/>
  <c r="R336" i="8"/>
  <c r="P337" i="8"/>
  <c r="Q337" i="8"/>
  <c r="R337" i="8"/>
  <c r="P338" i="8"/>
  <c r="Q338" i="8"/>
  <c r="R338" i="8"/>
  <c r="P339" i="8"/>
  <c r="Q339" i="8"/>
  <c r="R339" i="8"/>
  <c r="P340" i="8"/>
  <c r="Q340" i="8"/>
  <c r="R340" i="8"/>
  <c r="P341" i="8"/>
  <c r="Q341" i="8"/>
  <c r="R341" i="8"/>
  <c r="P342" i="8"/>
  <c r="Q342" i="8"/>
  <c r="R342" i="8"/>
  <c r="P343" i="8"/>
  <c r="Q343" i="8"/>
  <c r="R343" i="8"/>
  <c r="P344" i="8"/>
  <c r="Q344" i="8"/>
  <c r="R344" i="8"/>
  <c r="P345" i="8"/>
  <c r="Q345" i="8"/>
  <c r="R345" i="8"/>
  <c r="P346" i="8"/>
  <c r="Q346" i="8"/>
  <c r="R346" i="8"/>
  <c r="P347" i="8"/>
  <c r="Q347" i="8"/>
  <c r="R347" i="8"/>
  <c r="P348" i="8"/>
  <c r="Q348" i="8"/>
  <c r="R348" i="8"/>
  <c r="P349" i="8"/>
  <c r="Q349" i="8"/>
  <c r="R349" i="8"/>
  <c r="P350" i="8"/>
  <c r="Q350" i="8"/>
  <c r="R350" i="8"/>
  <c r="P351" i="8"/>
  <c r="Q351" i="8"/>
  <c r="R351" i="8"/>
  <c r="P352" i="8"/>
  <c r="Q352" i="8"/>
  <c r="R352" i="8"/>
  <c r="P353" i="8"/>
  <c r="Q353" i="8"/>
  <c r="R353" i="8"/>
  <c r="P354" i="8"/>
  <c r="Q354" i="8"/>
  <c r="R354" i="8"/>
  <c r="P355" i="8"/>
  <c r="Q355" i="8"/>
  <c r="R355" i="8"/>
  <c r="P356" i="8"/>
  <c r="Q356" i="8"/>
  <c r="R356" i="8"/>
  <c r="P357" i="8"/>
  <c r="Q357" i="8"/>
  <c r="R357" i="8"/>
  <c r="P358" i="8"/>
  <c r="Q358" i="8"/>
  <c r="R358" i="8"/>
  <c r="P359" i="8"/>
  <c r="Q359" i="8"/>
  <c r="R359" i="8"/>
  <c r="P360" i="8"/>
  <c r="Q360" i="8"/>
  <c r="R360" i="8"/>
  <c r="P361" i="8"/>
  <c r="Q361" i="8"/>
  <c r="R361" i="8"/>
  <c r="P362" i="8"/>
  <c r="Q362" i="8"/>
  <c r="R362" i="8"/>
  <c r="P363" i="8"/>
  <c r="Q363" i="8"/>
  <c r="R363" i="8"/>
  <c r="P364" i="8"/>
  <c r="Q364" i="8"/>
  <c r="R364" i="8"/>
  <c r="P365" i="8"/>
  <c r="Q365" i="8"/>
  <c r="R365" i="8"/>
  <c r="P366" i="8"/>
  <c r="Q366" i="8"/>
  <c r="R366" i="8"/>
  <c r="P367" i="8"/>
  <c r="Q367" i="8"/>
  <c r="R367" i="8"/>
  <c r="P368" i="8"/>
  <c r="Q368" i="8"/>
  <c r="R368" i="8"/>
  <c r="P369" i="8"/>
  <c r="Q369" i="8"/>
  <c r="R369" i="8"/>
  <c r="P370" i="8"/>
  <c r="Q370" i="8"/>
  <c r="R370" i="8"/>
  <c r="P371" i="8"/>
  <c r="Q371" i="8"/>
  <c r="R371" i="8"/>
  <c r="P372" i="8"/>
  <c r="Q372" i="8"/>
  <c r="R372" i="8"/>
  <c r="P373" i="8"/>
  <c r="Q373" i="8"/>
  <c r="R373" i="8"/>
  <c r="P374" i="8"/>
  <c r="Q374" i="8"/>
  <c r="R374" i="8"/>
  <c r="P375" i="8"/>
  <c r="Q375" i="8"/>
  <c r="R375" i="8"/>
  <c r="P376" i="8"/>
  <c r="Q376" i="8"/>
  <c r="R376" i="8"/>
  <c r="P377" i="8"/>
  <c r="Q377" i="8"/>
  <c r="R377" i="8"/>
  <c r="P378" i="8"/>
  <c r="Q378" i="8"/>
  <c r="R378" i="8"/>
  <c r="P379" i="8"/>
  <c r="Q379" i="8"/>
  <c r="R379" i="8"/>
  <c r="P380" i="8"/>
  <c r="Q380" i="8"/>
  <c r="R380" i="8"/>
  <c r="P381" i="8"/>
  <c r="Q381" i="8"/>
  <c r="R381" i="8"/>
  <c r="P382" i="8"/>
  <c r="Q382" i="8"/>
  <c r="R382" i="8"/>
  <c r="P383" i="8"/>
  <c r="Q383" i="8"/>
  <c r="R383" i="8"/>
  <c r="P384" i="8"/>
  <c r="Q384" i="8"/>
  <c r="R384" i="8"/>
  <c r="P385" i="8"/>
  <c r="Q385" i="8"/>
  <c r="R385" i="8"/>
  <c r="P386" i="8"/>
  <c r="Q386" i="8"/>
  <c r="R386" i="8"/>
  <c r="P387" i="8"/>
  <c r="Q387" i="8"/>
  <c r="R387" i="8"/>
  <c r="P388" i="8"/>
  <c r="Q388" i="8"/>
  <c r="R388" i="8"/>
  <c r="P389" i="8"/>
  <c r="Q389" i="8"/>
  <c r="R389" i="8"/>
  <c r="P390" i="8"/>
  <c r="Q390" i="8"/>
  <c r="R390" i="8"/>
  <c r="P391" i="8"/>
  <c r="Q391" i="8"/>
  <c r="R391" i="8"/>
  <c r="P392" i="8"/>
  <c r="Q392" i="8"/>
  <c r="R392" i="8"/>
  <c r="P393" i="8"/>
  <c r="Q393" i="8"/>
  <c r="R393" i="8"/>
  <c r="P394" i="8"/>
  <c r="Q394" i="8"/>
  <c r="R394" i="8"/>
  <c r="P395" i="8"/>
  <c r="Q395" i="8"/>
  <c r="R395" i="8"/>
  <c r="P396" i="8"/>
  <c r="Q396" i="8"/>
  <c r="R396" i="8"/>
  <c r="P397" i="8"/>
  <c r="Q397" i="8"/>
  <c r="R397" i="8"/>
  <c r="P398" i="8"/>
  <c r="Q398" i="8"/>
  <c r="R398" i="8"/>
  <c r="P399" i="8"/>
  <c r="Q399" i="8"/>
  <c r="R399" i="8"/>
  <c r="P400" i="8"/>
  <c r="Q400" i="8"/>
  <c r="R400" i="8"/>
  <c r="P401" i="8"/>
  <c r="Q401" i="8"/>
  <c r="R401" i="8"/>
  <c r="P402" i="8"/>
  <c r="Q402" i="8"/>
  <c r="R402" i="8"/>
  <c r="P403" i="8"/>
  <c r="Q403" i="8"/>
  <c r="R403" i="8"/>
  <c r="P404" i="8"/>
  <c r="Q404" i="8"/>
  <c r="R404" i="8"/>
  <c r="P405" i="8"/>
  <c r="Q405" i="8"/>
  <c r="R405" i="8"/>
  <c r="P406" i="8"/>
  <c r="Q406" i="8"/>
  <c r="R406" i="8"/>
  <c r="P407" i="8"/>
  <c r="Q407" i="8"/>
  <c r="R407" i="8"/>
  <c r="P408" i="8"/>
  <c r="Q408" i="8"/>
  <c r="R408" i="8"/>
  <c r="P409" i="8"/>
  <c r="Q409" i="8"/>
  <c r="R409" i="8"/>
  <c r="P410" i="8"/>
  <c r="Q410" i="8"/>
  <c r="R410" i="8"/>
  <c r="P411" i="8"/>
  <c r="Q411" i="8"/>
  <c r="R411" i="8"/>
  <c r="P412" i="8"/>
  <c r="Q412" i="8"/>
  <c r="R412" i="8"/>
  <c r="P413" i="8"/>
  <c r="Q413" i="8"/>
  <c r="R413" i="8"/>
  <c r="P414" i="8"/>
  <c r="Q414" i="8"/>
  <c r="R414" i="8"/>
  <c r="P415" i="8"/>
  <c r="Q415" i="8"/>
  <c r="R415" i="8"/>
  <c r="P416" i="8"/>
  <c r="Q416" i="8"/>
  <c r="R416" i="8"/>
  <c r="P417" i="8"/>
  <c r="Q417" i="8"/>
  <c r="R417" i="8"/>
  <c r="P418" i="8"/>
  <c r="Q418" i="8"/>
  <c r="R418" i="8"/>
  <c r="P419" i="8"/>
  <c r="Q419" i="8"/>
  <c r="R419" i="8"/>
  <c r="P420" i="8"/>
  <c r="Q420" i="8"/>
  <c r="R420" i="8"/>
  <c r="P421" i="8"/>
  <c r="Q421" i="8"/>
  <c r="R421" i="8"/>
  <c r="P422" i="8"/>
  <c r="Q422" i="8"/>
  <c r="R422" i="8"/>
  <c r="P423" i="8"/>
  <c r="Q423" i="8"/>
  <c r="R423" i="8"/>
  <c r="P424" i="8"/>
  <c r="Q424" i="8"/>
  <c r="R424" i="8"/>
  <c r="P425" i="8"/>
  <c r="Q425" i="8"/>
  <c r="R425" i="8"/>
  <c r="P426" i="8"/>
  <c r="Q426" i="8"/>
  <c r="R426" i="8"/>
  <c r="P427" i="8"/>
  <c r="Q427" i="8"/>
  <c r="R427" i="8"/>
  <c r="P428" i="8"/>
  <c r="Q428" i="8"/>
  <c r="R428" i="8"/>
  <c r="P429" i="8"/>
  <c r="Q429" i="8"/>
  <c r="R429" i="8"/>
  <c r="P430" i="8"/>
  <c r="Q430" i="8"/>
  <c r="R430" i="8"/>
  <c r="P431" i="8"/>
  <c r="Q431" i="8"/>
  <c r="R431" i="8"/>
  <c r="P432" i="8"/>
  <c r="Q432" i="8"/>
  <c r="R432" i="8"/>
  <c r="P433" i="8"/>
  <c r="Q433" i="8"/>
  <c r="R433" i="8"/>
  <c r="P434" i="8"/>
  <c r="Q434" i="8"/>
  <c r="R434" i="8"/>
  <c r="P435" i="8"/>
  <c r="Q435" i="8"/>
  <c r="R435" i="8"/>
  <c r="P436" i="8"/>
  <c r="Q436" i="8"/>
  <c r="R436" i="8"/>
  <c r="P437" i="8"/>
  <c r="Q437" i="8"/>
  <c r="R437" i="8"/>
  <c r="P438" i="8"/>
  <c r="Q438" i="8"/>
  <c r="R438" i="8"/>
  <c r="P439" i="8"/>
  <c r="Q439" i="8"/>
  <c r="R439" i="8"/>
  <c r="P440" i="8"/>
  <c r="Q440" i="8"/>
  <c r="R440" i="8"/>
  <c r="P441" i="8"/>
  <c r="Q441" i="8"/>
  <c r="R441" i="8"/>
  <c r="P442" i="8"/>
  <c r="Q442" i="8"/>
  <c r="R442" i="8"/>
  <c r="P443" i="8"/>
  <c r="Q443" i="8"/>
  <c r="R443" i="8"/>
  <c r="P444" i="8"/>
  <c r="Q444" i="8"/>
  <c r="R444" i="8"/>
  <c r="P445" i="8"/>
  <c r="Q445" i="8"/>
  <c r="R445" i="8"/>
  <c r="P446" i="8"/>
  <c r="Q446" i="8"/>
  <c r="R446" i="8"/>
  <c r="P447" i="8"/>
  <c r="Q447" i="8"/>
  <c r="R447" i="8"/>
  <c r="P448" i="8"/>
  <c r="Q448" i="8"/>
  <c r="R448" i="8"/>
  <c r="P449" i="8"/>
  <c r="Q449" i="8"/>
  <c r="R449" i="8"/>
  <c r="P450" i="8"/>
  <c r="Q450" i="8"/>
  <c r="R450" i="8"/>
  <c r="P451" i="8"/>
  <c r="Q451" i="8"/>
  <c r="R451" i="8"/>
  <c r="P452" i="8"/>
  <c r="Q452" i="8"/>
  <c r="R452" i="8"/>
  <c r="P453" i="8"/>
  <c r="Q453" i="8"/>
  <c r="R453" i="8"/>
  <c r="P454" i="8"/>
  <c r="Q454" i="8"/>
  <c r="R454" i="8"/>
  <c r="P455" i="8"/>
  <c r="Q455" i="8"/>
  <c r="R455" i="8"/>
  <c r="P456" i="8"/>
  <c r="Q456" i="8"/>
  <c r="R456" i="8"/>
  <c r="P457" i="8"/>
  <c r="Q457" i="8"/>
  <c r="R457" i="8"/>
  <c r="P458" i="8"/>
  <c r="Q458" i="8"/>
  <c r="R458" i="8"/>
  <c r="P459" i="8"/>
  <c r="Q459" i="8"/>
  <c r="R459" i="8"/>
  <c r="P460" i="8"/>
  <c r="Q460" i="8"/>
  <c r="R460" i="8"/>
  <c r="P461" i="8"/>
  <c r="Q461" i="8"/>
  <c r="R461" i="8"/>
  <c r="P462" i="8"/>
  <c r="Q462" i="8"/>
  <c r="R462" i="8"/>
  <c r="P463" i="8"/>
  <c r="Q463" i="8"/>
  <c r="R463" i="8"/>
  <c r="P464" i="8"/>
  <c r="Q464" i="8"/>
  <c r="R464" i="8"/>
  <c r="P465" i="8"/>
  <c r="Q465" i="8"/>
  <c r="R465" i="8"/>
  <c r="P466" i="8"/>
  <c r="Q466" i="8"/>
  <c r="R466" i="8"/>
  <c r="P467" i="8"/>
  <c r="Q467" i="8"/>
  <c r="R467" i="8"/>
  <c r="P468" i="8"/>
  <c r="Q468" i="8"/>
  <c r="R468" i="8"/>
  <c r="P469" i="8"/>
  <c r="Q469" i="8"/>
  <c r="R469" i="8"/>
  <c r="P470" i="8"/>
  <c r="Q470" i="8"/>
  <c r="R470" i="8"/>
  <c r="P471" i="8"/>
  <c r="Q471" i="8"/>
  <c r="R471" i="8"/>
  <c r="P472" i="8"/>
  <c r="Q472" i="8"/>
  <c r="R472" i="8"/>
  <c r="P473" i="8"/>
  <c r="Q473" i="8"/>
  <c r="R473" i="8"/>
  <c r="P474" i="8"/>
  <c r="Q474" i="8"/>
  <c r="R474" i="8"/>
  <c r="P475" i="8"/>
  <c r="Q475" i="8"/>
  <c r="R475" i="8"/>
  <c r="P476" i="8"/>
  <c r="Q476" i="8"/>
  <c r="R476" i="8"/>
  <c r="P477" i="8"/>
  <c r="Q477" i="8"/>
  <c r="R477" i="8"/>
  <c r="P478" i="8"/>
  <c r="Q478" i="8"/>
  <c r="R478" i="8"/>
  <c r="P479" i="8"/>
  <c r="Q479" i="8"/>
  <c r="R479" i="8"/>
  <c r="P480" i="8"/>
  <c r="Q480" i="8"/>
  <c r="R480" i="8"/>
  <c r="P481" i="8"/>
  <c r="Q481" i="8"/>
  <c r="R481" i="8"/>
  <c r="P482" i="8"/>
  <c r="Q482" i="8"/>
  <c r="R482" i="8"/>
  <c r="P483" i="8"/>
  <c r="Q483" i="8"/>
  <c r="R483" i="8"/>
  <c r="P484" i="8"/>
  <c r="Q484" i="8"/>
  <c r="R484" i="8"/>
  <c r="P485" i="8"/>
  <c r="Q485" i="8"/>
  <c r="R485" i="8"/>
  <c r="P486" i="8"/>
  <c r="Q486" i="8"/>
  <c r="R486" i="8"/>
  <c r="P487" i="8"/>
  <c r="Q487" i="8"/>
  <c r="R487" i="8"/>
  <c r="P488" i="8"/>
  <c r="Q488" i="8"/>
  <c r="R488" i="8"/>
  <c r="P489" i="8"/>
  <c r="Q489" i="8"/>
  <c r="R489" i="8"/>
  <c r="P490" i="8"/>
  <c r="Q490" i="8"/>
  <c r="R490" i="8"/>
  <c r="P491" i="8"/>
  <c r="Q491" i="8"/>
  <c r="R491" i="8"/>
  <c r="P492" i="8"/>
  <c r="Q492" i="8"/>
  <c r="R492" i="8"/>
  <c r="P493" i="8"/>
  <c r="Q493" i="8"/>
  <c r="R493" i="8"/>
  <c r="P494" i="8"/>
  <c r="Q494" i="8"/>
  <c r="R494" i="8"/>
  <c r="P495" i="8"/>
  <c r="Q495" i="8"/>
  <c r="R495" i="8"/>
  <c r="P496" i="8"/>
  <c r="Q496" i="8"/>
  <c r="R496" i="8"/>
  <c r="P497" i="8"/>
  <c r="Q497" i="8"/>
  <c r="R497" i="8"/>
  <c r="P498" i="8"/>
  <c r="Q498" i="8"/>
  <c r="R498" i="8"/>
  <c r="P499" i="8"/>
  <c r="Q499" i="8"/>
  <c r="R499" i="8"/>
  <c r="P500" i="8"/>
  <c r="Q500" i="8"/>
  <c r="R500" i="8"/>
  <c r="P501" i="8"/>
  <c r="Q501" i="8"/>
  <c r="R501" i="8"/>
  <c r="P502" i="8"/>
  <c r="Q502" i="8"/>
  <c r="R502" i="8"/>
  <c r="P503" i="8"/>
  <c r="Q503" i="8"/>
  <c r="R503" i="8"/>
  <c r="P504" i="8"/>
  <c r="Q504" i="8"/>
  <c r="R504" i="8"/>
  <c r="P505" i="8"/>
  <c r="Q505" i="8"/>
  <c r="R505" i="8"/>
  <c r="P506" i="8"/>
  <c r="Q506" i="8"/>
  <c r="R506" i="8"/>
  <c r="P507" i="8"/>
  <c r="Q507" i="8"/>
  <c r="R507" i="8"/>
  <c r="P508" i="8"/>
  <c r="Q508" i="8"/>
  <c r="R508" i="8"/>
  <c r="P509" i="8"/>
  <c r="Q509" i="8"/>
  <c r="R509" i="8"/>
  <c r="P510" i="8"/>
  <c r="Q510" i="8"/>
  <c r="R510" i="8"/>
  <c r="P511" i="8"/>
  <c r="Q511" i="8"/>
  <c r="R511" i="8"/>
  <c r="P512" i="8"/>
  <c r="Q512" i="8"/>
  <c r="R512" i="8"/>
  <c r="P513" i="8"/>
  <c r="Q513" i="8"/>
  <c r="R513" i="8"/>
  <c r="P514" i="8"/>
  <c r="Q514" i="8"/>
  <c r="R514" i="8"/>
  <c r="P515" i="8"/>
  <c r="Q515" i="8"/>
  <c r="R515" i="8"/>
  <c r="P516" i="8"/>
  <c r="Q516" i="8"/>
  <c r="R516" i="8"/>
  <c r="P517" i="8"/>
  <c r="Q517" i="8"/>
  <c r="R517" i="8"/>
  <c r="P518" i="8"/>
  <c r="Q518" i="8"/>
  <c r="R518" i="8"/>
  <c r="P519" i="8"/>
  <c r="Q519" i="8"/>
  <c r="R519" i="8"/>
  <c r="P520" i="8"/>
  <c r="Q520" i="8"/>
  <c r="R520" i="8"/>
  <c r="P521" i="8"/>
  <c r="Q521" i="8"/>
  <c r="R521" i="8"/>
  <c r="P522" i="8"/>
  <c r="Q522" i="8"/>
  <c r="R522" i="8"/>
  <c r="P523" i="8"/>
  <c r="Q523" i="8"/>
  <c r="R523" i="8"/>
  <c r="P524" i="8"/>
  <c r="Q524" i="8"/>
  <c r="R524" i="8"/>
  <c r="P525" i="8"/>
  <c r="Q525" i="8"/>
  <c r="R525" i="8"/>
  <c r="P526" i="8"/>
  <c r="Q526" i="8"/>
  <c r="R526" i="8"/>
  <c r="P527" i="8"/>
  <c r="Q527" i="8"/>
  <c r="R527" i="8"/>
  <c r="P528" i="8"/>
  <c r="Q528" i="8"/>
  <c r="R528" i="8"/>
  <c r="P529" i="8"/>
  <c r="Q529" i="8"/>
  <c r="R529" i="8"/>
  <c r="P530" i="8"/>
  <c r="Q530" i="8"/>
  <c r="R530" i="8"/>
  <c r="P531" i="8"/>
  <c r="Q531" i="8"/>
  <c r="R531" i="8"/>
  <c r="P532" i="8"/>
  <c r="Q532" i="8"/>
  <c r="R532" i="8"/>
  <c r="P533" i="8"/>
  <c r="Q533" i="8"/>
  <c r="R533" i="8"/>
  <c r="P534" i="8"/>
  <c r="Q534" i="8"/>
  <c r="R534" i="8"/>
  <c r="P535" i="8"/>
  <c r="Q535" i="8"/>
  <c r="R535" i="8"/>
  <c r="P536" i="8"/>
  <c r="Q536" i="8"/>
  <c r="R536" i="8"/>
  <c r="P537" i="8"/>
  <c r="Q537" i="8"/>
  <c r="R537" i="8"/>
  <c r="P538" i="8"/>
  <c r="Q538" i="8"/>
  <c r="R538" i="8"/>
  <c r="P539" i="8"/>
  <c r="Q539" i="8"/>
  <c r="R539" i="8"/>
  <c r="P540" i="8"/>
  <c r="Q540" i="8"/>
  <c r="R540" i="8"/>
  <c r="P541" i="8"/>
  <c r="Q541" i="8"/>
  <c r="R541" i="8"/>
  <c r="P542" i="8"/>
  <c r="Q542" i="8"/>
  <c r="R542" i="8"/>
  <c r="P543" i="8"/>
  <c r="Q543" i="8"/>
  <c r="R543" i="8"/>
  <c r="P544" i="8"/>
  <c r="Q544" i="8"/>
  <c r="R544" i="8"/>
  <c r="P545" i="8"/>
  <c r="Q545" i="8"/>
  <c r="R545" i="8"/>
  <c r="P546" i="8"/>
  <c r="Q546" i="8"/>
  <c r="R546" i="8"/>
  <c r="P547" i="8"/>
  <c r="Q547" i="8"/>
  <c r="R547" i="8"/>
  <c r="P548" i="8"/>
  <c r="Q548" i="8"/>
  <c r="R548" i="8"/>
  <c r="P549" i="8"/>
  <c r="Q549" i="8"/>
  <c r="R549" i="8"/>
  <c r="P550" i="8"/>
  <c r="Q550" i="8"/>
  <c r="R550" i="8"/>
  <c r="P551" i="8"/>
  <c r="Q551" i="8"/>
  <c r="R551" i="8"/>
  <c r="P552" i="8"/>
  <c r="Q552" i="8"/>
  <c r="R552" i="8"/>
  <c r="P553" i="8"/>
  <c r="Q553" i="8"/>
  <c r="R553" i="8"/>
  <c r="P554" i="8"/>
  <c r="Q554" i="8"/>
  <c r="R554" i="8"/>
  <c r="P555" i="8"/>
  <c r="Q555" i="8"/>
  <c r="R555" i="8"/>
  <c r="P556" i="8"/>
  <c r="Q556" i="8"/>
  <c r="R556" i="8"/>
  <c r="P557" i="8"/>
  <c r="Q557" i="8"/>
  <c r="R557" i="8"/>
  <c r="P558" i="8"/>
  <c r="Q558" i="8"/>
  <c r="R558" i="8"/>
  <c r="P559" i="8"/>
  <c r="Q559" i="8"/>
  <c r="R559" i="8"/>
  <c r="P560" i="8"/>
  <c r="Q560" i="8"/>
  <c r="R560" i="8"/>
  <c r="P561" i="8"/>
  <c r="Q561" i="8"/>
  <c r="R561" i="8"/>
  <c r="P562" i="8"/>
  <c r="Q562" i="8"/>
  <c r="R562" i="8"/>
  <c r="P563" i="8"/>
  <c r="Q563" i="8"/>
  <c r="R563" i="8"/>
  <c r="P564" i="8"/>
  <c r="Q564" i="8"/>
  <c r="R564" i="8"/>
  <c r="P565" i="8"/>
  <c r="Q565" i="8"/>
  <c r="R565" i="8"/>
  <c r="P566" i="8"/>
  <c r="Q566" i="8"/>
  <c r="R566" i="8"/>
  <c r="P567" i="8"/>
  <c r="Q567" i="8"/>
  <c r="R567" i="8"/>
  <c r="P568" i="8"/>
  <c r="Q568" i="8"/>
  <c r="R568" i="8"/>
  <c r="P569" i="8"/>
  <c r="Q569" i="8"/>
  <c r="R569" i="8"/>
  <c r="P570" i="8"/>
  <c r="Q570" i="8"/>
  <c r="R570" i="8"/>
  <c r="P571" i="8"/>
  <c r="Q571" i="8"/>
  <c r="R571" i="8"/>
  <c r="P572" i="8"/>
  <c r="Q572" i="8"/>
  <c r="R572" i="8"/>
  <c r="P573" i="8"/>
  <c r="Q573" i="8"/>
  <c r="R573" i="8"/>
  <c r="P574" i="8"/>
  <c r="Q574" i="8"/>
  <c r="R574" i="8"/>
  <c r="P575" i="8"/>
  <c r="Q575" i="8"/>
  <c r="R575" i="8"/>
  <c r="P576" i="8"/>
  <c r="Q576" i="8"/>
  <c r="R576" i="8"/>
  <c r="P577" i="8"/>
  <c r="Q577" i="8"/>
  <c r="R577" i="8"/>
  <c r="P578" i="8"/>
  <c r="Q578" i="8"/>
  <c r="R578" i="8"/>
  <c r="P579" i="8"/>
  <c r="Q579" i="8"/>
  <c r="R579" i="8"/>
  <c r="P580" i="8"/>
  <c r="Q580" i="8"/>
  <c r="R580" i="8"/>
  <c r="P581" i="8"/>
  <c r="Q581" i="8"/>
  <c r="R581" i="8"/>
  <c r="P582" i="8"/>
  <c r="Q582" i="8"/>
  <c r="R582" i="8"/>
  <c r="P583" i="8"/>
  <c r="Q583" i="8"/>
  <c r="R583" i="8"/>
  <c r="P584" i="8"/>
  <c r="Q584" i="8"/>
  <c r="R584" i="8"/>
  <c r="P585" i="8"/>
  <c r="Q585" i="8"/>
  <c r="R585" i="8"/>
  <c r="P586" i="8"/>
  <c r="Q586" i="8"/>
  <c r="R586" i="8"/>
  <c r="P587" i="8"/>
  <c r="Q587" i="8"/>
  <c r="R587" i="8"/>
  <c r="P588" i="8"/>
  <c r="Q588" i="8"/>
  <c r="R588" i="8"/>
  <c r="P589" i="8"/>
  <c r="Q589" i="8"/>
  <c r="R589" i="8"/>
  <c r="P590" i="8"/>
  <c r="Q590" i="8"/>
  <c r="R590" i="8"/>
  <c r="P591" i="8"/>
  <c r="Q591" i="8"/>
  <c r="R591" i="8"/>
  <c r="P592" i="8"/>
  <c r="Q592" i="8"/>
  <c r="R592" i="8"/>
  <c r="P593" i="8"/>
  <c r="Q593" i="8"/>
  <c r="R593" i="8"/>
  <c r="P594" i="8"/>
  <c r="Q594" i="8"/>
  <c r="R594" i="8"/>
  <c r="P595" i="8"/>
  <c r="Q595" i="8"/>
  <c r="R595" i="8"/>
  <c r="P596" i="8"/>
  <c r="Q596" i="8"/>
  <c r="R596" i="8"/>
  <c r="P597" i="8"/>
  <c r="Q597" i="8"/>
  <c r="R597" i="8"/>
  <c r="P598" i="8"/>
  <c r="Q598" i="8"/>
  <c r="R598" i="8"/>
  <c r="P599" i="8"/>
  <c r="Q599" i="8"/>
  <c r="R599" i="8"/>
  <c r="P600" i="8"/>
  <c r="Q600" i="8"/>
  <c r="R600" i="8"/>
  <c r="P601" i="8"/>
  <c r="Q601" i="8"/>
  <c r="R601" i="8"/>
  <c r="P602" i="8"/>
  <c r="Q602" i="8"/>
  <c r="R602" i="8"/>
  <c r="P603" i="8"/>
  <c r="Q603" i="8"/>
  <c r="R603" i="8"/>
  <c r="P604" i="8"/>
  <c r="Q604" i="8"/>
  <c r="R604" i="8"/>
  <c r="P605" i="8"/>
  <c r="Q605" i="8"/>
  <c r="R605" i="8"/>
  <c r="P606" i="8"/>
  <c r="Q606" i="8"/>
  <c r="R606" i="8"/>
  <c r="P607" i="8"/>
  <c r="Q607" i="8"/>
  <c r="R607" i="8"/>
  <c r="P608" i="8"/>
  <c r="Q608" i="8"/>
  <c r="R608" i="8"/>
  <c r="P609" i="8"/>
  <c r="Q609" i="8"/>
  <c r="R609" i="8"/>
  <c r="P610" i="8"/>
  <c r="Q610" i="8"/>
  <c r="R610" i="8"/>
  <c r="P611" i="8"/>
  <c r="Q611" i="8"/>
  <c r="R611" i="8"/>
  <c r="P612" i="8"/>
  <c r="Q612" i="8"/>
  <c r="R612" i="8"/>
  <c r="P613" i="8"/>
  <c r="Q613" i="8"/>
  <c r="R613" i="8"/>
  <c r="P614" i="8"/>
  <c r="Q614" i="8"/>
  <c r="R614" i="8"/>
  <c r="P615" i="8"/>
  <c r="Q615" i="8"/>
  <c r="R615" i="8"/>
  <c r="P616" i="8"/>
  <c r="Q616" i="8"/>
  <c r="R616" i="8"/>
  <c r="P617" i="8"/>
  <c r="Q617" i="8"/>
  <c r="R617" i="8"/>
  <c r="P618" i="8"/>
  <c r="Q618" i="8"/>
  <c r="R618" i="8"/>
  <c r="P619" i="8"/>
  <c r="Q619" i="8"/>
  <c r="R619" i="8"/>
  <c r="P620" i="8"/>
  <c r="Q620" i="8"/>
  <c r="R620" i="8"/>
  <c r="P621" i="8"/>
  <c r="Q621" i="8"/>
  <c r="R621" i="8"/>
  <c r="P622" i="8"/>
  <c r="Q622" i="8"/>
  <c r="R622" i="8"/>
  <c r="P623" i="8"/>
  <c r="Q623" i="8"/>
  <c r="R623" i="8"/>
  <c r="P624" i="8"/>
  <c r="Q624" i="8"/>
  <c r="R624" i="8"/>
  <c r="P625" i="8"/>
  <c r="Q625" i="8"/>
  <c r="R625" i="8"/>
  <c r="P626" i="8"/>
  <c r="Q626" i="8"/>
  <c r="R626" i="8"/>
  <c r="P627" i="8"/>
  <c r="Q627" i="8"/>
  <c r="R627" i="8"/>
  <c r="P628" i="8"/>
  <c r="Q628" i="8"/>
  <c r="R628" i="8"/>
  <c r="P629" i="8"/>
  <c r="Q629" i="8"/>
  <c r="R629" i="8"/>
  <c r="P630" i="8"/>
  <c r="Q630" i="8"/>
  <c r="R630" i="8"/>
  <c r="P631" i="8"/>
  <c r="Q631" i="8"/>
  <c r="R631" i="8"/>
  <c r="P632" i="8"/>
  <c r="Q632" i="8"/>
  <c r="R632" i="8"/>
  <c r="P633" i="8"/>
  <c r="Q633" i="8"/>
  <c r="R633" i="8"/>
  <c r="P634" i="8"/>
  <c r="Q634" i="8"/>
  <c r="R634" i="8"/>
  <c r="P635" i="8"/>
  <c r="Q635" i="8"/>
  <c r="R635" i="8"/>
  <c r="P636" i="8"/>
  <c r="Q636" i="8"/>
  <c r="R636" i="8"/>
  <c r="P637" i="8"/>
  <c r="Q637" i="8"/>
  <c r="R637" i="8"/>
  <c r="P638" i="8"/>
  <c r="Q638" i="8"/>
  <c r="R638" i="8"/>
  <c r="P639" i="8"/>
  <c r="Q639" i="8"/>
  <c r="R639" i="8"/>
  <c r="P640" i="8"/>
  <c r="Q640" i="8"/>
  <c r="R640" i="8"/>
  <c r="P641" i="8"/>
  <c r="Q641" i="8"/>
  <c r="R641" i="8"/>
  <c r="P642" i="8"/>
  <c r="Q642" i="8"/>
  <c r="R642" i="8"/>
  <c r="P643" i="8"/>
  <c r="Q643" i="8"/>
  <c r="R643" i="8"/>
  <c r="P644" i="8"/>
  <c r="Q644" i="8"/>
  <c r="R644" i="8"/>
  <c r="P645" i="8"/>
  <c r="Q645" i="8"/>
  <c r="R645" i="8"/>
  <c r="P646" i="8"/>
  <c r="Q646" i="8"/>
  <c r="R646" i="8"/>
  <c r="P647" i="8"/>
  <c r="Q647" i="8"/>
  <c r="R647" i="8"/>
  <c r="P648" i="8"/>
  <c r="Q648" i="8"/>
  <c r="R648" i="8"/>
  <c r="P649" i="8"/>
  <c r="Q649" i="8"/>
  <c r="R649" i="8"/>
  <c r="P650" i="8"/>
  <c r="Q650" i="8"/>
  <c r="R650" i="8"/>
  <c r="P651" i="8"/>
  <c r="Q651" i="8"/>
  <c r="R651" i="8"/>
  <c r="P652" i="8"/>
  <c r="Q652" i="8"/>
  <c r="R652" i="8"/>
  <c r="P653" i="8"/>
  <c r="Q653" i="8"/>
  <c r="R653" i="8"/>
  <c r="P654" i="8"/>
  <c r="Q654" i="8"/>
  <c r="R654" i="8"/>
  <c r="P655" i="8"/>
  <c r="Q655" i="8"/>
  <c r="R655" i="8"/>
  <c r="P656" i="8"/>
  <c r="Q656" i="8"/>
  <c r="R656" i="8"/>
  <c r="P657" i="8"/>
  <c r="Q657" i="8"/>
  <c r="R657" i="8"/>
  <c r="P658" i="8"/>
  <c r="Q658" i="8"/>
  <c r="R658" i="8"/>
  <c r="P659" i="8"/>
  <c r="Q659" i="8"/>
  <c r="R659" i="8"/>
  <c r="P660" i="8"/>
  <c r="Q660" i="8"/>
  <c r="R660" i="8"/>
  <c r="P661" i="8"/>
  <c r="Q661" i="8"/>
  <c r="R661" i="8"/>
  <c r="P662" i="8"/>
  <c r="Q662" i="8"/>
  <c r="R662" i="8"/>
  <c r="P663" i="8"/>
  <c r="Q663" i="8"/>
  <c r="R663" i="8"/>
  <c r="P664" i="8"/>
  <c r="Q664" i="8"/>
  <c r="R664" i="8"/>
  <c r="P665" i="8"/>
  <c r="Q665" i="8"/>
  <c r="R665" i="8"/>
  <c r="P666" i="8"/>
  <c r="Q666" i="8"/>
  <c r="R666" i="8"/>
  <c r="P667" i="8"/>
  <c r="Q667" i="8"/>
  <c r="R667" i="8"/>
  <c r="P668" i="8"/>
  <c r="Q668" i="8"/>
  <c r="R668" i="8"/>
  <c r="P669" i="8"/>
  <c r="Q669" i="8"/>
  <c r="R669" i="8"/>
  <c r="P670" i="8"/>
  <c r="Q670" i="8"/>
  <c r="R670" i="8"/>
  <c r="P671" i="8"/>
  <c r="Q671" i="8"/>
  <c r="R671" i="8"/>
  <c r="P672" i="8"/>
  <c r="Q672" i="8"/>
  <c r="R672" i="8"/>
  <c r="P673" i="8"/>
  <c r="Q673" i="8"/>
  <c r="R673" i="8"/>
  <c r="P674" i="8"/>
  <c r="Q674" i="8"/>
  <c r="R674" i="8"/>
  <c r="P675" i="8"/>
  <c r="Q675" i="8"/>
  <c r="R675" i="8"/>
  <c r="P676" i="8"/>
  <c r="Q676" i="8"/>
  <c r="R676" i="8"/>
  <c r="P677" i="8"/>
  <c r="Q677" i="8"/>
  <c r="R677" i="8"/>
  <c r="P678" i="8"/>
  <c r="Q678" i="8"/>
  <c r="R678" i="8"/>
  <c r="P679" i="8"/>
  <c r="Q679" i="8"/>
  <c r="R679" i="8"/>
  <c r="P680" i="8"/>
  <c r="Q680" i="8"/>
  <c r="R680" i="8"/>
  <c r="P681" i="8"/>
  <c r="Q681" i="8"/>
  <c r="R681" i="8"/>
  <c r="P682" i="8"/>
  <c r="Q682" i="8"/>
  <c r="R682" i="8"/>
  <c r="P683" i="8"/>
  <c r="Q683" i="8"/>
  <c r="R683" i="8"/>
  <c r="P684" i="8"/>
  <c r="Q684" i="8"/>
  <c r="R684" i="8"/>
  <c r="P685" i="8"/>
  <c r="Q685" i="8"/>
  <c r="R685" i="8"/>
  <c r="P686" i="8"/>
  <c r="Q686" i="8"/>
  <c r="R686" i="8"/>
  <c r="P687" i="8"/>
  <c r="Q687" i="8"/>
  <c r="R687" i="8"/>
  <c r="P688" i="8"/>
  <c r="Q688" i="8"/>
  <c r="R688" i="8"/>
  <c r="P689" i="8"/>
  <c r="Q689" i="8"/>
  <c r="R689" i="8"/>
  <c r="P690" i="8"/>
  <c r="Q690" i="8"/>
  <c r="R690" i="8"/>
  <c r="P691" i="8"/>
  <c r="Q691" i="8"/>
  <c r="R691" i="8"/>
  <c r="P692" i="8"/>
  <c r="Q692" i="8"/>
  <c r="R692" i="8"/>
  <c r="P693" i="8"/>
  <c r="Q693" i="8"/>
  <c r="R693" i="8"/>
  <c r="P694" i="8"/>
  <c r="Q694" i="8"/>
  <c r="R694" i="8"/>
  <c r="P695" i="8"/>
  <c r="Q695" i="8"/>
  <c r="R695" i="8"/>
  <c r="P696" i="8"/>
  <c r="Q696" i="8"/>
  <c r="R696" i="8"/>
  <c r="P697" i="8"/>
  <c r="Q697" i="8"/>
  <c r="R697" i="8"/>
  <c r="P698" i="8"/>
  <c r="Q698" i="8"/>
  <c r="R698" i="8"/>
  <c r="P699" i="8"/>
  <c r="Q699" i="8"/>
  <c r="R699" i="8"/>
  <c r="P700" i="8"/>
  <c r="Q700" i="8"/>
  <c r="R700" i="8"/>
  <c r="P701" i="8"/>
  <c r="Q701" i="8"/>
  <c r="R701" i="8"/>
  <c r="P702" i="8"/>
  <c r="Q702" i="8"/>
  <c r="R702" i="8"/>
  <c r="P703" i="8"/>
  <c r="Q703" i="8"/>
  <c r="R703" i="8"/>
  <c r="P704" i="8"/>
  <c r="Q704" i="8"/>
  <c r="R704" i="8"/>
  <c r="P705" i="8"/>
  <c r="Q705" i="8"/>
  <c r="R705" i="8"/>
  <c r="P706" i="8"/>
  <c r="Q706" i="8"/>
  <c r="R706" i="8"/>
  <c r="P707" i="8"/>
  <c r="Q707" i="8"/>
  <c r="R707" i="8"/>
  <c r="P708" i="8"/>
  <c r="Q708" i="8"/>
  <c r="R708" i="8"/>
  <c r="P709" i="8"/>
  <c r="Q709" i="8"/>
  <c r="R709" i="8"/>
  <c r="P710" i="8"/>
  <c r="Q710" i="8"/>
  <c r="R710" i="8"/>
  <c r="P711" i="8"/>
  <c r="Q711" i="8"/>
  <c r="R711" i="8"/>
  <c r="P712" i="8"/>
  <c r="Q712" i="8"/>
  <c r="R712" i="8"/>
  <c r="P713" i="8"/>
  <c r="Q713" i="8"/>
  <c r="R713" i="8"/>
  <c r="P714" i="8"/>
  <c r="Q714" i="8"/>
  <c r="R714" i="8"/>
  <c r="P715" i="8"/>
  <c r="Q715" i="8"/>
  <c r="R715" i="8"/>
  <c r="P716" i="8"/>
  <c r="Q716" i="8"/>
  <c r="R716" i="8"/>
  <c r="P717" i="8"/>
  <c r="Q717" i="8"/>
  <c r="R717" i="8"/>
  <c r="P718" i="8"/>
  <c r="Q718" i="8"/>
  <c r="R718" i="8"/>
  <c r="P719" i="8"/>
  <c r="Q719" i="8"/>
  <c r="R719" i="8"/>
  <c r="P720" i="8"/>
  <c r="Q720" i="8"/>
  <c r="R720" i="8"/>
  <c r="P721" i="8"/>
  <c r="Q721" i="8"/>
  <c r="R721" i="8"/>
  <c r="P722" i="8"/>
  <c r="Q722" i="8"/>
  <c r="R722" i="8"/>
  <c r="P723" i="8"/>
  <c r="Q723" i="8"/>
  <c r="R723" i="8"/>
  <c r="P724" i="8"/>
  <c r="Q724" i="8"/>
  <c r="R724" i="8"/>
  <c r="P725" i="8"/>
  <c r="Q725" i="8"/>
  <c r="R725" i="8"/>
  <c r="P726" i="8"/>
  <c r="Q726" i="8"/>
  <c r="R726" i="8"/>
  <c r="P727" i="8"/>
  <c r="Q727" i="8"/>
  <c r="R727" i="8"/>
  <c r="P728" i="8"/>
  <c r="Q728" i="8"/>
  <c r="R728" i="8"/>
  <c r="P729" i="8"/>
  <c r="Q729" i="8"/>
  <c r="R729" i="8"/>
  <c r="P730" i="8"/>
  <c r="Q730" i="8"/>
  <c r="R730" i="8"/>
  <c r="P731" i="8"/>
  <c r="Q731" i="8"/>
  <c r="R731" i="8"/>
  <c r="P732" i="8"/>
  <c r="Q732" i="8"/>
  <c r="R732" i="8"/>
  <c r="P733" i="8"/>
  <c r="Q733" i="8"/>
  <c r="R733" i="8"/>
  <c r="P734" i="8"/>
  <c r="Q734" i="8"/>
  <c r="R734" i="8"/>
  <c r="P735" i="8"/>
  <c r="Q735" i="8"/>
  <c r="R735" i="8"/>
  <c r="P736" i="8"/>
  <c r="Q736" i="8"/>
  <c r="R736" i="8"/>
  <c r="P737" i="8"/>
  <c r="Q737" i="8"/>
  <c r="R737" i="8"/>
  <c r="P738" i="8"/>
  <c r="Q738" i="8"/>
  <c r="R738" i="8"/>
  <c r="P739" i="8"/>
  <c r="Q739" i="8"/>
  <c r="R739" i="8"/>
  <c r="P740" i="8"/>
  <c r="Q740" i="8"/>
  <c r="R740" i="8"/>
  <c r="P741" i="8"/>
  <c r="Q741" i="8"/>
  <c r="R741" i="8"/>
  <c r="P742" i="8"/>
  <c r="Q742" i="8"/>
  <c r="R742" i="8"/>
  <c r="P743" i="8"/>
  <c r="Q743" i="8"/>
  <c r="R743" i="8"/>
  <c r="P744" i="8"/>
  <c r="Q744" i="8"/>
  <c r="R744" i="8"/>
  <c r="P745" i="8"/>
  <c r="Q745" i="8"/>
  <c r="R745" i="8"/>
  <c r="P746" i="8"/>
  <c r="Q746" i="8"/>
  <c r="R746" i="8"/>
  <c r="P747" i="8"/>
  <c r="Q747" i="8"/>
  <c r="R747" i="8"/>
  <c r="P748" i="8"/>
  <c r="Q748" i="8"/>
  <c r="R748" i="8"/>
  <c r="P749" i="8"/>
  <c r="Q749" i="8"/>
  <c r="R749" i="8"/>
  <c r="P750" i="8"/>
  <c r="Q750" i="8"/>
  <c r="R750" i="8"/>
  <c r="P751" i="8"/>
  <c r="Q751" i="8"/>
  <c r="R751" i="8"/>
  <c r="P752" i="8"/>
  <c r="Q752" i="8"/>
  <c r="R752" i="8"/>
  <c r="P753" i="8"/>
  <c r="Q753" i="8"/>
  <c r="R753" i="8"/>
  <c r="P754" i="8"/>
  <c r="Q754" i="8"/>
  <c r="R754" i="8"/>
  <c r="P755" i="8"/>
  <c r="Q755" i="8"/>
  <c r="R755" i="8"/>
  <c r="P756" i="8"/>
  <c r="Q756" i="8"/>
  <c r="R756" i="8"/>
  <c r="P757" i="8"/>
  <c r="Q757" i="8"/>
  <c r="R757" i="8"/>
  <c r="P758" i="8"/>
  <c r="Q758" i="8"/>
  <c r="R758" i="8"/>
  <c r="P759" i="8"/>
  <c r="Q759" i="8"/>
  <c r="R759" i="8"/>
  <c r="P760" i="8"/>
  <c r="Q760" i="8"/>
  <c r="R760" i="8"/>
  <c r="P761" i="8"/>
  <c r="Q761" i="8"/>
  <c r="R761" i="8"/>
  <c r="P762" i="8"/>
  <c r="Q762" i="8"/>
  <c r="R762" i="8"/>
  <c r="P763" i="8"/>
  <c r="Q763" i="8"/>
  <c r="R763" i="8"/>
  <c r="P764" i="8"/>
  <c r="Q764" i="8"/>
  <c r="R764" i="8"/>
  <c r="P765" i="8"/>
  <c r="Q765" i="8"/>
  <c r="R765" i="8"/>
  <c r="P766" i="8"/>
  <c r="Q766" i="8"/>
  <c r="R766" i="8"/>
  <c r="P767" i="8"/>
  <c r="Q767" i="8"/>
  <c r="R767" i="8"/>
  <c r="P768" i="8"/>
  <c r="Q768" i="8"/>
  <c r="R768" i="8"/>
  <c r="P769" i="8"/>
  <c r="Q769" i="8"/>
  <c r="R769" i="8"/>
  <c r="P770" i="8"/>
  <c r="Q770" i="8"/>
  <c r="R770" i="8"/>
  <c r="P771" i="8"/>
  <c r="Q771" i="8"/>
  <c r="R771" i="8"/>
  <c r="P772" i="8"/>
  <c r="Q772" i="8"/>
  <c r="R772" i="8"/>
  <c r="P773" i="8"/>
  <c r="Q773" i="8"/>
  <c r="R773" i="8"/>
  <c r="P774" i="8"/>
  <c r="Q774" i="8"/>
  <c r="R774" i="8"/>
  <c r="P775" i="8"/>
  <c r="Q775" i="8"/>
  <c r="R775" i="8"/>
  <c r="P776" i="8"/>
  <c r="Q776" i="8"/>
  <c r="R776" i="8"/>
  <c r="P777" i="8"/>
  <c r="Q777" i="8"/>
  <c r="R777" i="8"/>
  <c r="P778" i="8"/>
  <c r="Q778" i="8"/>
  <c r="R778" i="8"/>
  <c r="P779" i="8"/>
  <c r="Q779" i="8"/>
  <c r="R779" i="8"/>
  <c r="P780" i="8"/>
  <c r="Q780" i="8"/>
  <c r="R780" i="8"/>
  <c r="P781" i="8"/>
  <c r="Q781" i="8"/>
  <c r="R781" i="8"/>
  <c r="P782" i="8"/>
  <c r="Q782" i="8"/>
  <c r="R782" i="8"/>
  <c r="P783" i="8"/>
  <c r="Q783" i="8"/>
  <c r="R783" i="8"/>
  <c r="P784" i="8"/>
  <c r="Q784" i="8"/>
  <c r="R784" i="8"/>
  <c r="P785" i="8"/>
  <c r="Q785" i="8"/>
  <c r="R785" i="8"/>
  <c r="P786" i="8"/>
  <c r="Q786" i="8"/>
  <c r="R786" i="8"/>
  <c r="P787" i="8"/>
  <c r="Q787" i="8"/>
  <c r="R787" i="8"/>
  <c r="P788" i="8"/>
  <c r="Q788" i="8"/>
  <c r="R788" i="8"/>
  <c r="P789" i="8"/>
  <c r="Q789" i="8"/>
  <c r="R789" i="8"/>
  <c r="P790" i="8"/>
  <c r="Q790" i="8"/>
  <c r="R790" i="8"/>
  <c r="P791" i="8"/>
  <c r="Q791" i="8"/>
  <c r="R791" i="8"/>
  <c r="P792" i="8"/>
  <c r="Q792" i="8"/>
  <c r="R792" i="8"/>
  <c r="P793" i="8"/>
  <c r="Q793" i="8"/>
  <c r="R793" i="8"/>
  <c r="P794" i="8"/>
  <c r="Q794" i="8"/>
  <c r="R794" i="8"/>
  <c r="P795" i="8"/>
  <c r="Q795" i="8"/>
  <c r="R795" i="8"/>
  <c r="P796" i="8"/>
  <c r="Q796" i="8"/>
  <c r="R796" i="8"/>
  <c r="P797" i="8"/>
  <c r="Q797" i="8"/>
  <c r="R797" i="8"/>
  <c r="P798" i="8"/>
  <c r="Q798" i="8"/>
  <c r="R798" i="8"/>
  <c r="P799" i="8"/>
  <c r="Q799" i="8"/>
  <c r="R799" i="8"/>
  <c r="P800" i="8"/>
  <c r="Q800" i="8"/>
  <c r="R800" i="8"/>
  <c r="P801" i="8"/>
  <c r="Q801" i="8"/>
  <c r="R801" i="8"/>
  <c r="P802" i="8"/>
  <c r="Q802" i="8"/>
  <c r="R802" i="8"/>
  <c r="P803" i="8"/>
  <c r="Q803" i="8"/>
  <c r="R803" i="8"/>
  <c r="P804" i="8"/>
  <c r="Q804" i="8"/>
  <c r="R804" i="8"/>
  <c r="P805" i="8"/>
  <c r="Q805" i="8"/>
  <c r="R805" i="8"/>
  <c r="P806" i="8"/>
  <c r="Q806" i="8"/>
  <c r="R806" i="8"/>
  <c r="P807" i="8"/>
  <c r="Q807" i="8"/>
  <c r="R807" i="8"/>
  <c r="P808" i="8"/>
  <c r="Q808" i="8"/>
  <c r="R808" i="8"/>
  <c r="P809" i="8"/>
  <c r="Q809" i="8"/>
  <c r="R809" i="8"/>
  <c r="P810" i="8"/>
  <c r="Q810" i="8"/>
  <c r="R810" i="8"/>
  <c r="P811" i="8"/>
  <c r="Q811" i="8"/>
  <c r="R811" i="8"/>
  <c r="P812" i="8"/>
  <c r="Q812" i="8"/>
  <c r="R812" i="8"/>
  <c r="P813" i="8"/>
  <c r="Q813" i="8"/>
  <c r="R813" i="8"/>
  <c r="P814" i="8"/>
  <c r="Q814" i="8"/>
  <c r="R814" i="8"/>
  <c r="P815" i="8"/>
  <c r="Q815" i="8"/>
  <c r="R815" i="8"/>
  <c r="P816" i="8"/>
  <c r="Q816" i="8"/>
  <c r="R816" i="8"/>
  <c r="P817" i="8"/>
  <c r="Q817" i="8"/>
  <c r="R817" i="8"/>
  <c r="P818" i="8"/>
  <c r="Q818" i="8"/>
  <c r="R818" i="8"/>
  <c r="P819" i="8"/>
  <c r="Q819" i="8"/>
  <c r="R819" i="8"/>
  <c r="P820" i="8"/>
  <c r="Q820" i="8"/>
  <c r="R820" i="8"/>
  <c r="P821" i="8"/>
  <c r="Q821" i="8"/>
  <c r="R821" i="8"/>
  <c r="P822" i="8"/>
  <c r="Q822" i="8"/>
  <c r="R822" i="8"/>
  <c r="P823" i="8"/>
  <c r="Q823" i="8"/>
  <c r="R823" i="8"/>
  <c r="P824" i="8"/>
  <c r="Q824" i="8"/>
  <c r="R824" i="8"/>
  <c r="P825" i="8"/>
  <c r="Q825" i="8"/>
  <c r="R825" i="8"/>
  <c r="P826" i="8"/>
  <c r="Q826" i="8"/>
  <c r="R826" i="8"/>
  <c r="P827" i="8"/>
  <c r="Q827" i="8"/>
  <c r="R827" i="8"/>
  <c r="P828" i="8"/>
  <c r="Q828" i="8"/>
  <c r="R828" i="8"/>
  <c r="P829" i="8"/>
  <c r="Q829" i="8"/>
  <c r="R829" i="8"/>
  <c r="P830" i="8"/>
  <c r="Q830" i="8"/>
  <c r="R830" i="8"/>
  <c r="P831" i="8"/>
  <c r="Q831" i="8"/>
  <c r="R831" i="8"/>
  <c r="P832" i="8"/>
  <c r="Q832" i="8"/>
  <c r="R832" i="8"/>
  <c r="P833" i="8"/>
  <c r="Q833" i="8"/>
  <c r="R833" i="8"/>
  <c r="P834" i="8"/>
  <c r="Q834" i="8"/>
  <c r="R834" i="8"/>
  <c r="P835" i="8"/>
  <c r="Q835" i="8"/>
  <c r="R835" i="8"/>
  <c r="P836" i="8"/>
  <c r="Q836" i="8"/>
  <c r="R836" i="8"/>
  <c r="P837" i="8"/>
  <c r="Q837" i="8"/>
  <c r="R837" i="8"/>
  <c r="P838" i="8"/>
  <c r="Q838" i="8"/>
  <c r="R838" i="8"/>
  <c r="P839" i="8"/>
  <c r="Q839" i="8"/>
  <c r="R839" i="8"/>
  <c r="P840" i="8"/>
  <c r="Q840" i="8"/>
  <c r="R840" i="8"/>
  <c r="P841" i="8"/>
  <c r="Q841" i="8"/>
  <c r="R841" i="8"/>
  <c r="P842" i="8"/>
  <c r="Q842" i="8"/>
  <c r="R842" i="8"/>
  <c r="P843" i="8"/>
  <c r="Q843" i="8"/>
  <c r="R843" i="8"/>
  <c r="P844" i="8"/>
  <c r="Q844" i="8"/>
  <c r="R844" i="8"/>
  <c r="P845" i="8"/>
  <c r="Q845" i="8"/>
  <c r="R845" i="8"/>
  <c r="P846" i="8"/>
  <c r="Q846" i="8"/>
  <c r="R846" i="8"/>
  <c r="P847" i="8"/>
  <c r="Q847" i="8"/>
  <c r="R847" i="8"/>
  <c r="P848" i="8"/>
  <c r="Q848" i="8"/>
  <c r="R848" i="8"/>
  <c r="P849" i="8"/>
  <c r="Q849" i="8"/>
  <c r="R849" i="8"/>
  <c r="P850" i="8"/>
  <c r="Q850" i="8"/>
  <c r="R850" i="8"/>
  <c r="P851" i="8"/>
  <c r="Q851" i="8"/>
  <c r="R851" i="8"/>
  <c r="P852" i="8"/>
  <c r="Q852" i="8"/>
  <c r="R852" i="8"/>
  <c r="P853" i="8"/>
  <c r="Q853" i="8"/>
  <c r="R853" i="8"/>
  <c r="P854" i="8"/>
  <c r="Q854" i="8"/>
  <c r="R854" i="8"/>
  <c r="P855" i="8"/>
  <c r="Q855" i="8"/>
  <c r="R855" i="8"/>
  <c r="P856" i="8"/>
  <c r="Q856" i="8"/>
  <c r="R856" i="8"/>
  <c r="P857" i="8"/>
  <c r="Q857" i="8"/>
  <c r="R857" i="8"/>
  <c r="P858" i="8"/>
  <c r="Q858" i="8"/>
  <c r="R858" i="8"/>
  <c r="P859" i="8"/>
  <c r="Q859" i="8"/>
  <c r="R859" i="8"/>
  <c r="P860" i="8"/>
  <c r="Q860" i="8"/>
  <c r="R860" i="8"/>
  <c r="P861" i="8"/>
  <c r="Q861" i="8"/>
  <c r="R861" i="8"/>
  <c r="P862" i="8"/>
  <c r="Q862" i="8"/>
  <c r="R862" i="8"/>
  <c r="P863" i="8"/>
  <c r="Q863" i="8"/>
  <c r="R863" i="8"/>
  <c r="P864" i="8"/>
  <c r="Q864" i="8"/>
  <c r="R864" i="8"/>
  <c r="P865" i="8"/>
  <c r="Q865" i="8"/>
  <c r="R865" i="8"/>
  <c r="P866" i="8"/>
  <c r="Q866" i="8"/>
  <c r="R866" i="8"/>
  <c r="P867" i="8"/>
  <c r="Q867" i="8"/>
  <c r="R867" i="8"/>
  <c r="P868" i="8"/>
  <c r="Q868" i="8"/>
  <c r="R868" i="8"/>
  <c r="P869" i="8"/>
  <c r="Q869" i="8"/>
  <c r="R869" i="8"/>
  <c r="P870" i="8"/>
  <c r="Q870" i="8"/>
  <c r="R870" i="8"/>
  <c r="P871" i="8"/>
  <c r="Q871" i="8"/>
  <c r="R871" i="8"/>
  <c r="P872" i="8"/>
  <c r="Q872" i="8"/>
  <c r="R872" i="8"/>
  <c r="P873" i="8"/>
  <c r="Q873" i="8"/>
  <c r="R873" i="8"/>
  <c r="P874" i="8"/>
  <c r="Q874" i="8"/>
  <c r="R874" i="8"/>
  <c r="P875" i="8"/>
  <c r="Q875" i="8"/>
  <c r="R875" i="8"/>
  <c r="P876" i="8"/>
  <c r="Q876" i="8"/>
  <c r="R876" i="8"/>
  <c r="P877" i="8"/>
  <c r="Q877" i="8"/>
  <c r="R877" i="8"/>
  <c r="P878" i="8"/>
  <c r="Q878" i="8"/>
  <c r="R878" i="8"/>
  <c r="P879" i="8"/>
  <c r="Q879" i="8"/>
  <c r="R879" i="8"/>
  <c r="P880" i="8"/>
  <c r="Q880" i="8"/>
  <c r="R880" i="8"/>
  <c r="P881" i="8"/>
  <c r="Q881" i="8"/>
  <c r="R881" i="8"/>
  <c r="P882" i="8"/>
  <c r="Q882" i="8"/>
  <c r="R882" i="8"/>
  <c r="P883" i="8"/>
  <c r="Q883" i="8"/>
  <c r="R883" i="8"/>
  <c r="P884" i="8"/>
  <c r="Q884" i="8"/>
  <c r="R884" i="8"/>
  <c r="P885" i="8"/>
  <c r="Q885" i="8"/>
  <c r="R885" i="8"/>
  <c r="P886" i="8"/>
  <c r="Q886" i="8"/>
  <c r="R886" i="8"/>
  <c r="P887" i="8"/>
  <c r="Q887" i="8"/>
  <c r="R887" i="8"/>
  <c r="P888" i="8"/>
  <c r="Q888" i="8"/>
  <c r="R888" i="8"/>
  <c r="P889" i="8"/>
  <c r="Q889" i="8"/>
  <c r="R889" i="8"/>
  <c r="P890" i="8"/>
  <c r="Q890" i="8"/>
  <c r="R890" i="8"/>
  <c r="P891" i="8"/>
  <c r="Q891" i="8"/>
  <c r="R891" i="8"/>
  <c r="P892" i="8"/>
  <c r="Q892" i="8"/>
  <c r="R892" i="8"/>
  <c r="P893" i="8"/>
  <c r="Q893" i="8"/>
  <c r="R893" i="8"/>
  <c r="P894" i="8"/>
  <c r="Q894" i="8"/>
  <c r="R894" i="8"/>
  <c r="P895" i="8"/>
  <c r="Q895" i="8"/>
  <c r="R895" i="8"/>
  <c r="P896" i="8"/>
  <c r="Q896" i="8"/>
  <c r="R896" i="8"/>
  <c r="P897" i="8"/>
  <c r="Q897" i="8"/>
  <c r="R897" i="8"/>
  <c r="P898" i="8"/>
  <c r="Q898" i="8"/>
  <c r="R898" i="8"/>
  <c r="P899" i="8"/>
  <c r="Q899" i="8"/>
  <c r="R899" i="8"/>
  <c r="P900" i="8"/>
  <c r="Q900" i="8"/>
  <c r="R900" i="8"/>
  <c r="P901" i="8"/>
  <c r="Q901" i="8"/>
  <c r="R901" i="8"/>
  <c r="P902" i="8"/>
  <c r="Q902" i="8"/>
  <c r="R902" i="8"/>
  <c r="P903" i="8"/>
  <c r="Q903" i="8"/>
  <c r="R903" i="8"/>
  <c r="P904" i="8"/>
  <c r="Q904" i="8"/>
  <c r="R904" i="8"/>
  <c r="P905" i="8"/>
  <c r="Q905" i="8"/>
  <c r="R905" i="8"/>
  <c r="P906" i="8"/>
  <c r="Q906" i="8"/>
  <c r="R906" i="8"/>
  <c r="P907" i="8"/>
  <c r="Q907" i="8"/>
  <c r="R907" i="8"/>
  <c r="P908" i="8"/>
  <c r="Q908" i="8"/>
  <c r="R908" i="8"/>
  <c r="P909" i="8"/>
  <c r="Q909" i="8"/>
  <c r="R909" i="8"/>
  <c r="P910" i="8"/>
  <c r="Q910" i="8"/>
  <c r="R910" i="8"/>
  <c r="P911" i="8"/>
  <c r="Q911" i="8"/>
  <c r="R911" i="8"/>
  <c r="P912" i="8"/>
  <c r="Q912" i="8"/>
  <c r="R912" i="8"/>
  <c r="P913" i="8"/>
  <c r="Q913" i="8"/>
  <c r="R913" i="8"/>
  <c r="P914" i="8"/>
  <c r="Q914" i="8"/>
  <c r="R914" i="8"/>
  <c r="P915" i="8"/>
  <c r="Q915" i="8"/>
  <c r="R915" i="8"/>
  <c r="P916" i="8"/>
  <c r="Q916" i="8"/>
  <c r="R916" i="8"/>
  <c r="P917" i="8"/>
  <c r="Q917" i="8"/>
  <c r="R917" i="8"/>
  <c r="P918" i="8"/>
  <c r="Q918" i="8"/>
  <c r="R918" i="8"/>
  <c r="P919" i="8"/>
  <c r="Q919" i="8"/>
  <c r="R919" i="8"/>
  <c r="P920" i="8"/>
  <c r="Q920" i="8"/>
  <c r="R920" i="8"/>
  <c r="P921" i="8"/>
  <c r="Q921" i="8"/>
  <c r="R921" i="8"/>
  <c r="P922" i="8"/>
  <c r="Q922" i="8"/>
  <c r="R922" i="8"/>
  <c r="P923" i="8"/>
  <c r="Q923" i="8"/>
  <c r="R923" i="8"/>
  <c r="P924" i="8"/>
  <c r="Q924" i="8"/>
  <c r="R924" i="8"/>
  <c r="P925" i="8"/>
  <c r="Q925" i="8"/>
  <c r="R925" i="8"/>
  <c r="P926" i="8"/>
  <c r="Q926" i="8"/>
  <c r="R926" i="8"/>
  <c r="P927" i="8"/>
  <c r="Q927" i="8"/>
  <c r="R927" i="8"/>
  <c r="P928" i="8"/>
  <c r="Q928" i="8"/>
  <c r="R928" i="8"/>
  <c r="P929" i="8"/>
  <c r="Q929" i="8"/>
  <c r="R929" i="8"/>
  <c r="P930" i="8"/>
  <c r="Q930" i="8"/>
  <c r="R930" i="8"/>
  <c r="P931" i="8"/>
  <c r="Q931" i="8"/>
  <c r="R931" i="8"/>
  <c r="P932" i="8"/>
  <c r="Q932" i="8"/>
  <c r="R932" i="8"/>
  <c r="P933" i="8"/>
  <c r="Q933" i="8"/>
  <c r="R933" i="8"/>
  <c r="P934" i="8"/>
  <c r="Q934" i="8"/>
  <c r="R934" i="8"/>
  <c r="P935" i="8"/>
  <c r="Q935" i="8"/>
  <c r="R935" i="8"/>
  <c r="P936" i="8"/>
  <c r="Q936" i="8"/>
  <c r="R936" i="8"/>
  <c r="P937" i="8"/>
  <c r="Q937" i="8"/>
  <c r="R937" i="8"/>
  <c r="P938" i="8"/>
  <c r="Q938" i="8"/>
  <c r="R938" i="8"/>
  <c r="P939" i="8"/>
  <c r="Q939" i="8"/>
  <c r="R939" i="8"/>
  <c r="P940" i="8"/>
  <c r="Q940" i="8"/>
  <c r="R940" i="8"/>
  <c r="P941" i="8"/>
  <c r="Q941" i="8"/>
  <c r="R941" i="8"/>
  <c r="P942" i="8"/>
  <c r="Q942" i="8"/>
  <c r="R942" i="8"/>
  <c r="P943" i="8"/>
  <c r="Q943" i="8"/>
  <c r="R943" i="8"/>
  <c r="P944" i="8"/>
  <c r="Q944" i="8"/>
  <c r="R944" i="8"/>
  <c r="P945" i="8"/>
  <c r="Q945" i="8"/>
  <c r="R945" i="8"/>
  <c r="P946" i="8"/>
  <c r="Q946" i="8"/>
  <c r="R946" i="8"/>
  <c r="P947" i="8"/>
  <c r="Q947" i="8"/>
  <c r="R947" i="8"/>
  <c r="P948" i="8"/>
  <c r="Q948" i="8"/>
  <c r="R948" i="8"/>
  <c r="P949" i="8"/>
  <c r="Q949" i="8"/>
  <c r="R949" i="8"/>
  <c r="P950" i="8"/>
  <c r="Q950" i="8"/>
  <c r="R950" i="8"/>
  <c r="P951" i="8"/>
  <c r="Q951" i="8"/>
  <c r="R951" i="8"/>
  <c r="P952" i="8"/>
  <c r="Q952" i="8"/>
  <c r="R952" i="8"/>
  <c r="P953" i="8"/>
  <c r="Q953" i="8"/>
  <c r="R953" i="8"/>
  <c r="P954" i="8"/>
  <c r="Q954" i="8"/>
  <c r="R954" i="8"/>
  <c r="P955" i="8"/>
  <c r="Q955" i="8"/>
  <c r="R955" i="8"/>
  <c r="P956" i="8"/>
  <c r="Q956" i="8"/>
  <c r="R956" i="8"/>
  <c r="P957" i="8"/>
  <c r="Q957" i="8"/>
  <c r="R957" i="8"/>
  <c r="P958" i="8"/>
  <c r="Q958" i="8"/>
  <c r="R958" i="8"/>
  <c r="P959" i="8"/>
  <c r="Q959" i="8"/>
  <c r="R959" i="8"/>
  <c r="P960" i="8"/>
  <c r="Q960" i="8"/>
  <c r="R960" i="8"/>
  <c r="P961" i="8"/>
  <c r="Q961" i="8"/>
  <c r="R961" i="8"/>
  <c r="P962" i="8"/>
  <c r="Q962" i="8"/>
  <c r="R962" i="8"/>
  <c r="P963" i="8"/>
  <c r="Q963" i="8"/>
  <c r="R963" i="8"/>
  <c r="P964" i="8"/>
  <c r="Q964" i="8"/>
  <c r="R964" i="8"/>
  <c r="P965" i="8"/>
  <c r="Q965" i="8"/>
  <c r="R965" i="8"/>
  <c r="P966" i="8"/>
  <c r="Q966" i="8"/>
  <c r="R966" i="8"/>
  <c r="P967" i="8"/>
  <c r="Q967" i="8"/>
  <c r="R967" i="8"/>
  <c r="P968" i="8"/>
  <c r="Q968" i="8"/>
  <c r="R968" i="8"/>
  <c r="P969" i="8"/>
  <c r="Q969" i="8"/>
  <c r="R969" i="8"/>
  <c r="P970" i="8"/>
  <c r="Q970" i="8"/>
  <c r="R970" i="8"/>
  <c r="P971" i="8"/>
  <c r="Q971" i="8"/>
  <c r="R971" i="8"/>
  <c r="P972" i="8"/>
  <c r="Q972" i="8"/>
  <c r="R972" i="8"/>
  <c r="P973" i="8"/>
  <c r="Q973" i="8"/>
  <c r="R973" i="8"/>
  <c r="P974" i="8"/>
  <c r="Q974" i="8"/>
  <c r="R974" i="8"/>
  <c r="P975" i="8"/>
  <c r="Q975" i="8"/>
  <c r="R975" i="8"/>
  <c r="P976" i="8"/>
  <c r="Q976" i="8"/>
  <c r="R976" i="8"/>
  <c r="P977" i="8"/>
  <c r="Q977" i="8"/>
  <c r="R977" i="8"/>
  <c r="P978" i="8"/>
  <c r="Q978" i="8"/>
  <c r="R978" i="8"/>
  <c r="P979" i="8"/>
  <c r="Q979" i="8"/>
  <c r="R979" i="8"/>
  <c r="P980" i="8"/>
  <c r="Q980" i="8"/>
  <c r="R980" i="8"/>
  <c r="P981" i="8"/>
  <c r="Q981" i="8"/>
  <c r="R981" i="8"/>
  <c r="P982" i="8"/>
  <c r="Q982" i="8"/>
  <c r="R982" i="8"/>
  <c r="P983" i="8"/>
  <c r="Q983" i="8"/>
  <c r="R983" i="8"/>
  <c r="P984" i="8"/>
  <c r="Q984" i="8"/>
  <c r="R984" i="8"/>
  <c r="P985" i="8"/>
  <c r="Q985" i="8"/>
  <c r="R985" i="8"/>
  <c r="P986" i="8"/>
  <c r="Q986" i="8"/>
  <c r="R986" i="8"/>
  <c r="P987" i="8"/>
  <c r="Q987" i="8"/>
  <c r="R987" i="8"/>
  <c r="P988" i="8"/>
  <c r="Q988" i="8"/>
  <c r="R988" i="8"/>
  <c r="P989" i="8"/>
  <c r="Q989" i="8"/>
  <c r="R989" i="8"/>
  <c r="P990" i="8"/>
  <c r="Q990" i="8"/>
  <c r="R990" i="8"/>
  <c r="P991" i="8"/>
  <c r="Q991" i="8"/>
  <c r="R991" i="8"/>
  <c r="P992" i="8"/>
  <c r="Q992" i="8"/>
  <c r="R992" i="8"/>
  <c r="P993" i="8"/>
  <c r="Q993" i="8"/>
  <c r="R993" i="8"/>
  <c r="P994" i="8"/>
  <c r="Q994" i="8"/>
  <c r="R994" i="8"/>
  <c r="P995" i="8"/>
  <c r="Q995" i="8"/>
  <c r="R995" i="8"/>
  <c r="P996" i="8"/>
  <c r="Q996" i="8"/>
  <c r="R996" i="8"/>
  <c r="P997" i="8"/>
  <c r="Q997" i="8"/>
  <c r="R997" i="8"/>
  <c r="P998" i="8"/>
  <c r="Q998" i="8"/>
  <c r="R998" i="8"/>
  <c r="P999" i="8"/>
  <c r="Q999" i="8"/>
  <c r="R999" i="8"/>
  <c r="P1000" i="8"/>
  <c r="Q1000" i="8"/>
  <c r="R1000" i="8"/>
  <c r="P1001" i="8"/>
  <c r="Q1001" i="8"/>
  <c r="R1001" i="8"/>
  <c r="P1002" i="8"/>
  <c r="Q1002" i="8"/>
  <c r="R1002" i="8"/>
  <c r="P1003" i="8"/>
  <c r="Q1003" i="8"/>
  <c r="R1003" i="8"/>
  <c r="P1004" i="8"/>
  <c r="Q1004" i="8"/>
  <c r="R1004" i="8"/>
  <c r="P1005" i="8"/>
  <c r="Q1005" i="8"/>
  <c r="R1005" i="8"/>
  <c r="P1006" i="8"/>
  <c r="Q1006" i="8"/>
  <c r="R1006" i="8"/>
  <c r="P1007" i="8"/>
  <c r="Q1007" i="8"/>
  <c r="R1007" i="8"/>
  <c r="P1008" i="8"/>
  <c r="Q1008" i="8"/>
  <c r="R1008" i="8"/>
  <c r="P1009" i="8"/>
  <c r="Q1009" i="8"/>
  <c r="R1009" i="8"/>
  <c r="P1010" i="8"/>
  <c r="Q1010" i="8"/>
  <c r="R1010" i="8"/>
  <c r="P1011" i="8"/>
  <c r="Q1011" i="8"/>
  <c r="R1011" i="8"/>
  <c r="P1012" i="8"/>
  <c r="Q1012" i="8"/>
  <c r="R1012" i="8"/>
  <c r="P1013" i="8"/>
  <c r="Q1013" i="8"/>
  <c r="R1013" i="8"/>
  <c r="P1014" i="8"/>
  <c r="Q1014" i="8"/>
  <c r="R1014" i="8"/>
  <c r="P1015" i="8"/>
  <c r="Q1015" i="8"/>
  <c r="R1015" i="8"/>
  <c r="P1016" i="8"/>
  <c r="Q1016" i="8"/>
  <c r="R1016" i="8"/>
  <c r="P1017" i="8"/>
  <c r="Q1017" i="8"/>
  <c r="R1017" i="8"/>
  <c r="P1018" i="8"/>
  <c r="Q1018" i="8"/>
  <c r="R1018" i="8"/>
  <c r="P1019" i="8"/>
  <c r="Q1019" i="8"/>
  <c r="R1019" i="8"/>
  <c r="P1020" i="8"/>
  <c r="Q1020" i="8"/>
  <c r="R1020" i="8"/>
  <c r="P1021" i="8"/>
  <c r="Q1021" i="8"/>
  <c r="R1021" i="8"/>
  <c r="P1022" i="8"/>
  <c r="Q1022" i="8"/>
  <c r="R1022" i="8"/>
  <c r="P1023" i="8"/>
  <c r="Q1023" i="8"/>
  <c r="R1023" i="8"/>
  <c r="P1024" i="8"/>
  <c r="Q1024" i="8"/>
  <c r="R1024" i="8"/>
  <c r="P1025" i="8"/>
  <c r="Q1025" i="8"/>
  <c r="R1025" i="8"/>
  <c r="P1026" i="8"/>
  <c r="Q1026" i="8"/>
  <c r="R1026" i="8"/>
  <c r="P1027" i="8"/>
  <c r="Q1027" i="8"/>
  <c r="R1027" i="8"/>
  <c r="P1028" i="8"/>
  <c r="Q1028" i="8"/>
  <c r="R1028" i="8"/>
  <c r="P1029" i="8"/>
  <c r="Q1029" i="8"/>
  <c r="R1029" i="8"/>
  <c r="P1030" i="8"/>
  <c r="Q1030" i="8"/>
  <c r="R1030" i="8"/>
  <c r="P1031" i="8"/>
  <c r="Q1031" i="8"/>
  <c r="R1031" i="8"/>
  <c r="P1032" i="8"/>
  <c r="Q1032" i="8"/>
  <c r="R1032" i="8"/>
  <c r="P1033" i="8"/>
  <c r="Q1033" i="8"/>
  <c r="R1033" i="8"/>
  <c r="P1034" i="8"/>
  <c r="Q1034" i="8"/>
  <c r="R1034" i="8"/>
  <c r="P1035" i="8"/>
  <c r="Q1035" i="8"/>
  <c r="R1035" i="8"/>
  <c r="P1036" i="8"/>
  <c r="Q1036" i="8"/>
  <c r="R1036" i="8"/>
  <c r="P1037" i="8"/>
  <c r="Q1037" i="8"/>
  <c r="R1037" i="8"/>
  <c r="P1038" i="8"/>
  <c r="Q1038" i="8"/>
  <c r="R1038" i="8"/>
  <c r="P1039" i="8"/>
  <c r="Q1039" i="8"/>
  <c r="R1039" i="8"/>
  <c r="P1040" i="8"/>
  <c r="Q1040" i="8"/>
  <c r="R1040" i="8"/>
  <c r="P1041" i="8"/>
  <c r="Q1041" i="8"/>
  <c r="R1041" i="8"/>
  <c r="P1042" i="8"/>
  <c r="Q1042" i="8"/>
  <c r="R1042" i="8"/>
  <c r="P1043" i="8"/>
  <c r="Q1043" i="8"/>
  <c r="R1043" i="8"/>
  <c r="P1044" i="8"/>
  <c r="Q1044" i="8"/>
  <c r="R1044" i="8"/>
  <c r="P1045" i="8"/>
  <c r="Q1045" i="8"/>
  <c r="R1045" i="8"/>
  <c r="P1046" i="8"/>
  <c r="Q1046" i="8"/>
  <c r="R1046" i="8"/>
  <c r="P1047" i="8"/>
  <c r="Q1047" i="8"/>
  <c r="R1047" i="8"/>
  <c r="P1048" i="8"/>
  <c r="Q1048" i="8"/>
  <c r="R1048" i="8"/>
  <c r="P1049" i="8"/>
  <c r="Q1049" i="8"/>
  <c r="R1049" i="8"/>
  <c r="P1050" i="8"/>
  <c r="Q1050" i="8"/>
  <c r="R1050" i="8"/>
  <c r="P1051" i="8"/>
  <c r="Q1051" i="8"/>
  <c r="R1051" i="8"/>
  <c r="P1052" i="8"/>
  <c r="Q1052" i="8"/>
  <c r="R1052" i="8"/>
  <c r="P1053" i="8"/>
  <c r="Q1053" i="8"/>
  <c r="R1053" i="8"/>
  <c r="P1054" i="8"/>
  <c r="Q1054" i="8"/>
  <c r="R1054" i="8"/>
  <c r="P1055" i="8"/>
  <c r="Q1055" i="8"/>
  <c r="R1055" i="8"/>
  <c r="P1056" i="8"/>
  <c r="Q1056" i="8"/>
  <c r="R1056" i="8"/>
  <c r="P1057" i="8"/>
  <c r="Q1057" i="8"/>
  <c r="R1057" i="8"/>
  <c r="P1058" i="8"/>
  <c r="Q1058" i="8"/>
  <c r="R1058" i="8"/>
  <c r="P1059" i="8"/>
  <c r="Q1059" i="8"/>
  <c r="R1059" i="8"/>
  <c r="P1060" i="8"/>
  <c r="Q1060" i="8"/>
  <c r="R1060" i="8"/>
  <c r="P1061" i="8"/>
  <c r="Q1061" i="8"/>
  <c r="R1061" i="8"/>
  <c r="P1062" i="8"/>
  <c r="Q1062" i="8"/>
  <c r="R1062" i="8"/>
  <c r="P1063" i="8"/>
  <c r="Q1063" i="8"/>
  <c r="R1063" i="8"/>
  <c r="P1064" i="8"/>
  <c r="Q1064" i="8"/>
  <c r="R1064" i="8"/>
  <c r="P1065" i="8"/>
  <c r="Q1065" i="8"/>
  <c r="R1065" i="8"/>
  <c r="P1066" i="8"/>
  <c r="Q1066" i="8"/>
  <c r="R1066" i="8"/>
  <c r="P1067" i="8"/>
  <c r="Q1067" i="8"/>
  <c r="R1067" i="8"/>
  <c r="P1068" i="8"/>
  <c r="Q1068" i="8"/>
  <c r="R1068" i="8"/>
  <c r="P1069" i="8"/>
  <c r="Q1069" i="8"/>
  <c r="R1069" i="8"/>
  <c r="P1070" i="8"/>
  <c r="Q1070" i="8"/>
  <c r="R1070" i="8"/>
  <c r="P1071" i="8"/>
  <c r="Q1071" i="8"/>
  <c r="R1071" i="8"/>
  <c r="P1072" i="8"/>
  <c r="Q1072" i="8"/>
  <c r="R1072" i="8"/>
  <c r="P1073" i="8"/>
  <c r="Q1073" i="8"/>
  <c r="R1073" i="8"/>
  <c r="P1074" i="8"/>
  <c r="Q1074" i="8"/>
  <c r="R1074" i="8"/>
  <c r="P1075" i="8"/>
  <c r="Q1075" i="8"/>
  <c r="R1075" i="8"/>
  <c r="P1076" i="8"/>
  <c r="Q1076" i="8"/>
  <c r="R1076" i="8"/>
  <c r="P1077" i="8"/>
  <c r="Q1077" i="8"/>
  <c r="R1077" i="8"/>
  <c r="P1078" i="8"/>
  <c r="Q1078" i="8"/>
  <c r="R1078" i="8"/>
  <c r="P1079" i="8"/>
  <c r="Q1079" i="8"/>
  <c r="R1079" i="8"/>
  <c r="P1080" i="8"/>
  <c r="Q1080" i="8"/>
  <c r="R1080" i="8"/>
  <c r="P1081" i="8"/>
  <c r="Q1081" i="8"/>
  <c r="R1081" i="8"/>
  <c r="P1082" i="8"/>
  <c r="Q1082" i="8"/>
  <c r="R1082" i="8"/>
  <c r="P1083" i="8"/>
  <c r="Q1083" i="8"/>
  <c r="R1083" i="8"/>
  <c r="P1084" i="8"/>
  <c r="Q1084" i="8"/>
  <c r="R1084" i="8"/>
  <c r="P1085" i="8"/>
  <c r="Q1085" i="8"/>
  <c r="R1085" i="8"/>
  <c r="P1086" i="8"/>
  <c r="Q1086" i="8"/>
  <c r="R1086" i="8"/>
  <c r="P1087" i="8"/>
  <c r="Q1087" i="8"/>
  <c r="R1087" i="8"/>
  <c r="P1088" i="8"/>
  <c r="Q1088" i="8"/>
  <c r="R1088" i="8"/>
  <c r="P1089" i="8"/>
  <c r="Q1089" i="8"/>
  <c r="R1089" i="8"/>
  <c r="P1090" i="8"/>
  <c r="Q1090" i="8"/>
  <c r="R1090" i="8"/>
  <c r="P1091" i="8"/>
  <c r="Q1091" i="8"/>
  <c r="R1091" i="8"/>
  <c r="P1092" i="8"/>
  <c r="Q1092" i="8"/>
  <c r="R1092" i="8"/>
  <c r="P1093" i="8"/>
  <c r="Q1093" i="8"/>
  <c r="R1093" i="8"/>
  <c r="P1094" i="8"/>
  <c r="Q1094" i="8"/>
  <c r="R1094" i="8"/>
  <c r="P1095" i="8"/>
  <c r="Q1095" i="8"/>
  <c r="R1095" i="8"/>
  <c r="P1096" i="8"/>
  <c r="Q1096" i="8"/>
  <c r="R1096" i="8"/>
  <c r="P1097" i="8"/>
  <c r="Q1097" i="8"/>
  <c r="R1097" i="8"/>
  <c r="P1098" i="8"/>
  <c r="Q1098" i="8"/>
  <c r="R1098" i="8"/>
  <c r="P1099" i="8"/>
  <c r="Q1099" i="8"/>
  <c r="R1099" i="8"/>
  <c r="P1100" i="8"/>
  <c r="Q1100" i="8"/>
  <c r="R1100" i="8"/>
  <c r="P1101" i="8"/>
  <c r="Q1101" i="8"/>
  <c r="R1101" i="8"/>
  <c r="P1102" i="8"/>
  <c r="Q1102" i="8"/>
  <c r="R1102" i="8"/>
  <c r="P1103" i="8"/>
  <c r="Q1103" i="8"/>
  <c r="R1103" i="8"/>
  <c r="P1104" i="8"/>
  <c r="Q1104" i="8"/>
  <c r="R1104" i="8"/>
  <c r="P1105" i="8"/>
  <c r="Q1105" i="8"/>
  <c r="R1105" i="8"/>
  <c r="P1106" i="8"/>
  <c r="Q1106" i="8"/>
  <c r="R1106" i="8"/>
  <c r="P1107" i="8"/>
  <c r="Q1107" i="8"/>
  <c r="R1107" i="8"/>
  <c r="P1108" i="8"/>
  <c r="Q1108" i="8"/>
  <c r="R1108" i="8"/>
  <c r="P1109" i="8"/>
  <c r="Q1109" i="8"/>
  <c r="R1109" i="8"/>
  <c r="P1110" i="8"/>
  <c r="Q1110" i="8"/>
  <c r="R1110" i="8"/>
  <c r="P1111" i="8"/>
  <c r="Q1111" i="8"/>
  <c r="R1111" i="8"/>
  <c r="P1112" i="8"/>
  <c r="Q1112" i="8"/>
  <c r="R1112" i="8"/>
  <c r="P1113" i="8"/>
  <c r="Q1113" i="8"/>
  <c r="R1113" i="8"/>
  <c r="P1114" i="8"/>
  <c r="Q1114" i="8"/>
  <c r="R1114" i="8"/>
  <c r="P1115" i="8"/>
  <c r="Q1115" i="8"/>
  <c r="R1115" i="8"/>
  <c r="P1116" i="8"/>
  <c r="Q1116" i="8"/>
  <c r="R1116" i="8"/>
  <c r="P1117" i="8"/>
  <c r="Q1117" i="8"/>
  <c r="R1117" i="8"/>
  <c r="P1118" i="8"/>
  <c r="Q1118" i="8"/>
  <c r="R1118" i="8"/>
  <c r="P1119" i="8"/>
  <c r="Q1119" i="8"/>
  <c r="R1119" i="8"/>
  <c r="P1120" i="8"/>
  <c r="Q1120" i="8"/>
  <c r="R1120" i="8"/>
  <c r="P1121" i="8"/>
  <c r="Q1121" i="8"/>
  <c r="R1121" i="8"/>
  <c r="P1122" i="8"/>
  <c r="Q1122" i="8"/>
  <c r="R1122" i="8"/>
  <c r="P1123" i="8"/>
  <c r="Q1123" i="8"/>
  <c r="R1123" i="8"/>
  <c r="P1124" i="8"/>
  <c r="Q1124" i="8"/>
  <c r="R1124" i="8"/>
  <c r="P1125" i="8"/>
  <c r="Q1125" i="8"/>
  <c r="R1125" i="8"/>
  <c r="P1126" i="8"/>
  <c r="Q1126" i="8"/>
  <c r="R1126" i="8"/>
  <c r="P1127" i="8"/>
  <c r="Q1127" i="8"/>
  <c r="R1127" i="8"/>
  <c r="P1128" i="8"/>
  <c r="Q1128" i="8"/>
  <c r="R1128" i="8"/>
  <c r="P1129" i="8"/>
  <c r="Q1129" i="8"/>
  <c r="R1129" i="8"/>
  <c r="P1130" i="8"/>
  <c r="Q1130" i="8"/>
  <c r="R1130" i="8"/>
  <c r="P1131" i="8"/>
  <c r="Q1131" i="8"/>
  <c r="R1131" i="8"/>
  <c r="P1132" i="8"/>
  <c r="Q1132" i="8"/>
  <c r="R1132" i="8"/>
  <c r="P1133" i="8"/>
  <c r="Q1133" i="8"/>
  <c r="R1133" i="8"/>
  <c r="P1134" i="8"/>
  <c r="Q1134" i="8"/>
  <c r="R1134" i="8"/>
  <c r="P1135" i="8"/>
  <c r="Q1135" i="8"/>
  <c r="R1135" i="8"/>
  <c r="P1136" i="8"/>
  <c r="Q1136" i="8"/>
  <c r="R1136" i="8"/>
  <c r="P1137" i="8"/>
  <c r="Q1137" i="8"/>
  <c r="R1137" i="8"/>
  <c r="P1138" i="8"/>
  <c r="Q1138" i="8"/>
  <c r="R1138" i="8"/>
  <c r="P1139" i="8"/>
  <c r="Q1139" i="8"/>
  <c r="R1139" i="8"/>
  <c r="P1140" i="8"/>
  <c r="Q1140" i="8"/>
  <c r="R1140" i="8"/>
  <c r="P1141" i="8"/>
  <c r="Q1141" i="8"/>
  <c r="R1141" i="8"/>
  <c r="P1142" i="8"/>
  <c r="Q1142" i="8"/>
  <c r="R1142" i="8"/>
  <c r="P1143" i="8"/>
  <c r="Q1143" i="8"/>
  <c r="R1143" i="8"/>
  <c r="P1144" i="8"/>
  <c r="Q1144" i="8"/>
  <c r="R1144" i="8"/>
  <c r="P1145" i="8"/>
  <c r="Q1145" i="8"/>
  <c r="R1145" i="8"/>
  <c r="P1146" i="8"/>
  <c r="Q1146" i="8"/>
  <c r="R1146" i="8"/>
  <c r="P1147" i="8"/>
  <c r="Q1147" i="8"/>
  <c r="R1147" i="8"/>
  <c r="P1148" i="8"/>
  <c r="Q1148" i="8"/>
  <c r="R1148" i="8"/>
  <c r="P1149" i="8"/>
  <c r="Q1149" i="8"/>
  <c r="R1149" i="8"/>
  <c r="P1150" i="8"/>
  <c r="Q1150" i="8"/>
  <c r="R1150" i="8"/>
  <c r="P1151" i="8"/>
  <c r="Q1151" i="8"/>
  <c r="R1151" i="8"/>
  <c r="P1152" i="8"/>
  <c r="Q1152" i="8"/>
  <c r="R1152" i="8"/>
  <c r="P1153" i="8"/>
  <c r="Q1153" i="8"/>
  <c r="R1153" i="8"/>
  <c r="P1154" i="8"/>
  <c r="Q1154" i="8"/>
  <c r="R1154" i="8"/>
  <c r="P1155" i="8"/>
  <c r="Q1155" i="8"/>
  <c r="R1155" i="8"/>
  <c r="P1156" i="8"/>
  <c r="Q1156" i="8"/>
  <c r="R1156" i="8"/>
  <c r="P1157" i="8"/>
  <c r="Q1157" i="8"/>
  <c r="R1157" i="8"/>
  <c r="P1158" i="8"/>
  <c r="Q1158" i="8"/>
  <c r="R1158" i="8"/>
  <c r="P1159" i="8"/>
  <c r="Q1159" i="8"/>
  <c r="R1159" i="8"/>
  <c r="P1160" i="8"/>
  <c r="Q1160" i="8"/>
  <c r="R1160" i="8"/>
  <c r="P1161" i="8"/>
  <c r="Q1161" i="8"/>
  <c r="R1161" i="8"/>
  <c r="P1162" i="8"/>
  <c r="Q1162" i="8"/>
  <c r="R1162" i="8"/>
  <c r="P1163" i="8"/>
  <c r="Q1163" i="8"/>
  <c r="R1163" i="8"/>
  <c r="P1164" i="8"/>
  <c r="Q1164" i="8"/>
  <c r="R1164" i="8"/>
  <c r="P1165" i="8"/>
  <c r="Q1165" i="8"/>
  <c r="R1165" i="8"/>
  <c r="P1166" i="8"/>
  <c r="Q1166" i="8"/>
  <c r="R1166" i="8"/>
  <c r="P1167" i="8"/>
  <c r="Q1167" i="8"/>
  <c r="R1167" i="8"/>
  <c r="P1168" i="8"/>
  <c r="Q1168" i="8"/>
  <c r="R1168" i="8"/>
  <c r="P1169" i="8"/>
  <c r="Q1169" i="8"/>
  <c r="R1169" i="8"/>
  <c r="P1170" i="8"/>
  <c r="Q1170" i="8"/>
  <c r="R1170" i="8"/>
  <c r="P1171" i="8"/>
  <c r="Q1171" i="8"/>
  <c r="R1171" i="8"/>
  <c r="P1172" i="8"/>
  <c r="Q1172" i="8"/>
  <c r="R1172" i="8"/>
  <c r="P1173" i="8"/>
  <c r="Q1173" i="8"/>
  <c r="R1173" i="8"/>
  <c r="P1174" i="8"/>
  <c r="Q1174" i="8"/>
  <c r="R1174" i="8"/>
  <c r="P1175" i="8"/>
  <c r="Q1175" i="8"/>
  <c r="R1175" i="8"/>
  <c r="P1176" i="8"/>
  <c r="Q1176" i="8"/>
  <c r="R1176" i="8"/>
  <c r="P1177" i="8"/>
  <c r="Q1177" i="8"/>
  <c r="R1177" i="8"/>
  <c r="P1178" i="8"/>
  <c r="Q1178" i="8"/>
  <c r="R1178" i="8"/>
  <c r="P1179" i="8"/>
  <c r="Q1179" i="8"/>
  <c r="R1179" i="8"/>
  <c r="P1180" i="8"/>
  <c r="Q1180" i="8"/>
  <c r="R1180" i="8"/>
  <c r="P1181" i="8"/>
  <c r="Q1181" i="8"/>
  <c r="R1181" i="8"/>
  <c r="P1182" i="8"/>
  <c r="Q1182" i="8"/>
  <c r="R1182" i="8"/>
  <c r="P1183" i="8"/>
  <c r="Q1183" i="8"/>
  <c r="R1183" i="8"/>
  <c r="P1184" i="8"/>
  <c r="Q1184" i="8"/>
  <c r="R1184" i="8"/>
  <c r="P1185" i="8"/>
  <c r="Q1185" i="8"/>
  <c r="R1185" i="8"/>
  <c r="P1186" i="8"/>
  <c r="Q1186" i="8"/>
  <c r="R1186" i="8"/>
  <c r="P1187" i="8"/>
  <c r="Q1187" i="8"/>
  <c r="R1187" i="8"/>
  <c r="P1188" i="8"/>
  <c r="Q1188" i="8"/>
  <c r="R1188" i="8"/>
  <c r="P1189" i="8"/>
  <c r="Q1189" i="8"/>
  <c r="R1189" i="8"/>
  <c r="P1190" i="8"/>
  <c r="Q1190" i="8"/>
  <c r="R1190" i="8"/>
  <c r="P1191" i="8"/>
  <c r="Q1191" i="8"/>
  <c r="R1191" i="8"/>
  <c r="P1192" i="8"/>
  <c r="Q1192" i="8"/>
  <c r="R1192" i="8"/>
  <c r="P1193" i="8"/>
  <c r="Q1193" i="8"/>
  <c r="R1193" i="8"/>
  <c r="P1194" i="8"/>
  <c r="Q1194" i="8"/>
  <c r="R1194" i="8"/>
  <c r="P1195" i="8"/>
  <c r="Q1195" i="8"/>
  <c r="R1195" i="8"/>
  <c r="P1196" i="8"/>
  <c r="Q1196" i="8"/>
  <c r="R1196" i="8"/>
  <c r="P1197" i="8"/>
  <c r="Q1197" i="8"/>
  <c r="R1197" i="8"/>
  <c r="P1198" i="8"/>
  <c r="Q1198" i="8"/>
  <c r="R1198" i="8"/>
  <c r="P1199" i="8"/>
  <c r="Q1199" i="8"/>
  <c r="R1199" i="8"/>
  <c r="P1200" i="8"/>
  <c r="Q1200" i="8"/>
  <c r="R1200" i="8"/>
  <c r="P1201" i="8"/>
  <c r="Q1201" i="8"/>
  <c r="R1201" i="8"/>
  <c r="P1202" i="8"/>
  <c r="Q1202" i="8"/>
  <c r="R1202" i="8"/>
  <c r="P1203" i="8"/>
  <c r="Q1203" i="8"/>
  <c r="R1203" i="8"/>
  <c r="P1204" i="8"/>
  <c r="Q1204" i="8"/>
  <c r="R1204" i="8"/>
  <c r="P1205" i="8"/>
  <c r="Q1205" i="8"/>
  <c r="R1205" i="8"/>
  <c r="P1206" i="8"/>
  <c r="Q1206" i="8"/>
  <c r="R1206" i="8"/>
  <c r="P1207" i="8"/>
  <c r="Q1207" i="8"/>
  <c r="R1207" i="8"/>
  <c r="P1208" i="8"/>
  <c r="Q1208" i="8"/>
  <c r="R1208" i="8"/>
  <c r="P1209" i="8"/>
  <c r="Q1209" i="8"/>
  <c r="R1209" i="8"/>
  <c r="P1210" i="8"/>
  <c r="Q1210" i="8"/>
  <c r="R1210" i="8"/>
  <c r="P1211" i="8"/>
  <c r="Q1211" i="8"/>
  <c r="R1211" i="8"/>
  <c r="P1212" i="8"/>
  <c r="Q1212" i="8"/>
  <c r="R1212" i="8"/>
  <c r="P1213" i="8"/>
  <c r="Q1213" i="8"/>
  <c r="R1213" i="8"/>
  <c r="P1214" i="8"/>
  <c r="Q1214" i="8"/>
  <c r="R1214" i="8"/>
  <c r="P1215" i="8"/>
  <c r="Q1215" i="8"/>
  <c r="R1215" i="8"/>
  <c r="P1216" i="8"/>
  <c r="Q1216" i="8"/>
  <c r="R1216" i="8"/>
  <c r="P1217" i="8"/>
  <c r="Q1217" i="8"/>
  <c r="R1217" i="8"/>
  <c r="P1218" i="8"/>
  <c r="Q1218" i="8"/>
  <c r="R1218" i="8"/>
  <c r="P1219" i="8"/>
  <c r="Q1219" i="8"/>
  <c r="R1219" i="8"/>
  <c r="P1220" i="8"/>
  <c r="Q1220" i="8"/>
  <c r="R1220" i="8"/>
  <c r="P1221" i="8"/>
  <c r="Q1221" i="8"/>
  <c r="R1221" i="8"/>
  <c r="P1222" i="8"/>
  <c r="Q1222" i="8"/>
  <c r="R1222" i="8"/>
  <c r="P1223" i="8"/>
  <c r="Q1223" i="8"/>
  <c r="R1223" i="8"/>
  <c r="P1224" i="8"/>
  <c r="Q1224" i="8"/>
  <c r="R1224" i="8"/>
  <c r="P1225" i="8"/>
  <c r="Q1225" i="8"/>
  <c r="R1225" i="8"/>
  <c r="P1226" i="8"/>
  <c r="Q1226" i="8"/>
  <c r="R1226" i="8"/>
  <c r="P1227" i="8"/>
  <c r="Q1227" i="8"/>
  <c r="R1227" i="8"/>
  <c r="P1228" i="8"/>
  <c r="Q1228" i="8"/>
  <c r="R1228" i="8"/>
  <c r="P1229" i="8"/>
  <c r="Q1229" i="8"/>
  <c r="R1229" i="8"/>
  <c r="P1230" i="8"/>
  <c r="Q1230" i="8"/>
  <c r="R1230" i="8"/>
  <c r="P1231" i="8"/>
  <c r="Q1231" i="8"/>
  <c r="R1231" i="8"/>
  <c r="P1232" i="8"/>
  <c r="Q1232" i="8"/>
  <c r="R1232" i="8"/>
  <c r="P1233" i="8"/>
  <c r="Q1233" i="8"/>
  <c r="R1233" i="8"/>
  <c r="P1234" i="8"/>
  <c r="Q1234" i="8"/>
  <c r="R1234" i="8"/>
  <c r="P1235" i="8"/>
  <c r="Q1235" i="8"/>
  <c r="R1235" i="8"/>
  <c r="P1236" i="8"/>
  <c r="Q1236" i="8"/>
  <c r="R1236" i="8"/>
  <c r="P1237" i="8"/>
  <c r="Q1237" i="8"/>
  <c r="R1237" i="8"/>
  <c r="P1238" i="8"/>
  <c r="Q1238" i="8"/>
  <c r="R1238" i="8"/>
  <c r="P1239" i="8"/>
  <c r="Q1239" i="8"/>
  <c r="R1239" i="8"/>
  <c r="P1240" i="8"/>
  <c r="Q1240" i="8"/>
  <c r="R1240" i="8"/>
  <c r="P1241" i="8"/>
  <c r="Q1241" i="8"/>
  <c r="R1241" i="8"/>
  <c r="P1242" i="8"/>
  <c r="Q1242" i="8"/>
  <c r="R1242" i="8"/>
  <c r="P1243" i="8"/>
  <c r="Q1243" i="8"/>
  <c r="R1243" i="8"/>
  <c r="P1244" i="8"/>
  <c r="Q1244" i="8"/>
  <c r="R1244" i="8"/>
  <c r="P1245" i="8"/>
  <c r="Q1245" i="8"/>
  <c r="R1245" i="8"/>
  <c r="P1246" i="8"/>
  <c r="Q1246" i="8"/>
  <c r="R1246" i="8"/>
  <c r="P1247" i="8"/>
  <c r="Q1247" i="8"/>
  <c r="R1247" i="8"/>
  <c r="P1248" i="8"/>
  <c r="Q1248" i="8"/>
  <c r="R1248" i="8"/>
  <c r="P1249" i="8"/>
  <c r="Q1249" i="8"/>
  <c r="R1249" i="8"/>
  <c r="P1250" i="8"/>
  <c r="Q1250" i="8"/>
  <c r="R1250" i="8"/>
  <c r="P1251" i="8"/>
  <c r="Q1251" i="8"/>
  <c r="R1251" i="8"/>
  <c r="P1252" i="8"/>
  <c r="Q1252" i="8"/>
  <c r="R1252" i="8"/>
  <c r="P1253" i="8"/>
  <c r="Q1253" i="8"/>
  <c r="R1253" i="8"/>
  <c r="P1254" i="8"/>
  <c r="Q1254" i="8"/>
  <c r="R1254" i="8"/>
  <c r="P1255" i="8"/>
  <c r="Q1255" i="8"/>
  <c r="R1255" i="8"/>
  <c r="P1256" i="8"/>
  <c r="Q1256" i="8"/>
  <c r="R1256" i="8"/>
  <c r="P1257" i="8"/>
  <c r="Q1257" i="8"/>
  <c r="R1257" i="8"/>
  <c r="P1258" i="8"/>
  <c r="Q1258" i="8"/>
  <c r="R1258" i="8"/>
  <c r="P1259" i="8"/>
  <c r="Q1259" i="8"/>
  <c r="R1259" i="8"/>
  <c r="P1260" i="8"/>
  <c r="Q1260" i="8"/>
  <c r="R1260" i="8"/>
  <c r="P1261" i="8"/>
  <c r="Q1261" i="8"/>
  <c r="R1261" i="8"/>
  <c r="P1262" i="8"/>
  <c r="Q1262" i="8"/>
  <c r="R1262" i="8"/>
  <c r="P1263" i="8"/>
  <c r="Q1263" i="8"/>
  <c r="R1263" i="8"/>
  <c r="P1264" i="8"/>
  <c r="Q1264" i="8"/>
  <c r="R1264" i="8"/>
  <c r="P1265" i="8"/>
  <c r="Q1265" i="8"/>
  <c r="R1265" i="8"/>
  <c r="P1266" i="8"/>
  <c r="Q1266" i="8"/>
  <c r="R1266" i="8"/>
  <c r="P1267" i="8"/>
  <c r="Q1267" i="8"/>
  <c r="R1267" i="8"/>
  <c r="P1268" i="8"/>
  <c r="Q1268" i="8"/>
  <c r="R1268" i="8"/>
  <c r="P1269" i="8"/>
  <c r="Q1269" i="8"/>
  <c r="R1269" i="8"/>
  <c r="P1270" i="8"/>
  <c r="Q1270" i="8"/>
  <c r="R1270" i="8"/>
  <c r="P1271" i="8"/>
  <c r="Q1271" i="8"/>
  <c r="R1271" i="8"/>
  <c r="P1272" i="8"/>
  <c r="Q1272" i="8"/>
  <c r="R1272" i="8"/>
  <c r="P1273" i="8"/>
  <c r="Q1273" i="8"/>
  <c r="R1273" i="8"/>
  <c r="P1274" i="8"/>
  <c r="Q1274" i="8"/>
  <c r="R1274" i="8"/>
  <c r="P1275" i="8"/>
  <c r="Q1275" i="8"/>
  <c r="R1275" i="8"/>
  <c r="P1276" i="8"/>
  <c r="Q1276" i="8"/>
  <c r="R1276" i="8"/>
  <c r="P1277" i="8"/>
  <c r="Q1277" i="8"/>
  <c r="R1277" i="8"/>
  <c r="P1278" i="8"/>
  <c r="Q1278" i="8"/>
  <c r="R1278" i="8"/>
  <c r="P1279" i="8"/>
  <c r="Q1279" i="8"/>
  <c r="R1279" i="8"/>
  <c r="P1280" i="8"/>
  <c r="Q1280" i="8"/>
  <c r="R1280" i="8"/>
  <c r="P1281" i="8"/>
  <c r="Q1281" i="8"/>
  <c r="R1281" i="8"/>
  <c r="P1282" i="8"/>
  <c r="Q1282" i="8"/>
  <c r="R1282" i="8"/>
  <c r="P1283" i="8"/>
  <c r="Q1283" i="8"/>
  <c r="R1283" i="8"/>
  <c r="P1284" i="8"/>
  <c r="Q1284" i="8"/>
  <c r="R1284" i="8"/>
  <c r="P1285" i="8"/>
  <c r="Q1285" i="8"/>
  <c r="R1285" i="8"/>
  <c r="P1286" i="8"/>
  <c r="Q1286" i="8"/>
  <c r="R1286" i="8"/>
  <c r="P1287" i="8"/>
  <c r="Q1287" i="8"/>
  <c r="R1287" i="8"/>
  <c r="P1288" i="8"/>
  <c r="Q1288" i="8"/>
  <c r="R1288" i="8"/>
  <c r="P1289" i="8"/>
  <c r="Q1289" i="8"/>
  <c r="R1289" i="8"/>
  <c r="P1290" i="8"/>
  <c r="Q1290" i="8"/>
  <c r="R1290" i="8"/>
  <c r="P1291" i="8"/>
  <c r="Q1291" i="8"/>
  <c r="R1291" i="8"/>
  <c r="P1292" i="8"/>
  <c r="Q1292" i="8"/>
  <c r="R1292" i="8"/>
  <c r="P1293" i="8"/>
  <c r="Q1293" i="8"/>
  <c r="R1293" i="8"/>
  <c r="P1294" i="8"/>
  <c r="Q1294" i="8"/>
  <c r="R1294" i="8"/>
  <c r="P1295" i="8"/>
  <c r="Q1295" i="8"/>
  <c r="R1295" i="8"/>
  <c r="P1296" i="8"/>
  <c r="Q1296" i="8"/>
  <c r="R1296" i="8"/>
  <c r="P1297" i="8"/>
  <c r="Q1297" i="8"/>
  <c r="R1297" i="8"/>
  <c r="P1298" i="8"/>
  <c r="Q1298" i="8"/>
  <c r="R1298" i="8"/>
  <c r="P1299" i="8"/>
  <c r="Q1299" i="8"/>
  <c r="R1299" i="8"/>
  <c r="P1300" i="8"/>
  <c r="Q1300" i="8"/>
  <c r="R1300" i="8"/>
  <c r="P1301" i="8"/>
  <c r="Q1301" i="8"/>
  <c r="R1301" i="8"/>
  <c r="P1302" i="8"/>
  <c r="Q1302" i="8"/>
  <c r="R1302" i="8"/>
  <c r="P1303" i="8"/>
  <c r="Q1303" i="8"/>
  <c r="R1303" i="8"/>
  <c r="P1304" i="8"/>
  <c r="Q1304" i="8"/>
  <c r="R1304" i="8"/>
  <c r="P1305" i="8"/>
  <c r="Q1305" i="8"/>
  <c r="R1305" i="8"/>
  <c r="P1306" i="8"/>
  <c r="Q1306" i="8"/>
  <c r="R1306" i="8"/>
  <c r="P1307" i="8"/>
  <c r="Q1307" i="8"/>
  <c r="R1307" i="8"/>
  <c r="P1308" i="8"/>
  <c r="Q1308" i="8"/>
  <c r="R1308" i="8"/>
  <c r="P1309" i="8"/>
  <c r="Q1309" i="8"/>
  <c r="R1309" i="8"/>
  <c r="P1310" i="8"/>
  <c r="Q1310" i="8"/>
  <c r="R1310" i="8"/>
  <c r="P1311" i="8"/>
  <c r="Q1311" i="8"/>
  <c r="R1311" i="8"/>
  <c r="P1312" i="8"/>
  <c r="Q1312" i="8"/>
  <c r="R1312" i="8"/>
  <c r="P1313" i="8"/>
  <c r="Q1313" i="8"/>
  <c r="R1313" i="8"/>
  <c r="P1314" i="8"/>
  <c r="Q1314" i="8"/>
  <c r="R1314" i="8"/>
  <c r="P1315" i="8"/>
  <c r="Q1315" i="8"/>
  <c r="R1315" i="8"/>
  <c r="P1316" i="8"/>
  <c r="Q1316" i="8"/>
  <c r="R1316" i="8"/>
  <c r="P1317" i="8"/>
  <c r="Q1317" i="8"/>
  <c r="R1317" i="8"/>
  <c r="P1318" i="8"/>
  <c r="Q1318" i="8"/>
  <c r="R1318" i="8"/>
  <c r="P1319" i="8"/>
  <c r="Q1319" i="8"/>
  <c r="R1319" i="8"/>
  <c r="P1320" i="8"/>
  <c r="Q1320" i="8"/>
  <c r="R1320" i="8"/>
  <c r="P1321" i="8"/>
  <c r="Q1321" i="8"/>
  <c r="R1321" i="8"/>
  <c r="P1322" i="8"/>
  <c r="Q1322" i="8"/>
  <c r="R1322" i="8"/>
  <c r="P1323" i="8"/>
  <c r="Q1323" i="8"/>
  <c r="R1323" i="8"/>
  <c r="P1324" i="8"/>
  <c r="Q1324" i="8"/>
  <c r="R1324" i="8"/>
  <c r="P1325" i="8"/>
  <c r="Q1325" i="8"/>
  <c r="R1325" i="8"/>
  <c r="P1326" i="8"/>
  <c r="Q1326" i="8"/>
  <c r="R1326" i="8"/>
  <c r="P1327" i="8"/>
  <c r="Q1327" i="8"/>
  <c r="R1327" i="8"/>
  <c r="P1328" i="8"/>
  <c r="Q1328" i="8"/>
  <c r="R1328" i="8"/>
  <c r="P1329" i="8"/>
  <c r="Q1329" i="8"/>
  <c r="R1329" i="8"/>
  <c r="P1330" i="8"/>
  <c r="Q1330" i="8"/>
  <c r="R1330" i="8"/>
  <c r="P1331" i="8"/>
  <c r="Q1331" i="8"/>
  <c r="R1331" i="8"/>
  <c r="P1332" i="8"/>
  <c r="Q1332" i="8"/>
  <c r="R1332" i="8"/>
  <c r="P1333" i="8"/>
  <c r="Q1333" i="8"/>
  <c r="R1333" i="8"/>
  <c r="P1334" i="8"/>
  <c r="Q1334" i="8"/>
  <c r="R1334" i="8"/>
  <c r="P1335" i="8"/>
  <c r="Q1335" i="8"/>
  <c r="R1335" i="8"/>
  <c r="P1336" i="8"/>
  <c r="Q1336" i="8"/>
  <c r="R1336" i="8"/>
  <c r="P1337" i="8"/>
  <c r="Q1337" i="8"/>
  <c r="R1337" i="8"/>
  <c r="P1338" i="8"/>
  <c r="Q1338" i="8"/>
  <c r="R1338" i="8"/>
  <c r="P1339" i="8"/>
  <c r="Q1339" i="8"/>
  <c r="R1339" i="8"/>
  <c r="P1340" i="8"/>
  <c r="Q1340" i="8"/>
  <c r="R1340" i="8"/>
  <c r="P1341" i="8"/>
  <c r="Q1341" i="8"/>
  <c r="R1341" i="8"/>
  <c r="P1342" i="8"/>
  <c r="Q1342" i="8"/>
  <c r="R1342" i="8"/>
  <c r="P1343" i="8"/>
  <c r="Q1343" i="8"/>
  <c r="R1343" i="8"/>
  <c r="P1344" i="8"/>
  <c r="Q1344" i="8"/>
  <c r="R1344" i="8"/>
  <c r="P1345" i="8"/>
  <c r="Q1345" i="8"/>
  <c r="R1345" i="8"/>
  <c r="P1346" i="8"/>
  <c r="Q1346" i="8"/>
  <c r="R1346" i="8"/>
  <c r="P1347" i="8"/>
  <c r="Q1347" i="8"/>
  <c r="R1347" i="8"/>
  <c r="P1348" i="8"/>
  <c r="Q1348" i="8"/>
  <c r="R1348" i="8"/>
  <c r="P1349" i="8"/>
  <c r="Q1349" i="8"/>
  <c r="R1349" i="8"/>
  <c r="P1350" i="8"/>
  <c r="Q1350" i="8"/>
  <c r="R1350" i="8"/>
  <c r="P1351" i="8"/>
  <c r="Q1351" i="8"/>
  <c r="R1351" i="8"/>
  <c r="P1352" i="8"/>
  <c r="Q1352" i="8"/>
  <c r="R1352" i="8"/>
  <c r="P1353" i="8"/>
  <c r="Q1353" i="8"/>
  <c r="R1353" i="8"/>
  <c r="P1354" i="8"/>
  <c r="Q1354" i="8"/>
  <c r="R1354" i="8"/>
  <c r="P1355" i="8"/>
  <c r="Q1355" i="8"/>
  <c r="R1355" i="8"/>
  <c r="P1356" i="8"/>
  <c r="Q1356" i="8"/>
  <c r="R1356" i="8"/>
  <c r="P1357" i="8"/>
  <c r="Q1357" i="8"/>
  <c r="R1357" i="8"/>
  <c r="P1358" i="8"/>
  <c r="Q1358" i="8"/>
  <c r="R1358" i="8"/>
  <c r="P1359" i="8"/>
  <c r="Q1359" i="8"/>
  <c r="R1359" i="8"/>
  <c r="P1360" i="8"/>
  <c r="Q1360" i="8"/>
  <c r="R1360" i="8"/>
  <c r="P1361" i="8"/>
  <c r="Q1361" i="8"/>
  <c r="R1361" i="8"/>
  <c r="P1362" i="8"/>
  <c r="Q1362" i="8"/>
  <c r="R1362" i="8"/>
  <c r="P1363" i="8"/>
  <c r="Q1363" i="8"/>
  <c r="R1363" i="8"/>
  <c r="P1364" i="8"/>
  <c r="Q1364" i="8"/>
  <c r="R1364" i="8"/>
  <c r="P1365" i="8"/>
  <c r="Q1365" i="8"/>
  <c r="R1365" i="8"/>
  <c r="P1366" i="8"/>
  <c r="Q1366" i="8"/>
  <c r="R1366" i="8"/>
  <c r="P1367" i="8"/>
  <c r="Q1367" i="8"/>
  <c r="R1367" i="8"/>
  <c r="P1368" i="8"/>
  <c r="Q1368" i="8"/>
  <c r="R1368" i="8"/>
  <c r="P1369" i="8"/>
  <c r="Q1369" i="8"/>
  <c r="R1369" i="8"/>
  <c r="P1370" i="8"/>
  <c r="Q1370" i="8"/>
  <c r="R1370" i="8"/>
  <c r="P1371" i="8"/>
  <c r="Q1371" i="8"/>
  <c r="R1371" i="8"/>
  <c r="P1372" i="8"/>
  <c r="Q1372" i="8"/>
  <c r="R1372" i="8"/>
  <c r="P1373" i="8"/>
  <c r="Q1373" i="8"/>
  <c r="R1373" i="8"/>
  <c r="P1374" i="8"/>
  <c r="Q1374" i="8"/>
  <c r="R1374" i="8"/>
  <c r="P1375" i="8"/>
  <c r="Q1375" i="8"/>
  <c r="R1375" i="8"/>
  <c r="P1376" i="8"/>
  <c r="Q1376" i="8"/>
  <c r="R1376" i="8"/>
  <c r="P1377" i="8"/>
  <c r="Q1377" i="8"/>
  <c r="R1377" i="8"/>
  <c r="P1378" i="8"/>
  <c r="Q1378" i="8"/>
  <c r="R1378" i="8"/>
  <c r="P1379" i="8"/>
  <c r="Q1379" i="8"/>
  <c r="R1379" i="8"/>
  <c r="P1380" i="8"/>
  <c r="Q1380" i="8"/>
  <c r="R1380" i="8"/>
  <c r="P1381" i="8"/>
  <c r="Q1381" i="8"/>
  <c r="R1381" i="8"/>
  <c r="P1382" i="8"/>
  <c r="Q1382" i="8"/>
  <c r="R1382" i="8"/>
  <c r="P1383" i="8"/>
  <c r="Q1383" i="8"/>
  <c r="R1383" i="8"/>
  <c r="P1384" i="8"/>
  <c r="Q1384" i="8"/>
  <c r="R1384" i="8"/>
  <c r="P1385" i="8"/>
  <c r="Q1385" i="8"/>
  <c r="R1385" i="8"/>
  <c r="P1386" i="8"/>
  <c r="Q1386" i="8"/>
  <c r="R1386" i="8"/>
  <c r="P1387" i="8"/>
  <c r="Q1387" i="8"/>
  <c r="R1387" i="8"/>
  <c r="P1388" i="8"/>
  <c r="Q1388" i="8"/>
  <c r="R1388" i="8"/>
  <c r="P1389" i="8"/>
  <c r="Q1389" i="8"/>
  <c r="R1389" i="8"/>
  <c r="P1390" i="8"/>
  <c r="Q1390" i="8"/>
  <c r="R1390" i="8"/>
  <c r="P1391" i="8"/>
  <c r="Q1391" i="8"/>
  <c r="R1391" i="8"/>
  <c r="P1392" i="8"/>
  <c r="Q1392" i="8"/>
  <c r="R1392" i="8"/>
  <c r="P1393" i="8"/>
  <c r="Q1393" i="8"/>
  <c r="R1393" i="8"/>
  <c r="P1394" i="8"/>
  <c r="Q1394" i="8"/>
  <c r="R1394" i="8"/>
  <c r="P1395" i="8"/>
  <c r="Q1395" i="8"/>
  <c r="R1395" i="8"/>
  <c r="P1396" i="8"/>
  <c r="Q1396" i="8"/>
  <c r="R1396" i="8"/>
  <c r="P1397" i="8"/>
  <c r="Q1397" i="8"/>
  <c r="R1397" i="8"/>
  <c r="P1398" i="8"/>
  <c r="Q1398" i="8"/>
  <c r="R1398" i="8"/>
  <c r="P1399" i="8"/>
  <c r="Q1399" i="8"/>
  <c r="R1399" i="8"/>
  <c r="P1400" i="8"/>
  <c r="Q1400" i="8"/>
  <c r="R1400" i="8"/>
  <c r="P1401" i="8"/>
  <c r="Q1401" i="8"/>
  <c r="R1401" i="8"/>
  <c r="P1402" i="8"/>
  <c r="Q1402" i="8"/>
  <c r="R1402" i="8"/>
  <c r="P1403" i="8"/>
  <c r="Q1403" i="8"/>
  <c r="R1403" i="8"/>
  <c r="P1404" i="8"/>
  <c r="Q1404" i="8"/>
  <c r="R1404" i="8"/>
  <c r="P1405" i="8"/>
  <c r="Q1405" i="8"/>
  <c r="R1405" i="8"/>
  <c r="P1406" i="8"/>
  <c r="Q1406" i="8"/>
  <c r="R1406" i="8"/>
  <c r="P1407" i="8"/>
  <c r="Q1407" i="8"/>
  <c r="R1407" i="8"/>
  <c r="P1408" i="8"/>
  <c r="Q1408" i="8"/>
  <c r="R1408" i="8"/>
  <c r="P1409" i="8"/>
  <c r="Q1409" i="8"/>
  <c r="R1409" i="8"/>
  <c r="P1410" i="8"/>
  <c r="Q1410" i="8"/>
  <c r="R1410" i="8"/>
  <c r="P1411" i="8"/>
  <c r="Q1411" i="8"/>
  <c r="R1411" i="8"/>
  <c r="P1412" i="8"/>
  <c r="Q1412" i="8"/>
  <c r="R1412" i="8"/>
  <c r="P1413" i="8"/>
  <c r="Q1413" i="8"/>
  <c r="R1413" i="8"/>
  <c r="P1414" i="8"/>
  <c r="Q1414" i="8"/>
  <c r="R1414" i="8"/>
  <c r="P1415" i="8"/>
  <c r="Q1415" i="8"/>
  <c r="R1415" i="8"/>
  <c r="P1416" i="8"/>
  <c r="Q1416" i="8"/>
  <c r="R1416" i="8"/>
  <c r="P1417" i="8"/>
  <c r="Q1417" i="8"/>
  <c r="R1417" i="8"/>
  <c r="P1418" i="8"/>
  <c r="Q1418" i="8"/>
  <c r="R1418" i="8"/>
  <c r="P1419" i="8"/>
  <c r="Q1419" i="8"/>
  <c r="R1419" i="8"/>
  <c r="P1420" i="8"/>
  <c r="Q1420" i="8"/>
  <c r="R1420" i="8"/>
  <c r="P1421" i="8"/>
  <c r="Q1421" i="8"/>
  <c r="R1421" i="8"/>
  <c r="P1422" i="8"/>
  <c r="Q1422" i="8"/>
  <c r="R1422" i="8"/>
  <c r="P1423" i="8"/>
  <c r="Q1423" i="8"/>
  <c r="R1423" i="8"/>
  <c r="P1424" i="8"/>
  <c r="Q1424" i="8"/>
  <c r="R1424" i="8"/>
  <c r="P1425" i="8"/>
  <c r="Q1425" i="8"/>
  <c r="R1425" i="8"/>
  <c r="P1426" i="8"/>
  <c r="Q1426" i="8"/>
  <c r="R1426" i="8"/>
  <c r="P1427" i="8"/>
  <c r="Q1427" i="8"/>
  <c r="R1427" i="8"/>
  <c r="P1428" i="8"/>
  <c r="Q1428" i="8"/>
  <c r="R1428" i="8"/>
  <c r="P1429" i="8"/>
  <c r="Q1429" i="8"/>
  <c r="R1429" i="8"/>
  <c r="P1430" i="8"/>
  <c r="Q1430" i="8"/>
  <c r="R1430" i="8"/>
  <c r="P1431" i="8"/>
  <c r="Q1431" i="8"/>
  <c r="R1431" i="8"/>
  <c r="P1432" i="8"/>
  <c r="Q1432" i="8"/>
  <c r="R1432" i="8"/>
  <c r="P1433" i="8"/>
  <c r="Q1433" i="8"/>
  <c r="R1433" i="8"/>
  <c r="P1434" i="8"/>
  <c r="Q1434" i="8"/>
  <c r="R1434" i="8"/>
  <c r="P1435" i="8"/>
  <c r="Q1435" i="8"/>
  <c r="R1435" i="8"/>
  <c r="P1436" i="8"/>
  <c r="Q1436" i="8"/>
  <c r="R1436" i="8"/>
  <c r="P1437" i="8"/>
  <c r="Q1437" i="8"/>
  <c r="R1437" i="8"/>
  <c r="P1438" i="8"/>
  <c r="Q1438" i="8"/>
  <c r="R1438" i="8"/>
  <c r="P1439" i="8"/>
  <c r="Q1439" i="8"/>
  <c r="R1439" i="8"/>
  <c r="P1440" i="8"/>
  <c r="Q1440" i="8"/>
  <c r="R1440" i="8"/>
  <c r="P1441" i="8"/>
  <c r="Q1441" i="8"/>
  <c r="R1441" i="8"/>
  <c r="P1442" i="8"/>
  <c r="Q1442" i="8"/>
  <c r="R1442" i="8"/>
  <c r="P1443" i="8"/>
  <c r="Q1443" i="8"/>
  <c r="R1443" i="8"/>
  <c r="P1444" i="8"/>
  <c r="Q1444" i="8"/>
  <c r="R1444" i="8"/>
  <c r="P1445" i="8"/>
  <c r="Q1445" i="8"/>
  <c r="R1445" i="8"/>
  <c r="P1446" i="8"/>
  <c r="Q1446" i="8"/>
  <c r="R1446" i="8"/>
  <c r="P1447" i="8"/>
  <c r="Q1447" i="8"/>
  <c r="R1447" i="8"/>
  <c r="P1448" i="8"/>
  <c r="Q1448" i="8"/>
  <c r="R1448" i="8"/>
  <c r="P1449" i="8"/>
  <c r="Q1449" i="8"/>
  <c r="R1449" i="8"/>
  <c r="P1450" i="8"/>
  <c r="Q1450" i="8"/>
  <c r="R1450" i="8"/>
  <c r="P1451" i="8"/>
  <c r="Q1451" i="8"/>
  <c r="R1451" i="8"/>
  <c r="P1452" i="8"/>
  <c r="Q1452" i="8"/>
  <c r="R1452" i="8"/>
  <c r="P1453" i="8"/>
  <c r="Q1453" i="8"/>
  <c r="R1453" i="8"/>
  <c r="P1454" i="8"/>
  <c r="Q1454" i="8"/>
  <c r="R1454" i="8"/>
  <c r="P1455" i="8"/>
  <c r="Q1455" i="8"/>
  <c r="R1455" i="8"/>
  <c r="P1456" i="8"/>
  <c r="Q1456" i="8"/>
  <c r="R1456" i="8"/>
  <c r="P1457" i="8"/>
  <c r="Q1457" i="8"/>
  <c r="R1457" i="8"/>
  <c r="P1458" i="8"/>
  <c r="Q1458" i="8"/>
  <c r="R1458" i="8"/>
  <c r="P1459" i="8"/>
  <c r="Q1459" i="8"/>
  <c r="R1459" i="8"/>
  <c r="P1460" i="8"/>
  <c r="Q1460" i="8"/>
  <c r="R1460" i="8"/>
  <c r="P1461" i="8"/>
  <c r="Q1461" i="8"/>
  <c r="R1461" i="8"/>
  <c r="P1462" i="8"/>
  <c r="Q1462" i="8"/>
  <c r="R1462" i="8"/>
  <c r="P1463" i="8"/>
  <c r="Q1463" i="8"/>
  <c r="R1463" i="8"/>
  <c r="P1464" i="8"/>
  <c r="Q1464" i="8"/>
  <c r="R1464" i="8"/>
  <c r="P1465" i="8"/>
  <c r="Q1465" i="8"/>
  <c r="R1465" i="8"/>
  <c r="P1466" i="8"/>
  <c r="Q1466" i="8"/>
  <c r="R1466" i="8"/>
  <c r="P1467" i="8"/>
  <c r="Q1467" i="8"/>
  <c r="R1467" i="8"/>
  <c r="P1468" i="8"/>
  <c r="Q1468" i="8"/>
  <c r="R1468" i="8"/>
  <c r="P1469" i="8"/>
  <c r="Q1469" i="8"/>
  <c r="R1469" i="8"/>
  <c r="P1470" i="8"/>
  <c r="Q1470" i="8"/>
  <c r="R1470" i="8"/>
  <c r="P1471" i="8"/>
  <c r="Q1471" i="8"/>
  <c r="R1471" i="8"/>
  <c r="P1472" i="8"/>
  <c r="Q1472" i="8"/>
  <c r="R1472" i="8"/>
  <c r="P1473" i="8"/>
  <c r="Q1473" i="8"/>
  <c r="R1473" i="8"/>
  <c r="P1474" i="8"/>
  <c r="Q1474" i="8"/>
  <c r="R1474" i="8"/>
  <c r="P1475" i="8"/>
  <c r="Q1475" i="8"/>
  <c r="R1475" i="8"/>
  <c r="P1476" i="8"/>
  <c r="Q1476" i="8"/>
  <c r="R1476" i="8"/>
  <c r="P1477" i="8"/>
  <c r="Q1477" i="8"/>
  <c r="R1477" i="8"/>
  <c r="P1478" i="8"/>
  <c r="Q1478" i="8"/>
  <c r="R1478" i="8"/>
  <c r="P1479" i="8"/>
  <c r="Q1479" i="8"/>
  <c r="R1479" i="8"/>
  <c r="P1480" i="8"/>
  <c r="Q1480" i="8"/>
  <c r="R1480" i="8"/>
  <c r="P1481" i="8"/>
  <c r="Q1481" i="8"/>
  <c r="R1481" i="8"/>
  <c r="P1482" i="8"/>
  <c r="Q1482" i="8"/>
  <c r="R1482" i="8"/>
  <c r="P1483" i="8"/>
  <c r="Q1483" i="8"/>
  <c r="R1483" i="8"/>
  <c r="P1484" i="8"/>
  <c r="Q1484" i="8"/>
  <c r="R1484" i="8"/>
  <c r="P1485" i="8"/>
  <c r="Q1485" i="8"/>
  <c r="R1485" i="8"/>
  <c r="P1486" i="8"/>
  <c r="Q1486" i="8"/>
  <c r="R1486" i="8"/>
  <c r="P1487" i="8"/>
  <c r="Q1487" i="8"/>
  <c r="R1487" i="8"/>
  <c r="P1488" i="8"/>
  <c r="Q1488" i="8"/>
  <c r="R1488" i="8"/>
  <c r="P1489" i="8"/>
  <c r="Q1489" i="8"/>
  <c r="R1489" i="8"/>
  <c r="P1490" i="8"/>
  <c r="Q1490" i="8"/>
  <c r="R1490" i="8"/>
  <c r="P1491" i="8"/>
  <c r="Q1491" i="8"/>
  <c r="R1491" i="8"/>
  <c r="P1492" i="8"/>
  <c r="Q1492" i="8"/>
  <c r="R1492" i="8"/>
  <c r="P1493" i="8"/>
  <c r="Q1493" i="8"/>
  <c r="R1493" i="8"/>
  <c r="P1494" i="8"/>
  <c r="Q1494" i="8"/>
  <c r="R1494" i="8"/>
  <c r="P1495" i="8"/>
  <c r="Q1495" i="8"/>
  <c r="R1495" i="8"/>
  <c r="P1496" i="8"/>
  <c r="Q1496" i="8"/>
  <c r="R1496" i="8"/>
  <c r="P1497" i="8"/>
  <c r="Q1497" i="8"/>
  <c r="R1497" i="8"/>
  <c r="P1498" i="8"/>
  <c r="Q1498" i="8"/>
  <c r="R1498" i="8"/>
  <c r="P1499" i="8"/>
  <c r="Q1499" i="8"/>
  <c r="R1499" i="8"/>
  <c r="P1500" i="8"/>
  <c r="Q1500" i="8"/>
  <c r="R1500" i="8"/>
  <c r="P1501" i="8"/>
  <c r="Q1501" i="8"/>
  <c r="R1501" i="8"/>
  <c r="P1502" i="8"/>
  <c r="Q1502" i="8"/>
  <c r="R1502" i="8"/>
  <c r="P1503" i="8"/>
  <c r="Q1503" i="8"/>
  <c r="R1503" i="8"/>
  <c r="P1504" i="8"/>
  <c r="Q1504" i="8"/>
  <c r="R1504" i="8"/>
  <c r="P1505" i="8"/>
  <c r="Q1505" i="8"/>
  <c r="R1505" i="8"/>
  <c r="P1506" i="8"/>
  <c r="Q1506" i="8"/>
  <c r="R1506" i="8"/>
  <c r="P1507" i="8"/>
  <c r="Q1507" i="8"/>
  <c r="R1507" i="8"/>
  <c r="P1508" i="8"/>
  <c r="Q1508" i="8"/>
  <c r="R1508" i="8"/>
  <c r="P1509" i="8"/>
  <c r="Q1509" i="8"/>
  <c r="R1509" i="8"/>
  <c r="P1510" i="8"/>
  <c r="Q1510" i="8"/>
  <c r="R1510" i="8"/>
  <c r="P1511" i="8"/>
  <c r="Q1511" i="8"/>
  <c r="R1511" i="8"/>
  <c r="P1512" i="8"/>
  <c r="Q1512" i="8"/>
  <c r="R1512" i="8"/>
  <c r="P1513" i="8"/>
  <c r="Q1513" i="8"/>
  <c r="R1513" i="8"/>
  <c r="P1514" i="8"/>
  <c r="Q1514" i="8"/>
  <c r="R1514" i="8"/>
  <c r="P1515" i="8"/>
  <c r="Q1515" i="8"/>
  <c r="R1515" i="8"/>
  <c r="P1516" i="8"/>
  <c r="Q1516" i="8"/>
  <c r="R1516" i="8"/>
  <c r="P1517" i="8"/>
  <c r="Q1517" i="8"/>
  <c r="R1517" i="8"/>
  <c r="P1518" i="8"/>
  <c r="Q1518" i="8"/>
  <c r="R1518" i="8"/>
  <c r="P1519" i="8"/>
  <c r="Q1519" i="8"/>
  <c r="R1519" i="8"/>
  <c r="P1520" i="8"/>
  <c r="Q1520" i="8"/>
  <c r="R1520" i="8"/>
  <c r="P1521" i="8"/>
  <c r="Q1521" i="8"/>
  <c r="R1521" i="8"/>
  <c r="P1522" i="8"/>
  <c r="Q1522" i="8"/>
  <c r="R1522" i="8"/>
  <c r="P1523" i="8"/>
  <c r="Q1523" i="8"/>
  <c r="R1523" i="8"/>
  <c r="P1524" i="8"/>
  <c r="Q1524" i="8"/>
  <c r="R1524" i="8"/>
  <c r="P1525" i="8"/>
  <c r="Q1525" i="8"/>
  <c r="R1525" i="8"/>
  <c r="P1526" i="8"/>
  <c r="Q1526" i="8"/>
  <c r="R1526" i="8"/>
  <c r="P1527" i="8"/>
  <c r="Q1527" i="8"/>
  <c r="R1527" i="8"/>
  <c r="P1528" i="8"/>
  <c r="Q1528" i="8"/>
  <c r="R1528" i="8"/>
  <c r="P1529" i="8"/>
  <c r="Q1529" i="8"/>
  <c r="R1529" i="8"/>
  <c r="P1530" i="8"/>
  <c r="Q1530" i="8"/>
  <c r="R1530" i="8"/>
  <c r="P1531" i="8"/>
  <c r="Q1531" i="8"/>
  <c r="R1531" i="8"/>
  <c r="P1532" i="8"/>
  <c r="Q1532" i="8"/>
  <c r="R1532" i="8"/>
  <c r="P1533" i="8"/>
  <c r="Q1533" i="8"/>
  <c r="R1533" i="8"/>
  <c r="P1534" i="8"/>
  <c r="Q1534" i="8"/>
  <c r="R1534" i="8"/>
  <c r="P1535" i="8"/>
  <c r="Q1535" i="8"/>
  <c r="R1535" i="8"/>
  <c r="P1536" i="8"/>
  <c r="Q1536" i="8"/>
  <c r="R1536" i="8"/>
  <c r="P1537" i="8"/>
  <c r="Q1537" i="8"/>
  <c r="R1537" i="8"/>
  <c r="P1538" i="8"/>
  <c r="Q1538" i="8"/>
  <c r="R1538" i="8"/>
  <c r="P1539" i="8"/>
  <c r="Q1539" i="8"/>
  <c r="R1539" i="8"/>
  <c r="P1540" i="8"/>
  <c r="Q1540" i="8"/>
  <c r="R1540" i="8"/>
  <c r="P1541" i="8"/>
  <c r="Q1541" i="8"/>
  <c r="R1541" i="8"/>
  <c r="P1542" i="8"/>
  <c r="Q1542" i="8"/>
  <c r="R1542" i="8"/>
  <c r="P1543" i="8"/>
  <c r="Q1543" i="8"/>
  <c r="R1543" i="8"/>
  <c r="P1544" i="8"/>
  <c r="Q1544" i="8"/>
  <c r="R1544" i="8"/>
  <c r="P1545" i="8"/>
  <c r="Q1545" i="8"/>
  <c r="R1545" i="8"/>
  <c r="P1546" i="8"/>
  <c r="Q1546" i="8"/>
  <c r="R1546" i="8"/>
  <c r="P1547" i="8"/>
  <c r="Q1547" i="8"/>
  <c r="R1547" i="8"/>
  <c r="P1548" i="8"/>
  <c r="Q1548" i="8"/>
  <c r="R1548" i="8"/>
  <c r="P1549" i="8"/>
  <c r="Q1549" i="8"/>
  <c r="R1549" i="8"/>
  <c r="P1550" i="8"/>
  <c r="Q1550" i="8"/>
  <c r="R1550" i="8"/>
  <c r="P1551" i="8"/>
  <c r="Q1551" i="8"/>
  <c r="R1551" i="8"/>
  <c r="P1552" i="8"/>
  <c r="Q1552" i="8"/>
  <c r="R1552" i="8"/>
  <c r="P1553" i="8"/>
  <c r="Q1553" i="8"/>
  <c r="R1553" i="8"/>
  <c r="P1554" i="8"/>
  <c r="Q1554" i="8"/>
  <c r="R1554" i="8"/>
  <c r="P1555" i="8"/>
  <c r="Q1555" i="8"/>
  <c r="R1555" i="8"/>
  <c r="P1556" i="8"/>
  <c r="Q1556" i="8"/>
  <c r="R1556" i="8"/>
  <c r="P1557" i="8"/>
  <c r="Q1557" i="8"/>
  <c r="R1557" i="8"/>
  <c r="P1558" i="8"/>
  <c r="Q1558" i="8"/>
  <c r="R1558" i="8"/>
  <c r="P1559" i="8"/>
  <c r="Q1559" i="8"/>
  <c r="R1559" i="8"/>
  <c r="P1560" i="8"/>
  <c r="Q1560" i="8"/>
  <c r="R1560" i="8"/>
  <c r="P1561" i="8"/>
  <c r="Q1561" i="8"/>
  <c r="R1561" i="8"/>
  <c r="P1562" i="8"/>
  <c r="Q1562" i="8"/>
  <c r="R1562" i="8"/>
  <c r="P1563" i="8"/>
  <c r="Q1563" i="8"/>
  <c r="R1563" i="8"/>
  <c r="P1564" i="8"/>
  <c r="Q1564" i="8"/>
  <c r="R1564" i="8"/>
  <c r="P1565" i="8"/>
  <c r="Q1565" i="8"/>
  <c r="R1565" i="8"/>
  <c r="P1566" i="8"/>
  <c r="Q1566" i="8"/>
  <c r="R1566" i="8"/>
  <c r="P1567" i="8"/>
  <c r="Q1567" i="8"/>
  <c r="R1567" i="8"/>
  <c r="P1568" i="8"/>
  <c r="Q1568" i="8"/>
  <c r="R1568" i="8"/>
  <c r="P1569" i="8"/>
  <c r="Q1569" i="8"/>
  <c r="R1569" i="8"/>
  <c r="P1570" i="8"/>
  <c r="Q1570" i="8"/>
  <c r="R1570" i="8"/>
  <c r="P1571" i="8"/>
  <c r="Q1571" i="8"/>
  <c r="R1571" i="8"/>
  <c r="P1572" i="8"/>
  <c r="Q1572" i="8"/>
  <c r="R1572" i="8"/>
  <c r="P1573" i="8"/>
  <c r="Q1573" i="8"/>
  <c r="R1573" i="8"/>
  <c r="P1574" i="8"/>
  <c r="Q1574" i="8"/>
  <c r="R1574" i="8"/>
  <c r="P1575" i="8"/>
  <c r="Q1575" i="8"/>
  <c r="R1575" i="8"/>
  <c r="P1576" i="8"/>
  <c r="Q1576" i="8"/>
  <c r="R1576" i="8"/>
  <c r="P1577" i="8"/>
  <c r="Q1577" i="8"/>
  <c r="R1577" i="8"/>
  <c r="P1578" i="8"/>
  <c r="Q1578" i="8"/>
  <c r="R1578" i="8"/>
  <c r="P1579" i="8"/>
  <c r="Q1579" i="8"/>
  <c r="R1579" i="8"/>
  <c r="P1580" i="8"/>
  <c r="Q1580" i="8"/>
  <c r="R1580" i="8"/>
  <c r="P1581" i="8"/>
  <c r="Q1581" i="8"/>
  <c r="R1581" i="8"/>
  <c r="P1582" i="8"/>
  <c r="Q1582" i="8"/>
  <c r="R1582" i="8"/>
  <c r="P1583" i="8"/>
  <c r="Q1583" i="8"/>
  <c r="R1583" i="8"/>
  <c r="P1584" i="8"/>
  <c r="Q1584" i="8"/>
  <c r="R1584" i="8"/>
  <c r="P1585" i="8"/>
  <c r="Q1585" i="8"/>
  <c r="R1585" i="8"/>
  <c r="P1586" i="8"/>
  <c r="Q1586" i="8"/>
  <c r="R1586" i="8"/>
  <c r="P1587" i="8"/>
  <c r="Q1587" i="8"/>
  <c r="R1587" i="8"/>
  <c r="P1588" i="8"/>
  <c r="Q1588" i="8"/>
  <c r="R1588" i="8"/>
  <c r="P1589" i="8"/>
  <c r="Q1589" i="8"/>
  <c r="R1589" i="8"/>
  <c r="P1590" i="8"/>
  <c r="Q1590" i="8"/>
  <c r="R1590" i="8"/>
  <c r="P1591" i="8"/>
  <c r="Q1591" i="8"/>
  <c r="R1591" i="8"/>
  <c r="P1592" i="8"/>
  <c r="Q1592" i="8"/>
  <c r="R1592" i="8"/>
  <c r="P1593" i="8"/>
  <c r="Q1593" i="8"/>
  <c r="R1593" i="8"/>
  <c r="P1594" i="8"/>
  <c r="Q1594" i="8"/>
  <c r="R1594" i="8"/>
  <c r="P1595" i="8"/>
  <c r="Q1595" i="8"/>
  <c r="R1595" i="8"/>
  <c r="P1596" i="8"/>
  <c r="Q1596" i="8"/>
  <c r="R1596" i="8"/>
  <c r="P1597" i="8"/>
  <c r="Q1597" i="8"/>
  <c r="R1597" i="8"/>
  <c r="P1598" i="8"/>
  <c r="Q1598" i="8"/>
  <c r="R1598" i="8"/>
  <c r="P1599" i="8"/>
  <c r="Q1599" i="8"/>
  <c r="R1599" i="8"/>
  <c r="P1600" i="8"/>
  <c r="Q1600" i="8"/>
  <c r="R1600" i="8"/>
  <c r="P1601" i="8"/>
  <c r="Q1601" i="8"/>
  <c r="R1601" i="8"/>
  <c r="P1602" i="8"/>
  <c r="Q1602" i="8"/>
  <c r="R1602" i="8"/>
  <c r="P1603" i="8"/>
  <c r="Q1603" i="8"/>
  <c r="R1603" i="8"/>
  <c r="P1604" i="8"/>
  <c r="Q1604" i="8"/>
  <c r="R1604" i="8"/>
  <c r="P1605" i="8"/>
  <c r="Q1605" i="8"/>
  <c r="R1605" i="8"/>
  <c r="P1606" i="8"/>
  <c r="Q1606" i="8"/>
  <c r="R1606" i="8"/>
  <c r="P1607" i="8"/>
  <c r="Q1607" i="8"/>
  <c r="R1607" i="8"/>
  <c r="P1608" i="8"/>
  <c r="Q1608" i="8"/>
  <c r="R1608" i="8"/>
  <c r="P1609" i="8"/>
  <c r="Q1609" i="8"/>
  <c r="R1609" i="8"/>
  <c r="P1610" i="8"/>
  <c r="Q1610" i="8"/>
  <c r="R1610" i="8"/>
  <c r="P1611" i="8"/>
  <c r="Q1611" i="8"/>
  <c r="R1611" i="8"/>
  <c r="P1612" i="8"/>
  <c r="Q1612" i="8"/>
  <c r="R1612" i="8"/>
  <c r="P1613" i="8"/>
  <c r="Q1613" i="8"/>
  <c r="R1613" i="8"/>
  <c r="P1614" i="8"/>
  <c r="Q1614" i="8"/>
  <c r="R1614" i="8"/>
  <c r="P1615" i="8"/>
  <c r="Q1615" i="8"/>
  <c r="R1615" i="8"/>
  <c r="P1616" i="8"/>
  <c r="Q1616" i="8"/>
  <c r="R1616" i="8"/>
  <c r="P1617" i="8"/>
  <c r="Q1617" i="8"/>
  <c r="R1617" i="8"/>
  <c r="P1618" i="8"/>
  <c r="Q1618" i="8"/>
  <c r="R1618" i="8"/>
  <c r="P1619" i="8"/>
  <c r="Q1619" i="8"/>
  <c r="R1619" i="8"/>
  <c r="P1620" i="8"/>
  <c r="Q1620" i="8"/>
  <c r="R1620" i="8"/>
  <c r="P1621" i="8"/>
  <c r="Q1621" i="8"/>
  <c r="R1621" i="8"/>
  <c r="P1622" i="8"/>
  <c r="Q1622" i="8"/>
  <c r="R1622" i="8"/>
  <c r="P1623" i="8"/>
  <c r="Q1623" i="8"/>
  <c r="R1623" i="8"/>
  <c r="P1624" i="8"/>
  <c r="Q1624" i="8"/>
  <c r="R1624" i="8"/>
  <c r="P1625" i="8"/>
  <c r="Q1625" i="8"/>
  <c r="R1625" i="8"/>
  <c r="P1626" i="8"/>
  <c r="Q1626" i="8"/>
  <c r="R1626" i="8"/>
  <c r="P1627" i="8"/>
  <c r="Q1627" i="8"/>
  <c r="R1627" i="8"/>
  <c r="P1628" i="8"/>
  <c r="Q1628" i="8"/>
  <c r="R1628" i="8"/>
  <c r="P1629" i="8"/>
  <c r="Q1629" i="8"/>
  <c r="R1629" i="8"/>
  <c r="P1630" i="8"/>
  <c r="Q1630" i="8"/>
  <c r="R1630" i="8"/>
  <c r="P1631" i="8"/>
  <c r="Q1631" i="8"/>
  <c r="R1631" i="8"/>
  <c r="P1632" i="8"/>
  <c r="Q1632" i="8"/>
  <c r="R1632" i="8"/>
  <c r="P1633" i="8"/>
  <c r="Q1633" i="8"/>
  <c r="R1633" i="8"/>
  <c r="P1634" i="8"/>
  <c r="Q1634" i="8"/>
  <c r="R1634" i="8"/>
  <c r="P1635" i="8"/>
  <c r="Q1635" i="8"/>
  <c r="R1635" i="8"/>
  <c r="P1636" i="8"/>
  <c r="Q1636" i="8"/>
  <c r="R1636" i="8"/>
  <c r="P1637" i="8"/>
  <c r="Q1637" i="8"/>
  <c r="R1637" i="8"/>
  <c r="P1638" i="8"/>
  <c r="Q1638" i="8"/>
  <c r="R1638" i="8"/>
  <c r="P1639" i="8"/>
  <c r="Q1639" i="8"/>
  <c r="R1639" i="8"/>
  <c r="P1640" i="8"/>
  <c r="Q1640" i="8"/>
  <c r="R1640" i="8"/>
  <c r="P1641" i="8"/>
  <c r="Q1641" i="8"/>
  <c r="R1641" i="8"/>
  <c r="P1642" i="8"/>
  <c r="Q1642" i="8"/>
  <c r="R1642" i="8"/>
  <c r="P1643" i="8"/>
  <c r="Q1643" i="8"/>
  <c r="R1643" i="8"/>
  <c r="P1644" i="8"/>
  <c r="Q1644" i="8"/>
  <c r="R1644" i="8"/>
  <c r="P1645" i="8"/>
  <c r="Q1645" i="8"/>
  <c r="R1645" i="8"/>
  <c r="P1646" i="8"/>
  <c r="Q1646" i="8"/>
  <c r="R1646" i="8"/>
  <c r="P1647" i="8"/>
  <c r="Q1647" i="8"/>
  <c r="R1647" i="8"/>
  <c r="P1648" i="8"/>
  <c r="Q1648" i="8"/>
  <c r="R1648" i="8"/>
  <c r="P1649" i="8"/>
  <c r="Q1649" i="8"/>
  <c r="R1649" i="8"/>
  <c r="P1650" i="8"/>
  <c r="Q1650" i="8"/>
  <c r="R1650" i="8"/>
  <c r="P1651" i="8"/>
  <c r="Q1651" i="8"/>
  <c r="R1651" i="8"/>
  <c r="P1652" i="8"/>
  <c r="Q1652" i="8"/>
  <c r="R1652" i="8"/>
  <c r="P1653" i="8"/>
  <c r="Q1653" i="8"/>
  <c r="R1653" i="8"/>
  <c r="P1654" i="8"/>
  <c r="Q1654" i="8"/>
  <c r="R1654" i="8"/>
  <c r="P1655" i="8"/>
  <c r="Q1655" i="8"/>
  <c r="R1655" i="8"/>
  <c r="P1656" i="8"/>
  <c r="Q1656" i="8"/>
  <c r="R1656" i="8"/>
  <c r="P1657" i="8"/>
  <c r="Q1657" i="8"/>
  <c r="R1657" i="8"/>
  <c r="P1658" i="8"/>
  <c r="Q1658" i="8"/>
  <c r="R1658" i="8"/>
  <c r="P1659" i="8"/>
  <c r="Q1659" i="8"/>
  <c r="R1659" i="8"/>
  <c r="P1660" i="8"/>
  <c r="Q1660" i="8"/>
  <c r="R1660" i="8"/>
  <c r="P1661" i="8"/>
  <c r="Q1661" i="8"/>
  <c r="R1661" i="8"/>
  <c r="P1662" i="8"/>
  <c r="Q1662" i="8"/>
  <c r="R1662" i="8"/>
  <c r="P1663" i="8"/>
  <c r="Q1663" i="8"/>
  <c r="R1663" i="8"/>
  <c r="P1664" i="8"/>
  <c r="Q1664" i="8"/>
  <c r="R1664" i="8"/>
  <c r="P1665" i="8"/>
  <c r="Q1665" i="8"/>
  <c r="R1665" i="8"/>
  <c r="P1666" i="8"/>
  <c r="Q1666" i="8"/>
  <c r="R1666" i="8"/>
  <c r="P1667" i="8"/>
  <c r="Q1667" i="8"/>
  <c r="R1667" i="8"/>
  <c r="P1668" i="8"/>
  <c r="Q1668" i="8"/>
  <c r="R1668" i="8"/>
  <c r="P1669" i="8"/>
  <c r="Q1669" i="8"/>
  <c r="R1669" i="8"/>
  <c r="P1670" i="8"/>
  <c r="Q1670" i="8"/>
  <c r="R1670" i="8"/>
  <c r="P1671" i="8"/>
  <c r="Q1671" i="8"/>
  <c r="R1671" i="8"/>
  <c r="P1672" i="8"/>
  <c r="Q1672" i="8"/>
  <c r="R1672" i="8"/>
  <c r="P1673" i="8"/>
  <c r="Q1673" i="8"/>
  <c r="R1673" i="8"/>
  <c r="P1674" i="8"/>
  <c r="Q1674" i="8"/>
  <c r="R1674" i="8"/>
  <c r="P1675" i="8"/>
  <c r="Q1675" i="8"/>
  <c r="R1675" i="8"/>
  <c r="P1676" i="8"/>
  <c r="Q1676" i="8"/>
  <c r="R1676" i="8"/>
  <c r="P1677" i="8"/>
  <c r="Q1677" i="8"/>
  <c r="R1677" i="8"/>
  <c r="P1678" i="8"/>
  <c r="Q1678" i="8"/>
  <c r="R1678" i="8"/>
  <c r="P1679" i="8"/>
  <c r="Q1679" i="8"/>
  <c r="R1679" i="8"/>
  <c r="P1680" i="8"/>
  <c r="Q1680" i="8"/>
  <c r="R1680" i="8"/>
  <c r="P1681" i="8"/>
  <c r="Q1681" i="8"/>
  <c r="R1681" i="8"/>
  <c r="P1682" i="8"/>
  <c r="Q1682" i="8"/>
  <c r="R1682" i="8"/>
  <c r="P1683" i="8"/>
  <c r="Q1683" i="8"/>
  <c r="R1683" i="8"/>
  <c r="P1684" i="8"/>
  <c r="Q1684" i="8"/>
  <c r="R1684" i="8"/>
  <c r="P1685" i="8"/>
  <c r="Q1685" i="8"/>
  <c r="R1685" i="8"/>
  <c r="P1686" i="8"/>
  <c r="Q1686" i="8"/>
  <c r="R1686" i="8"/>
  <c r="P1687" i="8"/>
  <c r="Q1687" i="8"/>
  <c r="R1687" i="8"/>
  <c r="P1688" i="8"/>
  <c r="Q1688" i="8"/>
  <c r="R1688" i="8"/>
  <c r="P1689" i="8"/>
  <c r="Q1689" i="8"/>
  <c r="R1689" i="8"/>
  <c r="P1690" i="8"/>
  <c r="Q1690" i="8"/>
  <c r="R1690" i="8"/>
  <c r="P1691" i="8"/>
  <c r="Q1691" i="8"/>
  <c r="R1691" i="8"/>
  <c r="P1692" i="8"/>
  <c r="Q1692" i="8"/>
  <c r="R1692" i="8"/>
  <c r="P1693" i="8"/>
  <c r="Q1693" i="8"/>
  <c r="R1693" i="8"/>
  <c r="P1694" i="8"/>
  <c r="Q1694" i="8"/>
  <c r="R1694" i="8"/>
  <c r="P1695" i="8"/>
  <c r="Q1695" i="8"/>
  <c r="R1695" i="8"/>
  <c r="P1696" i="8"/>
  <c r="Q1696" i="8"/>
  <c r="R1696" i="8"/>
  <c r="P1697" i="8"/>
  <c r="Q1697" i="8"/>
  <c r="R1697" i="8"/>
  <c r="P1698" i="8"/>
  <c r="Q1698" i="8"/>
  <c r="R1698" i="8"/>
  <c r="P1699" i="8"/>
  <c r="Q1699" i="8"/>
  <c r="R1699" i="8"/>
  <c r="P1700" i="8"/>
  <c r="Q1700" i="8"/>
  <c r="R1700" i="8"/>
  <c r="P1701" i="8"/>
  <c r="Q1701" i="8"/>
  <c r="R1701" i="8"/>
  <c r="P1702" i="8"/>
  <c r="Q1702" i="8"/>
  <c r="R1702" i="8"/>
  <c r="P1703" i="8"/>
  <c r="Q1703" i="8"/>
  <c r="R1703" i="8"/>
  <c r="P1704" i="8"/>
  <c r="Q1704" i="8"/>
  <c r="R1704" i="8"/>
  <c r="P1705" i="8"/>
  <c r="Q1705" i="8"/>
  <c r="R1705" i="8"/>
  <c r="P1706" i="8"/>
  <c r="Q1706" i="8"/>
  <c r="R1706" i="8"/>
  <c r="P1707" i="8"/>
  <c r="Q1707" i="8"/>
  <c r="R1707" i="8"/>
  <c r="P1708" i="8"/>
  <c r="Q1708" i="8"/>
  <c r="R1708" i="8"/>
  <c r="P1709" i="8"/>
  <c r="Q1709" i="8"/>
  <c r="R1709" i="8"/>
  <c r="P1710" i="8"/>
  <c r="Q1710" i="8"/>
  <c r="R1710" i="8"/>
  <c r="P1711" i="8"/>
  <c r="Q1711" i="8"/>
  <c r="R1711" i="8"/>
  <c r="P1712" i="8"/>
  <c r="Q1712" i="8"/>
  <c r="R1712" i="8"/>
  <c r="P1713" i="8"/>
  <c r="Q1713" i="8"/>
  <c r="R1713" i="8"/>
  <c r="P1714" i="8"/>
  <c r="Q1714" i="8"/>
  <c r="R1714" i="8"/>
  <c r="P1715" i="8"/>
  <c r="Q1715" i="8"/>
  <c r="R1715" i="8"/>
  <c r="P1716" i="8"/>
  <c r="Q1716" i="8"/>
  <c r="R1716" i="8"/>
  <c r="P1717" i="8"/>
  <c r="Q1717" i="8"/>
  <c r="R1717" i="8"/>
  <c r="P1718" i="8"/>
  <c r="Q1718" i="8"/>
  <c r="R1718" i="8"/>
  <c r="P1719" i="8"/>
  <c r="Q1719" i="8"/>
  <c r="R1719" i="8"/>
  <c r="P1720" i="8"/>
  <c r="Q1720" i="8"/>
  <c r="R1720" i="8"/>
  <c r="P1721" i="8"/>
  <c r="Q1721" i="8"/>
  <c r="R1721" i="8"/>
  <c r="P1722" i="8"/>
  <c r="Q1722" i="8"/>
  <c r="R1722" i="8"/>
  <c r="P1723" i="8"/>
  <c r="Q1723" i="8"/>
  <c r="R1723" i="8"/>
  <c r="P1724" i="8"/>
  <c r="Q1724" i="8"/>
  <c r="R1724" i="8"/>
  <c r="P1725" i="8"/>
  <c r="Q1725" i="8"/>
  <c r="R1725" i="8"/>
  <c r="P1726" i="8"/>
  <c r="Q1726" i="8"/>
  <c r="R1726" i="8"/>
  <c r="P1727" i="8"/>
  <c r="Q1727" i="8"/>
  <c r="R1727" i="8"/>
  <c r="P1728" i="8"/>
  <c r="Q1728" i="8"/>
  <c r="R1728" i="8"/>
  <c r="P1729" i="8"/>
  <c r="Q1729" i="8"/>
  <c r="R1729" i="8"/>
  <c r="P1730" i="8"/>
  <c r="Q1730" i="8"/>
  <c r="R1730" i="8"/>
  <c r="P1731" i="8"/>
  <c r="Q1731" i="8"/>
  <c r="R1731" i="8"/>
  <c r="P1732" i="8"/>
  <c r="Q1732" i="8"/>
  <c r="R1732" i="8"/>
  <c r="P1733" i="8"/>
  <c r="Q1733" i="8"/>
  <c r="R1733" i="8"/>
  <c r="P1734" i="8"/>
  <c r="Q1734" i="8"/>
  <c r="R1734" i="8"/>
  <c r="P1735" i="8"/>
  <c r="Q1735" i="8"/>
  <c r="R1735" i="8"/>
  <c r="P1736" i="8"/>
  <c r="Q1736" i="8"/>
  <c r="R1736" i="8"/>
  <c r="P1737" i="8"/>
  <c r="Q1737" i="8"/>
  <c r="R1737" i="8"/>
  <c r="P1738" i="8"/>
  <c r="Q1738" i="8"/>
  <c r="R1738" i="8"/>
  <c r="P1739" i="8"/>
  <c r="Q1739" i="8"/>
  <c r="R1739" i="8"/>
  <c r="P1740" i="8"/>
  <c r="Q1740" i="8"/>
  <c r="R1740" i="8"/>
  <c r="P1741" i="8"/>
  <c r="Q1741" i="8"/>
  <c r="R1741" i="8"/>
  <c r="P1742" i="8"/>
  <c r="Q1742" i="8"/>
  <c r="R1742" i="8"/>
  <c r="P1743" i="8"/>
  <c r="Q1743" i="8"/>
  <c r="R1743" i="8"/>
  <c r="P1744" i="8"/>
  <c r="Q1744" i="8"/>
  <c r="R1744" i="8"/>
  <c r="P1745" i="8"/>
  <c r="Q1745" i="8"/>
  <c r="R1745" i="8"/>
  <c r="P1746" i="8"/>
  <c r="Q1746" i="8"/>
  <c r="R1746" i="8"/>
  <c r="P1747" i="8"/>
  <c r="Q1747" i="8"/>
  <c r="R1747" i="8"/>
  <c r="P1748" i="8"/>
  <c r="Q1748" i="8"/>
  <c r="R1748" i="8"/>
  <c r="P1749" i="8"/>
  <c r="Q1749" i="8"/>
  <c r="R1749" i="8"/>
  <c r="P1750" i="8"/>
  <c r="Q1750" i="8"/>
  <c r="R1750" i="8"/>
  <c r="P1751" i="8"/>
  <c r="Q1751" i="8"/>
  <c r="R1751" i="8"/>
  <c r="P1752" i="8"/>
  <c r="Q1752" i="8"/>
  <c r="R1752" i="8"/>
  <c r="P1753" i="8"/>
  <c r="Q1753" i="8"/>
  <c r="R1753" i="8"/>
  <c r="P1754" i="8"/>
  <c r="Q1754" i="8"/>
  <c r="R1754" i="8"/>
  <c r="P1755" i="8"/>
  <c r="Q1755" i="8"/>
  <c r="R1755" i="8"/>
  <c r="P1756" i="8"/>
  <c r="Q1756" i="8"/>
  <c r="R1756" i="8"/>
  <c r="P1757" i="8"/>
  <c r="Q1757" i="8"/>
  <c r="R1757" i="8"/>
  <c r="P1758" i="8"/>
  <c r="Q1758" i="8"/>
  <c r="R1758" i="8"/>
  <c r="P1759" i="8"/>
  <c r="Q1759" i="8"/>
  <c r="R1759" i="8"/>
  <c r="P1760" i="8"/>
  <c r="Q1760" i="8"/>
  <c r="R1760" i="8"/>
  <c r="P1761" i="8"/>
  <c r="Q1761" i="8"/>
  <c r="R1761" i="8"/>
  <c r="P1762" i="8"/>
  <c r="Q1762" i="8"/>
  <c r="R1762" i="8"/>
  <c r="P1763" i="8"/>
  <c r="Q1763" i="8"/>
  <c r="R1763" i="8"/>
  <c r="P1764" i="8"/>
  <c r="Q1764" i="8"/>
  <c r="R1764" i="8"/>
  <c r="P1765" i="8"/>
  <c r="Q1765" i="8"/>
  <c r="R1765" i="8"/>
  <c r="P1766" i="8"/>
  <c r="Q1766" i="8"/>
  <c r="R1766" i="8"/>
  <c r="P1767" i="8"/>
  <c r="Q1767" i="8"/>
  <c r="R1767" i="8"/>
  <c r="P1768" i="8"/>
  <c r="Q1768" i="8"/>
  <c r="R1768" i="8"/>
  <c r="P1769" i="8"/>
  <c r="Q1769" i="8"/>
  <c r="R1769" i="8"/>
  <c r="P1770" i="8"/>
  <c r="Q1770" i="8"/>
  <c r="R1770" i="8"/>
  <c r="P1771" i="8"/>
  <c r="Q1771" i="8"/>
  <c r="R1771" i="8"/>
  <c r="P1772" i="8"/>
  <c r="Q1772" i="8"/>
  <c r="R1772" i="8"/>
  <c r="P1773" i="8"/>
  <c r="Q1773" i="8"/>
  <c r="R1773" i="8"/>
  <c r="P1774" i="8"/>
  <c r="Q1774" i="8"/>
  <c r="R1774" i="8"/>
  <c r="P1775" i="8"/>
  <c r="Q1775" i="8"/>
  <c r="R1775" i="8"/>
  <c r="P1776" i="8"/>
  <c r="Q1776" i="8"/>
  <c r="R1776" i="8"/>
  <c r="P1777" i="8"/>
  <c r="Q1777" i="8"/>
  <c r="R1777" i="8"/>
  <c r="P1778" i="8"/>
  <c r="Q1778" i="8"/>
  <c r="R1778" i="8"/>
  <c r="P1779" i="8"/>
  <c r="Q1779" i="8"/>
  <c r="R1779" i="8"/>
  <c r="P1780" i="8"/>
  <c r="Q1780" i="8"/>
  <c r="R1780" i="8"/>
  <c r="P1781" i="8"/>
  <c r="Q1781" i="8"/>
  <c r="R1781" i="8"/>
  <c r="P1782" i="8"/>
  <c r="Q1782" i="8"/>
  <c r="R1782" i="8"/>
  <c r="P1783" i="8"/>
  <c r="Q1783" i="8"/>
  <c r="R1783" i="8"/>
  <c r="P1784" i="8"/>
  <c r="Q1784" i="8"/>
  <c r="R1784" i="8"/>
  <c r="P1785" i="8"/>
  <c r="Q1785" i="8"/>
  <c r="R1785" i="8"/>
  <c r="P1786" i="8"/>
  <c r="Q1786" i="8"/>
  <c r="R1786" i="8"/>
  <c r="P1787" i="8"/>
  <c r="Q1787" i="8"/>
  <c r="R1787" i="8"/>
  <c r="P1788" i="8"/>
  <c r="Q1788" i="8"/>
  <c r="R1788" i="8"/>
  <c r="P1789" i="8"/>
  <c r="Q1789" i="8"/>
  <c r="R1789" i="8"/>
  <c r="P1790" i="8"/>
  <c r="Q1790" i="8"/>
  <c r="R1790" i="8"/>
  <c r="P1791" i="8"/>
  <c r="Q1791" i="8"/>
  <c r="R1791" i="8"/>
  <c r="P1792" i="8"/>
  <c r="Q1792" i="8"/>
  <c r="R1792" i="8"/>
  <c r="P1793" i="8"/>
  <c r="Q1793" i="8"/>
  <c r="R1793" i="8"/>
  <c r="P1794" i="8"/>
  <c r="Q1794" i="8"/>
  <c r="R1794" i="8"/>
  <c r="P1795" i="8"/>
  <c r="Q1795" i="8"/>
  <c r="R1795" i="8"/>
  <c r="P1796" i="8"/>
  <c r="Q1796" i="8"/>
  <c r="R1796" i="8"/>
  <c r="P1797" i="8"/>
  <c r="Q1797" i="8"/>
  <c r="R1797" i="8"/>
  <c r="P1798" i="8"/>
  <c r="Q1798" i="8"/>
  <c r="R1798" i="8"/>
  <c r="P1799" i="8"/>
  <c r="Q1799" i="8"/>
  <c r="R1799" i="8"/>
  <c r="P1800" i="8"/>
  <c r="Q1800" i="8"/>
  <c r="R1800" i="8"/>
  <c r="P1801" i="8"/>
  <c r="Q1801" i="8"/>
  <c r="R1801" i="8"/>
  <c r="P1802" i="8"/>
  <c r="Q1802" i="8"/>
  <c r="R1802" i="8"/>
  <c r="P1803" i="8"/>
  <c r="Q1803" i="8"/>
  <c r="R1803" i="8"/>
  <c r="P1804" i="8"/>
  <c r="Q1804" i="8"/>
  <c r="R1804" i="8"/>
  <c r="P1805" i="8"/>
  <c r="Q1805" i="8"/>
  <c r="R1805" i="8"/>
  <c r="P1806" i="8"/>
  <c r="Q1806" i="8"/>
  <c r="R1806" i="8"/>
  <c r="P1807" i="8"/>
  <c r="Q1807" i="8"/>
  <c r="R1807" i="8"/>
  <c r="P1808" i="8"/>
  <c r="Q1808" i="8"/>
  <c r="R1808" i="8"/>
  <c r="P1809" i="8"/>
  <c r="Q1809" i="8"/>
  <c r="R1809" i="8"/>
  <c r="P1810" i="8"/>
  <c r="Q1810" i="8"/>
  <c r="R1810" i="8"/>
  <c r="P1811" i="8"/>
  <c r="Q1811" i="8"/>
  <c r="R1811" i="8"/>
  <c r="P1812" i="8"/>
  <c r="Q1812" i="8"/>
  <c r="R1812" i="8"/>
  <c r="P1813" i="8"/>
  <c r="Q1813" i="8"/>
  <c r="R1813" i="8"/>
  <c r="P1814" i="8"/>
  <c r="Q1814" i="8"/>
  <c r="R1814" i="8"/>
  <c r="P1815" i="8"/>
  <c r="Q1815" i="8"/>
  <c r="R1815" i="8"/>
  <c r="P1816" i="8"/>
  <c r="Q1816" i="8"/>
  <c r="R1816" i="8"/>
  <c r="P1817" i="8"/>
  <c r="Q1817" i="8"/>
  <c r="R1817" i="8"/>
  <c r="P1818" i="8"/>
  <c r="Q1818" i="8"/>
  <c r="R1818" i="8"/>
  <c r="P1819" i="8"/>
  <c r="Q1819" i="8"/>
  <c r="R1819" i="8"/>
  <c r="P1820" i="8"/>
  <c r="Q1820" i="8"/>
  <c r="R1820" i="8"/>
  <c r="P1821" i="8"/>
  <c r="Q1821" i="8"/>
  <c r="R1821" i="8"/>
  <c r="P1822" i="8"/>
  <c r="Q1822" i="8"/>
  <c r="R1822" i="8"/>
  <c r="P1823" i="8"/>
  <c r="Q1823" i="8"/>
  <c r="R1823" i="8"/>
  <c r="P1824" i="8"/>
  <c r="Q1824" i="8"/>
  <c r="R1824" i="8"/>
  <c r="P1825" i="8"/>
  <c r="Q1825" i="8"/>
  <c r="R1825" i="8"/>
  <c r="P1826" i="8"/>
  <c r="Q1826" i="8"/>
  <c r="R1826" i="8"/>
  <c r="P1827" i="8"/>
  <c r="Q1827" i="8"/>
  <c r="R1827" i="8"/>
  <c r="P1828" i="8"/>
  <c r="Q1828" i="8"/>
  <c r="R1828" i="8"/>
  <c r="P1829" i="8"/>
  <c r="Q1829" i="8"/>
  <c r="R1829" i="8"/>
  <c r="P1830" i="8"/>
  <c r="Q1830" i="8"/>
  <c r="R1830" i="8"/>
  <c r="P1831" i="8"/>
  <c r="Q1831" i="8"/>
  <c r="R1831" i="8"/>
  <c r="P1832" i="8"/>
  <c r="Q1832" i="8"/>
  <c r="R1832" i="8"/>
  <c r="P1833" i="8"/>
  <c r="Q1833" i="8"/>
  <c r="R1833" i="8"/>
  <c r="P1834" i="8"/>
  <c r="Q1834" i="8"/>
  <c r="R1834" i="8"/>
  <c r="P1835" i="8"/>
  <c r="Q1835" i="8"/>
  <c r="R1835" i="8"/>
  <c r="P1836" i="8"/>
  <c r="Q1836" i="8"/>
  <c r="R1836" i="8"/>
  <c r="P1837" i="8"/>
  <c r="Q1837" i="8"/>
  <c r="R1837" i="8"/>
  <c r="P1838" i="8"/>
  <c r="Q1838" i="8"/>
  <c r="R1838" i="8"/>
  <c r="P1839" i="8"/>
  <c r="Q1839" i="8"/>
  <c r="R1839" i="8"/>
  <c r="P1840" i="8"/>
  <c r="Q1840" i="8"/>
  <c r="R1840" i="8"/>
  <c r="P1841" i="8"/>
  <c r="Q1841" i="8"/>
  <c r="R1841" i="8"/>
  <c r="P1842" i="8"/>
  <c r="Q1842" i="8"/>
  <c r="R1842" i="8"/>
  <c r="P1843" i="8"/>
  <c r="Q1843" i="8"/>
  <c r="R1843" i="8"/>
  <c r="P1844" i="8"/>
  <c r="Q1844" i="8"/>
  <c r="R1844" i="8"/>
  <c r="P1845" i="8"/>
  <c r="Q1845" i="8"/>
  <c r="R1845" i="8"/>
  <c r="P1846" i="8"/>
  <c r="Q1846" i="8"/>
  <c r="R1846" i="8"/>
  <c r="P1847" i="8"/>
  <c r="Q1847" i="8"/>
  <c r="R1847" i="8"/>
  <c r="P1848" i="8"/>
  <c r="Q1848" i="8"/>
  <c r="R1848" i="8"/>
  <c r="P1849" i="8"/>
  <c r="Q1849" i="8"/>
  <c r="R1849" i="8"/>
  <c r="P1850" i="8"/>
  <c r="Q1850" i="8"/>
  <c r="R1850" i="8"/>
  <c r="P1851" i="8"/>
  <c r="Q1851" i="8"/>
  <c r="R1851" i="8"/>
  <c r="P1852" i="8"/>
  <c r="Q1852" i="8"/>
  <c r="R1852" i="8"/>
  <c r="P1853" i="8"/>
  <c r="Q1853" i="8"/>
  <c r="R1853" i="8"/>
  <c r="P1854" i="8"/>
  <c r="Q1854" i="8"/>
  <c r="R1854" i="8"/>
  <c r="P1855" i="8"/>
  <c r="Q1855" i="8"/>
  <c r="R1855" i="8"/>
  <c r="P1856" i="8"/>
  <c r="Q1856" i="8"/>
  <c r="R1856" i="8"/>
  <c r="P1857" i="8"/>
  <c r="Q1857" i="8"/>
  <c r="R1857" i="8"/>
  <c r="P1858" i="8"/>
  <c r="Q1858" i="8"/>
  <c r="R1858" i="8"/>
  <c r="P1859" i="8"/>
  <c r="Q1859" i="8"/>
  <c r="R1859" i="8"/>
  <c r="P1860" i="8"/>
  <c r="Q1860" i="8"/>
  <c r="R1860" i="8"/>
  <c r="P1861" i="8"/>
  <c r="Q1861" i="8"/>
  <c r="R1861" i="8"/>
  <c r="P1862" i="8"/>
  <c r="Q1862" i="8"/>
  <c r="R1862" i="8"/>
  <c r="P1863" i="8"/>
  <c r="Q1863" i="8"/>
  <c r="R1863" i="8"/>
  <c r="P1864" i="8"/>
  <c r="Q1864" i="8"/>
  <c r="R1864" i="8"/>
  <c r="P1865" i="8"/>
  <c r="Q1865" i="8"/>
  <c r="R1865" i="8"/>
  <c r="P1866" i="8"/>
  <c r="Q1866" i="8"/>
  <c r="R1866" i="8"/>
  <c r="P1867" i="8"/>
  <c r="Q1867" i="8"/>
  <c r="R1867" i="8"/>
  <c r="P1868" i="8"/>
  <c r="Q1868" i="8"/>
  <c r="R1868" i="8"/>
  <c r="P1869" i="8"/>
  <c r="Q1869" i="8"/>
  <c r="R1869" i="8"/>
  <c r="P1870" i="8"/>
  <c r="Q1870" i="8"/>
  <c r="R1870" i="8"/>
  <c r="P1871" i="8"/>
  <c r="Q1871" i="8"/>
  <c r="R1871" i="8"/>
  <c r="P1872" i="8"/>
  <c r="Q1872" i="8"/>
  <c r="R1872" i="8"/>
  <c r="P1873" i="8"/>
  <c r="Q1873" i="8"/>
  <c r="R1873" i="8"/>
  <c r="P1874" i="8"/>
  <c r="Q1874" i="8"/>
  <c r="R1874" i="8"/>
  <c r="P1875" i="8"/>
  <c r="Q1875" i="8"/>
  <c r="R1875" i="8"/>
  <c r="P1876" i="8"/>
  <c r="Q1876" i="8"/>
  <c r="R1876" i="8"/>
  <c r="P1877" i="8"/>
  <c r="Q1877" i="8"/>
  <c r="R1877" i="8"/>
  <c r="P1878" i="8"/>
  <c r="Q1878" i="8"/>
  <c r="R1878" i="8"/>
  <c r="P1879" i="8"/>
  <c r="Q1879" i="8"/>
  <c r="R1879" i="8"/>
  <c r="P1880" i="8"/>
  <c r="Q1880" i="8"/>
  <c r="R1880" i="8"/>
  <c r="P1881" i="8"/>
  <c r="Q1881" i="8"/>
  <c r="R1881" i="8"/>
  <c r="P1882" i="8"/>
  <c r="Q1882" i="8"/>
  <c r="R1882" i="8"/>
  <c r="P1883" i="8"/>
  <c r="Q1883" i="8"/>
  <c r="R1883" i="8"/>
  <c r="P1884" i="8"/>
  <c r="Q1884" i="8"/>
  <c r="R1884" i="8"/>
  <c r="P1885" i="8"/>
  <c r="Q1885" i="8"/>
  <c r="R1885" i="8"/>
  <c r="P1886" i="8"/>
  <c r="Q1886" i="8"/>
  <c r="R1886" i="8"/>
  <c r="P1887" i="8"/>
  <c r="Q1887" i="8"/>
  <c r="R1887" i="8"/>
  <c r="P1888" i="8"/>
  <c r="Q1888" i="8"/>
  <c r="R1888" i="8"/>
  <c r="P1889" i="8"/>
  <c r="Q1889" i="8"/>
  <c r="R1889" i="8"/>
  <c r="P1890" i="8"/>
  <c r="Q1890" i="8"/>
  <c r="R1890" i="8"/>
  <c r="P1891" i="8"/>
  <c r="Q1891" i="8"/>
  <c r="R1891" i="8"/>
  <c r="P1892" i="8"/>
  <c r="Q1892" i="8"/>
  <c r="R1892" i="8"/>
  <c r="P1893" i="8"/>
  <c r="Q1893" i="8"/>
  <c r="R1893" i="8"/>
  <c r="P1894" i="8"/>
  <c r="Q1894" i="8"/>
  <c r="R1894" i="8"/>
  <c r="P1895" i="8"/>
  <c r="Q1895" i="8"/>
  <c r="R1895" i="8"/>
  <c r="P1896" i="8"/>
  <c r="Q1896" i="8"/>
  <c r="R1896" i="8"/>
  <c r="P1897" i="8"/>
  <c r="Q1897" i="8"/>
  <c r="R1897" i="8"/>
  <c r="P1898" i="8"/>
  <c r="Q1898" i="8"/>
  <c r="R1898" i="8"/>
  <c r="P1899" i="8"/>
  <c r="Q1899" i="8"/>
  <c r="R1899" i="8"/>
  <c r="P1900" i="8"/>
  <c r="Q1900" i="8"/>
  <c r="R1900" i="8"/>
  <c r="P1901" i="8"/>
  <c r="Q1901" i="8"/>
  <c r="R1901" i="8"/>
  <c r="P1902" i="8"/>
  <c r="Q1902" i="8"/>
  <c r="R1902" i="8"/>
  <c r="P1903" i="8"/>
  <c r="Q1903" i="8"/>
  <c r="R1903" i="8"/>
  <c r="P1904" i="8"/>
  <c r="Q1904" i="8"/>
  <c r="R1904" i="8"/>
  <c r="P1905" i="8"/>
  <c r="Q1905" i="8"/>
  <c r="R1905" i="8"/>
  <c r="P1906" i="8"/>
  <c r="Q1906" i="8"/>
  <c r="R1906" i="8"/>
  <c r="P1907" i="8"/>
  <c r="Q1907" i="8"/>
  <c r="R1907" i="8"/>
  <c r="P1908" i="8"/>
  <c r="Q1908" i="8"/>
  <c r="R1908" i="8"/>
  <c r="P1909" i="8"/>
  <c r="Q1909" i="8"/>
  <c r="R1909" i="8"/>
  <c r="P1910" i="8"/>
  <c r="Q1910" i="8"/>
  <c r="R1910" i="8"/>
  <c r="P1911" i="8"/>
  <c r="Q1911" i="8"/>
  <c r="R1911" i="8"/>
  <c r="P1912" i="8"/>
  <c r="Q1912" i="8"/>
  <c r="R1912" i="8"/>
  <c r="P1913" i="8"/>
  <c r="Q1913" i="8"/>
  <c r="R1913" i="8"/>
  <c r="P1914" i="8"/>
  <c r="Q1914" i="8"/>
  <c r="R1914" i="8"/>
  <c r="P1915" i="8"/>
  <c r="Q1915" i="8"/>
  <c r="R1915" i="8"/>
  <c r="P1916" i="8"/>
  <c r="Q1916" i="8"/>
  <c r="R1916" i="8"/>
  <c r="P1917" i="8"/>
  <c r="Q1917" i="8"/>
  <c r="R1917" i="8"/>
  <c r="P1918" i="8"/>
  <c r="Q1918" i="8"/>
  <c r="R1918" i="8"/>
  <c r="P1919" i="8"/>
  <c r="Q1919" i="8"/>
  <c r="R1919" i="8"/>
  <c r="P1920" i="8"/>
  <c r="Q1920" i="8"/>
  <c r="R1920" i="8"/>
  <c r="P1921" i="8"/>
  <c r="Q1921" i="8"/>
  <c r="R1921" i="8"/>
  <c r="P1922" i="8"/>
  <c r="Q1922" i="8"/>
  <c r="R1922" i="8"/>
  <c r="P1923" i="8"/>
  <c r="Q1923" i="8"/>
  <c r="R1923" i="8"/>
  <c r="P1924" i="8"/>
  <c r="Q1924" i="8"/>
  <c r="R1924" i="8"/>
  <c r="P1925" i="8"/>
  <c r="Q1925" i="8"/>
  <c r="R1925" i="8"/>
  <c r="P1926" i="8"/>
  <c r="Q1926" i="8"/>
  <c r="R1926" i="8"/>
  <c r="P1927" i="8"/>
  <c r="Q1927" i="8"/>
  <c r="R1927" i="8"/>
  <c r="P1928" i="8"/>
  <c r="Q1928" i="8"/>
  <c r="R1928" i="8"/>
  <c r="P1929" i="8"/>
  <c r="Q1929" i="8"/>
  <c r="R1929" i="8"/>
  <c r="P1930" i="8"/>
  <c r="Q1930" i="8"/>
  <c r="R1930" i="8"/>
  <c r="P1931" i="8"/>
  <c r="Q1931" i="8"/>
  <c r="R1931" i="8"/>
  <c r="P1932" i="8"/>
  <c r="Q1932" i="8"/>
  <c r="R1932" i="8"/>
  <c r="P1933" i="8"/>
  <c r="Q1933" i="8"/>
  <c r="R1933" i="8"/>
  <c r="P1934" i="8"/>
  <c r="Q1934" i="8"/>
  <c r="R1934" i="8"/>
  <c r="P1935" i="8"/>
  <c r="Q1935" i="8"/>
  <c r="R1935" i="8"/>
  <c r="P1936" i="8"/>
  <c r="Q1936" i="8"/>
  <c r="R1936" i="8"/>
  <c r="P1937" i="8"/>
  <c r="Q1937" i="8"/>
  <c r="R1937" i="8"/>
  <c r="P1938" i="8"/>
  <c r="Q1938" i="8"/>
  <c r="R1938" i="8"/>
  <c r="P1939" i="8"/>
  <c r="Q1939" i="8"/>
  <c r="R1939" i="8"/>
  <c r="P1940" i="8"/>
  <c r="Q1940" i="8"/>
  <c r="R1940" i="8"/>
  <c r="P1941" i="8"/>
  <c r="Q1941" i="8"/>
  <c r="R1941" i="8"/>
  <c r="P1942" i="8"/>
  <c r="Q1942" i="8"/>
  <c r="R1942" i="8"/>
  <c r="P1943" i="8"/>
  <c r="Q1943" i="8"/>
  <c r="R1943" i="8"/>
  <c r="P1944" i="8"/>
  <c r="Q1944" i="8"/>
  <c r="R1944" i="8"/>
  <c r="P1945" i="8"/>
  <c r="Q1945" i="8"/>
  <c r="R1945" i="8"/>
  <c r="P1946" i="8"/>
  <c r="Q1946" i="8"/>
  <c r="R1946" i="8"/>
  <c r="P1947" i="8"/>
  <c r="Q1947" i="8"/>
  <c r="R1947" i="8"/>
  <c r="P1948" i="8"/>
  <c r="Q1948" i="8"/>
  <c r="R1948" i="8"/>
  <c r="P1949" i="8"/>
  <c r="Q1949" i="8"/>
  <c r="R1949" i="8"/>
  <c r="P1950" i="8"/>
  <c r="Q1950" i="8"/>
  <c r="R1950" i="8"/>
  <c r="P1951" i="8"/>
  <c r="Q1951" i="8"/>
  <c r="R1951" i="8"/>
  <c r="P1952" i="8"/>
  <c r="Q1952" i="8"/>
  <c r="R1952" i="8"/>
  <c r="P1953" i="8"/>
  <c r="Q1953" i="8"/>
  <c r="R1953" i="8"/>
  <c r="P1954" i="8"/>
  <c r="Q1954" i="8"/>
  <c r="R1954" i="8"/>
  <c r="P1955" i="8"/>
  <c r="Q1955" i="8"/>
  <c r="R1955" i="8"/>
  <c r="P1956" i="8"/>
  <c r="Q1956" i="8"/>
  <c r="R1956" i="8"/>
  <c r="P1957" i="8"/>
  <c r="Q1957" i="8"/>
  <c r="R1957" i="8"/>
  <c r="P1958" i="8"/>
  <c r="Q1958" i="8"/>
  <c r="R1958" i="8"/>
  <c r="P1959" i="8"/>
  <c r="Q1959" i="8"/>
  <c r="R1959" i="8"/>
  <c r="P1960" i="8"/>
  <c r="Q1960" i="8"/>
  <c r="R1960" i="8"/>
  <c r="P1961" i="8"/>
  <c r="Q1961" i="8"/>
  <c r="R1961" i="8"/>
  <c r="P1962" i="8"/>
  <c r="Q1962" i="8"/>
  <c r="R1962" i="8"/>
  <c r="P1963" i="8"/>
  <c r="Q1963" i="8"/>
  <c r="R1963" i="8"/>
  <c r="P1964" i="8"/>
  <c r="Q1964" i="8"/>
  <c r="R1964" i="8"/>
  <c r="P1965" i="8"/>
  <c r="Q1965" i="8"/>
  <c r="R1965" i="8"/>
  <c r="P1966" i="8"/>
  <c r="Q1966" i="8"/>
  <c r="R1966" i="8"/>
  <c r="P1967" i="8"/>
  <c r="Q1967" i="8"/>
  <c r="R1967" i="8"/>
  <c r="P1968" i="8"/>
  <c r="Q1968" i="8"/>
  <c r="R1968" i="8"/>
  <c r="P1969" i="8"/>
  <c r="Q1969" i="8"/>
  <c r="R1969" i="8"/>
  <c r="P1970" i="8"/>
  <c r="Q1970" i="8"/>
  <c r="R1970" i="8"/>
  <c r="P1971" i="8"/>
  <c r="Q1971" i="8"/>
  <c r="R1971" i="8"/>
  <c r="P1972" i="8"/>
  <c r="Q1972" i="8"/>
  <c r="R1972" i="8"/>
  <c r="P1973" i="8"/>
  <c r="Q1973" i="8"/>
  <c r="R1973" i="8"/>
  <c r="P1974" i="8"/>
  <c r="Q1974" i="8"/>
  <c r="R1974" i="8"/>
  <c r="P1975" i="8"/>
  <c r="Q1975" i="8"/>
  <c r="R1975" i="8"/>
  <c r="P1976" i="8"/>
  <c r="Q1976" i="8"/>
  <c r="R1976" i="8"/>
  <c r="P1977" i="8"/>
  <c r="Q1977" i="8"/>
  <c r="R1977" i="8"/>
  <c r="P1978" i="8"/>
  <c r="Q1978" i="8"/>
  <c r="R1978" i="8"/>
  <c r="P1979" i="8"/>
  <c r="Q1979" i="8"/>
  <c r="R1979" i="8"/>
  <c r="P1980" i="8"/>
  <c r="Q1980" i="8"/>
  <c r="R1980" i="8"/>
  <c r="P1981" i="8"/>
  <c r="Q1981" i="8"/>
  <c r="R1981" i="8"/>
  <c r="P1982" i="8"/>
  <c r="Q1982" i="8"/>
  <c r="R1982" i="8"/>
  <c r="P1983" i="8"/>
  <c r="Q1983" i="8"/>
  <c r="R1983" i="8"/>
  <c r="P1984" i="8"/>
  <c r="Q1984" i="8"/>
  <c r="R1984" i="8"/>
  <c r="P1985" i="8"/>
  <c r="Q1985" i="8"/>
  <c r="R1985" i="8"/>
  <c r="P1986" i="8"/>
  <c r="Q1986" i="8"/>
  <c r="R1986" i="8"/>
  <c r="P1987" i="8"/>
  <c r="Q1987" i="8"/>
  <c r="R1987" i="8"/>
  <c r="P1988" i="8"/>
  <c r="Q1988" i="8"/>
  <c r="R1988" i="8"/>
  <c r="P1989" i="8"/>
  <c r="Q1989" i="8"/>
  <c r="R1989" i="8"/>
  <c r="P1990" i="8"/>
  <c r="Q1990" i="8"/>
  <c r="R1990" i="8"/>
  <c r="P1991" i="8"/>
  <c r="Q1991" i="8"/>
  <c r="R1991" i="8"/>
  <c r="P1992" i="8"/>
  <c r="Q1992" i="8"/>
  <c r="R1992" i="8"/>
  <c r="P1993" i="8"/>
  <c r="Q1993" i="8"/>
  <c r="R1993" i="8"/>
  <c r="P1994" i="8"/>
  <c r="Q1994" i="8"/>
  <c r="R1994" i="8"/>
  <c r="P1995" i="8"/>
  <c r="Q1995" i="8"/>
  <c r="R1995" i="8"/>
  <c r="P1996" i="8"/>
  <c r="Q1996" i="8"/>
  <c r="R1996" i="8"/>
  <c r="P1997" i="8"/>
  <c r="Q1997" i="8"/>
  <c r="R1997" i="8"/>
  <c r="P1998" i="8"/>
  <c r="Q1998" i="8"/>
  <c r="R1998" i="8"/>
  <c r="P1999" i="8"/>
  <c r="Q1999" i="8"/>
  <c r="R1999" i="8"/>
  <c r="P2000" i="8"/>
  <c r="Q2000" i="8"/>
  <c r="R2000" i="8"/>
  <c r="P2001" i="8"/>
  <c r="Q2001" i="8"/>
  <c r="R2001" i="8"/>
  <c r="P2002" i="8"/>
  <c r="Q2002" i="8"/>
  <c r="R2002" i="8"/>
  <c r="P2003" i="8"/>
  <c r="Q2003" i="8"/>
  <c r="R2003" i="8"/>
  <c r="P2004" i="8"/>
  <c r="Q2004" i="8"/>
  <c r="R2004" i="8"/>
  <c r="P2005" i="8"/>
  <c r="Q2005" i="8"/>
  <c r="R2005" i="8"/>
  <c r="P2006" i="8"/>
  <c r="Q2006" i="8"/>
  <c r="R2006" i="8"/>
  <c r="P2007" i="8"/>
  <c r="Q2007" i="8"/>
  <c r="R2007" i="8"/>
  <c r="Q8" i="8"/>
  <c r="R8" i="8"/>
  <c r="P8" i="8"/>
  <c r="M9" i="8"/>
  <c r="N9" i="8"/>
  <c r="O9" i="8"/>
  <c r="M10" i="8"/>
  <c r="N10" i="8"/>
  <c r="O10" i="8"/>
  <c r="M11" i="8"/>
  <c r="N11" i="8"/>
  <c r="O11" i="8"/>
  <c r="M12" i="8"/>
  <c r="N12" i="8"/>
  <c r="O12" i="8"/>
  <c r="M13" i="8"/>
  <c r="N13" i="8"/>
  <c r="O13" i="8"/>
  <c r="M14" i="8"/>
  <c r="N14" i="8"/>
  <c r="O14" i="8"/>
  <c r="M15" i="8"/>
  <c r="N15" i="8"/>
  <c r="O15" i="8"/>
  <c r="M16" i="8"/>
  <c r="N16" i="8"/>
  <c r="O16" i="8"/>
  <c r="M17" i="8"/>
  <c r="N17" i="8"/>
  <c r="O17" i="8"/>
  <c r="M18" i="8"/>
  <c r="N18" i="8"/>
  <c r="O18" i="8"/>
  <c r="M19" i="8"/>
  <c r="N19" i="8"/>
  <c r="O19" i="8"/>
  <c r="M20" i="8"/>
  <c r="N20" i="8"/>
  <c r="O20" i="8"/>
  <c r="M21" i="8"/>
  <c r="N21" i="8"/>
  <c r="O21" i="8"/>
  <c r="M22" i="8"/>
  <c r="N22" i="8"/>
  <c r="O22" i="8"/>
  <c r="M23" i="8"/>
  <c r="N23" i="8"/>
  <c r="O23" i="8"/>
  <c r="M24" i="8"/>
  <c r="N24" i="8"/>
  <c r="O24" i="8"/>
  <c r="M25" i="8"/>
  <c r="N25" i="8"/>
  <c r="O25" i="8"/>
  <c r="M26" i="8"/>
  <c r="N26" i="8"/>
  <c r="O26" i="8"/>
  <c r="M27" i="8"/>
  <c r="N27" i="8"/>
  <c r="O27" i="8"/>
  <c r="M28" i="8"/>
  <c r="N28" i="8"/>
  <c r="O28" i="8"/>
  <c r="M29" i="8"/>
  <c r="N29" i="8"/>
  <c r="O29" i="8"/>
  <c r="M30" i="8"/>
  <c r="N30" i="8"/>
  <c r="O30" i="8"/>
  <c r="M31" i="8"/>
  <c r="N31" i="8"/>
  <c r="O31" i="8"/>
  <c r="M32" i="8"/>
  <c r="N32" i="8"/>
  <c r="O32" i="8"/>
  <c r="M33" i="8"/>
  <c r="N33" i="8"/>
  <c r="O33" i="8"/>
  <c r="M34" i="8"/>
  <c r="N34" i="8"/>
  <c r="O34" i="8"/>
  <c r="M35" i="8"/>
  <c r="N35" i="8"/>
  <c r="O35" i="8"/>
  <c r="M36" i="8"/>
  <c r="N36" i="8"/>
  <c r="O36" i="8"/>
  <c r="M37" i="8"/>
  <c r="N37" i="8"/>
  <c r="O37" i="8"/>
  <c r="M38" i="8"/>
  <c r="N38" i="8"/>
  <c r="O38" i="8"/>
  <c r="M39" i="8"/>
  <c r="N39" i="8"/>
  <c r="O39" i="8"/>
  <c r="M40" i="8"/>
  <c r="N40" i="8"/>
  <c r="O40" i="8"/>
  <c r="M41" i="8"/>
  <c r="N41" i="8"/>
  <c r="O41" i="8"/>
  <c r="M42" i="8"/>
  <c r="N42" i="8"/>
  <c r="O42" i="8"/>
  <c r="M43" i="8"/>
  <c r="N43" i="8"/>
  <c r="O43" i="8"/>
  <c r="M44" i="8"/>
  <c r="N44" i="8"/>
  <c r="O44" i="8"/>
  <c r="M45" i="8"/>
  <c r="N45" i="8"/>
  <c r="O45" i="8"/>
  <c r="M46" i="8"/>
  <c r="N46" i="8"/>
  <c r="O46" i="8"/>
  <c r="M47" i="8"/>
  <c r="N47" i="8"/>
  <c r="O47" i="8"/>
  <c r="M48" i="8"/>
  <c r="N48" i="8"/>
  <c r="O48" i="8"/>
  <c r="M49" i="8"/>
  <c r="N49" i="8"/>
  <c r="O49" i="8"/>
  <c r="M50" i="8"/>
  <c r="N50" i="8"/>
  <c r="O50" i="8"/>
  <c r="M51" i="8"/>
  <c r="N51" i="8"/>
  <c r="O51" i="8"/>
  <c r="M52" i="8"/>
  <c r="N52" i="8"/>
  <c r="O52" i="8"/>
  <c r="M53" i="8"/>
  <c r="N53" i="8"/>
  <c r="O53" i="8"/>
  <c r="M54" i="8"/>
  <c r="N54" i="8"/>
  <c r="O54" i="8"/>
  <c r="M55" i="8"/>
  <c r="N55" i="8"/>
  <c r="O55" i="8"/>
  <c r="M56" i="8"/>
  <c r="N56" i="8"/>
  <c r="O56" i="8"/>
  <c r="M57" i="8"/>
  <c r="N57" i="8"/>
  <c r="O57" i="8"/>
  <c r="M58" i="8"/>
  <c r="N58" i="8"/>
  <c r="O58" i="8"/>
  <c r="M59" i="8"/>
  <c r="N59" i="8"/>
  <c r="O59" i="8"/>
  <c r="M60" i="8"/>
  <c r="N60" i="8"/>
  <c r="O60" i="8"/>
  <c r="M61" i="8"/>
  <c r="N61" i="8"/>
  <c r="O61" i="8"/>
  <c r="M62" i="8"/>
  <c r="N62" i="8"/>
  <c r="O62" i="8"/>
  <c r="M63" i="8"/>
  <c r="N63" i="8"/>
  <c r="O63" i="8"/>
  <c r="M64" i="8"/>
  <c r="N64" i="8"/>
  <c r="O64" i="8"/>
  <c r="M65" i="8"/>
  <c r="N65" i="8"/>
  <c r="O65" i="8"/>
  <c r="M66" i="8"/>
  <c r="N66" i="8"/>
  <c r="O66" i="8"/>
  <c r="M67" i="8"/>
  <c r="N67" i="8"/>
  <c r="O67" i="8"/>
  <c r="M68" i="8"/>
  <c r="N68" i="8"/>
  <c r="O68" i="8"/>
  <c r="M69" i="8"/>
  <c r="N69" i="8"/>
  <c r="O69" i="8"/>
  <c r="M70" i="8"/>
  <c r="N70" i="8"/>
  <c r="O70" i="8"/>
  <c r="M71" i="8"/>
  <c r="N71" i="8"/>
  <c r="O71" i="8"/>
  <c r="M72" i="8"/>
  <c r="N72" i="8"/>
  <c r="O72" i="8"/>
  <c r="M73" i="8"/>
  <c r="N73" i="8"/>
  <c r="O73" i="8"/>
  <c r="M74" i="8"/>
  <c r="N74" i="8"/>
  <c r="O74" i="8"/>
  <c r="M75" i="8"/>
  <c r="N75" i="8"/>
  <c r="O75" i="8"/>
  <c r="M76" i="8"/>
  <c r="N76" i="8"/>
  <c r="O76" i="8"/>
  <c r="M77" i="8"/>
  <c r="N77" i="8"/>
  <c r="O77" i="8"/>
  <c r="M78" i="8"/>
  <c r="N78" i="8"/>
  <c r="O78" i="8"/>
  <c r="M79" i="8"/>
  <c r="N79" i="8"/>
  <c r="O79" i="8"/>
  <c r="M80" i="8"/>
  <c r="N80" i="8"/>
  <c r="O80" i="8"/>
  <c r="M81" i="8"/>
  <c r="N81" i="8"/>
  <c r="O81" i="8"/>
  <c r="M82" i="8"/>
  <c r="N82" i="8"/>
  <c r="O82" i="8"/>
  <c r="M83" i="8"/>
  <c r="N83" i="8"/>
  <c r="O83" i="8"/>
  <c r="M84" i="8"/>
  <c r="N84" i="8"/>
  <c r="O84" i="8"/>
  <c r="M85" i="8"/>
  <c r="N85" i="8"/>
  <c r="O85" i="8"/>
  <c r="M86" i="8"/>
  <c r="N86" i="8"/>
  <c r="O86" i="8"/>
  <c r="M87" i="8"/>
  <c r="N87" i="8"/>
  <c r="O87" i="8"/>
  <c r="M88" i="8"/>
  <c r="N88" i="8"/>
  <c r="O88" i="8"/>
  <c r="M89" i="8"/>
  <c r="N89" i="8"/>
  <c r="O89" i="8"/>
  <c r="M90" i="8"/>
  <c r="N90" i="8"/>
  <c r="O90" i="8"/>
  <c r="M91" i="8"/>
  <c r="N91" i="8"/>
  <c r="O91" i="8"/>
  <c r="M92" i="8"/>
  <c r="N92" i="8"/>
  <c r="O92" i="8"/>
  <c r="M93" i="8"/>
  <c r="N93" i="8"/>
  <c r="O93" i="8"/>
  <c r="M94" i="8"/>
  <c r="N94" i="8"/>
  <c r="O94" i="8"/>
  <c r="M95" i="8"/>
  <c r="N95" i="8"/>
  <c r="O95" i="8"/>
  <c r="M96" i="8"/>
  <c r="N96" i="8"/>
  <c r="O96" i="8"/>
  <c r="M97" i="8"/>
  <c r="N97" i="8"/>
  <c r="O97" i="8"/>
  <c r="M98" i="8"/>
  <c r="N98" i="8"/>
  <c r="O98" i="8"/>
  <c r="M99" i="8"/>
  <c r="N99" i="8"/>
  <c r="O99" i="8"/>
  <c r="M100" i="8"/>
  <c r="N100" i="8"/>
  <c r="O100" i="8"/>
  <c r="M101" i="8"/>
  <c r="N101" i="8"/>
  <c r="O101" i="8"/>
  <c r="M102" i="8"/>
  <c r="N102" i="8"/>
  <c r="O102" i="8"/>
  <c r="M103" i="8"/>
  <c r="N103" i="8"/>
  <c r="O103" i="8"/>
  <c r="M104" i="8"/>
  <c r="N104" i="8"/>
  <c r="O104" i="8"/>
  <c r="M105" i="8"/>
  <c r="N105" i="8"/>
  <c r="O105" i="8"/>
  <c r="M106" i="8"/>
  <c r="N106" i="8"/>
  <c r="O106" i="8"/>
  <c r="M107" i="8"/>
  <c r="N107" i="8"/>
  <c r="O107" i="8"/>
  <c r="M108" i="8"/>
  <c r="N108" i="8"/>
  <c r="O108" i="8"/>
  <c r="M109" i="8"/>
  <c r="N109" i="8"/>
  <c r="O109" i="8"/>
  <c r="M110" i="8"/>
  <c r="N110" i="8"/>
  <c r="O110" i="8"/>
  <c r="M111" i="8"/>
  <c r="N111" i="8"/>
  <c r="O111" i="8"/>
  <c r="M112" i="8"/>
  <c r="N112" i="8"/>
  <c r="O112" i="8"/>
  <c r="M113" i="8"/>
  <c r="N113" i="8"/>
  <c r="O113" i="8"/>
  <c r="M114" i="8"/>
  <c r="N114" i="8"/>
  <c r="O114" i="8"/>
  <c r="M115" i="8"/>
  <c r="N115" i="8"/>
  <c r="O115" i="8"/>
  <c r="M116" i="8"/>
  <c r="N116" i="8"/>
  <c r="O116" i="8"/>
  <c r="M117" i="8"/>
  <c r="N117" i="8"/>
  <c r="O117" i="8"/>
  <c r="M118" i="8"/>
  <c r="N118" i="8"/>
  <c r="O118" i="8"/>
  <c r="M119" i="8"/>
  <c r="N119" i="8"/>
  <c r="O119" i="8"/>
  <c r="M120" i="8"/>
  <c r="N120" i="8"/>
  <c r="O120" i="8"/>
  <c r="M121" i="8"/>
  <c r="N121" i="8"/>
  <c r="O121" i="8"/>
  <c r="M122" i="8"/>
  <c r="N122" i="8"/>
  <c r="O122" i="8"/>
  <c r="M123" i="8"/>
  <c r="N123" i="8"/>
  <c r="O123" i="8"/>
  <c r="M124" i="8"/>
  <c r="N124" i="8"/>
  <c r="O124" i="8"/>
  <c r="M125" i="8"/>
  <c r="N125" i="8"/>
  <c r="O125" i="8"/>
  <c r="M126" i="8"/>
  <c r="N126" i="8"/>
  <c r="O126" i="8"/>
  <c r="M127" i="8"/>
  <c r="N127" i="8"/>
  <c r="O127" i="8"/>
  <c r="M128" i="8"/>
  <c r="N128" i="8"/>
  <c r="O128" i="8"/>
  <c r="M129" i="8"/>
  <c r="N129" i="8"/>
  <c r="O129" i="8"/>
  <c r="M130" i="8"/>
  <c r="N130" i="8"/>
  <c r="O130" i="8"/>
  <c r="M131" i="8"/>
  <c r="N131" i="8"/>
  <c r="O131" i="8"/>
  <c r="M132" i="8"/>
  <c r="N132" i="8"/>
  <c r="O132" i="8"/>
  <c r="M133" i="8"/>
  <c r="N133" i="8"/>
  <c r="O133" i="8"/>
  <c r="M134" i="8"/>
  <c r="N134" i="8"/>
  <c r="O134" i="8"/>
  <c r="M135" i="8"/>
  <c r="N135" i="8"/>
  <c r="O135" i="8"/>
  <c r="M136" i="8"/>
  <c r="N136" i="8"/>
  <c r="O136" i="8"/>
  <c r="M137" i="8"/>
  <c r="N137" i="8"/>
  <c r="O137" i="8"/>
  <c r="M138" i="8"/>
  <c r="N138" i="8"/>
  <c r="O138" i="8"/>
  <c r="M139" i="8"/>
  <c r="N139" i="8"/>
  <c r="O139" i="8"/>
  <c r="M140" i="8"/>
  <c r="N140" i="8"/>
  <c r="O140" i="8"/>
  <c r="M141" i="8"/>
  <c r="N141" i="8"/>
  <c r="O141" i="8"/>
  <c r="M142" i="8"/>
  <c r="N142" i="8"/>
  <c r="O142" i="8"/>
  <c r="M143" i="8"/>
  <c r="N143" i="8"/>
  <c r="O143" i="8"/>
  <c r="M144" i="8"/>
  <c r="N144" i="8"/>
  <c r="O144" i="8"/>
  <c r="M145" i="8"/>
  <c r="N145" i="8"/>
  <c r="O145" i="8"/>
  <c r="M146" i="8"/>
  <c r="N146" i="8"/>
  <c r="O146" i="8"/>
  <c r="M147" i="8"/>
  <c r="N147" i="8"/>
  <c r="O147" i="8"/>
  <c r="M148" i="8"/>
  <c r="N148" i="8"/>
  <c r="O148" i="8"/>
  <c r="M149" i="8"/>
  <c r="N149" i="8"/>
  <c r="O149" i="8"/>
  <c r="M150" i="8"/>
  <c r="N150" i="8"/>
  <c r="O150" i="8"/>
  <c r="M151" i="8"/>
  <c r="N151" i="8"/>
  <c r="O151" i="8"/>
  <c r="M152" i="8"/>
  <c r="N152" i="8"/>
  <c r="O152" i="8"/>
  <c r="M153" i="8"/>
  <c r="N153" i="8"/>
  <c r="O153" i="8"/>
  <c r="M154" i="8"/>
  <c r="N154" i="8"/>
  <c r="O154" i="8"/>
  <c r="M155" i="8"/>
  <c r="N155" i="8"/>
  <c r="O155" i="8"/>
  <c r="M156" i="8"/>
  <c r="N156" i="8"/>
  <c r="O156" i="8"/>
  <c r="M157" i="8"/>
  <c r="N157" i="8"/>
  <c r="O157" i="8"/>
  <c r="M158" i="8"/>
  <c r="N158" i="8"/>
  <c r="O158" i="8"/>
  <c r="M159" i="8"/>
  <c r="N159" i="8"/>
  <c r="O159" i="8"/>
  <c r="M160" i="8"/>
  <c r="N160" i="8"/>
  <c r="O160" i="8"/>
  <c r="M161" i="8"/>
  <c r="N161" i="8"/>
  <c r="O161" i="8"/>
  <c r="M162" i="8"/>
  <c r="N162" i="8"/>
  <c r="O162" i="8"/>
  <c r="M163" i="8"/>
  <c r="N163" i="8"/>
  <c r="O163" i="8"/>
  <c r="M164" i="8"/>
  <c r="N164" i="8"/>
  <c r="O164" i="8"/>
  <c r="M165" i="8"/>
  <c r="N165" i="8"/>
  <c r="O165" i="8"/>
  <c r="M166" i="8"/>
  <c r="N166" i="8"/>
  <c r="O166" i="8"/>
  <c r="M167" i="8"/>
  <c r="N167" i="8"/>
  <c r="O167" i="8"/>
  <c r="M168" i="8"/>
  <c r="N168" i="8"/>
  <c r="O168" i="8"/>
  <c r="M169" i="8"/>
  <c r="N169" i="8"/>
  <c r="O169" i="8"/>
  <c r="M170" i="8"/>
  <c r="N170" i="8"/>
  <c r="O170" i="8"/>
  <c r="M171" i="8"/>
  <c r="N171" i="8"/>
  <c r="O171" i="8"/>
  <c r="M172" i="8"/>
  <c r="N172" i="8"/>
  <c r="O172" i="8"/>
  <c r="M173" i="8"/>
  <c r="N173" i="8"/>
  <c r="O173" i="8"/>
  <c r="M174" i="8"/>
  <c r="N174" i="8"/>
  <c r="O174" i="8"/>
  <c r="M175" i="8"/>
  <c r="N175" i="8"/>
  <c r="O175" i="8"/>
  <c r="M176" i="8"/>
  <c r="N176" i="8"/>
  <c r="O176" i="8"/>
  <c r="M177" i="8"/>
  <c r="N177" i="8"/>
  <c r="O177" i="8"/>
  <c r="M178" i="8"/>
  <c r="N178" i="8"/>
  <c r="O178" i="8"/>
  <c r="M179" i="8"/>
  <c r="N179" i="8"/>
  <c r="O179" i="8"/>
  <c r="M180" i="8"/>
  <c r="N180" i="8"/>
  <c r="O180" i="8"/>
  <c r="M181" i="8"/>
  <c r="N181" i="8"/>
  <c r="O181" i="8"/>
  <c r="M182" i="8"/>
  <c r="N182" i="8"/>
  <c r="O182" i="8"/>
  <c r="M183" i="8"/>
  <c r="N183" i="8"/>
  <c r="O183" i="8"/>
  <c r="M184" i="8"/>
  <c r="N184" i="8"/>
  <c r="O184" i="8"/>
  <c r="M185" i="8"/>
  <c r="N185" i="8"/>
  <c r="O185" i="8"/>
  <c r="M186" i="8"/>
  <c r="N186" i="8"/>
  <c r="O186" i="8"/>
  <c r="M187" i="8"/>
  <c r="N187" i="8"/>
  <c r="O187" i="8"/>
  <c r="M188" i="8"/>
  <c r="N188" i="8"/>
  <c r="O188" i="8"/>
  <c r="M189" i="8"/>
  <c r="N189" i="8"/>
  <c r="O189" i="8"/>
  <c r="M190" i="8"/>
  <c r="N190" i="8"/>
  <c r="O190" i="8"/>
  <c r="M191" i="8"/>
  <c r="N191" i="8"/>
  <c r="O191" i="8"/>
  <c r="M192" i="8"/>
  <c r="N192" i="8"/>
  <c r="O192" i="8"/>
  <c r="M193" i="8"/>
  <c r="N193" i="8"/>
  <c r="O193" i="8"/>
  <c r="M194" i="8"/>
  <c r="N194" i="8"/>
  <c r="O194" i="8"/>
  <c r="M195" i="8"/>
  <c r="N195" i="8"/>
  <c r="O195" i="8"/>
  <c r="M196" i="8"/>
  <c r="N196" i="8"/>
  <c r="O196" i="8"/>
  <c r="M197" i="8"/>
  <c r="N197" i="8"/>
  <c r="O197" i="8"/>
  <c r="M198" i="8"/>
  <c r="N198" i="8"/>
  <c r="O198" i="8"/>
  <c r="M199" i="8"/>
  <c r="N199" i="8"/>
  <c r="O199" i="8"/>
  <c r="M200" i="8"/>
  <c r="N200" i="8"/>
  <c r="O200" i="8"/>
  <c r="M201" i="8"/>
  <c r="N201" i="8"/>
  <c r="O201" i="8"/>
  <c r="M202" i="8"/>
  <c r="N202" i="8"/>
  <c r="O202" i="8"/>
  <c r="M203" i="8"/>
  <c r="N203" i="8"/>
  <c r="O203" i="8"/>
  <c r="M204" i="8"/>
  <c r="N204" i="8"/>
  <c r="O204" i="8"/>
  <c r="M205" i="8"/>
  <c r="N205" i="8"/>
  <c r="O205" i="8"/>
  <c r="M206" i="8"/>
  <c r="N206" i="8"/>
  <c r="O206" i="8"/>
  <c r="M207" i="8"/>
  <c r="N207" i="8"/>
  <c r="O207" i="8"/>
  <c r="M208" i="8"/>
  <c r="N208" i="8"/>
  <c r="O208" i="8"/>
  <c r="M209" i="8"/>
  <c r="N209" i="8"/>
  <c r="O209" i="8"/>
  <c r="M210" i="8"/>
  <c r="N210" i="8"/>
  <c r="O210" i="8"/>
  <c r="M211" i="8"/>
  <c r="N211" i="8"/>
  <c r="O211" i="8"/>
  <c r="M212" i="8"/>
  <c r="N212" i="8"/>
  <c r="O212" i="8"/>
  <c r="M213" i="8"/>
  <c r="N213" i="8"/>
  <c r="O213" i="8"/>
  <c r="M214" i="8"/>
  <c r="N214" i="8"/>
  <c r="O214" i="8"/>
  <c r="M215" i="8"/>
  <c r="N215" i="8"/>
  <c r="O215" i="8"/>
  <c r="M216" i="8"/>
  <c r="N216" i="8"/>
  <c r="O216" i="8"/>
  <c r="M217" i="8"/>
  <c r="N217" i="8"/>
  <c r="O217" i="8"/>
  <c r="M218" i="8"/>
  <c r="N218" i="8"/>
  <c r="O218" i="8"/>
  <c r="M219" i="8"/>
  <c r="N219" i="8"/>
  <c r="O219" i="8"/>
  <c r="M220" i="8"/>
  <c r="N220" i="8"/>
  <c r="O220" i="8"/>
  <c r="M221" i="8"/>
  <c r="N221" i="8"/>
  <c r="O221" i="8"/>
  <c r="M222" i="8"/>
  <c r="N222" i="8"/>
  <c r="O222" i="8"/>
  <c r="M223" i="8"/>
  <c r="N223" i="8"/>
  <c r="O223" i="8"/>
  <c r="M224" i="8"/>
  <c r="N224" i="8"/>
  <c r="O224" i="8"/>
  <c r="M225" i="8"/>
  <c r="N225" i="8"/>
  <c r="O225" i="8"/>
  <c r="M226" i="8"/>
  <c r="N226" i="8"/>
  <c r="O226" i="8"/>
  <c r="M227" i="8"/>
  <c r="N227" i="8"/>
  <c r="O227" i="8"/>
  <c r="M228" i="8"/>
  <c r="N228" i="8"/>
  <c r="O228" i="8"/>
  <c r="M229" i="8"/>
  <c r="N229" i="8"/>
  <c r="O229" i="8"/>
  <c r="M230" i="8"/>
  <c r="N230" i="8"/>
  <c r="O230" i="8"/>
  <c r="M231" i="8"/>
  <c r="N231" i="8"/>
  <c r="O231" i="8"/>
  <c r="M232" i="8"/>
  <c r="N232" i="8"/>
  <c r="O232" i="8"/>
  <c r="M233" i="8"/>
  <c r="N233" i="8"/>
  <c r="O233" i="8"/>
  <c r="M234" i="8"/>
  <c r="N234" i="8"/>
  <c r="O234" i="8"/>
  <c r="M235" i="8"/>
  <c r="N235" i="8"/>
  <c r="O235" i="8"/>
  <c r="M236" i="8"/>
  <c r="N236" i="8"/>
  <c r="O236" i="8"/>
  <c r="M237" i="8"/>
  <c r="N237" i="8"/>
  <c r="O237" i="8"/>
  <c r="M238" i="8"/>
  <c r="N238" i="8"/>
  <c r="O238" i="8"/>
  <c r="M239" i="8"/>
  <c r="N239" i="8"/>
  <c r="O239" i="8"/>
  <c r="M240" i="8"/>
  <c r="N240" i="8"/>
  <c r="O240" i="8"/>
  <c r="M241" i="8"/>
  <c r="N241" i="8"/>
  <c r="O241" i="8"/>
  <c r="M242" i="8"/>
  <c r="N242" i="8"/>
  <c r="O242" i="8"/>
  <c r="M243" i="8"/>
  <c r="N243" i="8"/>
  <c r="O243" i="8"/>
  <c r="M244" i="8"/>
  <c r="N244" i="8"/>
  <c r="O244" i="8"/>
  <c r="M245" i="8"/>
  <c r="N245" i="8"/>
  <c r="O245" i="8"/>
  <c r="M246" i="8"/>
  <c r="N246" i="8"/>
  <c r="O246" i="8"/>
  <c r="M247" i="8"/>
  <c r="N247" i="8"/>
  <c r="O247" i="8"/>
  <c r="M248" i="8"/>
  <c r="N248" i="8"/>
  <c r="O248" i="8"/>
  <c r="M249" i="8"/>
  <c r="N249" i="8"/>
  <c r="O249" i="8"/>
  <c r="M250" i="8"/>
  <c r="N250" i="8"/>
  <c r="O250" i="8"/>
  <c r="M251" i="8"/>
  <c r="N251" i="8"/>
  <c r="O251" i="8"/>
  <c r="M252" i="8"/>
  <c r="N252" i="8"/>
  <c r="O252" i="8"/>
  <c r="M253" i="8"/>
  <c r="N253" i="8"/>
  <c r="O253" i="8"/>
  <c r="M254" i="8"/>
  <c r="N254" i="8"/>
  <c r="O254" i="8"/>
  <c r="M255" i="8"/>
  <c r="N255" i="8"/>
  <c r="O255" i="8"/>
  <c r="M256" i="8"/>
  <c r="N256" i="8"/>
  <c r="O256" i="8"/>
  <c r="M257" i="8"/>
  <c r="N257" i="8"/>
  <c r="O257" i="8"/>
  <c r="M258" i="8"/>
  <c r="N258" i="8"/>
  <c r="O258" i="8"/>
  <c r="M259" i="8"/>
  <c r="N259" i="8"/>
  <c r="O259" i="8"/>
  <c r="M260" i="8"/>
  <c r="N260" i="8"/>
  <c r="O260" i="8"/>
  <c r="M261" i="8"/>
  <c r="N261" i="8"/>
  <c r="O261" i="8"/>
  <c r="M262" i="8"/>
  <c r="N262" i="8"/>
  <c r="O262" i="8"/>
  <c r="M263" i="8"/>
  <c r="N263" i="8"/>
  <c r="O263" i="8"/>
  <c r="M264" i="8"/>
  <c r="N264" i="8"/>
  <c r="O264" i="8"/>
  <c r="M265" i="8"/>
  <c r="N265" i="8"/>
  <c r="O265" i="8"/>
  <c r="M266" i="8"/>
  <c r="N266" i="8"/>
  <c r="O266" i="8"/>
  <c r="M267" i="8"/>
  <c r="N267" i="8"/>
  <c r="O267" i="8"/>
  <c r="M268" i="8"/>
  <c r="N268" i="8"/>
  <c r="O268" i="8"/>
  <c r="M269" i="8"/>
  <c r="N269" i="8"/>
  <c r="O269" i="8"/>
  <c r="M270" i="8"/>
  <c r="N270" i="8"/>
  <c r="O270" i="8"/>
  <c r="M271" i="8"/>
  <c r="N271" i="8"/>
  <c r="O271" i="8"/>
  <c r="M272" i="8"/>
  <c r="N272" i="8"/>
  <c r="O272" i="8"/>
  <c r="M273" i="8"/>
  <c r="N273" i="8"/>
  <c r="O273" i="8"/>
  <c r="M274" i="8"/>
  <c r="N274" i="8"/>
  <c r="O274" i="8"/>
  <c r="M275" i="8"/>
  <c r="N275" i="8"/>
  <c r="O275" i="8"/>
  <c r="M276" i="8"/>
  <c r="N276" i="8"/>
  <c r="O276" i="8"/>
  <c r="M277" i="8"/>
  <c r="N277" i="8"/>
  <c r="O277" i="8"/>
  <c r="M278" i="8"/>
  <c r="N278" i="8"/>
  <c r="O278" i="8"/>
  <c r="M279" i="8"/>
  <c r="N279" i="8"/>
  <c r="O279" i="8"/>
  <c r="M280" i="8"/>
  <c r="N280" i="8"/>
  <c r="O280" i="8"/>
  <c r="M281" i="8"/>
  <c r="N281" i="8"/>
  <c r="O281" i="8"/>
  <c r="M282" i="8"/>
  <c r="N282" i="8"/>
  <c r="O282" i="8"/>
  <c r="M283" i="8"/>
  <c r="N283" i="8"/>
  <c r="O283" i="8"/>
  <c r="M284" i="8"/>
  <c r="N284" i="8"/>
  <c r="O284" i="8"/>
  <c r="M285" i="8"/>
  <c r="N285" i="8"/>
  <c r="O285" i="8"/>
  <c r="M286" i="8"/>
  <c r="N286" i="8"/>
  <c r="O286" i="8"/>
  <c r="M287" i="8"/>
  <c r="N287" i="8"/>
  <c r="O287" i="8"/>
  <c r="M288" i="8"/>
  <c r="N288" i="8"/>
  <c r="O288" i="8"/>
  <c r="M289" i="8"/>
  <c r="N289" i="8"/>
  <c r="O289" i="8"/>
  <c r="M290" i="8"/>
  <c r="N290" i="8"/>
  <c r="O290" i="8"/>
  <c r="M291" i="8"/>
  <c r="N291" i="8"/>
  <c r="O291" i="8"/>
  <c r="M292" i="8"/>
  <c r="N292" i="8"/>
  <c r="O292" i="8"/>
  <c r="M293" i="8"/>
  <c r="N293" i="8"/>
  <c r="O293" i="8"/>
  <c r="M294" i="8"/>
  <c r="N294" i="8"/>
  <c r="O294" i="8"/>
  <c r="M295" i="8"/>
  <c r="N295" i="8"/>
  <c r="O295" i="8"/>
  <c r="M296" i="8"/>
  <c r="N296" i="8"/>
  <c r="O296" i="8"/>
  <c r="M297" i="8"/>
  <c r="N297" i="8"/>
  <c r="O297" i="8"/>
  <c r="M298" i="8"/>
  <c r="N298" i="8"/>
  <c r="O298" i="8"/>
  <c r="M299" i="8"/>
  <c r="N299" i="8"/>
  <c r="O299" i="8"/>
  <c r="M300" i="8"/>
  <c r="N300" i="8"/>
  <c r="O300" i="8"/>
  <c r="M301" i="8"/>
  <c r="N301" i="8"/>
  <c r="O301" i="8"/>
  <c r="M302" i="8"/>
  <c r="N302" i="8"/>
  <c r="O302" i="8"/>
  <c r="M303" i="8"/>
  <c r="N303" i="8"/>
  <c r="O303" i="8"/>
  <c r="M304" i="8"/>
  <c r="N304" i="8"/>
  <c r="O304" i="8"/>
  <c r="M305" i="8"/>
  <c r="N305" i="8"/>
  <c r="O305" i="8"/>
  <c r="M306" i="8"/>
  <c r="N306" i="8"/>
  <c r="O306" i="8"/>
  <c r="M307" i="8"/>
  <c r="N307" i="8"/>
  <c r="O307" i="8"/>
  <c r="M308" i="8"/>
  <c r="N308" i="8"/>
  <c r="O308" i="8"/>
  <c r="M309" i="8"/>
  <c r="N309" i="8"/>
  <c r="O309" i="8"/>
  <c r="M310" i="8"/>
  <c r="N310" i="8"/>
  <c r="O310" i="8"/>
  <c r="M311" i="8"/>
  <c r="N311" i="8"/>
  <c r="O311" i="8"/>
  <c r="M312" i="8"/>
  <c r="N312" i="8"/>
  <c r="O312" i="8"/>
  <c r="M313" i="8"/>
  <c r="N313" i="8"/>
  <c r="O313" i="8"/>
  <c r="M314" i="8"/>
  <c r="N314" i="8"/>
  <c r="O314" i="8"/>
  <c r="M315" i="8"/>
  <c r="N315" i="8"/>
  <c r="O315" i="8"/>
  <c r="M316" i="8"/>
  <c r="N316" i="8"/>
  <c r="O316" i="8"/>
  <c r="M317" i="8"/>
  <c r="N317" i="8"/>
  <c r="O317" i="8"/>
  <c r="M318" i="8"/>
  <c r="N318" i="8"/>
  <c r="O318" i="8"/>
  <c r="M319" i="8"/>
  <c r="N319" i="8"/>
  <c r="O319" i="8"/>
  <c r="M320" i="8"/>
  <c r="N320" i="8"/>
  <c r="O320" i="8"/>
  <c r="M321" i="8"/>
  <c r="N321" i="8"/>
  <c r="O321" i="8"/>
  <c r="M322" i="8"/>
  <c r="N322" i="8"/>
  <c r="O322" i="8"/>
  <c r="M323" i="8"/>
  <c r="N323" i="8"/>
  <c r="O323" i="8"/>
  <c r="M324" i="8"/>
  <c r="N324" i="8"/>
  <c r="O324" i="8"/>
  <c r="M325" i="8"/>
  <c r="N325" i="8"/>
  <c r="O325" i="8"/>
  <c r="M326" i="8"/>
  <c r="N326" i="8"/>
  <c r="O326" i="8"/>
  <c r="M327" i="8"/>
  <c r="N327" i="8"/>
  <c r="O327" i="8"/>
  <c r="M328" i="8"/>
  <c r="N328" i="8"/>
  <c r="O328" i="8"/>
  <c r="M329" i="8"/>
  <c r="N329" i="8"/>
  <c r="O329" i="8"/>
  <c r="M330" i="8"/>
  <c r="N330" i="8"/>
  <c r="O330" i="8"/>
  <c r="M331" i="8"/>
  <c r="N331" i="8"/>
  <c r="O331" i="8"/>
  <c r="M332" i="8"/>
  <c r="N332" i="8"/>
  <c r="O332" i="8"/>
  <c r="M333" i="8"/>
  <c r="N333" i="8"/>
  <c r="O333" i="8"/>
  <c r="M334" i="8"/>
  <c r="N334" i="8"/>
  <c r="O334" i="8"/>
  <c r="M335" i="8"/>
  <c r="N335" i="8"/>
  <c r="O335" i="8"/>
  <c r="M336" i="8"/>
  <c r="N336" i="8"/>
  <c r="O336" i="8"/>
  <c r="M337" i="8"/>
  <c r="N337" i="8"/>
  <c r="O337" i="8"/>
  <c r="M338" i="8"/>
  <c r="N338" i="8"/>
  <c r="O338" i="8"/>
  <c r="M339" i="8"/>
  <c r="N339" i="8"/>
  <c r="O339" i="8"/>
  <c r="M340" i="8"/>
  <c r="N340" i="8"/>
  <c r="O340" i="8"/>
  <c r="M341" i="8"/>
  <c r="N341" i="8"/>
  <c r="O341" i="8"/>
  <c r="M342" i="8"/>
  <c r="N342" i="8"/>
  <c r="O342" i="8"/>
  <c r="M343" i="8"/>
  <c r="N343" i="8"/>
  <c r="O343" i="8"/>
  <c r="M344" i="8"/>
  <c r="N344" i="8"/>
  <c r="O344" i="8"/>
  <c r="M345" i="8"/>
  <c r="N345" i="8"/>
  <c r="O345" i="8"/>
  <c r="M346" i="8"/>
  <c r="N346" i="8"/>
  <c r="O346" i="8"/>
  <c r="M347" i="8"/>
  <c r="N347" i="8"/>
  <c r="O347" i="8"/>
  <c r="M348" i="8"/>
  <c r="N348" i="8"/>
  <c r="O348" i="8"/>
  <c r="M349" i="8"/>
  <c r="N349" i="8"/>
  <c r="O349" i="8"/>
  <c r="M350" i="8"/>
  <c r="N350" i="8"/>
  <c r="O350" i="8"/>
  <c r="M351" i="8"/>
  <c r="N351" i="8"/>
  <c r="O351" i="8"/>
  <c r="M352" i="8"/>
  <c r="N352" i="8"/>
  <c r="O352" i="8"/>
  <c r="M353" i="8"/>
  <c r="N353" i="8"/>
  <c r="O353" i="8"/>
  <c r="M354" i="8"/>
  <c r="N354" i="8"/>
  <c r="O354" i="8"/>
  <c r="M355" i="8"/>
  <c r="N355" i="8"/>
  <c r="O355" i="8"/>
  <c r="M356" i="8"/>
  <c r="N356" i="8"/>
  <c r="O356" i="8"/>
  <c r="M357" i="8"/>
  <c r="N357" i="8"/>
  <c r="O357" i="8"/>
  <c r="M358" i="8"/>
  <c r="N358" i="8"/>
  <c r="O358" i="8"/>
  <c r="M359" i="8"/>
  <c r="N359" i="8"/>
  <c r="O359" i="8"/>
  <c r="M360" i="8"/>
  <c r="N360" i="8"/>
  <c r="O360" i="8"/>
  <c r="M361" i="8"/>
  <c r="N361" i="8"/>
  <c r="O361" i="8"/>
  <c r="M362" i="8"/>
  <c r="N362" i="8"/>
  <c r="O362" i="8"/>
  <c r="M363" i="8"/>
  <c r="N363" i="8"/>
  <c r="O363" i="8"/>
  <c r="M364" i="8"/>
  <c r="N364" i="8"/>
  <c r="O364" i="8"/>
  <c r="M365" i="8"/>
  <c r="N365" i="8"/>
  <c r="O365" i="8"/>
  <c r="M366" i="8"/>
  <c r="N366" i="8"/>
  <c r="O366" i="8"/>
  <c r="M367" i="8"/>
  <c r="N367" i="8"/>
  <c r="O367" i="8"/>
  <c r="M368" i="8"/>
  <c r="N368" i="8"/>
  <c r="O368" i="8"/>
  <c r="M369" i="8"/>
  <c r="N369" i="8"/>
  <c r="O369" i="8"/>
  <c r="M370" i="8"/>
  <c r="N370" i="8"/>
  <c r="O370" i="8"/>
  <c r="M371" i="8"/>
  <c r="N371" i="8"/>
  <c r="O371" i="8"/>
  <c r="M372" i="8"/>
  <c r="N372" i="8"/>
  <c r="O372" i="8"/>
  <c r="M373" i="8"/>
  <c r="N373" i="8"/>
  <c r="O373" i="8"/>
  <c r="M374" i="8"/>
  <c r="N374" i="8"/>
  <c r="O374" i="8"/>
  <c r="M375" i="8"/>
  <c r="N375" i="8"/>
  <c r="O375" i="8"/>
  <c r="M376" i="8"/>
  <c r="N376" i="8"/>
  <c r="O376" i="8"/>
  <c r="M377" i="8"/>
  <c r="N377" i="8"/>
  <c r="O377" i="8"/>
  <c r="M378" i="8"/>
  <c r="N378" i="8"/>
  <c r="O378" i="8"/>
  <c r="M379" i="8"/>
  <c r="N379" i="8"/>
  <c r="O379" i="8"/>
  <c r="M380" i="8"/>
  <c r="N380" i="8"/>
  <c r="O380" i="8"/>
  <c r="M381" i="8"/>
  <c r="N381" i="8"/>
  <c r="O381" i="8"/>
  <c r="M382" i="8"/>
  <c r="N382" i="8"/>
  <c r="O382" i="8"/>
  <c r="M383" i="8"/>
  <c r="N383" i="8"/>
  <c r="O383" i="8"/>
  <c r="M384" i="8"/>
  <c r="N384" i="8"/>
  <c r="O384" i="8"/>
  <c r="M385" i="8"/>
  <c r="N385" i="8"/>
  <c r="O385" i="8"/>
  <c r="M386" i="8"/>
  <c r="N386" i="8"/>
  <c r="O386" i="8"/>
  <c r="M387" i="8"/>
  <c r="N387" i="8"/>
  <c r="O387" i="8"/>
  <c r="M388" i="8"/>
  <c r="N388" i="8"/>
  <c r="O388" i="8"/>
  <c r="M389" i="8"/>
  <c r="N389" i="8"/>
  <c r="O389" i="8"/>
  <c r="M390" i="8"/>
  <c r="N390" i="8"/>
  <c r="O390" i="8"/>
  <c r="M391" i="8"/>
  <c r="N391" i="8"/>
  <c r="O391" i="8"/>
  <c r="M392" i="8"/>
  <c r="N392" i="8"/>
  <c r="O392" i="8"/>
  <c r="M393" i="8"/>
  <c r="N393" i="8"/>
  <c r="O393" i="8"/>
  <c r="M394" i="8"/>
  <c r="N394" i="8"/>
  <c r="O394" i="8"/>
  <c r="M395" i="8"/>
  <c r="N395" i="8"/>
  <c r="O395" i="8"/>
  <c r="M396" i="8"/>
  <c r="N396" i="8"/>
  <c r="O396" i="8"/>
  <c r="M397" i="8"/>
  <c r="N397" i="8"/>
  <c r="O397" i="8"/>
  <c r="M398" i="8"/>
  <c r="N398" i="8"/>
  <c r="O398" i="8"/>
  <c r="M399" i="8"/>
  <c r="N399" i="8"/>
  <c r="O399" i="8"/>
  <c r="M400" i="8"/>
  <c r="N400" i="8"/>
  <c r="O400" i="8"/>
  <c r="M401" i="8"/>
  <c r="N401" i="8"/>
  <c r="O401" i="8"/>
  <c r="M402" i="8"/>
  <c r="N402" i="8"/>
  <c r="O402" i="8"/>
  <c r="M403" i="8"/>
  <c r="N403" i="8"/>
  <c r="O403" i="8"/>
  <c r="M404" i="8"/>
  <c r="N404" i="8"/>
  <c r="O404" i="8"/>
  <c r="M405" i="8"/>
  <c r="N405" i="8"/>
  <c r="O405" i="8"/>
  <c r="M406" i="8"/>
  <c r="N406" i="8"/>
  <c r="O406" i="8"/>
  <c r="M407" i="8"/>
  <c r="N407" i="8"/>
  <c r="O407" i="8"/>
  <c r="M408" i="8"/>
  <c r="N408" i="8"/>
  <c r="O408" i="8"/>
  <c r="M409" i="8"/>
  <c r="N409" i="8"/>
  <c r="O409" i="8"/>
  <c r="M410" i="8"/>
  <c r="N410" i="8"/>
  <c r="O410" i="8"/>
  <c r="M411" i="8"/>
  <c r="N411" i="8"/>
  <c r="O411" i="8"/>
  <c r="M412" i="8"/>
  <c r="N412" i="8"/>
  <c r="O412" i="8"/>
  <c r="M413" i="8"/>
  <c r="N413" i="8"/>
  <c r="O413" i="8"/>
  <c r="M414" i="8"/>
  <c r="N414" i="8"/>
  <c r="O414" i="8"/>
  <c r="M415" i="8"/>
  <c r="N415" i="8"/>
  <c r="O415" i="8"/>
  <c r="M416" i="8"/>
  <c r="N416" i="8"/>
  <c r="O416" i="8"/>
  <c r="M417" i="8"/>
  <c r="N417" i="8"/>
  <c r="O417" i="8"/>
  <c r="M418" i="8"/>
  <c r="N418" i="8"/>
  <c r="O418" i="8"/>
  <c r="M419" i="8"/>
  <c r="N419" i="8"/>
  <c r="O419" i="8"/>
  <c r="M420" i="8"/>
  <c r="N420" i="8"/>
  <c r="O420" i="8"/>
  <c r="M421" i="8"/>
  <c r="N421" i="8"/>
  <c r="O421" i="8"/>
  <c r="M422" i="8"/>
  <c r="N422" i="8"/>
  <c r="O422" i="8"/>
  <c r="M423" i="8"/>
  <c r="N423" i="8"/>
  <c r="O423" i="8"/>
  <c r="M424" i="8"/>
  <c r="N424" i="8"/>
  <c r="O424" i="8"/>
  <c r="M425" i="8"/>
  <c r="N425" i="8"/>
  <c r="O425" i="8"/>
  <c r="M426" i="8"/>
  <c r="N426" i="8"/>
  <c r="O426" i="8"/>
  <c r="M427" i="8"/>
  <c r="N427" i="8"/>
  <c r="O427" i="8"/>
  <c r="M428" i="8"/>
  <c r="N428" i="8"/>
  <c r="O428" i="8"/>
  <c r="M429" i="8"/>
  <c r="N429" i="8"/>
  <c r="O429" i="8"/>
  <c r="M430" i="8"/>
  <c r="N430" i="8"/>
  <c r="O430" i="8"/>
  <c r="M431" i="8"/>
  <c r="N431" i="8"/>
  <c r="O431" i="8"/>
  <c r="M432" i="8"/>
  <c r="N432" i="8"/>
  <c r="O432" i="8"/>
  <c r="M433" i="8"/>
  <c r="N433" i="8"/>
  <c r="O433" i="8"/>
  <c r="M434" i="8"/>
  <c r="N434" i="8"/>
  <c r="O434" i="8"/>
  <c r="M435" i="8"/>
  <c r="N435" i="8"/>
  <c r="O435" i="8"/>
  <c r="M436" i="8"/>
  <c r="N436" i="8"/>
  <c r="O436" i="8"/>
  <c r="M437" i="8"/>
  <c r="N437" i="8"/>
  <c r="O437" i="8"/>
  <c r="M438" i="8"/>
  <c r="N438" i="8"/>
  <c r="O438" i="8"/>
  <c r="M439" i="8"/>
  <c r="N439" i="8"/>
  <c r="O439" i="8"/>
  <c r="M440" i="8"/>
  <c r="N440" i="8"/>
  <c r="O440" i="8"/>
  <c r="M441" i="8"/>
  <c r="N441" i="8"/>
  <c r="O441" i="8"/>
  <c r="M442" i="8"/>
  <c r="N442" i="8"/>
  <c r="O442" i="8"/>
  <c r="M443" i="8"/>
  <c r="N443" i="8"/>
  <c r="O443" i="8"/>
  <c r="M444" i="8"/>
  <c r="N444" i="8"/>
  <c r="O444" i="8"/>
  <c r="M445" i="8"/>
  <c r="N445" i="8"/>
  <c r="O445" i="8"/>
  <c r="M446" i="8"/>
  <c r="N446" i="8"/>
  <c r="O446" i="8"/>
  <c r="M447" i="8"/>
  <c r="N447" i="8"/>
  <c r="O447" i="8"/>
  <c r="M448" i="8"/>
  <c r="N448" i="8"/>
  <c r="O448" i="8"/>
  <c r="M449" i="8"/>
  <c r="N449" i="8"/>
  <c r="O449" i="8"/>
  <c r="M450" i="8"/>
  <c r="N450" i="8"/>
  <c r="O450" i="8"/>
  <c r="M451" i="8"/>
  <c r="N451" i="8"/>
  <c r="O451" i="8"/>
  <c r="M452" i="8"/>
  <c r="N452" i="8"/>
  <c r="O452" i="8"/>
  <c r="M453" i="8"/>
  <c r="N453" i="8"/>
  <c r="O453" i="8"/>
  <c r="M454" i="8"/>
  <c r="N454" i="8"/>
  <c r="O454" i="8"/>
  <c r="M455" i="8"/>
  <c r="N455" i="8"/>
  <c r="O455" i="8"/>
  <c r="M456" i="8"/>
  <c r="N456" i="8"/>
  <c r="O456" i="8"/>
  <c r="M457" i="8"/>
  <c r="N457" i="8"/>
  <c r="O457" i="8"/>
  <c r="M458" i="8"/>
  <c r="N458" i="8"/>
  <c r="O458" i="8"/>
  <c r="M459" i="8"/>
  <c r="N459" i="8"/>
  <c r="O459" i="8"/>
  <c r="M460" i="8"/>
  <c r="N460" i="8"/>
  <c r="O460" i="8"/>
  <c r="M461" i="8"/>
  <c r="N461" i="8"/>
  <c r="O461" i="8"/>
  <c r="M462" i="8"/>
  <c r="N462" i="8"/>
  <c r="O462" i="8"/>
  <c r="M463" i="8"/>
  <c r="N463" i="8"/>
  <c r="O463" i="8"/>
  <c r="M464" i="8"/>
  <c r="N464" i="8"/>
  <c r="O464" i="8"/>
  <c r="M465" i="8"/>
  <c r="N465" i="8"/>
  <c r="O465" i="8"/>
  <c r="M466" i="8"/>
  <c r="N466" i="8"/>
  <c r="O466" i="8"/>
  <c r="M467" i="8"/>
  <c r="N467" i="8"/>
  <c r="O467" i="8"/>
  <c r="M468" i="8"/>
  <c r="N468" i="8"/>
  <c r="O468" i="8"/>
  <c r="M469" i="8"/>
  <c r="N469" i="8"/>
  <c r="O469" i="8"/>
  <c r="M470" i="8"/>
  <c r="N470" i="8"/>
  <c r="O470" i="8"/>
  <c r="M471" i="8"/>
  <c r="N471" i="8"/>
  <c r="O471" i="8"/>
  <c r="M472" i="8"/>
  <c r="N472" i="8"/>
  <c r="O472" i="8"/>
  <c r="M473" i="8"/>
  <c r="N473" i="8"/>
  <c r="O473" i="8"/>
  <c r="M474" i="8"/>
  <c r="N474" i="8"/>
  <c r="O474" i="8"/>
  <c r="M475" i="8"/>
  <c r="N475" i="8"/>
  <c r="O475" i="8"/>
  <c r="M476" i="8"/>
  <c r="N476" i="8"/>
  <c r="O476" i="8"/>
  <c r="M477" i="8"/>
  <c r="N477" i="8"/>
  <c r="O477" i="8"/>
  <c r="M478" i="8"/>
  <c r="N478" i="8"/>
  <c r="O478" i="8"/>
  <c r="M479" i="8"/>
  <c r="N479" i="8"/>
  <c r="O479" i="8"/>
  <c r="M480" i="8"/>
  <c r="N480" i="8"/>
  <c r="O480" i="8"/>
  <c r="M481" i="8"/>
  <c r="N481" i="8"/>
  <c r="O481" i="8"/>
  <c r="M482" i="8"/>
  <c r="N482" i="8"/>
  <c r="O482" i="8"/>
  <c r="M483" i="8"/>
  <c r="N483" i="8"/>
  <c r="O483" i="8"/>
  <c r="M484" i="8"/>
  <c r="N484" i="8"/>
  <c r="O484" i="8"/>
  <c r="M485" i="8"/>
  <c r="N485" i="8"/>
  <c r="O485" i="8"/>
  <c r="M486" i="8"/>
  <c r="N486" i="8"/>
  <c r="O486" i="8"/>
  <c r="M487" i="8"/>
  <c r="N487" i="8"/>
  <c r="O487" i="8"/>
  <c r="M488" i="8"/>
  <c r="N488" i="8"/>
  <c r="O488" i="8"/>
  <c r="M489" i="8"/>
  <c r="N489" i="8"/>
  <c r="O489" i="8"/>
  <c r="M490" i="8"/>
  <c r="N490" i="8"/>
  <c r="O490" i="8"/>
  <c r="M491" i="8"/>
  <c r="N491" i="8"/>
  <c r="O491" i="8"/>
  <c r="M492" i="8"/>
  <c r="N492" i="8"/>
  <c r="O492" i="8"/>
  <c r="M493" i="8"/>
  <c r="N493" i="8"/>
  <c r="O493" i="8"/>
  <c r="M494" i="8"/>
  <c r="N494" i="8"/>
  <c r="O494" i="8"/>
  <c r="M495" i="8"/>
  <c r="N495" i="8"/>
  <c r="O495" i="8"/>
  <c r="M496" i="8"/>
  <c r="N496" i="8"/>
  <c r="O496" i="8"/>
  <c r="M497" i="8"/>
  <c r="N497" i="8"/>
  <c r="O497" i="8"/>
  <c r="M498" i="8"/>
  <c r="N498" i="8"/>
  <c r="O498" i="8"/>
  <c r="M499" i="8"/>
  <c r="N499" i="8"/>
  <c r="O499" i="8"/>
  <c r="M500" i="8"/>
  <c r="N500" i="8"/>
  <c r="O500" i="8"/>
  <c r="M501" i="8"/>
  <c r="N501" i="8"/>
  <c r="O501" i="8"/>
  <c r="M502" i="8"/>
  <c r="N502" i="8"/>
  <c r="O502" i="8"/>
  <c r="M503" i="8"/>
  <c r="N503" i="8"/>
  <c r="O503" i="8"/>
  <c r="M504" i="8"/>
  <c r="N504" i="8"/>
  <c r="O504" i="8"/>
  <c r="M505" i="8"/>
  <c r="N505" i="8"/>
  <c r="O505" i="8"/>
  <c r="M506" i="8"/>
  <c r="N506" i="8"/>
  <c r="O506" i="8"/>
  <c r="M507" i="8"/>
  <c r="N507" i="8"/>
  <c r="O507" i="8"/>
  <c r="M508" i="8"/>
  <c r="N508" i="8"/>
  <c r="O508" i="8"/>
  <c r="M509" i="8"/>
  <c r="N509" i="8"/>
  <c r="O509" i="8"/>
  <c r="M510" i="8"/>
  <c r="N510" i="8"/>
  <c r="O510" i="8"/>
  <c r="M511" i="8"/>
  <c r="N511" i="8"/>
  <c r="O511" i="8"/>
  <c r="M512" i="8"/>
  <c r="N512" i="8"/>
  <c r="O512" i="8"/>
  <c r="M513" i="8"/>
  <c r="N513" i="8"/>
  <c r="O513" i="8"/>
  <c r="M514" i="8"/>
  <c r="N514" i="8"/>
  <c r="O514" i="8"/>
  <c r="M515" i="8"/>
  <c r="N515" i="8"/>
  <c r="O515" i="8"/>
  <c r="M516" i="8"/>
  <c r="N516" i="8"/>
  <c r="O516" i="8"/>
  <c r="M517" i="8"/>
  <c r="N517" i="8"/>
  <c r="O517" i="8"/>
  <c r="M518" i="8"/>
  <c r="N518" i="8"/>
  <c r="O518" i="8"/>
  <c r="M519" i="8"/>
  <c r="N519" i="8"/>
  <c r="O519" i="8"/>
  <c r="M520" i="8"/>
  <c r="N520" i="8"/>
  <c r="O520" i="8"/>
  <c r="M521" i="8"/>
  <c r="N521" i="8"/>
  <c r="O521" i="8"/>
  <c r="M522" i="8"/>
  <c r="N522" i="8"/>
  <c r="O522" i="8"/>
  <c r="M523" i="8"/>
  <c r="N523" i="8"/>
  <c r="O523" i="8"/>
  <c r="M524" i="8"/>
  <c r="N524" i="8"/>
  <c r="O524" i="8"/>
  <c r="M525" i="8"/>
  <c r="N525" i="8"/>
  <c r="O525" i="8"/>
  <c r="M526" i="8"/>
  <c r="N526" i="8"/>
  <c r="O526" i="8"/>
  <c r="M527" i="8"/>
  <c r="N527" i="8"/>
  <c r="O527" i="8"/>
  <c r="M528" i="8"/>
  <c r="N528" i="8"/>
  <c r="O528" i="8"/>
  <c r="M529" i="8"/>
  <c r="N529" i="8"/>
  <c r="O529" i="8"/>
  <c r="M530" i="8"/>
  <c r="N530" i="8"/>
  <c r="O530" i="8"/>
  <c r="M531" i="8"/>
  <c r="N531" i="8"/>
  <c r="O531" i="8"/>
  <c r="M532" i="8"/>
  <c r="N532" i="8"/>
  <c r="O532" i="8"/>
  <c r="M533" i="8"/>
  <c r="N533" i="8"/>
  <c r="O533" i="8"/>
  <c r="M534" i="8"/>
  <c r="N534" i="8"/>
  <c r="O534" i="8"/>
  <c r="M535" i="8"/>
  <c r="N535" i="8"/>
  <c r="O535" i="8"/>
  <c r="M536" i="8"/>
  <c r="N536" i="8"/>
  <c r="O536" i="8"/>
  <c r="M537" i="8"/>
  <c r="N537" i="8"/>
  <c r="O537" i="8"/>
  <c r="M538" i="8"/>
  <c r="N538" i="8"/>
  <c r="O538" i="8"/>
  <c r="M539" i="8"/>
  <c r="N539" i="8"/>
  <c r="O539" i="8"/>
  <c r="M540" i="8"/>
  <c r="N540" i="8"/>
  <c r="O540" i="8"/>
  <c r="M541" i="8"/>
  <c r="N541" i="8"/>
  <c r="O541" i="8"/>
  <c r="M542" i="8"/>
  <c r="N542" i="8"/>
  <c r="O542" i="8"/>
  <c r="M543" i="8"/>
  <c r="N543" i="8"/>
  <c r="O543" i="8"/>
  <c r="M544" i="8"/>
  <c r="N544" i="8"/>
  <c r="O544" i="8"/>
  <c r="M545" i="8"/>
  <c r="N545" i="8"/>
  <c r="O545" i="8"/>
  <c r="M546" i="8"/>
  <c r="N546" i="8"/>
  <c r="O546" i="8"/>
  <c r="M547" i="8"/>
  <c r="N547" i="8"/>
  <c r="O547" i="8"/>
  <c r="M548" i="8"/>
  <c r="N548" i="8"/>
  <c r="O548" i="8"/>
  <c r="M549" i="8"/>
  <c r="N549" i="8"/>
  <c r="O549" i="8"/>
  <c r="M550" i="8"/>
  <c r="N550" i="8"/>
  <c r="O550" i="8"/>
  <c r="M551" i="8"/>
  <c r="N551" i="8"/>
  <c r="O551" i="8"/>
  <c r="M552" i="8"/>
  <c r="N552" i="8"/>
  <c r="O552" i="8"/>
  <c r="M553" i="8"/>
  <c r="N553" i="8"/>
  <c r="O553" i="8"/>
  <c r="M554" i="8"/>
  <c r="N554" i="8"/>
  <c r="O554" i="8"/>
  <c r="M555" i="8"/>
  <c r="N555" i="8"/>
  <c r="O555" i="8"/>
  <c r="M556" i="8"/>
  <c r="N556" i="8"/>
  <c r="O556" i="8"/>
  <c r="M557" i="8"/>
  <c r="N557" i="8"/>
  <c r="O557" i="8"/>
  <c r="M558" i="8"/>
  <c r="N558" i="8"/>
  <c r="O558" i="8"/>
  <c r="M559" i="8"/>
  <c r="N559" i="8"/>
  <c r="O559" i="8"/>
  <c r="M560" i="8"/>
  <c r="N560" i="8"/>
  <c r="O560" i="8"/>
  <c r="M561" i="8"/>
  <c r="N561" i="8"/>
  <c r="O561" i="8"/>
  <c r="M562" i="8"/>
  <c r="N562" i="8"/>
  <c r="O562" i="8"/>
  <c r="M563" i="8"/>
  <c r="N563" i="8"/>
  <c r="O563" i="8"/>
  <c r="M564" i="8"/>
  <c r="N564" i="8"/>
  <c r="O564" i="8"/>
  <c r="M565" i="8"/>
  <c r="N565" i="8"/>
  <c r="O565" i="8"/>
  <c r="M566" i="8"/>
  <c r="N566" i="8"/>
  <c r="O566" i="8"/>
  <c r="M567" i="8"/>
  <c r="N567" i="8"/>
  <c r="O567" i="8"/>
  <c r="M568" i="8"/>
  <c r="N568" i="8"/>
  <c r="O568" i="8"/>
  <c r="M569" i="8"/>
  <c r="N569" i="8"/>
  <c r="O569" i="8"/>
  <c r="M570" i="8"/>
  <c r="N570" i="8"/>
  <c r="O570" i="8"/>
  <c r="M571" i="8"/>
  <c r="N571" i="8"/>
  <c r="O571" i="8"/>
  <c r="M572" i="8"/>
  <c r="N572" i="8"/>
  <c r="O572" i="8"/>
  <c r="M573" i="8"/>
  <c r="N573" i="8"/>
  <c r="O573" i="8"/>
  <c r="M574" i="8"/>
  <c r="N574" i="8"/>
  <c r="O574" i="8"/>
  <c r="M575" i="8"/>
  <c r="N575" i="8"/>
  <c r="O575" i="8"/>
  <c r="M576" i="8"/>
  <c r="N576" i="8"/>
  <c r="O576" i="8"/>
  <c r="M577" i="8"/>
  <c r="N577" i="8"/>
  <c r="O577" i="8"/>
  <c r="M578" i="8"/>
  <c r="N578" i="8"/>
  <c r="O578" i="8"/>
  <c r="M579" i="8"/>
  <c r="N579" i="8"/>
  <c r="O579" i="8"/>
  <c r="M580" i="8"/>
  <c r="N580" i="8"/>
  <c r="O580" i="8"/>
  <c r="M581" i="8"/>
  <c r="N581" i="8"/>
  <c r="O581" i="8"/>
  <c r="M582" i="8"/>
  <c r="N582" i="8"/>
  <c r="O582" i="8"/>
  <c r="M583" i="8"/>
  <c r="N583" i="8"/>
  <c r="O583" i="8"/>
  <c r="M584" i="8"/>
  <c r="N584" i="8"/>
  <c r="O584" i="8"/>
  <c r="M585" i="8"/>
  <c r="N585" i="8"/>
  <c r="O585" i="8"/>
  <c r="M586" i="8"/>
  <c r="N586" i="8"/>
  <c r="O586" i="8"/>
  <c r="M587" i="8"/>
  <c r="N587" i="8"/>
  <c r="O587" i="8"/>
  <c r="M588" i="8"/>
  <c r="N588" i="8"/>
  <c r="O588" i="8"/>
  <c r="M589" i="8"/>
  <c r="N589" i="8"/>
  <c r="O589" i="8"/>
  <c r="M590" i="8"/>
  <c r="N590" i="8"/>
  <c r="O590" i="8"/>
  <c r="M591" i="8"/>
  <c r="N591" i="8"/>
  <c r="O591" i="8"/>
  <c r="M592" i="8"/>
  <c r="N592" i="8"/>
  <c r="O592" i="8"/>
  <c r="M593" i="8"/>
  <c r="N593" i="8"/>
  <c r="O593" i="8"/>
  <c r="M594" i="8"/>
  <c r="N594" i="8"/>
  <c r="O594" i="8"/>
  <c r="M595" i="8"/>
  <c r="N595" i="8"/>
  <c r="O595" i="8"/>
  <c r="M596" i="8"/>
  <c r="N596" i="8"/>
  <c r="O596" i="8"/>
  <c r="M597" i="8"/>
  <c r="N597" i="8"/>
  <c r="O597" i="8"/>
  <c r="M598" i="8"/>
  <c r="N598" i="8"/>
  <c r="O598" i="8"/>
  <c r="M599" i="8"/>
  <c r="N599" i="8"/>
  <c r="O599" i="8"/>
  <c r="M600" i="8"/>
  <c r="N600" i="8"/>
  <c r="O600" i="8"/>
  <c r="M601" i="8"/>
  <c r="N601" i="8"/>
  <c r="O601" i="8"/>
  <c r="M602" i="8"/>
  <c r="N602" i="8"/>
  <c r="O602" i="8"/>
  <c r="M603" i="8"/>
  <c r="N603" i="8"/>
  <c r="O603" i="8"/>
  <c r="M604" i="8"/>
  <c r="N604" i="8"/>
  <c r="O604" i="8"/>
  <c r="M605" i="8"/>
  <c r="N605" i="8"/>
  <c r="O605" i="8"/>
  <c r="M606" i="8"/>
  <c r="N606" i="8"/>
  <c r="O606" i="8"/>
  <c r="M607" i="8"/>
  <c r="N607" i="8"/>
  <c r="O607" i="8"/>
  <c r="M608" i="8"/>
  <c r="N608" i="8"/>
  <c r="O608" i="8"/>
  <c r="M609" i="8"/>
  <c r="N609" i="8"/>
  <c r="O609" i="8"/>
  <c r="M610" i="8"/>
  <c r="N610" i="8"/>
  <c r="O610" i="8"/>
  <c r="M611" i="8"/>
  <c r="N611" i="8"/>
  <c r="O611" i="8"/>
  <c r="M612" i="8"/>
  <c r="N612" i="8"/>
  <c r="O612" i="8"/>
  <c r="M613" i="8"/>
  <c r="N613" i="8"/>
  <c r="O613" i="8"/>
  <c r="M614" i="8"/>
  <c r="N614" i="8"/>
  <c r="O614" i="8"/>
  <c r="M615" i="8"/>
  <c r="N615" i="8"/>
  <c r="O615" i="8"/>
  <c r="M616" i="8"/>
  <c r="N616" i="8"/>
  <c r="O616" i="8"/>
  <c r="M617" i="8"/>
  <c r="N617" i="8"/>
  <c r="O617" i="8"/>
  <c r="M618" i="8"/>
  <c r="N618" i="8"/>
  <c r="O618" i="8"/>
  <c r="M619" i="8"/>
  <c r="N619" i="8"/>
  <c r="O619" i="8"/>
  <c r="M620" i="8"/>
  <c r="N620" i="8"/>
  <c r="O620" i="8"/>
  <c r="M621" i="8"/>
  <c r="N621" i="8"/>
  <c r="O621" i="8"/>
  <c r="M622" i="8"/>
  <c r="N622" i="8"/>
  <c r="O622" i="8"/>
  <c r="M623" i="8"/>
  <c r="N623" i="8"/>
  <c r="O623" i="8"/>
  <c r="M624" i="8"/>
  <c r="N624" i="8"/>
  <c r="O624" i="8"/>
  <c r="M625" i="8"/>
  <c r="N625" i="8"/>
  <c r="O625" i="8"/>
  <c r="M626" i="8"/>
  <c r="N626" i="8"/>
  <c r="O626" i="8"/>
  <c r="M627" i="8"/>
  <c r="N627" i="8"/>
  <c r="O627" i="8"/>
  <c r="M628" i="8"/>
  <c r="N628" i="8"/>
  <c r="O628" i="8"/>
  <c r="M629" i="8"/>
  <c r="N629" i="8"/>
  <c r="O629" i="8"/>
  <c r="M630" i="8"/>
  <c r="N630" i="8"/>
  <c r="O630" i="8"/>
  <c r="M631" i="8"/>
  <c r="N631" i="8"/>
  <c r="O631" i="8"/>
  <c r="M632" i="8"/>
  <c r="N632" i="8"/>
  <c r="O632" i="8"/>
  <c r="M633" i="8"/>
  <c r="N633" i="8"/>
  <c r="O633" i="8"/>
  <c r="M634" i="8"/>
  <c r="N634" i="8"/>
  <c r="O634" i="8"/>
  <c r="M635" i="8"/>
  <c r="N635" i="8"/>
  <c r="O635" i="8"/>
  <c r="M636" i="8"/>
  <c r="N636" i="8"/>
  <c r="O636" i="8"/>
  <c r="M637" i="8"/>
  <c r="N637" i="8"/>
  <c r="O637" i="8"/>
  <c r="M638" i="8"/>
  <c r="N638" i="8"/>
  <c r="O638" i="8"/>
  <c r="M639" i="8"/>
  <c r="N639" i="8"/>
  <c r="O639" i="8"/>
  <c r="M640" i="8"/>
  <c r="N640" i="8"/>
  <c r="O640" i="8"/>
  <c r="M641" i="8"/>
  <c r="N641" i="8"/>
  <c r="O641" i="8"/>
  <c r="M642" i="8"/>
  <c r="N642" i="8"/>
  <c r="O642" i="8"/>
  <c r="M643" i="8"/>
  <c r="N643" i="8"/>
  <c r="O643" i="8"/>
  <c r="M644" i="8"/>
  <c r="N644" i="8"/>
  <c r="O644" i="8"/>
  <c r="M645" i="8"/>
  <c r="N645" i="8"/>
  <c r="O645" i="8"/>
  <c r="M646" i="8"/>
  <c r="N646" i="8"/>
  <c r="O646" i="8"/>
  <c r="M647" i="8"/>
  <c r="N647" i="8"/>
  <c r="O647" i="8"/>
  <c r="M648" i="8"/>
  <c r="N648" i="8"/>
  <c r="O648" i="8"/>
  <c r="M649" i="8"/>
  <c r="N649" i="8"/>
  <c r="O649" i="8"/>
  <c r="M650" i="8"/>
  <c r="N650" i="8"/>
  <c r="O650" i="8"/>
  <c r="M651" i="8"/>
  <c r="N651" i="8"/>
  <c r="O651" i="8"/>
  <c r="M652" i="8"/>
  <c r="N652" i="8"/>
  <c r="O652" i="8"/>
  <c r="M653" i="8"/>
  <c r="N653" i="8"/>
  <c r="O653" i="8"/>
  <c r="M654" i="8"/>
  <c r="N654" i="8"/>
  <c r="O654" i="8"/>
  <c r="M655" i="8"/>
  <c r="N655" i="8"/>
  <c r="O655" i="8"/>
  <c r="M656" i="8"/>
  <c r="N656" i="8"/>
  <c r="O656" i="8"/>
  <c r="M657" i="8"/>
  <c r="N657" i="8"/>
  <c r="O657" i="8"/>
  <c r="M658" i="8"/>
  <c r="N658" i="8"/>
  <c r="O658" i="8"/>
  <c r="M659" i="8"/>
  <c r="N659" i="8"/>
  <c r="O659" i="8"/>
  <c r="M660" i="8"/>
  <c r="N660" i="8"/>
  <c r="O660" i="8"/>
  <c r="M661" i="8"/>
  <c r="N661" i="8"/>
  <c r="O661" i="8"/>
  <c r="M662" i="8"/>
  <c r="N662" i="8"/>
  <c r="O662" i="8"/>
  <c r="M663" i="8"/>
  <c r="N663" i="8"/>
  <c r="O663" i="8"/>
  <c r="M664" i="8"/>
  <c r="N664" i="8"/>
  <c r="O664" i="8"/>
  <c r="M665" i="8"/>
  <c r="N665" i="8"/>
  <c r="O665" i="8"/>
  <c r="M666" i="8"/>
  <c r="N666" i="8"/>
  <c r="O666" i="8"/>
  <c r="M667" i="8"/>
  <c r="N667" i="8"/>
  <c r="O667" i="8"/>
  <c r="M668" i="8"/>
  <c r="N668" i="8"/>
  <c r="O668" i="8"/>
  <c r="M669" i="8"/>
  <c r="N669" i="8"/>
  <c r="O669" i="8"/>
  <c r="M670" i="8"/>
  <c r="N670" i="8"/>
  <c r="O670" i="8"/>
  <c r="M671" i="8"/>
  <c r="N671" i="8"/>
  <c r="O671" i="8"/>
  <c r="M672" i="8"/>
  <c r="N672" i="8"/>
  <c r="O672" i="8"/>
  <c r="M673" i="8"/>
  <c r="N673" i="8"/>
  <c r="O673" i="8"/>
  <c r="M674" i="8"/>
  <c r="N674" i="8"/>
  <c r="O674" i="8"/>
  <c r="M675" i="8"/>
  <c r="N675" i="8"/>
  <c r="O675" i="8"/>
  <c r="M676" i="8"/>
  <c r="N676" i="8"/>
  <c r="O676" i="8"/>
  <c r="M677" i="8"/>
  <c r="N677" i="8"/>
  <c r="O677" i="8"/>
  <c r="M678" i="8"/>
  <c r="N678" i="8"/>
  <c r="O678" i="8"/>
  <c r="M679" i="8"/>
  <c r="N679" i="8"/>
  <c r="O679" i="8"/>
  <c r="M680" i="8"/>
  <c r="N680" i="8"/>
  <c r="O680" i="8"/>
  <c r="M681" i="8"/>
  <c r="N681" i="8"/>
  <c r="O681" i="8"/>
  <c r="M682" i="8"/>
  <c r="N682" i="8"/>
  <c r="O682" i="8"/>
  <c r="M683" i="8"/>
  <c r="N683" i="8"/>
  <c r="O683" i="8"/>
  <c r="M684" i="8"/>
  <c r="N684" i="8"/>
  <c r="O684" i="8"/>
  <c r="M685" i="8"/>
  <c r="N685" i="8"/>
  <c r="O685" i="8"/>
  <c r="M686" i="8"/>
  <c r="N686" i="8"/>
  <c r="O686" i="8"/>
  <c r="M687" i="8"/>
  <c r="N687" i="8"/>
  <c r="O687" i="8"/>
  <c r="M688" i="8"/>
  <c r="N688" i="8"/>
  <c r="O688" i="8"/>
  <c r="M689" i="8"/>
  <c r="N689" i="8"/>
  <c r="O689" i="8"/>
  <c r="M690" i="8"/>
  <c r="N690" i="8"/>
  <c r="O690" i="8"/>
  <c r="M691" i="8"/>
  <c r="N691" i="8"/>
  <c r="O691" i="8"/>
  <c r="M692" i="8"/>
  <c r="N692" i="8"/>
  <c r="O692" i="8"/>
  <c r="M693" i="8"/>
  <c r="N693" i="8"/>
  <c r="O693" i="8"/>
  <c r="M694" i="8"/>
  <c r="N694" i="8"/>
  <c r="O694" i="8"/>
  <c r="M695" i="8"/>
  <c r="N695" i="8"/>
  <c r="O695" i="8"/>
  <c r="M696" i="8"/>
  <c r="N696" i="8"/>
  <c r="O696" i="8"/>
  <c r="M697" i="8"/>
  <c r="N697" i="8"/>
  <c r="O697" i="8"/>
  <c r="M698" i="8"/>
  <c r="N698" i="8"/>
  <c r="O698" i="8"/>
  <c r="M699" i="8"/>
  <c r="N699" i="8"/>
  <c r="O699" i="8"/>
  <c r="M700" i="8"/>
  <c r="N700" i="8"/>
  <c r="O700" i="8"/>
  <c r="M701" i="8"/>
  <c r="N701" i="8"/>
  <c r="O701" i="8"/>
  <c r="M702" i="8"/>
  <c r="N702" i="8"/>
  <c r="O702" i="8"/>
  <c r="M703" i="8"/>
  <c r="N703" i="8"/>
  <c r="O703" i="8"/>
  <c r="M704" i="8"/>
  <c r="N704" i="8"/>
  <c r="O704" i="8"/>
  <c r="M705" i="8"/>
  <c r="N705" i="8"/>
  <c r="O705" i="8"/>
  <c r="M706" i="8"/>
  <c r="N706" i="8"/>
  <c r="O706" i="8"/>
  <c r="M707" i="8"/>
  <c r="N707" i="8"/>
  <c r="O707" i="8"/>
  <c r="M708" i="8"/>
  <c r="N708" i="8"/>
  <c r="O708" i="8"/>
  <c r="M709" i="8"/>
  <c r="N709" i="8"/>
  <c r="O709" i="8"/>
  <c r="M710" i="8"/>
  <c r="N710" i="8"/>
  <c r="O710" i="8"/>
  <c r="M711" i="8"/>
  <c r="N711" i="8"/>
  <c r="O711" i="8"/>
  <c r="M712" i="8"/>
  <c r="N712" i="8"/>
  <c r="O712" i="8"/>
  <c r="M713" i="8"/>
  <c r="N713" i="8"/>
  <c r="O713" i="8"/>
  <c r="M714" i="8"/>
  <c r="N714" i="8"/>
  <c r="O714" i="8"/>
  <c r="M715" i="8"/>
  <c r="N715" i="8"/>
  <c r="O715" i="8"/>
  <c r="M716" i="8"/>
  <c r="N716" i="8"/>
  <c r="O716" i="8"/>
  <c r="M717" i="8"/>
  <c r="N717" i="8"/>
  <c r="O717" i="8"/>
  <c r="M718" i="8"/>
  <c r="N718" i="8"/>
  <c r="O718" i="8"/>
  <c r="M719" i="8"/>
  <c r="N719" i="8"/>
  <c r="O719" i="8"/>
  <c r="M720" i="8"/>
  <c r="N720" i="8"/>
  <c r="O720" i="8"/>
  <c r="M721" i="8"/>
  <c r="N721" i="8"/>
  <c r="O721" i="8"/>
  <c r="M722" i="8"/>
  <c r="N722" i="8"/>
  <c r="O722" i="8"/>
  <c r="M723" i="8"/>
  <c r="N723" i="8"/>
  <c r="O723" i="8"/>
  <c r="M724" i="8"/>
  <c r="N724" i="8"/>
  <c r="O724" i="8"/>
  <c r="M725" i="8"/>
  <c r="N725" i="8"/>
  <c r="O725" i="8"/>
  <c r="M726" i="8"/>
  <c r="N726" i="8"/>
  <c r="O726" i="8"/>
  <c r="M727" i="8"/>
  <c r="N727" i="8"/>
  <c r="O727" i="8"/>
  <c r="M728" i="8"/>
  <c r="N728" i="8"/>
  <c r="O728" i="8"/>
  <c r="M729" i="8"/>
  <c r="N729" i="8"/>
  <c r="O729" i="8"/>
  <c r="M730" i="8"/>
  <c r="N730" i="8"/>
  <c r="O730" i="8"/>
  <c r="M731" i="8"/>
  <c r="N731" i="8"/>
  <c r="O731" i="8"/>
  <c r="M732" i="8"/>
  <c r="N732" i="8"/>
  <c r="O732" i="8"/>
  <c r="M733" i="8"/>
  <c r="N733" i="8"/>
  <c r="O733" i="8"/>
  <c r="M734" i="8"/>
  <c r="N734" i="8"/>
  <c r="O734" i="8"/>
  <c r="M735" i="8"/>
  <c r="N735" i="8"/>
  <c r="O735" i="8"/>
  <c r="M736" i="8"/>
  <c r="N736" i="8"/>
  <c r="O736" i="8"/>
  <c r="M737" i="8"/>
  <c r="N737" i="8"/>
  <c r="O737" i="8"/>
  <c r="M738" i="8"/>
  <c r="N738" i="8"/>
  <c r="O738" i="8"/>
  <c r="M739" i="8"/>
  <c r="N739" i="8"/>
  <c r="O739" i="8"/>
  <c r="M740" i="8"/>
  <c r="N740" i="8"/>
  <c r="O740" i="8"/>
  <c r="M741" i="8"/>
  <c r="N741" i="8"/>
  <c r="O741" i="8"/>
  <c r="M742" i="8"/>
  <c r="N742" i="8"/>
  <c r="O742" i="8"/>
  <c r="M743" i="8"/>
  <c r="N743" i="8"/>
  <c r="O743" i="8"/>
  <c r="M744" i="8"/>
  <c r="N744" i="8"/>
  <c r="O744" i="8"/>
  <c r="M745" i="8"/>
  <c r="N745" i="8"/>
  <c r="O745" i="8"/>
  <c r="M746" i="8"/>
  <c r="N746" i="8"/>
  <c r="O746" i="8"/>
  <c r="M747" i="8"/>
  <c r="N747" i="8"/>
  <c r="O747" i="8"/>
  <c r="M748" i="8"/>
  <c r="N748" i="8"/>
  <c r="O748" i="8"/>
  <c r="M749" i="8"/>
  <c r="N749" i="8"/>
  <c r="O749" i="8"/>
  <c r="M750" i="8"/>
  <c r="N750" i="8"/>
  <c r="O750" i="8"/>
  <c r="M751" i="8"/>
  <c r="N751" i="8"/>
  <c r="O751" i="8"/>
  <c r="M752" i="8"/>
  <c r="N752" i="8"/>
  <c r="O752" i="8"/>
  <c r="M753" i="8"/>
  <c r="N753" i="8"/>
  <c r="O753" i="8"/>
  <c r="M754" i="8"/>
  <c r="N754" i="8"/>
  <c r="O754" i="8"/>
  <c r="M755" i="8"/>
  <c r="N755" i="8"/>
  <c r="O755" i="8"/>
  <c r="M756" i="8"/>
  <c r="N756" i="8"/>
  <c r="O756" i="8"/>
  <c r="M757" i="8"/>
  <c r="N757" i="8"/>
  <c r="O757" i="8"/>
  <c r="M758" i="8"/>
  <c r="N758" i="8"/>
  <c r="O758" i="8"/>
  <c r="M759" i="8"/>
  <c r="N759" i="8"/>
  <c r="O759" i="8"/>
  <c r="M760" i="8"/>
  <c r="N760" i="8"/>
  <c r="O760" i="8"/>
  <c r="M761" i="8"/>
  <c r="N761" i="8"/>
  <c r="O761" i="8"/>
  <c r="M762" i="8"/>
  <c r="N762" i="8"/>
  <c r="O762" i="8"/>
  <c r="M763" i="8"/>
  <c r="N763" i="8"/>
  <c r="O763" i="8"/>
  <c r="M764" i="8"/>
  <c r="N764" i="8"/>
  <c r="O764" i="8"/>
  <c r="M765" i="8"/>
  <c r="N765" i="8"/>
  <c r="O765" i="8"/>
  <c r="M766" i="8"/>
  <c r="N766" i="8"/>
  <c r="O766" i="8"/>
  <c r="M767" i="8"/>
  <c r="N767" i="8"/>
  <c r="O767" i="8"/>
  <c r="M768" i="8"/>
  <c r="N768" i="8"/>
  <c r="O768" i="8"/>
  <c r="M769" i="8"/>
  <c r="N769" i="8"/>
  <c r="O769" i="8"/>
  <c r="M770" i="8"/>
  <c r="N770" i="8"/>
  <c r="O770" i="8"/>
  <c r="M771" i="8"/>
  <c r="N771" i="8"/>
  <c r="O771" i="8"/>
  <c r="M772" i="8"/>
  <c r="N772" i="8"/>
  <c r="O772" i="8"/>
  <c r="M773" i="8"/>
  <c r="N773" i="8"/>
  <c r="O773" i="8"/>
  <c r="M774" i="8"/>
  <c r="N774" i="8"/>
  <c r="O774" i="8"/>
  <c r="M775" i="8"/>
  <c r="N775" i="8"/>
  <c r="O775" i="8"/>
  <c r="M776" i="8"/>
  <c r="N776" i="8"/>
  <c r="O776" i="8"/>
  <c r="M777" i="8"/>
  <c r="N777" i="8"/>
  <c r="O777" i="8"/>
  <c r="M778" i="8"/>
  <c r="N778" i="8"/>
  <c r="O778" i="8"/>
  <c r="M779" i="8"/>
  <c r="N779" i="8"/>
  <c r="O779" i="8"/>
  <c r="M780" i="8"/>
  <c r="N780" i="8"/>
  <c r="O780" i="8"/>
  <c r="M781" i="8"/>
  <c r="N781" i="8"/>
  <c r="O781" i="8"/>
  <c r="M782" i="8"/>
  <c r="N782" i="8"/>
  <c r="O782" i="8"/>
  <c r="M783" i="8"/>
  <c r="N783" i="8"/>
  <c r="O783" i="8"/>
  <c r="M784" i="8"/>
  <c r="N784" i="8"/>
  <c r="O784" i="8"/>
  <c r="M785" i="8"/>
  <c r="N785" i="8"/>
  <c r="O785" i="8"/>
  <c r="M786" i="8"/>
  <c r="N786" i="8"/>
  <c r="O786" i="8"/>
  <c r="M787" i="8"/>
  <c r="N787" i="8"/>
  <c r="O787" i="8"/>
  <c r="M788" i="8"/>
  <c r="N788" i="8"/>
  <c r="O788" i="8"/>
  <c r="M789" i="8"/>
  <c r="N789" i="8"/>
  <c r="O789" i="8"/>
  <c r="M790" i="8"/>
  <c r="N790" i="8"/>
  <c r="O790" i="8"/>
  <c r="M791" i="8"/>
  <c r="N791" i="8"/>
  <c r="O791" i="8"/>
  <c r="M792" i="8"/>
  <c r="N792" i="8"/>
  <c r="O792" i="8"/>
  <c r="M793" i="8"/>
  <c r="N793" i="8"/>
  <c r="O793" i="8"/>
  <c r="M794" i="8"/>
  <c r="N794" i="8"/>
  <c r="O794" i="8"/>
  <c r="M795" i="8"/>
  <c r="N795" i="8"/>
  <c r="O795" i="8"/>
  <c r="M796" i="8"/>
  <c r="N796" i="8"/>
  <c r="O796" i="8"/>
  <c r="M797" i="8"/>
  <c r="N797" i="8"/>
  <c r="O797" i="8"/>
  <c r="M798" i="8"/>
  <c r="N798" i="8"/>
  <c r="O798" i="8"/>
  <c r="M799" i="8"/>
  <c r="N799" i="8"/>
  <c r="O799" i="8"/>
  <c r="M800" i="8"/>
  <c r="N800" i="8"/>
  <c r="O800" i="8"/>
  <c r="M801" i="8"/>
  <c r="N801" i="8"/>
  <c r="O801" i="8"/>
  <c r="M802" i="8"/>
  <c r="N802" i="8"/>
  <c r="O802" i="8"/>
  <c r="M803" i="8"/>
  <c r="N803" i="8"/>
  <c r="O803" i="8"/>
  <c r="M804" i="8"/>
  <c r="N804" i="8"/>
  <c r="O804" i="8"/>
  <c r="M805" i="8"/>
  <c r="N805" i="8"/>
  <c r="O805" i="8"/>
  <c r="M806" i="8"/>
  <c r="N806" i="8"/>
  <c r="O806" i="8"/>
  <c r="M807" i="8"/>
  <c r="N807" i="8"/>
  <c r="O807" i="8"/>
  <c r="M808" i="8"/>
  <c r="N808" i="8"/>
  <c r="O808" i="8"/>
  <c r="M809" i="8"/>
  <c r="N809" i="8"/>
  <c r="O809" i="8"/>
  <c r="M810" i="8"/>
  <c r="N810" i="8"/>
  <c r="O810" i="8"/>
  <c r="M811" i="8"/>
  <c r="N811" i="8"/>
  <c r="O811" i="8"/>
  <c r="M812" i="8"/>
  <c r="N812" i="8"/>
  <c r="O812" i="8"/>
  <c r="M813" i="8"/>
  <c r="N813" i="8"/>
  <c r="O813" i="8"/>
  <c r="M814" i="8"/>
  <c r="N814" i="8"/>
  <c r="O814" i="8"/>
  <c r="M815" i="8"/>
  <c r="N815" i="8"/>
  <c r="O815" i="8"/>
  <c r="M816" i="8"/>
  <c r="N816" i="8"/>
  <c r="O816" i="8"/>
  <c r="M817" i="8"/>
  <c r="N817" i="8"/>
  <c r="O817" i="8"/>
  <c r="M818" i="8"/>
  <c r="N818" i="8"/>
  <c r="O818" i="8"/>
  <c r="M819" i="8"/>
  <c r="N819" i="8"/>
  <c r="O819" i="8"/>
  <c r="M820" i="8"/>
  <c r="N820" i="8"/>
  <c r="O820" i="8"/>
  <c r="M821" i="8"/>
  <c r="N821" i="8"/>
  <c r="O821" i="8"/>
  <c r="M822" i="8"/>
  <c r="N822" i="8"/>
  <c r="O822" i="8"/>
  <c r="M823" i="8"/>
  <c r="N823" i="8"/>
  <c r="O823" i="8"/>
  <c r="M824" i="8"/>
  <c r="N824" i="8"/>
  <c r="O824" i="8"/>
  <c r="M825" i="8"/>
  <c r="N825" i="8"/>
  <c r="O825" i="8"/>
  <c r="M826" i="8"/>
  <c r="N826" i="8"/>
  <c r="O826" i="8"/>
  <c r="M827" i="8"/>
  <c r="N827" i="8"/>
  <c r="O827" i="8"/>
  <c r="M828" i="8"/>
  <c r="N828" i="8"/>
  <c r="O828" i="8"/>
  <c r="M829" i="8"/>
  <c r="N829" i="8"/>
  <c r="O829" i="8"/>
  <c r="M830" i="8"/>
  <c r="N830" i="8"/>
  <c r="O830" i="8"/>
  <c r="M831" i="8"/>
  <c r="N831" i="8"/>
  <c r="O831" i="8"/>
  <c r="M832" i="8"/>
  <c r="N832" i="8"/>
  <c r="O832" i="8"/>
  <c r="M833" i="8"/>
  <c r="N833" i="8"/>
  <c r="O833" i="8"/>
  <c r="M834" i="8"/>
  <c r="N834" i="8"/>
  <c r="O834" i="8"/>
  <c r="M835" i="8"/>
  <c r="N835" i="8"/>
  <c r="O835" i="8"/>
  <c r="M836" i="8"/>
  <c r="N836" i="8"/>
  <c r="O836" i="8"/>
  <c r="M837" i="8"/>
  <c r="N837" i="8"/>
  <c r="O837" i="8"/>
  <c r="M838" i="8"/>
  <c r="N838" i="8"/>
  <c r="O838" i="8"/>
  <c r="M839" i="8"/>
  <c r="N839" i="8"/>
  <c r="O839" i="8"/>
  <c r="M840" i="8"/>
  <c r="N840" i="8"/>
  <c r="O840" i="8"/>
  <c r="M841" i="8"/>
  <c r="N841" i="8"/>
  <c r="O841" i="8"/>
  <c r="M842" i="8"/>
  <c r="N842" i="8"/>
  <c r="O842" i="8"/>
  <c r="M843" i="8"/>
  <c r="N843" i="8"/>
  <c r="O843" i="8"/>
  <c r="M844" i="8"/>
  <c r="N844" i="8"/>
  <c r="O844" i="8"/>
  <c r="M845" i="8"/>
  <c r="N845" i="8"/>
  <c r="O845" i="8"/>
  <c r="M846" i="8"/>
  <c r="N846" i="8"/>
  <c r="O846" i="8"/>
  <c r="M847" i="8"/>
  <c r="N847" i="8"/>
  <c r="O847" i="8"/>
  <c r="M848" i="8"/>
  <c r="N848" i="8"/>
  <c r="O848" i="8"/>
  <c r="M849" i="8"/>
  <c r="N849" i="8"/>
  <c r="O849" i="8"/>
  <c r="M850" i="8"/>
  <c r="N850" i="8"/>
  <c r="O850" i="8"/>
  <c r="M851" i="8"/>
  <c r="N851" i="8"/>
  <c r="O851" i="8"/>
  <c r="M852" i="8"/>
  <c r="N852" i="8"/>
  <c r="O852" i="8"/>
  <c r="M853" i="8"/>
  <c r="N853" i="8"/>
  <c r="O853" i="8"/>
  <c r="M854" i="8"/>
  <c r="N854" i="8"/>
  <c r="O854" i="8"/>
  <c r="M855" i="8"/>
  <c r="N855" i="8"/>
  <c r="O855" i="8"/>
  <c r="M856" i="8"/>
  <c r="N856" i="8"/>
  <c r="O856" i="8"/>
  <c r="M857" i="8"/>
  <c r="N857" i="8"/>
  <c r="O857" i="8"/>
  <c r="M858" i="8"/>
  <c r="N858" i="8"/>
  <c r="O858" i="8"/>
  <c r="M859" i="8"/>
  <c r="N859" i="8"/>
  <c r="O859" i="8"/>
  <c r="M860" i="8"/>
  <c r="N860" i="8"/>
  <c r="O860" i="8"/>
  <c r="M861" i="8"/>
  <c r="N861" i="8"/>
  <c r="O861" i="8"/>
  <c r="M862" i="8"/>
  <c r="N862" i="8"/>
  <c r="O862" i="8"/>
  <c r="M863" i="8"/>
  <c r="N863" i="8"/>
  <c r="O863" i="8"/>
  <c r="M864" i="8"/>
  <c r="N864" i="8"/>
  <c r="O864" i="8"/>
  <c r="M865" i="8"/>
  <c r="N865" i="8"/>
  <c r="O865" i="8"/>
  <c r="M866" i="8"/>
  <c r="N866" i="8"/>
  <c r="O866" i="8"/>
  <c r="M867" i="8"/>
  <c r="N867" i="8"/>
  <c r="O867" i="8"/>
  <c r="M868" i="8"/>
  <c r="N868" i="8"/>
  <c r="O868" i="8"/>
  <c r="M869" i="8"/>
  <c r="N869" i="8"/>
  <c r="O869" i="8"/>
  <c r="M870" i="8"/>
  <c r="N870" i="8"/>
  <c r="O870" i="8"/>
  <c r="M871" i="8"/>
  <c r="N871" i="8"/>
  <c r="O871" i="8"/>
  <c r="M872" i="8"/>
  <c r="N872" i="8"/>
  <c r="O872" i="8"/>
  <c r="M873" i="8"/>
  <c r="N873" i="8"/>
  <c r="O873" i="8"/>
  <c r="M874" i="8"/>
  <c r="N874" i="8"/>
  <c r="O874" i="8"/>
  <c r="M875" i="8"/>
  <c r="N875" i="8"/>
  <c r="O875" i="8"/>
  <c r="M876" i="8"/>
  <c r="N876" i="8"/>
  <c r="O876" i="8"/>
  <c r="M877" i="8"/>
  <c r="N877" i="8"/>
  <c r="O877" i="8"/>
  <c r="M878" i="8"/>
  <c r="N878" i="8"/>
  <c r="O878" i="8"/>
  <c r="M879" i="8"/>
  <c r="N879" i="8"/>
  <c r="O879" i="8"/>
  <c r="M880" i="8"/>
  <c r="N880" i="8"/>
  <c r="O880" i="8"/>
  <c r="M881" i="8"/>
  <c r="N881" i="8"/>
  <c r="O881" i="8"/>
  <c r="M882" i="8"/>
  <c r="N882" i="8"/>
  <c r="O882" i="8"/>
  <c r="M883" i="8"/>
  <c r="N883" i="8"/>
  <c r="O883" i="8"/>
  <c r="M884" i="8"/>
  <c r="N884" i="8"/>
  <c r="O884" i="8"/>
  <c r="M885" i="8"/>
  <c r="N885" i="8"/>
  <c r="O885" i="8"/>
  <c r="M886" i="8"/>
  <c r="N886" i="8"/>
  <c r="O886" i="8"/>
  <c r="M887" i="8"/>
  <c r="N887" i="8"/>
  <c r="O887" i="8"/>
  <c r="M888" i="8"/>
  <c r="N888" i="8"/>
  <c r="O888" i="8"/>
  <c r="M889" i="8"/>
  <c r="N889" i="8"/>
  <c r="O889" i="8"/>
  <c r="M890" i="8"/>
  <c r="N890" i="8"/>
  <c r="O890" i="8"/>
  <c r="M891" i="8"/>
  <c r="N891" i="8"/>
  <c r="O891" i="8"/>
  <c r="M892" i="8"/>
  <c r="N892" i="8"/>
  <c r="O892" i="8"/>
  <c r="M893" i="8"/>
  <c r="N893" i="8"/>
  <c r="O893" i="8"/>
  <c r="M894" i="8"/>
  <c r="N894" i="8"/>
  <c r="O894" i="8"/>
  <c r="M895" i="8"/>
  <c r="N895" i="8"/>
  <c r="O895" i="8"/>
  <c r="M896" i="8"/>
  <c r="N896" i="8"/>
  <c r="O896" i="8"/>
  <c r="M897" i="8"/>
  <c r="N897" i="8"/>
  <c r="O897" i="8"/>
  <c r="M898" i="8"/>
  <c r="N898" i="8"/>
  <c r="O898" i="8"/>
  <c r="M899" i="8"/>
  <c r="N899" i="8"/>
  <c r="O899" i="8"/>
  <c r="M900" i="8"/>
  <c r="N900" i="8"/>
  <c r="O900" i="8"/>
  <c r="M901" i="8"/>
  <c r="N901" i="8"/>
  <c r="O901" i="8"/>
  <c r="M902" i="8"/>
  <c r="N902" i="8"/>
  <c r="O902" i="8"/>
  <c r="M903" i="8"/>
  <c r="N903" i="8"/>
  <c r="O903" i="8"/>
  <c r="M904" i="8"/>
  <c r="N904" i="8"/>
  <c r="O904" i="8"/>
  <c r="M905" i="8"/>
  <c r="N905" i="8"/>
  <c r="O905" i="8"/>
  <c r="M906" i="8"/>
  <c r="N906" i="8"/>
  <c r="O906" i="8"/>
  <c r="M907" i="8"/>
  <c r="N907" i="8"/>
  <c r="O907" i="8"/>
  <c r="M908" i="8"/>
  <c r="N908" i="8"/>
  <c r="O908" i="8"/>
  <c r="M909" i="8"/>
  <c r="N909" i="8"/>
  <c r="O909" i="8"/>
  <c r="M910" i="8"/>
  <c r="N910" i="8"/>
  <c r="O910" i="8"/>
  <c r="M911" i="8"/>
  <c r="N911" i="8"/>
  <c r="O911" i="8"/>
  <c r="M912" i="8"/>
  <c r="N912" i="8"/>
  <c r="O912" i="8"/>
  <c r="M913" i="8"/>
  <c r="N913" i="8"/>
  <c r="O913" i="8"/>
  <c r="M914" i="8"/>
  <c r="N914" i="8"/>
  <c r="O914" i="8"/>
  <c r="M915" i="8"/>
  <c r="N915" i="8"/>
  <c r="O915" i="8"/>
  <c r="M916" i="8"/>
  <c r="N916" i="8"/>
  <c r="O916" i="8"/>
  <c r="M917" i="8"/>
  <c r="N917" i="8"/>
  <c r="O917" i="8"/>
  <c r="M918" i="8"/>
  <c r="N918" i="8"/>
  <c r="O918" i="8"/>
  <c r="M919" i="8"/>
  <c r="N919" i="8"/>
  <c r="O919" i="8"/>
  <c r="M920" i="8"/>
  <c r="N920" i="8"/>
  <c r="O920" i="8"/>
  <c r="M921" i="8"/>
  <c r="N921" i="8"/>
  <c r="O921" i="8"/>
  <c r="M922" i="8"/>
  <c r="N922" i="8"/>
  <c r="O922" i="8"/>
  <c r="M923" i="8"/>
  <c r="N923" i="8"/>
  <c r="O923" i="8"/>
  <c r="M924" i="8"/>
  <c r="N924" i="8"/>
  <c r="O924" i="8"/>
  <c r="M925" i="8"/>
  <c r="N925" i="8"/>
  <c r="O925" i="8"/>
  <c r="M926" i="8"/>
  <c r="N926" i="8"/>
  <c r="O926" i="8"/>
  <c r="M927" i="8"/>
  <c r="N927" i="8"/>
  <c r="O927" i="8"/>
  <c r="M928" i="8"/>
  <c r="N928" i="8"/>
  <c r="O928" i="8"/>
  <c r="M929" i="8"/>
  <c r="N929" i="8"/>
  <c r="O929" i="8"/>
  <c r="M930" i="8"/>
  <c r="N930" i="8"/>
  <c r="O930" i="8"/>
  <c r="M931" i="8"/>
  <c r="N931" i="8"/>
  <c r="O931" i="8"/>
  <c r="M932" i="8"/>
  <c r="N932" i="8"/>
  <c r="O932" i="8"/>
  <c r="M933" i="8"/>
  <c r="N933" i="8"/>
  <c r="O933" i="8"/>
  <c r="M934" i="8"/>
  <c r="N934" i="8"/>
  <c r="O934" i="8"/>
  <c r="M935" i="8"/>
  <c r="N935" i="8"/>
  <c r="O935" i="8"/>
  <c r="M936" i="8"/>
  <c r="N936" i="8"/>
  <c r="O936" i="8"/>
  <c r="M937" i="8"/>
  <c r="N937" i="8"/>
  <c r="O937" i="8"/>
  <c r="M938" i="8"/>
  <c r="N938" i="8"/>
  <c r="O938" i="8"/>
  <c r="M939" i="8"/>
  <c r="N939" i="8"/>
  <c r="O939" i="8"/>
  <c r="M940" i="8"/>
  <c r="N940" i="8"/>
  <c r="O940" i="8"/>
  <c r="M941" i="8"/>
  <c r="N941" i="8"/>
  <c r="O941" i="8"/>
  <c r="M942" i="8"/>
  <c r="N942" i="8"/>
  <c r="O942" i="8"/>
  <c r="M943" i="8"/>
  <c r="N943" i="8"/>
  <c r="O943" i="8"/>
  <c r="M944" i="8"/>
  <c r="N944" i="8"/>
  <c r="O944" i="8"/>
  <c r="M945" i="8"/>
  <c r="N945" i="8"/>
  <c r="O945" i="8"/>
  <c r="M946" i="8"/>
  <c r="N946" i="8"/>
  <c r="O946" i="8"/>
  <c r="M947" i="8"/>
  <c r="N947" i="8"/>
  <c r="O947" i="8"/>
  <c r="M948" i="8"/>
  <c r="N948" i="8"/>
  <c r="O948" i="8"/>
  <c r="M949" i="8"/>
  <c r="N949" i="8"/>
  <c r="O949" i="8"/>
  <c r="M950" i="8"/>
  <c r="N950" i="8"/>
  <c r="O950" i="8"/>
  <c r="M951" i="8"/>
  <c r="N951" i="8"/>
  <c r="O951" i="8"/>
  <c r="M952" i="8"/>
  <c r="N952" i="8"/>
  <c r="O952" i="8"/>
  <c r="M953" i="8"/>
  <c r="N953" i="8"/>
  <c r="O953" i="8"/>
  <c r="M954" i="8"/>
  <c r="N954" i="8"/>
  <c r="O954" i="8"/>
  <c r="M955" i="8"/>
  <c r="N955" i="8"/>
  <c r="O955" i="8"/>
  <c r="M956" i="8"/>
  <c r="N956" i="8"/>
  <c r="O956" i="8"/>
  <c r="M957" i="8"/>
  <c r="N957" i="8"/>
  <c r="O957" i="8"/>
  <c r="M958" i="8"/>
  <c r="N958" i="8"/>
  <c r="O958" i="8"/>
  <c r="M959" i="8"/>
  <c r="N959" i="8"/>
  <c r="O959" i="8"/>
  <c r="M960" i="8"/>
  <c r="N960" i="8"/>
  <c r="O960" i="8"/>
  <c r="M961" i="8"/>
  <c r="N961" i="8"/>
  <c r="O961" i="8"/>
  <c r="M962" i="8"/>
  <c r="N962" i="8"/>
  <c r="O962" i="8"/>
  <c r="M963" i="8"/>
  <c r="N963" i="8"/>
  <c r="O963" i="8"/>
  <c r="M964" i="8"/>
  <c r="N964" i="8"/>
  <c r="O964" i="8"/>
  <c r="M965" i="8"/>
  <c r="N965" i="8"/>
  <c r="O965" i="8"/>
  <c r="M966" i="8"/>
  <c r="N966" i="8"/>
  <c r="O966" i="8"/>
  <c r="M967" i="8"/>
  <c r="N967" i="8"/>
  <c r="O967" i="8"/>
  <c r="M968" i="8"/>
  <c r="N968" i="8"/>
  <c r="O968" i="8"/>
  <c r="M969" i="8"/>
  <c r="N969" i="8"/>
  <c r="O969" i="8"/>
  <c r="M970" i="8"/>
  <c r="N970" i="8"/>
  <c r="O970" i="8"/>
  <c r="M971" i="8"/>
  <c r="N971" i="8"/>
  <c r="O971" i="8"/>
  <c r="M972" i="8"/>
  <c r="N972" i="8"/>
  <c r="O972" i="8"/>
  <c r="M973" i="8"/>
  <c r="N973" i="8"/>
  <c r="O973" i="8"/>
  <c r="M974" i="8"/>
  <c r="N974" i="8"/>
  <c r="O974" i="8"/>
  <c r="M975" i="8"/>
  <c r="N975" i="8"/>
  <c r="O975" i="8"/>
  <c r="M976" i="8"/>
  <c r="N976" i="8"/>
  <c r="O976" i="8"/>
  <c r="M977" i="8"/>
  <c r="N977" i="8"/>
  <c r="O977" i="8"/>
  <c r="M978" i="8"/>
  <c r="N978" i="8"/>
  <c r="O978" i="8"/>
  <c r="M979" i="8"/>
  <c r="N979" i="8"/>
  <c r="O979" i="8"/>
  <c r="M980" i="8"/>
  <c r="N980" i="8"/>
  <c r="O980" i="8"/>
  <c r="M981" i="8"/>
  <c r="N981" i="8"/>
  <c r="O981" i="8"/>
  <c r="M982" i="8"/>
  <c r="N982" i="8"/>
  <c r="O982" i="8"/>
  <c r="M983" i="8"/>
  <c r="N983" i="8"/>
  <c r="O983" i="8"/>
  <c r="M984" i="8"/>
  <c r="N984" i="8"/>
  <c r="O984" i="8"/>
  <c r="M985" i="8"/>
  <c r="N985" i="8"/>
  <c r="O985" i="8"/>
  <c r="M986" i="8"/>
  <c r="N986" i="8"/>
  <c r="O986" i="8"/>
  <c r="M987" i="8"/>
  <c r="N987" i="8"/>
  <c r="O987" i="8"/>
  <c r="M988" i="8"/>
  <c r="N988" i="8"/>
  <c r="O988" i="8"/>
  <c r="M989" i="8"/>
  <c r="N989" i="8"/>
  <c r="O989" i="8"/>
  <c r="M990" i="8"/>
  <c r="N990" i="8"/>
  <c r="O990" i="8"/>
  <c r="M991" i="8"/>
  <c r="N991" i="8"/>
  <c r="O991" i="8"/>
  <c r="M992" i="8"/>
  <c r="N992" i="8"/>
  <c r="O992" i="8"/>
  <c r="M993" i="8"/>
  <c r="N993" i="8"/>
  <c r="O993" i="8"/>
  <c r="M994" i="8"/>
  <c r="N994" i="8"/>
  <c r="O994" i="8"/>
  <c r="M995" i="8"/>
  <c r="N995" i="8"/>
  <c r="O995" i="8"/>
  <c r="M996" i="8"/>
  <c r="N996" i="8"/>
  <c r="O996" i="8"/>
  <c r="M997" i="8"/>
  <c r="N997" i="8"/>
  <c r="O997" i="8"/>
  <c r="M998" i="8"/>
  <c r="N998" i="8"/>
  <c r="O998" i="8"/>
  <c r="M999" i="8"/>
  <c r="N999" i="8"/>
  <c r="O999" i="8"/>
  <c r="M1000" i="8"/>
  <c r="N1000" i="8"/>
  <c r="O1000" i="8"/>
  <c r="M1001" i="8"/>
  <c r="N1001" i="8"/>
  <c r="O1001" i="8"/>
  <c r="M1002" i="8"/>
  <c r="N1002" i="8"/>
  <c r="O1002" i="8"/>
  <c r="M1003" i="8"/>
  <c r="N1003" i="8"/>
  <c r="O1003" i="8"/>
  <c r="M1004" i="8"/>
  <c r="N1004" i="8"/>
  <c r="O1004" i="8"/>
  <c r="M1005" i="8"/>
  <c r="N1005" i="8"/>
  <c r="O1005" i="8"/>
  <c r="M1006" i="8"/>
  <c r="N1006" i="8"/>
  <c r="O1006" i="8"/>
  <c r="M1007" i="8"/>
  <c r="N1007" i="8"/>
  <c r="O1007" i="8"/>
  <c r="M1008" i="8"/>
  <c r="N1008" i="8"/>
  <c r="O1008" i="8"/>
  <c r="M1009" i="8"/>
  <c r="N1009" i="8"/>
  <c r="O1009" i="8"/>
  <c r="M1010" i="8"/>
  <c r="N1010" i="8"/>
  <c r="O1010" i="8"/>
  <c r="M1011" i="8"/>
  <c r="N1011" i="8"/>
  <c r="O1011" i="8"/>
  <c r="M1012" i="8"/>
  <c r="N1012" i="8"/>
  <c r="O1012" i="8"/>
  <c r="M1013" i="8"/>
  <c r="N1013" i="8"/>
  <c r="O1013" i="8"/>
  <c r="M1014" i="8"/>
  <c r="N1014" i="8"/>
  <c r="O1014" i="8"/>
  <c r="M1015" i="8"/>
  <c r="N1015" i="8"/>
  <c r="O1015" i="8"/>
  <c r="M1016" i="8"/>
  <c r="N1016" i="8"/>
  <c r="O1016" i="8"/>
  <c r="M1017" i="8"/>
  <c r="N1017" i="8"/>
  <c r="O1017" i="8"/>
  <c r="M1018" i="8"/>
  <c r="N1018" i="8"/>
  <c r="O1018" i="8"/>
  <c r="M1019" i="8"/>
  <c r="N1019" i="8"/>
  <c r="O1019" i="8"/>
  <c r="M1020" i="8"/>
  <c r="N1020" i="8"/>
  <c r="O1020" i="8"/>
  <c r="M1021" i="8"/>
  <c r="N1021" i="8"/>
  <c r="O1021" i="8"/>
  <c r="M1022" i="8"/>
  <c r="N1022" i="8"/>
  <c r="O1022" i="8"/>
  <c r="M1023" i="8"/>
  <c r="N1023" i="8"/>
  <c r="O1023" i="8"/>
  <c r="M1024" i="8"/>
  <c r="N1024" i="8"/>
  <c r="O1024" i="8"/>
  <c r="M1025" i="8"/>
  <c r="N1025" i="8"/>
  <c r="O1025" i="8"/>
  <c r="M1026" i="8"/>
  <c r="N1026" i="8"/>
  <c r="O1026" i="8"/>
  <c r="M1027" i="8"/>
  <c r="N1027" i="8"/>
  <c r="O1027" i="8"/>
  <c r="M1028" i="8"/>
  <c r="N1028" i="8"/>
  <c r="O1028" i="8"/>
  <c r="M1029" i="8"/>
  <c r="N1029" i="8"/>
  <c r="O1029" i="8"/>
  <c r="M1030" i="8"/>
  <c r="N1030" i="8"/>
  <c r="O1030" i="8"/>
  <c r="M1031" i="8"/>
  <c r="N1031" i="8"/>
  <c r="O1031" i="8"/>
  <c r="M1032" i="8"/>
  <c r="N1032" i="8"/>
  <c r="O1032" i="8"/>
  <c r="M1033" i="8"/>
  <c r="N1033" i="8"/>
  <c r="O1033" i="8"/>
  <c r="M1034" i="8"/>
  <c r="N1034" i="8"/>
  <c r="O1034" i="8"/>
  <c r="M1035" i="8"/>
  <c r="N1035" i="8"/>
  <c r="O1035" i="8"/>
  <c r="M1036" i="8"/>
  <c r="N1036" i="8"/>
  <c r="O1036" i="8"/>
  <c r="M1037" i="8"/>
  <c r="N1037" i="8"/>
  <c r="O1037" i="8"/>
  <c r="M1038" i="8"/>
  <c r="N1038" i="8"/>
  <c r="O1038" i="8"/>
  <c r="M1039" i="8"/>
  <c r="N1039" i="8"/>
  <c r="O1039" i="8"/>
  <c r="M1040" i="8"/>
  <c r="N1040" i="8"/>
  <c r="O1040" i="8"/>
  <c r="M1041" i="8"/>
  <c r="N1041" i="8"/>
  <c r="O1041" i="8"/>
  <c r="M1042" i="8"/>
  <c r="N1042" i="8"/>
  <c r="O1042" i="8"/>
  <c r="M1043" i="8"/>
  <c r="N1043" i="8"/>
  <c r="O1043" i="8"/>
  <c r="M1044" i="8"/>
  <c r="N1044" i="8"/>
  <c r="O1044" i="8"/>
  <c r="M1045" i="8"/>
  <c r="N1045" i="8"/>
  <c r="O1045" i="8"/>
  <c r="M1046" i="8"/>
  <c r="N1046" i="8"/>
  <c r="O1046" i="8"/>
  <c r="M1047" i="8"/>
  <c r="N1047" i="8"/>
  <c r="O1047" i="8"/>
  <c r="M1048" i="8"/>
  <c r="N1048" i="8"/>
  <c r="O1048" i="8"/>
  <c r="M1049" i="8"/>
  <c r="N1049" i="8"/>
  <c r="O1049" i="8"/>
  <c r="M1050" i="8"/>
  <c r="N1050" i="8"/>
  <c r="O1050" i="8"/>
  <c r="M1051" i="8"/>
  <c r="N1051" i="8"/>
  <c r="O1051" i="8"/>
  <c r="M1052" i="8"/>
  <c r="N1052" i="8"/>
  <c r="O1052" i="8"/>
  <c r="M1053" i="8"/>
  <c r="N1053" i="8"/>
  <c r="O1053" i="8"/>
  <c r="M1054" i="8"/>
  <c r="N1054" i="8"/>
  <c r="O1054" i="8"/>
  <c r="M1055" i="8"/>
  <c r="N1055" i="8"/>
  <c r="O1055" i="8"/>
  <c r="M1056" i="8"/>
  <c r="N1056" i="8"/>
  <c r="O1056" i="8"/>
  <c r="M1057" i="8"/>
  <c r="N1057" i="8"/>
  <c r="O1057" i="8"/>
  <c r="M1058" i="8"/>
  <c r="N1058" i="8"/>
  <c r="O1058" i="8"/>
  <c r="M1059" i="8"/>
  <c r="N1059" i="8"/>
  <c r="O1059" i="8"/>
  <c r="M1060" i="8"/>
  <c r="N1060" i="8"/>
  <c r="O1060" i="8"/>
  <c r="M1061" i="8"/>
  <c r="N1061" i="8"/>
  <c r="O1061" i="8"/>
  <c r="M1062" i="8"/>
  <c r="N1062" i="8"/>
  <c r="O1062" i="8"/>
  <c r="M1063" i="8"/>
  <c r="N1063" i="8"/>
  <c r="O1063" i="8"/>
  <c r="M1064" i="8"/>
  <c r="N1064" i="8"/>
  <c r="O1064" i="8"/>
  <c r="M1065" i="8"/>
  <c r="N1065" i="8"/>
  <c r="O1065" i="8"/>
  <c r="M1066" i="8"/>
  <c r="N1066" i="8"/>
  <c r="O1066" i="8"/>
  <c r="M1067" i="8"/>
  <c r="N1067" i="8"/>
  <c r="O1067" i="8"/>
  <c r="M1068" i="8"/>
  <c r="N1068" i="8"/>
  <c r="O1068" i="8"/>
  <c r="M1069" i="8"/>
  <c r="N1069" i="8"/>
  <c r="O1069" i="8"/>
  <c r="M1070" i="8"/>
  <c r="N1070" i="8"/>
  <c r="O1070" i="8"/>
  <c r="M1071" i="8"/>
  <c r="N1071" i="8"/>
  <c r="O1071" i="8"/>
  <c r="M1072" i="8"/>
  <c r="N1072" i="8"/>
  <c r="O1072" i="8"/>
  <c r="M1073" i="8"/>
  <c r="N1073" i="8"/>
  <c r="O1073" i="8"/>
  <c r="M1074" i="8"/>
  <c r="N1074" i="8"/>
  <c r="O1074" i="8"/>
  <c r="M1075" i="8"/>
  <c r="N1075" i="8"/>
  <c r="O1075" i="8"/>
  <c r="M1076" i="8"/>
  <c r="N1076" i="8"/>
  <c r="O1076" i="8"/>
  <c r="M1077" i="8"/>
  <c r="N1077" i="8"/>
  <c r="O1077" i="8"/>
  <c r="M1078" i="8"/>
  <c r="N1078" i="8"/>
  <c r="O1078" i="8"/>
  <c r="M1079" i="8"/>
  <c r="N1079" i="8"/>
  <c r="O1079" i="8"/>
  <c r="M1080" i="8"/>
  <c r="N1080" i="8"/>
  <c r="O1080" i="8"/>
  <c r="M1081" i="8"/>
  <c r="N1081" i="8"/>
  <c r="O1081" i="8"/>
  <c r="M1082" i="8"/>
  <c r="N1082" i="8"/>
  <c r="O1082" i="8"/>
  <c r="M1083" i="8"/>
  <c r="N1083" i="8"/>
  <c r="O1083" i="8"/>
  <c r="M1084" i="8"/>
  <c r="N1084" i="8"/>
  <c r="O1084" i="8"/>
  <c r="M1085" i="8"/>
  <c r="N1085" i="8"/>
  <c r="O1085" i="8"/>
  <c r="M1086" i="8"/>
  <c r="N1086" i="8"/>
  <c r="O1086" i="8"/>
  <c r="M1087" i="8"/>
  <c r="N1087" i="8"/>
  <c r="O1087" i="8"/>
  <c r="M1088" i="8"/>
  <c r="N1088" i="8"/>
  <c r="O1088" i="8"/>
  <c r="M1089" i="8"/>
  <c r="N1089" i="8"/>
  <c r="O1089" i="8"/>
  <c r="M1090" i="8"/>
  <c r="N1090" i="8"/>
  <c r="O1090" i="8"/>
  <c r="M1091" i="8"/>
  <c r="N1091" i="8"/>
  <c r="O1091" i="8"/>
  <c r="M1092" i="8"/>
  <c r="N1092" i="8"/>
  <c r="O1092" i="8"/>
  <c r="M1093" i="8"/>
  <c r="N1093" i="8"/>
  <c r="O1093" i="8"/>
  <c r="M1094" i="8"/>
  <c r="N1094" i="8"/>
  <c r="O1094" i="8"/>
  <c r="M1095" i="8"/>
  <c r="N1095" i="8"/>
  <c r="O1095" i="8"/>
  <c r="M1096" i="8"/>
  <c r="N1096" i="8"/>
  <c r="O1096" i="8"/>
  <c r="M1097" i="8"/>
  <c r="N1097" i="8"/>
  <c r="O1097" i="8"/>
  <c r="M1098" i="8"/>
  <c r="N1098" i="8"/>
  <c r="O1098" i="8"/>
  <c r="M1099" i="8"/>
  <c r="N1099" i="8"/>
  <c r="O1099" i="8"/>
  <c r="M1100" i="8"/>
  <c r="N1100" i="8"/>
  <c r="O1100" i="8"/>
  <c r="M1101" i="8"/>
  <c r="N1101" i="8"/>
  <c r="O1101" i="8"/>
  <c r="M1102" i="8"/>
  <c r="N1102" i="8"/>
  <c r="O1102" i="8"/>
  <c r="M1103" i="8"/>
  <c r="N1103" i="8"/>
  <c r="O1103" i="8"/>
  <c r="M1104" i="8"/>
  <c r="N1104" i="8"/>
  <c r="O1104" i="8"/>
  <c r="M1105" i="8"/>
  <c r="N1105" i="8"/>
  <c r="O1105" i="8"/>
  <c r="M1106" i="8"/>
  <c r="N1106" i="8"/>
  <c r="O1106" i="8"/>
  <c r="M1107" i="8"/>
  <c r="N1107" i="8"/>
  <c r="O1107" i="8"/>
  <c r="M1108" i="8"/>
  <c r="N1108" i="8"/>
  <c r="O1108" i="8"/>
  <c r="M1109" i="8"/>
  <c r="N1109" i="8"/>
  <c r="O1109" i="8"/>
  <c r="M1110" i="8"/>
  <c r="N1110" i="8"/>
  <c r="O1110" i="8"/>
  <c r="M1111" i="8"/>
  <c r="N1111" i="8"/>
  <c r="O1111" i="8"/>
  <c r="M1112" i="8"/>
  <c r="N1112" i="8"/>
  <c r="O1112" i="8"/>
  <c r="M1113" i="8"/>
  <c r="N1113" i="8"/>
  <c r="O1113" i="8"/>
  <c r="M1114" i="8"/>
  <c r="N1114" i="8"/>
  <c r="O1114" i="8"/>
  <c r="M1115" i="8"/>
  <c r="N1115" i="8"/>
  <c r="O1115" i="8"/>
  <c r="M1116" i="8"/>
  <c r="N1116" i="8"/>
  <c r="O1116" i="8"/>
  <c r="M1117" i="8"/>
  <c r="N1117" i="8"/>
  <c r="O1117" i="8"/>
  <c r="M1118" i="8"/>
  <c r="N1118" i="8"/>
  <c r="O1118" i="8"/>
  <c r="M1119" i="8"/>
  <c r="N1119" i="8"/>
  <c r="O1119" i="8"/>
  <c r="M1120" i="8"/>
  <c r="N1120" i="8"/>
  <c r="O1120" i="8"/>
  <c r="M1121" i="8"/>
  <c r="N1121" i="8"/>
  <c r="O1121" i="8"/>
  <c r="M1122" i="8"/>
  <c r="N1122" i="8"/>
  <c r="O1122" i="8"/>
  <c r="M1123" i="8"/>
  <c r="N1123" i="8"/>
  <c r="O1123" i="8"/>
  <c r="M1124" i="8"/>
  <c r="N1124" i="8"/>
  <c r="O1124" i="8"/>
  <c r="M1125" i="8"/>
  <c r="N1125" i="8"/>
  <c r="O1125" i="8"/>
  <c r="M1126" i="8"/>
  <c r="N1126" i="8"/>
  <c r="O1126" i="8"/>
  <c r="M1127" i="8"/>
  <c r="N1127" i="8"/>
  <c r="O1127" i="8"/>
  <c r="M1128" i="8"/>
  <c r="N1128" i="8"/>
  <c r="O1128" i="8"/>
  <c r="M1129" i="8"/>
  <c r="N1129" i="8"/>
  <c r="O1129" i="8"/>
  <c r="M1130" i="8"/>
  <c r="N1130" i="8"/>
  <c r="O1130" i="8"/>
  <c r="M1131" i="8"/>
  <c r="N1131" i="8"/>
  <c r="O1131" i="8"/>
  <c r="M1132" i="8"/>
  <c r="N1132" i="8"/>
  <c r="O1132" i="8"/>
  <c r="M1133" i="8"/>
  <c r="N1133" i="8"/>
  <c r="O1133" i="8"/>
  <c r="M1134" i="8"/>
  <c r="N1134" i="8"/>
  <c r="O1134" i="8"/>
  <c r="M1135" i="8"/>
  <c r="N1135" i="8"/>
  <c r="O1135" i="8"/>
  <c r="M1136" i="8"/>
  <c r="N1136" i="8"/>
  <c r="O1136" i="8"/>
  <c r="M1137" i="8"/>
  <c r="N1137" i="8"/>
  <c r="O1137" i="8"/>
  <c r="M1138" i="8"/>
  <c r="N1138" i="8"/>
  <c r="O1138" i="8"/>
  <c r="M1139" i="8"/>
  <c r="N1139" i="8"/>
  <c r="O1139" i="8"/>
  <c r="M1140" i="8"/>
  <c r="N1140" i="8"/>
  <c r="O1140" i="8"/>
  <c r="M1141" i="8"/>
  <c r="N1141" i="8"/>
  <c r="O1141" i="8"/>
  <c r="M1142" i="8"/>
  <c r="N1142" i="8"/>
  <c r="O1142" i="8"/>
  <c r="M1143" i="8"/>
  <c r="N1143" i="8"/>
  <c r="O1143" i="8"/>
  <c r="M1144" i="8"/>
  <c r="N1144" i="8"/>
  <c r="O1144" i="8"/>
  <c r="M1145" i="8"/>
  <c r="N1145" i="8"/>
  <c r="O1145" i="8"/>
  <c r="M1146" i="8"/>
  <c r="N1146" i="8"/>
  <c r="O1146" i="8"/>
  <c r="M1147" i="8"/>
  <c r="N1147" i="8"/>
  <c r="O1147" i="8"/>
  <c r="M1148" i="8"/>
  <c r="N1148" i="8"/>
  <c r="O1148" i="8"/>
  <c r="M1149" i="8"/>
  <c r="N1149" i="8"/>
  <c r="O1149" i="8"/>
  <c r="M1150" i="8"/>
  <c r="N1150" i="8"/>
  <c r="O1150" i="8"/>
  <c r="M1151" i="8"/>
  <c r="N1151" i="8"/>
  <c r="O1151" i="8"/>
  <c r="M1152" i="8"/>
  <c r="N1152" i="8"/>
  <c r="O1152" i="8"/>
  <c r="M1153" i="8"/>
  <c r="N1153" i="8"/>
  <c r="O1153" i="8"/>
  <c r="M1154" i="8"/>
  <c r="N1154" i="8"/>
  <c r="O1154" i="8"/>
  <c r="M1155" i="8"/>
  <c r="N1155" i="8"/>
  <c r="O1155" i="8"/>
  <c r="M1156" i="8"/>
  <c r="N1156" i="8"/>
  <c r="O1156" i="8"/>
  <c r="M1157" i="8"/>
  <c r="N1157" i="8"/>
  <c r="O1157" i="8"/>
  <c r="M1158" i="8"/>
  <c r="N1158" i="8"/>
  <c r="O1158" i="8"/>
  <c r="M1159" i="8"/>
  <c r="N1159" i="8"/>
  <c r="O1159" i="8"/>
  <c r="M1160" i="8"/>
  <c r="N1160" i="8"/>
  <c r="O1160" i="8"/>
  <c r="M1161" i="8"/>
  <c r="N1161" i="8"/>
  <c r="O1161" i="8"/>
  <c r="M1162" i="8"/>
  <c r="N1162" i="8"/>
  <c r="O1162" i="8"/>
  <c r="M1163" i="8"/>
  <c r="N1163" i="8"/>
  <c r="O1163" i="8"/>
  <c r="M1164" i="8"/>
  <c r="N1164" i="8"/>
  <c r="O1164" i="8"/>
  <c r="M1165" i="8"/>
  <c r="N1165" i="8"/>
  <c r="O1165" i="8"/>
  <c r="M1166" i="8"/>
  <c r="N1166" i="8"/>
  <c r="O1166" i="8"/>
  <c r="M1167" i="8"/>
  <c r="N1167" i="8"/>
  <c r="O1167" i="8"/>
  <c r="M1168" i="8"/>
  <c r="N1168" i="8"/>
  <c r="O1168" i="8"/>
  <c r="M1169" i="8"/>
  <c r="N1169" i="8"/>
  <c r="O1169" i="8"/>
  <c r="M1170" i="8"/>
  <c r="N1170" i="8"/>
  <c r="O1170" i="8"/>
  <c r="M1171" i="8"/>
  <c r="N1171" i="8"/>
  <c r="O1171" i="8"/>
  <c r="M1172" i="8"/>
  <c r="N1172" i="8"/>
  <c r="O1172" i="8"/>
  <c r="M1173" i="8"/>
  <c r="N1173" i="8"/>
  <c r="O1173" i="8"/>
  <c r="M1174" i="8"/>
  <c r="N1174" i="8"/>
  <c r="O1174" i="8"/>
  <c r="M1175" i="8"/>
  <c r="N1175" i="8"/>
  <c r="O1175" i="8"/>
  <c r="M1176" i="8"/>
  <c r="N1176" i="8"/>
  <c r="O1176" i="8"/>
  <c r="M1177" i="8"/>
  <c r="N1177" i="8"/>
  <c r="O1177" i="8"/>
  <c r="M1178" i="8"/>
  <c r="N1178" i="8"/>
  <c r="O1178" i="8"/>
  <c r="M1179" i="8"/>
  <c r="N1179" i="8"/>
  <c r="O1179" i="8"/>
  <c r="M1180" i="8"/>
  <c r="N1180" i="8"/>
  <c r="O1180" i="8"/>
  <c r="M1181" i="8"/>
  <c r="N1181" i="8"/>
  <c r="O1181" i="8"/>
  <c r="M1182" i="8"/>
  <c r="N1182" i="8"/>
  <c r="O1182" i="8"/>
  <c r="M1183" i="8"/>
  <c r="N1183" i="8"/>
  <c r="O1183" i="8"/>
  <c r="M1184" i="8"/>
  <c r="N1184" i="8"/>
  <c r="O1184" i="8"/>
  <c r="M1185" i="8"/>
  <c r="N1185" i="8"/>
  <c r="O1185" i="8"/>
  <c r="M1186" i="8"/>
  <c r="N1186" i="8"/>
  <c r="O1186" i="8"/>
  <c r="M1187" i="8"/>
  <c r="N1187" i="8"/>
  <c r="O1187" i="8"/>
  <c r="M1188" i="8"/>
  <c r="N1188" i="8"/>
  <c r="O1188" i="8"/>
  <c r="M1189" i="8"/>
  <c r="N1189" i="8"/>
  <c r="O1189" i="8"/>
  <c r="M1190" i="8"/>
  <c r="N1190" i="8"/>
  <c r="O1190" i="8"/>
  <c r="M1191" i="8"/>
  <c r="N1191" i="8"/>
  <c r="O1191" i="8"/>
  <c r="M1192" i="8"/>
  <c r="N1192" i="8"/>
  <c r="O1192" i="8"/>
  <c r="M1193" i="8"/>
  <c r="N1193" i="8"/>
  <c r="O1193" i="8"/>
  <c r="M1194" i="8"/>
  <c r="N1194" i="8"/>
  <c r="O1194" i="8"/>
  <c r="M1195" i="8"/>
  <c r="N1195" i="8"/>
  <c r="O1195" i="8"/>
  <c r="M1196" i="8"/>
  <c r="N1196" i="8"/>
  <c r="O1196" i="8"/>
  <c r="M1197" i="8"/>
  <c r="N1197" i="8"/>
  <c r="O1197" i="8"/>
  <c r="M1198" i="8"/>
  <c r="N1198" i="8"/>
  <c r="O1198" i="8"/>
  <c r="M1199" i="8"/>
  <c r="N1199" i="8"/>
  <c r="O1199" i="8"/>
  <c r="M1200" i="8"/>
  <c r="N1200" i="8"/>
  <c r="O1200" i="8"/>
  <c r="M1201" i="8"/>
  <c r="N1201" i="8"/>
  <c r="O1201" i="8"/>
  <c r="M1202" i="8"/>
  <c r="N1202" i="8"/>
  <c r="O1202" i="8"/>
  <c r="M1203" i="8"/>
  <c r="N1203" i="8"/>
  <c r="O1203" i="8"/>
  <c r="M1204" i="8"/>
  <c r="N1204" i="8"/>
  <c r="O1204" i="8"/>
  <c r="M1205" i="8"/>
  <c r="N1205" i="8"/>
  <c r="O1205" i="8"/>
  <c r="M1206" i="8"/>
  <c r="N1206" i="8"/>
  <c r="O1206" i="8"/>
  <c r="M1207" i="8"/>
  <c r="N1207" i="8"/>
  <c r="O1207" i="8"/>
  <c r="M1208" i="8"/>
  <c r="N1208" i="8"/>
  <c r="O1208" i="8"/>
  <c r="M1209" i="8"/>
  <c r="N1209" i="8"/>
  <c r="O1209" i="8"/>
  <c r="M1210" i="8"/>
  <c r="N1210" i="8"/>
  <c r="O1210" i="8"/>
  <c r="M1211" i="8"/>
  <c r="N1211" i="8"/>
  <c r="O1211" i="8"/>
  <c r="M1212" i="8"/>
  <c r="N1212" i="8"/>
  <c r="O1212" i="8"/>
  <c r="M1213" i="8"/>
  <c r="N1213" i="8"/>
  <c r="O1213" i="8"/>
  <c r="M1214" i="8"/>
  <c r="N1214" i="8"/>
  <c r="O1214" i="8"/>
  <c r="M1215" i="8"/>
  <c r="N1215" i="8"/>
  <c r="O1215" i="8"/>
  <c r="M1216" i="8"/>
  <c r="N1216" i="8"/>
  <c r="O1216" i="8"/>
  <c r="M1217" i="8"/>
  <c r="N1217" i="8"/>
  <c r="O1217" i="8"/>
  <c r="M1218" i="8"/>
  <c r="N1218" i="8"/>
  <c r="O1218" i="8"/>
  <c r="M1219" i="8"/>
  <c r="N1219" i="8"/>
  <c r="O1219" i="8"/>
  <c r="M1220" i="8"/>
  <c r="N1220" i="8"/>
  <c r="O1220" i="8"/>
  <c r="M1221" i="8"/>
  <c r="N1221" i="8"/>
  <c r="O1221" i="8"/>
  <c r="M1222" i="8"/>
  <c r="N1222" i="8"/>
  <c r="O1222" i="8"/>
  <c r="M1223" i="8"/>
  <c r="N1223" i="8"/>
  <c r="O1223" i="8"/>
  <c r="M1224" i="8"/>
  <c r="N1224" i="8"/>
  <c r="O1224" i="8"/>
  <c r="M1225" i="8"/>
  <c r="N1225" i="8"/>
  <c r="O1225" i="8"/>
  <c r="M1226" i="8"/>
  <c r="N1226" i="8"/>
  <c r="O1226" i="8"/>
  <c r="M1227" i="8"/>
  <c r="N1227" i="8"/>
  <c r="O1227" i="8"/>
  <c r="M1228" i="8"/>
  <c r="N1228" i="8"/>
  <c r="O1228" i="8"/>
  <c r="M1229" i="8"/>
  <c r="N1229" i="8"/>
  <c r="O1229" i="8"/>
  <c r="M1230" i="8"/>
  <c r="N1230" i="8"/>
  <c r="O1230" i="8"/>
  <c r="M1231" i="8"/>
  <c r="N1231" i="8"/>
  <c r="O1231" i="8"/>
  <c r="M1232" i="8"/>
  <c r="N1232" i="8"/>
  <c r="O1232" i="8"/>
  <c r="M1233" i="8"/>
  <c r="N1233" i="8"/>
  <c r="O1233" i="8"/>
  <c r="M1234" i="8"/>
  <c r="N1234" i="8"/>
  <c r="O1234" i="8"/>
  <c r="M1235" i="8"/>
  <c r="N1235" i="8"/>
  <c r="O1235" i="8"/>
  <c r="M1236" i="8"/>
  <c r="N1236" i="8"/>
  <c r="O1236" i="8"/>
  <c r="M1237" i="8"/>
  <c r="N1237" i="8"/>
  <c r="O1237" i="8"/>
  <c r="M1238" i="8"/>
  <c r="N1238" i="8"/>
  <c r="O1238" i="8"/>
  <c r="M1239" i="8"/>
  <c r="N1239" i="8"/>
  <c r="O1239" i="8"/>
  <c r="M1240" i="8"/>
  <c r="N1240" i="8"/>
  <c r="O1240" i="8"/>
  <c r="M1241" i="8"/>
  <c r="N1241" i="8"/>
  <c r="O1241" i="8"/>
  <c r="M1242" i="8"/>
  <c r="N1242" i="8"/>
  <c r="O1242" i="8"/>
  <c r="M1243" i="8"/>
  <c r="N1243" i="8"/>
  <c r="O1243" i="8"/>
  <c r="M1244" i="8"/>
  <c r="N1244" i="8"/>
  <c r="O1244" i="8"/>
  <c r="M1245" i="8"/>
  <c r="N1245" i="8"/>
  <c r="O1245" i="8"/>
  <c r="M1246" i="8"/>
  <c r="N1246" i="8"/>
  <c r="O1246" i="8"/>
  <c r="M1247" i="8"/>
  <c r="N1247" i="8"/>
  <c r="O1247" i="8"/>
  <c r="M1248" i="8"/>
  <c r="N1248" i="8"/>
  <c r="O1248" i="8"/>
  <c r="M1249" i="8"/>
  <c r="N1249" i="8"/>
  <c r="O1249" i="8"/>
  <c r="M1250" i="8"/>
  <c r="N1250" i="8"/>
  <c r="O1250" i="8"/>
  <c r="M1251" i="8"/>
  <c r="N1251" i="8"/>
  <c r="O1251" i="8"/>
  <c r="M1252" i="8"/>
  <c r="N1252" i="8"/>
  <c r="O1252" i="8"/>
  <c r="M1253" i="8"/>
  <c r="N1253" i="8"/>
  <c r="O1253" i="8"/>
  <c r="M1254" i="8"/>
  <c r="N1254" i="8"/>
  <c r="O1254" i="8"/>
  <c r="M1255" i="8"/>
  <c r="N1255" i="8"/>
  <c r="O1255" i="8"/>
  <c r="M1256" i="8"/>
  <c r="N1256" i="8"/>
  <c r="O1256" i="8"/>
  <c r="M1257" i="8"/>
  <c r="N1257" i="8"/>
  <c r="O1257" i="8"/>
  <c r="M1258" i="8"/>
  <c r="N1258" i="8"/>
  <c r="O1258" i="8"/>
  <c r="M1259" i="8"/>
  <c r="N1259" i="8"/>
  <c r="O1259" i="8"/>
  <c r="M1260" i="8"/>
  <c r="N1260" i="8"/>
  <c r="O1260" i="8"/>
  <c r="M1261" i="8"/>
  <c r="N1261" i="8"/>
  <c r="O1261" i="8"/>
  <c r="M1262" i="8"/>
  <c r="N1262" i="8"/>
  <c r="O1262" i="8"/>
  <c r="M1263" i="8"/>
  <c r="N1263" i="8"/>
  <c r="O1263" i="8"/>
  <c r="M1264" i="8"/>
  <c r="N1264" i="8"/>
  <c r="O1264" i="8"/>
  <c r="M1265" i="8"/>
  <c r="N1265" i="8"/>
  <c r="O1265" i="8"/>
  <c r="M1266" i="8"/>
  <c r="N1266" i="8"/>
  <c r="O1266" i="8"/>
  <c r="M1267" i="8"/>
  <c r="N1267" i="8"/>
  <c r="O1267" i="8"/>
  <c r="M1268" i="8"/>
  <c r="N1268" i="8"/>
  <c r="O1268" i="8"/>
  <c r="M1269" i="8"/>
  <c r="N1269" i="8"/>
  <c r="O1269" i="8"/>
  <c r="M1270" i="8"/>
  <c r="N1270" i="8"/>
  <c r="O1270" i="8"/>
  <c r="M1271" i="8"/>
  <c r="N1271" i="8"/>
  <c r="O1271" i="8"/>
  <c r="M1272" i="8"/>
  <c r="N1272" i="8"/>
  <c r="O1272" i="8"/>
  <c r="M1273" i="8"/>
  <c r="N1273" i="8"/>
  <c r="O1273" i="8"/>
  <c r="M1274" i="8"/>
  <c r="N1274" i="8"/>
  <c r="O1274" i="8"/>
  <c r="M1275" i="8"/>
  <c r="N1275" i="8"/>
  <c r="O1275" i="8"/>
  <c r="M1276" i="8"/>
  <c r="N1276" i="8"/>
  <c r="O1276" i="8"/>
  <c r="M1277" i="8"/>
  <c r="N1277" i="8"/>
  <c r="O1277" i="8"/>
  <c r="M1278" i="8"/>
  <c r="N1278" i="8"/>
  <c r="O1278" i="8"/>
  <c r="M1279" i="8"/>
  <c r="N1279" i="8"/>
  <c r="O1279" i="8"/>
  <c r="M1280" i="8"/>
  <c r="N1280" i="8"/>
  <c r="O1280" i="8"/>
  <c r="M1281" i="8"/>
  <c r="N1281" i="8"/>
  <c r="O1281" i="8"/>
  <c r="M1282" i="8"/>
  <c r="N1282" i="8"/>
  <c r="O1282" i="8"/>
  <c r="M1283" i="8"/>
  <c r="N1283" i="8"/>
  <c r="O1283" i="8"/>
  <c r="M1284" i="8"/>
  <c r="N1284" i="8"/>
  <c r="O1284" i="8"/>
  <c r="M1285" i="8"/>
  <c r="N1285" i="8"/>
  <c r="O1285" i="8"/>
  <c r="M1286" i="8"/>
  <c r="N1286" i="8"/>
  <c r="O1286" i="8"/>
  <c r="M1287" i="8"/>
  <c r="N1287" i="8"/>
  <c r="O1287" i="8"/>
  <c r="M1288" i="8"/>
  <c r="N1288" i="8"/>
  <c r="O1288" i="8"/>
  <c r="M1289" i="8"/>
  <c r="N1289" i="8"/>
  <c r="O1289" i="8"/>
  <c r="M1290" i="8"/>
  <c r="N1290" i="8"/>
  <c r="O1290" i="8"/>
  <c r="M1291" i="8"/>
  <c r="N1291" i="8"/>
  <c r="O1291" i="8"/>
  <c r="M1292" i="8"/>
  <c r="N1292" i="8"/>
  <c r="O1292" i="8"/>
  <c r="M1293" i="8"/>
  <c r="N1293" i="8"/>
  <c r="O1293" i="8"/>
  <c r="M1294" i="8"/>
  <c r="N1294" i="8"/>
  <c r="O1294" i="8"/>
  <c r="M1295" i="8"/>
  <c r="N1295" i="8"/>
  <c r="O1295" i="8"/>
  <c r="M1296" i="8"/>
  <c r="N1296" i="8"/>
  <c r="O1296" i="8"/>
  <c r="M1297" i="8"/>
  <c r="N1297" i="8"/>
  <c r="O1297" i="8"/>
  <c r="M1298" i="8"/>
  <c r="N1298" i="8"/>
  <c r="O1298" i="8"/>
  <c r="M1299" i="8"/>
  <c r="N1299" i="8"/>
  <c r="O1299" i="8"/>
  <c r="M1300" i="8"/>
  <c r="N1300" i="8"/>
  <c r="O1300" i="8"/>
  <c r="M1301" i="8"/>
  <c r="N1301" i="8"/>
  <c r="O1301" i="8"/>
  <c r="M1302" i="8"/>
  <c r="N1302" i="8"/>
  <c r="O1302" i="8"/>
  <c r="M1303" i="8"/>
  <c r="N1303" i="8"/>
  <c r="O1303" i="8"/>
  <c r="M1304" i="8"/>
  <c r="N1304" i="8"/>
  <c r="O1304" i="8"/>
  <c r="M1305" i="8"/>
  <c r="N1305" i="8"/>
  <c r="O1305" i="8"/>
  <c r="M1306" i="8"/>
  <c r="N1306" i="8"/>
  <c r="O1306" i="8"/>
  <c r="M1307" i="8"/>
  <c r="N1307" i="8"/>
  <c r="O1307" i="8"/>
  <c r="M1308" i="8"/>
  <c r="N1308" i="8"/>
  <c r="O1308" i="8"/>
  <c r="M1309" i="8"/>
  <c r="N1309" i="8"/>
  <c r="O1309" i="8"/>
  <c r="M1310" i="8"/>
  <c r="N1310" i="8"/>
  <c r="O1310" i="8"/>
  <c r="M1311" i="8"/>
  <c r="N1311" i="8"/>
  <c r="O1311" i="8"/>
  <c r="M1312" i="8"/>
  <c r="N1312" i="8"/>
  <c r="O1312" i="8"/>
  <c r="M1313" i="8"/>
  <c r="N1313" i="8"/>
  <c r="O1313" i="8"/>
  <c r="M1314" i="8"/>
  <c r="N1314" i="8"/>
  <c r="O1314" i="8"/>
  <c r="M1315" i="8"/>
  <c r="N1315" i="8"/>
  <c r="O1315" i="8"/>
  <c r="M1316" i="8"/>
  <c r="N1316" i="8"/>
  <c r="O1316" i="8"/>
  <c r="M1317" i="8"/>
  <c r="N1317" i="8"/>
  <c r="O1317" i="8"/>
  <c r="M1318" i="8"/>
  <c r="N1318" i="8"/>
  <c r="O1318" i="8"/>
  <c r="M1319" i="8"/>
  <c r="N1319" i="8"/>
  <c r="O1319" i="8"/>
  <c r="M1320" i="8"/>
  <c r="N1320" i="8"/>
  <c r="O1320" i="8"/>
  <c r="M1321" i="8"/>
  <c r="N1321" i="8"/>
  <c r="O1321" i="8"/>
  <c r="M1322" i="8"/>
  <c r="N1322" i="8"/>
  <c r="O1322" i="8"/>
  <c r="M1323" i="8"/>
  <c r="N1323" i="8"/>
  <c r="O1323" i="8"/>
  <c r="M1324" i="8"/>
  <c r="N1324" i="8"/>
  <c r="O1324" i="8"/>
  <c r="M1325" i="8"/>
  <c r="N1325" i="8"/>
  <c r="O1325" i="8"/>
  <c r="M1326" i="8"/>
  <c r="N1326" i="8"/>
  <c r="O1326" i="8"/>
  <c r="M1327" i="8"/>
  <c r="N1327" i="8"/>
  <c r="O1327" i="8"/>
  <c r="M1328" i="8"/>
  <c r="N1328" i="8"/>
  <c r="O1328" i="8"/>
  <c r="M1329" i="8"/>
  <c r="N1329" i="8"/>
  <c r="O1329" i="8"/>
  <c r="M1330" i="8"/>
  <c r="N1330" i="8"/>
  <c r="O1330" i="8"/>
  <c r="M1331" i="8"/>
  <c r="N1331" i="8"/>
  <c r="O1331" i="8"/>
  <c r="M1332" i="8"/>
  <c r="N1332" i="8"/>
  <c r="O1332" i="8"/>
  <c r="M1333" i="8"/>
  <c r="N1333" i="8"/>
  <c r="O1333" i="8"/>
  <c r="M1334" i="8"/>
  <c r="N1334" i="8"/>
  <c r="O1334" i="8"/>
  <c r="M1335" i="8"/>
  <c r="N1335" i="8"/>
  <c r="O1335" i="8"/>
  <c r="M1336" i="8"/>
  <c r="N1336" i="8"/>
  <c r="O1336" i="8"/>
  <c r="M1337" i="8"/>
  <c r="N1337" i="8"/>
  <c r="O1337" i="8"/>
  <c r="M1338" i="8"/>
  <c r="N1338" i="8"/>
  <c r="O1338" i="8"/>
  <c r="M1339" i="8"/>
  <c r="N1339" i="8"/>
  <c r="O1339" i="8"/>
  <c r="M1340" i="8"/>
  <c r="N1340" i="8"/>
  <c r="O1340" i="8"/>
  <c r="M1341" i="8"/>
  <c r="N1341" i="8"/>
  <c r="O1341" i="8"/>
  <c r="M1342" i="8"/>
  <c r="N1342" i="8"/>
  <c r="O1342" i="8"/>
  <c r="M1343" i="8"/>
  <c r="N1343" i="8"/>
  <c r="O1343" i="8"/>
  <c r="M1344" i="8"/>
  <c r="N1344" i="8"/>
  <c r="O1344" i="8"/>
  <c r="M1345" i="8"/>
  <c r="N1345" i="8"/>
  <c r="O1345" i="8"/>
  <c r="M1346" i="8"/>
  <c r="N1346" i="8"/>
  <c r="O1346" i="8"/>
  <c r="M1347" i="8"/>
  <c r="N1347" i="8"/>
  <c r="O1347" i="8"/>
  <c r="M1348" i="8"/>
  <c r="N1348" i="8"/>
  <c r="O1348" i="8"/>
  <c r="M1349" i="8"/>
  <c r="N1349" i="8"/>
  <c r="O1349" i="8"/>
  <c r="M1350" i="8"/>
  <c r="N1350" i="8"/>
  <c r="O1350" i="8"/>
  <c r="M1351" i="8"/>
  <c r="N1351" i="8"/>
  <c r="O1351" i="8"/>
  <c r="M1352" i="8"/>
  <c r="N1352" i="8"/>
  <c r="O1352" i="8"/>
  <c r="M1353" i="8"/>
  <c r="N1353" i="8"/>
  <c r="O1353" i="8"/>
  <c r="M1354" i="8"/>
  <c r="N1354" i="8"/>
  <c r="O1354" i="8"/>
  <c r="M1355" i="8"/>
  <c r="N1355" i="8"/>
  <c r="O1355" i="8"/>
  <c r="M1356" i="8"/>
  <c r="N1356" i="8"/>
  <c r="O1356" i="8"/>
  <c r="M1357" i="8"/>
  <c r="N1357" i="8"/>
  <c r="O1357" i="8"/>
  <c r="M1358" i="8"/>
  <c r="N1358" i="8"/>
  <c r="O1358" i="8"/>
  <c r="M1359" i="8"/>
  <c r="N1359" i="8"/>
  <c r="O1359" i="8"/>
  <c r="M1360" i="8"/>
  <c r="N1360" i="8"/>
  <c r="O1360" i="8"/>
  <c r="M1361" i="8"/>
  <c r="N1361" i="8"/>
  <c r="O1361" i="8"/>
  <c r="M1362" i="8"/>
  <c r="N1362" i="8"/>
  <c r="O1362" i="8"/>
  <c r="M1363" i="8"/>
  <c r="N1363" i="8"/>
  <c r="O1363" i="8"/>
  <c r="M1364" i="8"/>
  <c r="N1364" i="8"/>
  <c r="O1364" i="8"/>
  <c r="M1365" i="8"/>
  <c r="N1365" i="8"/>
  <c r="O1365" i="8"/>
  <c r="M1366" i="8"/>
  <c r="N1366" i="8"/>
  <c r="O1366" i="8"/>
  <c r="M1367" i="8"/>
  <c r="N1367" i="8"/>
  <c r="O1367" i="8"/>
  <c r="M1368" i="8"/>
  <c r="N1368" i="8"/>
  <c r="O1368" i="8"/>
  <c r="M1369" i="8"/>
  <c r="N1369" i="8"/>
  <c r="O1369" i="8"/>
  <c r="M1370" i="8"/>
  <c r="N1370" i="8"/>
  <c r="O1370" i="8"/>
  <c r="M1371" i="8"/>
  <c r="N1371" i="8"/>
  <c r="O1371" i="8"/>
  <c r="M1372" i="8"/>
  <c r="N1372" i="8"/>
  <c r="O1372" i="8"/>
  <c r="M1373" i="8"/>
  <c r="N1373" i="8"/>
  <c r="O1373" i="8"/>
  <c r="M1374" i="8"/>
  <c r="N1374" i="8"/>
  <c r="O1374" i="8"/>
  <c r="M1375" i="8"/>
  <c r="N1375" i="8"/>
  <c r="O1375" i="8"/>
  <c r="M1376" i="8"/>
  <c r="N1376" i="8"/>
  <c r="O1376" i="8"/>
  <c r="M1377" i="8"/>
  <c r="N1377" i="8"/>
  <c r="O1377" i="8"/>
  <c r="M1378" i="8"/>
  <c r="N1378" i="8"/>
  <c r="O1378" i="8"/>
  <c r="M1379" i="8"/>
  <c r="N1379" i="8"/>
  <c r="O1379" i="8"/>
  <c r="M1380" i="8"/>
  <c r="N1380" i="8"/>
  <c r="O1380" i="8"/>
  <c r="M1381" i="8"/>
  <c r="N1381" i="8"/>
  <c r="O1381" i="8"/>
  <c r="M1382" i="8"/>
  <c r="N1382" i="8"/>
  <c r="O1382" i="8"/>
  <c r="M1383" i="8"/>
  <c r="N1383" i="8"/>
  <c r="O1383" i="8"/>
  <c r="M1384" i="8"/>
  <c r="N1384" i="8"/>
  <c r="O1384" i="8"/>
  <c r="M1385" i="8"/>
  <c r="N1385" i="8"/>
  <c r="O1385" i="8"/>
  <c r="M1386" i="8"/>
  <c r="N1386" i="8"/>
  <c r="O1386" i="8"/>
  <c r="M1387" i="8"/>
  <c r="N1387" i="8"/>
  <c r="O1387" i="8"/>
  <c r="M1388" i="8"/>
  <c r="N1388" i="8"/>
  <c r="O1388" i="8"/>
  <c r="M1389" i="8"/>
  <c r="N1389" i="8"/>
  <c r="O1389" i="8"/>
  <c r="M1390" i="8"/>
  <c r="N1390" i="8"/>
  <c r="O1390" i="8"/>
  <c r="M1391" i="8"/>
  <c r="N1391" i="8"/>
  <c r="O1391" i="8"/>
  <c r="M1392" i="8"/>
  <c r="N1392" i="8"/>
  <c r="O1392" i="8"/>
  <c r="M1393" i="8"/>
  <c r="N1393" i="8"/>
  <c r="O1393" i="8"/>
  <c r="M1394" i="8"/>
  <c r="N1394" i="8"/>
  <c r="O1394" i="8"/>
  <c r="M1395" i="8"/>
  <c r="N1395" i="8"/>
  <c r="O1395" i="8"/>
  <c r="M1396" i="8"/>
  <c r="N1396" i="8"/>
  <c r="O1396" i="8"/>
  <c r="M1397" i="8"/>
  <c r="N1397" i="8"/>
  <c r="O1397" i="8"/>
  <c r="M1398" i="8"/>
  <c r="N1398" i="8"/>
  <c r="O1398" i="8"/>
  <c r="M1399" i="8"/>
  <c r="N1399" i="8"/>
  <c r="O1399" i="8"/>
  <c r="M1400" i="8"/>
  <c r="N1400" i="8"/>
  <c r="O1400" i="8"/>
  <c r="M1401" i="8"/>
  <c r="N1401" i="8"/>
  <c r="O1401" i="8"/>
  <c r="M1402" i="8"/>
  <c r="N1402" i="8"/>
  <c r="O1402" i="8"/>
  <c r="M1403" i="8"/>
  <c r="N1403" i="8"/>
  <c r="O1403" i="8"/>
  <c r="M1404" i="8"/>
  <c r="N1404" i="8"/>
  <c r="O1404" i="8"/>
  <c r="M1405" i="8"/>
  <c r="N1405" i="8"/>
  <c r="O1405" i="8"/>
  <c r="M1406" i="8"/>
  <c r="N1406" i="8"/>
  <c r="O1406" i="8"/>
  <c r="M1407" i="8"/>
  <c r="N1407" i="8"/>
  <c r="O1407" i="8"/>
  <c r="M1408" i="8"/>
  <c r="N1408" i="8"/>
  <c r="O1408" i="8"/>
  <c r="M1409" i="8"/>
  <c r="N1409" i="8"/>
  <c r="O1409" i="8"/>
  <c r="M1410" i="8"/>
  <c r="N1410" i="8"/>
  <c r="O1410" i="8"/>
  <c r="M1411" i="8"/>
  <c r="N1411" i="8"/>
  <c r="O1411" i="8"/>
  <c r="M1412" i="8"/>
  <c r="N1412" i="8"/>
  <c r="O1412" i="8"/>
  <c r="M1413" i="8"/>
  <c r="N1413" i="8"/>
  <c r="O1413" i="8"/>
  <c r="M1414" i="8"/>
  <c r="N1414" i="8"/>
  <c r="O1414" i="8"/>
  <c r="M1415" i="8"/>
  <c r="N1415" i="8"/>
  <c r="O1415" i="8"/>
  <c r="M1416" i="8"/>
  <c r="N1416" i="8"/>
  <c r="O1416" i="8"/>
  <c r="M1417" i="8"/>
  <c r="N1417" i="8"/>
  <c r="O1417" i="8"/>
  <c r="M1418" i="8"/>
  <c r="N1418" i="8"/>
  <c r="O1418" i="8"/>
  <c r="M1419" i="8"/>
  <c r="N1419" i="8"/>
  <c r="O1419" i="8"/>
  <c r="M1420" i="8"/>
  <c r="N1420" i="8"/>
  <c r="O1420" i="8"/>
  <c r="M1421" i="8"/>
  <c r="N1421" i="8"/>
  <c r="O1421" i="8"/>
  <c r="M1422" i="8"/>
  <c r="N1422" i="8"/>
  <c r="O1422" i="8"/>
  <c r="M1423" i="8"/>
  <c r="N1423" i="8"/>
  <c r="O1423" i="8"/>
  <c r="M1424" i="8"/>
  <c r="N1424" i="8"/>
  <c r="O1424" i="8"/>
  <c r="M1425" i="8"/>
  <c r="N1425" i="8"/>
  <c r="O1425" i="8"/>
  <c r="M1426" i="8"/>
  <c r="N1426" i="8"/>
  <c r="O1426" i="8"/>
  <c r="M1427" i="8"/>
  <c r="N1427" i="8"/>
  <c r="O1427" i="8"/>
  <c r="M1428" i="8"/>
  <c r="N1428" i="8"/>
  <c r="O1428" i="8"/>
  <c r="M1429" i="8"/>
  <c r="N1429" i="8"/>
  <c r="O1429" i="8"/>
  <c r="M1430" i="8"/>
  <c r="N1430" i="8"/>
  <c r="O1430" i="8"/>
  <c r="M1431" i="8"/>
  <c r="N1431" i="8"/>
  <c r="O1431" i="8"/>
  <c r="M1432" i="8"/>
  <c r="N1432" i="8"/>
  <c r="O1432" i="8"/>
  <c r="M1433" i="8"/>
  <c r="N1433" i="8"/>
  <c r="O1433" i="8"/>
  <c r="M1434" i="8"/>
  <c r="N1434" i="8"/>
  <c r="O1434" i="8"/>
  <c r="M1435" i="8"/>
  <c r="N1435" i="8"/>
  <c r="O1435" i="8"/>
  <c r="M1436" i="8"/>
  <c r="N1436" i="8"/>
  <c r="O1436" i="8"/>
  <c r="M1437" i="8"/>
  <c r="N1437" i="8"/>
  <c r="O1437" i="8"/>
  <c r="M1438" i="8"/>
  <c r="N1438" i="8"/>
  <c r="O1438" i="8"/>
  <c r="M1439" i="8"/>
  <c r="N1439" i="8"/>
  <c r="O1439" i="8"/>
  <c r="M1440" i="8"/>
  <c r="N1440" i="8"/>
  <c r="O1440" i="8"/>
  <c r="M1441" i="8"/>
  <c r="N1441" i="8"/>
  <c r="O1441" i="8"/>
  <c r="M1442" i="8"/>
  <c r="N1442" i="8"/>
  <c r="O1442" i="8"/>
  <c r="M1443" i="8"/>
  <c r="N1443" i="8"/>
  <c r="O1443" i="8"/>
  <c r="M1444" i="8"/>
  <c r="N1444" i="8"/>
  <c r="O1444" i="8"/>
  <c r="M1445" i="8"/>
  <c r="N1445" i="8"/>
  <c r="O1445" i="8"/>
  <c r="M1446" i="8"/>
  <c r="N1446" i="8"/>
  <c r="O1446" i="8"/>
  <c r="M1447" i="8"/>
  <c r="N1447" i="8"/>
  <c r="O1447" i="8"/>
  <c r="M1448" i="8"/>
  <c r="N1448" i="8"/>
  <c r="O1448" i="8"/>
  <c r="M1449" i="8"/>
  <c r="N1449" i="8"/>
  <c r="O1449" i="8"/>
  <c r="M1450" i="8"/>
  <c r="N1450" i="8"/>
  <c r="O1450" i="8"/>
  <c r="M1451" i="8"/>
  <c r="N1451" i="8"/>
  <c r="O1451" i="8"/>
  <c r="M1452" i="8"/>
  <c r="N1452" i="8"/>
  <c r="O1452" i="8"/>
  <c r="M1453" i="8"/>
  <c r="N1453" i="8"/>
  <c r="O1453" i="8"/>
  <c r="M1454" i="8"/>
  <c r="N1454" i="8"/>
  <c r="O1454" i="8"/>
  <c r="M1455" i="8"/>
  <c r="N1455" i="8"/>
  <c r="O1455" i="8"/>
  <c r="M1456" i="8"/>
  <c r="N1456" i="8"/>
  <c r="O1456" i="8"/>
  <c r="M1457" i="8"/>
  <c r="N1457" i="8"/>
  <c r="O1457" i="8"/>
  <c r="M1458" i="8"/>
  <c r="N1458" i="8"/>
  <c r="O1458" i="8"/>
  <c r="M1459" i="8"/>
  <c r="N1459" i="8"/>
  <c r="O1459" i="8"/>
  <c r="M1460" i="8"/>
  <c r="N1460" i="8"/>
  <c r="O1460" i="8"/>
  <c r="M1461" i="8"/>
  <c r="N1461" i="8"/>
  <c r="O1461" i="8"/>
  <c r="M1462" i="8"/>
  <c r="N1462" i="8"/>
  <c r="O1462" i="8"/>
  <c r="M1463" i="8"/>
  <c r="N1463" i="8"/>
  <c r="O1463" i="8"/>
  <c r="M1464" i="8"/>
  <c r="N1464" i="8"/>
  <c r="O1464" i="8"/>
  <c r="M1465" i="8"/>
  <c r="N1465" i="8"/>
  <c r="O1465" i="8"/>
  <c r="M1466" i="8"/>
  <c r="N1466" i="8"/>
  <c r="O1466" i="8"/>
  <c r="M1467" i="8"/>
  <c r="N1467" i="8"/>
  <c r="O1467" i="8"/>
  <c r="M1468" i="8"/>
  <c r="N1468" i="8"/>
  <c r="O1468" i="8"/>
  <c r="M1469" i="8"/>
  <c r="N1469" i="8"/>
  <c r="O1469" i="8"/>
  <c r="M1470" i="8"/>
  <c r="N1470" i="8"/>
  <c r="O1470" i="8"/>
  <c r="M1471" i="8"/>
  <c r="N1471" i="8"/>
  <c r="O1471" i="8"/>
  <c r="M1472" i="8"/>
  <c r="N1472" i="8"/>
  <c r="O1472" i="8"/>
  <c r="M1473" i="8"/>
  <c r="N1473" i="8"/>
  <c r="O1473" i="8"/>
  <c r="M1474" i="8"/>
  <c r="N1474" i="8"/>
  <c r="O1474" i="8"/>
  <c r="M1475" i="8"/>
  <c r="N1475" i="8"/>
  <c r="O1475" i="8"/>
  <c r="M1476" i="8"/>
  <c r="N1476" i="8"/>
  <c r="O1476" i="8"/>
  <c r="M1477" i="8"/>
  <c r="N1477" i="8"/>
  <c r="O1477" i="8"/>
  <c r="M1478" i="8"/>
  <c r="N1478" i="8"/>
  <c r="O1478" i="8"/>
  <c r="M1479" i="8"/>
  <c r="N1479" i="8"/>
  <c r="O1479" i="8"/>
  <c r="M1480" i="8"/>
  <c r="N1480" i="8"/>
  <c r="O1480" i="8"/>
  <c r="M1481" i="8"/>
  <c r="N1481" i="8"/>
  <c r="O1481" i="8"/>
  <c r="M1482" i="8"/>
  <c r="N1482" i="8"/>
  <c r="O1482" i="8"/>
  <c r="M1483" i="8"/>
  <c r="N1483" i="8"/>
  <c r="O1483" i="8"/>
  <c r="M1484" i="8"/>
  <c r="N1484" i="8"/>
  <c r="O1484" i="8"/>
  <c r="M1485" i="8"/>
  <c r="N1485" i="8"/>
  <c r="O1485" i="8"/>
  <c r="M1486" i="8"/>
  <c r="N1486" i="8"/>
  <c r="O1486" i="8"/>
  <c r="M1487" i="8"/>
  <c r="N1487" i="8"/>
  <c r="O1487" i="8"/>
  <c r="M1488" i="8"/>
  <c r="N1488" i="8"/>
  <c r="O1488" i="8"/>
  <c r="M1489" i="8"/>
  <c r="N1489" i="8"/>
  <c r="O1489" i="8"/>
  <c r="M1490" i="8"/>
  <c r="N1490" i="8"/>
  <c r="O1490" i="8"/>
  <c r="M1491" i="8"/>
  <c r="N1491" i="8"/>
  <c r="O1491" i="8"/>
  <c r="M1492" i="8"/>
  <c r="N1492" i="8"/>
  <c r="O1492" i="8"/>
  <c r="M1493" i="8"/>
  <c r="N1493" i="8"/>
  <c r="O1493" i="8"/>
  <c r="M1494" i="8"/>
  <c r="N1494" i="8"/>
  <c r="O1494" i="8"/>
  <c r="M1495" i="8"/>
  <c r="N1495" i="8"/>
  <c r="O1495" i="8"/>
  <c r="M1496" i="8"/>
  <c r="N1496" i="8"/>
  <c r="O1496" i="8"/>
  <c r="M1497" i="8"/>
  <c r="N1497" i="8"/>
  <c r="O1497" i="8"/>
  <c r="M1498" i="8"/>
  <c r="N1498" i="8"/>
  <c r="O1498" i="8"/>
  <c r="M1499" i="8"/>
  <c r="N1499" i="8"/>
  <c r="O1499" i="8"/>
  <c r="M1500" i="8"/>
  <c r="N1500" i="8"/>
  <c r="O1500" i="8"/>
  <c r="M1501" i="8"/>
  <c r="N1501" i="8"/>
  <c r="O1501" i="8"/>
  <c r="M1502" i="8"/>
  <c r="N1502" i="8"/>
  <c r="O1502" i="8"/>
  <c r="M1503" i="8"/>
  <c r="N1503" i="8"/>
  <c r="O1503" i="8"/>
  <c r="M1504" i="8"/>
  <c r="N1504" i="8"/>
  <c r="O1504" i="8"/>
  <c r="M1505" i="8"/>
  <c r="N1505" i="8"/>
  <c r="O1505" i="8"/>
  <c r="M1506" i="8"/>
  <c r="N1506" i="8"/>
  <c r="O1506" i="8"/>
  <c r="M1507" i="8"/>
  <c r="N1507" i="8"/>
  <c r="O1507" i="8"/>
  <c r="M1508" i="8"/>
  <c r="N1508" i="8"/>
  <c r="O1508" i="8"/>
  <c r="M1509" i="8"/>
  <c r="N1509" i="8"/>
  <c r="O1509" i="8"/>
  <c r="M1510" i="8"/>
  <c r="N1510" i="8"/>
  <c r="O1510" i="8"/>
  <c r="M1511" i="8"/>
  <c r="N1511" i="8"/>
  <c r="O1511" i="8"/>
  <c r="M1512" i="8"/>
  <c r="N1512" i="8"/>
  <c r="O1512" i="8"/>
  <c r="M1513" i="8"/>
  <c r="N1513" i="8"/>
  <c r="O1513" i="8"/>
  <c r="M1514" i="8"/>
  <c r="N1514" i="8"/>
  <c r="O1514" i="8"/>
  <c r="M1515" i="8"/>
  <c r="N1515" i="8"/>
  <c r="O1515" i="8"/>
  <c r="M1516" i="8"/>
  <c r="N1516" i="8"/>
  <c r="O1516" i="8"/>
  <c r="M1517" i="8"/>
  <c r="N1517" i="8"/>
  <c r="O1517" i="8"/>
  <c r="M1518" i="8"/>
  <c r="N1518" i="8"/>
  <c r="O1518" i="8"/>
  <c r="M1519" i="8"/>
  <c r="N1519" i="8"/>
  <c r="O1519" i="8"/>
  <c r="M1520" i="8"/>
  <c r="N1520" i="8"/>
  <c r="O1520" i="8"/>
  <c r="M1521" i="8"/>
  <c r="N1521" i="8"/>
  <c r="O1521" i="8"/>
  <c r="M1522" i="8"/>
  <c r="N1522" i="8"/>
  <c r="O1522" i="8"/>
  <c r="M1523" i="8"/>
  <c r="N1523" i="8"/>
  <c r="O1523" i="8"/>
  <c r="M1524" i="8"/>
  <c r="N1524" i="8"/>
  <c r="O1524" i="8"/>
  <c r="M1525" i="8"/>
  <c r="N1525" i="8"/>
  <c r="O1525" i="8"/>
  <c r="M1526" i="8"/>
  <c r="N1526" i="8"/>
  <c r="O1526" i="8"/>
  <c r="M1527" i="8"/>
  <c r="N1527" i="8"/>
  <c r="O1527" i="8"/>
  <c r="M1528" i="8"/>
  <c r="N1528" i="8"/>
  <c r="O1528" i="8"/>
  <c r="M1529" i="8"/>
  <c r="N1529" i="8"/>
  <c r="O1529" i="8"/>
  <c r="M1530" i="8"/>
  <c r="N1530" i="8"/>
  <c r="O1530" i="8"/>
  <c r="M1531" i="8"/>
  <c r="N1531" i="8"/>
  <c r="O1531" i="8"/>
  <c r="M1532" i="8"/>
  <c r="N1532" i="8"/>
  <c r="O1532" i="8"/>
  <c r="M1533" i="8"/>
  <c r="N1533" i="8"/>
  <c r="O1533" i="8"/>
  <c r="M1534" i="8"/>
  <c r="N1534" i="8"/>
  <c r="O1534" i="8"/>
  <c r="M1535" i="8"/>
  <c r="N1535" i="8"/>
  <c r="O1535" i="8"/>
  <c r="M1536" i="8"/>
  <c r="N1536" i="8"/>
  <c r="O1536" i="8"/>
  <c r="M1537" i="8"/>
  <c r="N1537" i="8"/>
  <c r="O1537" i="8"/>
  <c r="M1538" i="8"/>
  <c r="N1538" i="8"/>
  <c r="O1538" i="8"/>
  <c r="M1539" i="8"/>
  <c r="N1539" i="8"/>
  <c r="O1539" i="8"/>
  <c r="M1540" i="8"/>
  <c r="N1540" i="8"/>
  <c r="O1540" i="8"/>
  <c r="M1541" i="8"/>
  <c r="N1541" i="8"/>
  <c r="O1541" i="8"/>
  <c r="M1542" i="8"/>
  <c r="N1542" i="8"/>
  <c r="O1542" i="8"/>
  <c r="M1543" i="8"/>
  <c r="N1543" i="8"/>
  <c r="O1543" i="8"/>
  <c r="M1544" i="8"/>
  <c r="N1544" i="8"/>
  <c r="O1544" i="8"/>
  <c r="M1545" i="8"/>
  <c r="N1545" i="8"/>
  <c r="O1545" i="8"/>
  <c r="M1546" i="8"/>
  <c r="N1546" i="8"/>
  <c r="O1546" i="8"/>
  <c r="M1547" i="8"/>
  <c r="N1547" i="8"/>
  <c r="O1547" i="8"/>
  <c r="M1548" i="8"/>
  <c r="N1548" i="8"/>
  <c r="O1548" i="8"/>
  <c r="M1549" i="8"/>
  <c r="N1549" i="8"/>
  <c r="O1549" i="8"/>
  <c r="M1550" i="8"/>
  <c r="N1550" i="8"/>
  <c r="O1550" i="8"/>
  <c r="M1551" i="8"/>
  <c r="N1551" i="8"/>
  <c r="O1551" i="8"/>
  <c r="M1552" i="8"/>
  <c r="N1552" i="8"/>
  <c r="O1552" i="8"/>
  <c r="M1553" i="8"/>
  <c r="N1553" i="8"/>
  <c r="O1553" i="8"/>
  <c r="M1554" i="8"/>
  <c r="N1554" i="8"/>
  <c r="O1554" i="8"/>
  <c r="M1555" i="8"/>
  <c r="N1555" i="8"/>
  <c r="O1555" i="8"/>
  <c r="M1556" i="8"/>
  <c r="N1556" i="8"/>
  <c r="O1556" i="8"/>
  <c r="M1557" i="8"/>
  <c r="N1557" i="8"/>
  <c r="O1557" i="8"/>
  <c r="M1558" i="8"/>
  <c r="N1558" i="8"/>
  <c r="O1558" i="8"/>
  <c r="M1559" i="8"/>
  <c r="N1559" i="8"/>
  <c r="O1559" i="8"/>
  <c r="M1560" i="8"/>
  <c r="N1560" i="8"/>
  <c r="O1560" i="8"/>
  <c r="M1561" i="8"/>
  <c r="N1561" i="8"/>
  <c r="O1561" i="8"/>
  <c r="M1562" i="8"/>
  <c r="N1562" i="8"/>
  <c r="O1562" i="8"/>
  <c r="M1563" i="8"/>
  <c r="N1563" i="8"/>
  <c r="O1563" i="8"/>
  <c r="M1564" i="8"/>
  <c r="N1564" i="8"/>
  <c r="O1564" i="8"/>
  <c r="M1565" i="8"/>
  <c r="N1565" i="8"/>
  <c r="O1565" i="8"/>
  <c r="M1566" i="8"/>
  <c r="N1566" i="8"/>
  <c r="O1566" i="8"/>
  <c r="M1567" i="8"/>
  <c r="N1567" i="8"/>
  <c r="O1567" i="8"/>
  <c r="M1568" i="8"/>
  <c r="N1568" i="8"/>
  <c r="O1568" i="8"/>
  <c r="M1569" i="8"/>
  <c r="N1569" i="8"/>
  <c r="O1569" i="8"/>
  <c r="M1570" i="8"/>
  <c r="N1570" i="8"/>
  <c r="O1570" i="8"/>
  <c r="M1571" i="8"/>
  <c r="N1571" i="8"/>
  <c r="O1571" i="8"/>
  <c r="M1572" i="8"/>
  <c r="N1572" i="8"/>
  <c r="O1572" i="8"/>
  <c r="M1573" i="8"/>
  <c r="N1573" i="8"/>
  <c r="O1573" i="8"/>
  <c r="M1574" i="8"/>
  <c r="N1574" i="8"/>
  <c r="O1574" i="8"/>
  <c r="M1575" i="8"/>
  <c r="N1575" i="8"/>
  <c r="O1575" i="8"/>
  <c r="M1576" i="8"/>
  <c r="N1576" i="8"/>
  <c r="O1576" i="8"/>
  <c r="M1577" i="8"/>
  <c r="N1577" i="8"/>
  <c r="O1577" i="8"/>
  <c r="M1578" i="8"/>
  <c r="N1578" i="8"/>
  <c r="O1578" i="8"/>
  <c r="M1579" i="8"/>
  <c r="N1579" i="8"/>
  <c r="O1579" i="8"/>
  <c r="M1580" i="8"/>
  <c r="N1580" i="8"/>
  <c r="O1580" i="8"/>
  <c r="M1581" i="8"/>
  <c r="N1581" i="8"/>
  <c r="O1581" i="8"/>
  <c r="M1582" i="8"/>
  <c r="N1582" i="8"/>
  <c r="O1582" i="8"/>
  <c r="M1583" i="8"/>
  <c r="N1583" i="8"/>
  <c r="O1583" i="8"/>
  <c r="M1584" i="8"/>
  <c r="N1584" i="8"/>
  <c r="O1584" i="8"/>
  <c r="M1585" i="8"/>
  <c r="N1585" i="8"/>
  <c r="O1585" i="8"/>
  <c r="M1586" i="8"/>
  <c r="N1586" i="8"/>
  <c r="O1586" i="8"/>
  <c r="M1587" i="8"/>
  <c r="N1587" i="8"/>
  <c r="O1587" i="8"/>
  <c r="M1588" i="8"/>
  <c r="N1588" i="8"/>
  <c r="O1588" i="8"/>
  <c r="M1589" i="8"/>
  <c r="N1589" i="8"/>
  <c r="O1589" i="8"/>
  <c r="M1590" i="8"/>
  <c r="N1590" i="8"/>
  <c r="O1590" i="8"/>
  <c r="M1591" i="8"/>
  <c r="N1591" i="8"/>
  <c r="O1591" i="8"/>
  <c r="M1592" i="8"/>
  <c r="N1592" i="8"/>
  <c r="O1592" i="8"/>
  <c r="M1593" i="8"/>
  <c r="N1593" i="8"/>
  <c r="O1593" i="8"/>
  <c r="M1594" i="8"/>
  <c r="N1594" i="8"/>
  <c r="O1594" i="8"/>
  <c r="M1595" i="8"/>
  <c r="N1595" i="8"/>
  <c r="O1595" i="8"/>
  <c r="M1596" i="8"/>
  <c r="N1596" i="8"/>
  <c r="O1596" i="8"/>
  <c r="M1597" i="8"/>
  <c r="N1597" i="8"/>
  <c r="O1597" i="8"/>
  <c r="M1598" i="8"/>
  <c r="N1598" i="8"/>
  <c r="O1598" i="8"/>
  <c r="M1599" i="8"/>
  <c r="N1599" i="8"/>
  <c r="O1599" i="8"/>
  <c r="M1600" i="8"/>
  <c r="N1600" i="8"/>
  <c r="O1600" i="8"/>
  <c r="M1601" i="8"/>
  <c r="N1601" i="8"/>
  <c r="O1601" i="8"/>
  <c r="M1602" i="8"/>
  <c r="N1602" i="8"/>
  <c r="O1602" i="8"/>
  <c r="M1603" i="8"/>
  <c r="N1603" i="8"/>
  <c r="O1603" i="8"/>
  <c r="M1604" i="8"/>
  <c r="N1604" i="8"/>
  <c r="O1604" i="8"/>
  <c r="M1605" i="8"/>
  <c r="N1605" i="8"/>
  <c r="O1605" i="8"/>
  <c r="M1606" i="8"/>
  <c r="N1606" i="8"/>
  <c r="O1606" i="8"/>
  <c r="M1607" i="8"/>
  <c r="N1607" i="8"/>
  <c r="O1607" i="8"/>
  <c r="M1608" i="8"/>
  <c r="N1608" i="8"/>
  <c r="O1608" i="8"/>
  <c r="M1609" i="8"/>
  <c r="N1609" i="8"/>
  <c r="O1609" i="8"/>
  <c r="M1610" i="8"/>
  <c r="N1610" i="8"/>
  <c r="O1610" i="8"/>
  <c r="M1611" i="8"/>
  <c r="N1611" i="8"/>
  <c r="O1611" i="8"/>
  <c r="M1612" i="8"/>
  <c r="N1612" i="8"/>
  <c r="O1612" i="8"/>
  <c r="M1613" i="8"/>
  <c r="N1613" i="8"/>
  <c r="O1613" i="8"/>
  <c r="M1614" i="8"/>
  <c r="N1614" i="8"/>
  <c r="O1614" i="8"/>
  <c r="M1615" i="8"/>
  <c r="N1615" i="8"/>
  <c r="O1615" i="8"/>
  <c r="M1616" i="8"/>
  <c r="N1616" i="8"/>
  <c r="O1616" i="8"/>
  <c r="M1617" i="8"/>
  <c r="N1617" i="8"/>
  <c r="O1617" i="8"/>
  <c r="M1618" i="8"/>
  <c r="N1618" i="8"/>
  <c r="O1618" i="8"/>
  <c r="M1619" i="8"/>
  <c r="N1619" i="8"/>
  <c r="O1619" i="8"/>
  <c r="M1620" i="8"/>
  <c r="N1620" i="8"/>
  <c r="O1620" i="8"/>
  <c r="M1621" i="8"/>
  <c r="N1621" i="8"/>
  <c r="O1621" i="8"/>
  <c r="M1622" i="8"/>
  <c r="N1622" i="8"/>
  <c r="O1622" i="8"/>
  <c r="M1623" i="8"/>
  <c r="N1623" i="8"/>
  <c r="O1623" i="8"/>
  <c r="M1624" i="8"/>
  <c r="N1624" i="8"/>
  <c r="O1624" i="8"/>
  <c r="M1625" i="8"/>
  <c r="N1625" i="8"/>
  <c r="O1625" i="8"/>
  <c r="M1626" i="8"/>
  <c r="N1626" i="8"/>
  <c r="O1626" i="8"/>
  <c r="M1627" i="8"/>
  <c r="N1627" i="8"/>
  <c r="O1627" i="8"/>
  <c r="M1628" i="8"/>
  <c r="N1628" i="8"/>
  <c r="O1628" i="8"/>
  <c r="M1629" i="8"/>
  <c r="N1629" i="8"/>
  <c r="O1629" i="8"/>
  <c r="M1630" i="8"/>
  <c r="N1630" i="8"/>
  <c r="O1630" i="8"/>
  <c r="M1631" i="8"/>
  <c r="N1631" i="8"/>
  <c r="O1631" i="8"/>
  <c r="M1632" i="8"/>
  <c r="N1632" i="8"/>
  <c r="O1632" i="8"/>
  <c r="M1633" i="8"/>
  <c r="N1633" i="8"/>
  <c r="O1633" i="8"/>
  <c r="M1634" i="8"/>
  <c r="N1634" i="8"/>
  <c r="O1634" i="8"/>
  <c r="M1635" i="8"/>
  <c r="N1635" i="8"/>
  <c r="O1635" i="8"/>
  <c r="M1636" i="8"/>
  <c r="N1636" i="8"/>
  <c r="O1636" i="8"/>
  <c r="M1637" i="8"/>
  <c r="N1637" i="8"/>
  <c r="O1637" i="8"/>
  <c r="M1638" i="8"/>
  <c r="N1638" i="8"/>
  <c r="O1638" i="8"/>
  <c r="M1639" i="8"/>
  <c r="N1639" i="8"/>
  <c r="O1639" i="8"/>
  <c r="M1640" i="8"/>
  <c r="N1640" i="8"/>
  <c r="O1640" i="8"/>
  <c r="M1641" i="8"/>
  <c r="N1641" i="8"/>
  <c r="O1641" i="8"/>
  <c r="M1642" i="8"/>
  <c r="N1642" i="8"/>
  <c r="O1642" i="8"/>
  <c r="M1643" i="8"/>
  <c r="N1643" i="8"/>
  <c r="O1643" i="8"/>
  <c r="M1644" i="8"/>
  <c r="N1644" i="8"/>
  <c r="O1644" i="8"/>
  <c r="M1645" i="8"/>
  <c r="N1645" i="8"/>
  <c r="O1645" i="8"/>
  <c r="M1646" i="8"/>
  <c r="N1646" i="8"/>
  <c r="O1646" i="8"/>
  <c r="M1647" i="8"/>
  <c r="N1647" i="8"/>
  <c r="O1647" i="8"/>
  <c r="M1648" i="8"/>
  <c r="N1648" i="8"/>
  <c r="O1648" i="8"/>
  <c r="M1649" i="8"/>
  <c r="N1649" i="8"/>
  <c r="O1649" i="8"/>
  <c r="M1650" i="8"/>
  <c r="N1650" i="8"/>
  <c r="O1650" i="8"/>
  <c r="M1651" i="8"/>
  <c r="N1651" i="8"/>
  <c r="O1651" i="8"/>
  <c r="M1652" i="8"/>
  <c r="N1652" i="8"/>
  <c r="O1652" i="8"/>
  <c r="M1653" i="8"/>
  <c r="N1653" i="8"/>
  <c r="O1653" i="8"/>
  <c r="M1654" i="8"/>
  <c r="N1654" i="8"/>
  <c r="O1654" i="8"/>
  <c r="M1655" i="8"/>
  <c r="N1655" i="8"/>
  <c r="O1655" i="8"/>
  <c r="M1656" i="8"/>
  <c r="N1656" i="8"/>
  <c r="O1656" i="8"/>
  <c r="M1657" i="8"/>
  <c r="N1657" i="8"/>
  <c r="O1657" i="8"/>
  <c r="M1658" i="8"/>
  <c r="N1658" i="8"/>
  <c r="O1658" i="8"/>
  <c r="M1659" i="8"/>
  <c r="N1659" i="8"/>
  <c r="O1659" i="8"/>
  <c r="M1660" i="8"/>
  <c r="N1660" i="8"/>
  <c r="O1660" i="8"/>
  <c r="M1661" i="8"/>
  <c r="N1661" i="8"/>
  <c r="O1661" i="8"/>
  <c r="M1662" i="8"/>
  <c r="N1662" i="8"/>
  <c r="O1662" i="8"/>
  <c r="M1663" i="8"/>
  <c r="N1663" i="8"/>
  <c r="O1663" i="8"/>
  <c r="M1664" i="8"/>
  <c r="N1664" i="8"/>
  <c r="O1664" i="8"/>
  <c r="M1665" i="8"/>
  <c r="N1665" i="8"/>
  <c r="O1665" i="8"/>
  <c r="M1666" i="8"/>
  <c r="N1666" i="8"/>
  <c r="O1666" i="8"/>
  <c r="M1667" i="8"/>
  <c r="N1667" i="8"/>
  <c r="O1667" i="8"/>
  <c r="M1668" i="8"/>
  <c r="N1668" i="8"/>
  <c r="O1668" i="8"/>
  <c r="M1669" i="8"/>
  <c r="N1669" i="8"/>
  <c r="O1669" i="8"/>
  <c r="M1670" i="8"/>
  <c r="N1670" i="8"/>
  <c r="O1670" i="8"/>
  <c r="M1671" i="8"/>
  <c r="N1671" i="8"/>
  <c r="O1671" i="8"/>
  <c r="M1672" i="8"/>
  <c r="N1672" i="8"/>
  <c r="O1672" i="8"/>
  <c r="M1673" i="8"/>
  <c r="N1673" i="8"/>
  <c r="O1673" i="8"/>
  <c r="M1674" i="8"/>
  <c r="N1674" i="8"/>
  <c r="O1674" i="8"/>
  <c r="M1675" i="8"/>
  <c r="N1675" i="8"/>
  <c r="O1675" i="8"/>
  <c r="M1676" i="8"/>
  <c r="N1676" i="8"/>
  <c r="O1676" i="8"/>
  <c r="M1677" i="8"/>
  <c r="N1677" i="8"/>
  <c r="O1677" i="8"/>
  <c r="M1678" i="8"/>
  <c r="N1678" i="8"/>
  <c r="O1678" i="8"/>
  <c r="M1679" i="8"/>
  <c r="N1679" i="8"/>
  <c r="O1679" i="8"/>
  <c r="M1680" i="8"/>
  <c r="N1680" i="8"/>
  <c r="O1680" i="8"/>
  <c r="M1681" i="8"/>
  <c r="N1681" i="8"/>
  <c r="O1681" i="8"/>
  <c r="M1682" i="8"/>
  <c r="N1682" i="8"/>
  <c r="O1682" i="8"/>
  <c r="M1683" i="8"/>
  <c r="N1683" i="8"/>
  <c r="O1683" i="8"/>
  <c r="M1684" i="8"/>
  <c r="N1684" i="8"/>
  <c r="O1684" i="8"/>
  <c r="M1685" i="8"/>
  <c r="N1685" i="8"/>
  <c r="O1685" i="8"/>
  <c r="M1686" i="8"/>
  <c r="N1686" i="8"/>
  <c r="O1686" i="8"/>
  <c r="M1687" i="8"/>
  <c r="N1687" i="8"/>
  <c r="O1687" i="8"/>
  <c r="M1688" i="8"/>
  <c r="N1688" i="8"/>
  <c r="O1688" i="8"/>
  <c r="M1689" i="8"/>
  <c r="N1689" i="8"/>
  <c r="O1689" i="8"/>
  <c r="M1690" i="8"/>
  <c r="N1690" i="8"/>
  <c r="O1690" i="8"/>
  <c r="M1691" i="8"/>
  <c r="N1691" i="8"/>
  <c r="O1691" i="8"/>
  <c r="M1692" i="8"/>
  <c r="N1692" i="8"/>
  <c r="O1692" i="8"/>
  <c r="M1693" i="8"/>
  <c r="N1693" i="8"/>
  <c r="O1693" i="8"/>
  <c r="M1694" i="8"/>
  <c r="N1694" i="8"/>
  <c r="O1694" i="8"/>
  <c r="M1695" i="8"/>
  <c r="N1695" i="8"/>
  <c r="O1695" i="8"/>
  <c r="M1696" i="8"/>
  <c r="N1696" i="8"/>
  <c r="O1696" i="8"/>
  <c r="M1697" i="8"/>
  <c r="N1697" i="8"/>
  <c r="O1697" i="8"/>
  <c r="M1698" i="8"/>
  <c r="N1698" i="8"/>
  <c r="O1698" i="8"/>
  <c r="M1699" i="8"/>
  <c r="N1699" i="8"/>
  <c r="O1699" i="8"/>
  <c r="M1700" i="8"/>
  <c r="N1700" i="8"/>
  <c r="O1700" i="8"/>
  <c r="M1701" i="8"/>
  <c r="N1701" i="8"/>
  <c r="O1701" i="8"/>
  <c r="M1702" i="8"/>
  <c r="N1702" i="8"/>
  <c r="O1702" i="8"/>
  <c r="M1703" i="8"/>
  <c r="N1703" i="8"/>
  <c r="O1703" i="8"/>
  <c r="M1704" i="8"/>
  <c r="N1704" i="8"/>
  <c r="O1704" i="8"/>
  <c r="M1705" i="8"/>
  <c r="N1705" i="8"/>
  <c r="O1705" i="8"/>
  <c r="M1706" i="8"/>
  <c r="N1706" i="8"/>
  <c r="O1706" i="8"/>
  <c r="M1707" i="8"/>
  <c r="N1707" i="8"/>
  <c r="O1707" i="8"/>
  <c r="M1708" i="8"/>
  <c r="N1708" i="8"/>
  <c r="O1708" i="8"/>
  <c r="M1709" i="8"/>
  <c r="N1709" i="8"/>
  <c r="O1709" i="8"/>
  <c r="M1710" i="8"/>
  <c r="N1710" i="8"/>
  <c r="O1710" i="8"/>
  <c r="M1711" i="8"/>
  <c r="N1711" i="8"/>
  <c r="O1711" i="8"/>
  <c r="M1712" i="8"/>
  <c r="N1712" i="8"/>
  <c r="O1712" i="8"/>
  <c r="M1713" i="8"/>
  <c r="N1713" i="8"/>
  <c r="O1713" i="8"/>
  <c r="M1714" i="8"/>
  <c r="N1714" i="8"/>
  <c r="O1714" i="8"/>
  <c r="M1715" i="8"/>
  <c r="N1715" i="8"/>
  <c r="O1715" i="8"/>
  <c r="M1716" i="8"/>
  <c r="N1716" i="8"/>
  <c r="O1716" i="8"/>
  <c r="M1717" i="8"/>
  <c r="N1717" i="8"/>
  <c r="O1717" i="8"/>
  <c r="M1718" i="8"/>
  <c r="N1718" i="8"/>
  <c r="O1718" i="8"/>
  <c r="M1719" i="8"/>
  <c r="N1719" i="8"/>
  <c r="O1719" i="8"/>
  <c r="M1720" i="8"/>
  <c r="N1720" i="8"/>
  <c r="O1720" i="8"/>
  <c r="M1721" i="8"/>
  <c r="N1721" i="8"/>
  <c r="O1721" i="8"/>
  <c r="M1722" i="8"/>
  <c r="N1722" i="8"/>
  <c r="O1722" i="8"/>
  <c r="M1723" i="8"/>
  <c r="N1723" i="8"/>
  <c r="O1723" i="8"/>
  <c r="M1724" i="8"/>
  <c r="N1724" i="8"/>
  <c r="O1724" i="8"/>
  <c r="M1725" i="8"/>
  <c r="N1725" i="8"/>
  <c r="O1725" i="8"/>
  <c r="M1726" i="8"/>
  <c r="N1726" i="8"/>
  <c r="O1726" i="8"/>
  <c r="M1727" i="8"/>
  <c r="N1727" i="8"/>
  <c r="O1727" i="8"/>
  <c r="M1728" i="8"/>
  <c r="N1728" i="8"/>
  <c r="O1728" i="8"/>
  <c r="M1729" i="8"/>
  <c r="N1729" i="8"/>
  <c r="O1729" i="8"/>
  <c r="M1730" i="8"/>
  <c r="N1730" i="8"/>
  <c r="O1730" i="8"/>
  <c r="M1731" i="8"/>
  <c r="N1731" i="8"/>
  <c r="O1731" i="8"/>
  <c r="M1732" i="8"/>
  <c r="N1732" i="8"/>
  <c r="O1732" i="8"/>
  <c r="M1733" i="8"/>
  <c r="N1733" i="8"/>
  <c r="O1733" i="8"/>
  <c r="M1734" i="8"/>
  <c r="N1734" i="8"/>
  <c r="O1734" i="8"/>
  <c r="M1735" i="8"/>
  <c r="N1735" i="8"/>
  <c r="O1735" i="8"/>
  <c r="M1736" i="8"/>
  <c r="N1736" i="8"/>
  <c r="O1736" i="8"/>
  <c r="M1737" i="8"/>
  <c r="N1737" i="8"/>
  <c r="O1737" i="8"/>
  <c r="M1738" i="8"/>
  <c r="N1738" i="8"/>
  <c r="O1738" i="8"/>
  <c r="M1739" i="8"/>
  <c r="N1739" i="8"/>
  <c r="O1739" i="8"/>
  <c r="M1740" i="8"/>
  <c r="N1740" i="8"/>
  <c r="O1740" i="8"/>
  <c r="M1741" i="8"/>
  <c r="N1741" i="8"/>
  <c r="O1741" i="8"/>
  <c r="M1742" i="8"/>
  <c r="N1742" i="8"/>
  <c r="O1742" i="8"/>
  <c r="M1743" i="8"/>
  <c r="N1743" i="8"/>
  <c r="O1743" i="8"/>
  <c r="M1744" i="8"/>
  <c r="N1744" i="8"/>
  <c r="O1744" i="8"/>
  <c r="M1745" i="8"/>
  <c r="N1745" i="8"/>
  <c r="O1745" i="8"/>
  <c r="M1746" i="8"/>
  <c r="N1746" i="8"/>
  <c r="O1746" i="8"/>
  <c r="M1747" i="8"/>
  <c r="N1747" i="8"/>
  <c r="O1747" i="8"/>
  <c r="M1748" i="8"/>
  <c r="N1748" i="8"/>
  <c r="O1748" i="8"/>
  <c r="M1749" i="8"/>
  <c r="N1749" i="8"/>
  <c r="O1749" i="8"/>
  <c r="M1750" i="8"/>
  <c r="N1750" i="8"/>
  <c r="O1750" i="8"/>
  <c r="M1751" i="8"/>
  <c r="N1751" i="8"/>
  <c r="O1751" i="8"/>
  <c r="M1752" i="8"/>
  <c r="N1752" i="8"/>
  <c r="O1752" i="8"/>
  <c r="M1753" i="8"/>
  <c r="N1753" i="8"/>
  <c r="O1753" i="8"/>
  <c r="M1754" i="8"/>
  <c r="N1754" i="8"/>
  <c r="O1754" i="8"/>
  <c r="M1755" i="8"/>
  <c r="N1755" i="8"/>
  <c r="O1755" i="8"/>
  <c r="M1756" i="8"/>
  <c r="N1756" i="8"/>
  <c r="O1756" i="8"/>
  <c r="M1757" i="8"/>
  <c r="N1757" i="8"/>
  <c r="O1757" i="8"/>
  <c r="M1758" i="8"/>
  <c r="N1758" i="8"/>
  <c r="O1758" i="8"/>
  <c r="M1759" i="8"/>
  <c r="N1759" i="8"/>
  <c r="O1759" i="8"/>
  <c r="M1760" i="8"/>
  <c r="N1760" i="8"/>
  <c r="O1760" i="8"/>
  <c r="M1761" i="8"/>
  <c r="N1761" i="8"/>
  <c r="O1761" i="8"/>
  <c r="M1762" i="8"/>
  <c r="N1762" i="8"/>
  <c r="O1762" i="8"/>
  <c r="M1763" i="8"/>
  <c r="N1763" i="8"/>
  <c r="O1763" i="8"/>
  <c r="M1764" i="8"/>
  <c r="N1764" i="8"/>
  <c r="O1764" i="8"/>
  <c r="M1765" i="8"/>
  <c r="N1765" i="8"/>
  <c r="O1765" i="8"/>
  <c r="M1766" i="8"/>
  <c r="N1766" i="8"/>
  <c r="O1766" i="8"/>
  <c r="M1767" i="8"/>
  <c r="N1767" i="8"/>
  <c r="O1767" i="8"/>
  <c r="M1768" i="8"/>
  <c r="N1768" i="8"/>
  <c r="O1768" i="8"/>
  <c r="M1769" i="8"/>
  <c r="N1769" i="8"/>
  <c r="O1769" i="8"/>
  <c r="M1770" i="8"/>
  <c r="N1770" i="8"/>
  <c r="O1770" i="8"/>
  <c r="M1771" i="8"/>
  <c r="N1771" i="8"/>
  <c r="O1771" i="8"/>
  <c r="M1772" i="8"/>
  <c r="N1772" i="8"/>
  <c r="O1772" i="8"/>
  <c r="M1773" i="8"/>
  <c r="N1773" i="8"/>
  <c r="O1773" i="8"/>
  <c r="M1774" i="8"/>
  <c r="N1774" i="8"/>
  <c r="O1774" i="8"/>
  <c r="M1775" i="8"/>
  <c r="N1775" i="8"/>
  <c r="O1775" i="8"/>
  <c r="M1776" i="8"/>
  <c r="N1776" i="8"/>
  <c r="O1776" i="8"/>
  <c r="M1777" i="8"/>
  <c r="N1777" i="8"/>
  <c r="O1777" i="8"/>
  <c r="M1778" i="8"/>
  <c r="N1778" i="8"/>
  <c r="O1778" i="8"/>
  <c r="M1779" i="8"/>
  <c r="N1779" i="8"/>
  <c r="O1779" i="8"/>
  <c r="M1780" i="8"/>
  <c r="N1780" i="8"/>
  <c r="O1780" i="8"/>
  <c r="M1781" i="8"/>
  <c r="N1781" i="8"/>
  <c r="O1781" i="8"/>
  <c r="M1782" i="8"/>
  <c r="N1782" i="8"/>
  <c r="O1782" i="8"/>
  <c r="M1783" i="8"/>
  <c r="N1783" i="8"/>
  <c r="O1783" i="8"/>
  <c r="M1784" i="8"/>
  <c r="N1784" i="8"/>
  <c r="O1784" i="8"/>
  <c r="M1785" i="8"/>
  <c r="N1785" i="8"/>
  <c r="O1785" i="8"/>
  <c r="M1786" i="8"/>
  <c r="N1786" i="8"/>
  <c r="O1786" i="8"/>
  <c r="M1787" i="8"/>
  <c r="N1787" i="8"/>
  <c r="O1787" i="8"/>
  <c r="M1788" i="8"/>
  <c r="N1788" i="8"/>
  <c r="O1788" i="8"/>
  <c r="M1789" i="8"/>
  <c r="N1789" i="8"/>
  <c r="O1789" i="8"/>
  <c r="M1790" i="8"/>
  <c r="N1790" i="8"/>
  <c r="O1790" i="8"/>
  <c r="M1791" i="8"/>
  <c r="N1791" i="8"/>
  <c r="O1791" i="8"/>
  <c r="M1792" i="8"/>
  <c r="N1792" i="8"/>
  <c r="O1792" i="8"/>
  <c r="M1793" i="8"/>
  <c r="N1793" i="8"/>
  <c r="O1793" i="8"/>
  <c r="M1794" i="8"/>
  <c r="N1794" i="8"/>
  <c r="O1794" i="8"/>
  <c r="M1795" i="8"/>
  <c r="N1795" i="8"/>
  <c r="O1795" i="8"/>
  <c r="M1796" i="8"/>
  <c r="N1796" i="8"/>
  <c r="O1796" i="8"/>
  <c r="M1797" i="8"/>
  <c r="N1797" i="8"/>
  <c r="O1797" i="8"/>
  <c r="M1798" i="8"/>
  <c r="N1798" i="8"/>
  <c r="O1798" i="8"/>
  <c r="M1799" i="8"/>
  <c r="N1799" i="8"/>
  <c r="O1799" i="8"/>
  <c r="M1800" i="8"/>
  <c r="N1800" i="8"/>
  <c r="O1800" i="8"/>
  <c r="M1801" i="8"/>
  <c r="N1801" i="8"/>
  <c r="O1801" i="8"/>
  <c r="M1802" i="8"/>
  <c r="N1802" i="8"/>
  <c r="O1802" i="8"/>
  <c r="M1803" i="8"/>
  <c r="N1803" i="8"/>
  <c r="O1803" i="8"/>
  <c r="M1804" i="8"/>
  <c r="N1804" i="8"/>
  <c r="O1804" i="8"/>
  <c r="M1805" i="8"/>
  <c r="N1805" i="8"/>
  <c r="O1805" i="8"/>
  <c r="M1806" i="8"/>
  <c r="N1806" i="8"/>
  <c r="O1806" i="8"/>
  <c r="M1807" i="8"/>
  <c r="N1807" i="8"/>
  <c r="O1807" i="8"/>
  <c r="M1808" i="8"/>
  <c r="N1808" i="8"/>
  <c r="O1808" i="8"/>
  <c r="M1809" i="8"/>
  <c r="N1809" i="8"/>
  <c r="O1809" i="8"/>
  <c r="M1810" i="8"/>
  <c r="N1810" i="8"/>
  <c r="O1810" i="8"/>
  <c r="M1811" i="8"/>
  <c r="N1811" i="8"/>
  <c r="O1811" i="8"/>
  <c r="M1812" i="8"/>
  <c r="N1812" i="8"/>
  <c r="O1812" i="8"/>
  <c r="M1813" i="8"/>
  <c r="N1813" i="8"/>
  <c r="O1813" i="8"/>
  <c r="M1814" i="8"/>
  <c r="N1814" i="8"/>
  <c r="O1814" i="8"/>
  <c r="M1815" i="8"/>
  <c r="N1815" i="8"/>
  <c r="O1815" i="8"/>
  <c r="M1816" i="8"/>
  <c r="N1816" i="8"/>
  <c r="O1816" i="8"/>
  <c r="M1817" i="8"/>
  <c r="N1817" i="8"/>
  <c r="O1817" i="8"/>
  <c r="M1818" i="8"/>
  <c r="N1818" i="8"/>
  <c r="O1818" i="8"/>
  <c r="M1819" i="8"/>
  <c r="N1819" i="8"/>
  <c r="O1819" i="8"/>
  <c r="M1820" i="8"/>
  <c r="N1820" i="8"/>
  <c r="O1820" i="8"/>
  <c r="M1821" i="8"/>
  <c r="N1821" i="8"/>
  <c r="O1821" i="8"/>
  <c r="M1822" i="8"/>
  <c r="N1822" i="8"/>
  <c r="O1822" i="8"/>
  <c r="M1823" i="8"/>
  <c r="N1823" i="8"/>
  <c r="O1823" i="8"/>
  <c r="M1824" i="8"/>
  <c r="N1824" i="8"/>
  <c r="O1824" i="8"/>
  <c r="M1825" i="8"/>
  <c r="N1825" i="8"/>
  <c r="O1825" i="8"/>
  <c r="M1826" i="8"/>
  <c r="N1826" i="8"/>
  <c r="O1826" i="8"/>
  <c r="M1827" i="8"/>
  <c r="N1827" i="8"/>
  <c r="O1827" i="8"/>
  <c r="M1828" i="8"/>
  <c r="N1828" i="8"/>
  <c r="O1828" i="8"/>
  <c r="M1829" i="8"/>
  <c r="N1829" i="8"/>
  <c r="O1829" i="8"/>
  <c r="M1830" i="8"/>
  <c r="N1830" i="8"/>
  <c r="O1830" i="8"/>
  <c r="M1831" i="8"/>
  <c r="N1831" i="8"/>
  <c r="O1831" i="8"/>
  <c r="M1832" i="8"/>
  <c r="N1832" i="8"/>
  <c r="O1832" i="8"/>
  <c r="M1833" i="8"/>
  <c r="N1833" i="8"/>
  <c r="O1833" i="8"/>
  <c r="M1834" i="8"/>
  <c r="N1834" i="8"/>
  <c r="O1834" i="8"/>
  <c r="M1835" i="8"/>
  <c r="N1835" i="8"/>
  <c r="O1835" i="8"/>
  <c r="M1836" i="8"/>
  <c r="N1836" i="8"/>
  <c r="O1836" i="8"/>
  <c r="M1837" i="8"/>
  <c r="N1837" i="8"/>
  <c r="O1837" i="8"/>
  <c r="M1838" i="8"/>
  <c r="N1838" i="8"/>
  <c r="O1838" i="8"/>
  <c r="M1839" i="8"/>
  <c r="N1839" i="8"/>
  <c r="O1839" i="8"/>
  <c r="M1840" i="8"/>
  <c r="N1840" i="8"/>
  <c r="O1840" i="8"/>
  <c r="M1841" i="8"/>
  <c r="N1841" i="8"/>
  <c r="O1841" i="8"/>
  <c r="M1842" i="8"/>
  <c r="N1842" i="8"/>
  <c r="O1842" i="8"/>
  <c r="M1843" i="8"/>
  <c r="N1843" i="8"/>
  <c r="O1843" i="8"/>
  <c r="M1844" i="8"/>
  <c r="N1844" i="8"/>
  <c r="O1844" i="8"/>
  <c r="M1845" i="8"/>
  <c r="N1845" i="8"/>
  <c r="O1845" i="8"/>
  <c r="M1846" i="8"/>
  <c r="N1846" i="8"/>
  <c r="O1846" i="8"/>
  <c r="M1847" i="8"/>
  <c r="N1847" i="8"/>
  <c r="O1847" i="8"/>
  <c r="M1848" i="8"/>
  <c r="N1848" i="8"/>
  <c r="O1848" i="8"/>
  <c r="M1849" i="8"/>
  <c r="N1849" i="8"/>
  <c r="O1849" i="8"/>
  <c r="M1850" i="8"/>
  <c r="N1850" i="8"/>
  <c r="O1850" i="8"/>
  <c r="M1851" i="8"/>
  <c r="N1851" i="8"/>
  <c r="O1851" i="8"/>
  <c r="M1852" i="8"/>
  <c r="N1852" i="8"/>
  <c r="O1852" i="8"/>
  <c r="M1853" i="8"/>
  <c r="N1853" i="8"/>
  <c r="O1853" i="8"/>
  <c r="M1854" i="8"/>
  <c r="N1854" i="8"/>
  <c r="O1854" i="8"/>
  <c r="M1855" i="8"/>
  <c r="N1855" i="8"/>
  <c r="O1855" i="8"/>
  <c r="M1856" i="8"/>
  <c r="N1856" i="8"/>
  <c r="O1856" i="8"/>
  <c r="M1857" i="8"/>
  <c r="N1857" i="8"/>
  <c r="O1857" i="8"/>
  <c r="M1858" i="8"/>
  <c r="N1858" i="8"/>
  <c r="O1858" i="8"/>
  <c r="M1859" i="8"/>
  <c r="N1859" i="8"/>
  <c r="O1859" i="8"/>
  <c r="M1860" i="8"/>
  <c r="N1860" i="8"/>
  <c r="O1860" i="8"/>
  <c r="M1861" i="8"/>
  <c r="N1861" i="8"/>
  <c r="O1861" i="8"/>
  <c r="M1862" i="8"/>
  <c r="N1862" i="8"/>
  <c r="O1862" i="8"/>
  <c r="M1863" i="8"/>
  <c r="N1863" i="8"/>
  <c r="O1863" i="8"/>
  <c r="M1864" i="8"/>
  <c r="N1864" i="8"/>
  <c r="O1864" i="8"/>
  <c r="M1865" i="8"/>
  <c r="N1865" i="8"/>
  <c r="O1865" i="8"/>
  <c r="M1866" i="8"/>
  <c r="N1866" i="8"/>
  <c r="O1866" i="8"/>
  <c r="M1867" i="8"/>
  <c r="N1867" i="8"/>
  <c r="O1867" i="8"/>
  <c r="M1868" i="8"/>
  <c r="N1868" i="8"/>
  <c r="O1868" i="8"/>
  <c r="M1869" i="8"/>
  <c r="N1869" i="8"/>
  <c r="O1869" i="8"/>
  <c r="M1870" i="8"/>
  <c r="N1870" i="8"/>
  <c r="O1870" i="8"/>
  <c r="M1871" i="8"/>
  <c r="N1871" i="8"/>
  <c r="O1871" i="8"/>
  <c r="M1872" i="8"/>
  <c r="N1872" i="8"/>
  <c r="O1872" i="8"/>
  <c r="M1873" i="8"/>
  <c r="N1873" i="8"/>
  <c r="O1873" i="8"/>
  <c r="M1874" i="8"/>
  <c r="N1874" i="8"/>
  <c r="O1874" i="8"/>
  <c r="M1875" i="8"/>
  <c r="N1875" i="8"/>
  <c r="O1875" i="8"/>
  <c r="M1876" i="8"/>
  <c r="N1876" i="8"/>
  <c r="O1876" i="8"/>
  <c r="M1877" i="8"/>
  <c r="N1877" i="8"/>
  <c r="O1877" i="8"/>
  <c r="M1878" i="8"/>
  <c r="N1878" i="8"/>
  <c r="O1878" i="8"/>
  <c r="M1879" i="8"/>
  <c r="N1879" i="8"/>
  <c r="O1879" i="8"/>
  <c r="M1880" i="8"/>
  <c r="N1880" i="8"/>
  <c r="O1880" i="8"/>
  <c r="M1881" i="8"/>
  <c r="N1881" i="8"/>
  <c r="O1881" i="8"/>
  <c r="M1882" i="8"/>
  <c r="N1882" i="8"/>
  <c r="O1882" i="8"/>
  <c r="M1883" i="8"/>
  <c r="N1883" i="8"/>
  <c r="O1883" i="8"/>
  <c r="M1884" i="8"/>
  <c r="N1884" i="8"/>
  <c r="O1884" i="8"/>
  <c r="M1885" i="8"/>
  <c r="N1885" i="8"/>
  <c r="O1885" i="8"/>
  <c r="M1886" i="8"/>
  <c r="N1886" i="8"/>
  <c r="O1886" i="8"/>
  <c r="M1887" i="8"/>
  <c r="N1887" i="8"/>
  <c r="O1887" i="8"/>
  <c r="M1888" i="8"/>
  <c r="N1888" i="8"/>
  <c r="O1888" i="8"/>
  <c r="M1889" i="8"/>
  <c r="N1889" i="8"/>
  <c r="O1889" i="8"/>
  <c r="M1890" i="8"/>
  <c r="N1890" i="8"/>
  <c r="O1890" i="8"/>
  <c r="M1891" i="8"/>
  <c r="N1891" i="8"/>
  <c r="O1891" i="8"/>
  <c r="M1892" i="8"/>
  <c r="N1892" i="8"/>
  <c r="O1892" i="8"/>
  <c r="M1893" i="8"/>
  <c r="N1893" i="8"/>
  <c r="O1893" i="8"/>
  <c r="M1894" i="8"/>
  <c r="N1894" i="8"/>
  <c r="O1894" i="8"/>
  <c r="M1895" i="8"/>
  <c r="N1895" i="8"/>
  <c r="O1895" i="8"/>
  <c r="M1896" i="8"/>
  <c r="N1896" i="8"/>
  <c r="O1896" i="8"/>
  <c r="M1897" i="8"/>
  <c r="N1897" i="8"/>
  <c r="O1897" i="8"/>
  <c r="M1898" i="8"/>
  <c r="N1898" i="8"/>
  <c r="O1898" i="8"/>
  <c r="M1899" i="8"/>
  <c r="N1899" i="8"/>
  <c r="O1899" i="8"/>
  <c r="M1900" i="8"/>
  <c r="N1900" i="8"/>
  <c r="O1900" i="8"/>
  <c r="M1901" i="8"/>
  <c r="N1901" i="8"/>
  <c r="O1901" i="8"/>
  <c r="M1902" i="8"/>
  <c r="N1902" i="8"/>
  <c r="O1902" i="8"/>
  <c r="M1903" i="8"/>
  <c r="N1903" i="8"/>
  <c r="O1903" i="8"/>
  <c r="M1904" i="8"/>
  <c r="N1904" i="8"/>
  <c r="O1904" i="8"/>
  <c r="M1905" i="8"/>
  <c r="N1905" i="8"/>
  <c r="O1905" i="8"/>
  <c r="M1906" i="8"/>
  <c r="N1906" i="8"/>
  <c r="O1906" i="8"/>
  <c r="M1907" i="8"/>
  <c r="N1907" i="8"/>
  <c r="O1907" i="8"/>
  <c r="M1908" i="8"/>
  <c r="N1908" i="8"/>
  <c r="O1908" i="8"/>
  <c r="M1909" i="8"/>
  <c r="N1909" i="8"/>
  <c r="O1909" i="8"/>
  <c r="M1910" i="8"/>
  <c r="N1910" i="8"/>
  <c r="O1910" i="8"/>
  <c r="M1911" i="8"/>
  <c r="N1911" i="8"/>
  <c r="O1911" i="8"/>
  <c r="M1912" i="8"/>
  <c r="N1912" i="8"/>
  <c r="O1912" i="8"/>
  <c r="M1913" i="8"/>
  <c r="N1913" i="8"/>
  <c r="O1913" i="8"/>
  <c r="M1914" i="8"/>
  <c r="N1914" i="8"/>
  <c r="O1914" i="8"/>
  <c r="M1915" i="8"/>
  <c r="N1915" i="8"/>
  <c r="O1915" i="8"/>
  <c r="M1916" i="8"/>
  <c r="N1916" i="8"/>
  <c r="O1916" i="8"/>
  <c r="M1917" i="8"/>
  <c r="N1917" i="8"/>
  <c r="O1917" i="8"/>
  <c r="M1918" i="8"/>
  <c r="N1918" i="8"/>
  <c r="O1918" i="8"/>
  <c r="M1919" i="8"/>
  <c r="N1919" i="8"/>
  <c r="O1919" i="8"/>
  <c r="M1920" i="8"/>
  <c r="N1920" i="8"/>
  <c r="O1920" i="8"/>
  <c r="M1921" i="8"/>
  <c r="N1921" i="8"/>
  <c r="O1921" i="8"/>
  <c r="M1922" i="8"/>
  <c r="N1922" i="8"/>
  <c r="O1922" i="8"/>
  <c r="M1923" i="8"/>
  <c r="N1923" i="8"/>
  <c r="O1923" i="8"/>
  <c r="M1924" i="8"/>
  <c r="N1924" i="8"/>
  <c r="O1924" i="8"/>
  <c r="M1925" i="8"/>
  <c r="N1925" i="8"/>
  <c r="O1925" i="8"/>
  <c r="M1926" i="8"/>
  <c r="N1926" i="8"/>
  <c r="O1926" i="8"/>
  <c r="M1927" i="8"/>
  <c r="N1927" i="8"/>
  <c r="O1927" i="8"/>
  <c r="M1928" i="8"/>
  <c r="N1928" i="8"/>
  <c r="O1928" i="8"/>
  <c r="M1929" i="8"/>
  <c r="N1929" i="8"/>
  <c r="O1929" i="8"/>
  <c r="M1930" i="8"/>
  <c r="N1930" i="8"/>
  <c r="O1930" i="8"/>
  <c r="M1931" i="8"/>
  <c r="N1931" i="8"/>
  <c r="O1931" i="8"/>
  <c r="M1932" i="8"/>
  <c r="N1932" i="8"/>
  <c r="O1932" i="8"/>
  <c r="M1933" i="8"/>
  <c r="N1933" i="8"/>
  <c r="O1933" i="8"/>
  <c r="M1934" i="8"/>
  <c r="N1934" i="8"/>
  <c r="O1934" i="8"/>
  <c r="M1935" i="8"/>
  <c r="N1935" i="8"/>
  <c r="O1935" i="8"/>
  <c r="M1936" i="8"/>
  <c r="N1936" i="8"/>
  <c r="O1936" i="8"/>
  <c r="M1937" i="8"/>
  <c r="N1937" i="8"/>
  <c r="O1937" i="8"/>
  <c r="M1938" i="8"/>
  <c r="N1938" i="8"/>
  <c r="O1938" i="8"/>
  <c r="M1939" i="8"/>
  <c r="N1939" i="8"/>
  <c r="O1939" i="8"/>
  <c r="M1940" i="8"/>
  <c r="N1940" i="8"/>
  <c r="O1940" i="8"/>
  <c r="M1941" i="8"/>
  <c r="N1941" i="8"/>
  <c r="O1941" i="8"/>
  <c r="M1942" i="8"/>
  <c r="N1942" i="8"/>
  <c r="O1942" i="8"/>
  <c r="M1943" i="8"/>
  <c r="N1943" i="8"/>
  <c r="O1943" i="8"/>
  <c r="M1944" i="8"/>
  <c r="N1944" i="8"/>
  <c r="O1944" i="8"/>
  <c r="M1945" i="8"/>
  <c r="N1945" i="8"/>
  <c r="O1945" i="8"/>
  <c r="M1946" i="8"/>
  <c r="N1946" i="8"/>
  <c r="O1946" i="8"/>
  <c r="M1947" i="8"/>
  <c r="N1947" i="8"/>
  <c r="O1947" i="8"/>
  <c r="M1948" i="8"/>
  <c r="N1948" i="8"/>
  <c r="O1948" i="8"/>
  <c r="M1949" i="8"/>
  <c r="N1949" i="8"/>
  <c r="O1949" i="8"/>
  <c r="M1950" i="8"/>
  <c r="N1950" i="8"/>
  <c r="O1950" i="8"/>
  <c r="M1951" i="8"/>
  <c r="N1951" i="8"/>
  <c r="O1951" i="8"/>
  <c r="M1952" i="8"/>
  <c r="N1952" i="8"/>
  <c r="O1952" i="8"/>
  <c r="M1953" i="8"/>
  <c r="N1953" i="8"/>
  <c r="O1953" i="8"/>
  <c r="M1954" i="8"/>
  <c r="N1954" i="8"/>
  <c r="O1954" i="8"/>
  <c r="M1955" i="8"/>
  <c r="N1955" i="8"/>
  <c r="O1955" i="8"/>
  <c r="M1956" i="8"/>
  <c r="N1956" i="8"/>
  <c r="O1956" i="8"/>
  <c r="M1957" i="8"/>
  <c r="N1957" i="8"/>
  <c r="O1957" i="8"/>
  <c r="M1958" i="8"/>
  <c r="N1958" i="8"/>
  <c r="O1958" i="8"/>
  <c r="M1959" i="8"/>
  <c r="N1959" i="8"/>
  <c r="O1959" i="8"/>
  <c r="M1960" i="8"/>
  <c r="N1960" i="8"/>
  <c r="O1960" i="8"/>
  <c r="M1961" i="8"/>
  <c r="N1961" i="8"/>
  <c r="O1961" i="8"/>
  <c r="M1962" i="8"/>
  <c r="N1962" i="8"/>
  <c r="O1962" i="8"/>
  <c r="M1963" i="8"/>
  <c r="N1963" i="8"/>
  <c r="O1963" i="8"/>
  <c r="M1964" i="8"/>
  <c r="N1964" i="8"/>
  <c r="O1964" i="8"/>
  <c r="M1965" i="8"/>
  <c r="N1965" i="8"/>
  <c r="O1965" i="8"/>
  <c r="M1966" i="8"/>
  <c r="N1966" i="8"/>
  <c r="O1966" i="8"/>
  <c r="M1967" i="8"/>
  <c r="N1967" i="8"/>
  <c r="O1967" i="8"/>
  <c r="M1968" i="8"/>
  <c r="N1968" i="8"/>
  <c r="O1968" i="8"/>
  <c r="M1969" i="8"/>
  <c r="N1969" i="8"/>
  <c r="O1969" i="8"/>
  <c r="M1970" i="8"/>
  <c r="N1970" i="8"/>
  <c r="O1970" i="8"/>
  <c r="M1971" i="8"/>
  <c r="N1971" i="8"/>
  <c r="O1971" i="8"/>
  <c r="M1972" i="8"/>
  <c r="N1972" i="8"/>
  <c r="O1972" i="8"/>
  <c r="M1973" i="8"/>
  <c r="N1973" i="8"/>
  <c r="O1973" i="8"/>
  <c r="M1974" i="8"/>
  <c r="N1974" i="8"/>
  <c r="O1974" i="8"/>
  <c r="M1975" i="8"/>
  <c r="N1975" i="8"/>
  <c r="O1975" i="8"/>
  <c r="M1976" i="8"/>
  <c r="N1976" i="8"/>
  <c r="O1976" i="8"/>
  <c r="M1977" i="8"/>
  <c r="N1977" i="8"/>
  <c r="O1977" i="8"/>
  <c r="M1978" i="8"/>
  <c r="N1978" i="8"/>
  <c r="O1978" i="8"/>
  <c r="M1979" i="8"/>
  <c r="N1979" i="8"/>
  <c r="O1979" i="8"/>
  <c r="M1980" i="8"/>
  <c r="N1980" i="8"/>
  <c r="O1980" i="8"/>
  <c r="M1981" i="8"/>
  <c r="N1981" i="8"/>
  <c r="O1981" i="8"/>
  <c r="M1982" i="8"/>
  <c r="N1982" i="8"/>
  <c r="O1982" i="8"/>
  <c r="M1983" i="8"/>
  <c r="N1983" i="8"/>
  <c r="O1983" i="8"/>
  <c r="M1984" i="8"/>
  <c r="N1984" i="8"/>
  <c r="O1984" i="8"/>
  <c r="M1985" i="8"/>
  <c r="N1985" i="8"/>
  <c r="O1985" i="8"/>
  <c r="M1986" i="8"/>
  <c r="N1986" i="8"/>
  <c r="O1986" i="8"/>
  <c r="M1987" i="8"/>
  <c r="N1987" i="8"/>
  <c r="O1987" i="8"/>
  <c r="M1988" i="8"/>
  <c r="N1988" i="8"/>
  <c r="O1988" i="8"/>
  <c r="M1989" i="8"/>
  <c r="N1989" i="8"/>
  <c r="O1989" i="8"/>
  <c r="M1990" i="8"/>
  <c r="N1990" i="8"/>
  <c r="O1990" i="8"/>
  <c r="M1991" i="8"/>
  <c r="N1991" i="8"/>
  <c r="O1991" i="8"/>
  <c r="M1992" i="8"/>
  <c r="N1992" i="8"/>
  <c r="O1992" i="8"/>
  <c r="M1993" i="8"/>
  <c r="N1993" i="8"/>
  <c r="O1993" i="8"/>
  <c r="M1994" i="8"/>
  <c r="N1994" i="8"/>
  <c r="O1994" i="8"/>
  <c r="M1995" i="8"/>
  <c r="N1995" i="8"/>
  <c r="O1995" i="8"/>
  <c r="M1996" i="8"/>
  <c r="N1996" i="8"/>
  <c r="O1996" i="8"/>
  <c r="M1997" i="8"/>
  <c r="N1997" i="8"/>
  <c r="O1997" i="8"/>
  <c r="M1998" i="8"/>
  <c r="N1998" i="8"/>
  <c r="O1998" i="8"/>
  <c r="M1999" i="8"/>
  <c r="N1999" i="8"/>
  <c r="O1999" i="8"/>
  <c r="M2000" i="8"/>
  <c r="N2000" i="8"/>
  <c r="O2000" i="8"/>
  <c r="M2001" i="8"/>
  <c r="N2001" i="8"/>
  <c r="O2001" i="8"/>
  <c r="M2002" i="8"/>
  <c r="N2002" i="8"/>
  <c r="O2002" i="8"/>
  <c r="M2003" i="8"/>
  <c r="N2003" i="8"/>
  <c r="O2003" i="8"/>
  <c r="M2004" i="8"/>
  <c r="N2004" i="8"/>
  <c r="O2004" i="8"/>
  <c r="M2005" i="8"/>
  <c r="N2005" i="8"/>
  <c r="O2005" i="8"/>
  <c r="M2006" i="8"/>
  <c r="N2006" i="8"/>
  <c r="O2006" i="8"/>
  <c r="M2007" i="8"/>
  <c r="N2007" i="8"/>
  <c r="O2007" i="8"/>
  <c r="M8" i="8"/>
  <c r="N8" i="8"/>
  <c r="O8" i="8"/>
  <c r="L8" i="8"/>
  <c r="L9" i="8" s="1"/>
  <c r="L10" i="8" s="1"/>
  <c r="L11" i="8" s="1"/>
  <c r="L12" i="8" s="1"/>
  <c r="L13" i="8" s="1"/>
  <c r="L14" i="8" s="1"/>
  <c r="L15" i="8" s="1"/>
  <c r="L16" i="8" s="1"/>
  <c r="L17" i="8" s="1"/>
  <c r="L18" i="8" s="1"/>
  <c r="L19" i="8" s="1"/>
  <c r="L20" i="8" s="1"/>
  <c r="L21" i="8" s="1"/>
  <c r="L22" i="8" s="1"/>
  <c r="L23" i="8" s="1"/>
  <c r="L24" i="8" s="1"/>
  <c r="L25" i="8" s="1"/>
  <c r="L26" i="8" s="1"/>
  <c r="L27" i="8" s="1"/>
  <c r="L28" i="8" s="1"/>
  <c r="L29" i="8" s="1"/>
  <c r="L30" i="8" s="1"/>
  <c r="L31" i="8" s="1"/>
  <c r="L32" i="8" s="1"/>
  <c r="L33" i="8" s="1"/>
  <c r="L34" i="8" s="1"/>
  <c r="L35" i="8" s="1"/>
  <c r="L36" i="8" s="1"/>
  <c r="L37" i="8" s="1"/>
  <c r="L38" i="8" s="1"/>
  <c r="L39" i="8" s="1"/>
  <c r="L40" i="8" s="1"/>
  <c r="L41" i="8" s="1"/>
  <c r="L42" i="8" s="1"/>
  <c r="L43" i="8" s="1"/>
  <c r="L44" i="8" s="1"/>
  <c r="L45" i="8" s="1"/>
  <c r="L46" i="8" s="1"/>
  <c r="L47" i="8" s="1"/>
  <c r="L48" i="8" s="1"/>
  <c r="L49" i="8" s="1"/>
  <c r="L50" i="8" s="1"/>
  <c r="L51" i="8" s="1"/>
  <c r="L52" i="8" s="1"/>
  <c r="L53" i="8" s="1"/>
  <c r="L54" i="8" s="1"/>
  <c r="L55" i="8" s="1"/>
  <c r="L56" i="8" s="1"/>
  <c r="L57" i="8" s="1"/>
  <c r="L58" i="8" s="1"/>
  <c r="L59" i="8" s="1"/>
  <c r="L60" i="8" s="1"/>
  <c r="L61" i="8" s="1"/>
  <c r="L62" i="8" s="1"/>
  <c r="L63" i="8" s="1"/>
  <c r="L64" i="8" s="1"/>
  <c r="L65" i="8" s="1"/>
  <c r="L66" i="8" s="1"/>
  <c r="L67" i="8" s="1"/>
  <c r="L68" i="8" s="1"/>
  <c r="L69" i="8" s="1"/>
  <c r="L70" i="8" s="1"/>
  <c r="L71" i="8" s="1"/>
  <c r="L72" i="8" s="1"/>
  <c r="L73" i="8" s="1"/>
  <c r="L74" i="8" s="1"/>
  <c r="L75" i="8" s="1"/>
  <c r="L76" i="8" s="1"/>
  <c r="L77" i="8" s="1"/>
  <c r="L78" i="8" s="1"/>
  <c r="L79" i="8" s="1"/>
  <c r="L80" i="8" s="1"/>
  <c r="L81" i="8" s="1"/>
  <c r="L82" i="8" s="1"/>
  <c r="L83" i="8" s="1"/>
  <c r="L84" i="8" s="1"/>
  <c r="L85" i="8" s="1"/>
  <c r="L86" i="8" s="1"/>
  <c r="L87" i="8" s="1"/>
  <c r="L88" i="8" s="1"/>
  <c r="L89" i="8" s="1"/>
  <c r="L90" i="8" s="1"/>
  <c r="L91" i="8" s="1"/>
  <c r="L92" i="8" s="1"/>
  <c r="L93" i="8" s="1"/>
  <c r="L94" i="8" s="1"/>
  <c r="L95" i="8" s="1"/>
  <c r="L96" i="8" s="1"/>
  <c r="L97" i="8" s="1"/>
  <c r="L98" i="8" s="1"/>
  <c r="L99" i="8" s="1"/>
  <c r="L100" i="8" s="1"/>
  <c r="L101" i="8" s="1"/>
  <c r="L102" i="8" s="1"/>
  <c r="L103" i="8" s="1"/>
  <c r="L104" i="8" s="1"/>
  <c r="L105" i="8" s="1"/>
  <c r="L106" i="8" s="1"/>
  <c r="L107" i="8" s="1"/>
  <c r="L108" i="8" s="1"/>
  <c r="L109" i="8" s="1"/>
  <c r="L110" i="8" s="1"/>
  <c r="L111" i="8" s="1"/>
  <c r="L112" i="8" s="1"/>
  <c r="L113" i="8" s="1"/>
  <c r="L114" i="8" s="1"/>
  <c r="L115" i="8" s="1"/>
  <c r="L116" i="8" s="1"/>
  <c r="L117" i="8" s="1"/>
  <c r="L118" i="8" s="1"/>
  <c r="L119" i="8" s="1"/>
  <c r="L120" i="8" s="1"/>
  <c r="L121" i="8" s="1"/>
  <c r="L122" i="8" s="1"/>
  <c r="L123" i="8" s="1"/>
  <c r="L124" i="8" s="1"/>
  <c r="L125" i="8" s="1"/>
  <c r="L126" i="8" s="1"/>
  <c r="L127" i="8" s="1"/>
  <c r="L128" i="8" s="1"/>
  <c r="L129" i="8" s="1"/>
  <c r="L130" i="8" s="1"/>
  <c r="L131" i="8" s="1"/>
  <c r="L132" i="8" s="1"/>
  <c r="L133" i="8" s="1"/>
  <c r="L134" i="8" s="1"/>
  <c r="L135" i="8" s="1"/>
  <c r="L136" i="8" s="1"/>
  <c r="L137" i="8" s="1"/>
  <c r="L138" i="8" s="1"/>
  <c r="L139" i="8" s="1"/>
  <c r="L140" i="8" s="1"/>
  <c r="L141" i="8" s="1"/>
  <c r="L142" i="8" s="1"/>
  <c r="L143" i="8" s="1"/>
  <c r="L144" i="8" s="1"/>
  <c r="L145" i="8" s="1"/>
  <c r="L146" i="8" s="1"/>
  <c r="L147" i="8" s="1"/>
  <c r="L148" i="8" s="1"/>
  <c r="L149" i="8" s="1"/>
  <c r="L150" i="8" s="1"/>
  <c r="L151" i="8" s="1"/>
  <c r="L152" i="8" s="1"/>
  <c r="L153" i="8" s="1"/>
  <c r="L154" i="8" s="1"/>
  <c r="L155" i="8" s="1"/>
  <c r="L156" i="8" s="1"/>
  <c r="L157" i="8" s="1"/>
  <c r="L158" i="8" s="1"/>
  <c r="L159" i="8" s="1"/>
  <c r="L160" i="8" s="1"/>
  <c r="L161" i="8" s="1"/>
  <c r="L162" i="8" s="1"/>
  <c r="L163" i="8" s="1"/>
  <c r="L164" i="8" s="1"/>
  <c r="L165" i="8" s="1"/>
  <c r="L166" i="8" s="1"/>
  <c r="L167" i="8" s="1"/>
  <c r="L168" i="8" s="1"/>
  <c r="L169" i="8" s="1"/>
  <c r="L170" i="8" s="1"/>
  <c r="L171" i="8" s="1"/>
  <c r="L172" i="8" s="1"/>
  <c r="L173" i="8" s="1"/>
  <c r="L174" i="8" s="1"/>
  <c r="L175" i="8" s="1"/>
  <c r="L176" i="8" s="1"/>
  <c r="L177" i="8" s="1"/>
  <c r="L178" i="8" s="1"/>
  <c r="L179" i="8" s="1"/>
  <c r="L180" i="8" s="1"/>
  <c r="L181" i="8" s="1"/>
  <c r="L182" i="8" s="1"/>
  <c r="L183" i="8" s="1"/>
  <c r="L184" i="8" s="1"/>
  <c r="L185" i="8" s="1"/>
  <c r="L186" i="8" s="1"/>
  <c r="L187" i="8" s="1"/>
  <c r="L188" i="8" s="1"/>
  <c r="L189" i="8" s="1"/>
  <c r="L190" i="8" s="1"/>
  <c r="L191" i="8" s="1"/>
  <c r="L192" i="8" s="1"/>
  <c r="L193" i="8" s="1"/>
  <c r="L194" i="8" s="1"/>
  <c r="L195" i="8" s="1"/>
  <c r="L196" i="8" s="1"/>
  <c r="L197" i="8" s="1"/>
  <c r="L198" i="8" s="1"/>
  <c r="L199" i="8" s="1"/>
  <c r="L200" i="8" s="1"/>
  <c r="L201" i="8" s="1"/>
  <c r="L202" i="8" s="1"/>
  <c r="L203" i="8" s="1"/>
  <c r="L204" i="8" s="1"/>
  <c r="L205" i="8" s="1"/>
  <c r="L206" i="8" s="1"/>
  <c r="L207" i="8" s="1"/>
  <c r="L208" i="8" s="1"/>
  <c r="L209" i="8" s="1"/>
  <c r="L210" i="8" s="1"/>
  <c r="L211" i="8" s="1"/>
  <c r="L212" i="8" s="1"/>
  <c r="L213" i="8" s="1"/>
  <c r="L214" i="8" s="1"/>
  <c r="L215" i="8" s="1"/>
  <c r="L216" i="8" s="1"/>
  <c r="L217" i="8" s="1"/>
  <c r="L218" i="8" s="1"/>
  <c r="L219" i="8" s="1"/>
  <c r="L220" i="8" s="1"/>
  <c r="L221" i="8" s="1"/>
  <c r="L222" i="8" s="1"/>
  <c r="L223" i="8" s="1"/>
  <c r="L224" i="8" s="1"/>
  <c r="L225" i="8" s="1"/>
  <c r="L226" i="8" s="1"/>
  <c r="L227" i="8" s="1"/>
  <c r="L228" i="8" s="1"/>
  <c r="L229" i="8" s="1"/>
  <c r="L230" i="8" s="1"/>
  <c r="L231" i="8" s="1"/>
  <c r="L232" i="8" s="1"/>
  <c r="L233" i="8" s="1"/>
  <c r="L234" i="8" s="1"/>
  <c r="L235" i="8" s="1"/>
  <c r="L236" i="8" s="1"/>
  <c r="L237" i="8" s="1"/>
  <c r="L238" i="8" s="1"/>
  <c r="L239" i="8" s="1"/>
  <c r="L240" i="8" s="1"/>
  <c r="L241" i="8" s="1"/>
  <c r="L242" i="8" s="1"/>
  <c r="L243" i="8" s="1"/>
  <c r="L244" i="8" s="1"/>
  <c r="L245" i="8" s="1"/>
  <c r="L246" i="8" s="1"/>
  <c r="L247" i="8" s="1"/>
  <c r="L248" i="8" s="1"/>
  <c r="L249" i="8" s="1"/>
  <c r="L250" i="8" s="1"/>
  <c r="L251" i="8" s="1"/>
  <c r="L252" i="8" s="1"/>
  <c r="L253" i="8" s="1"/>
  <c r="L254" i="8" s="1"/>
  <c r="L255" i="8" s="1"/>
  <c r="L256" i="8" s="1"/>
  <c r="L257" i="8" s="1"/>
  <c r="L258" i="8" s="1"/>
  <c r="L259" i="8" s="1"/>
  <c r="L260" i="8" s="1"/>
  <c r="L261" i="8" s="1"/>
  <c r="L262" i="8" s="1"/>
  <c r="L263" i="8" s="1"/>
  <c r="L264" i="8" s="1"/>
  <c r="L265" i="8" s="1"/>
  <c r="L266" i="8" s="1"/>
  <c r="L267" i="8" s="1"/>
  <c r="L268" i="8" s="1"/>
  <c r="L269" i="8" s="1"/>
  <c r="L270" i="8" s="1"/>
  <c r="L271" i="8" s="1"/>
  <c r="L272" i="8" s="1"/>
  <c r="L273" i="8" s="1"/>
  <c r="L274" i="8" s="1"/>
  <c r="L275" i="8" s="1"/>
  <c r="L276" i="8" s="1"/>
  <c r="L277" i="8" s="1"/>
  <c r="L278" i="8" s="1"/>
  <c r="L279" i="8" s="1"/>
  <c r="L280" i="8" s="1"/>
  <c r="L281" i="8" s="1"/>
  <c r="L282" i="8" s="1"/>
  <c r="L283" i="8" s="1"/>
  <c r="L284" i="8" s="1"/>
  <c r="L285" i="8" s="1"/>
  <c r="L286" i="8" s="1"/>
  <c r="L287" i="8" s="1"/>
  <c r="L288" i="8" s="1"/>
  <c r="L289" i="8" s="1"/>
  <c r="L290" i="8" s="1"/>
  <c r="L291" i="8" s="1"/>
  <c r="L292" i="8" s="1"/>
  <c r="L293" i="8" s="1"/>
  <c r="L294" i="8" s="1"/>
  <c r="L295" i="8" s="1"/>
  <c r="L296" i="8" s="1"/>
  <c r="L297" i="8" s="1"/>
  <c r="L298" i="8" s="1"/>
  <c r="L299" i="8" s="1"/>
  <c r="L300" i="8" s="1"/>
  <c r="L301" i="8" s="1"/>
  <c r="L302" i="8" s="1"/>
  <c r="L303" i="8" s="1"/>
  <c r="L304" i="8" s="1"/>
  <c r="L305" i="8" s="1"/>
  <c r="L306" i="8" s="1"/>
  <c r="L307" i="8" s="1"/>
  <c r="L308" i="8" s="1"/>
  <c r="L309" i="8" s="1"/>
  <c r="L310" i="8" s="1"/>
  <c r="L311" i="8" s="1"/>
  <c r="L312" i="8" s="1"/>
  <c r="L313" i="8" s="1"/>
  <c r="L314" i="8" s="1"/>
  <c r="L315" i="8" s="1"/>
  <c r="L316" i="8" s="1"/>
  <c r="L317" i="8" s="1"/>
  <c r="L318" i="8" s="1"/>
  <c r="L319" i="8" s="1"/>
  <c r="L320" i="8" s="1"/>
  <c r="L321" i="8" s="1"/>
  <c r="L322" i="8" s="1"/>
  <c r="L323" i="8" s="1"/>
  <c r="L324" i="8" s="1"/>
  <c r="L325" i="8" s="1"/>
  <c r="L326" i="8" s="1"/>
  <c r="L327" i="8" s="1"/>
  <c r="L328" i="8" s="1"/>
  <c r="L329" i="8" s="1"/>
  <c r="L330" i="8" s="1"/>
  <c r="L331" i="8" s="1"/>
  <c r="L332" i="8" s="1"/>
  <c r="L333" i="8" s="1"/>
  <c r="L334" i="8" s="1"/>
  <c r="L335" i="8" s="1"/>
  <c r="L336" i="8" s="1"/>
  <c r="L337" i="8" s="1"/>
  <c r="L338" i="8" s="1"/>
  <c r="L339" i="8" s="1"/>
  <c r="L340" i="8" s="1"/>
  <c r="L341" i="8" s="1"/>
  <c r="L342" i="8" s="1"/>
  <c r="L343" i="8" s="1"/>
  <c r="L344" i="8" s="1"/>
  <c r="L345" i="8" s="1"/>
  <c r="L346" i="8" s="1"/>
  <c r="L347" i="8" s="1"/>
  <c r="L348" i="8" s="1"/>
  <c r="L349" i="8" s="1"/>
  <c r="L350" i="8" s="1"/>
  <c r="L351" i="8" s="1"/>
  <c r="L352" i="8" s="1"/>
  <c r="L353" i="8" s="1"/>
  <c r="L354" i="8" s="1"/>
  <c r="L355" i="8" s="1"/>
  <c r="L356" i="8" s="1"/>
  <c r="L357" i="8" s="1"/>
  <c r="L358" i="8" s="1"/>
  <c r="L359" i="8" s="1"/>
  <c r="L360" i="8" s="1"/>
  <c r="L361" i="8" s="1"/>
  <c r="L362" i="8" s="1"/>
  <c r="L363" i="8" s="1"/>
  <c r="L364" i="8" s="1"/>
  <c r="L365" i="8" s="1"/>
  <c r="L366" i="8" s="1"/>
  <c r="L367" i="8" s="1"/>
  <c r="L368" i="8" s="1"/>
  <c r="L369" i="8" s="1"/>
  <c r="L370" i="8" s="1"/>
  <c r="L371" i="8" s="1"/>
  <c r="L372" i="8" s="1"/>
  <c r="L373" i="8" s="1"/>
  <c r="L374" i="8" s="1"/>
  <c r="L375" i="8" s="1"/>
  <c r="L376" i="8" s="1"/>
  <c r="L377" i="8" s="1"/>
  <c r="L378" i="8" s="1"/>
  <c r="L379" i="8" s="1"/>
  <c r="L380" i="8" s="1"/>
  <c r="L381" i="8" s="1"/>
  <c r="L382" i="8" s="1"/>
  <c r="L383" i="8" s="1"/>
  <c r="L384" i="8" s="1"/>
  <c r="L385" i="8" s="1"/>
  <c r="L386" i="8" s="1"/>
  <c r="L387" i="8" s="1"/>
  <c r="L388" i="8" s="1"/>
  <c r="L389" i="8" s="1"/>
  <c r="L390" i="8" s="1"/>
  <c r="L391" i="8" s="1"/>
  <c r="L392" i="8" s="1"/>
  <c r="L393" i="8" s="1"/>
  <c r="L394" i="8" s="1"/>
  <c r="L395" i="8" s="1"/>
  <c r="L396" i="8" s="1"/>
  <c r="L397" i="8" s="1"/>
  <c r="L398" i="8" s="1"/>
  <c r="L399" i="8" s="1"/>
  <c r="L400" i="8" s="1"/>
  <c r="L401" i="8" s="1"/>
  <c r="L402" i="8" s="1"/>
  <c r="L403" i="8" s="1"/>
  <c r="L404" i="8" s="1"/>
  <c r="L405" i="8" s="1"/>
  <c r="L406" i="8" s="1"/>
  <c r="L407" i="8" s="1"/>
  <c r="L408" i="8" s="1"/>
  <c r="L409" i="8" s="1"/>
  <c r="L410" i="8" s="1"/>
  <c r="L411" i="8" s="1"/>
  <c r="L412" i="8" s="1"/>
  <c r="L413" i="8" s="1"/>
  <c r="L414" i="8" s="1"/>
  <c r="L415" i="8" s="1"/>
  <c r="L416" i="8" s="1"/>
  <c r="L417" i="8" s="1"/>
  <c r="L418" i="8" s="1"/>
  <c r="L419" i="8" s="1"/>
  <c r="L420" i="8" s="1"/>
  <c r="L421" i="8" s="1"/>
  <c r="L422" i="8" s="1"/>
  <c r="L423" i="8" s="1"/>
  <c r="L424" i="8" s="1"/>
  <c r="L425" i="8" s="1"/>
  <c r="L426" i="8" s="1"/>
  <c r="L427" i="8" s="1"/>
  <c r="L428" i="8" s="1"/>
  <c r="L429" i="8" s="1"/>
  <c r="L430" i="8" s="1"/>
  <c r="L431" i="8" s="1"/>
  <c r="L432" i="8" s="1"/>
  <c r="L433" i="8" s="1"/>
  <c r="L434" i="8" s="1"/>
  <c r="L435" i="8" s="1"/>
  <c r="L436" i="8" s="1"/>
  <c r="L437" i="8" s="1"/>
  <c r="L438" i="8" s="1"/>
  <c r="L439" i="8" s="1"/>
  <c r="L440" i="8" s="1"/>
  <c r="L441" i="8" s="1"/>
  <c r="L442" i="8" s="1"/>
  <c r="L443" i="8" s="1"/>
  <c r="L444" i="8" s="1"/>
  <c r="L445" i="8" s="1"/>
  <c r="L446" i="8" s="1"/>
  <c r="L447" i="8" s="1"/>
  <c r="L448" i="8" s="1"/>
  <c r="L449" i="8" s="1"/>
  <c r="L450" i="8" s="1"/>
  <c r="L451" i="8" s="1"/>
  <c r="L452" i="8" s="1"/>
  <c r="L453" i="8" s="1"/>
  <c r="L454" i="8" s="1"/>
  <c r="L455" i="8" s="1"/>
  <c r="L456" i="8" s="1"/>
  <c r="L457" i="8" s="1"/>
  <c r="L458" i="8" s="1"/>
  <c r="L459" i="8" s="1"/>
  <c r="L460" i="8" s="1"/>
  <c r="L461" i="8" s="1"/>
  <c r="L462" i="8" s="1"/>
  <c r="L463" i="8" s="1"/>
  <c r="L464" i="8" s="1"/>
  <c r="L465" i="8" s="1"/>
  <c r="L466" i="8" s="1"/>
  <c r="L467" i="8" s="1"/>
  <c r="L468" i="8" s="1"/>
  <c r="L469" i="8" s="1"/>
  <c r="L470" i="8" s="1"/>
  <c r="L471" i="8" s="1"/>
  <c r="L472" i="8" s="1"/>
  <c r="L473" i="8" s="1"/>
  <c r="L474" i="8" s="1"/>
  <c r="L475" i="8" s="1"/>
  <c r="L476" i="8" s="1"/>
  <c r="L477" i="8" s="1"/>
  <c r="L478" i="8" s="1"/>
  <c r="L479" i="8" s="1"/>
  <c r="L480" i="8" s="1"/>
  <c r="L481" i="8" s="1"/>
  <c r="L482" i="8" s="1"/>
  <c r="L483" i="8" s="1"/>
  <c r="L484" i="8" s="1"/>
  <c r="L485" i="8" s="1"/>
  <c r="L486" i="8" s="1"/>
  <c r="L487" i="8" s="1"/>
  <c r="L488" i="8" s="1"/>
  <c r="L489" i="8" s="1"/>
  <c r="L490" i="8" s="1"/>
  <c r="L491" i="8" s="1"/>
  <c r="L492" i="8" s="1"/>
  <c r="L493" i="8" s="1"/>
  <c r="L494" i="8" s="1"/>
  <c r="L495" i="8" s="1"/>
  <c r="L496" i="8" s="1"/>
  <c r="L497" i="8" s="1"/>
  <c r="L498" i="8" s="1"/>
  <c r="L499" i="8" s="1"/>
  <c r="L500" i="8" s="1"/>
  <c r="L501" i="8" s="1"/>
  <c r="L502" i="8" s="1"/>
  <c r="L503" i="8" s="1"/>
  <c r="L504" i="8" s="1"/>
  <c r="L505" i="8" s="1"/>
  <c r="L506" i="8" s="1"/>
  <c r="L507" i="8" s="1"/>
  <c r="L508" i="8" s="1"/>
  <c r="L509" i="8" s="1"/>
  <c r="L510" i="8" s="1"/>
  <c r="L511" i="8" s="1"/>
  <c r="L512" i="8" s="1"/>
  <c r="L513" i="8" s="1"/>
  <c r="L514" i="8" s="1"/>
  <c r="L515" i="8" s="1"/>
  <c r="L516" i="8" s="1"/>
  <c r="L517" i="8" s="1"/>
  <c r="L518" i="8" s="1"/>
  <c r="L519" i="8" s="1"/>
  <c r="L520" i="8" s="1"/>
  <c r="L521" i="8" s="1"/>
  <c r="L522" i="8" s="1"/>
  <c r="L523" i="8" s="1"/>
  <c r="L524" i="8" s="1"/>
  <c r="L525" i="8" s="1"/>
  <c r="L526" i="8" s="1"/>
  <c r="L527" i="8" s="1"/>
  <c r="L528" i="8" s="1"/>
  <c r="L529" i="8" s="1"/>
  <c r="L530" i="8" s="1"/>
  <c r="L531" i="8" s="1"/>
  <c r="L532" i="8" s="1"/>
  <c r="L533" i="8" s="1"/>
  <c r="L534" i="8" s="1"/>
  <c r="L535" i="8" s="1"/>
  <c r="L536" i="8" s="1"/>
  <c r="L537" i="8" s="1"/>
  <c r="L538" i="8" s="1"/>
  <c r="L539" i="8" s="1"/>
  <c r="L540" i="8" s="1"/>
  <c r="L541" i="8" s="1"/>
  <c r="L542" i="8" s="1"/>
  <c r="L543" i="8" s="1"/>
  <c r="L544" i="8" s="1"/>
  <c r="L545" i="8" s="1"/>
  <c r="L546" i="8" s="1"/>
  <c r="L547" i="8" s="1"/>
  <c r="L548" i="8" s="1"/>
  <c r="L549" i="8" s="1"/>
  <c r="L550" i="8" s="1"/>
  <c r="L551" i="8" s="1"/>
  <c r="L552" i="8" s="1"/>
  <c r="L553" i="8" s="1"/>
  <c r="L554" i="8" s="1"/>
  <c r="L555" i="8" s="1"/>
  <c r="L556" i="8" s="1"/>
  <c r="L557" i="8" s="1"/>
  <c r="L558" i="8" s="1"/>
  <c r="L559" i="8" s="1"/>
  <c r="L560" i="8" s="1"/>
  <c r="L561" i="8" s="1"/>
  <c r="L562" i="8" s="1"/>
  <c r="L563" i="8" s="1"/>
  <c r="L564" i="8" s="1"/>
  <c r="L565" i="8" s="1"/>
  <c r="L566" i="8" s="1"/>
  <c r="L567" i="8" s="1"/>
  <c r="L568" i="8" s="1"/>
  <c r="L569" i="8" s="1"/>
  <c r="L570" i="8" s="1"/>
  <c r="L571" i="8" s="1"/>
  <c r="L572" i="8" s="1"/>
  <c r="L573" i="8" s="1"/>
  <c r="L574" i="8" s="1"/>
  <c r="L575" i="8" s="1"/>
  <c r="L576" i="8" s="1"/>
  <c r="L577" i="8" s="1"/>
  <c r="L578" i="8" s="1"/>
  <c r="L579" i="8" s="1"/>
  <c r="L580" i="8" s="1"/>
  <c r="L581" i="8" s="1"/>
  <c r="L582" i="8" s="1"/>
  <c r="L583" i="8" s="1"/>
  <c r="L584" i="8" s="1"/>
  <c r="L585" i="8" s="1"/>
  <c r="L586" i="8" s="1"/>
  <c r="L587" i="8" s="1"/>
  <c r="L588" i="8" s="1"/>
  <c r="L589" i="8" s="1"/>
  <c r="L590" i="8" s="1"/>
  <c r="L591" i="8" s="1"/>
  <c r="L592" i="8" s="1"/>
  <c r="L593" i="8" s="1"/>
  <c r="L594" i="8" s="1"/>
  <c r="L595" i="8" s="1"/>
  <c r="L596" i="8" s="1"/>
  <c r="L597" i="8" s="1"/>
  <c r="L598" i="8" s="1"/>
  <c r="L599" i="8" s="1"/>
  <c r="L600" i="8" s="1"/>
  <c r="L601" i="8" s="1"/>
  <c r="L602" i="8" s="1"/>
  <c r="L603" i="8" s="1"/>
  <c r="L604" i="8" s="1"/>
  <c r="L605" i="8" s="1"/>
  <c r="L606" i="8" s="1"/>
  <c r="L607" i="8" s="1"/>
  <c r="L608" i="8" s="1"/>
  <c r="L609" i="8" s="1"/>
  <c r="L610" i="8" s="1"/>
  <c r="L611" i="8" s="1"/>
  <c r="L612" i="8" s="1"/>
  <c r="L613" i="8" s="1"/>
  <c r="L614" i="8" s="1"/>
  <c r="L615" i="8" s="1"/>
  <c r="L616" i="8" s="1"/>
  <c r="L617" i="8" s="1"/>
  <c r="L618" i="8" s="1"/>
  <c r="L619" i="8" s="1"/>
  <c r="L620" i="8" s="1"/>
  <c r="L621" i="8" s="1"/>
  <c r="L622" i="8" s="1"/>
  <c r="L623" i="8" s="1"/>
  <c r="L624" i="8" s="1"/>
  <c r="L625" i="8" s="1"/>
  <c r="L626" i="8" s="1"/>
  <c r="L627" i="8" s="1"/>
  <c r="L628" i="8" s="1"/>
  <c r="L629" i="8" s="1"/>
  <c r="L630" i="8" s="1"/>
  <c r="L631" i="8" s="1"/>
  <c r="L632" i="8" s="1"/>
  <c r="L633" i="8" s="1"/>
  <c r="L634" i="8" s="1"/>
  <c r="L635" i="8" s="1"/>
  <c r="L636" i="8" s="1"/>
  <c r="L637" i="8" s="1"/>
  <c r="L638" i="8" s="1"/>
  <c r="L639" i="8" s="1"/>
  <c r="L640" i="8" s="1"/>
  <c r="L641" i="8" s="1"/>
  <c r="L642" i="8" s="1"/>
  <c r="L643" i="8" s="1"/>
  <c r="L644" i="8" s="1"/>
  <c r="L645" i="8" s="1"/>
  <c r="L646" i="8" s="1"/>
  <c r="L647" i="8" s="1"/>
  <c r="L648" i="8" s="1"/>
  <c r="L649" i="8" s="1"/>
  <c r="L650" i="8" s="1"/>
  <c r="L651" i="8" s="1"/>
  <c r="L652" i="8" s="1"/>
  <c r="L653" i="8" s="1"/>
  <c r="L654" i="8" s="1"/>
  <c r="L655" i="8" s="1"/>
  <c r="L656" i="8" s="1"/>
  <c r="L657" i="8" s="1"/>
  <c r="L658" i="8" s="1"/>
  <c r="L659" i="8" s="1"/>
  <c r="L660" i="8" s="1"/>
  <c r="L661" i="8" s="1"/>
  <c r="L662" i="8" s="1"/>
  <c r="L663" i="8" s="1"/>
  <c r="L664" i="8" s="1"/>
  <c r="L665" i="8" s="1"/>
  <c r="L666" i="8" s="1"/>
  <c r="L667" i="8" s="1"/>
  <c r="L668" i="8" s="1"/>
  <c r="L669" i="8" s="1"/>
  <c r="L670" i="8" s="1"/>
  <c r="L671" i="8" s="1"/>
  <c r="L672" i="8" s="1"/>
  <c r="L673" i="8" s="1"/>
  <c r="L674" i="8" s="1"/>
  <c r="L675" i="8" s="1"/>
  <c r="L676" i="8" s="1"/>
  <c r="L677" i="8" s="1"/>
  <c r="L678" i="8" s="1"/>
  <c r="L679" i="8" s="1"/>
  <c r="L680" i="8" s="1"/>
  <c r="L681" i="8" s="1"/>
  <c r="L682" i="8" s="1"/>
  <c r="L683" i="8" s="1"/>
  <c r="L684" i="8" s="1"/>
  <c r="L685" i="8" s="1"/>
  <c r="L686" i="8" s="1"/>
  <c r="L687" i="8" s="1"/>
  <c r="L688" i="8" s="1"/>
  <c r="L689" i="8" s="1"/>
  <c r="L690" i="8" s="1"/>
  <c r="L691" i="8" s="1"/>
  <c r="L692" i="8" s="1"/>
  <c r="L693" i="8" s="1"/>
  <c r="L694" i="8" s="1"/>
  <c r="L695" i="8" s="1"/>
  <c r="L696" i="8" s="1"/>
  <c r="L697" i="8" s="1"/>
  <c r="L698" i="8" s="1"/>
  <c r="L699" i="8" s="1"/>
  <c r="L700" i="8" s="1"/>
  <c r="L701" i="8" s="1"/>
  <c r="L702" i="8" s="1"/>
  <c r="L703" i="8" s="1"/>
  <c r="L704" i="8" s="1"/>
  <c r="L705" i="8" s="1"/>
  <c r="L706" i="8" s="1"/>
  <c r="L707" i="8" s="1"/>
  <c r="L708" i="8" s="1"/>
  <c r="L709" i="8" s="1"/>
  <c r="L710" i="8" s="1"/>
  <c r="L711" i="8" s="1"/>
  <c r="L712" i="8" s="1"/>
  <c r="L713" i="8" s="1"/>
  <c r="L714" i="8" s="1"/>
  <c r="L715" i="8" s="1"/>
  <c r="L716" i="8" s="1"/>
  <c r="L717" i="8" s="1"/>
  <c r="L718" i="8" s="1"/>
  <c r="L719" i="8" s="1"/>
  <c r="L720" i="8" s="1"/>
  <c r="L721" i="8" s="1"/>
  <c r="L722" i="8" s="1"/>
  <c r="L723" i="8" s="1"/>
  <c r="L724" i="8" s="1"/>
  <c r="L725" i="8" s="1"/>
  <c r="L726" i="8" s="1"/>
  <c r="L727" i="8" s="1"/>
  <c r="L728" i="8" s="1"/>
  <c r="L729" i="8" s="1"/>
  <c r="L730" i="8" s="1"/>
  <c r="L731" i="8" s="1"/>
  <c r="L732" i="8" s="1"/>
  <c r="L733" i="8" s="1"/>
  <c r="L734" i="8" s="1"/>
  <c r="L735" i="8" s="1"/>
  <c r="L736" i="8" s="1"/>
  <c r="L737" i="8" s="1"/>
  <c r="L738" i="8" s="1"/>
  <c r="L739" i="8" s="1"/>
  <c r="L740" i="8" s="1"/>
  <c r="L741" i="8" s="1"/>
  <c r="L742" i="8" s="1"/>
  <c r="L743" i="8" s="1"/>
  <c r="L744" i="8" s="1"/>
  <c r="L745" i="8" s="1"/>
  <c r="L746" i="8" s="1"/>
  <c r="L747" i="8" s="1"/>
  <c r="L748" i="8" s="1"/>
  <c r="L749" i="8" s="1"/>
  <c r="L750" i="8" s="1"/>
  <c r="L751" i="8" s="1"/>
  <c r="L752" i="8" s="1"/>
  <c r="L753" i="8" s="1"/>
  <c r="L754" i="8" s="1"/>
  <c r="L755" i="8" s="1"/>
  <c r="L756" i="8" s="1"/>
  <c r="L757" i="8" s="1"/>
  <c r="L758" i="8" s="1"/>
  <c r="L759" i="8" s="1"/>
  <c r="L760" i="8" s="1"/>
  <c r="L761" i="8" s="1"/>
  <c r="L762" i="8" s="1"/>
  <c r="L763" i="8" s="1"/>
  <c r="L764" i="8" s="1"/>
  <c r="L765" i="8" s="1"/>
  <c r="L766" i="8" s="1"/>
  <c r="L767" i="8" s="1"/>
  <c r="L768" i="8" s="1"/>
  <c r="L769" i="8" s="1"/>
  <c r="L770" i="8" s="1"/>
  <c r="L771" i="8" s="1"/>
  <c r="L772" i="8" s="1"/>
  <c r="L773" i="8" s="1"/>
  <c r="L774" i="8" s="1"/>
  <c r="L775" i="8" s="1"/>
  <c r="L776" i="8" s="1"/>
  <c r="L777" i="8" s="1"/>
  <c r="L778" i="8" s="1"/>
  <c r="L779" i="8" s="1"/>
  <c r="L780" i="8" s="1"/>
  <c r="L781" i="8" s="1"/>
  <c r="L782" i="8" s="1"/>
  <c r="L783" i="8" s="1"/>
  <c r="L784" i="8" s="1"/>
  <c r="L785" i="8" s="1"/>
  <c r="L786" i="8" s="1"/>
  <c r="L787" i="8" s="1"/>
  <c r="L788" i="8" s="1"/>
  <c r="L789" i="8" s="1"/>
  <c r="L790" i="8" s="1"/>
  <c r="L791" i="8" s="1"/>
  <c r="L792" i="8" s="1"/>
  <c r="L793" i="8" s="1"/>
  <c r="L794" i="8" s="1"/>
  <c r="L795" i="8" s="1"/>
  <c r="L796" i="8" s="1"/>
  <c r="L797" i="8" s="1"/>
  <c r="L798" i="8" s="1"/>
  <c r="L799" i="8" s="1"/>
  <c r="L800" i="8" s="1"/>
  <c r="L801" i="8" s="1"/>
  <c r="L802" i="8" s="1"/>
  <c r="L803" i="8" s="1"/>
  <c r="L804" i="8" s="1"/>
  <c r="L805" i="8" s="1"/>
  <c r="L806" i="8" s="1"/>
  <c r="L807" i="8" s="1"/>
  <c r="L808" i="8" s="1"/>
  <c r="L809" i="8" s="1"/>
  <c r="L810" i="8" s="1"/>
  <c r="L811" i="8" s="1"/>
  <c r="L812" i="8" s="1"/>
  <c r="L813" i="8" s="1"/>
  <c r="L814" i="8" s="1"/>
  <c r="L815" i="8" s="1"/>
  <c r="L816" i="8" s="1"/>
  <c r="L817" i="8" s="1"/>
  <c r="L818" i="8" s="1"/>
  <c r="L819" i="8" s="1"/>
  <c r="L820" i="8" s="1"/>
  <c r="L821" i="8" s="1"/>
  <c r="L822" i="8" s="1"/>
  <c r="L823" i="8" s="1"/>
  <c r="L824" i="8" s="1"/>
  <c r="L825" i="8" s="1"/>
  <c r="L826" i="8" s="1"/>
  <c r="L827" i="8" s="1"/>
  <c r="L828" i="8" s="1"/>
  <c r="L829" i="8" s="1"/>
  <c r="L830" i="8" s="1"/>
  <c r="L831" i="8" s="1"/>
  <c r="L832" i="8" s="1"/>
  <c r="L833" i="8" s="1"/>
  <c r="L834" i="8" s="1"/>
  <c r="L835" i="8" s="1"/>
  <c r="L836" i="8" s="1"/>
  <c r="L837" i="8" s="1"/>
  <c r="L838" i="8" s="1"/>
  <c r="L839" i="8" s="1"/>
  <c r="L840" i="8" s="1"/>
  <c r="L841" i="8" s="1"/>
  <c r="L842" i="8" s="1"/>
  <c r="L843" i="8" s="1"/>
  <c r="L844" i="8" s="1"/>
  <c r="L845" i="8" s="1"/>
  <c r="L846" i="8" s="1"/>
  <c r="L847" i="8" s="1"/>
  <c r="L848" i="8" s="1"/>
  <c r="L849" i="8" s="1"/>
  <c r="L850" i="8" s="1"/>
  <c r="L851" i="8" s="1"/>
  <c r="L852" i="8" s="1"/>
  <c r="L853" i="8" s="1"/>
  <c r="L854" i="8" s="1"/>
  <c r="L855" i="8" s="1"/>
  <c r="L856" i="8" s="1"/>
  <c r="L857" i="8" s="1"/>
  <c r="L858" i="8" s="1"/>
  <c r="L859" i="8" s="1"/>
  <c r="L860" i="8" s="1"/>
  <c r="L861" i="8" s="1"/>
  <c r="L862" i="8" s="1"/>
  <c r="L863" i="8" s="1"/>
  <c r="L864" i="8" s="1"/>
  <c r="L865" i="8" s="1"/>
  <c r="L866" i="8" s="1"/>
  <c r="L867" i="8" s="1"/>
  <c r="L868" i="8" s="1"/>
  <c r="L869" i="8" s="1"/>
  <c r="L870" i="8" s="1"/>
  <c r="L871" i="8" s="1"/>
  <c r="L872" i="8" s="1"/>
  <c r="L873" i="8" s="1"/>
  <c r="L874" i="8" s="1"/>
  <c r="L875" i="8" s="1"/>
  <c r="L876" i="8" s="1"/>
  <c r="L877" i="8" s="1"/>
  <c r="L878" i="8" s="1"/>
  <c r="L879" i="8" s="1"/>
  <c r="L880" i="8" s="1"/>
  <c r="L881" i="8" s="1"/>
  <c r="L882" i="8" s="1"/>
  <c r="L883" i="8" s="1"/>
  <c r="L884" i="8" s="1"/>
  <c r="L885" i="8" s="1"/>
  <c r="L886" i="8" s="1"/>
  <c r="L887" i="8" s="1"/>
  <c r="L888" i="8" s="1"/>
  <c r="L889" i="8" s="1"/>
  <c r="L890" i="8" s="1"/>
  <c r="L891" i="8" s="1"/>
  <c r="L892" i="8" s="1"/>
  <c r="L893" i="8" s="1"/>
  <c r="L894" i="8" s="1"/>
  <c r="L895" i="8" s="1"/>
  <c r="L896" i="8" s="1"/>
  <c r="L897" i="8" s="1"/>
  <c r="L898" i="8" s="1"/>
  <c r="L899" i="8" s="1"/>
  <c r="L900" i="8" s="1"/>
  <c r="L901" i="8" s="1"/>
  <c r="L902" i="8" s="1"/>
  <c r="L903" i="8" s="1"/>
  <c r="L904" i="8" s="1"/>
  <c r="L905" i="8" s="1"/>
  <c r="L906" i="8" s="1"/>
  <c r="L907" i="8" s="1"/>
  <c r="L908" i="8" s="1"/>
  <c r="L909" i="8" s="1"/>
  <c r="L910" i="8" s="1"/>
  <c r="L911" i="8" s="1"/>
  <c r="L912" i="8" s="1"/>
  <c r="L913" i="8" s="1"/>
  <c r="L914" i="8" s="1"/>
  <c r="L915" i="8" s="1"/>
  <c r="L916" i="8" s="1"/>
  <c r="L917" i="8" s="1"/>
  <c r="L918" i="8" s="1"/>
  <c r="L919" i="8" s="1"/>
  <c r="L920" i="8" s="1"/>
  <c r="L921" i="8" s="1"/>
  <c r="L922" i="8" s="1"/>
  <c r="L923" i="8" s="1"/>
  <c r="L924" i="8" s="1"/>
  <c r="L925" i="8" s="1"/>
  <c r="L926" i="8" s="1"/>
  <c r="L927" i="8" s="1"/>
  <c r="L928" i="8" s="1"/>
  <c r="L929" i="8" s="1"/>
  <c r="L930" i="8" s="1"/>
  <c r="L931" i="8" s="1"/>
  <c r="L932" i="8" s="1"/>
  <c r="L933" i="8" s="1"/>
  <c r="L934" i="8" s="1"/>
  <c r="L935" i="8" s="1"/>
  <c r="L936" i="8" s="1"/>
  <c r="L937" i="8" s="1"/>
  <c r="L938" i="8" s="1"/>
  <c r="L939" i="8" s="1"/>
  <c r="L940" i="8" s="1"/>
  <c r="L941" i="8" s="1"/>
  <c r="L942" i="8" s="1"/>
  <c r="L943" i="8" s="1"/>
  <c r="L944" i="8" s="1"/>
  <c r="L945" i="8" s="1"/>
  <c r="L946" i="8" s="1"/>
  <c r="L947" i="8" s="1"/>
  <c r="L948" i="8" s="1"/>
  <c r="L949" i="8" s="1"/>
  <c r="L950" i="8" s="1"/>
  <c r="L951" i="8" s="1"/>
  <c r="L952" i="8" s="1"/>
  <c r="L953" i="8" s="1"/>
  <c r="L954" i="8" s="1"/>
  <c r="L955" i="8" s="1"/>
  <c r="L956" i="8" s="1"/>
  <c r="L957" i="8" s="1"/>
  <c r="L958" i="8" s="1"/>
  <c r="L959" i="8" s="1"/>
  <c r="L960" i="8" s="1"/>
  <c r="L961" i="8" s="1"/>
  <c r="L962" i="8" s="1"/>
  <c r="L963" i="8" s="1"/>
  <c r="L964" i="8" s="1"/>
  <c r="L965" i="8" s="1"/>
  <c r="L966" i="8" s="1"/>
  <c r="L967" i="8" s="1"/>
  <c r="L968" i="8" s="1"/>
  <c r="L969" i="8" s="1"/>
  <c r="L970" i="8" s="1"/>
  <c r="L971" i="8" s="1"/>
  <c r="L972" i="8" s="1"/>
  <c r="L973" i="8" s="1"/>
  <c r="L974" i="8" s="1"/>
  <c r="L975" i="8" s="1"/>
  <c r="L976" i="8" s="1"/>
  <c r="L977" i="8" s="1"/>
  <c r="L978" i="8" s="1"/>
  <c r="L979" i="8" s="1"/>
  <c r="L980" i="8" s="1"/>
  <c r="L981" i="8" s="1"/>
  <c r="L982" i="8" s="1"/>
  <c r="L983" i="8" s="1"/>
  <c r="L984" i="8" s="1"/>
  <c r="L985" i="8" s="1"/>
  <c r="L986" i="8" s="1"/>
  <c r="L987" i="8" s="1"/>
  <c r="L988" i="8" s="1"/>
  <c r="L989" i="8" s="1"/>
  <c r="L990" i="8" s="1"/>
  <c r="L991" i="8" s="1"/>
  <c r="L992" i="8" s="1"/>
  <c r="L993" i="8" s="1"/>
  <c r="L994" i="8" s="1"/>
  <c r="L995" i="8" s="1"/>
  <c r="L996" i="8" s="1"/>
  <c r="L997" i="8" s="1"/>
  <c r="L998" i="8" s="1"/>
  <c r="L999" i="8" s="1"/>
  <c r="L1000" i="8" s="1"/>
  <c r="L1001" i="8" s="1"/>
  <c r="L1002" i="8" s="1"/>
  <c r="L1003" i="8" s="1"/>
  <c r="L1004" i="8" s="1"/>
  <c r="L1005" i="8" s="1"/>
  <c r="L1006" i="8" s="1"/>
  <c r="L1007" i="8" s="1"/>
  <c r="L1008" i="8" s="1"/>
  <c r="L1009" i="8" s="1"/>
  <c r="L1010" i="8" s="1"/>
  <c r="L1011" i="8" s="1"/>
  <c r="L1012" i="8" s="1"/>
  <c r="L1013" i="8" s="1"/>
  <c r="L1014" i="8" s="1"/>
  <c r="L1015" i="8" s="1"/>
  <c r="L1016" i="8" s="1"/>
  <c r="L1017" i="8" s="1"/>
  <c r="L1018" i="8" s="1"/>
  <c r="L1019" i="8" s="1"/>
  <c r="L1020" i="8" s="1"/>
  <c r="L1021" i="8" s="1"/>
  <c r="L1022" i="8" s="1"/>
  <c r="L1023" i="8" s="1"/>
  <c r="L1024" i="8" s="1"/>
  <c r="L1025" i="8" s="1"/>
  <c r="L1026" i="8" s="1"/>
  <c r="L1027" i="8" s="1"/>
  <c r="L1028" i="8" s="1"/>
  <c r="L1029" i="8" s="1"/>
  <c r="L1030" i="8" s="1"/>
  <c r="L1031" i="8" s="1"/>
  <c r="L1032" i="8" s="1"/>
  <c r="L1033" i="8" s="1"/>
  <c r="L1034" i="8" s="1"/>
  <c r="L1035" i="8" s="1"/>
  <c r="L1036" i="8" s="1"/>
  <c r="L1037" i="8" s="1"/>
  <c r="L1038" i="8" s="1"/>
  <c r="L1039" i="8" s="1"/>
  <c r="L1040" i="8" s="1"/>
  <c r="L1041" i="8" s="1"/>
  <c r="L1042" i="8" s="1"/>
  <c r="L1043" i="8" s="1"/>
  <c r="L1044" i="8" s="1"/>
  <c r="L1045" i="8" s="1"/>
  <c r="L1046" i="8" s="1"/>
  <c r="L1047" i="8" s="1"/>
  <c r="L1048" i="8" s="1"/>
  <c r="L1049" i="8" s="1"/>
  <c r="L1050" i="8" s="1"/>
  <c r="L1051" i="8" s="1"/>
  <c r="L1052" i="8" s="1"/>
  <c r="L1053" i="8" s="1"/>
  <c r="L1054" i="8" s="1"/>
  <c r="L1055" i="8" s="1"/>
  <c r="L1056" i="8" s="1"/>
  <c r="L1057" i="8" s="1"/>
  <c r="L1058" i="8" s="1"/>
  <c r="L1059" i="8" s="1"/>
  <c r="L1060" i="8" s="1"/>
  <c r="L1061" i="8" s="1"/>
  <c r="L1062" i="8" s="1"/>
  <c r="L1063" i="8" s="1"/>
  <c r="L1064" i="8" s="1"/>
  <c r="L1065" i="8" s="1"/>
  <c r="L1066" i="8" s="1"/>
  <c r="L1067" i="8" s="1"/>
  <c r="L1068" i="8" s="1"/>
  <c r="L1069" i="8" s="1"/>
  <c r="L1070" i="8" s="1"/>
  <c r="L1071" i="8" s="1"/>
  <c r="L1072" i="8" s="1"/>
  <c r="L1073" i="8" s="1"/>
  <c r="L1074" i="8" s="1"/>
  <c r="L1075" i="8" s="1"/>
  <c r="L1076" i="8" s="1"/>
  <c r="L1077" i="8" s="1"/>
  <c r="L1078" i="8" s="1"/>
  <c r="L1079" i="8" s="1"/>
  <c r="L1080" i="8" s="1"/>
  <c r="L1081" i="8" s="1"/>
  <c r="L1082" i="8" s="1"/>
  <c r="L1083" i="8" s="1"/>
  <c r="L1084" i="8" s="1"/>
  <c r="L1085" i="8" s="1"/>
  <c r="L1086" i="8" s="1"/>
  <c r="L1087" i="8" s="1"/>
  <c r="L1088" i="8" s="1"/>
  <c r="L1089" i="8" s="1"/>
  <c r="L1090" i="8" s="1"/>
  <c r="L1091" i="8" s="1"/>
  <c r="L1092" i="8" s="1"/>
  <c r="L1093" i="8" s="1"/>
  <c r="L1094" i="8" s="1"/>
  <c r="L1095" i="8" s="1"/>
  <c r="L1096" i="8" s="1"/>
  <c r="L1097" i="8" s="1"/>
  <c r="L1098" i="8" s="1"/>
  <c r="L1099" i="8" s="1"/>
  <c r="L1100" i="8" s="1"/>
  <c r="L1101" i="8" s="1"/>
  <c r="L1102" i="8" s="1"/>
  <c r="L1103" i="8" s="1"/>
  <c r="L1104" i="8" s="1"/>
  <c r="L1105" i="8" s="1"/>
  <c r="L1106" i="8" s="1"/>
  <c r="L1107" i="8" s="1"/>
  <c r="L1108" i="8" s="1"/>
  <c r="L1109" i="8" s="1"/>
  <c r="L1110" i="8" s="1"/>
  <c r="L1111" i="8" s="1"/>
  <c r="L1112" i="8" s="1"/>
  <c r="L1113" i="8" s="1"/>
  <c r="L1114" i="8" s="1"/>
  <c r="L1115" i="8" s="1"/>
  <c r="L1116" i="8" s="1"/>
  <c r="L1117" i="8" s="1"/>
  <c r="L1118" i="8" s="1"/>
  <c r="L1119" i="8" s="1"/>
  <c r="L1120" i="8" s="1"/>
  <c r="L1121" i="8" s="1"/>
  <c r="L1122" i="8" s="1"/>
  <c r="L1123" i="8" s="1"/>
  <c r="L1124" i="8" s="1"/>
  <c r="L1125" i="8" s="1"/>
  <c r="L1126" i="8" s="1"/>
  <c r="L1127" i="8" s="1"/>
  <c r="L1128" i="8" s="1"/>
  <c r="L1129" i="8" s="1"/>
  <c r="L1130" i="8" s="1"/>
  <c r="L1131" i="8" s="1"/>
  <c r="L1132" i="8" s="1"/>
  <c r="L1133" i="8" s="1"/>
  <c r="L1134" i="8" s="1"/>
  <c r="L1135" i="8" s="1"/>
  <c r="L1136" i="8" s="1"/>
  <c r="L1137" i="8" s="1"/>
  <c r="L1138" i="8" s="1"/>
  <c r="L1139" i="8" s="1"/>
  <c r="L1140" i="8" s="1"/>
  <c r="L1141" i="8" s="1"/>
  <c r="L1142" i="8" s="1"/>
  <c r="L1143" i="8" s="1"/>
  <c r="L1144" i="8" s="1"/>
  <c r="L1145" i="8" s="1"/>
  <c r="L1146" i="8" s="1"/>
  <c r="L1147" i="8" s="1"/>
  <c r="L1148" i="8" s="1"/>
  <c r="L1149" i="8" s="1"/>
  <c r="L1150" i="8" s="1"/>
  <c r="L1151" i="8" s="1"/>
  <c r="L1152" i="8" s="1"/>
  <c r="L1153" i="8" s="1"/>
  <c r="L1154" i="8" s="1"/>
  <c r="L1155" i="8" s="1"/>
  <c r="L1156" i="8" s="1"/>
  <c r="L1157" i="8" s="1"/>
  <c r="L1158" i="8" s="1"/>
  <c r="L1159" i="8" s="1"/>
  <c r="L1160" i="8" s="1"/>
  <c r="L1161" i="8" s="1"/>
  <c r="L1162" i="8" s="1"/>
  <c r="L1163" i="8" s="1"/>
  <c r="L1164" i="8" s="1"/>
  <c r="L1165" i="8" s="1"/>
  <c r="L1166" i="8" s="1"/>
  <c r="L1167" i="8" s="1"/>
  <c r="L1168" i="8" s="1"/>
  <c r="L1169" i="8" s="1"/>
  <c r="L1170" i="8" s="1"/>
  <c r="L1171" i="8" s="1"/>
  <c r="L1172" i="8" s="1"/>
  <c r="L1173" i="8" s="1"/>
  <c r="L1174" i="8" s="1"/>
  <c r="L1175" i="8" s="1"/>
  <c r="L1176" i="8" s="1"/>
  <c r="L1177" i="8" s="1"/>
  <c r="L1178" i="8" s="1"/>
  <c r="L1179" i="8" s="1"/>
  <c r="L1180" i="8" s="1"/>
  <c r="L1181" i="8" s="1"/>
  <c r="L1182" i="8" s="1"/>
  <c r="L1183" i="8" s="1"/>
  <c r="L1184" i="8" s="1"/>
  <c r="L1185" i="8" s="1"/>
  <c r="L1186" i="8" s="1"/>
  <c r="L1187" i="8" s="1"/>
  <c r="L1188" i="8" s="1"/>
  <c r="L1189" i="8" s="1"/>
  <c r="L1190" i="8" s="1"/>
  <c r="L1191" i="8" s="1"/>
  <c r="L1192" i="8" s="1"/>
  <c r="L1193" i="8" s="1"/>
  <c r="L1194" i="8" s="1"/>
  <c r="L1195" i="8" s="1"/>
  <c r="L1196" i="8" s="1"/>
  <c r="L1197" i="8" s="1"/>
  <c r="L1198" i="8" s="1"/>
  <c r="L1199" i="8" s="1"/>
  <c r="L1200" i="8" s="1"/>
  <c r="L1201" i="8" s="1"/>
  <c r="L1202" i="8" s="1"/>
  <c r="L1203" i="8" s="1"/>
  <c r="L1204" i="8" s="1"/>
  <c r="L1205" i="8" s="1"/>
  <c r="L1206" i="8" s="1"/>
  <c r="L1207" i="8" s="1"/>
  <c r="L1208" i="8" s="1"/>
  <c r="L1209" i="8" s="1"/>
  <c r="L1210" i="8" s="1"/>
  <c r="L1211" i="8" s="1"/>
  <c r="L1212" i="8" s="1"/>
  <c r="L1213" i="8" s="1"/>
  <c r="L1214" i="8" s="1"/>
  <c r="L1215" i="8" s="1"/>
  <c r="L1216" i="8" s="1"/>
  <c r="L1217" i="8" s="1"/>
  <c r="L1218" i="8" s="1"/>
  <c r="L1219" i="8" s="1"/>
  <c r="L1220" i="8" s="1"/>
  <c r="L1221" i="8" s="1"/>
  <c r="L1222" i="8" s="1"/>
  <c r="L1223" i="8" s="1"/>
  <c r="L1224" i="8" s="1"/>
  <c r="L1225" i="8" s="1"/>
  <c r="L1226" i="8" s="1"/>
  <c r="L1227" i="8" s="1"/>
  <c r="L1228" i="8" s="1"/>
  <c r="L1229" i="8" s="1"/>
  <c r="L1230" i="8" s="1"/>
  <c r="L1231" i="8" s="1"/>
  <c r="L1232" i="8" s="1"/>
  <c r="L1233" i="8" s="1"/>
  <c r="L1234" i="8" s="1"/>
  <c r="L1235" i="8" s="1"/>
  <c r="L1236" i="8" s="1"/>
  <c r="L1237" i="8" s="1"/>
  <c r="L1238" i="8" s="1"/>
  <c r="L1239" i="8" s="1"/>
  <c r="L1240" i="8" s="1"/>
  <c r="L1241" i="8" s="1"/>
  <c r="L1242" i="8" s="1"/>
  <c r="L1243" i="8" s="1"/>
  <c r="L1244" i="8" s="1"/>
  <c r="L1245" i="8" s="1"/>
  <c r="L1246" i="8" s="1"/>
  <c r="L1247" i="8" s="1"/>
  <c r="L1248" i="8" s="1"/>
  <c r="L1249" i="8" s="1"/>
  <c r="L1250" i="8" s="1"/>
  <c r="L1251" i="8" s="1"/>
  <c r="L1252" i="8" s="1"/>
  <c r="L1253" i="8" s="1"/>
  <c r="L1254" i="8" s="1"/>
  <c r="L1255" i="8" s="1"/>
  <c r="L1256" i="8" s="1"/>
  <c r="L1257" i="8" s="1"/>
  <c r="L1258" i="8" s="1"/>
  <c r="L1259" i="8" s="1"/>
  <c r="L1260" i="8" s="1"/>
  <c r="L1261" i="8" s="1"/>
  <c r="L1262" i="8" s="1"/>
  <c r="L1263" i="8" s="1"/>
  <c r="L1264" i="8" s="1"/>
  <c r="L1265" i="8" s="1"/>
  <c r="L1266" i="8" s="1"/>
  <c r="L1267" i="8" s="1"/>
  <c r="L1268" i="8" s="1"/>
  <c r="L1269" i="8" s="1"/>
  <c r="L1270" i="8" s="1"/>
  <c r="L1271" i="8" s="1"/>
  <c r="L1272" i="8" s="1"/>
  <c r="L1273" i="8" s="1"/>
  <c r="L1274" i="8" s="1"/>
  <c r="L1275" i="8" s="1"/>
  <c r="L1276" i="8" s="1"/>
  <c r="L1277" i="8" s="1"/>
  <c r="L1278" i="8" s="1"/>
  <c r="L1279" i="8" s="1"/>
  <c r="L1280" i="8" s="1"/>
  <c r="L1281" i="8" s="1"/>
  <c r="L1282" i="8" s="1"/>
  <c r="L1283" i="8" s="1"/>
  <c r="L1284" i="8" s="1"/>
  <c r="L1285" i="8" s="1"/>
  <c r="L1286" i="8" s="1"/>
  <c r="L1287" i="8" s="1"/>
  <c r="L1288" i="8" s="1"/>
  <c r="L1289" i="8" s="1"/>
  <c r="L1290" i="8" s="1"/>
  <c r="L1291" i="8" s="1"/>
  <c r="L1292" i="8" s="1"/>
  <c r="L1293" i="8" s="1"/>
  <c r="L1294" i="8" s="1"/>
  <c r="L1295" i="8" s="1"/>
  <c r="L1296" i="8" s="1"/>
  <c r="L1297" i="8" s="1"/>
  <c r="L1298" i="8" s="1"/>
  <c r="L1299" i="8" s="1"/>
  <c r="L1300" i="8" s="1"/>
  <c r="L1301" i="8" s="1"/>
  <c r="L1302" i="8" s="1"/>
  <c r="L1303" i="8" s="1"/>
  <c r="L1304" i="8" s="1"/>
  <c r="L1305" i="8" s="1"/>
  <c r="L1306" i="8" s="1"/>
  <c r="L1307" i="8" s="1"/>
  <c r="L1308" i="8" s="1"/>
  <c r="L1309" i="8" s="1"/>
  <c r="L1310" i="8" s="1"/>
  <c r="L1311" i="8" s="1"/>
  <c r="L1312" i="8" s="1"/>
  <c r="L1313" i="8" s="1"/>
  <c r="L1314" i="8" s="1"/>
  <c r="L1315" i="8" s="1"/>
  <c r="L1316" i="8" s="1"/>
  <c r="L1317" i="8" s="1"/>
  <c r="L1318" i="8" s="1"/>
  <c r="L1319" i="8" s="1"/>
  <c r="L1320" i="8" s="1"/>
  <c r="L1321" i="8" s="1"/>
  <c r="L1322" i="8" s="1"/>
  <c r="L1323" i="8" s="1"/>
  <c r="L1324" i="8" s="1"/>
  <c r="L1325" i="8" s="1"/>
  <c r="L1326" i="8" s="1"/>
  <c r="L1327" i="8" s="1"/>
  <c r="L1328" i="8" s="1"/>
  <c r="L1329" i="8" s="1"/>
  <c r="L1330" i="8" s="1"/>
  <c r="L1331" i="8" s="1"/>
  <c r="L1332" i="8" s="1"/>
  <c r="L1333" i="8" s="1"/>
  <c r="L1334" i="8" s="1"/>
  <c r="L1335" i="8" s="1"/>
  <c r="L1336" i="8" s="1"/>
  <c r="L1337" i="8" s="1"/>
  <c r="L1338" i="8" s="1"/>
  <c r="L1339" i="8" s="1"/>
  <c r="L1340" i="8" s="1"/>
  <c r="L1341" i="8" s="1"/>
  <c r="L1342" i="8" s="1"/>
  <c r="L1343" i="8" s="1"/>
  <c r="L1344" i="8" s="1"/>
  <c r="L1345" i="8" s="1"/>
  <c r="L1346" i="8" s="1"/>
  <c r="L1347" i="8" s="1"/>
  <c r="L1348" i="8" s="1"/>
  <c r="L1349" i="8" s="1"/>
  <c r="L1350" i="8" s="1"/>
  <c r="L1351" i="8" s="1"/>
  <c r="L1352" i="8" s="1"/>
  <c r="L1353" i="8" s="1"/>
  <c r="L1354" i="8" s="1"/>
  <c r="L1355" i="8" s="1"/>
  <c r="L1356" i="8" s="1"/>
  <c r="L1357" i="8" s="1"/>
  <c r="L1358" i="8" s="1"/>
  <c r="L1359" i="8" s="1"/>
  <c r="L1360" i="8" s="1"/>
  <c r="L1361" i="8" s="1"/>
  <c r="L1362" i="8" s="1"/>
  <c r="L1363" i="8" s="1"/>
  <c r="L1364" i="8" s="1"/>
  <c r="L1365" i="8" s="1"/>
  <c r="L1366" i="8" s="1"/>
  <c r="L1367" i="8" s="1"/>
  <c r="L1368" i="8" s="1"/>
  <c r="L1369" i="8" s="1"/>
  <c r="L1370" i="8" s="1"/>
  <c r="L1371" i="8" s="1"/>
  <c r="L1372" i="8" s="1"/>
  <c r="L1373" i="8" s="1"/>
  <c r="L1374" i="8" s="1"/>
  <c r="L1375" i="8" s="1"/>
  <c r="L1376" i="8" s="1"/>
  <c r="L1377" i="8" s="1"/>
  <c r="L1378" i="8" s="1"/>
  <c r="L1379" i="8" s="1"/>
  <c r="L1380" i="8" s="1"/>
  <c r="L1381" i="8" s="1"/>
  <c r="L1382" i="8" s="1"/>
  <c r="L1383" i="8" s="1"/>
  <c r="L1384" i="8" s="1"/>
  <c r="L1385" i="8" s="1"/>
  <c r="L1386" i="8" s="1"/>
  <c r="L1387" i="8" s="1"/>
  <c r="L1388" i="8" s="1"/>
  <c r="L1389" i="8" s="1"/>
  <c r="L1390" i="8" s="1"/>
  <c r="L1391" i="8" s="1"/>
  <c r="L1392" i="8" s="1"/>
  <c r="L1393" i="8" s="1"/>
  <c r="L1394" i="8" s="1"/>
  <c r="L1395" i="8" s="1"/>
  <c r="L1396" i="8" s="1"/>
  <c r="L1397" i="8" s="1"/>
  <c r="L1398" i="8" s="1"/>
  <c r="L1399" i="8" s="1"/>
  <c r="L1400" i="8" s="1"/>
  <c r="L1401" i="8" s="1"/>
  <c r="L1402" i="8" s="1"/>
  <c r="L1403" i="8" s="1"/>
  <c r="L1404" i="8" s="1"/>
  <c r="L1405" i="8" s="1"/>
  <c r="L1406" i="8" s="1"/>
  <c r="L1407" i="8" s="1"/>
  <c r="L1408" i="8" s="1"/>
  <c r="L1409" i="8" s="1"/>
  <c r="L1410" i="8" s="1"/>
  <c r="L1411" i="8" s="1"/>
  <c r="L1412" i="8" s="1"/>
  <c r="L1413" i="8" s="1"/>
  <c r="L1414" i="8" s="1"/>
  <c r="L1415" i="8" s="1"/>
  <c r="L1416" i="8" s="1"/>
  <c r="L1417" i="8" s="1"/>
  <c r="L1418" i="8" s="1"/>
  <c r="L1419" i="8" s="1"/>
  <c r="L1420" i="8" s="1"/>
  <c r="L1421" i="8" s="1"/>
  <c r="L1422" i="8" s="1"/>
  <c r="L1423" i="8" s="1"/>
  <c r="L1424" i="8" s="1"/>
  <c r="L1425" i="8" s="1"/>
  <c r="L1426" i="8" s="1"/>
  <c r="L1427" i="8" s="1"/>
  <c r="L1428" i="8" s="1"/>
  <c r="L1429" i="8" s="1"/>
  <c r="L1430" i="8" s="1"/>
  <c r="L1431" i="8" s="1"/>
  <c r="L1432" i="8" s="1"/>
  <c r="L1433" i="8" s="1"/>
  <c r="L1434" i="8" s="1"/>
  <c r="L1435" i="8" s="1"/>
  <c r="L1436" i="8" s="1"/>
  <c r="L1437" i="8" s="1"/>
  <c r="L1438" i="8" s="1"/>
  <c r="L1439" i="8" s="1"/>
  <c r="L1440" i="8" s="1"/>
  <c r="L1441" i="8" s="1"/>
  <c r="L1442" i="8" s="1"/>
  <c r="L1443" i="8" s="1"/>
  <c r="L1444" i="8" s="1"/>
  <c r="L1445" i="8" s="1"/>
  <c r="L1446" i="8" s="1"/>
  <c r="L1447" i="8" s="1"/>
  <c r="L1448" i="8" s="1"/>
  <c r="L1449" i="8" s="1"/>
  <c r="L1450" i="8" s="1"/>
  <c r="L1451" i="8" s="1"/>
  <c r="L1452" i="8" s="1"/>
  <c r="L1453" i="8" s="1"/>
  <c r="L1454" i="8" s="1"/>
  <c r="L1455" i="8" s="1"/>
  <c r="L1456" i="8" s="1"/>
  <c r="L1457" i="8" s="1"/>
  <c r="L1458" i="8" s="1"/>
  <c r="L1459" i="8" s="1"/>
  <c r="L1460" i="8" s="1"/>
  <c r="L1461" i="8" s="1"/>
  <c r="L1462" i="8" s="1"/>
  <c r="L1463" i="8" s="1"/>
  <c r="L1464" i="8" s="1"/>
  <c r="L1465" i="8" s="1"/>
  <c r="L1466" i="8" s="1"/>
  <c r="L1467" i="8" s="1"/>
  <c r="L1468" i="8" s="1"/>
  <c r="L1469" i="8" s="1"/>
  <c r="L1470" i="8" s="1"/>
  <c r="L1471" i="8" s="1"/>
  <c r="L1472" i="8" s="1"/>
  <c r="L1473" i="8" s="1"/>
  <c r="L1474" i="8" s="1"/>
  <c r="L1475" i="8" s="1"/>
  <c r="L1476" i="8" s="1"/>
  <c r="L1477" i="8" s="1"/>
  <c r="L1478" i="8" s="1"/>
  <c r="L1479" i="8" s="1"/>
  <c r="L1480" i="8" s="1"/>
  <c r="L1481" i="8" s="1"/>
  <c r="L1482" i="8" s="1"/>
  <c r="L1483" i="8" s="1"/>
  <c r="L1484" i="8" s="1"/>
  <c r="L1485" i="8" s="1"/>
  <c r="L1486" i="8" s="1"/>
  <c r="L1487" i="8" s="1"/>
  <c r="L1488" i="8" s="1"/>
  <c r="L1489" i="8" s="1"/>
  <c r="L1490" i="8" s="1"/>
  <c r="L1491" i="8" s="1"/>
  <c r="L1492" i="8" s="1"/>
  <c r="L1493" i="8" s="1"/>
  <c r="L1494" i="8" s="1"/>
  <c r="L1495" i="8" s="1"/>
  <c r="L1496" i="8" s="1"/>
  <c r="L1497" i="8" s="1"/>
  <c r="L1498" i="8" s="1"/>
  <c r="L1499" i="8" s="1"/>
  <c r="L1500" i="8" s="1"/>
  <c r="L1501" i="8" s="1"/>
  <c r="L1502" i="8" s="1"/>
  <c r="L1503" i="8" s="1"/>
  <c r="L1504" i="8" s="1"/>
  <c r="L1505" i="8" s="1"/>
  <c r="L1506" i="8" s="1"/>
  <c r="L1507" i="8" s="1"/>
  <c r="L1508" i="8" s="1"/>
  <c r="L1509" i="8" s="1"/>
  <c r="L1510" i="8" s="1"/>
  <c r="L1511" i="8" s="1"/>
  <c r="L1512" i="8" s="1"/>
  <c r="L1513" i="8" s="1"/>
  <c r="L1514" i="8" s="1"/>
  <c r="L1515" i="8" s="1"/>
  <c r="L1516" i="8" s="1"/>
  <c r="L1517" i="8" s="1"/>
  <c r="L1518" i="8" s="1"/>
  <c r="L1519" i="8" s="1"/>
  <c r="L1520" i="8" s="1"/>
  <c r="L1521" i="8" s="1"/>
  <c r="L1522" i="8" s="1"/>
  <c r="L1523" i="8" s="1"/>
  <c r="L1524" i="8" s="1"/>
  <c r="L1525" i="8" s="1"/>
  <c r="L1526" i="8" s="1"/>
  <c r="L1527" i="8" s="1"/>
  <c r="L1528" i="8" s="1"/>
  <c r="L1529" i="8" s="1"/>
  <c r="L1530" i="8" s="1"/>
  <c r="L1531" i="8" s="1"/>
  <c r="L1532" i="8" s="1"/>
  <c r="L1533" i="8" s="1"/>
  <c r="L1534" i="8" s="1"/>
  <c r="L1535" i="8" s="1"/>
  <c r="L1536" i="8" s="1"/>
  <c r="L1537" i="8" s="1"/>
  <c r="L1538" i="8" s="1"/>
  <c r="L1539" i="8" s="1"/>
  <c r="L1540" i="8" s="1"/>
  <c r="L1541" i="8" s="1"/>
  <c r="L1542" i="8" s="1"/>
  <c r="L1543" i="8" s="1"/>
  <c r="L1544" i="8" s="1"/>
  <c r="L1545" i="8" s="1"/>
  <c r="L1546" i="8" s="1"/>
  <c r="L1547" i="8" s="1"/>
  <c r="L1548" i="8" s="1"/>
  <c r="L1549" i="8" s="1"/>
  <c r="L1550" i="8" s="1"/>
  <c r="L1551" i="8" s="1"/>
  <c r="L1552" i="8" s="1"/>
  <c r="L1553" i="8" s="1"/>
  <c r="L1554" i="8" s="1"/>
  <c r="L1555" i="8" s="1"/>
  <c r="L1556" i="8" s="1"/>
  <c r="L1557" i="8" s="1"/>
  <c r="L1558" i="8" s="1"/>
  <c r="L1559" i="8" s="1"/>
  <c r="L1560" i="8" s="1"/>
  <c r="L1561" i="8" s="1"/>
  <c r="L1562" i="8" s="1"/>
  <c r="L1563" i="8" s="1"/>
  <c r="L1564" i="8" s="1"/>
  <c r="L1565" i="8" s="1"/>
  <c r="L1566" i="8" s="1"/>
  <c r="L1567" i="8" s="1"/>
  <c r="L1568" i="8" s="1"/>
  <c r="L1569" i="8" s="1"/>
  <c r="L1570" i="8" s="1"/>
  <c r="L1571" i="8" s="1"/>
  <c r="L1572" i="8" s="1"/>
  <c r="L1573" i="8" s="1"/>
  <c r="L1574" i="8" s="1"/>
  <c r="L1575" i="8" s="1"/>
  <c r="L1576" i="8" s="1"/>
  <c r="L1577" i="8" s="1"/>
  <c r="L1578" i="8" s="1"/>
  <c r="L1579" i="8" s="1"/>
  <c r="L1580" i="8" s="1"/>
  <c r="L1581" i="8" s="1"/>
  <c r="L1582" i="8" s="1"/>
  <c r="L1583" i="8" s="1"/>
  <c r="L1584" i="8" s="1"/>
  <c r="L1585" i="8" s="1"/>
  <c r="L1586" i="8" s="1"/>
  <c r="L1587" i="8" s="1"/>
  <c r="L1588" i="8" s="1"/>
  <c r="L1589" i="8" s="1"/>
  <c r="L1590" i="8" s="1"/>
  <c r="L1591" i="8" s="1"/>
  <c r="L1592" i="8" s="1"/>
  <c r="L1593" i="8" s="1"/>
  <c r="L1594" i="8" s="1"/>
  <c r="L1595" i="8" s="1"/>
  <c r="L1596" i="8" s="1"/>
  <c r="L1597" i="8" s="1"/>
  <c r="L1598" i="8" s="1"/>
  <c r="L1599" i="8" s="1"/>
  <c r="L1600" i="8" s="1"/>
  <c r="L1601" i="8" s="1"/>
  <c r="L1602" i="8" s="1"/>
  <c r="L1603" i="8" s="1"/>
  <c r="L1604" i="8" s="1"/>
  <c r="L1605" i="8" s="1"/>
  <c r="L1606" i="8" s="1"/>
  <c r="L1607" i="8" s="1"/>
  <c r="L1608" i="8" s="1"/>
  <c r="L1609" i="8" s="1"/>
  <c r="L1610" i="8" s="1"/>
  <c r="L1611" i="8" s="1"/>
  <c r="L1612" i="8" s="1"/>
  <c r="L1613" i="8" s="1"/>
  <c r="L1614" i="8" s="1"/>
  <c r="L1615" i="8" s="1"/>
  <c r="L1616" i="8" s="1"/>
  <c r="L1617" i="8" s="1"/>
  <c r="L1618" i="8" s="1"/>
  <c r="L1619" i="8" s="1"/>
  <c r="L1620" i="8" s="1"/>
  <c r="L1621" i="8" s="1"/>
  <c r="L1622" i="8" s="1"/>
  <c r="L1623" i="8" s="1"/>
  <c r="L1624" i="8" s="1"/>
  <c r="L1625" i="8" s="1"/>
  <c r="L1626" i="8" s="1"/>
  <c r="L1627" i="8" s="1"/>
  <c r="L1628" i="8" s="1"/>
  <c r="L1629" i="8" s="1"/>
  <c r="L1630" i="8" s="1"/>
  <c r="L1631" i="8" s="1"/>
  <c r="L1632" i="8" s="1"/>
  <c r="L1633" i="8" s="1"/>
  <c r="L1634" i="8" s="1"/>
  <c r="L1635" i="8" s="1"/>
  <c r="L1636" i="8" s="1"/>
  <c r="L1637" i="8" s="1"/>
  <c r="L1638" i="8" s="1"/>
  <c r="L1639" i="8" s="1"/>
  <c r="L1640" i="8" s="1"/>
  <c r="L1641" i="8" s="1"/>
  <c r="L1642" i="8" s="1"/>
  <c r="L1643" i="8" s="1"/>
  <c r="L1644" i="8" s="1"/>
  <c r="L1645" i="8" s="1"/>
  <c r="L1646" i="8" s="1"/>
  <c r="L1647" i="8" s="1"/>
  <c r="L1648" i="8" s="1"/>
  <c r="L1649" i="8" s="1"/>
  <c r="L1650" i="8" s="1"/>
  <c r="L1651" i="8" s="1"/>
  <c r="L1652" i="8" s="1"/>
  <c r="L1653" i="8" s="1"/>
  <c r="L1654" i="8" s="1"/>
  <c r="L1655" i="8" s="1"/>
  <c r="L1656" i="8" s="1"/>
  <c r="L1657" i="8" s="1"/>
  <c r="L1658" i="8" s="1"/>
  <c r="L1659" i="8" s="1"/>
  <c r="L1660" i="8" s="1"/>
  <c r="L1661" i="8" s="1"/>
  <c r="L1662" i="8" s="1"/>
  <c r="L1663" i="8" s="1"/>
  <c r="L1664" i="8" s="1"/>
  <c r="L1665" i="8" s="1"/>
  <c r="L1666" i="8" s="1"/>
  <c r="L1667" i="8" s="1"/>
  <c r="L1668" i="8" s="1"/>
  <c r="L1669" i="8" s="1"/>
  <c r="L1670" i="8" s="1"/>
  <c r="L1671" i="8" s="1"/>
  <c r="L1672" i="8" s="1"/>
  <c r="L1673" i="8" s="1"/>
  <c r="L1674" i="8" s="1"/>
  <c r="L1675" i="8" s="1"/>
  <c r="L1676" i="8" s="1"/>
  <c r="L1677" i="8" s="1"/>
  <c r="L1678" i="8" s="1"/>
  <c r="L1679" i="8" s="1"/>
  <c r="L1680" i="8" s="1"/>
  <c r="L1681" i="8" s="1"/>
  <c r="L1682" i="8" s="1"/>
  <c r="L1683" i="8" s="1"/>
  <c r="L1684" i="8" s="1"/>
  <c r="L1685" i="8" s="1"/>
  <c r="L1686" i="8" s="1"/>
  <c r="L1687" i="8" s="1"/>
  <c r="L1688" i="8" s="1"/>
  <c r="L1689" i="8" s="1"/>
  <c r="L1690" i="8" s="1"/>
  <c r="L1691" i="8" s="1"/>
  <c r="L1692" i="8" s="1"/>
  <c r="L1693" i="8" s="1"/>
  <c r="L1694" i="8" s="1"/>
  <c r="L1695" i="8" s="1"/>
  <c r="L1696" i="8" s="1"/>
  <c r="L1697" i="8" s="1"/>
  <c r="L1698" i="8" s="1"/>
  <c r="L1699" i="8" s="1"/>
  <c r="L1700" i="8" s="1"/>
  <c r="L1701" i="8" s="1"/>
  <c r="L1702" i="8" s="1"/>
  <c r="L1703" i="8" s="1"/>
  <c r="L1704" i="8" s="1"/>
  <c r="L1705" i="8" s="1"/>
  <c r="L1706" i="8" s="1"/>
  <c r="L1707" i="8" s="1"/>
  <c r="L1708" i="8" s="1"/>
  <c r="L1709" i="8" s="1"/>
  <c r="L1710" i="8" s="1"/>
  <c r="L1711" i="8" s="1"/>
  <c r="L1712" i="8" s="1"/>
  <c r="L1713" i="8" s="1"/>
  <c r="L1714" i="8" s="1"/>
  <c r="L1715" i="8" s="1"/>
  <c r="L1716" i="8" s="1"/>
  <c r="L1717" i="8" s="1"/>
  <c r="L1718" i="8" s="1"/>
  <c r="L1719" i="8" s="1"/>
  <c r="L1720" i="8" s="1"/>
  <c r="L1721" i="8" s="1"/>
  <c r="L1722" i="8" s="1"/>
  <c r="L1723" i="8" s="1"/>
  <c r="L1724" i="8" s="1"/>
  <c r="L1725" i="8" s="1"/>
  <c r="L1726" i="8" s="1"/>
  <c r="L1727" i="8" s="1"/>
  <c r="L1728" i="8" s="1"/>
  <c r="L1729" i="8" s="1"/>
  <c r="L1730" i="8" s="1"/>
  <c r="L1731" i="8" s="1"/>
  <c r="L1732" i="8" s="1"/>
  <c r="L1733" i="8" s="1"/>
  <c r="L1734" i="8" s="1"/>
  <c r="L1735" i="8" s="1"/>
  <c r="L1736" i="8" s="1"/>
  <c r="L1737" i="8" s="1"/>
  <c r="L1738" i="8" s="1"/>
  <c r="L1739" i="8" s="1"/>
  <c r="L1740" i="8" s="1"/>
  <c r="L1741" i="8" s="1"/>
  <c r="L1742" i="8" s="1"/>
  <c r="L1743" i="8" s="1"/>
  <c r="L1744" i="8" s="1"/>
  <c r="L1745" i="8" s="1"/>
  <c r="L1746" i="8" s="1"/>
  <c r="L1747" i="8" s="1"/>
  <c r="L1748" i="8" s="1"/>
  <c r="L1749" i="8" s="1"/>
  <c r="L1750" i="8" s="1"/>
  <c r="L1751" i="8" s="1"/>
  <c r="L1752" i="8" s="1"/>
  <c r="L1753" i="8" s="1"/>
  <c r="L1754" i="8" s="1"/>
  <c r="L1755" i="8" s="1"/>
  <c r="L1756" i="8" s="1"/>
  <c r="L1757" i="8" s="1"/>
  <c r="L1758" i="8" s="1"/>
  <c r="L1759" i="8" s="1"/>
  <c r="L1760" i="8" s="1"/>
  <c r="L1761" i="8" s="1"/>
  <c r="L1762" i="8" s="1"/>
  <c r="L1763" i="8" s="1"/>
  <c r="L1764" i="8" s="1"/>
  <c r="L1765" i="8" s="1"/>
  <c r="L1766" i="8" s="1"/>
  <c r="L1767" i="8" s="1"/>
  <c r="L1768" i="8" s="1"/>
  <c r="L1769" i="8" s="1"/>
  <c r="L1770" i="8" s="1"/>
  <c r="L1771" i="8" s="1"/>
  <c r="L1772" i="8" s="1"/>
  <c r="L1773" i="8" s="1"/>
  <c r="L1774" i="8" s="1"/>
  <c r="L1775" i="8" s="1"/>
  <c r="L1776" i="8" s="1"/>
  <c r="L1777" i="8" s="1"/>
  <c r="L1778" i="8" s="1"/>
  <c r="L1779" i="8" s="1"/>
  <c r="L1780" i="8" s="1"/>
  <c r="L1781" i="8" s="1"/>
  <c r="L1782" i="8" s="1"/>
  <c r="L1783" i="8" s="1"/>
  <c r="L1784" i="8" s="1"/>
  <c r="L1785" i="8" s="1"/>
  <c r="L1786" i="8" s="1"/>
  <c r="L1787" i="8" s="1"/>
  <c r="L1788" i="8" s="1"/>
  <c r="L1789" i="8" s="1"/>
  <c r="L1790" i="8" s="1"/>
  <c r="L1791" i="8" s="1"/>
  <c r="L1792" i="8" s="1"/>
  <c r="L1793" i="8" s="1"/>
  <c r="L1794" i="8" s="1"/>
  <c r="L1795" i="8" s="1"/>
  <c r="L1796" i="8" s="1"/>
  <c r="L1797" i="8" s="1"/>
  <c r="L1798" i="8" s="1"/>
  <c r="L1799" i="8" s="1"/>
  <c r="L1800" i="8" s="1"/>
  <c r="L1801" i="8" s="1"/>
  <c r="L1802" i="8" s="1"/>
  <c r="L1803" i="8" s="1"/>
  <c r="L1804" i="8" s="1"/>
  <c r="L1805" i="8" s="1"/>
  <c r="L1806" i="8" s="1"/>
  <c r="L1807" i="8" s="1"/>
  <c r="L1808" i="8" s="1"/>
  <c r="L1809" i="8" s="1"/>
  <c r="L1810" i="8" s="1"/>
  <c r="L1811" i="8" s="1"/>
  <c r="L1812" i="8" s="1"/>
  <c r="L1813" i="8" s="1"/>
  <c r="L1814" i="8" s="1"/>
  <c r="L1815" i="8" s="1"/>
  <c r="L1816" i="8" s="1"/>
  <c r="L1817" i="8" s="1"/>
  <c r="L1818" i="8" s="1"/>
  <c r="L1819" i="8" s="1"/>
  <c r="L1820" i="8" s="1"/>
  <c r="L1821" i="8" s="1"/>
  <c r="L1822" i="8" s="1"/>
  <c r="L1823" i="8" s="1"/>
  <c r="L1824" i="8" s="1"/>
  <c r="L1825" i="8" s="1"/>
  <c r="L1826" i="8" s="1"/>
  <c r="L1827" i="8" s="1"/>
  <c r="L1828" i="8" s="1"/>
  <c r="L1829" i="8" s="1"/>
  <c r="L1830" i="8" s="1"/>
  <c r="L1831" i="8" s="1"/>
  <c r="L1832" i="8" s="1"/>
  <c r="L1833" i="8" s="1"/>
  <c r="L1834" i="8" s="1"/>
  <c r="L1835" i="8" s="1"/>
  <c r="L1836" i="8" s="1"/>
  <c r="L1837" i="8" s="1"/>
  <c r="L1838" i="8" s="1"/>
  <c r="L1839" i="8" s="1"/>
  <c r="L1840" i="8" s="1"/>
  <c r="L1841" i="8" s="1"/>
  <c r="L1842" i="8" s="1"/>
  <c r="L1843" i="8" s="1"/>
  <c r="L1844" i="8" s="1"/>
  <c r="L1845" i="8" s="1"/>
  <c r="L1846" i="8" s="1"/>
  <c r="L1847" i="8" s="1"/>
  <c r="L1848" i="8" s="1"/>
  <c r="L1849" i="8" s="1"/>
  <c r="L1850" i="8" s="1"/>
  <c r="L1851" i="8" s="1"/>
  <c r="L1852" i="8" s="1"/>
  <c r="L1853" i="8" s="1"/>
  <c r="L1854" i="8" s="1"/>
  <c r="L1855" i="8" s="1"/>
  <c r="L1856" i="8" s="1"/>
  <c r="L1857" i="8" s="1"/>
  <c r="L1858" i="8" s="1"/>
  <c r="L1859" i="8" s="1"/>
  <c r="L1860" i="8" s="1"/>
  <c r="L1861" i="8" s="1"/>
  <c r="L1862" i="8" s="1"/>
  <c r="L1863" i="8" s="1"/>
  <c r="L1864" i="8" s="1"/>
  <c r="L1865" i="8" s="1"/>
  <c r="L1866" i="8" s="1"/>
  <c r="L1867" i="8" s="1"/>
  <c r="L1868" i="8" s="1"/>
  <c r="L1869" i="8" s="1"/>
  <c r="L1870" i="8" s="1"/>
  <c r="L1871" i="8" s="1"/>
  <c r="L1872" i="8" s="1"/>
  <c r="L1873" i="8" s="1"/>
  <c r="L1874" i="8" s="1"/>
  <c r="L1875" i="8" s="1"/>
  <c r="L1876" i="8" s="1"/>
  <c r="L1877" i="8" s="1"/>
  <c r="L1878" i="8" s="1"/>
  <c r="L1879" i="8" s="1"/>
  <c r="L1880" i="8" s="1"/>
  <c r="L1881" i="8" s="1"/>
  <c r="L1882" i="8" s="1"/>
  <c r="L1883" i="8" s="1"/>
  <c r="L1884" i="8" s="1"/>
  <c r="L1885" i="8" s="1"/>
  <c r="L1886" i="8" s="1"/>
  <c r="L1887" i="8" s="1"/>
  <c r="L1888" i="8" s="1"/>
  <c r="L1889" i="8" s="1"/>
  <c r="L1890" i="8" s="1"/>
  <c r="L1891" i="8" s="1"/>
  <c r="L1892" i="8" s="1"/>
  <c r="L1893" i="8" s="1"/>
  <c r="L1894" i="8" s="1"/>
  <c r="L1895" i="8" s="1"/>
  <c r="L1896" i="8" s="1"/>
  <c r="L1897" i="8" s="1"/>
  <c r="L1898" i="8" s="1"/>
  <c r="L1899" i="8" s="1"/>
  <c r="L1900" i="8" s="1"/>
  <c r="L1901" i="8" s="1"/>
  <c r="L1902" i="8" s="1"/>
  <c r="L1903" i="8" s="1"/>
  <c r="L1904" i="8" s="1"/>
  <c r="L1905" i="8" s="1"/>
  <c r="L1906" i="8" s="1"/>
  <c r="L1907" i="8" s="1"/>
  <c r="L1908" i="8" s="1"/>
  <c r="L1909" i="8" s="1"/>
  <c r="L1910" i="8" s="1"/>
  <c r="L1911" i="8" s="1"/>
  <c r="L1912" i="8" s="1"/>
  <c r="L1913" i="8" s="1"/>
  <c r="L1914" i="8" s="1"/>
  <c r="L1915" i="8" s="1"/>
  <c r="L1916" i="8" s="1"/>
  <c r="L1917" i="8" s="1"/>
  <c r="L1918" i="8" s="1"/>
  <c r="L1919" i="8" s="1"/>
  <c r="L1920" i="8" s="1"/>
  <c r="L1921" i="8" s="1"/>
  <c r="L1922" i="8" s="1"/>
  <c r="L1923" i="8" s="1"/>
  <c r="L1924" i="8" s="1"/>
  <c r="L1925" i="8" s="1"/>
  <c r="L1926" i="8" s="1"/>
  <c r="L1927" i="8" s="1"/>
  <c r="L1928" i="8" s="1"/>
  <c r="L1929" i="8" s="1"/>
  <c r="L1930" i="8" s="1"/>
  <c r="L1931" i="8" s="1"/>
  <c r="L1932" i="8" s="1"/>
  <c r="L1933" i="8" s="1"/>
  <c r="L1934" i="8" s="1"/>
  <c r="L1935" i="8" s="1"/>
  <c r="L1936" i="8" s="1"/>
  <c r="L1937" i="8" s="1"/>
  <c r="L1938" i="8" s="1"/>
  <c r="L1939" i="8" s="1"/>
  <c r="L1940" i="8" s="1"/>
  <c r="L1941" i="8" s="1"/>
  <c r="L1942" i="8" s="1"/>
  <c r="L1943" i="8" s="1"/>
  <c r="L1944" i="8" s="1"/>
  <c r="L1945" i="8" s="1"/>
  <c r="L1946" i="8" s="1"/>
  <c r="L1947" i="8" s="1"/>
  <c r="L1948" i="8" s="1"/>
  <c r="L1949" i="8" s="1"/>
  <c r="L1950" i="8" s="1"/>
  <c r="L1951" i="8" s="1"/>
  <c r="L1952" i="8" s="1"/>
  <c r="L1953" i="8" s="1"/>
  <c r="L1954" i="8" s="1"/>
  <c r="L1955" i="8" s="1"/>
  <c r="L1956" i="8" s="1"/>
  <c r="L1957" i="8" s="1"/>
  <c r="L1958" i="8" s="1"/>
  <c r="L1959" i="8" s="1"/>
  <c r="L1960" i="8" s="1"/>
  <c r="L1961" i="8" s="1"/>
  <c r="L1962" i="8" s="1"/>
  <c r="L1963" i="8" s="1"/>
  <c r="L1964" i="8" s="1"/>
  <c r="L1965" i="8" s="1"/>
  <c r="L1966" i="8" s="1"/>
  <c r="L1967" i="8" s="1"/>
  <c r="L1968" i="8" s="1"/>
  <c r="L1969" i="8" s="1"/>
  <c r="L1970" i="8" s="1"/>
  <c r="L1971" i="8" s="1"/>
  <c r="L1972" i="8" s="1"/>
  <c r="L1973" i="8" s="1"/>
  <c r="L1974" i="8" s="1"/>
  <c r="L1975" i="8" s="1"/>
  <c r="L1976" i="8" s="1"/>
  <c r="L1977" i="8" s="1"/>
  <c r="L1978" i="8" s="1"/>
  <c r="L1979" i="8" s="1"/>
  <c r="L1980" i="8" s="1"/>
  <c r="L1981" i="8" s="1"/>
  <c r="L1982" i="8" s="1"/>
  <c r="L1983" i="8" s="1"/>
  <c r="L1984" i="8" s="1"/>
  <c r="L1985" i="8" s="1"/>
  <c r="L1986" i="8" s="1"/>
  <c r="L1987" i="8" s="1"/>
  <c r="L1988" i="8" s="1"/>
  <c r="L1989" i="8" s="1"/>
  <c r="L1990" i="8" s="1"/>
  <c r="L1991" i="8" s="1"/>
  <c r="L1992" i="8" s="1"/>
  <c r="L1993" i="8" s="1"/>
  <c r="L1994" i="8" s="1"/>
  <c r="L1995" i="8" s="1"/>
  <c r="L1996" i="8" s="1"/>
  <c r="L1997" i="8" s="1"/>
  <c r="L1998" i="8" s="1"/>
  <c r="L1999" i="8" s="1"/>
  <c r="L2000" i="8" s="1"/>
  <c r="L2001" i="8" s="1"/>
  <c r="L2002" i="8" s="1"/>
  <c r="L2003" i="8" s="1"/>
  <c r="L2004" i="8" s="1"/>
  <c r="L2005" i="8" s="1"/>
  <c r="L2006" i="8" s="1"/>
  <c r="L2007" i="8" s="1"/>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101" i="8"/>
  <c r="K101" i="8"/>
  <c r="J102" i="8"/>
  <c r="K102" i="8"/>
  <c r="J103" i="8"/>
  <c r="K103" i="8"/>
  <c r="J104" i="8"/>
  <c r="K104" i="8"/>
  <c r="J105" i="8"/>
  <c r="K105" i="8"/>
  <c r="J106" i="8"/>
  <c r="K106" i="8"/>
  <c r="J107" i="8"/>
  <c r="K107" i="8"/>
  <c r="J108" i="8"/>
  <c r="K108" i="8"/>
  <c r="J109" i="8"/>
  <c r="K109" i="8"/>
  <c r="J110" i="8"/>
  <c r="K110" i="8"/>
  <c r="J111" i="8"/>
  <c r="K111" i="8"/>
  <c r="J112" i="8"/>
  <c r="K112" i="8"/>
  <c r="J113" i="8"/>
  <c r="K113" i="8"/>
  <c r="J114" i="8"/>
  <c r="K114" i="8"/>
  <c r="J115" i="8"/>
  <c r="K115" i="8"/>
  <c r="J116" i="8"/>
  <c r="K116" i="8"/>
  <c r="J117" i="8"/>
  <c r="K117" i="8"/>
  <c r="J118" i="8"/>
  <c r="K118" i="8"/>
  <c r="J119" i="8"/>
  <c r="K119" i="8"/>
  <c r="J120" i="8"/>
  <c r="K120" i="8"/>
  <c r="J121" i="8"/>
  <c r="K121" i="8"/>
  <c r="J122" i="8"/>
  <c r="K122" i="8"/>
  <c r="J123" i="8"/>
  <c r="K123" i="8"/>
  <c r="J124" i="8"/>
  <c r="K124" i="8"/>
  <c r="J125" i="8"/>
  <c r="K125" i="8"/>
  <c r="J126" i="8"/>
  <c r="K126" i="8"/>
  <c r="J127" i="8"/>
  <c r="K127" i="8"/>
  <c r="J128" i="8"/>
  <c r="K128" i="8"/>
  <c r="J129" i="8"/>
  <c r="K129" i="8"/>
  <c r="J130" i="8"/>
  <c r="K130" i="8"/>
  <c r="J131" i="8"/>
  <c r="K131" i="8"/>
  <c r="J132" i="8"/>
  <c r="K132" i="8"/>
  <c r="J133" i="8"/>
  <c r="K133" i="8"/>
  <c r="J134" i="8"/>
  <c r="K134" i="8"/>
  <c r="J135" i="8"/>
  <c r="K135" i="8"/>
  <c r="J136" i="8"/>
  <c r="K136" i="8"/>
  <c r="J137" i="8"/>
  <c r="K137" i="8"/>
  <c r="J138" i="8"/>
  <c r="K138" i="8"/>
  <c r="J139" i="8"/>
  <c r="K139" i="8"/>
  <c r="J140" i="8"/>
  <c r="K140" i="8"/>
  <c r="J141" i="8"/>
  <c r="K141" i="8"/>
  <c r="J142" i="8"/>
  <c r="K142" i="8"/>
  <c r="J143" i="8"/>
  <c r="K143" i="8"/>
  <c r="J144" i="8"/>
  <c r="K144" i="8"/>
  <c r="J145" i="8"/>
  <c r="K145" i="8"/>
  <c r="J146" i="8"/>
  <c r="K146" i="8"/>
  <c r="J147" i="8"/>
  <c r="K147" i="8"/>
  <c r="J148" i="8"/>
  <c r="K148" i="8"/>
  <c r="J149" i="8"/>
  <c r="K149" i="8"/>
  <c r="J150" i="8"/>
  <c r="K150" i="8"/>
  <c r="J151" i="8"/>
  <c r="K151" i="8"/>
  <c r="J152" i="8"/>
  <c r="K152" i="8"/>
  <c r="J153" i="8"/>
  <c r="K153" i="8"/>
  <c r="J154" i="8"/>
  <c r="K154" i="8"/>
  <c r="J155" i="8"/>
  <c r="K155" i="8"/>
  <c r="J156" i="8"/>
  <c r="K156" i="8"/>
  <c r="J157" i="8"/>
  <c r="K157" i="8"/>
  <c r="J158" i="8"/>
  <c r="K158" i="8"/>
  <c r="J159" i="8"/>
  <c r="K159" i="8"/>
  <c r="J160" i="8"/>
  <c r="K160" i="8"/>
  <c r="J161" i="8"/>
  <c r="K161" i="8"/>
  <c r="J162" i="8"/>
  <c r="K162" i="8"/>
  <c r="J163" i="8"/>
  <c r="K163" i="8"/>
  <c r="J164" i="8"/>
  <c r="K164" i="8"/>
  <c r="J165" i="8"/>
  <c r="K165" i="8"/>
  <c r="J166" i="8"/>
  <c r="K166" i="8"/>
  <c r="J167" i="8"/>
  <c r="K167" i="8"/>
  <c r="J168" i="8"/>
  <c r="K168" i="8"/>
  <c r="J169" i="8"/>
  <c r="K169" i="8"/>
  <c r="J170" i="8"/>
  <c r="K170" i="8"/>
  <c r="J171" i="8"/>
  <c r="K171" i="8"/>
  <c r="J172" i="8"/>
  <c r="K172" i="8"/>
  <c r="J173" i="8"/>
  <c r="K173" i="8"/>
  <c r="J174" i="8"/>
  <c r="K174" i="8"/>
  <c r="J175" i="8"/>
  <c r="K175" i="8"/>
  <c r="J176" i="8"/>
  <c r="K176" i="8"/>
  <c r="J177" i="8"/>
  <c r="K177" i="8"/>
  <c r="J178" i="8"/>
  <c r="K178" i="8"/>
  <c r="J179" i="8"/>
  <c r="K179" i="8"/>
  <c r="J180" i="8"/>
  <c r="K180" i="8"/>
  <c r="J181" i="8"/>
  <c r="K181" i="8"/>
  <c r="J182" i="8"/>
  <c r="K182" i="8"/>
  <c r="J183" i="8"/>
  <c r="K183" i="8"/>
  <c r="J184" i="8"/>
  <c r="K184" i="8"/>
  <c r="J185" i="8"/>
  <c r="K185" i="8"/>
  <c r="J186" i="8"/>
  <c r="K186" i="8"/>
  <c r="J187" i="8"/>
  <c r="K187" i="8"/>
  <c r="J188" i="8"/>
  <c r="K188" i="8"/>
  <c r="J189" i="8"/>
  <c r="K189" i="8"/>
  <c r="J190" i="8"/>
  <c r="K190" i="8"/>
  <c r="J191" i="8"/>
  <c r="K191" i="8"/>
  <c r="J192" i="8"/>
  <c r="K192" i="8"/>
  <c r="J193" i="8"/>
  <c r="K193" i="8"/>
  <c r="J194" i="8"/>
  <c r="K194" i="8"/>
  <c r="J195" i="8"/>
  <c r="K195" i="8"/>
  <c r="J196" i="8"/>
  <c r="K196" i="8"/>
  <c r="J197" i="8"/>
  <c r="K197" i="8"/>
  <c r="J198" i="8"/>
  <c r="K198" i="8"/>
  <c r="J199" i="8"/>
  <c r="K199" i="8"/>
  <c r="J200" i="8"/>
  <c r="K200" i="8"/>
  <c r="J201" i="8"/>
  <c r="K201" i="8"/>
  <c r="J202" i="8"/>
  <c r="K202" i="8"/>
  <c r="J203" i="8"/>
  <c r="K203" i="8"/>
  <c r="J204" i="8"/>
  <c r="K204" i="8"/>
  <c r="J205" i="8"/>
  <c r="K205" i="8"/>
  <c r="J206" i="8"/>
  <c r="K206" i="8"/>
  <c r="J207" i="8"/>
  <c r="K207" i="8"/>
  <c r="J208" i="8"/>
  <c r="K208" i="8"/>
  <c r="J209" i="8"/>
  <c r="K209" i="8"/>
  <c r="J210" i="8"/>
  <c r="K210" i="8"/>
  <c r="J211" i="8"/>
  <c r="K211" i="8"/>
  <c r="J212" i="8"/>
  <c r="K212" i="8"/>
  <c r="J213" i="8"/>
  <c r="K213" i="8"/>
  <c r="J214" i="8"/>
  <c r="K214" i="8"/>
  <c r="J215" i="8"/>
  <c r="K215" i="8"/>
  <c r="J216" i="8"/>
  <c r="K216" i="8"/>
  <c r="J217" i="8"/>
  <c r="K217" i="8"/>
  <c r="J218" i="8"/>
  <c r="K218" i="8"/>
  <c r="J219" i="8"/>
  <c r="K219" i="8"/>
  <c r="J220" i="8"/>
  <c r="K220" i="8"/>
  <c r="J221" i="8"/>
  <c r="K221" i="8"/>
  <c r="J222" i="8"/>
  <c r="K222" i="8"/>
  <c r="J223" i="8"/>
  <c r="K223" i="8"/>
  <c r="J224" i="8"/>
  <c r="K224" i="8"/>
  <c r="J225" i="8"/>
  <c r="K225" i="8"/>
  <c r="J226" i="8"/>
  <c r="K226" i="8"/>
  <c r="J227" i="8"/>
  <c r="K227" i="8"/>
  <c r="J228" i="8"/>
  <c r="K228" i="8"/>
  <c r="J229" i="8"/>
  <c r="K229" i="8"/>
  <c r="J230" i="8"/>
  <c r="K230" i="8"/>
  <c r="J231" i="8"/>
  <c r="K231" i="8"/>
  <c r="J232" i="8"/>
  <c r="K232" i="8"/>
  <c r="J233" i="8"/>
  <c r="K233" i="8"/>
  <c r="J234" i="8"/>
  <c r="K234" i="8"/>
  <c r="J235" i="8"/>
  <c r="K235" i="8"/>
  <c r="J236" i="8"/>
  <c r="K236" i="8"/>
  <c r="J237" i="8"/>
  <c r="K237" i="8"/>
  <c r="J238" i="8"/>
  <c r="K238" i="8"/>
  <c r="J239" i="8"/>
  <c r="K239" i="8"/>
  <c r="J240" i="8"/>
  <c r="K240" i="8"/>
  <c r="J241" i="8"/>
  <c r="K241" i="8"/>
  <c r="J242" i="8"/>
  <c r="K242" i="8"/>
  <c r="J243" i="8"/>
  <c r="K243" i="8"/>
  <c r="J244" i="8"/>
  <c r="K244" i="8"/>
  <c r="J245" i="8"/>
  <c r="K245" i="8"/>
  <c r="J246" i="8"/>
  <c r="K246" i="8"/>
  <c r="J247" i="8"/>
  <c r="K247" i="8"/>
  <c r="J248" i="8"/>
  <c r="K248" i="8"/>
  <c r="J249" i="8"/>
  <c r="K249" i="8"/>
  <c r="J250" i="8"/>
  <c r="K250" i="8"/>
  <c r="J251" i="8"/>
  <c r="K251" i="8"/>
  <c r="J252" i="8"/>
  <c r="K252" i="8"/>
  <c r="J253" i="8"/>
  <c r="K253" i="8"/>
  <c r="J254" i="8"/>
  <c r="K254" i="8"/>
  <c r="J255" i="8"/>
  <c r="K255" i="8"/>
  <c r="J256" i="8"/>
  <c r="K256" i="8"/>
  <c r="J257" i="8"/>
  <c r="K257" i="8"/>
  <c r="J258" i="8"/>
  <c r="K258" i="8"/>
  <c r="J259" i="8"/>
  <c r="K259" i="8"/>
  <c r="J260" i="8"/>
  <c r="K260" i="8"/>
  <c r="J261" i="8"/>
  <c r="K261" i="8"/>
  <c r="J262" i="8"/>
  <c r="K262" i="8"/>
  <c r="J263" i="8"/>
  <c r="K263" i="8"/>
  <c r="J264" i="8"/>
  <c r="K264" i="8"/>
  <c r="J265" i="8"/>
  <c r="K265" i="8"/>
  <c r="J266" i="8"/>
  <c r="K266" i="8"/>
  <c r="J267" i="8"/>
  <c r="K267" i="8"/>
  <c r="J268" i="8"/>
  <c r="K268" i="8"/>
  <c r="J269" i="8"/>
  <c r="K269" i="8"/>
  <c r="J270" i="8"/>
  <c r="K270" i="8"/>
  <c r="J271" i="8"/>
  <c r="K271" i="8"/>
  <c r="J272" i="8"/>
  <c r="K272" i="8"/>
  <c r="J273" i="8"/>
  <c r="K273" i="8"/>
  <c r="J274" i="8"/>
  <c r="K274" i="8"/>
  <c r="J275" i="8"/>
  <c r="K275" i="8"/>
  <c r="J276" i="8"/>
  <c r="K276" i="8"/>
  <c r="J277" i="8"/>
  <c r="K277" i="8"/>
  <c r="J278" i="8"/>
  <c r="K278" i="8"/>
  <c r="J279" i="8"/>
  <c r="K279" i="8"/>
  <c r="J280" i="8"/>
  <c r="K280" i="8"/>
  <c r="J281" i="8"/>
  <c r="K281" i="8"/>
  <c r="J282" i="8"/>
  <c r="K282" i="8"/>
  <c r="J283" i="8"/>
  <c r="K283" i="8"/>
  <c r="J284" i="8"/>
  <c r="K284" i="8"/>
  <c r="J285" i="8"/>
  <c r="K285" i="8"/>
  <c r="J286" i="8"/>
  <c r="K286" i="8"/>
  <c r="J287" i="8"/>
  <c r="K287" i="8"/>
  <c r="J288" i="8"/>
  <c r="K288" i="8"/>
  <c r="J289" i="8"/>
  <c r="K289" i="8"/>
  <c r="J290" i="8"/>
  <c r="K290" i="8"/>
  <c r="J291" i="8"/>
  <c r="K291" i="8"/>
  <c r="J292" i="8"/>
  <c r="K292" i="8"/>
  <c r="J293" i="8"/>
  <c r="K293" i="8"/>
  <c r="J294" i="8"/>
  <c r="K294" i="8"/>
  <c r="J295" i="8"/>
  <c r="K295" i="8"/>
  <c r="J296" i="8"/>
  <c r="K296" i="8"/>
  <c r="J297" i="8"/>
  <c r="K297" i="8"/>
  <c r="J298" i="8"/>
  <c r="K298" i="8"/>
  <c r="J299" i="8"/>
  <c r="K299" i="8"/>
  <c r="J300" i="8"/>
  <c r="K300" i="8"/>
  <c r="J301" i="8"/>
  <c r="K301" i="8"/>
  <c r="J302" i="8"/>
  <c r="K302" i="8"/>
  <c r="J303" i="8"/>
  <c r="K303" i="8"/>
  <c r="J304" i="8"/>
  <c r="K304" i="8"/>
  <c r="J305" i="8"/>
  <c r="K305" i="8"/>
  <c r="J306" i="8"/>
  <c r="K306" i="8"/>
  <c r="J307" i="8"/>
  <c r="K307" i="8"/>
  <c r="J308" i="8"/>
  <c r="K308" i="8"/>
  <c r="J309" i="8"/>
  <c r="K309" i="8"/>
  <c r="J310" i="8"/>
  <c r="K310" i="8"/>
  <c r="J311" i="8"/>
  <c r="K311" i="8"/>
  <c r="J312" i="8"/>
  <c r="K312" i="8"/>
  <c r="J313" i="8"/>
  <c r="K313" i="8"/>
  <c r="J314" i="8"/>
  <c r="K314" i="8"/>
  <c r="J315" i="8"/>
  <c r="K315" i="8"/>
  <c r="J316" i="8"/>
  <c r="K316" i="8"/>
  <c r="J317" i="8"/>
  <c r="K317" i="8"/>
  <c r="J318" i="8"/>
  <c r="K318" i="8"/>
  <c r="J319" i="8"/>
  <c r="K319" i="8"/>
  <c r="J320" i="8"/>
  <c r="K320" i="8"/>
  <c r="J321" i="8"/>
  <c r="K321" i="8"/>
  <c r="J322" i="8"/>
  <c r="K322" i="8"/>
  <c r="J323" i="8"/>
  <c r="K323" i="8"/>
  <c r="J324" i="8"/>
  <c r="K324" i="8"/>
  <c r="J325" i="8"/>
  <c r="K325" i="8"/>
  <c r="J326" i="8"/>
  <c r="K326" i="8"/>
  <c r="J327" i="8"/>
  <c r="K327" i="8"/>
  <c r="J328" i="8"/>
  <c r="K328" i="8"/>
  <c r="J329" i="8"/>
  <c r="K329" i="8"/>
  <c r="J330" i="8"/>
  <c r="K330" i="8"/>
  <c r="J331" i="8"/>
  <c r="K331" i="8"/>
  <c r="J332" i="8"/>
  <c r="K332" i="8"/>
  <c r="J333" i="8"/>
  <c r="K333" i="8"/>
  <c r="J334" i="8"/>
  <c r="K334" i="8"/>
  <c r="J335" i="8"/>
  <c r="K335" i="8"/>
  <c r="J336" i="8"/>
  <c r="K336" i="8"/>
  <c r="J337" i="8"/>
  <c r="K337" i="8"/>
  <c r="J338" i="8"/>
  <c r="K338" i="8"/>
  <c r="J339" i="8"/>
  <c r="K339" i="8"/>
  <c r="J340" i="8"/>
  <c r="K340" i="8"/>
  <c r="J341" i="8"/>
  <c r="K341" i="8"/>
  <c r="J342" i="8"/>
  <c r="K342" i="8"/>
  <c r="J343" i="8"/>
  <c r="K343" i="8"/>
  <c r="J344" i="8"/>
  <c r="K344" i="8"/>
  <c r="J345" i="8"/>
  <c r="K345" i="8"/>
  <c r="J346" i="8"/>
  <c r="K346" i="8"/>
  <c r="J347" i="8"/>
  <c r="K347" i="8"/>
  <c r="J348" i="8"/>
  <c r="K348" i="8"/>
  <c r="J349" i="8"/>
  <c r="K349" i="8"/>
  <c r="J350" i="8"/>
  <c r="K350" i="8"/>
  <c r="J351" i="8"/>
  <c r="K351" i="8"/>
  <c r="J352" i="8"/>
  <c r="K352" i="8"/>
  <c r="J353" i="8"/>
  <c r="K353" i="8"/>
  <c r="J354" i="8"/>
  <c r="K354" i="8"/>
  <c r="J355" i="8"/>
  <c r="K355" i="8"/>
  <c r="J356" i="8"/>
  <c r="K356" i="8"/>
  <c r="J357" i="8"/>
  <c r="K357" i="8"/>
  <c r="J358" i="8"/>
  <c r="K358" i="8"/>
  <c r="J359" i="8"/>
  <c r="K359" i="8"/>
  <c r="J360" i="8"/>
  <c r="K360" i="8"/>
  <c r="J361" i="8"/>
  <c r="K361" i="8"/>
  <c r="J362" i="8"/>
  <c r="K362" i="8"/>
  <c r="J363" i="8"/>
  <c r="K363" i="8"/>
  <c r="J364" i="8"/>
  <c r="K364" i="8"/>
  <c r="J365" i="8"/>
  <c r="K365" i="8"/>
  <c r="J366" i="8"/>
  <c r="K366" i="8"/>
  <c r="J367" i="8"/>
  <c r="K367" i="8"/>
  <c r="J368" i="8"/>
  <c r="K368" i="8"/>
  <c r="J369" i="8"/>
  <c r="K369" i="8"/>
  <c r="J370" i="8"/>
  <c r="K370" i="8"/>
  <c r="J371" i="8"/>
  <c r="K371" i="8"/>
  <c r="J372" i="8"/>
  <c r="K372" i="8"/>
  <c r="J373" i="8"/>
  <c r="K373" i="8"/>
  <c r="J374" i="8"/>
  <c r="K374" i="8"/>
  <c r="J375" i="8"/>
  <c r="K375" i="8"/>
  <c r="J376" i="8"/>
  <c r="K376" i="8"/>
  <c r="J377" i="8"/>
  <c r="K377" i="8"/>
  <c r="J378" i="8"/>
  <c r="K378" i="8"/>
  <c r="J379" i="8"/>
  <c r="K379" i="8"/>
  <c r="J380" i="8"/>
  <c r="K380" i="8"/>
  <c r="J381" i="8"/>
  <c r="K381" i="8"/>
  <c r="J382" i="8"/>
  <c r="K382" i="8"/>
  <c r="J383" i="8"/>
  <c r="K383" i="8"/>
  <c r="J384" i="8"/>
  <c r="K384" i="8"/>
  <c r="J385" i="8"/>
  <c r="K385" i="8"/>
  <c r="J386" i="8"/>
  <c r="K386" i="8"/>
  <c r="J387" i="8"/>
  <c r="K387" i="8"/>
  <c r="J388" i="8"/>
  <c r="K388" i="8"/>
  <c r="J389" i="8"/>
  <c r="K389" i="8"/>
  <c r="J390" i="8"/>
  <c r="K390" i="8"/>
  <c r="J391" i="8"/>
  <c r="K391" i="8"/>
  <c r="J392" i="8"/>
  <c r="K392" i="8"/>
  <c r="J393" i="8"/>
  <c r="K393" i="8"/>
  <c r="J394" i="8"/>
  <c r="K394" i="8"/>
  <c r="J395" i="8"/>
  <c r="K395" i="8"/>
  <c r="J396" i="8"/>
  <c r="K396" i="8"/>
  <c r="J397" i="8"/>
  <c r="K397" i="8"/>
  <c r="J398" i="8"/>
  <c r="K398" i="8"/>
  <c r="J399" i="8"/>
  <c r="K399" i="8"/>
  <c r="J400" i="8"/>
  <c r="K400" i="8"/>
  <c r="J401" i="8"/>
  <c r="K401" i="8"/>
  <c r="J402" i="8"/>
  <c r="K402" i="8"/>
  <c r="J403" i="8"/>
  <c r="K403" i="8"/>
  <c r="J404" i="8"/>
  <c r="K404" i="8"/>
  <c r="J405" i="8"/>
  <c r="K405" i="8"/>
  <c r="J406" i="8"/>
  <c r="K406" i="8"/>
  <c r="J407" i="8"/>
  <c r="K407" i="8"/>
  <c r="J408" i="8"/>
  <c r="K408" i="8"/>
  <c r="J409" i="8"/>
  <c r="K409" i="8"/>
  <c r="J410" i="8"/>
  <c r="K410" i="8"/>
  <c r="J411" i="8"/>
  <c r="K411" i="8"/>
  <c r="J412" i="8"/>
  <c r="K412" i="8"/>
  <c r="J413" i="8"/>
  <c r="K413" i="8"/>
  <c r="J414" i="8"/>
  <c r="K414" i="8"/>
  <c r="J415" i="8"/>
  <c r="K415" i="8"/>
  <c r="J416" i="8"/>
  <c r="K416" i="8"/>
  <c r="J417" i="8"/>
  <c r="K417" i="8"/>
  <c r="J418" i="8"/>
  <c r="K418" i="8"/>
  <c r="J419" i="8"/>
  <c r="K419" i="8"/>
  <c r="J420" i="8"/>
  <c r="K420" i="8"/>
  <c r="J421" i="8"/>
  <c r="K421" i="8"/>
  <c r="J422" i="8"/>
  <c r="K422" i="8"/>
  <c r="J423" i="8"/>
  <c r="K423" i="8"/>
  <c r="J424" i="8"/>
  <c r="K424" i="8"/>
  <c r="J425" i="8"/>
  <c r="K425" i="8"/>
  <c r="J426" i="8"/>
  <c r="K426" i="8"/>
  <c r="J427" i="8"/>
  <c r="K427" i="8"/>
  <c r="J428" i="8"/>
  <c r="K428" i="8"/>
  <c r="J429" i="8"/>
  <c r="K429" i="8"/>
  <c r="J430" i="8"/>
  <c r="K430" i="8"/>
  <c r="J431" i="8"/>
  <c r="K431" i="8"/>
  <c r="J432" i="8"/>
  <c r="K432" i="8"/>
  <c r="J433" i="8"/>
  <c r="K433" i="8"/>
  <c r="J434" i="8"/>
  <c r="K434" i="8"/>
  <c r="J435" i="8"/>
  <c r="K435" i="8"/>
  <c r="J436" i="8"/>
  <c r="K436" i="8"/>
  <c r="J437" i="8"/>
  <c r="K437" i="8"/>
  <c r="J438" i="8"/>
  <c r="K438" i="8"/>
  <c r="J439" i="8"/>
  <c r="K439" i="8"/>
  <c r="J440" i="8"/>
  <c r="K440" i="8"/>
  <c r="J441" i="8"/>
  <c r="K441" i="8"/>
  <c r="J442" i="8"/>
  <c r="K442" i="8"/>
  <c r="J443" i="8"/>
  <c r="K443" i="8"/>
  <c r="J444" i="8"/>
  <c r="K444" i="8"/>
  <c r="J445" i="8"/>
  <c r="K445" i="8"/>
  <c r="J446" i="8"/>
  <c r="K446" i="8"/>
  <c r="J447" i="8"/>
  <c r="K447" i="8"/>
  <c r="J448" i="8"/>
  <c r="K448" i="8"/>
  <c r="J449" i="8"/>
  <c r="K449" i="8"/>
  <c r="J450" i="8"/>
  <c r="K450" i="8"/>
  <c r="J451" i="8"/>
  <c r="K451" i="8"/>
  <c r="J452" i="8"/>
  <c r="K452" i="8"/>
  <c r="J453" i="8"/>
  <c r="K453" i="8"/>
  <c r="J454" i="8"/>
  <c r="K454" i="8"/>
  <c r="J455" i="8"/>
  <c r="K455" i="8"/>
  <c r="J456" i="8"/>
  <c r="K456" i="8"/>
  <c r="J457" i="8"/>
  <c r="K457" i="8"/>
  <c r="J458" i="8"/>
  <c r="K458" i="8"/>
  <c r="J459" i="8"/>
  <c r="K459" i="8"/>
  <c r="J460" i="8"/>
  <c r="K460" i="8"/>
  <c r="J461" i="8"/>
  <c r="K461" i="8"/>
  <c r="J462" i="8"/>
  <c r="K462" i="8"/>
  <c r="J463" i="8"/>
  <c r="K463" i="8"/>
  <c r="J464" i="8"/>
  <c r="K464" i="8"/>
  <c r="J465" i="8"/>
  <c r="K465" i="8"/>
  <c r="J466" i="8"/>
  <c r="K466" i="8"/>
  <c r="J467" i="8"/>
  <c r="K467" i="8"/>
  <c r="J468" i="8"/>
  <c r="K468" i="8"/>
  <c r="J469" i="8"/>
  <c r="K469" i="8"/>
  <c r="J470" i="8"/>
  <c r="K470" i="8"/>
  <c r="J471" i="8"/>
  <c r="K471" i="8"/>
  <c r="J472" i="8"/>
  <c r="K472" i="8"/>
  <c r="J473" i="8"/>
  <c r="K473" i="8"/>
  <c r="J474" i="8"/>
  <c r="K474" i="8"/>
  <c r="J475" i="8"/>
  <c r="K475" i="8"/>
  <c r="J476" i="8"/>
  <c r="K476" i="8"/>
  <c r="J477" i="8"/>
  <c r="K477" i="8"/>
  <c r="J478" i="8"/>
  <c r="K478" i="8"/>
  <c r="J479" i="8"/>
  <c r="K479" i="8"/>
  <c r="J480" i="8"/>
  <c r="K480" i="8"/>
  <c r="J481" i="8"/>
  <c r="K481" i="8"/>
  <c r="J482" i="8"/>
  <c r="K482" i="8"/>
  <c r="J483" i="8"/>
  <c r="K483" i="8"/>
  <c r="J484" i="8"/>
  <c r="K484" i="8"/>
  <c r="J485" i="8"/>
  <c r="K485" i="8"/>
  <c r="J486" i="8"/>
  <c r="K486" i="8"/>
  <c r="J487" i="8"/>
  <c r="K487" i="8"/>
  <c r="J488" i="8"/>
  <c r="K488" i="8"/>
  <c r="J489" i="8"/>
  <c r="K489" i="8"/>
  <c r="J490" i="8"/>
  <c r="K490" i="8"/>
  <c r="J491" i="8"/>
  <c r="K491" i="8"/>
  <c r="J492" i="8"/>
  <c r="K492" i="8"/>
  <c r="J493" i="8"/>
  <c r="K493" i="8"/>
  <c r="J494" i="8"/>
  <c r="K494" i="8"/>
  <c r="J495" i="8"/>
  <c r="K495" i="8"/>
  <c r="J496" i="8"/>
  <c r="K496" i="8"/>
  <c r="J497" i="8"/>
  <c r="K497" i="8"/>
  <c r="J498" i="8"/>
  <c r="K498" i="8"/>
  <c r="J499" i="8"/>
  <c r="K499" i="8"/>
  <c r="J500" i="8"/>
  <c r="K500" i="8"/>
  <c r="J501" i="8"/>
  <c r="K501" i="8"/>
  <c r="J502" i="8"/>
  <c r="K502" i="8"/>
  <c r="J503" i="8"/>
  <c r="K503" i="8"/>
  <c r="J504" i="8"/>
  <c r="K504" i="8"/>
  <c r="J505" i="8"/>
  <c r="K505" i="8"/>
  <c r="J506" i="8"/>
  <c r="K506" i="8"/>
  <c r="J507" i="8"/>
  <c r="K507" i="8"/>
  <c r="J508" i="8"/>
  <c r="K508" i="8"/>
  <c r="J509" i="8"/>
  <c r="K509" i="8"/>
  <c r="J510" i="8"/>
  <c r="K510" i="8"/>
  <c r="J511" i="8"/>
  <c r="K511" i="8"/>
  <c r="J512" i="8"/>
  <c r="K512" i="8"/>
  <c r="J513" i="8"/>
  <c r="K513" i="8"/>
  <c r="J514" i="8"/>
  <c r="K514" i="8"/>
  <c r="J515" i="8"/>
  <c r="K515" i="8"/>
  <c r="J516" i="8"/>
  <c r="K516" i="8"/>
  <c r="J517" i="8"/>
  <c r="K517" i="8"/>
  <c r="J518" i="8"/>
  <c r="K518" i="8"/>
  <c r="J519" i="8"/>
  <c r="K519" i="8"/>
  <c r="J520" i="8"/>
  <c r="K520" i="8"/>
  <c r="J521" i="8"/>
  <c r="K521" i="8"/>
  <c r="J522" i="8"/>
  <c r="K522" i="8"/>
  <c r="J523" i="8"/>
  <c r="K523" i="8"/>
  <c r="J524" i="8"/>
  <c r="K524" i="8"/>
  <c r="J525" i="8"/>
  <c r="K525" i="8"/>
  <c r="J526" i="8"/>
  <c r="K526" i="8"/>
  <c r="J527" i="8"/>
  <c r="K527" i="8"/>
  <c r="J528" i="8"/>
  <c r="K528" i="8"/>
  <c r="J529" i="8"/>
  <c r="K529" i="8"/>
  <c r="J530" i="8"/>
  <c r="K530" i="8"/>
  <c r="J531" i="8"/>
  <c r="K531" i="8"/>
  <c r="J532" i="8"/>
  <c r="K532" i="8"/>
  <c r="J533" i="8"/>
  <c r="K533" i="8"/>
  <c r="J534" i="8"/>
  <c r="K534" i="8"/>
  <c r="J535" i="8"/>
  <c r="K535" i="8"/>
  <c r="J536" i="8"/>
  <c r="K536" i="8"/>
  <c r="J537" i="8"/>
  <c r="K537" i="8"/>
  <c r="J538" i="8"/>
  <c r="K538" i="8"/>
  <c r="J539" i="8"/>
  <c r="K539" i="8"/>
  <c r="J540" i="8"/>
  <c r="K540" i="8"/>
  <c r="J541" i="8"/>
  <c r="K541" i="8"/>
  <c r="J542" i="8"/>
  <c r="K542" i="8"/>
  <c r="J543" i="8"/>
  <c r="K543" i="8"/>
  <c r="J544" i="8"/>
  <c r="K544" i="8"/>
  <c r="J545" i="8"/>
  <c r="K545" i="8"/>
  <c r="J546" i="8"/>
  <c r="K546" i="8"/>
  <c r="J547" i="8"/>
  <c r="K547" i="8"/>
  <c r="J548" i="8"/>
  <c r="K548" i="8"/>
  <c r="J549" i="8"/>
  <c r="K549" i="8"/>
  <c r="J550" i="8"/>
  <c r="K550" i="8"/>
  <c r="J551" i="8"/>
  <c r="K551" i="8"/>
  <c r="J552" i="8"/>
  <c r="K552" i="8"/>
  <c r="J553" i="8"/>
  <c r="K553" i="8"/>
  <c r="J554" i="8"/>
  <c r="K554" i="8"/>
  <c r="J555" i="8"/>
  <c r="K555" i="8"/>
  <c r="J556" i="8"/>
  <c r="K556" i="8"/>
  <c r="J557" i="8"/>
  <c r="K557" i="8"/>
  <c r="J558" i="8"/>
  <c r="K558" i="8"/>
  <c r="J559" i="8"/>
  <c r="K559" i="8"/>
  <c r="J560" i="8"/>
  <c r="K560" i="8"/>
  <c r="J561" i="8"/>
  <c r="K561" i="8"/>
  <c r="J562" i="8"/>
  <c r="K562" i="8"/>
  <c r="J563" i="8"/>
  <c r="K563" i="8"/>
  <c r="J564" i="8"/>
  <c r="K564" i="8"/>
  <c r="J565" i="8"/>
  <c r="K565" i="8"/>
  <c r="J566" i="8"/>
  <c r="K566" i="8"/>
  <c r="J567" i="8"/>
  <c r="K567" i="8"/>
  <c r="J568" i="8"/>
  <c r="K568" i="8"/>
  <c r="J569" i="8"/>
  <c r="K569" i="8"/>
  <c r="J570" i="8"/>
  <c r="K570" i="8"/>
  <c r="J571" i="8"/>
  <c r="K571" i="8"/>
  <c r="J572" i="8"/>
  <c r="K572" i="8"/>
  <c r="J573" i="8"/>
  <c r="K573" i="8"/>
  <c r="J574" i="8"/>
  <c r="K574" i="8"/>
  <c r="J575" i="8"/>
  <c r="K575" i="8"/>
  <c r="J576" i="8"/>
  <c r="K576" i="8"/>
  <c r="J577" i="8"/>
  <c r="K577" i="8"/>
  <c r="J578" i="8"/>
  <c r="K578" i="8"/>
  <c r="J579" i="8"/>
  <c r="K579" i="8"/>
  <c r="J580" i="8"/>
  <c r="K580" i="8"/>
  <c r="J581" i="8"/>
  <c r="K581" i="8"/>
  <c r="J582" i="8"/>
  <c r="K582" i="8"/>
  <c r="J583" i="8"/>
  <c r="K583" i="8"/>
  <c r="J584" i="8"/>
  <c r="K584" i="8"/>
  <c r="J585" i="8"/>
  <c r="K585" i="8"/>
  <c r="J586" i="8"/>
  <c r="K586" i="8"/>
  <c r="J587" i="8"/>
  <c r="K587" i="8"/>
  <c r="J588" i="8"/>
  <c r="K588" i="8"/>
  <c r="J589" i="8"/>
  <c r="K589" i="8"/>
  <c r="J590" i="8"/>
  <c r="K590" i="8"/>
  <c r="J591" i="8"/>
  <c r="K591" i="8"/>
  <c r="J592" i="8"/>
  <c r="K592" i="8"/>
  <c r="J593" i="8"/>
  <c r="K593" i="8"/>
  <c r="J594" i="8"/>
  <c r="K594" i="8"/>
  <c r="J595" i="8"/>
  <c r="K595" i="8"/>
  <c r="J596" i="8"/>
  <c r="K596" i="8"/>
  <c r="J597" i="8"/>
  <c r="K597" i="8"/>
  <c r="J598" i="8"/>
  <c r="K598" i="8"/>
  <c r="J599" i="8"/>
  <c r="K599" i="8"/>
  <c r="J600" i="8"/>
  <c r="K600" i="8"/>
  <c r="J601" i="8"/>
  <c r="K601" i="8"/>
  <c r="J602" i="8"/>
  <c r="K602" i="8"/>
  <c r="J603" i="8"/>
  <c r="K603" i="8"/>
  <c r="J604" i="8"/>
  <c r="K604" i="8"/>
  <c r="J605" i="8"/>
  <c r="K605" i="8"/>
  <c r="J606" i="8"/>
  <c r="K606" i="8"/>
  <c r="J607" i="8"/>
  <c r="K607" i="8"/>
  <c r="J608" i="8"/>
  <c r="K608" i="8"/>
  <c r="J609" i="8"/>
  <c r="K609" i="8"/>
  <c r="J610" i="8"/>
  <c r="K610" i="8"/>
  <c r="J611" i="8"/>
  <c r="K611" i="8"/>
  <c r="J612" i="8"/>
  <c r="K612" i="8"/>
  <c r="J613" i="8"/>
  <c r="K613" i="8"/>
  <c r="J614" i="8"/>
  <c r="K614" i="8"/>
  <c r="J615" i="8"/>
  <c r="K615" i="8"/>
  <c r="J616" i="8"/>
  <c r="K616" i="8"/>
  <c r="J617" i="8"/>
  <c r="K617" i="8"/>
  <c r="J618" i="8"/>
  <c r="K618" i="8"/>
  <c r="J619" i="8"/>
  <c r="K619" i="8"/>
  <c r="J620" i="8"/>
  <c r="K620" i="8"/>
  <c r="J621" i="8"/>
  <c r="K621" i="8"/>
  <c r="J622" i="8"/>
  <c r="K622" i="8"/>
  <c r="J623" i="8"/>
  <c r="K623" i="8"/>
  <c r="J624" i="8"/>
  <c r="K624" i="8"/>
  <c r="J625" i="8"/>
  <c r="K625" i="8"/>
  <c r="J626" i="8"/>
  <c r="K626" i="8"/>
  <c r="J627" i="8"/>
  <c r="K627" i="8"/>
  <c r="J628" i="8"/>
  <c r="K628" i="8"/>
  <c r="J629" i="8"/>
  <c r="K629" i="8"/>
  <c r="J630" i="8"/>
  <c r="K630" i="8"/>
  <c r="J631" i="8"/>
  <c r="K631" i="8"/>
  <c r="J632" i="8"/>
  <c r="K632" i="8"/>
  <c r="J633" i="8"/>
  <c r="K633" i="8"/>
  <c r="J634" i="8"/>
  <c r="K634" i="8"/>
  <c r="J635" i="8"/>
  <c r="K635" i="8"/>
  <c r="J636" i="8"/>
  <c r="K636" i="8"/>
  <c r="J637" i="8"/>
  <c r="K637" i="8"/>
  <c r="J638" i="8"/>
  <c r="K638" i="8"/>
  <c r="J639" i="8"/>
  <c r="K639" i="8"/>
  <c r="J640" i="8"/>
  <c r="K640" i="8"/>
  <c r="J641" i="8"/>
  <c r="K641" i="8"/>
  <c r="J642" i="8"/>
  <c r="K642" i="8"/>
  <c r="J643" i="8"/>
  <c r="K643" i="8"/>
  <c r="J644" i="8"/>
  <c r="K644" i="8"/>
  <c r="J645" i="8"/>
  <c r="K645" i="8"/>
  <c r="J646" i="8"/>
  <c r="K646" i="8"/>
  <c r="J647" i="8"/>
  <c r="K647" i="8"/>
  <c r="J648" i="8"/>
  <c r="K648" i="8"/>
  <c r="J649" i="8"/>
  <c r="K649" i="8"/>
  <c r="J650" i="8"/>
  <c r="K650" i="8"/>
  <c r="J651" i="8"/>
  <c r="K651" i="8"/>
  <c r="J652" i="8"/>
  <c r="K652" i="8"/>
  <c r="J653" i="8"/>
  <c r="K653" i="8"/>
  <c r="J654" i="8"/>
  <c r="K654" i="8"/>
  <c r="J655" i="8"/>
  <c r="K655" i="8"/>
  <c r="J656" i="8"/>
  <c r="K656" i="8"/>
  <c r="J657" i="8"/>
  <c r="K657" i="8"/>
  <c r="J658" i="8"/>
  <c r="K658" i="8"/>
  <c r="J659" i="8"/>
  <c r="K659" i="8"/>
  <c r="J660" i="8"/>
  <c r="K660" i="8"/>
  <c r="J661" i="8"/>
  <c r="K661" i="8"/>
  <c r="J662" i="8"/>
  <c r="K662" i="8"/>
  <c r="J663" i="8"/>
  <c r="K663" i="8"/>
  <c r="J664" i="8"/>
  <c r="K664" i="8"/>
  <c r="J665" i="8"/>
  <c r="K665" i="8"/>
  <c r="J666" i="8"/>
  <c r="K666" i="8"/>
  <c r="J667" i="8"/>
  <c r="K667" i="8"/>
  <c r="J668" i="8"/>
  <c r="K668" i="8"/>
  <c r="J669" i="8"/>
  <c r="K669" i="8"/>
  <c r="J670" i="8"/>
  <c r="K670" i="8"/>
  <c r="J671" i="8"/>
  <c r="K671" i="8"/>
  <c r="J672" i="8"/>
  <c r="K672" i="8"/>
  <c r="J673" i="8"/>
  <c r="K673" i="8"/>
  <c r="J674" i="8"/>
  <c r="K674" i="8"/>
  <c r="J675" i="8"/>
  <c r="K675" i="8"/>
  <c r="J676" i="8"/>
  <c r="K676" i="8"/>
  <c r="J677" i="8"/>
  <c r="K677" i="8"/>
  <c r="J678" i="8"/>
  <c r="K678" i="8"/>
  <c r="J679" i="8"/>
  <c r="K679" i="8"/>
  <c r="J680" i="8"/>
  <c r="K680" i="8"/>
  <c r="J681" i="8"/>
  <c r="K681" i="8"/>
  <c r="J682" i="8"/>
  <c r="K682" i="8"/>
  <c r="J683" i="8"/>
  <c r="K683" i="8"/>
  <c r="J684" i="8"/>
  <c r="K684" i="8"/>
  <c r="J685" i="8"/>
  <c r="K685" i="8"/>
  <c r="J686" i="8"/>
  <c r="K686" i="8"/>
  <c r="J687" i="8"/>
  <c r="K687" i="8"/>
  <c r="J688" i="8"/>
  <c r="K688" i="8"/>
  <c r="J689" i="8"/>
  <c r="K689" i="8"/>
  <c r="J690" i="8"/>
  <c r="K690" i="8"/>
  <c r="J691" i="8"/>
  <c r="K691" i="8"/>
  <c r="J692" i="8"/>
  <c r="K692" i="8"/>
  <c r="J693" i="8"/>
  <c r="K693" i="8"/>
  <c r="J694" i="8"/>
  <c r="K694" i="8"/>
  <c r="J695" i="8"/>
  <c r="K695" i="8"/>
  <c r="J696" i="8"/>
  <c r="K696" i="8"/>
  <c r="J697" i="8"/>
  <c r="K697" i="8"/>
  <c r="J698" i="8"/>
  <c r="K698" i="8"/>
  <c r="J699" i="8"/>
  <c r="K699" i="8"/>
  <c r="J700" i="8"/>
  <c r="K700" i="8"/>
  <c r="J701" i="8"/>
  <c r="K701" i="8"/>
  <c r="J702" i="8"/>
  <c r="K702" i="8"/>
  <c r="J703" i="8"/>
  <c r="K703" i="8"/>
  <c r="J704" i="8"/>
  <c r="K704" i="8"/>
  <c r="J705" i="8"/>
  <c r="K705" i="8"/>
  <c r="J706" i="8"/>
  <c r="K706" i="8"/>
  <c r="J707" i="8"/>
  <c r="K707" i="8"/>
  <c r="J708" i="8"/>
  <c r="K708" i="8"/>
  <c r="J709" i="8"/>
  <c r="K709" i="8"/>
  <c r="J710" i="8"/>
  <c r="K710" i="8"/>
  <c r="J711" i="8"/>
  <c r="K711" i="8"/>
  <c r="J712" i="8"/>
  <c r="K712" i="8"/>
  <c r="J713" i="8"/>
  <c r="K713" i="8"/>
  <c r="J714" i="8"/>
  <c r="K714" i="8"/>
  <c r="J715" i="8"/>
  <c r="K715" i="8"/>
  <c r="J716" i="8"/>
  <c r="K716" i="8"/>
  <c r="J717" i="8"/>
  <c r="K717" i="8"/>
  <c r="J718" i="8"/>
  <c r="K718" i="8"/>
  <c r="J719" i="8"/>
  <c r="K719" i="8"/>
  <c r="J720" i="8"/>
  <c r="K720" i="8"/>
  <c r="J721" i="8"/>
  <c r="K721" i="8"/>
  <c r="J722" i="8"/>
  <c r="K722" i="8"/>
  <c r="J723" i="8"/>
  <c r="K723" i="8"/>
  <c r="J724" i="8"/>
  <c r="K724" i="8"/>
  <c r="J725" i="8"/>
  <c r="K725" i="8"/>
  <c r="J726" i="8"/>
  <c r="K726" i="8"/>
  <c r="J727" i="8"/>
  <c r="K727" i="8"/>
  <c r="J728" i="8"/>
  <c r="K728" i="8"/>
  <c r="J729" i="8"/>
  <c r="K729" i="8"/>
  <c r="J730" i="8"/>
  <c r="K730" i="8"/>
  <c r="J731" i="8"/>
  <c r="K731" i="8"/>
  <c r="J732" i="8"/>
  <c r="K732" i="8"/>
  <c r="J733" i="8"/>
  <c r="K733" i="8"/>
  <c r="J734" i="8"/>
  <c r="K734" i="8"/>
  <c r="J735" i="8"/>
  <c r="K735" i="8"/>
  <c r="J736" i="8"/>
  <c r="K736" i="8"/>
  <c r="J737" i="8"/>
  <c r="K737" i="8"/>
  <c r="J738" i="8"/>
  <c r="K738" i="8"/>
  <c r="J739" i="8"/>
  <c r="K739" i="8"/>
  <c r="J740" i="8"/>
  <c r="K740" i="8"/>
  <c r="J741" i="8"/>
  <c r="K741" i="8"/>
  <c r="J742" i="8"/>
  <c r="K742" i="8"/>
  <c r="J743" i="8"/>
  <c r="K743" i="8"/>
  <c r="J744" i="8"/>
  <c r="K744" i="8"/>
  <c r="J745" i="8"/>
  <c r="K745" i="8"/>
  <c r="J746" i="8"/>
  <c r="K746" i="8"/>
  <c r="J747" i="8"/>
  <c r="K747" i="8"/>
  <c r="J748" i="8"/>
  <c r="K748" i="8"/>
  <c r="J749" i="8"/>
  <c r="K749" i="8"/>
  <c r="J750" i="8"/>
  <c r="K750" i="8"/>
  <c r="J751" i="8"/>
  <c r="K751" i="8"/>
  <c r="J752" i="8"/>
  <c r="K752" i="8"/>
  <c r="J753" i="8"/>
  <c r="K753" i="8"/>
  <c r="J754" i="8"/>
  <c r="K754" i="8"/>
  <c r="J755" i="8"/>
  <c r="K755" i="8"/>
  <c r="J756" i="8"/>
  <c r="K756" i="8"/>
  <c r="J757" i="8"/>
  <c r="K757" i="8"/>
  <c r="J758" i="8"/>
  <c r="K758" i="8"/>
  <c r="J759" i="8"/>
  <c r="K759" i="8"/>
  <c r="J760" i="8"/>
  <c r="K760" i="8"/>
  <c r="J761" i="8"/>
  <c r="K761" i="8"/>
  <c r="J762" i="8"/>
  <c r="K762" i="8"/>
  <c r="J763" i="8"/>
  <c r="K763" i="8"/>
  <c r="J764" i="8"/>
  <c r="K764" i="8"/>
  <c r="J765" i="8"/>
  <c r="K765" i="8"/>
  <c r="J766" i="8"/>
  <c r="K766" i="8"/>
  <c r="J767" i="8"/>
  <c r="K767" i="8"/>
  <c r="J768" i="8"/>
  <c r="K768" i="8"/>
  <c r="J769" i="8"/>
  <c r="K769" i="8"/>
  <c r="J770" i="8"/>
  <c r="K770" i="8"/>
  <c r="J771" i="8"/>
  <c r="K771" i="8"/>
  <c r="J772" i="8"/>
  <c r="K772" i="8"/>
  <c r="J773" i="8"/>
  <c r="K773" i="8"/>
  <c r="J774" i="8"/>
  <c r="K774" i="8"/>
  <c r="J775" i="8"/>
  <c r="K775" i="8"/>
  <c r="J776" i="8"/>
  <c r="K776" i="8"/>
  <c r="J777" i="8"/>
  <c r="K777" i="8"/>
  <c r="J778" i="8"/>
  <c r="K778" i="8"/>
  <c r="J779" i="8"/>
  <c r="K779" i="8"/>
  <c r="J780" i="8"/>
  <c r="K780" i="8"/>
  <c r="J781" i="8"/>
  <c r="K781" i="8"/>
  <c r="J782" i="8"/>
  <c r="K782" i="8"/>
  <c r="J783" i="8"/>
  <c r="K783" i="8"/>
  <c r="J784" i="8"/>
  <c r="K784" i="8"/>
  <c r="J785" i="8"/>
  <c r="K785" i="8"/>
  <c r="J786" i="8"/>
  <c r="K786" i="8"/>
  <c r="J787" i="8"/>
  <c r="K787" i="8"/>
  <c r="J788" i="8"/>
  <c r="K788" i="8"/>
  <c r="J789" i="8"/>
  <c r="K789" i="8"/>
  <c r="J790" i="8"/>
  <c r="K790" i="8"/>
  <c r="J791" i="8"/>
  <c r="K791" i="8"/>
  <c r="J792" i="8"/>
  <c r="K792" i="8"/>
  <c r="J793" i="8"/>
  <c r="K793" i="8"/>
  <c r="J794" i="8"/>
  <c r="K794" i="8"/>
  <c r="J795" i="8"/>
  <c r="K795" i="8"/>
  <c r="J796" i="8"/>
  <c r="K796" i="8"/>
  <c r="J797" i="8"/>
  <c r="K797" i="8"/>
  <c r="J798" i="8"/>
  <c r="K798" i="8"/>
  <c r="J799" i="8"/>
  <c r="K799" i="8"/>
  <c r="J800" i="8"/>
  <c r="K800" i="8"/>
  <c r="J801" i="8"/>
  <c r="K801" i="8"/>
  <c r="J802" i="8"/>
  <c r="K802" i="8"/>
  <c r="J803" i="8"/>
  <c r="K803" i="8"/>
  <c r="J804" i="8"/>
  <c r="K804" i="8"/>
  <c r="J805" i="8"/>
  <c r="K805" i="8"/>
  <c r="J806" i="8"/>
  <c r="K806" i="8"/>
  <c r="J807" i="8"/>
  <c r="K807" i="8"/>
  <c r="J808" i="8"/>
  <c r="K808" i="8"/>
  <c r="J809" i="8"/>
  <c r="K809" i="8"/>
  <c r="J810" i="8"/>
  <c r="K810" i="8"/>
  <c r="J811" i="8"/>
  <c r="K811" i="8"/>
  <c r="J812" i="8"/>
  <c r="K812" i="8"/>
  <c r="J813" i="8"/>
  <c r="K813" i="8"/>
  <c r="J814" i="8"/>
  <c r="K814" i="8"/>
  <c r="J815" i="8"/>
  <c r="K815" i="8"/>
  <c r="J816" i="8"/>
  <c r="K816" i="8"/>
  <c r="J817" i="8"/>
  <c r="K817" i="8"/>
  <c r="J818" i="8"/>
  <c r="K818" i="8"/>
  <c r="J819" i="8"/>
  <c r="K819" i="8"/>
  <c r="J820" i="8"/>
  <c r="K820" i="8"/>
  <c r="J821" i="8"/>
  <c r="K821" i="8"/>
  <c r="J822" i="8"/>
  <c r="K822" i="8"/>
  <c r="J823" i="8"/>
  <c r="K823" i="8"/>
  <c r="J824" i="8"/>
  <c r="K824" i="8"/>
  <c r="J825" i="8"/>
  <c r="K825" i="8"/>
  <c r="J826" i="8"/>
  <c r="K826" i="8"/>
  <c r="J827" i="8"/>
  <c r="K827" i="8"/>
  <c r="J828" i="8"/>
  <c r="K828" i="8"/>
  <c r="J829" i="8"/>
  <c r="K829" i="8"/>
  <c r="J830" i="8"/>
  <c r="K830" i="8"/>
  <c r="J831" i="8"/>
  <c r="K831" i="8"/>
  <c r="J832" i="8"/>
  <c r="K832" i="8"/>
  <c r="J833" i="8"/>
  <c r="K833" i="8"/>
  <c r="J834" i="8"/>
  <c r="K834" i="8"/>
  <c r="J835" i="8"/>
  <c r="K835" i="8"/>
  <c r="J836" i="8"/>
  <c r="K836" i="8"/>
  <c r="J837" i="8"/>
  <c r="K837" i="8"/>
  <c r="J838" i="8"/>
  <c r="K838" i="8"/>
  <c r="J839" i="8"/>
  <c r="K839" i="8"/>
  <c r="J840" i="8"/>
  <c r="K840" i="8"/>
  <c r="J841" i="8"/>
  <c r="K841" i="8"/>
  <c r="J842" i="8"/>
  <c r="K842" i="8"/>
  <c r="J843" i="8"/>
  <c r="K843" i="8"/>
  <c r="J844" i="8"/>
  <c r="K844" i="8"/>
  <c r="J845" i="8"/>
  <c r="K845" i="8"/>
  <c r="J846" i="8"/>
  <c r="K846" i="8"/>
  <c r="J847" i="8"/>
  <c r="K847" i="8"/>
  <c r="J848" i="8"/>
  <c r="K848" i="8"/>
  <c r="J849" i="8"/>
  <c r="K849" i="8"/>
  <c r="J850" i="8"/>
  <c r="K850" i="8"/>
  <c r="J851" i="8"/>
  <c r="K851" i="8"/>
  <c r="J852" i="8"/>
  <c r="K852" i="8"/>
  <c r="J853" i="8"/>
  <c r="K853" i="8"/>
  <c r="J854" i="8"/>
  <c r="K854" i="8"/>
  <c r="J855" i="8"/>
  <c r="K855" i="8"/>
  <c r="J856" i="8"/>
  <c r="K856" i="8"/>
  <c r="J857" i="8"/>
  <c r="K857" i="8"/>
  <c r="J858" i="8"/>
  <c r="K858" i="8"/>
  <c r="J859" i="8"/>
  <c r="K859" i="8"/>
  <c r="J860" i="8"/>
  <c r="K860" i="8"/>
  <c r="J861" i="8"/>
  <c r="K861" i="8"/>
  <c r="J862" i="8"/>
  <c r="K862" i="8"/>
  <c r="J863" i="8"/>
  <c r="K863" i="8"/>
  <c r="J864" i="8"/>
  <c r="K864" i="8"/>
  <c r="J865" i="8"/>
  <c r="K865" i="8"/>
  <c r="J866" i="8"/>
  <c r="K866" i="8"/>
  <c r="J867" i="8"/>
  <c r="K867" i="8"/>
  <c r="J868" i="8"/>
  <c r="K868" i="8"/>
  <c r="J869" i="8"/>
  <c r="K869" i="8"/>
  <c r="J870" i="8"/>
  <c r="K870" i="8"/>
  <c r="J871" i="8"/>
  <c r="K871" i="8"/>
  <c r="J872" i="8"/>
  <c r="K872" i="8"/>
  <c r="J873" i="8"/>
  <c r="K873" i="8"/>
  <c r="J874" i="8"/>
  <c r="K874" i="8"/>
  <c r="J875" i="8"/>
  <c r="K875" i="8"/>
  <c r="J876" i="8"/>
  <c r="K876" i="8"/>
  <c r="J877" i="8"/>
  <c r="K877" i="8"/>
  <c r="J878" i="8"/>
  <c r="K878" i="8"/>
  <c r="J879" i="8"/>
  <c r="K879" i="8"/>
  <c r="J880" i="8"/>
  <c r="K880" i="8"/>
  <c r="J881" i="8"/>
  <c r="K881" i="8"/>
  <c r="J882" i="8"/>
  <c r="K882" i="8"/>
  <c r="J883" i="8"/>
  <c r="K883" i="8"/>
  <c r="J884" i="8"/>
  <c r="K884" i="8"/>
  <c r="J885" i="8"/>
  <c r="K885" i="8"/>
  <c r="J886" i="8"/>
  <c r="K886" i="8"/>
  <c r="J887" i="8"/>
  <c r="K887" i="8"/>
  <c r="J888" i="8"/>
  <c r="K888" i="8"/>
  <c r="J889" i="8"/>
  <c r="K889" i="8"/>
  <c r="J890" i="8"/>
  <c r="K890" i="8"/>
  <c r="J891" i="8"/>
  <c r="K891" i="8"/>
  <c r="J892" i="8"/>
  <c r="K892" i="8"/>
  <c r="J893" i="8"/>
  <c r="K893" i="8"/>
  <c r="J894" i="8"/>
  <c r="K894" i="8"/>
  <c r="J895" i="8"/>
  <c r="K895" i="8"/>
  <c r="J896" i="8"/>
  <c r="K896" i="8"/>
  <c r="J897" i="8"/>
  <c r="K897" i="8"/>
  <c r="J898" i="8"/>
  <c r="K898" i="8"/>
  <c r="J899" i="8"/>
  <c r="K899" i="8"/>
  <c r="J900" i="8"/>
  <c r="K900" i="8"/>
  <c r="J901" i="8"/>
  <c r="K901" i="8"/>
  <c r="J902" i="8"/>
  <c r="K902" i="8"/>
  <c r="J903" i="8"/>
  <c r="K903" i="8"/>
  <c r="J904" i="8"/>
  <c r="K904" i="8"/>
  <c r="J905" i="8"/>
  <c r="K905" i="8"/>
  <c r="J906" i="8"/>
  <c r="K906" i="8"/>
  <c r="J907" i="8"/>
  <c r="K907" i="8"/>
  <c r="J908" i="8"/>
  <c r="K908" i="8"/>
  <c r="J909" i="8"/>
  <c r="K909" i="8"/>
  <c r="J910" i="8"/>
  <c r="K910" i="8"/>
  <c r="J911" i="8"/>
  <c r="K911" i="8"/>
  <c r="J912" i="8"/>
  <c r="K912" i="8"/>
  <c r="J913" i="8"/>
  <c r="K913" i="8"/>
  <c r="J914" i="8"/>
  <c r="K914" i="8"/>
  <c r="J915" i="8"/>
  <c r="K915" i="8"/>
  <c r="J916" i="8"/>
  <c r="K916" i="8"/>
  <c r="J917" i="8"/>
  <c r="K917" i="8"/>
  <c r="J918" i="8"/>
  <c r="K918" i="8"/>
  <c r="J919" i="8"/>
  <c r="K919" i="8"/>
  <c r="J920" i="8"/>
  <c r="K920" i="8"/>
  <c r="J921" i="8"/>
  <c r="K921" i="8"/>
  <c r="J922" i="8"/>
  <c r="K922" i="8"/>
  <c r="J923" i="8"/>
  <c r="K923" i="8"/>
  <c r="J924" i="8"/>
  <c r="K924" i="8"/>
  <c r="J925" i="8"/>
  <c r="K925" i="8"/>
  <c r="J926" i="8"/>
  <c r="K926" i="8"/>
  <c r="J927" i="8"/>
  <c r="K927" i="8"/>
  <c r="J928" i="8"/>
  <c r="K928" i="8"/>
  <c r="J929" i="8"/>
  <c r="K929" i="8"/>
  <c r="J930" i="8"/>
  <c r="K930" i="8"/>
  <c r="J931" i="8"/>
  <c r="K931" i="8"/>
  <c r="J932" i="8"/>
  <c r="K932" i="8"/>
  <c r="J933" i="8"/>
  <c r="K933" i="8"/>
  <c r="J934" i="8"/>
  <c r="K934" i="8"/>
  <c r="J935" i="8"/>
  <c r="K935" i="8"/>
  <c r="J936" i="8"/>
  <c r="K936" i="8"/>
  <c r="J937" i="8"/>
  <c r="K937" i="8"/>
  <c r="J938" i="8"/>
  <c r="K938" i="8"/>
  <c r="J939" i="8"/>
  <c r="K939" i="8"/>
  <c r="J940" i="8"/>
  <c r="K940" i="8"/>
  <c r="J941" i="8"/>
  <c r="K941" i="8"/>
  <c r="J942" i="8"/>
  <c r="K942" i="8"/>
  <c r="J943" i="8"/>
  <c r="K943" i="8"/>
  <c r="J944" i="8"/>
  <c r="K944" i="8"/>
  <c r="J945" i="8"/>
  <c r="K945" i="8"/>
  <c r="J946" i="8"/>
  <c r="K946" i="8"/>
  <c r="J947" i="8"/>
  <c r="K947" i="8"/>
  <c r="J948" i="8"/>
  <c r="K948" i="8"/>
  <c r="J949" i="8"/>
  <c r="K949" i="8"/>
  <c r="J950" i="8"/>
  <c r="K950" i="8"/>
  <c r="J951" i="8"/>
  <c r="K951" i="8"/>
  <c r="J952" i="8"/>
  <c r="K952" i="8"/>
  <c r="J953" i="8"/>
  <c r="K953" i="8"/>
  <c r="J954" i="8"/>
  <c r="K954" i="8"/>
  <c r="J955" i="8"/>
  <c r="K955" i="8"/>
  <c r="J956" i="8"/>
  <c r="K956" i="8"/>
  <c r="J957" i="8"/>
  <c r="K957" i="8"/>
  <c r="J958" i="8"/>
  <c r="K958" i="8"/>
  <c r="J959" i="8"/>
  <c r="K959" i="8"/>
  <c r="J960" i="8"/>
  <c r="K960" i="8"/>
  <c r="J961" i="8"/>
  <c r="K961" i="8"/>
  <c r="J962" i="8"/>
  <c r="K962" i="8"/>
  <c r="J963" i="8"/>
  <c r="K963" i="8"/>
  <c r="J964" i="8"/>
  <c r="K964" i="8"/>
  <c r="J965" i="8"/>
  <c r="K965" i="8"/>
  <c r="J966" i="8"/>
  <c r="K966" i="8"/>
  <c r="J967" i="8"/>
  <c r="K967" i="8"/>
  <c r="J968" i="8"/>
  <c r="K968" i="8"/>
  <c r="J969" i="8"/>
  <c r="K969" i="8"/>
  <c r="J970" i="8"/>
  <c r="K970" i="8"/>
  <c r="J971" i="8"/>
  <c r="K971" i="8"/>
  <c r="J972" i="8"/>
  <c r="K972" i="8"/>
  <c r="J973" i="8"/>
  <c r="K973" i="8"/>
  <c r="J974" i="8"/>
  <c r="K974" i="8"/>
  <c r="J975" i="8"/>
  <c r="K975" i="8"/>
  <c r="J976" i="8"/>
  <c r="K976" i="8"/>
  <c r="J977" i="8"/>
  <c r="K977" i="8"/>
  <c r="J978" i="8"/>
  <c r="K978" i="8"/>
  <c r="J979" i="8"/>
  <c r="K979" i="8"/>
  <c r="J980" i="8"/>
  <c r="K980" i="8"/>
  <c r="J981" i="8"/>
  <c r="K981" i="8"/>
  <c r="J982" i="8"/>
  <c r="K982" i="8"/>
  <c r="J983" i="8"/>
  <c r="K983" i="8"/>
  <c r="J984" i="8"/>
  <c r="K984" i="8"/>
  <c r="J985" i="8"/>
  <c r="K985" i="8"/>
  <c r="J986" i="8"/>
  <c r="K986" i="8"/>
  <c r="J987" i="8"/>
  <c r="K987" i="8"/>
  <c r="J988" i="8"/>
  <c r="K988" i="8"/>
  <c r="J989" i="8"/>
  <c r="K989" i="8"/>
  <c r="J990" i="8"/>
  <c r="K990" i="8"/>
  <c r="J991" i="8"/>
  <c r="K991" i="8"/>
  <c r="J992" i="8"/>
  <c r="K992" i="8"/>
  <c r="J993" i="8"/>
  <c r="K993" i="8"/>
  <c r="J994" i="8"/>
  <c r="K994" i="8"/>
  <c r="J995" i="8"/>
  <c r="K995" i="8"/>
  <c r="J996" i="8"/>
  <c r="K996" i="8"/>
  <c r="J997" i="8"/>
  <c r="K997" i="8"/>
  <c r="J998" i="8"/>
  <c r="K998" i="8"/>
  <c r="J999" i="8"/>
  <c r="K999" i="8"/>
  <c r="J1000" i="8"/>
  <c r="K1000" i="8"/>
  <c r="J1001" i="8"/>
  <c r="K1001" i="8"/>
  <c r="J1002" i="8"/>
  <c r="K1002" i="8"/>
  <c r="J1003" i="8"/>
  <c r="K1003" i="8"/>
  <c r="J1004" i="8"/>
  <c r="K1004" i="8"/>
  <c r="J1005" i="8"/>
  <c r="K1005" i="8"/>
  <c r="J1006" i="8"/>
  <c r="K1006" i="8"/>
  <c r="J1007" i="8"/>
  <c r="K1007" i="8"/>
  <c r="J1008" i="8"/>
  <c r="K1008" i="8"/>
  <c r="J1009" i="8"/>
  <c r="K1009" i="8"/>
  <c r="J1010" i="8"/>
  <c r="K1010" i="8"/>
  <c r="J1011" i="8"/>
  <c r="K1011" i="8"/>
  <c r="J1012" i="8"/>
  <c r="K1012" i="8"/>
  <c r="J1013" i="8"/>
  <c r="K1013" i="8"/>
  <c r="J1014" i="8"/>
  <c r="K1014" i="8"/>
  <c r="J1015" i="8"/>
  <c r="K1015" i="8"/>
  <c r="J1016" i="8"/>
  <c r="K1016" i="8"/>
  <c r="J1017" i="8"/>
  <c r="K1017" i="8"/>
  <c r="J1018" i="8"/>
  <c r="K1018" i="8"/>
  <c r="J1019" i="8"/>
  <c r="K1019" i="8"/>
  <c r="J1020" i="8"/>
  <c r="K1020" i="8"/>
  <c r="J1021" i="8"/>
  <c r="K1021" i="8"/>
  <c r="J1022" i="8"/>
  <c r="K1022" i="8"/>
  <c r="J1023" i="8"/>
  <c r="K1023" i="8"/>
  <c r="J1024" i="8"/>
  <c r="K1024" i="8"/>
  <c r="J1025" i="8"/>
  <c r="K1025" i="8"/>
  <c r="J1026" i="8"/>
  <c r="K1026" i="8"/>
  <c r="J1027" i="8"/>
  <c r="K1027" i="8"/>
  <c r="J1028" i="8"/>
  <c r="K1028" i="8"/>
  <c r="J1029" i="8"/>
  <c r="K1029" i="8"/>
  <c r="J1030" i="8"/>
  <c r="K1030" i="8"/>
  <c r="J1031" i="8"/>
  <c r="K1031" i="8"/>
  <c r="J1032" i="8"/>
  <c r="K1032" i="8"/>
  <c r="J1033" i="8"/>
  <c r="K1033" i="8"/>
  <c r="J1034" i="8"/>
  <c r="K1034" i="8"/>
  <c r="J1035" i="8"/>
  <c r="K1035" i="8"/>
  <c r="J1036" i="8"/>
  <c r="K1036" i="8"/>
  <c r="J1037" i="8"/>
  <c r="K1037" i="8"/>
  <c r="J1038" i="8"/>
  <c r="K1038" i="8"/>
  <c r="J1039" i="8"/>
  <c r="K1039" i="8"/>
  <c r="J1040" i="8"/>
  <c r="K1040" i="8"/>
  <c r="J1041" i="8"/>
  <c r="K1041" i="8"/>
  <c r="J1042" i="8"/>
  <c r="K1042" i="8"/>
  <c r="J1043" i="8"/>
  <c r="K1043" i="8"/>
  <c r="J1044" i="8"/>
  <c r="K1044" i="8"/>
  <c r="J1045" i="8"/>
  <c r="K1045" i="8"/>
  <c r="J1046" i="8"/>
  <c r="K1046" i="8"/>
  <c r="J1047" i="8"/>
  <c r="K1047" i="8"/>
  <c r="J1048" i="8"/>
  <c r="K1048" i="8"/>
  <c r="J1049" i="8"/>
  <c r="K1049" i="8"/>
  <c r="J1050" i="8"/>
  <c r="K1050" i="8"/>
  <c r="J1051" i="8"/>
  <c r="K1051" i="8"/>
  <c r="J1052" i="8"/>
  <c r="K1052" i="8"/>
  <c r="J1053" i="8"/>
  <c r="K1053" i="8"/>
  <c r="J1054" i="8"/>
  <c r="K1054" i="8"/>
  <c r="J1055" i="8"/>
  <c r="K1055" i="8"/>
  <c r="J1056" i="8"/>
  <c r="K1056" i="8"/>
  <c r="J1057" i="8"/>
  <c r="K1057" i="8"/>
  <c r="J1058" i="8"/>
  <c r="K1058" i="8"/>
  <c r="J1059" i="8"/>
  <c r="K1059" i="8"/>
  <c r="J1060" i="8"/>
  <c r="K1060" i="8"/>
  <c r="J1061" i="8"/>
  <c r="K1061" i="8"/>
  <c r="J1062" i="8"/>
  <c r="K1062" i="8"/>
  <c r="J1063" i="8"/>
  <c r="K1063" i="8"/>
  <c r="J1064" i="8"/>
  <c r="K1064" i="8"/>
  <c r="J1065" i="8"/>
  <c r="K1065" i="8"/>
  <c r="J1066" i="8"/>
  <c r="K1066" i="8"/>
  <c r="J1067" i="8"/>
  <c r="K1067" i="8"/>
  <c r="J1068" i="8"/>
  <c r="K1068" i="8"/>
  <c r="J1069" i="8"/>
  <c r="K1069" i="8"/>
  <c r="J1070" i="8"/>
  <c r="K1070" i="8"/>
  <c r="J1071" i="8"/>
  <c r="K1071" i="8"/>
  <c r="J1072" i="8"/>
  <c r="K1072" i="8"/>
  <c r="J1073" i="8"/>
  <c r="K1073" i="8"/>
  <c r="J1074" i="8"/>
  <c r="K1074" i="8"/>
  <c r="J1075" i="8"/>
  <c r="K1075" i="8"/>
  <c r="J1076" i="8"/>
  <c r="K1076" i="8"/>
  <c r="J1077" i="8"/>
  <c r="K1077" i="8"/>
  <c r="J1078" i="8"/>
  <c r="K1078" i="8"/>
  <c r="J1079" i="8"/>
  <c r="K1079" i="8"/>
  <c r="J1080" i="8"/>
  <c r="K1080" i="8"/>
  <c r="J1081" i="8"/>
  <c r="K1081" i="8"/>
  <c r="J1082" i="8"/>
  <c r="K1082" i="8"/>
  <c r="J1083" i="8"/>
  <c r="K1083" i="8"/>
  <c r="J1084" i="8"/>
  <c r="K1084" i="8"/>
  <c r="J1085" i="8"/>
  <c r="K1085" i="8"/>
  <c r="J1086" i="8"/>
  <c r="K1086" i="8"/>
  <c r="J1087" i="8"/>
  <c r="K1087" i="8"/>
  <c r="J1088" i="8"/>
  <c r="K1088" i="8"/>
  <c r="J1089" i="8"/>
  <c r="K1089" i="8"/>
  <c r="J1090" i="8"/>
  <c r="K1090" i="8"/>
  <c r="J1091" i="8"/>
  <c r="K1091" i="8"/>
  <c r="J1092" i="8"/>
  <c r="K1092" i="8"/>
  <c r="J1093" i="8"/>
  <c r="K1093" i="8"/>
  <c r="J1094" i="8"/>
  <c r="K1094" i="8"/>
  <c r="J1095" i="8"/>
  <c r="K1095" i="8"/>
  <c r="J1096" i="8"/>
  <c r="K1096" i="8"/>
  <c r="J1097" i="8"/>
  <c r="K1097" i="8"/>
  <c r="J1098" i="8"/>
  <c r="K1098" i="8"/>
  <c r="J1099" i="8"/>
  <c r="K1099" i="8"/>
  <c r="J1100" i="8"/>
  <c r="K1100" i="8"/>
  <c r="J1101" i="8"/>
  <c r="K1101" i="8"/>
  <c r="J1102" i="8"/>
  <c r="K1102" i="8"/>
  <c r="J1103" i="8"/>
  <c r="K1103" i="8"/>
  <c r="J1104" i="8"/>
  <c r="K1104" i="8"/>
  <c r="J1105" i="8"/>
  <c r="K1105" i="8"/>
  <c r="J1106" i="8"/>
  <c r="K1106" i="8"/>
  <c r="J1107" i="8"/>
  <c r="K1107" i="8"/>
  <c r="J1108" i="8"/>
  <c r="K1108" i="8"/>
  <c r="J1109" i="8"/>
  <c r="K1109" i="8"/>
  <c r="J1110" i="8"/>
  <c r="K1110" i="8"/>
  <c r="J1111" i="8"/>
  <c r="K1111" i="8"/>
  <c r="J1112" i="8"/>
  <c r="K1112" i="8"/>
  <c r="J1113" i="8"/>
  <c r="K1113" i="8"/>
  <c r="J1114" i="8"/>
  <c r="K1114" i="8"/>
  <c r="J1115" i="8"/>
  <c r="K1115" i="8"/>
  <c r="J1116" i="8"/>
  <c r="K1116" i="8"/>
  <c r="J1117" i="8"/>
  <c r="K1117" i="8"/>
  <c r="J1118" i="8"/>
  <c r="K1118" i="8"/>
  <c r="J1119" i="8"/>
  <c r="K1119" i="8"/>
  <c r="J1120" i="8"/>
  <c r="K1120" i="8"/>
  <c r="J1121" i="8"/>
  <c r="K1121" i="8"/>
  <c r="J1122" i="8"/>
  <c r="K1122" i="8"/>
  <c r="J1123" i="8"/>
  <c r="K1123" i="8"/>
  <c r="J1124" i="8"/>
  <c r="K1124" i="8"/>
  <c r="J1125" i="8"/>
  <c r="K1125" i="8"/>
  <c r="J1126" i="8"/>
  <c r="K1126" i="8"/>
  <c r="J1127" i="8"/>
  <c r="K1127" i="8"/>
  <c r="J1128" i="8"/>
  <c r="K1128" i="8"/>
  <c r="J1129" i="8"/>
  <c r="K1129" i="8"/>
  <c r="J1130" i="8"/>
  <c r="K1130" i="8"/>
  <c r="J1131" i="8"/>
  <c r="K1131" i="8"/>
  <c r="J1132" i="8"/>
  <c r="K1132" i="8"/>
  <c r="J1133" i="8"/>
  <c r="K1133" i="8"/>
  <c r="J1134" i="8"/>
  <c r="K1134" i="8"/>
  <c r="J1135" i="8"/>
  <c r="K1135" i="8"/>
  <c r="J1136" i="8"/>
  <c r="K1136" i="8"/>
  <c r="J1137" i="8"/>
  <c r="K1137" i="8"/>
  <c r="J1138" i="8"/>
  <c r="K1138" i="8"/>
  <c r="J1139" i="8"/>
  <c r="K1139" i="8"/>
  <c r="J1140" i="8"/>
  <c r="K1140" i="8"/>
  <c r="J1141" i="8"/>
  <c r="K1141" i="8"/>
  <c r="J1142" i="8"/>
  <c r="K1142" i="8"/>
  <c r="J1143" i="8"/>
  <c r="K1143" i="8"/>
  <c r="J1144" i="8"/>
  <c r="K1144" i="8"/>
  <c r="J1145" i="8"/>
  <c r="K1145" i="8"/>
  <c r="J1146" i="8"/>
  <c r="K1146" i="8"/>
  <c r="J1147" i="8"/>
  <c r="K1147" i="8"/>
  <c r="J1148" i="8"/>
  <c r="K1148" i="8"/>
  <c r="J1149" i="8"/>
  <c r="K1149" i="8"/>
  <c r="J1150" i="8"/>
  <c r="K1150" i="8"/>
  <c r="J1151" i="8"/>
  <c r="K1151" i="8"/>
  <c r="J1152" i="8"/>
  <c r="K1152" i="8"/>
  <c r="J1153" i="8"/>
  <c r="K1153" i="8"/>
  <c r="J1154" i="8"/>
  <c r="K1154" i="8"/>
  <c r="J1155" i="8"/>
  <c r="K1155" i="8"/>
  <c r="J1156" i="8"/>
  <c r="K1156" i="8"/>
  <c r="J1157" i="8"/>
  <c r="K1157" i="8"/>
  <c r="J1158" i="8"/>
  <c r="K1158" i="8"/>
  <c r="J1159" i="8"/>
  <c r="K1159" i="8"/>
  <c r="J1160" i="8"/>
  <c r="K1160" i="8"/>
  <c r="J1161" i="8"/>
  <c r="K1161" i="8"/>
  <c r="J1162" i="8"/>
  <c r="K1162" i="8"/>
  <c r="J1163" i="8"/>
  <c r="K1163" i="8"/>
  <c r="J1164" i="8"/>
  <c r="K1164" i="8"/>
  <c r="J1165" i="8"/>
  <c r="K1165" i="8"/>
  <c r="J1166" i="8"/>
  <c r="K1166" i="8"/>
  <c r="J1167" i="8"/>
  <c r="K1167" i="8"/>
  <c r="J1168" i="8"/>
  <c r="K1168" i="8"/>
  <c r="J1169" i="8"/>
  <c r="K1169" i="8"/>
  <c r="J1170" i="8"/>
  <c r="K1170" i="8"/>
  <c r="J1171" i="8"/>
  <c r="K1171" i="8"/>
  <c r="J1172" i="8"/>
  <c r="K1172" i="8"/>
  <c r="J1173" i="8"/>
  <c r="K1173" i="8"/>
  <c r="J1174" i="8"/>
  <c r="K1174" i="8"/>
  <c r="J1175" i="8"/>
  <c r="K1175" i="8"/>
  <c r="J1176" i="8"/>
  <c r="K1176" i="8"/>
  <c r="J1177" i="8"/>
  <c r="K1177" i="8"/>
  <c r="J1178" i="8"/>
  <c r="K1178" i="8"/>
  <c r="J1179" i="8"/>
  <c r="K1179" i="8"/>
  <c r="J1180" i="8"/>
  <c r="K1180" i="8"/>
  <c r="J1181" i="8"/>
  <c r="K1181" i="8"/>
  <c r="J1182" i="8"/>
  <c r="K1182" i="8"/>
  <c r="J1183" i="8"/>
  <c r="K1183" i="8"/>
  <c r="J1184" i="8"/>
  <c r="K1184" i="8"/>
  <c r="J1185" i="8"/>
  <c r="K1185" i="8"/>
  <c r="J1186" i="8"/>
  <c r="K1186" i="8"/>
  <c r="J1187" i="8"/>
  <c r="K1187" i="8"/>
  <c r="J1188" i="8"/>
  <c r="K1188" i="8"/>
  <c r="J1189" i="8"/>
  <c r="K1189" i="8"/>
  <c r="J1190" i="8"/>
  <c r="K1190" i="8"/>
  <c r="J1191" i="8"/>
  <c r="K1191" i="8"/>
  <c r="J1192" i="8"/>
  <c r="K1192" i="8"/>
  <c r="J1193" i="8"/>
  <c r="K1193" i="8"/>
  <c r="J1194" i="8"/>
  <c r="K1194" i="8"/>
  <c r="J1195" i="8"/>
  <c r="K1195" i="8"/>
  <c r="J1196" i="8"/>
  <c r="K1196" i="8"/>
  <c r="J1197" i="8"/>
  <c r="K1197" i="8"/>
  <c r="J1198" i="8"/>
  <c r="K1198" i="8"/>
  <c r="J1199" i="8"/>
  <c r="K1199" i="8"/>
  <c r="J1200" i="8"/>
  <c r="K1200" i="8"/>
  <c r="J1201" i="8"/>
  <c r="K1201" i="8"/>
  <c r="J1202" i="8"/>
  <c r="K1202" i="8"/>
  <c r="J1203" i="8"/>
  <c r="K1203" i="8"/>
  <c r="J1204" i="8"/>
  <c r="K1204" i="8"/>
  <c r="J1205" i="8"/>
  <c r="K1205" i="8"/>
  <c r="J1206" i="8"/>
  <c r="K1206" i="8"/>
  <c r="J1207" i="8"/>
  <c r="K1207" i="8"/>
  <c r="J1208" i="8"/>
  <c r="K1208" i="8"/>
  <c r="J1209" i="8"/>
  <c r="K1209" i="8"/>
  <c r="J1210" i="8"/>
  <c r="K1210" i="8"/>
  <c r="J1211" i="8"/>
  <c r="K1211" i="8"/>
  <c r="J1212" i="8"/>
  <c r="K1212" i="8"/>
  <c r="J1213" i="8"/>
  <c r="K1213" i="8"/>
  <c r="J1214" i="8"/>
  <c r="K1214" i="8"/>
  <c r="J1215" i="8"/>
  <c r="K1215" i="8"/>
  <c r="J1216" i="8"/>
  <c r="K1216" i="8"/>
  <c r="J1217" i="8"/>
  <c r="K1217" i="8"/>
  <c r="J1218" i="8"/>
  <c r="K1218" i="8"/>
  <c r="J1219" i="8"/>
  <c r="K1219" i="8"/>
  <c r="J1220" i="8"/>
  <c r="K1220" i="8"/>
  <c r="J1221" i="8"/>
  <c r="K1221" i="8"/>
  <c r="J1222" i="8"/>
  <c r="K1222" i="8"/>
  <c r="J1223" i="8"/>
  <c r="K1223" i="8"/>
  <c r="J1224" i="8"/>
  <c r="K1224" i="8"/>
  <c r="J1225" i="8"/>
  <c r="K1225" i="8"/>
  <c r="J1226" i="8"/>
  <c r="K1226" i="8"/>
  <c r="J1227" i="8"/>
  <c r="K1227" i="8"/>
  <c r="J1228" i="8"/>
  <c r="K1228" i="8"/>
  <c r="J1229" i="8"/>
  <c r="K1229" i="8"/>
  <c r="J1230" i="8"/>
  <c r="K1230" i="8"/>
  <c r="J1231" i="8"/>
  <c r="K1231" i="8"/>
  <c r="J1232" i="8"/>
  <c r="K1232" i="8"/>
  <c r="J1233" i="8"/>
  <c r="K1233" i="8"/>
  <c r="J1234" i="8"/>
  <c r="K1234" i="8"/>
  <c r="J1235" i="8"/>
  <c r="K1235" i="8"/>
  <c r="J1236" i="8"/>
  <c r="K1236" i="8"/>
  <c r="J1237" i="8"/>
  <c r="K1237" i="8"/>
  <c r="J1238" i="8"/>
  <c r="K1238" i="8"/>
  <c r="J1239" i="8"/>
  <c r="K1239" i="8"/>
  <c r="J1240" i="8"/>
  <c r="K1240" i="8"/>
  <c r="J1241" i="8"/>
  <c r="K1241" i="8"/>
  <c r="J1242" i="8"/>
  <c r="K1242" i="8"/>
  <c r="J1243" i="8"/>
  <c r="K1243" i="8"/>
  <c r="J1244" i="8"/>
  <c r="K1244" i="8"/>
  <c r="J1245" i="8"/>
  <c r="K1245" i="8"/>
  <c r="J1246" i="8"/>
  <c r="K1246" i="8"/>
  <c r="J1247" i="8"/>
  <c r="K1247" i="8"/>
  <c r="J1248" i="8"/>
  <c r="K1248" i="8"/>
  <c r="J1249" i="8"/>
  <c r="K1249" i="8"/>
  <c r="J1250" i="8"/>
  <c r="K1250" i="8"/>
  <c r="J1251" i="8"/>
  <c r="K1251" i="8"/>
  <c r="J1252" i="8"/>
  <c r="K1252" i="8"/>
  <c r="J1253" i="8"/>
  <c r="K1253" i="8"/>
  <c r="J1254" i="8"/>
  <c r="K1254" i="8"/>
  <c r="J1255" i="8"/>
  <c r="K1255" i="8"/>
  <c r="J1256" i="8"/>
  <c r="K1256" i="8"/>
  <c r="J1257" i="8"/>
  <c r="K1257" i="8"/>
  <c r="J1258" i="8"/>
  <c r="K1258" i="8"/>
  <c r="J1259" i="8"/>
  <c r="K1259" i="8"/>
  <c r="J1260" i="8"/>
  <c r="K1260" i="8"/>
  <c r="J1261" i="8"/>
  <c r="K1261" i="8"/>
  <c r="J1262" i="8"/>
  <c r="K1262" i="8"/>
  <c r="J1263" i="8"/>
  <c r="K1263" i="8"/>
  <c r="J1264" i="8"/>
  <c r="K1264" i="8"/>
  <c r="J1265" i="8"/>
  <c r="K1265" i="8"/>
  <c r="J1266" i="8"/>
  <c r="K1266" i="8"/>
  <c r="J1267" i="8"/>
  <c r="K1267" i="8"/>
  <c r="J1268" i="8"/>
  <c r="K1268" i="8"/>
  <c r="J1269" i="8"/>
  <c r="K1269" i="8"/>
  <c r="J1270" i="8"/>
  <c r="K1270" i="8"/>
  <c r="J1271" i="8"/>
  <c r="K1271" i="8"/>
  <c r="J1272" i="8"/>
  <c r="K1272" i="8"/>
  <c r="J1273" i="8"/>
  <c r="K1273" i="8"/>
  <c r="J1274" i="8"/>
  <c r="K1274" i="8"/>
  <c r="J1275" i="8"/>
  <c r="K1275" i="8"/>
  <c r="J1276" i="8"/>
  <c r="K1276" i="8"/>
  <c r="J1277" i="8"/>
  <c r="K1277" i="8"/>
  <c r="J1278" i="8"/>
  <c r="K1278" i="8"/>
  <c r="J1279" i="8"/>
  <c r="K1279" i="8"/>
  <c r="J1280" i="8"/>
  <c r="K1280" i="8"/>
  <c r="J1281" i="8"/>
  <c r="K1281" i="8"/>
  <c r="J1282" i="8"/>
  <c r="K1282" i="8"/>
  <c r="J1283" i="8"/>
  <c r="K1283" i="8"/>
  <c r="J1284" i="8"/>
  <c r="K1284" i="8"/>
  <c r="J1285" i="8"/>
  <c r="K1285" i="8"/>
  <c r="J1286" i="8"/>
  <c r="K1286" i="8"/>
  <c r="J1287" i="8"/>
  <c r="K1287" i="8"/>
  <c r="J1288" i="8"/>
  <c r="K1288" i="8"/>
  <c r="J1289" i="8"/>
  <c r="K1289" i="8"/>
  <c r="J1290" i="8"/>
  <c r="K1290" i="8"/>
  <c r="J1291" i="8"/>
  <c r="K1291" i="8"/>
  <c r="J1292" i="8"/>
  <c r="K1292" i="8"/>
  <c r="J1293" i="8"/>
  <c r="K1293" i="8"/>
  <c r="J1294" i="8"/>
  <c r="K1294" i="8"/>
  <c r="J1295" i="8"/>
  <c r="K1295" i="8"/>
  <c r="J1296" i="8"/>
  <c r="K1296" i="8"/>
  <c r="J1297" i="8"/>
  <c r="K1297" i="8"/>
  <c r="J1298" i="8"/>
  <c r="K1298" i="8"/>
  <c r="J1299" i="8"/>
  <c r="K1299" i="8"/>
  <c r="J1300" i="8"/>
  <c r="K1300" i="8"/>
  <c r="J1301" i="8"/>
  <c r="K1301" i="8"/>
  <c r="J1302" i="8"/>
  <c r="K1302" i="8"/>
  <c r="J1303" i="8"/>
  <c r="K1303" i="8"/>
  <c r="J1304" i="8"/>
  <c r="K1304" i="8"/>
  <c r="J1305" i="8"/>
  <c r="K1305" i="8"/>
  <c r="J1306" i="8"/>
  <c r="K1306" i="8"/>
  <c r="J1307" i="8"/>
  <c r="K1307" i="8"/>
  <c r="J1308" i="8"/>
  <c r="K1308" i="8"/>
  <c r="J1309" i="8"/>
  <c r="K1309" i="8"/>
  <c r="J1310" i="8"/>
  <c r="K1310" i="8"/>
  <c r="J1311" i="8"/>
  <c r="K1311" i="8"/>
  <c r="J1312" i="8"/>
  <c r="K1312" i="8"/>
  <c r="J1313" i="8"/>
  <c r="K1313" i="8"/>
  <c r="J1314" i="8"/>
  <c r="K1314" i="8"/>
  <c r="J1315" i="8"/>
  <c r="K1315" i="8"/>
  <c r="J1316" i="8"/>
  <c r="K1316" i="8"/>
  <c r="J1317" i="8"/>
  <c r="K1317" i="8"/>
  <c r="J1318" i="8"/>
  <c r="K1318" i="8"/>
  <c r="J1319" i="8"/>
  <c r="K1319" i="8"/>
  <c r="J1320" i="8"/>
  <c r="K1320" i="8"/>
  <c r="J1321" i="8"/>
  <c r="K1321" i="8"/>
  <c r="J1322" i="8"/>
  <c r="K1322" i="8"/>
  <c r="J1323" i="8"/>
  <c r="K1323" i="8"/>
  <c r="J1324" i="8"/>
  <c r="K1324" i="8"/>
  <c r="J1325" i="8"/>
  <c r="K1325" i="8"/>
  <c r="J1326" i="8"/>
  <c r="K1326" i="8"/>
  <c r="J1327" i="8"/>
  <c r="K1327" i="8"/>
  <c r="J1328" i="8"/>
  <c r="K1328" i="8"/>
  <c r="J1329" i="8"/>
  <c r="K1329" i="8"/>
  <c r="J1330" i="8"/>
  <c r="K1330" i="8"/>
  <c r="J1331" i="8"/>
  <c r="K1331" i="8"/>
  <c r="J1332" i="8"/>
  <c r="K1332" i="8"/>
  <c r="J1333" i="8"/>
  <c r="K1333" i="8"/>
  <c r="J1334" i="8"/>
  <c r="K1334" i="8"/>
  <c r="J1335" i="8"/>
  <c r="K1335" i="8"/>
  <c r="J1336" i="8"/>
  <c r="K1336" i="8"/>
  <c r="J1337" i="8"/>
  <c r="K1337" i="8"/>
  <c r="J1338" i="8"/>
  <c r="K1338" i="8"/>
  <c r="J1339" i="8"/>
  <c r="K1339" i="8"/>
  <c r="J1340" i="8"/>
  <c r="K1340" i="8"/>
  <c r="J1341" i="8"/>
  <c r="K1341" i="8"/>
  <c r="J1342" i="8"/>
  <c r="K1342" i="8"/>
  <c r="J1343" i="8"/>
  <c r="K1343" i="8"/>
  <c r="J1344" i="8"/>
  <c r="K1344" i="8"/>
  <c r="J1345" i="8"/>
  <c r="K1345" i="8"/>
  <c r="J1346" i="8"/>
  <c r="K1346" i="8"/>
  <c r="J1347" i="8"/>
  <c r="K1347" i="8"/>
  <c r="J1348" i="8"/>
  <c r="K1348" i="8"/>
  <c r="J1349" i="8"/>
  <c r="K1349" i="8"/>
  <c r="J1350" i="8"/>
  <c r="K1350" i="8"/>
  <c r="J1351" i="8"/>
  <c r="K1351" i="8"/>
  <c r="J1352" i="8"/>
  <c r="K1352" i="8"/>
  <c r="J1353" i="8"/>
  <c r="K1353" i="8"/>
  <c r="J1354" i="8"/>
  <c r="K1354" i="8"/>
  <c r="J1355" i="8"/>
  <c r="K1355" i="8"/>
  <c r="J1356" i="8"/>
  <c r="K1356" i="8"/>
  <c r="J1357" i="8"/>
  <c r="K1357" i="8"/>
  <c r="J1358" i="8"/>
  <c r="K1358" i="8"/>
  <c r="J1359" i="8"/>
  <c r="K1359" i="8"/>
  <c r="J1360" i="8"/>
  <c r="K1360" i="8"/>
  <c r="J1361" i="8"/>
  <c r="K1361" i="8"/>
  <c r="J1362" i="8"/>
  <c r="K1362" i="8"/>
  <c r="J1363" i="8"/>
  <c r="K1363" i="8"/>
  <c r="J1364" i="8"/>
  <c r="K1364" i="8"/>
  <c r="J1365" i="8"/>
  <c r="K1365" i="8"/>
  <c r="J1366" i="8"/>
  <c r="K1366" i="8"/>
  <c r="J1367" i="8"/>
  <c r="K1367" i="8"/>
  <c r="J1368" i="8"/>
  <c r="K1368" i="8"/>
  <c r="J1369" i="8"/>
  <c r="K1369" i="8"/>
  <c r="J1370" i="8"/>
  <c r="K1370" i="8"/>
  <c r="J1371" i="8"/>
  <c r="K1371" i="8"/>
  <c r="J1372" i="8"/>
  <c r="K1372" i="8"/>
  <c r="J1373" i="8"/>
  <c r="K1373" i="8"/>
  <c r="J1374" i="8"/>
  <c r="K1374" i="8"/>
  <c r="J1375" i="8"/>
  <c r="K1375" i="8"/>
  <c r="J1376" i="8"/>
  <c r="K1376" i="8"/>
  <c r="J1377" i="8"/>
  <c r="K1377" i="8"/>
  <c r="J1378" i="8"/>
  <c r="K1378" i="8"/>
  <c r="J1379" i="8"/>
  <c r="K1379" i="8"/>
  <c r="J1380" i="8"/>
  <c r="K1380" i="8"/>
  <c r="J1381" i="8"/>
  <c r="K1381" i="8"/>
  <c r="J1382" i="8"/>
  <c r="K1382" i="8"/>
  <c r="J1383" i="8"/>
  <c r="K1383" i="8"/>
  <c r="J1384" i="8"/>
  <c r="K1384" i="8"/>
  <c r="J1385" i="8"/>
  <c r="K1385" i="8"/>
  <c r="J1386" i="8"/>
  <c r="K1386" i="8"/>
  <c r="J1387" i="8"/>
  <c r="K1387" i="8"/>
  <c r="J1388" i="8"/>
  <c r="K1388" i="8"/>
  <c r="J1389" i="8"/>
  <c r="K1389" i="8"/>
  <c r="J1390" i="8"/>
  <c r="K1390" i="8"/>
  <c r="J1391" i="8"/>
  <c r="K1391" i="8"/>
  <c r="J1392" i="8"/>
  <c r="K1392" i="8"/>
  <c r="J1393" i="8"/>
  <c r="K1393" i="8"/>
  <c r="J1394" i="8"/>
  <c r="K1394" i="8"/>
  <c r="J1395" i="8"/>
  <c r="K1395" i="8"/>
  <c r="J1396" i="8"/>
  <c r="K1396" i="8"/>
  <c r="J1397" i="8"/>
  <c r="K1397" i="8"/>
  <c r="J1398" i="8"/>
  <c r="K1398" i="8"/>
  <c r="J1399" i="8"/>
  <c r="K1399" i="8"/>
  <c r="J1400" i="8"/>
  <c r="K1400" i="8"/>
  <c r="J1401" i="8"/>
  <c r="K1401" i="8"/>
  <c r="J1402" i="8"/>
  <c r="K1402" i="8"/>
  <c r="J1403" i="8"/>
  <c r="K1403" i="8"/>
  <c r="J1404" i="8"/>
  <c r="K1404" i="8"/>
  <c r="J1405" i="8"/>
  <c r="K1405" i="8"/>
  <c r="J1406" i="8"/>
  <c r="K1406" i="8"/>
  <c r="J1407" i="8"/>
  <c r="K1407" i="8"/>
  <c r="J1408" i="8"/>
  <c r="K1408" i="8"/>
  <c r="J1409" i="8"/>
  <c r="K1409" i="8"/>
  <c r="J1410" i="8"/>
  <c r="K1410" i="8"/>
  <c r="J1411" i="8"/>
  <c r="K1411" i="8"/>
  <c r="J1412" i="8"/>
  <c r="K1412" i="8"/>
  <c r="J1413" i="8"/>
  <c r="K1413" i="8"/>
  <c r="J1414" i="8"/>
  <c r="K1414" i="8"/>
  <c r="J1415" i="8"/>
  <c r="K1415" i="8"/>
  <c r="J1416" i="8"/>
  <c r="K1416" i="8"/>
  <c r="J1417" i="8"/>
  <c r="K1417" i="8"/>
  <c r="J1418" i="8"/>
  <c r="K1418" i="8"/>
  <c r="J1419" i="8"/>
  <c r="K1419" i="8"/>
  <c r="J1420" i="8"/>
  <c r="K1420" i="8"/>
  <c r="J1421" i="8"/>
  <c r="K1421" i="8"/>
  <c r="J1422" i="8"/>
  <c r="K1422" i="8"/>
  <c r="J1423" i="8"/>
  <c r="K1423" i="8"/>
  <c r="J1424" i="8"/>
  <c r="K1424" i="8"/>
  <c r="J1425" i="8"/>
  <c r="K1425" i="8"/>
  <c r="J1426" i="8"/>
  <c r="K1426" i="8"/>
  <c r="J1427" i="8"/>
  <c r="K1427" i="8"/>
  <c r="J1428" i="8"/>
  <c r="K1428" i="8"/>
  <c r="J1429" i="8"/>
  <c r="K1429" i="8"/>
  <c r="J1430" i="8"/>
  <c r="K1430" i="8"/>
  <c r="J1431" i="8"/>
  <c r="K1431" i="8"/>
  <c r="J1432" i="8"/>
  <c r="K1432" i="8"/>
  <c r="J1433" i="8"/>
  <c r="K1433" i="8"/>
  <c r="J1434" i="8"/>
  <c r="K1434" i="8"/>
  <c r="J1435" i="8"/>
  <c r="K1435" i="8"/>
  <c r="J1436" i="8"/>
  <c r="K1436" i="8"/>
  <c r="J1437" i="8"/>
  <c r="K1437" i="8"/>
  <c r="J1438" i="8"/>
  <c r="K1438" i="8"/>
  <c r="J1439" i="8"/>
  <c r="K1439" i="8"/>
  <c r="J1440" i="8"/>
  <c r="K1440" i="8"/>
  <c r="J1441" i="8"/>
  <c r="K1441" i="8"/>
  <c r="J1442" i="8"/>
  <c r="K1442" i="8"/>
  <c r="J1443" i="8"/>
  <c r="K1443" i="8"/>
  <c r="J1444" i="8"/>
  <c r="K1444" i="8"/>
  <c r="J1445" i="8"/>
  <c r="K1445" i="8"/>
  <c r="J1446" i="8"/>
  <c r="K1446" i="8"/>
  <c r="J1447" i="8"/>
  <c r="K1447" i="8"/>
  <c r="J1448" i="8"/>
  <c r="K1448" i="8"/>
  <c r="J1449" i="8"/>
  <c r="K1449" i="8"/>
  <c r="J1450" i="8"/>
  <c r="K1450" i="8"/>
  <c r="J1451" i="8"/>
  <c r="K1451" i="8"/>
  <c r="J1452" i="8"/>
  <c r="K1452" i="8"/>
  <c r="J1453" i="8"/>
  <c r="K1453" i="8"/>
  <c r="J1454" i="8"/>
  <c r="K1454" i="8"/>
  <c r="J1455" i="8"/>
  <c r="K1455" i="8"/>
  <c r="J1456" i="8"/>
  <c r="K1456" i="8"/>
  <c r="J1457" i="8"/>
  <c r="K1457" i="8"/>
  <c r="J1458" i="8"/>
  <c r="K1458" i="8"/>
  <c r="J1459" i="8"/>
  <c r="K1459" i="8"/>
  <c r="J1460" i="8"/>
  <c r="K1460" i="8"/>
  <c r="J1461" i="8"/>
  <c r="K1461" i="8"/>
  <c r="J1462" i="8"/>
  <c r="K1462" i="8"/>
  <c r="J1463" i="8"/>
  <c r="K1463" i="8"/>
  <c r="J1464" i="8"/>
  <c r="K1464" i="8"/>
  <c r="J1465" i="8"/>
  <c r="K1465" i="8"/>
  <c r="J1466" i="8"/>
  <c r="K1466" i="8"/>
  <c r="J1467" i="8"/>
  <c r="K1467" i="8"/>
  <c r="J1468" i="8"/>
  <c r="K1468" i="8"/>
  <c r="J1469" i="8"/>
  <c r="K1469" i="8"/>
  <c r="J1470" i="8"/>
  <c r="K1470" i="8"/>
  <c r="J1471" i="8"/>
  <c r="K1471" i="8"/>
  <c r="J1472" i="8"/>
  <c r="K1472" i="8"/>
  <c r="J1473" i="8"/>
  <c r="K1473" i="8"/>
  <c r="J1474" i="8"/>
  <c r="K1474" i="8"/>
  <c r="J1475" i="8"/>
  <c r="K1475" i="8"/>
  <c r="J1476" i="8"/>
  <c r="K1476" i="8"/>
  <c r="J1477" i="8"/>
  <c r="K1477" i="8"/>
  <c r="J1478" i="8"/>
  <c r="K1478" i="8"/>
  <c r="J1479" i="8"/>
  <c r="K1479" i="8"/>
  <c r="J1480" i="8"/>
  <c r="K1480" i="8"/>
  <c r="J1481" i="8"/>
  <c r="K1481" i="8"/>
  <c r="J1482" i="8"/>
  <c r="K1482" i="8"/>
  <c r="J1483" i="8"/>
  <c r="K1483" i="8"/>
  <c r="J1484" i="8"/>
  <c r="K1484" i="8"/>
  <c r="J1485" i="8"/>
  <c r="K1485" i="8"/>
  <c r="J1486" i="8"/>
  <c r="K1486" i="8"/>
  <c r="J1487" i="8"/>
  <c r="K1487" i="8"/>
  <c r="J1488" i="8"/>
  <c r="K1488" i="8"/>
  <c r="J1489" i="8"/>
  <c r="K1489" i="8"/>
  <c r="J1490" i="8"/>
  <c r="K1490" i="8"/>
  <c r="J1491" i="8"/>
  <c r="K1491" i="8"/>
  <c r="J1492" i="8"/>
  <c r="K1492" i="8"/>
  <c r="J1493" i="8"/>
  <c r="K1493" i="8"/>
  <c r="J1494" i="8"/>
  <c r="K1494" i="8"/>
  <c r="J1495" i="8"/>
  <c r="K1495" i="8"/>
  <c r="J1496" i="8"/>
  <c r="K1496" i="8"/>
  <c r="J1497" i="8"/>
  <c r="K1497" i="8"/>
  <c r="J1498" i="8"/>
  <c r="K1498" i="8"/>
  <c r="J1499" i="8"/>
  <c r="K1499" i="8"/>
  <c r="J1500" i="8"/>
  <c r="K1500" i="8"/>
  <c r="J1501" i="8"/>
  <c r="K1501" i="8"/>
  <c r="J1502" i="8"/>
  <c r="K1502" i="8"/>
  <c r="J1503" i="8"/>
  <c r="K1503" i="8"/>
  <c r="J1504" i="8"/>
  <c r="K1504" i="8"/>
  <c r="J1505" i="8"/>
  <c r="K1505" i="8"/>
  <c r="J1506" i="8"/>
  <c r="K1506" i="8"/>
  <c r="J1507" i="8"/>
  <c r="K1507" i="8"/>
  <c r="J1508" i="8"/>
  <c r="K1508" i="8"/>
  <c r="J1509" i="8"/>
  <c r="K1509" i="8"/>
  <c r="J1510" i="8"/>
  <c r="K1510" i="8"/>
  <c r="J1511" i="8"/>
  <c r="K1511" i="8"/>
  <c r="J1512" i="8"/>
  <c r="K1512" i="8"/>
  <c r="J1513" i="8"/>
  <c r="K1513" i="8"/>
  <c r="J1514" i="8"/>
  <c r="K1514" i="8"/>
  <c r="J1515" i="8"/>
  <c r="K1515" i="8"/>
  <c r="J1516" i="8"/>
  <c r="K1516" i="8"/>
  <c r="J1517" i="8"/>
  <c r="K1517" i="8"/>
  <c r="J1518" i="8"/>
  <c r="K1518" i="8"/>
  <c r="J1519" i="8"/>
  <c r="K1519" i="8"/>
  <c r="J1520" i="8"/>
  <c r="K1520" i="8"/>
  <c r="J1521" i="8"/>
  <c r="K1521" i="8"/>
  <c r="J1522" i="8"/>
  <c r="K1522" i="8"/>
  <c r="J1523" i="8"/>
  <c r="K1523" i="8"/>
  <c r="J1524" i="8"/>
  <c r="K1524" i="8"/>
  <c r="J1525" i="8"/>
  <c r="K1525" i="8"/>
  <c r="J1526" i="8"/>
  <c r="K1526" i="8"/>
  <c r="J1527" i="8"/>
  <c r="K1527" i="8"/>
  <c r="J1528" i="8"/>
  <c r="K1528" i="8"/>
  <c r="J1529" i="8"/>
  <c r="K1529" i="8"/>
  <c r="J1530" i="8"/>
  <c r="K1530" i="8"/>
  <c r="J1531" i="8"/>
  <c r="K1531" i="8"/>
  <c r="J1532" i="8"/>
  <c r="K1532" i="8"/>
  <c r="J1533" i="8"/>
  <c r="K1533" i="8"/>
  <c r="J1534" i="8"/>
  <c r="K1534" i="8"/>
  <c r="J1535" i="8"/>
  <c r="K1535" i="8"/>
  <c r="J1536" i="8"/>
  <c r="K1536" i="8"/>
  <c r="J1537" i="8"/>
  <c r="K1537" i="8"/>
  <c r="J1538" i="8"/>
  <c r="K1538" i="8"/>
  <c r="J1539" i="8"/>
  <c r="K1539" i="8"/>
  <c r="J1540" i="8"/>
  <c r="K1540" i="8"/>
  <c r="J1541" i="8"/>
  <c r="K1541" i="8"/>
  <c r="J1542" i="8"/>
  <c r="K1542" i="8"/>
  <c r="J1543" i="8"/>
  <c r="K1543" i="8"/>
  <c r="J1544" i="8"/>
  <c r="K1544" i="8"/>
  <c r="J1545" i="8"/>
  <c r="K1545" i="8"/>
  <c r="J1546" i="8"/>
  <c r="K1546" i="8"/>
  <c r="J1547" i="8"/>
  <c r="K1547" i="8"/>
  <c r="J1548" i="8"/>
  <c r="K1548" i="8"/>
  <c r="J1549" i="8"/>
  <c r="K1549" i="8"/>
  <c r="J1550" i="8"/>
  <c r="K1550" i="8"/>
  <c r="J1551" i="8"/>
  <c r="K1551" i="8"/>
  <c r="J1552" i="8"/>
  <c r="K1552" i="8"/>
  <c r="J1553" i="8"/>
  <c r="K1553" i="8"/>
  <c r="J1554" i="8"/>
  <c r="K1554" i="8"/>
  <c r="J1555" i="8"/>
  <c r="K1555" i="8"/>
  <c r="J1556" i="8"/>
  <c r="K1556" i="8"/>
  <c r="J1557" i="8"/>
  <c r="K1557" i="8"/>
  <c r="J1558" i="8"/>
  <c r="K1558" i="8"/>
  <c r="J1559" i="8"/>
  <c r="K1559" i="8"/>
  <c r="J1560" i="8"/>
  <c r="K1560" i="8"/>
  <c r="J1561" i="8"/>
  <c r="K1561" i="8"/>
  <c r="J1562" i="8"/>
  <c r="K1562" i="8"/>
  <c r="J1563" i="8"/>
  <c r="K1563" i="8"/>
  <c r="J1564" i="8"/>
  <c r="K1564" i="8"/>
  <c r="J1565" i="8"/>
  <c r="K1565" i="8"/>
  <c r="J1566" i="8"/>
  <c r="K1566" i="8"/>
  <c r="J1567" i="8"/>
  <c r="K1567" i="8"/>
  <c r="J1568" i="8"/>
  <c r="K1568" i="8"/>
  <c r="J1569" i="8"/>
  <c r="K1569" i="8"/>
  <c r="J1570" i="8"/>
  <c r="K1570" i="8"/>
  <c r="J1571" i="8"/>
  <c r="K1571" i="8"/>
  <c r="J1572" i="8"/>
  <c r="K1572" i="8"/>
  <c r="J1573" i="8"/>
  <c r="K1573" i="8"/>
  <c r="J1574" i="8"/>
  <c r="K1574" i="8"/>
  <c r="J1575" i="8"/>
  <c r="K1575" i="8"/>
  <c r="J1576" i="8"/>
  <c r="K1576" i="8"/>
  <c r="J1577" i="8"/>
  <c r="K1577" i="8"/>
  <c r="J1578" i="8"/>
  <c r="K1578" i="8"/>
  <c r="J1579" i="8"/>
  <c r="K1579" i="8"/>
  <c r="J1580" i="8"/>
  <c r="K1580" i="8"/>
  <c r="J1581" i="8"/>
  <c r="K1581" i="8"/>
  <c r="J1582" i="8"/>
  <c r="K1582" i="8"/>
  <c r="J1583" i="8"/>
  <c r="K1583" i="8"/>
  <c r="J1584" i="8"/>
  <c r="K1584" i="8"/>
  <c r="J1585" i="8"/>
  <c r="K1585" i="8"/>
  <c r="J1586" i="8"/>
  <c r="K1586" i="8"/>
  <c r="J1587" i="8"/>
  <c r="K1587" i="8"/>
  <c r="J1588" i="8"/>
  <c r="K1588" i="8"/>
  <c r="J1589" i="8"/>
  <c r="K1589" i="8"/>
  <c r="J1590" i="8"/>
  <c r="K1590" i="8"/>
  <c r="J1591" i="8"/>
  <c r="K1591" i="8"/>
  <c r="J1592" i="8"/>
  <c r="K1592" i="8"/>
  <c r="J1593" i="8"/>
  <c r="K1593" i="8"/>
  <c r="J1594" i="8"/>
  <c r="K1594" i="8"/>
  <c r="J1595" i="8"/>
  <c r="K1595" i="8"/>
  <c r="J1596" i="8"/>
  <c r="K1596" i="8"/>
  <c r="J1597" i="8"/>
  <c r="K1597" i="8"/>
  <c r="J1598" i="8"/>
  <c r="K1598" i="8"/>
  <c r="J1599" i="8"/>
  <c r="K1599" i="8"/>
  <c r="J1600" i="8"/>
  <c r="K1600" i="8"/>
  <c r="J1601" i="8"/>
  <c r="K1601" i="8"/>
  <c r="J1602" i="8"/>
  <c r="K1602" i="8"/>
  <c r="J1603" i="8"/>
  <c r="K1603" i="8"/>
  <c r="J1604" i="8"/>
  <c r="K1604" i="8"/>
  <c r="J1605" i="8"/>
  <c r="K1605" i="8"/>
  <c r="J1606" i="8"/>
  <c r="K1606" i="8"/>
  <c r="J1607" i="8"/>
  <c r="K1607" i="8"/>
  <c r="J1608" i="8"/>
  <c r="K1608" i="8"/>
  <c r="J1609" i="8"/>
  <c r="K1609" i="8"/>
  <c r="J1610" i="8"/>
  <c r="K1610" i="8"/>
  <c r="J1611" i="8"/>
  <c r="K1611" i="8"/>
  <c r="J1612" i="8"/>
  <c r="K1612" i="8"/>
  <c r="J1613" i="8"/>
  <c r="K1613" i="8"/>
  <c r="J1614" i="8"/>
  <c r="K1614" i="8"/>
  <c r="J1615" i="8"/>
  <c r="K1615" i="8"/>
  <c r="J1616" i="8"/>
  <c r="K1616" i="8"/>
  <c r="J1617" i="8"/>
  <c r="K1617" i="8"/>
  <c r="J1618" i="8"/>
  <c r="K1618" i="8"/>
  <c r="J1619" i="8"/>
  <c r="K1619" i="8"/>
  <c r="J1620" i="8"/>
  <c r="K1620" i="8"/>
  <c r="J1621" i="8"/>
  <c r="K1621" i="8"/>
  <c r="J1622" i="8"/>
  <c r="K1622" i="8"/>
  <c r="J1623" i="8"/>
  <c r="K1623" i="8"/>
  <c r="J1624" i="8"/>
  <c r="K1624" i="8"/>
  <c r="J1625" i="8"/>
  <c r="K1625" i="8"/>
  <c r="J1626" i="8"/>
  <c r="K1626" i="8"/>
  <c r="J1627" i="8"/>
  <c r="K1627" i="8"/>
  <c r="J1628" i="8"/>
  <c r="K1628" i="8"/>
  <c r="J1629" i="8"/>
  <c r="K1629" i="8"/>
  <c r="J1630" i="8"/>
  <c r="K1630" i="8"/>
  <c r="J1631" i="8"/>
  <c r="K1631" i="8"/>
  <c r="J1632" i="8"/>
  <c r="K1632" i="8"/>
  <c r="J1633" i="8"/>
  <c r="K1633" i="8"/>
  <c r="J1634" i="8"/>
  <c r="K1634" i="8"/>
  <c r="J1635" i="8"/>
  <c r="K1635" i="8"/>
  <c r="J1636" i="8"/>
  <c r="K1636" i="8"/>
  <c r="J1637" i="8"/>
  <c r="K1637" i="8"/>
  <c r="J1638" i="8"/>
  <c r="K1638" i="8"/>
  <c r="J1639" i="8"/>
  <c r="K1639" i="8"/>
  <c r="J1640" i="8"/>
  <c r="K1640" i="8"/>
  <c r="J1641" i="8"/>
  <c r="K1641" i="8"/>
  <c r="J1642" i="8"/>
  <c r="K1642" i="8"/>
  <c r="J1643" i="8"/>
  <c r="K1643" i="8"/>
  <c r="J1644" i="8"/>
  <c r="K1644" i="8"/>
  <c r="J1645" i="8"/>
  <c r="K1645" i="8"/>
  <c r="J1646" i="8"/>
  <c r="K1646" i="8"/>
  <c r="J1647" i="8"/>
  <c r="K1647" i="8"/>
  <c r="J1648" i="8"/>
  <c r="K1648" i="8"/>
  <c r="J1649" i="8"/>
  <c r="K1649" i="8"/>
  <c r="J1650" i="8"/>
  <c r="K1650" i="8"/>
  <c r="J1651" i="8"/>
  <c r="K1651" i="8"/>
  <c r="J1652" i="8"/>
  <c r="K1652" i="8"/>
  <c r="J1653" i="8"/>
  <c r="K1653" i="8"/>
  <c r="J1654" i="8"/>
  <c r="K1654" i="8"/>
  <c r="J1655" i="8"/>
  <c r="K1655" i="8"/>
  <c r="J1656" i="8"/>
  <c r="K1656" i="8"/>
  <c r="J1657" i="8"/>
  <c r="K1657" i="8"/>
  <c r="J1658" i="8"/>
  <c r="K1658" i="8"/>
  <c r="J1659" i="8"/>
  <c r="K1659" i="8"/>
  <c r="J1660" i="8"/>
  <c r="K1660" i="8"/>
  <c r="J1661" i="8"/>
  <c r="K1661" i="8"/>
  <c r="J1662" i="8"/>
  <c r="K1662" i="8"/>
  <c r="J1663" i="8"/>
  <c r="K1663" i="8"/>
  <c r="J1664" i="8"/>
  <c r="K1664" i="8"/>
  <c r="J1665" i="8"/>
  <c r="K1665" i="8"/>
  <c r="J1666" i="8"/>
  <c r="K1666" i="8"/>
  <c r="J1667" i="8"/>
  <c r="K1667" i="8"/>
  <c r="J1668" i="8"/>
  <c r="K1668" i="8"/>
  <c r="J1669" i="8"/>
  <c r="K1669" i="8"/>
  <c r="J1670" i="8"/>
  <c r="K1670" i="8"/>
  <c r="J1671" i="8"/>
  <c r="K1671" i="8"/>
  <c r="J1672" i="8"/>
  <c r="K1672" i="8"/>
  <c r="J1673" i="8"/>
  <c r="K1673" i="8"/>
  <c r="J1674" i="8"/>
  <c r="K1674" i="8"/>
  <c r="J1675" i="8"/>
  <c r="K1675" i="8"/>
  <c r="J1676" i="8"/>
  <c r="K1676" i="8"/>
  <c r="J1677" i="8"/>
  <c r="K1677" i="8"/>
  <c r="J1678" i="8"/>
  <c r="K1678" i="8"/>
  <c r="J1679" i="8"/>
  <c r="K1679" i="8"/>
  <c r="J1680" i="8"/>
  <c r="K1680" i="8"/>
  <c r="J1681" i="8"/>
  <c r="K1681" i="8"/>
  <c r="J1682" i="8"/>
  <c r="K1682" i="8"/>
  <c r="J1683" i="8"/>
  <c r="K1683" i="8"/>
  <c r="J1684" i="8"/>
  <c r="K1684" i="8"/>
  <c r="J1685" i="8"/>
  <c r="K1685" i="8"/>
  <c r="J1686" i="8"/>
  <c r="K1686" i="8"/>
  <c r="J1687" i="8"/>
  <c r="K1687" i="8"/>
  <c r="J1688" i="8"/>
  <c r="K1688" i="8"/>
  <c r="J1689" i="8"/>
  <c r="K1689" i="8"/>
  <c r="J1690" i="8"/>
  <c r="K1690" i="8"/>
  <c r="J1691" i="8"/>
  <c r="K1691" i="8"/>
  <c r="J1692" i="8"/>
  <c r="K1692" i="8"/>
  <c r="J1693" i="8"/>
  <c r="K1693" i="8"/>
  <c r="J1694" i="8"/>
  <c r="K1694" i="8"/>
  <c r="J1695" i="8"/>
  <c r="K1695" i="8"/>
  <c r="J1696" i="8"/>
  <c r="K1696" i="8"/>
  <c r="J1697" i="8"/>
  <c r="K1697" i="8"/>
  <c r="J1698" i="8"/>
  <c r="K1698" i="8"/>
  <c r="J1699" i="8"/>
  <c r="K1699" i="8"/>
  <c r="J1700" i="8"/>
  <c r="K1700" i="8"/>
  <c r="J1701" i="8"/>
  <c r="K1701" i="8"/>
  <c r="J1702" i="8"/>
  <c r="K1702" i="8"/>
  <c r="J1703" i="8"/>
  <c r="K1703" i="8"/>
  <c r="J1704" i="8"/>
  <c r="K1704" i="8"/>
  <c r="J1705" i="8"/>
  <c r="K1705" i="8"/>
  <c r="J1706" i="8"/>
  <c r="K1706" i="8"/>
  <c r="J1707" i="8"/>
  <c r="K1707" i="8"/>
  <c r="J1708" i="8"/>
  <c r="K1708" i="8"/>
  <c r="J1709" i="8"/>
  <c r="K1709" i="8"/>
  <c r="J1710" i="8"/>
  <c r="K1710" i="8"/>
  <c r="J1711" i="8"/>
  <c r="K1711" i="8"/>
  <c r="J1712" i="8"/>
  <c r="K1712" i="8"/>
  <c r="J1713" i="8"/>
  <c r="K1713" i="8"/>
  <c r="J1714" i="8"/>
  <c r="K1714" i="8"/>
  <c r="J1715" i="8"/>
  <c r="K1715" i="8"/>
  <c r="J1716" i="8"/>
  <c r="K1716" i="8"/>
  <c r="J1717" i="8"/>
  <c r="K1717" i="8"/>
  <c r="J1718" i="8"/>
  <c r="K1718" i="8"/>
  <c r="J1719" i="8"/>
  <c r="K1719" i="8"/>
  <c r="J1720" i="8"/>
  <c r="K1720" i="8"/>
  <c r="J1721" i="8"/>
  <c r="K1721" i="8"/>
  <c r="J1722" i="8"/>
  <c r="K1722" i="8"/>
  <c r="J1723" i="8"/>
  <c r="K1723" i="8"/>
  <c r="J1724" i="8"/>
  <c r="K1724" i="8"/>
  <c r="J1725" i="8"/>
  <c r="K1725" i="8"/>
  <c r="J1726" i="8"/>
  <c r="K1726" i="8"/>
  <c r="J1727" i="8"/>
  <c r="K1727" i="8"/>
  <c r="J1728" i="8"/>
  <c r="K1728" i="8"/>
  <c r="J1729" i="8"/>
  <c r="K1729" i="8"/>
  <c r="J1730" i="8"/>
  <c r="K1730" i="8"/>
  <c r="J1731" i="8"/>
  <c r="K1731" i="8"/>
  <c r="J1732" i="8"/>
  <c r="K1732" i="8"/>
  <c r="J1733" i="8"/>
  <c r="K1733" i="8"/>
  <c r="J1734" i="8"/>
  <c r="K1734" i="8"/>
  <c r="J1735" i="8"/>
  <c r="K1735" i="8"/>
  <c r="J1736" i="8"/>
  <c r="K1736" i="8"/>
  <c r="J1737" i="8"/>
  <c r="K1737" i="8"/>
  <c r="J1738" i="8"/>
  <c r="K1738" i="8"/>
  <c r="J1739" i="8"/>
  <c r="K1739" i="8"/>
  <c r="J1740" i="8"/>
  <c r="K1740" i="8"/>
  <c r="J1741" i="8"/>
  <c r="K1741" i="8"/>
  <c r="J1742" i="8"/>
  <c r="K1742" i="8"/>
  <c r="J1743" i="8"/>
  <c r="K1743" i="8"/>
  <c r="J1744" i="8"/>
  <c r="K1744" i="8"/>
  <c r="J1745" i="8"/>
  <c r="K1745" i="8"/>
  <c r="J1746" i="8"/>
  <c r="K1746" i="8"/>
  <c r="J1747" i="8"/>
  <c r="K1747" i="8"/>
  <c r="J1748" i="8"/>
  <c r="K1748" i="8"/>
  <c r="J1749" i="8"/>
  <c r="K1749" i="8"/>
  <c r="J1750" i="8"/>
  <c r="K1750" i="8"/>
  <c r="J1751" i="8"/>
  <c r="K1751" i="8"/>
  <c r="J1752" i="8"/>
  <c r="K1752" i="8"/>
  <c r="J1753" i="8"/>
  <c r="K1753" i="8"/>
  <c r="J1754" i="8"/>
  <c r="K1754" i="8"/>
  <c r="J1755" i="8"/>
  <c r="K1755" i="8"/>
  <c r="J1756" i="8"/>
  <c r="K1756" i="8"/>
  <c r="J1757" i="8"/>
  <c r="K1757" i="8"/>
  <c r="J1758" i="8"/>
  <c r="K1758" i="8"/>
  <c r="J1759" i="8"/>
  <c r="K1759" i="8"/>
  <c r="J1760" i="8"/>
  <c r="K1760" i="8"/>
  <c r="J1761" i="8"/>
  <c r="K1761" i="8"/>
  <c r="J1762" i="8"/>
  <c r="K1762" i="8"/>
  <c r="J1763" i="8"/>
  <c r="K1763" i="8"/>
  <c r="J1764" i="8"/>
  <c r="K1764" i="8"/>
  <c r="J1765" i="8"/>
  <c r="K1765" i="8"/>
  <c r="J1766" i="8"/>
  <c r="K1766" i="8"/>
  <c r="J1767" i="8"/>
  <c r="K1767" i="8"/>
  <c r="J1768" i="8"/>
  <c r="K1768" i="8"/>
  <c r="J1769" i="8"/>
  <c r="K1769" i="8"/>
  <c r="J1770" i="8"/>
  <c r="K1770" i="8"/>
  <c r="J1771" i="8"/>
  <c r="K1771" i="8"/>
  <c r="J1772" i="8"/>
  <c r="K1772" i="8"/>
  <c r="J1773" i="8"/>
  <c r="K1773" i="8"/>
  <c r="J1774" i="8"/>
  <c r="K1774" i="8"/>
  <c r="J1775" i="8"/>
  <c r="K1775" i="8"/>
  <c r="J1776" i="8"/>
  <c r="K1776" i="8"/>
  <c r="J1777" i="8"/>
  <c r="K1777" i="8"/>
  <c r="J1778" i="8"/>
  <c r="K1778" i="8"/>
  <c r="J1779" i="8"/>
  <c r="K1779" i="8"/>
  <c r="J1780" i="8"/>
  <c r="K1780" i="8"/>
  <c r="J1781" i="8"/>
  <c r="K1781" i="8"/>
  <c r="J1782" i="8"/>
  <c r="K1782" i="8"/>
  <c r="J1783" i="8"/>
  <c r="K1783" i="8"/>
  <c r="J1784" i="8"/>
  <c r="K1784" i="8"/>
  <c r="J1785" i="8"/>
  <c r="K1785" i="8"/>
  <c r="J1786" i="8"/>
  <c r="K1786" i="8"/>
  <c r="J1787" i="8"/>
  <c r="K1787" i="8"/>
  <c r="J1788" i="8"/>
  <c r="K1788" i="8"/>
  <c r="J1789" i="8"/>
  <c r="K1789" i="8"/>
  <c r="J1790" i="8"/>
  <c r="K1790" i="8"/>
  <c r="J1791" i="8"/>
  <c r="K1791" i="8"/>
  <c r="J1792" i="8"/>
  <c r="K1792" i="8"/>
  <c r="J1793" i="8"/>
  <c r="K1793" i="8"/>
  <c r="J1794" i="8"/>
  <c r="K1794" i="8"/>
  <c r="J1795" i="8"/>
  <c r="K1795" i="8"/>
  <c r="J1796" i="8"/>
  <c r="K1796" i="8"/>
  <c r="J1797" i="8"/>
  <c r="K1797" i="8"/>
  <c r="J1798" i="8"/>
  <c r="K1798" i="8"/>
  <c r="J1799" i="8"/>
  <c r="K1799" i="8"/>
  <c r="J1800" i="8"/>
  <c r="K1800" i="8"/>
  <c r="J1801" i="8"/>
  <c r="K1801" i="8"/>
  <c r="J1802" i="8"/>
  <c r="K1802" i="8"/>
  <c r="J1803" i="8"/>
  <c r="K1803" i="8"/>
  <c r="J1804" i="8"/>
  <c r="K1804" i="8"/>
  <c r="J1805" i="8"/>
  <c r="K1805" i="8"/>
  <c r="J1806" i="8"/>
  <c r="K1806" i="8"/>
  <c r="J1807" i="8"/>
  <c r="K1807" i="8"/>
  <c r="J1808" i="8"/>
  <c r="K1808" i="8"/>
  <c r="J1809" i="8"/>
  <c r="K1809" i="8"/>
  <c r="J1810" i="8"/>
  <c r="K1810" i="8"/>
  <c r="J1811" i="8"/>
  <c r="K1811" i="8"/>
  <c r="J1812" i="8"/>
  <c r="K1812" i="8"/>
  <c r="J1813" i="8"/>
  <c r="K1813" i="8"/>
  <c r="J1814" i="8"/>
  <c r="K1814" i="8"/>
  <c r="J1815" i="8"/>
  <c r="K1815" i="8"/>
  <c r="J1816" i="8"/>
  <c r="K1816" i="8"/>
  <c r="J1817" i="8"/>
  <c r="K1817" i="8"/>
  <c r="J1818" i="8"/>
  <c r="K1818" i="8"/>
  <c r="J1819" i="8"/>
  <c r="K1819" i="8"/>
  <c r="J1820" i="8"/>
  <c r="K1820" i="8"/>
  <c r="J1821" i="8"/>
  <c r="K1821" i="8"/>
  <c r="J1822" i="8"/>
  <c r="K1822" i="8"/>
  <c r="J1823" i="8"/>
  <c r="K1823" i="8"/>
  <c r="J1824" i="8"/>
  <c r="K1824" i="8"/>
  <c r="J1825" i="8"/>
  <c r="K1825" i="8"/>
  <c r="J1826" i="8"/>
  <c r="K1826" i="8"/>
  <c r="J1827" i="8"/>
  <c r="K1827" i="8"/>
  <c r="J1828" i="8"/>
  <c r="K1828" i="8"/>
  <c r="J1829" i="8"/>
  <c r="K1829" i="8"/>
  <c r="J1830" i="8"/>
  <c r="K1830" i="8"/>
  <c r="J1831" i="8"/>
  <c r="K1831" i="8"/>
  <c r="J1832" i="8"/>
  <c r="K1832" i="8"/>
  <c r="J1833" i="8"/>
  <c r="K1833" i="8"/>
  <c r="J1834" i="8"/>
  <c r="K1834" i="8"/>
  <c r="J1835" i="8"/>
  <c r="K1835" i="8"/>
  <c r="J1836" i="8"/>
  <c r="K1836" i="8"/>
  <c r="J1837" i="8"/>
  <c r="K1837" i="8"/>
  <c r="J1838" i="8"/>
  <c r="K1838" i="8"/>
  <c r="J1839" i="8"/>
  <c r="K1839" i="8"/>
  <c r="J1840" i="8"/>
  <c r="K1840" i="8"/>
  <c r="J1841" i="8"/>
  <c r="K1841" i="8"/>
  <c r="J1842" i="8"/>
  <c r="K1842" i="8"/>
  <c r="J1843" i="8"/>
  <c r="K1843" i="8"/>
  <c r="J1844" i="8"/>
  <c r="K1844" i="8"/>
  <c r="J1845" i="8"/>
  <c r="K1845" i="8"/>
  <c r="J1846" i="8"/>
  <c r="K1846" i="8"/>
  <c r="J1847" i="8"/>
  <c r="K1847" i="8"/>
  <c r="J1848" i="8"/>
  <c r="K1848" i="8"/>
  <c r="J1849" i="8"/>
  <c r="K1849" i="8"/>
  <c r="J1850" i="8"/>
  <c r="K1850" i="8"/>
  <c r="J1851" i="8"/>
  <c r="K1851" i="8"/>
  <c r="J1852" i="8"/>
  <c r="K1852" i="8"/>
  <c r="J1853" i="8"/>
  <c r="K1853" i="8"/>
  <c r="J1854" i="8"/>
  <c r="K1854" i="8"/>
  <c r="J1855" i="8"/>
  <c r="K1855" i="8"/>
  <c r="J1856" i="8"/>
  <c r="K1856" i="8"/>
  <c r="J1857" i="8"/>
  <c r="K1857" i="8"/>
  <c r="J1858" i="8"/>
  <c r="K1858" i="8"/>
  <c r="J1859" i="8"/>
  <c r="K1859" i="8"/>
  <c r="J1860" i="8"/>
  <c r="K1860" i="8"/>
  <c r="J1861" i="8"/>
  <c r="K1861" i="8"/>
  <c r="J1862" i="8"/>
  <c r="K1862" i="8"/>
  <c r="J1863" i="8"/>
  <c r="K1863" i="8"/>
  <c r="J1864" i="8"/>
  <c r="K1864" i="8"/>
  <c r="J1865" i="8"/>
  <c r="K1865" i="8"/>
  <c r="J1866" i="8"/>
  <c r="K1866" i="8"/>
  <c r="J1867" i="8"/>
  <c r="K1867" i="8"/>
  <c r="J1868" i="8"/>
  <c r="K1868" i="8"/>
  <c r="J1869" i="8"/>
  <c r="K1869" i="8"/>
  <c r="J1870" i="8"/>
  <c r="K1870" i="8"/>
  <c r="J1871" i="8"/>
  <c r="K1871" i="8"/>
  <c r="J1872" i="8"/>
  <c r="K1872" i="8"/>
  <c r="J1873" i="8"/>
  <c r="K1873" i="8"/>
  <c r="J1874" i="8"/>
  <c r="K1874" i="8"/>
  <c r="J1875" i="8"/>
  <c r="K1875" i="8"/>
  <c r="J1876" i="8"/>
  <c r="K1876" i="8"/>
  <c r="J1877" i="8"/>
  <c r="K1877" i="8"/>
  <c r="J1878" i="8"/>
  <c r="K1878" i="8"/>
  <c r="J1879" i="8"/>
  <c r="K1879" i="8"/>
  <c r="J1880" i="8"/>
  <c r="K1880" i="8"/>
  <c r="J1881" i="8"/>
  <c r="K1881" i="8"/>
  <c r="J1882" i="8"/>
  <c r="K1882" i="8"/>
  <c r="J1883" i="8"/>
  <c r="K1883" i="8"/>
  <c r="J1884" i="8"/>
  <c r="K1884" i="8"/>
  <c r="J1885" i="8"/>
  <c r="K1885" i="8"/>
  <c r="J1886" i="8"/>
  <c r="K1886" i="8"/>
  <c r="J1887" i="8"/>
  <c r="K1887" i="8"/>
  <c r="J1888" i="8"/>
  <c r="K1888" i="8"/>
  <c r="J1889" i="8"/>
  <c r="K1889" i="8"/>
  <c r="J1890" i="8"/>
  <c r="K1890" i="8"/>
  <c r="J1891" i="8"/>
  <c r="K1891" i="8"/>
  <c r="J1892" i="8"/>
  <c r="K1892" i="8"/>
  <c r="J1893" i="8"/>
  <c r="K1893" i="8"/>
  <c r="J1894" i="8"/>
  <c r="K1894" i="8"/>
  <c r="J1895" i="8"/>
  <c r="K1895" i="8"/>
  <c r="J1896" i="8"/>
  <c r="K1896" i="8"/>
  <c r="J1897" i="8"/>
  <c r="K1897" i="8"/>
  <c r="J1898" i="8"/>
  <c r="K1898" i="8"/>
  <c r="J1899" i="8"/>
  <c r="K1899" i="8"/>
  <c r="J1900" i="8"/>
  <c r="K1900" i="8"/>
  <c r="J1901" i="8"/>
  <c r="K1901" i="8"/>
  <c r="J1902" i="8"/>
  <c r="K1902" i="8"/>
  <c r="J1903" i="8"/>
  <c r="K1903" i="8"/>
  <c r="J1904" i="8"/>
  <c r="K1904" i="8"/>
  <c r="J1905" i="8"/>
  <c r="K1905" i="8"/>
  <c r="J1906" i="8"/>
  <c r="K1906" i="8"/>
  <c r="J1907" i="8"/>
  <c r="K1907" i="8"/>
  <c r="J1908" i="8"/>
  <c r="K1908" i="8"/>
  <c r="J1909" i="8"/>
  <c r="K1909" i="8"/>
  <c r="J1910" i="8"/>
  <c r="K1910" i="8"/>
  <c r="J1911" i="8"/>
  <c r="K1911" i="8"/>
  <c r="J1912" i="8"/>
  <c r="K1912" i="8"/>
  <c r="J1913" i="8"/>
  <c r="K1913" i="8"/>
  <c r="J1914" i="8"/>
  <c r="K1914" i="8"/>
  <c r="J1915" i="8"/>
  <c r="K1915" i="8"/>
  <c r="J1916" i="8"/>
  <c r="K1916" i="8"/>
  <c r="J1917" i="8"/>
  <c r="K1917" i="8"/>
  <c r="J1918" i="8"/>
  <c r="K1918" i="8"/>
  <c r="J1919" i="8"/>
  <c r="K1919" i="8"/>
  <c r="J1920" i="8"/>
  <c r="K1920" i="8"/>
  <c r="J1921" i="8"/>
  <c r="K1921" i="8"/>
  <c r="J1922" i="8"/>
  <c r="K1922" i="8"/>
  <c r="J1923" i="8"/>
  <c r="K1923" i="8"/>
  <c r="J1924" i="8"/>
  <c r="K1924" i="8"/>
  <c r="J1925" i="8"/>
  <c r="K1925" i="8"/>
  <c r="J1926" i="8"/>
  <c r="K1926" i="8"/>
  <c r="J1927" i="8"/>
  <c r="K1927" i="8"/>
  <c r="J1928" i="8"/>
  <c r="K1928" i="8"/>
  <c r="J1929" i="8"/>
  <c r="K1929" i="8"/>
  <c r="J1930" i="8"/>
  <c r="K1930" i="8"/>
  <c r="J1931" i="8"/>
  <c r="K1931" i="8"/>
  <c r="J1932" i="8"/>
  <c r="K1932" i="8"/>
  <c r="J1933" i="8"/>
  <c r="K1933" i="8"/>
  <c r="J1934" i="8"/>
  <c r="K1934" i="8"/>
  <c r="J1935" i="8"/>
  <c r="K1935" i="8"/>
  <c r="J1936" i="8"/>
  <c r="K1936" i="8"/>
  <c r="J1937" i="8"/>
  <c r="K1937" i="8"/>
  <c r="J1938" i="8"/>
  <c r="K1938" i="8"/>
  <c r="J1939" i="8"/>
  <c r="K1939" i="8"/>
  <c r="J1940" i="8"/>
  <c r="K1940" i="8"/>
  <c r="J1941" i="8"/>
  <c r="K1941" i="8"/>
  <c r="J1942" i="8"/>
  <c r="K1942" i="8"/>
  <c r="J1943" i="8"/>
  <c r="K1943" i="8"/>
  <c r="J1944" i="8"/>
  <c r="K1944" i="8"/>
  <c r="J1945" i="8"/>
  <c r="K1945" i="8"/>
  <c r="J1946" i="8"/>
  <c r="K1946" i="8"/>
  <c r="J1947" i="8"/>
  <c r="K1947" i="8"/>
  <c r="J1948" i="8"/>
  <c r="K1948" i="8"/>
  <c r="J1949" i="8"/>
  <c r="K1949" i="8"/>
  <c r="J1950" i="8"/>
  <c r="K1950" i="8"/>
  <c r="J1951" i="8"/>
  <c r="K1951" i="8"/>
  <c r="J1952" i="8"/>
  <c r="K1952" i="8"/>
  <c r="J1953" i="8"/>
  <c r="K1953" i="8"/>
  <c r="J1954" i="8"/>
  <c r="K1954" i="8"/>
  <c r="J1955" i="8"/>
  <c r="K1955" i="8"/>
  <c r="J1956" i="8"/>
  <c r="K1956" i="8"/>
  <c r="J1957" i="8"/>
  <c r="K1957" i="8"/>
  <c r="J1958" i="8"/>
  <c r="K1958" i="8"/>
  <c r="J1959" i="8"/>
  <c r="K1959" i="8"/>
  <c r="J1960" i="8"/>
  <c r="K1960" i="8"/>
  <c r="J1961" i="8"/>
  <c r="K1961" i="8"/>
  <c r="J1962" i="8"/>
  <c r="K1962" i="8"/>
  <c r="J1963" i="8"/>
  <c r="K1963" i="8"/>
  <c r="J1964" i="8"/>
  <c r="K1964" i="8"/>
  <c r="J1965" i="8"/>
  <c r="K1965" i="8"/>
  <c r="J1966" i="8"/>
  <c r="K1966" i="8"/>
  <c r="J1967" i="8"/>
  <c r="K1967" i="8"/>
  <c r="J1968" i="8"/>
  <c r="K1968" i="8"/>
  <c r="J1969" i="8"/>
  <c r="K1969" i="8"/>
  <c r="J1970" i="8"/>
  <c r="K1970" i="8"/>
  <c r="J1971" i="8"/>
  <c r="K1971" i="8"/>
  <c r="J1972" i="8"/>
  <c r="K1972" i="8"/>
  <c r="J1973" i="8"/>
  <c r="K1973" i="8"/>
  <c r="J1974" i="8"/>
  <c r="K1974" i="8"/>
  <c r="J1975" i="8"/>
  <c r="K1975" i="8"/>
  <c r="J1976" i="8"/>
  <c r="K1976" i="8"/>
  <c r="J1977" i="8"/>
  <c r="K1977" i="8"/>
  <c r="J1978" i="8"/>
  <c r="K1978" i="8"/>
  <c r="J1979" i="8"/>
  <c r="K1979" i="8"/>
  <c r="J1980" i="8"/>
  <c r="K1980" i="8"/>
  <c r="J1981" i="8"/>
  <c r="K1981" i="8"/>
  <c r="J1982" i="8"/>
  <c r="K1982" i="8"/>
  <c r="J1983" i="8"/>
  <c r="K1983" i="8"/>
  <c r="J1984" i="8"/>
  <c r="K1984" i="8"/>
  <c r="J1985" i="8"/>
  <c r="K1985" i="8"/>
  <c r="J1986" i="8"/>
  <c r="K1986" i="8"/>
  <c r="J1987" i="8"/>
  <c r="K1987" i="8"/>
  <c r="J1988" i="8"/>
  <c r="K1988" i="8"/>
  <c r="J1989" i="8"/>
  <c r="K1989" i="8"/>
  <c r="J1990" i="8"/>
  <c r="K1990" i="8"/>
  <c r="J1991" i="8"/>
  <c r="K1991" i="8"/>
  <c r="J1992" i="8"/>
  <c r="K1992" i="8"/>
  <c r="J1993" i="8"/>
  <c r="K1993" i="8"/>
  <c r="J1994" i="8"/>
  <c r="K1994" i="8"/>
  <c r="J1995" i="8"/>
  <c r="K1995" i="8"/>
  <c r="J1996" i="8"/>
  <c r="K1996" i="8"/>
  <c r="J1997" i="8"/>
  <c r="K1997" i="8"/>
  <c r="J1998" i="8"/>
  <c r="K1998" i="8"/>
  <c r="J1999" i="8"/>
  <c r="K1999" i="8"/>
  <c r="J2000" i="8"/>
  <c r="K2000" i="8"/>
  <c r="J2001" i="8"/>
  <c r="K2001" i="8"/>
  <c r="J2002" i="8"/>
  <c r="K2002" i="8"/>
  <c r="J2003" i="8"/>
  <c r="K2003" i="8"/>
  <c r="J2004" i="8"/>
  <c r="K2004" i="8"/>
  <c r="J2005" i="8"/>
  <c r="K2005" i="8"/>
  <c r="J2006" i="8"/>
  <c r="K2006" i="8"/>
  <c r="J2007" i="8"/>
  <c r="K2007" i="8"/>
  <c r="J8" i="8"/>
  <c r="K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I508" i="8"/>
  <c r="I509" i="8"/>
  <c r="I510" i="8"/>
  <c r="I511" i="8"/>
  <c r="I512" i="8"/>
  <c r="I513" i="8"/>
  <c r="I514" i="8"/>
  <c r="I515" i="8"/>
  <c r="I516" i="8"/>
  <c r="I517" i="8"/>
  <c r="I518" i="8"/>
  <c r="I519" i="8"/>
  <c r="I520" i="8"/>
  <c r="I521" i="8"/>
  <c r="I522" i="8"/>
  <c r="I523" i="8"/>
  <c r="I524" i="8"/>
  <c r="I525" i="8"/>
  <c r="I526" i="8"/>
  <c r="I527" i="8"/>
  <c r="I528" i="8"/>
  <c r="I529" i="8"/>
  <c r="I530" i="8"/>
  <c r="I531" i="8"/>
  <c r="I532" i="8"/>
  <c r="I533" i="8"/>
  <c r="I534" i="8"/>
  <c r="I535" i="8"/>
  <c r="I536" i="8"/>
  <c r="I537" i="8"/>
  <c r="I538" i="8"/>
  <c r="I539" i="8"/>
  <c r="I540" i="8"/>
  <c r="I541" i="8"/>
  <c r="I542" i="8"/>
  <c r="I543" i="8"/>
  <c r="I544" i="8"/>
  <c r="I545" i="8"/>
  <c r="I546" i="8"/>
  <c r="I547" i="8"/>
  <c r="I548" i="8"/>
  <c r="I549" i="8"/>
  <c r="I550" i="8"/>
  <c r="I551" i="8"/>
  <c r="I552" i="8"/>
  <c r="I553" i="8"/>
  <c r="I554" i="8"/>
  <c r="I555" i="8"/>
  <c r="I556" i="8"/>
  <c r="I557" i="8"/>
  <c r="I558" i="8"/>
  <c r="I559" i="8"/>
  <c r="I560" i="8"/>
  <c r="I561" i="8"/>
  <c r="I562" i="8"/>
  <c r="I563" i="8"/>
  <c r="I564" i="8"/>
  <c r="I565" i="8"/>
  <c r="I566" i="8"/>
  <c r="I567" i="8"/>
  <c r="I568" i="8"/>
  <c r="I569" i="8"/>
  <c r="I570" i="8"/>
  <c r="I571" i="8"/>
  <c r="I572" i="8"/>
  <c r="I573" i="8"/>
  <c r="I574" i="8"/>
  <c r="I575" i="8"/>
  <c r="I576" i="8"/>
  <c r="I577" i="8"/>
  <c r="I578" i="8"/>
  <c r="I579" i="8"/>
  <c r="I580" i="8"/>
  <c r="I581" i="8"/>
  <c r="I582" i="8"/>
  <c r="I583" i="8"/>
  <c r="I584" i="8"/>
  <c r="I585" i="8"/>
  <c r="I586" i="8"/>
  <c r="I587" i="8"/>
  <c r="I588" i="8"/>
  <c r="I589" i="8"/>
  <c r="I590" i="8"/>
  <c r="I591" i="8"/>
  <c r="I592" i="8"/>
  <c r="I593" i="8"/>
  <c r="I594" i="8"/>
  <c r="I595" i="8"/>
  <c r="I596" i="8"/>
  <c r="I597" i="8"/>
  <c r="I598" i="8"/>
  <c r="I599" i="8"/>
  <c r="I600" i="8"/>
  <c r="I601" i="8"/>
  <c r="I602" i="8"/>
  <c r="I603" i="8"/>
  <c r="I604" i="8"/>
  <c r="I605" i="8"/>
  <c r="I606" i="8"/>
  <c r="I607" i="8"/>
  <c r="I608" i="8"/>
  <c r="I609" i="8"/>
  <c r="I610" i="8"/>
  <c r="I611" i="8"/>
  <c r="I612" i="8"/>
  <c r="I613" i="8"/>
  <c r="I614" i="8"/>
  <c r="I615" i="8"/>
  <c r="I616" i="8"/>
  <c r="I617" i="8"/>
  <c r="I618" i="8"/>
  <c r="I619" i="8"/>
  <c r="I620" i="8"/>
  <c r="I621" i="8"/>
  <c r="I622" i="8"/>
  <c r="I623" i="8"/>
  <c r="I624" i="8"/>
  <c r="I625" i="8"/>
  <c r="I626" i="8"/>
  <c r="I627" i="8"/>
  <c r="I628" i="8"/>
  <c r="I629" i="8"/>
  <c r="I630" i="8"/>
  <c r="I631" i="8"/>
  <c r="I632" i="8"/>
  <c r="I633" i="8"/>
  <c r="I634" i="8"/>
  <c r="I635" i="8"/>
  <c r="I636" i="8"/>
  <c r="I637" i="8"/>
  <c r="I638" i="8"/>
  <c r="I639" i="8"/>
  <c r="I640" i="8"/>
  <c r="I641" i="8"/>
  <c r="I642" i="8"/>
  <c r="I643" i="8"/>
  <c r="I644" i="8"/>
  <c r="I645" i="8"/>
  <c r="I646" i="8"/>
  <c r="I647" i="8"/>
  <c r="I648" i="8"/>
  <c r="I649" i="8"/>
  <c r="I650" i="8"/>
  <c r="I651" i="8"/>
  <c r="I652" i="8"/>
  <c r="I653" i="8"/>
  <c r="I654" i="8"/>
  <c r="I655" i="8"/>
  <c r="I656" i="8"/>
  <c r="I657" i="8"/>
  <c r="I658" i="8"/>
  <c r="I659" i="8"/>
  <c r="I660" i="8"/>
  <c r="I661" i="8"/>
  <c r="I662" i="8"/>
  <c r="I663" i="8"/>
  <c r="I664" i="8"/>
  <c r="I665" i="8"/>
  <c r="I666" i="8"/>
  <c r="I667" i="8"/>
  <c r="I668" i="8"/>
  <c r="I669" i="8"/>
  <c r="I670" i="8"/>
  <c r="I671" i="8"/>
  <c r="I672" i="8"/>
  <c r="I673" i="8"/>
  <c r="I674" i="8"/>
  <c r="I675" i="8"/>
  <c r="I676" i="8"/>
  <c r="I677" i="8"/>
  <c r="I678" i="8"/>
  <c r="I679" i="8"/>
  <c r="I680" i="8"/>
  <c r="I681" i="8"/>
  <c r="I682" i="8"/>
  <c r="I683" i="8"/>
  <c r="I684" i="8"/>
  <c r="I685" i="8"/>
  <c r="I686" i="8"/>
  <c r="I687" i="8"/>
  <c r="I688" i="8"/>
  <c r="I689" i="8"/>
  <c r="I690" i="8"/>
  <c r="I691" i="8"/>
  <c r="I692" i="8"/>
  <c r="I693" i="8"/>
  <c r="I694" i="8"/>
  <c r="I695" i="8"/>
  <c r="I696" i="8"/>
  <c r="I697" i="8"/>
  <c r="I698" i="8"/>
  <c r="I699" i="8"/>
  <c r="I700" i="8"/>
  <c r="I701" i="8"/>
  <c r="I702" i="8"/>
  <c r="I703" i="8"/>
  <c r="I704" i="8"/>
  <c r="I705" i="8"/>
  <c r="I706" i="8"/>
  <c r="I707" i="8"/>
  <c r="I708" i="8"/>
  <c r="I709" i="8"/>
  <c r="I710" i="8"/>
  <c r="I711" i="8"/>
  <c r="I712" i="8"/>
  <c r="I713" i="8"/>
  <c r="I714" i="8"/>
  <c r="I715" i="8"/>
  <c r="I716" i="8"/>
  <c r="I717" i="8"/>
  <c r="I718" i="8"/>
  <c r="I719" i="8"/>
  <c r="I720" i="8"/>
  <c r="I721" i="8"/>
  <c r="I722" i="8"/>
  <c r="I723" i="8"/>
  <c r="I724" i="8"/>
  <c r="I725" i="8"/>
  <c r="I726" i="8"/>
  <c r="I727" i="8"/>
  <c r="I728" i="8"/>
  <c r="I729" i="8"/>
  <c r="I730" i="8"/>
  <c r="I731" i="8"/>
  <c r="I732" i="8"/>
  <c r="I733" i="8"/>
  <c r="I734" i="8"/>
  <c r="I735" i="8"/>
  <c r="I736" i="8"/>
  <c r="I737" i="8"/>
  <c r="I738" i="8"/>
  <c r="I739" i="8"/>
  <c r="I740" i="8"/>
  <c r="I741" i="8"/>
  <c r="I742" i="8"/>
  <c r="I743" i="8"/>
  <c r="I744" i="8"/>
  <c r="I745" i="8"/>
  <c r="I746" i="8"/>
  <c r="I747" i="8"/>
  <c r="I748" i="8"/>
  <c r="I749" i="8"/>
  <c r="I750" i="8"/>
  <c r="I751" i="8"/>
  <c r="I752" i="8"/>
  <c r="I753" i="8"/>
  <c r="I754" i="8"/>
  <c r="I755" i="8"/>
  <c r="I756" i="8"/>
  <c r="I757" i="8"/>
  <c r="I758" i="8"/>
  <c r="I759" i="8"/>
  <c r="I760" i="8"/>
  <c r="I761" i="8"/>
  <c r="I762" i="8"/>
  <c r="I763" i="8"/>
  <c r="I764" i="8"/>
  <c r="I765" i="8"/>
  <c r="I766" i="8"/>
  <c r="I767" i="8"/>
  <c r="I768" i="8"/>
  <c r="I769" i="8"/>
  <c r="I770" i="8"/>
  <c r="I771" i="8"/>
  <c r="I772" i="8"/>
  <c r="I773" i="8"/>
  <c r="I774" i="8"/>
  <c r="I775" i="8"/>
  <c r="I776" i="8"/>
  <c r="I777" i="8"/>
  <c r="I778" i="8"/>
  <c r="I779" i="8"/>
  <c r="I780" i="8"/>
  <c r="I781" i="8"/>
  <c r="I782" i="8"/>
  <c r="I783" i="8"/>
  <c r="I784" i="8"/>
  <c r="I785" i="8"/>
  <c r="I786" i="8"/>
  <c r="I787" i="8"/>
  <c r="I788" i="8"/>
  <c r="I789" i="8"/>
  <c r="I790" i="8"/>
  <c r="I791" i="8"/>
  <c r="I792" i="8"/>
  <c r="I793" i="8"/>
  <c r="I794" i="8"/>
  <c r="I795" i="8"/>
  <c r="I796" i="8"/>
  <c r="I797" i="8"/>
  <c r="I798" i="8"/>
  <c r="I799" i="8"/>
  <c r="I800" i="8"/>
  <c r="I801" i="8"/>
  <c r="I802" i="8"/>
  <c r="I803" i="8"/>
  <c r="I804" i="8"/>
  <c r="I805" i="8"/>
  <c r="I806" i="8"/>
  <c r="I807" i="8"/>
  <c r="I808" i="8"/>
  <c r="I809" i="8"/>
  <c r="I810" i="8"/>
  <c r="I811" i="8"/>
  <c r="I812" i="8"/>
  <c r="I813" i="8"/>
  <c r="I814" i="8"/>
  <c r="I815" i="8"/>
  <c r="I816" i="8"/>
  <c r="I817" i="8"/>
  <c r="I818" i="8"/>
  <c r="I819" i="8"/>
  <c r="I820" i="8"/>
  <c r="I821" i="8"/>
  <c r="I822" i="8"/>
  <c r="I823" i="8"/>
  <c r="I824" i="8"/>
  <c r="I825" i="8"/>
  <c r="I826" i="8"/>
  <c r="I827" i="8"/>
  <c r="I828" i="8"/>
  <c r="I829" i="8"/>
  <c r="I830" i="8"/>
  <c r="I831" i="8"/>
  <c r="I832" i="8"/>
  <c r="I833" i="8"/>
  <c r="I834" i="8"/>
  <c r="I835" i="8"/>
  <c r="I836" i="8"/>
  <c r="I837" i="8"/>
  <c r="I838" i="8"/>
  <c r="I839" i="8"/>
  <c r="I840" i="8"/>
  <c r="I841" i="8"/>
  <c r="I842" i="8"/>
  <c r="I843" i="8"/>
  <c r="I844" i="8"/>
  <c r="I845" i="8"/>
  <c r="I846" i="8"/>
  <c r="I847" i="8"/>
  <c r="I848" i="8"/>
  <c r="I849" i="8"/>
  <c r="I850" i="8"/>
  <c r="I851" i="8"/>
  <c r="I852" i="8"/>
  <c r="I853" i="8"/>
  <c r="I854" i="8"/>
  <c r="I855" i="8"/>
  <c r="I856" i="8"/>
  <c r="I857" i="8"/>
  <c r="I858" i="8"/>
  <c r="I859" i="8"/>
  <c r="I860" i="8"/>
  <c r="I861" i="8"/>
  <c r="I862" i="8"/>
  <c r="I863" i="8"/>
  <c r="I864" i="8"/>
  <c r="I865" i="8"/>
  <c r="I866" i="8"/>
  <c r="I867" i="8"/>
  <c r="I868" i="8"/>
  <c r="I869" i="8"/>
  <c r="I870" i="8"/>
  <c r="I871" i="8"/>
  <c r="I872" i="8"/>
  <c r="I873" i="8"/>
  <c r="I874" i="8"/>
  <c r="I875" i="8"/>
  <c r="I876" i="8"/>
  <c r="I877" i="8"/>
  <c r="I878" i="8"/>
  <c r="I879" i="8"/>
  <c r="I880" i="8"/>
  <c r="I881" i="8"/>
  <c r="I882" i="8"/>
  <c r="I883" i="8"/>
  <c r="I884" i="8"/>
  <c r="I885" i="8"/>
  <c r="I886" i="8"/>
  <c r="I887" i="8"/>
  <c r="I888" i="8"/>
  <c r="I889" i="8"/>
  <c r="I890" i="8"/>
  <c r="I891" i="8"/>
  <c r="I892" i="8"/>
  <c r="I893" i="8"/>
  <c r="I894" i="8"/>
  <c r="I895" i="8"/>
  <c r="I896" i="8"/>
  <c r="I897" i="8"/>
  <c r="I898" i="8"/>
  <c r="I899" i="8"/>
  <c r="I900" i="8"/>
  <c r="I901" i="8"/>
  <c r="I902" i="8"/>
  <c r="I903" i="8"/>
  <c r="I904" i="8"/>
  <c r="I905" i="8"/>
  <c r="I906" i="8"/>
  <c r="I907" i="8"/>
  <c r="I908" i="8"/>
  <c r="I909" i="8"/>
  <c r="I910" i="8"/>
  <c r="I911" i="8"/>
  <c r="I912" i="8"/>
  <c r="I913" i="8"/>
  <c r="I914" i="8"/>
  <c r="I915" i="8"/>
  <c r="I916" i="8"/>
  <c r="I917" i="8"/>
  <c r="I918" i="8"/>
  <c r="I919" i="8"/>
  <c r="I920" i="8"/>
  <c r="I921" i="8"/>
  <c r="I922" i="8"/>
  <c r="I923" i="8"/>
  <c r="I924" i="8"/>
  <c r="I925" i="8"/>
  <c r="I926" i="8"/>
  <c r="I927" i="8"/>
  <c r="I928" i="8"/>
  <c r="I929" i="8"/>
  <c r="I930" i="8"/>
  <c r="I931" i="8"/>
  <c r="I932" i="8"/>
  <c r="I933" i="8"/>
  <c r="I934" i="8"/>
  <c r="I935" i="8"/>
  <c r="I936" i="8"/>
  <c r="I937" i="8"/>
  <c r="I938" i="8"/>
  <c r="I939" i="8"/>
  <c r="I940" i="8"/>
  <c r="I941" i="8"/>
  <c r="I942" i="8"/>
  <c r="I943" i="8"/>
  <c r="I944" i="8"/>
  <c r="I945" i="8"/>
  <c r="I946" i="8"/>
  <c r="I947" i="8"/>
  <c r="I948" i="8"/>
  <c r="I949" i="8"/>
  <c r="I950" i="8"/>
  <c r="I951" i="8"/>
  <c r="I952" i="8"/>
  <c r="I953" i="8"/>
  <c r="I954" i="8"/>
  <c r="I955" i="8"/>
  <c r="I956" i="8"/>
  <c r="I957" i="8"/>
  <c r="I958" i="8"/>
  <c r="I959" i="8"/>
  <c r="I960" i="8"/>
  <c r="I961" i="8"/>
  <c r="I962" i="8"/>
  <c r="I963" i="8"/>
  <c r="I964" i="8"/>
  <c r="I965" i="8"/>
  <c r="I966" i="8"/>
  <c r="I967" i="8"/>
  <c r="I968" i="8"/>
  <c r="I969" i="8"/>
  <c r="I970" i="8"/>
  <c r="I971" i="8"/>
  <c r="I972" i="8"/>
  <c r="I973" i="8"/>
  <c r="I974" i="8"/>
  <c r="I975" i="8"/>
  <c r="I976" i="8"/>
  <c r="I977" i="8"/>
  <c r="I978" i="8"/>
  <c r="I979" i="8"/>
  <c r="I980" i="8"/>
  <c r="I981" i="8"/>
  <c r="I982" i="8"/>
  <c r="I983" i="8"/>
  <c r="I984" i="8"/>
  <c r="I985" i="8"/>
  <c r="I986" i="8"/>
  <c r="I987" i="8"/>
  <c r="I988" i="8"/>
  <c r="I989" i="8"/>
  <c r="I990" i="8"/>
  <c r="I991" i="8"/>
  <c r="I992" i="8"/>
  <c r="I993" i="8"/>
  <c r="I994" i="8"/>
  <c r="I995" i="8"/>
  <c r="I996" i="8"/>
  <c r="I997" i="8"/>
  <c r="I998" i="8"/>
  <c r="I999" i="8"/>
  <c r="I1000" i="8"/>
  <c r="I1001" i="8"/>
  <c r="I1002" i="8"/>
  <c r="I1003" i="8"/>
  <c r="I1004" i="8"/>
  <c r="I1005" i="8"/>
  <c r="I1006" i="8"/>
  <c r="I1007" i="8"/>
  <c r="I1008" i="8"/>
  <c r="I1009" i="8"/>
  <c r="I1010" i="8"/>
  <c r="I1011" i="8"/>
  <c r="I1012" i="8"/>
  <c r="I1013" i="8"/>
  <c r="I1014" i="8"/>
  <c r="I1015" i="8"/>
  <c r="I1016" i="8"/>
  <c r="I1017" i="8"/>
  <c r="I1018" i="8"/>
  <c r="I1019" i="8"/>
  <c r="I1020" i="8"/>
  <c r="I1021" i="8"/>
  <c r="I1022" i="8"/>
  <c r="I1023" i="8"/>
  <c r="I1024" i="8"/>
  <c r="I1025" i="8"/>
  <c r="I1026" i="8"/>
  <c r="I1027" i="8"/>
  <c r="I1028" i="8"/>
  <c r="I1029" i="8"/>
  <c r="I1030" i="8"/>
  <c r="I1031" i="8"/>
  <c r="I1032" i="8"/>
  <c r="I1033" i="8"/>
  <c r="I1034" i="8"/>
  <c r="I1035" i="8"/>
  <c r="I1036" i="8"/>
  <c r="I1037" i="8"/>
  <c r="I1038" i="8"/>
  <c r="I1039" i="8"/>
  <c r="I1040" i="8"/>
  <c r="I1041" i="8"/>
  <c r="I1042" i="8"/>
  <c r="I1043" i="8"/>
  <c r="I1044" i="8"/>
  <c r="I1045" i="8"/>
  <c r="I1046" i="8"/>
  <c r="I1047" i="8"/>
  <c r="I1048" i="8"/>
  <c r="I1049" i="8"/>
  <c r="I1050" i="8"/>
  <c r="I1051" i="8"/>
  <c r="I1052" i="8"/>
  <c r="I1053" i="8"/>
  <c r="I1054" i="8"/>
  <c r="I1055" i="8"/>
  <c r="I1056" i="8"/>
  <c r="I1057" i="8"/>
  <c r="I1058" i="8"/>
  <c r="I1059" i="8"/>
  <c r="I1060" i="8"/>
  <c r="I1061" i="8"/>
  <c r="I1062" i="8"/>
  <c r="I1063" i="8"/>
  <c r="I1064" i="8"/>
  <c r="I1065" i="8"/>
  <c r="I1066" i="8"/>
  <c r="I1067" i="8"/>
  <c r="I1068" i="8"/>
  <c r="I1069" i="8"/>
  <c r="I1070" i="8"/>
  <c r="I1071" i="8"/>
  <c r="I1072" i="8"/>
  <c r="I1073" i="8"/>
  <c r="I1074" i="8"/>
  <c r="I1075" i="8"/>
  <c r="I1076" i="8"/>
  <c r="I1077" i="8"/>
  <c r="I1078" i="8"/>
  <c r="I1079" i="8"/>
  <c r="I1080" i="8"/>
  <c r="I1081" i="8"/>
  <c r="I1082" i="8"/>
  <c r="I1083" i="8"/>
  <c r="I1084" i="8"/>
  <c r="I1085" i="8"/>
  <c r="I1086" i="8"/>
  <c r="I1087" i="8"/>
  <c r="I1088" i="8"/>
  <c r="I1089" i="8"/>
  <c r="I1090" i="8"/>
  <c r="I1091" i="8"/>
  <c r="I1092" i="8"/>
  <c r="I1093" i="8"/>
  <c r="I1094" i="8"/>
  <c r="I1095" i="8"/>
  <c r="I1096" i="8"/>
  <c r="I1097" i="8"/>
  <c r="I1098" i="8"/>
  <c r="I1099" i="8"/>
  <c r="I1100" i="8"/>
  <c r="I1101" i="8"/>
  <c r="I1102" i="8"/>
  <c r="I1103" i="8"/>
  <c r="I1104" i="8"/>
  <c r="I1105" i="8"/>
  <c r="I1106" i="8"/>
  <c r="I1107" i="8"/>
  <c r="I1108" i="8"/>
  <c r="I1109" i="8"/>
  <c r="I1110" i="8"/>
  <c r="I1111" i="8"/>
  <c r="I1112" i="8"/>
  <c r="I1113" i="8"/>
  <c r="I1114" i="8"/>
  <c r="I1115" i="8"/>
  <c r="I1116" i="8"/>
  <c r="I1117" i="8"/>
  <c r="I1118" i="8"/>
  <c r="I1119" i="8"/>
  <c r="I1120" i="8"/>
  <c r="I1121" i="8"/>
  <c r="I1122" i="8"/>
  <c r="I1123" i="8"/>
  <c r="I1124" i="8"/>
  <c r="I1125" i="8"/>
  <c r="I1126" i="8"/>
  <c r="I1127" i="8"/>
  <c r="I1128" i="8"/>
  <c r="I1129" i="8"/>
  <c r="I1130" i="8"/>
  <c r="I1131" i="8"/>
  <c r="I1132" i="8"/>
  <c r="I1133" i="8"/>
  <c r="I1134" i="8"/>
  <c r="I1135" i="8"/>
  <c r="I1136" i="8"/>
  <c r="I1137" i="8"/>
  <c r="I1138" i="8"/>
  <c r="I1139" i="8"/>
  <c r="I1140" i="8"/>
  <c r="I1141" i="8"/>
  <c r="I1142" i="8"/>
  <c r="I1143" i="8"/>
  <c r="I1144" i="8"/>
  <c r="I1145" i="8"/>
  <c r="I1146" i="8"/>
  <c r="I1147" i="8"/>
  <c r="I1148" i="8"/>
  <c r="I1149" i="8"/>
  <c r="I1150" i="8"/>
  <c r="I1151" i="8"/>
  <c r="I1152" i="8"/>
  <c r="I1153" i="8"/>
  <c r="I1154" i="8"/>
  <c r="I1155" i="8"/>
  <c r="I1156" i="8"/>
  <c r="I1157" i="8"/>
  <c r="I1158" i="8"/>
  <c r="I1159" i="8"/>
  <c r="I1160" i="8"/>
  <c r="I1161" i="8"/>
  <c r="I1162" i="8"/>
  <c r="I1163" i="8"/>
  <c r="I1164" i="8"/>
  <c r="I1165" i="8"/>
  <c r="I1166" i="8"/>
  <c r="I1167" i="8"/>
  <c r="I1168" i="8"/>
  <c r="I1169" i="8"/>
  <c r="I1170" i="8"/>
  <c r="I1171" i="8"/>
  <c r="I1172" i="8"/>
  <c r="I1173" i="8"/>
  <c r="I1174" i="8"/>
  <c r="I1175" i="8"/>
  <c r="I1176" i="8"/>
  <c r="I1177" i="8"/>
  <c r="I1178" i="8"/>
  <c r="I1179" i="8"/>
  <c r="I1180" i="8"/>
  <c r="I1181" i="8"/>
  <c r="I1182" i="8"/>
  <c r="I1183" i="8"/>
  <c r="I1184" i="8"/>
  <c r="I1185" i="8"/>
  <c r="I1186" i="8"/>
  <c r="I1187" i="8"/>
  <c r="I1188" i="8"/>
  <c r="I1189" i="8"/>
  <c r="I1190" i="8"/>
  <c r="I1191" i="8"/>
  <c r="I1192" i="8"/>
  <c r="I1193" i="8"/>
  <c r="I1194" i="8"/>
  <c r="I1195" i="8"/>
  <c r="I1196" i="8"/>
  <c r="I1197" i="8"/>
  <c r="I1198" i="8"/>
  <c r="I1199" i="8"/>
  <c r="I1200" i="8"/>
  <c r="I1201" i="8"/>
  <c r="I1202" i="8"/>
  <c r="I1203" i="8"/>
  <c r="I1204" i="8"/>
  <c r="I1205" i="8"/>
  <c r="I1206" i="8"/>
  <c r="I1207" i="8"/>
  <c r="I1208" i="8"/>
  <c r="I1209" i="8"/>
  <c r="I1210" i="8"/>
  <c r="I1211" i="8"/>
  <c r="I1212" i="8"/>
  <c r="I1213" i="8"/>
  <c r="I1214" i="8"/>
  <c r="I1215" i="8"/>
  <c r="I1216" i="8"/>
  <c r="I1217" i="8"/>
  <c r="I1218" i="8"/>
  <c r="I1219" i="8"/>
  <c r="I1220" i="8"/>
  <c r="I1221" i="8"/>
  <c r="I1222" i="8"/>
  <c r="I1223" i="8"/>
  <c r="I1224" i="8"/>
  <c r="I1225" i="8"/>
  <c r="I1226" i="8"/>
  <c r="I1227" i="8"/>
  <c r="I1228" i="8"/>
  <c r="I1229" i="8"/>
  <c r="I1230" i="8"/>
  <c r="I1231" i="8"/>
  <c r="I1232" i="8"/>
  <c r="I1233" i="8"/>
  <c r="I1234" i="8"/>
  <c r="I1235" i="8"/>
  <c r="I1236" i="8"/>
  <c r="I1237" i="8"/>
  <c r="I1238" i="8"/>
  <c r="I1239" i="8"/>
  <c r="I1240" i="8"/>
  <c r="I1241" i="8"/>
  <c r="I1242" i="8"/>
  <c r="I1243" i="8"/>
  <c r="I1244" i="8"/>
  <c r="I1245" i="8"/>
  <c r="I1246" i="8"/>
  <c r="I1247" i="8"/>
  <c r="I1248" i="8"/>
  <c r="I1249" i="8"/>
  <c r="I1250" i="8"/>
  <c r="I1251" i="8"/>
  <c r="I1252" i="8"/>
  <c r="I1253" i="8"/>
  <c r="I1254" i="8"/>
  <c r="I1255" i="8"/>
  <c r="I1256" i="8"/>
  <c r="I1257" i="8"/>
  <c r="I1258" i="8"/>
  <c r="I1259" i="8"/>
  <c r="I1260" i="8"/>
  <c r="I1261" i="8"/>
  <c r="I1262" i="8"/>
  <c r="I1263" i="8"/>
  <c r="I1264" i="8"/>
  <c r="I1265" i="8"/>
  <c r="I1266" i="8"/>
  <c r="I1267" i="8"/>
  <c r="I1268" i="8"/>
  <c r="I1269" i="8"/>
  <c r="I1270" i="8"/>
  <c r="I1271" i="8"/>
  <c r="I1272" i="8"/>
  <c r="I1273" i="8"/>
  <c r="I1274" i="8"/>
  <c r="I1275" i="8"/>
  <c r="I1276" i="8"/>
  <c r="I1277" i="8"/>
  <c r="I1278" i="8"/>
  <c r="I1279" i="8"/>
  <c r="I1280" i="8"/>
  <c r="I1281" i="8"/>
  <c r="I1282" i="8"/>
  <c r="I1283" i="8"/>
  <c r="I1284" i="8"/>
  <c r="I1285" i="8"/>
  <c r="I1286" i="8"/>
  <c r="I1287" i="8"/>
  <c r="I1288" i="8"/>
  <c r="I1289" i="8"/>
  <c r="I1290" i="8"/>
  <c r="I1291" i="8"/>
  <c r="I1292" i="8"/>
  <c r="I1293" i="8"/>
  <c r="I1294" i="8"/>
  <c r="I1295" i="8"/>
  <c r="I1296" i="8"/>
  <c r="I1297" i="8"/>
  <c r="I1298" i="8"/>
  <c r="I1299" i="8"/>
  <c r="I1300" i="8"/>
  <c r="I1301" i="8"/>
  <c r="I1302" i="8"/>
  <c r="I1303" i="8"/>
  <c r="I1304" i="8"/>
  <c r="I1305" i="8"/>
  <c r="I1306" i="8"/>
  <c r="I1307" i="8"/>
  <c r="I1308" i="8"/>
  <c r="I1309" i="8"/>
  <c r="I1310" i="8"/>
  <c r="I1311" i="8"/>
  <c r="I1312" i="8"/>
  <c r="I1313" i="8"/>
  <c r="I1314" i="8"/>
  <c r="I1315" i="8"/>
  <c r="I1316" i="8"/>
  <c r="I1317" i="8"/>
  <c r="I1318" i="8"/>
  <c r="I1319" i="8"/>
  <c r="I1320" i="8"/>
  <c r="I1321" i="8"/>
  <c r="I1322" i="8"/>
  <c r="I1323" i="8"/>
  <c r="I1324" i="8"/>
  <c r="I1325" i="8"/>
  <c r="I1326" i="8"/>
  <c r="I1327" i="8"/>
  <c r="I1328" i="8"/>
  <c r="I1329" i="8"/>
  <c r="I1330" i="8"/>
  <c r="I1331" i="8"/>
  <c r="I1332" i="8"/>
  <c r="I1333" i="8"/>
  <c r="I1334" i="8"/>
  <c r="I1335" i="8"/>
  <c r="I1336" i="8"/>
  <c r="I1337" i="8"/>
  <c r="I1338" i="8"/>
  <c r="I1339" i="8"/>
  <c r="I1340" i="8"/>
  <c r="I1341" i="8"/>
  <c r="I1342" i="8"/>
  <c r="I1343" i="8"/>
  <c r="I1344" i="8"/>
  <c r="I1345" i="8"/>
  <c r="I1346" i="8"/>
  <c r="I1347" i="8"/>
  <c r="I1348" i="8"/>
  <c r="I1349" i="8"/>
  <c r="I1350" i="8"/>
  <c r="I1351" i="8"/>
  <c r="I1352" i="8"/>
  <c r="I1353" i="8"/>
  <c r="I1354" i="8"/>
  <c r="I1355" i="8"/>
  <c r="I1356" i="8"/>
  <c r="I1357" i="8"/>
  <c r="I1358" i="8"/>
  <c r="I1359" i="8"/>
  <c r="I1360" i="8"/>
  <c r="I1361" i="8"/>
  <c r="I1362" i="8"/>
  <c r="I1363" i="8"/>
  <c r="I1364" i="8"/>
  <c r="I1365" i="8"/>
  <c r="I1366" i="8"/>
  <c r="I1367" i="8"/>
  <c r="I1368" i="8"/>
  <c r="I1369" i="8"/>
  <c r="I1370" i="8"/>
  <c r="I1371" i="8"/>
  <c r="I1372" i="8"/>
  <c r="I1373" i="8"/>
  <c r="I1374" i="8"/>
  <c r="I1375" i="8"/>
  <c r="I1376" i="8"/>
  <c r="I1377" i="8"/>
  <c r="I1378" i="8"/>
  <c r="I1379" i="8"/>
  <c r="I1380" i="8"/>
  <c r="I1381" i="8"/>
  <c r="I1382" i="8"/>
  <c r="I1383" i="8"/>
  <c r="I1384" i="8"/>
  <c r="I1385" i="8"/>
  <c r="I1386" i="8"/>
  <c r="I1387" i="8"/>
  <c r="I1388" i="8"/>
  <c r="I1389" i="8"/>
  <c r="I1390" i="8"/>
  <c r="I1391" i="8"/>
  <c r="I1392" i="8"/>
  <c r="I1393" i="8"/>
  <c r="I1394" i="8"/>
  <c r="I1395" i="8"/>
  <c r="I1396" i="8"/>
  <c r="I1397" i="8"/>
  <c r="I1398" i="8"/>
  <c r="I1399" i="8"/>
  <c r="I1400" i="8"/>
  <c r="I1401" i="8"/>
  <c r="I1402" i="8"/>
  <c r="I1403" i="8"/>
  <c r="I1404" i="8"/>
  <c r="I1405" i="8"/>
  <c r="I1406" i="8"/>
  <c r="I1407" i="8"/>
  <c r="I1408" i="8"/>
  <c r="I1409" i="8"/>
  <c r="I1410" i="8"/>
  <c r="I1411" i="8"/>
  <c r="I1412" i="8"/>
  <c r="I1413" i="8"/>
  <c r="I1414" i="8"/>
  <c r="I1415" i="8"/>
  <c r="I1416" i="8"/>
  <c r="I1417" i="8"/>
  <c r="I1418" i="8"/>
  <c r="I1419" i="8"/>
  <c r="I1420" i="8"/>
  <c r="I1421" i="8"/>
  <c r="I1422" i="8"/>
  <c r="I1423" i="8"/>
  <c r="I1424" i="8"/>
  <c r="I1425" i="8"/>
  <c r="I1426" i="8"/>
  <c r="I1427" i="8"/>
  <c r="I1428" i="8"/>
  <c r="I1429" i="8"/>
  <c r="I1430" i="8"/>
  <c r="I1431" i="8"/>
  <c r="I1432" i="8"/>
  <c r="I1433" i="8"/>
  <c r="I1434" i="8"/>
  <c r="I1435" i="8"/>
  <c r="I1436" i="8"/>
  <c r="I1437" i="8"/>
  <c r="I1438" i="8"/>
  <c r="I1439" i="8"/>
  <c r="I1440" i="8"/>
  <c r="I1441" i="8"/>
  <c r="I1442" i="8"/>
  <c r="I1443" i="8"/>
  <c r="I1444" i="8"/>
  <c r="I1445" i="8"/>
  <c r="I1446" i="8"/>
  <c r="I1447" i="8"/>
  <c r="I1448" i="8"/>
  <c r="I1449" i="8"/>
  <c r="I1450" i="8"/>
  <c r="I1451" i="8"/>
  <c r="I1452" i="8"/>
  <c r="I1453" i="8"/>
  <c r="I1454" i="8"/>
  <c r="I1455" i="8"/>
  <c r="I1456" i="8"/>
  <c r="I1457" i="8"/>
  <c r="I1458" i="8"/>
  <c r="I1459" i="8"/>
  <c r="I1460" i="8"/>
  <c r="I1461" i="8"/>
  <c r="I1462" i="8"/>
  <c r="I1463" i="8"/>
  <c r="I1464" i="8"/>
  <c r="I1465" i="8"/>
  <c r="I1466" i="8"/>
  <c r="I1467" i="8"/>
  <c r="I1468" i="8"/>
  <c r="I1469" i="8"/>
  <c r="I1470" i="8"/>
  <c r="I1471" i="8"/>
  <c r="I1472" i="8"/>
  <c r="I1473" i="8"/>
  <c r="I1474" i="8"/>
  <c r="I1475" i="8"/>
  <c r="I1476" i="8"/>
  <c r="I1477" i="8"/>
  <c r="I1478" i="8"/>
  <c r="I1479" i="8"/>
  <c r="I1480" i="8"/>
  <c r="I1481" i="8"/>
  <c r="I1482" i="8"/>
  <c r="I1483" i="8"/>
  <c r="I1484" i="8"/>
  <c r="I1485" i="8"/>
  <c r="I1486" i="8"/>
  <c r="I1487" i="8"/>
  <c r="I1488" i="8"/>
  <c r="I1489" i="8"/>
  <c r="I1490" i="8"/>
  <c r="I1491" i="8"/>
  <c r="I1492" i="8"/>
  <c r="I1493" i="8"/>
  <c r="I1494" i="8"/>
  <c r="I1495" i="8"/>
  <c r="I1496" i="8"/>
  <c r="I1497" i="8"/>
  <c r="I1498" i="8"/>
  <c r="I1499" i="8"/>
  <c r="I1500" i="8"/>
  <c r="I1501" i="8"/>
  <c r="I1502" i="8"/>
  <c r="I1503" i="8"/>
  <c r="I1504" i="8"/>
  <c r="I1505" i="8"/>
  <c r="I1506" i="8"/>
  <c r="I1507" i="8"/>
  <c r="I1508" i="8"/>
  <c r="I1509" i="8"/>
  <c r="I1510" i="8"/>
  <c r="I1511" i="8"/>
  <c r="I1512" i="8"/>
  <c r="I1513" i="8"/>
  <c r="I1514" i="8"/>
  <c r="I1515" i="8"/>
  <c r="I1516" i="8"/>
  <c r="I1517" i="8"/>
  <c r="I1518" i="8"/>
  <c r="I1519" i="8"/>
  <c r="I1520" i="8"/>
  <c r="I1521" i="8"/>
  <c r="I1522" i="8"/>
  <c r="I1523" i="8"/>
  <c r="I1524" i="8"/>
  <c r="I1525" i="8"/>
  <c r="I1526" i="8"/>
  <c r="I1527" i="8"/>
  <c r="I1528" i="8"/>
  <c r="I1529" i="8"/>
  <c r="I1530" i="8"/>
  <c r="I1531" i="8"/>
  <c r="I1532" i="8"/>
  <c r="I1533" i="8"/>
  <c r="I1534" i="8"/>
  <c r="I1535" i="8"/>
  <c r="I1536" i="8"/>
  <c r="I1537" i="8"/>
  <c r="I1538" i="8"/>
  <c r="I1539" i="8"/>
  <c r="I1540" i="8"/>
  <c r="I1541" i="8"/>
  <c r="I1542" i="8"/>
  <c r="I1543" i="8"/>
  <c r="I1544" i="8"/>
  <c r="I1545" i="8"/>
  <c r="I1546" i="8"/>
  <c r="I1547" i="8"/>
  <c r="I1548" i="8"/>
  <c r="I1549" i="8"/>
  <c r="I1550" i="8"/>
  <c r="I1551" i="8"/>
  <c r="I1552" i="8"/>
  <c r="I1553" i="8"/>
  <c r="I1554" i="8"/>
  <c r="I1555" i="8"/>
  <c r="I1556" i="8"/>
  <c r="I1557" i="8"/>
  <c r="I1558" i="8"/>
  <c r="I1559" i="8"/>
  <c r="I1560" i="8"/>
  <c r="I1561" i="8"/>
  <c r="I1562" i="8"/>
  <c r="I1563" i="8"/>
  <c r="I1564" i="8"/>
  <c r="I1565" i="8"/>
  <c r="I1566" i="8"/>
  <c r="I1567" i="8"/>
  <c r="I1568" i="8"/>
  <c r="I1569" i="8"/>
  <c r="I1570" i="8"/>
  <c r="I1571" i="8"/>
  <c r="I1572" i="8"/>
  <c r="I1573" i="8"/>
  <c r="I1574" i="8"/>
  <c r="I1575" i="8"/>
  <c r="I1576" i="8"/>
  <c r="I1577" i="8"/>
  <c r="I1578" i="8"/>
  <c r="I1579" i="8"/>
  <c r="I1580" i="8"/>
  <c r="I1581" i="8"/>
  <c r="I1582" i="8"/>
  <c r="I1583" i="8"/>
  <c r="I1584" i="8"/>
  <c r="I1585" i="8"/>
  <c r="I1586" i="8"/>
  <c r="I1587" i="8"/>
  <c r="I1588" i="8"/>
  <c r="I1589" i="8"/>
  <c r="I1590" i="8"/>
  <c r="I1591" i="8"/>
  <c r="I1592" i="8"/>
  <c r="I1593" i="8"/>
  <c r="I1594" i="8"/>
  <c r="I1595" i="8"/>
  <c r="I1596" i="8"/>
  <c r="I1597" i="8"/>
  <c r="I1598" i="8"/>
  <c r="I1599" i="8"/>
  <c r="I1600" i="8"/>
  <c r="I1601" i="8"/>
  <c r="I1602" i="8"/>
  <c r="I1603" i="8"/>
  <c r="I1604" i="8"/>
  <c r="I1605" i="8"/>
  <c r="I1606" i="8"/>
  <c r="I1607" i="8"/>
  <c r="I1608" i="8"/>
  <c r="I1609" i="8"/>
  <c r="I1610" i="8"/>
  <c r="I1611" i="8"/>
  <c r="I1612" i="8"/>
  <c r="I1613" i="8"/>
  <c r="I1614" i="8"/>
  <c r="I1615" i="8"/>
  <c r="I1616" i="8"/>
  <c r="I1617" i="8"/>
  <c r="I1618" i="8"/>
  <c r="I1619" i="8"/>
  <c r="I1620" i="8"/>
  <c r="I1621" i="8"/>
  <c r="I1622" i="8"/>
  <c r="I1623" i="8"/>
  <c r="I1624" i="8"/>
  <c r="I1625" i="8"/>
  <c r="I1626" i="8"/>
  <c r="I1627" i="8"/>
  <c r="I1628" i="8"/>
  <c r="I1629" i="8"/>
  <c r="I1630" i="8"/>
  <c r="I1631" i="8"/>
  <c r="I1632" i="8"/>
  <c r="I1633" i="8"/>
  <c r="I1634" i="8"/>
  <c r="I1635" i="8"/>
  <c r="I1636" i="8"/>
  <c r="I1637" i="8"/>
  <c r="I1638" i="8"/>
  <c r="I1639" i="8"/>
  <c r="I1640" i="8"/>
  <c r="I1641" i="8"/>
  <c r="I1642" i="8"/>
  <c r="I1643" i="8"/>
  <c r="I1644" i="8"/>
  <c r="I1645" i="8"/>
  <c r="I1646" i="8"/>
  <c r="I1647" i="8"/>
  <c r="I1648" i="8"/>
  <c r="I1649" i="8"/>
  <c r="I1650" i="8"/>
  <c r="I1651" i="8"/>
  <c r="I1652" i="8"/>
  <c r="I1653" i="8"/>
  <c r="I1654" i="8"/>
  <c r="I1655" i="8"/>
  <c r="I1656" i="8"/>
  <c r="I1657" i="8"/>
  <c r="I1658" i="8"/>
  <c r="I1659" i="8"/>
  <c r="I1660" i="8"/>
  <c r="I1661" i="8"/>
  <c r="I1662" i="8"/>
  <c r="I1663" i="8"/>
  <c r="I1664" i="8"/>
  <c r="I1665" i="8"/>
  <c r="I1666" i="8"/>
  <c r="I1667" i="8"/>
  <c r="I1668" i="8"/>
  <c r="I1669" i="8"/>
  <c r="I1670" i="8"/>
  <c r="I1671" i="8"/>
  <c r="I1672" i="8"/>
  <c r="I1673" i="8"/>
  <c r="I1674" i="8"/>
  <c r="I1675" i="8"/>
  <c r="I1676" i="8"/>
  <c r="I1677" i="8"/>
  <c r="I1678" i="8"/>
  <c r="I1679" i="8"/>
  <c r="I1680" i="8"/>
  <c r="I1681" i="8"/>
  <c r="I1682" i="8"/>
  <c r="I1683" i="8"/>
  <c r="I1684" i="8"/>
  <c r="I1685" i="8"/>
  <c r="I1686" i="8"/>
  <c r="I1687" i="8"/>
  <c r="I1688" i="8"/>
  <c r="I1689" i="8"/>
  <c r="I1690" i="8"/>
  <c r="I1691" i="8"/>
  <c r="I1692" i="8"/>
  <c r="I1693" i="8"/>
  <c r="I1694" i="8"/>
  <c r="I1695" i="8"/>
  <c r="I1696" i="8"/>
  <c r="I1697" i="8"/>
  <c r="I1698" i="8"/>
  <c r="I1699" i="8"/>
  <c r="I1700" i="8"/>
  <c r="I1701" i="8"/>
  <c r="I1702" i="8"/>
  <c r="I1703" i="8"/>
  <c r="I1704" i="8"/>
  <c r="I1705" i="8"/>
  <c r="I1706" i="8"/>
  <c r="I1707" i="8"/>
  <c r="I1708" i="8"/>
  <c r="I1709" i="8"/>
  <c r="I1710" i="8"/>
  <c r="I1711" i="8"/>
  <c r="I1712" i="8"/>
  <c r="I1713" i="8"/>
  <c r="I1714" i="8"/>
  <c r="I1715" i="8"/>
  <c r="I1716" i="8"/>
  <c r="I1717" i="8"/>
  <c r="I1718" i="8"/>
  <c r="I1719" i="8"/>
  <c r="I1720" i="8"/>
  <c r="I1721" i="8"/>
  <c r="I1722" i="8"/>
  <c r="I1723" i="8"/>
  <c r="I1724" i="8"/>
  <c r="I1725" i="8"/>
  <c r="I1726" i="8"/>
  <c r="I1727" i="8"/>
  <c r="I1728" i="8"/>
  <c r="I1729" i="8"/>
  <c r="I1730" i="8"/>
  <c r="I1731" i="8"/>
  <c r="I1732" i="8"/>
  <c r="I1733" i="8"/>
  <c r="I1734" i="8"/>
  <c r="I1735" i="8"/>
  <c r="I1736" i="8"/>
  <c r="I1737" i="8"/>
  <c r="I1738" i="8"/>
  <c r="I1739" i="8"/>
  <c r="I1740" i="8"/>
  <c r="I1741" i="8"/>
  <c r="I1742" i="8"/>
  <c r="I1743" i="8"/>
  <c r="I1744" i="8"/>
  <c r="I1745" i="8"/>
  <c r="I1746" i="8"/>
  <c r="I1747" i="8"/>
  <c r="I1748" i="8"/>
  <c r="I1749" i="8"/>
  <c r="I1750" i="8"/>
  <c r="I1751" i="8"/>
  <c r="I1752" i="8"/>
  <c r="I1753" i="8"/>
  <c r="I1754" i="8"/>
  <c r="I1755" i="8"/>
  <c r="I1756" i="8"/>
  <c r="I1757" i="8"/>
  <c r="I1758" i="8"/>
  <c r="I1759" i="8"/>
  <c r="I1760" i="8"/>
  <c r="I1761" i="8"/>
  <c r="I1762" i="8"/>
  <c r="I1763" i="8"/>
  <c r="I1764" i="8"/>
  <c r="I1765" i="8"/>
  <c r="I1766" i="8"/>
  <c r="I1767" i="8"/>
  <c r="I1768" i="8"/>
  <c r="I1769" i="8"/>
  <c r="I1770" i="8"/>
  <c r="I1771" i="8"/>
  <c r="I1772" i="8"/>
  <c r="I1773" i="8"/>
  <c r="I1774" i="8"/>
  <c r="I1775" i="8"/>
  <c r="I1776" i="8"/>
  <c r="I1777" i="8"/>
  <c r="I1778" i="8"/>
  <c r="I1779" i="8"/>
  <c r="I1780" i="8"/>
  <c r="I1781" i="8"/>
  <c r="I1782" i="8"/>
  <c r="I1783" i="8"/>
  <c r="I1784" i="8"/>
  <c r="I1785" i="8"/>
  <c r="I1786" i="8"/>
  <c r="I1787" i="8"/>
  <c r="I1788" i="8"/>
  <c r="I1789" i="8"/>
  <c r="I1790" i="8"/>
  <c r="I1791" i="8"/>
  <c r="I1792" i="8"/>
  <c r="I1793" i="8"/>
  <c r="I1794" i="8"/>
  <c r="I1795" i="8"/>
  <c r="I1796" i="8"/>
  <c r="I1797" i="8"/>
  <c r="I1798" i="8"/>
  <c r="I1799" i="8"/>
  <c r="I1800" i="8"/>
  <c r="I1801" i="8"/>
  <c r="I1802" i="8"/>
  <c r="I1803" i="8"/>
  <c r="I1804" i="8"/>
  <c r="I1805" i="8"/>
  <c r="I1806" i="8"/>
  <c r="I1807" i="8"/>
  <c r="I1808" i="8"/>
  <c r="I1809" i="8"/>
  <c r="I1810" i="8"/>
  <c r="I1811" i="8"/>
  <c r="I1812" i="8"/>
  <c r="I1813" i="8"/>
  <c r="I1814" i="8"/>
  <c r="I1815" i="8"/>
  <c r="I1816" i="8"/>
  <c r="I1817" i="8"/>
  <c r="I1818" i="8"/>
  <c r="I1819" i="8"/>
  <c r="I1820" i="8"/>
  <c r="I1821" i="8"/>
  <c r="I1822" i="8"/>
  <c r="I1823" i="8"/>
  <c r="I1824" i="8"/>
  <c r="I1825" i="8"/>
  <c r="I1826" i="8"/>
  <c r="I1827" i="8"/>
  <c r="I1828" i="8"/>
  <c r="I1829" i="8"/>
  <c r="I1830" i="8"/>
  <c r="I1831" i="8"/>
  <c r="I1832" i="8"/>
  <c r="I1833" i="8"/>
  <c r="I1834" i="8"/>
  <c r="I1835" i="8"/>
  <c r="I1836" i="8"/>
  <c r="I1837" i="8"/>
  <c r="I1838" i="8"/>
  <c r="I1839" i="8"/>
  <c r="I1840" i="8"/>
  <c r="I1841" i="8"/>
  <c r="I1842" i="8"/>
  <c r="I1843" i="8"/>
  <c r="I1844" i="8"/>
  <c r="I1845" i="8"/>
  <c r="I1846" i="8"/>
  <c r="I1847" i="8"/>
  <c r="I1848" i="8"/>
  <c r="I1849" i="8"/>
  <c r="I1850" i="8"/>
  <c r="I1851" i="8"/>
  <c r="I1852" i="8"/>
  <c r="I1853" i="8"/>
  <c r="I1854" i="8"/>
  <c r="I1855" i="8"/>
  <c r="I1856" i="8"/>
  <c r="I1857" i="8"/>
  <c r="I1858" i="8"/>
  <c r="I1859" i="8"/>
  <c r="I1860" i="8"/>
  <c r="I1861" i="8"/>
  <c r="I1862" i="8"/>
  <c r="I1863" i="8"/>
  <c r="I1864" i="8"/>
  <c r="I1865" i="8"/>
  <c r="I1866" i="8"/>
  <c r="I1867" i="8"/>
  <c r="I1868" i="8"/>
  <c r="I1869" i="8"/>
  <c r="I1870" i="8"/>
  <c r="I1871" i="8"/>
  <c r="I1872" i="8"/>
  <c r="I1873" i="8"/>
  <c r="I1874" i="8"/>
  <c r="I1875" i="8"/>
  <c r="I1876" i="8"/>
  <c r="I1877" i="8"/>
  <c r="I1878" i="8"/>
  <c r="I1879" i="8"/>
  <c r="I1880" i="8"/>
  <c r="I1881" i="8"/>
  <c r="I1882" i="8"/>
  <c r="I1883" i="8"/>
  <c r="I1884" i="8"/>
  <c r="I1885" i="8"/>
  <c r="I1886" i="8"/>
  <c r="I1887" i="8"/>
  <c r="I1888" i="8"/>
  <c r="I1889" i="8"/>
  <c r="I1890" i="8"/>
  <c r="I1891" i="8"/>
  <c r="I1892" i="8"/>
  <c r="I1893" i="8"/>
  <c r="I1894" i="8"/>
  <c r="I1895" i="8"/>
  <c r="I1896" i="8"/>
  <c r="I1897" i="8"/>
  <c r="I1898" i="8"/>
  <c r="I1899" i="8"/>
  <c r="I1900" i="8"/>
  <c r="I1901" i="8"/>
  <c r="I1902" i="8"/>
  <c r="I1903" i="8"/>
  <c r="I1904" i="8"/>
  <c r="I1905" i="8"/>
  <c r="I1906" i="8"/>
  <c r="I1907" i="8"/>
  <c r="I1908" i="8"/>
  <c r="I1909" i="8"/>
  <c r="I1910" i="8"/>
  <c r="I1911" i="8"/>
  <c r="I1912" i="8"/>
  <c r="I1913" i="8"/>
  <c r="I1914" i="8"/>
  <c r="I1915" i="8"/>
  <c r="I1916" i="8"/>
  <c r="I1917" i="8"/>
  <c r="I1918" i="8"/>
  <c r="I1919" i="8"/>
  <c r="I1920" i="8"/>
  <c r="I1921" i="8"/>
  <c r="I1922" i="8"/>
  <c r="I1923" i="8"/>
  <c r="I1924" i="8"/>
  <c r="I1925" i="8"/>
  <c r="I1926" i="8"/>
  <c r="I1927" i="8"/>
  <c r="I1928" i="8"/>
  <c r="I1929" i="8"/>
  <c r="I1930" i="8"/>
  <c r="I1931" i="8"/>
  <c r="I1932" i="8"/>
  <c r="I1933" i="8"/>
  <c r="I1934" i="8"/>
  <c r="I1935" i="8"/>
  <c r="I1936" i="8"/>
  <c r="I1937" i="8"/>
  <c r="I1938" i="8"/>
  <c r="I1939" i="8"/>
  <c r="I1940" i="8"/>
  <c r="I1941" i="8"/>
  <c r="I1942" i="8"/>
  <c r="I1943" i="8"/>
  <c r="I1944" i="8"/>
  <c r="I1945" i="8"/>
  <c r="I1946" i="8"/>
  <c r="I1947" i="8"/>
  <c r="I1948" i="8"/>
  <c r="I1949" i="8"/>
  <c r="I1950" i="8"/>
  <c r="I1951" i="8"/>
  <c r="I1952" i="8"/>
  <c r="I1953" i="8"/>
  <c r="I1954" i="8"/>
  <c r="I1955" i="8"/>
  <c r="I1956" i="8"/>
  <c r="I1957" i="8"/>
  <c r="I1958" i="8"/>
  <c r="I1959" i="8"/>
  <c r="I1960" i="8"/>
  <c r="I1961" i="8"/>
  <c r="I1962" i="8"/>
  <c r="I1963" i="8"/>
  <c r="I1964" i="8"/>
  <c r="I1965" i="8"/>
  <c r="I1966" i="8"/>
  <c r="I1967" i="8"/>
  <c r="I1968" i="8"/>
  <c r="I1969" i="8"/>
  <c r="I1970" i="8"/>
  <c r="I1971" i="8"/>
  <c r="I1972" i="8"/>
  <c r="I1973" i="8"/>
  <c r="I1974" i="8"/>
  <c r="I1975" i="8"/>
  <c r="I1976" i="8"/>
  <c r="I1977" i="8"/>
  <c r="I1978" i="8"/>
  <c r="I1979" i="8"/>
  <c r="I1980" i="8"/>
  <c r="I1981" i="8"/>
  <c r="I1982" i="8"/>
  <c r="I1983" i="8"/>
  <c r="I1984" i="8"/>
  <c r="I1985" i="8"/>
  <c r="I1986" i="8"/>
  <c r="I1987" i="8"/>
  <c r="I1988" i="8"/>
  <c r="I1989" i="8"/>
  <c r="I1990" i="8"/>
  <c r="I1991" i="8"/>
  <c r="I1992" i="8"/>
  <c r="I1993" i="8"/>
  <c r="I1994" i="8"/>
  <c r="I1995" i="8"/>
  <c r="I1996" i="8"/>
  <c r="I1997" i="8"/>
  <c r="I1998" i="8"/>
  <c r="I1999" i="8"/>
  <c r="I2000" i="8"/>
  <c r="I2001" i="8"/>
  <c r="I2002" i="8"/>
  <c r="I2003" i="8"/>
  <c r="I2004" i="8"/>
  <c r="I2005" i="8"/>
  <c r="I2006" i="8"/>
  <c r="I2007" i="8"/>
  <c r="I8" i="8"/>
  <c r="D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8"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1" i="8"/>
  <c r="F1082" i="8"/>
  <c r="F1083" i="8"/>
  <c r="F1084" i="8"/>
  <c r="F1085" i="8"/>
  <c r="F1086" i="8"/>
  <c r="F1087" i="8"/>
  <c r="F1088" i="8"/>
  <c r="F1089" i="8"/>
  <c r="F1090" i="8"/>
  <c r="F1091" i="8"/>
  <c r="F1092" i="8"/>
  <c r="F1093" i="8"/>
  <c r="F1094" i="8"/>
  <c r="F1095" i="8"/>
  <c r="F1096" i="8"/>
  <c r="F1097" i="8"/>
  <c r="F1098" i="8"/>
  <c r="F1099" i="8"/>
  <c r="F1100" i="8"/>
  <c r="F1101" i="8"/>
  <c r="F1102" i="8"/>
  <c r="F1103" i="8"/>
  <c r="F1104" i="8"/>
  <c r="F1105" i="8"/>
  <c r="F1106" i="8"/>
  <c r="F1107" i="8"/>
  <c r="F1108" i="8"/>
  <c r="F1109" i="8"/>
  <c r="F1110" i="8"/>
  <c r="F1111" i="8"/>
  <c r="F1112" i="8"/>
  <c r="F1113" i="8"/>
  <c r="F1114" i="8"/>
  <c r="F1115" i="8"/>
  <c r="F1116" i="8"/>
  <c r="F1117" i="8"/>
  <c r="F1118" i="8"/>
  <c r="F1119" i="8"/>
  <c r="F1120" i="8"/>
  <c r="F1121" i="8"/>
  <c r="F1122" i="8"/>
  <c r="F1123" i="8"/>
  <c r="F1124" i="8"/>
  <c r="F1125" i="8"/>
  <c r="F1126" i="8"/>
  <c r="F1127" i="8"/>
  <c r="F1128" i="8"/>
  <c r="F1129" i="8"/>
  <c r="F1130" i="8"/>
  <c r="F1131" i="8"/>
  <c r="F1132" i="8"/>
  <c r="F1133" i="8"/>
  <c r="F1134" i="8"/>
  <c r="F1135" i="8"/>
  <c r="F1136" i="8"/>
  <c r="F1137" i="8"/>
  <c r="F1138" i="8"/>
  <c r="F1139" i="8"/>
  <c r="F1140" i="8"/>
  <c r="F1141" i="8"/>
  <c r="F1142" i="8"/>
  <c r="F1143" i="8"/>
  <c r="F1144" i="8"/>
  <c r="F1145" i="8"/>
  <c r="F1146" i="8"/>
  <c r="F1147" i="8"/>
  <c r="F1148" i="8"/>
  <c r="F1149" i="8"/>
  <c r="F1150" i="8"/>
  <c r="F1151" i="8"/>
  <c r="F1152" i="8"/>
  <c r="F1153" i="8"/>
  <c r="F1154" i="8"/>
  <c r="F1155" i="8"/>
  <c r="F1156" i="8"/>
  <c r="F1157" i="8"/>
  <c r="F1158" i="8"/>
  <c r="F1159" i="8"/>
  <c r="F1160" i="8"/>
  <c r="F1161" i="8"/>
  <c r="F1162" i="8"/>
  <c r="F1163" i="8"/>
  <c r="F1164" i="8"/>
  <c r="F1165" i="8"/>
  <c r="F1166" i="8"/>
  <c r="F1167" i="8"/>
  <c r="F1168" i="8"/>
  <c r="F1169" i="8"/>
  <c r="F1170" i="8"/>
  <c r="F1171" i="8"/>
  <c r="F1172" i="8"/>
  <c r="F1173" i="8"/>
  <c r="F1174" i="8"/>
  <c r="F1175" i="8"/>
  <c r="F1176" i="8"/>
  <c r="F1177" i="8"/>
  <c r="F1178" i="8"/>
  <c r="F1179" i="8"/>
  <c r="F1180" i="8"/>
  <c r="F1181" i="8"/>
  <c r="F1182" i="8"/>
  <c r="F1183" i="8"/>
  <c r="F1184" i="8"/>
  <c r="F1185" i="8"/>
  <c r="F1186" i="8"/>
  <c r="F1187" i="8"/>
  <c r="F1188" i="8"/>
  <c r="F1189" i="8"/>
  <c r="F1190" i="8"/>
  <c r="F1191" i="8"/>
  <c r="F1192" i="8"/>
  <c r="F1193" i="8"/>
  <c r="F1194" i="8"/>
  <c r="F1195" i="8"/>
  <c r="F1196" i="8"/>
  <c r="F1197" i="8"/>
  <c r="F1198" i="8"/>
  <c r="F1199" i="8"/>
  <c r="F1200" i="8"/>
  <c r="F1201"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6" i="8"/>
  <c r="F1347" i="8"/>
  <c r="F1348" i="8"/>
  <c r="F1349" i="8"/>
  <c r="F1350" i="8"/>
  <c r="F1351" i="8"/>
  <c r="F1352" i="8"/>
  <c r="F1353" i="8"/>
  <c r="F1354" i="8"/>
  <c r="F1355" i="8"/>
  <c r="F1356" i="8"/>
  <c r="F1357" i="8"/>
  <c r="F1358" i="8"/>
  <c r="F1359" i="8"/>
  <c r="F1360" i="8"/>
  <c r="F1361" i="8"/>
  <c r="F1362" i="8"/>
  <c r="F1363" i="8"/>
  <c r="F1364" i="8"/>
  <c r="F1365" i="8"/>
  <c r="F1366" i="8"/>
  <c r="F1367" i="8"/>
  <c r="F1368" i="8"/>
  <c r="F1369" i="8"/>
  <c r="F1370" i="8"/>
  <c r="F1371" i="8"/>
  <c r="F1372" i="8"/>
  <c r="F1373" i="8"/>
  <c r="F1374" i="8"/>
  <c r="F1375" i="8"/>
  <c r="F1376" i="8"/>
  <c r="F1377" i="8"/>
  <c r="F1378" i="8"/>
  <c r="F1379" i="8"/>
  <c r="F1380" i="8"/>
  <c r="F1381" i="8"/>
  <c r="F1382" i="8"/>
  <c r="F1383" i="8"/>
  <c r="F1384" i="8"/>
  <c r="F1385" i="8"/>
  <c r="F1386" i="8"/>
  <c r="F1387" i="8"/>
  <c r="F1388" i="8"/>
  <c r="F1389" i="8"/>
  <c r="F1390" i="8"/>
  <c r="F1391" i="8"/>
  <c r="F1392" i="8"/>
  <c r="F1393" i="8"/>
  <c r="F1394" i="8"/>
  <c r="F1395" i="8"/>
  <c r="F1396" i="8"/>
  <c r="F1397" i="8"/>
  <c r="F1398" i="8"/>
  <c r="F1399" i="8"/>
  <c r="F1400" i="8"/>
  <c r="F1401" i="8"/>
  <c r="F1402" i="8"/>
  <c r="F1403" i="8"/>
  <c r="F1404" i="8"/>
  <c r="F1405" i="8"/>
  <c r="F1406" i="8"/>
  <c r="F1407" i="8"/>
  <c r="F1408" i="8"/>
  <c r="F1409" i="8"/>
  <c r="F1410" i="8"/>
  <c r="F1411" i="8"/>
  <c r="F1412" i="8"/>
  <c r="F1413" i="8"/>
  <c r="F1414" i="8"/>
  <c r="F1415" i="8"/>
  <c r="F1416" i="8"/>
  <c r="F1417" i="8"/>
  <c r="F1418" i="8"/>
  <c r="F1419" i="8"/>
  <c r="F1420" i="8"/>
  <c r="F1421" i="8"/>
  <c r="F1422" i="8"/>
  <c r="F1423" i="8"/>
  <c r="F1424" i="8"/>
  <c r="F1425" i="8"/>
  <c r="F1426" i="8"/>
  <c r="F1427" i="8"/>
  <c r="F1428" i="8"/>
  <c r="F1429" i="8"/>
  <c r="F1430" i="8"/>
  <c r="F1431" i="8"/>
  <c r="F1432" i="8"/>
  <c r="F1433" i="8"/>
  <c r="F1434" i="8"/>
  <c r="F1435" i="8"/>
  <c r="F1436" i="8"/>
  <c r="F1437" i="8"/>
  <c r="F1438" i="8"/>
  <c r="F1439" i="8"/>
  <c r="F1440" i="8"/>
  <c r="F1441" i="8"/>
  <c r="F1442" i="8"/>
  <c r="F1443" i="8"/>
  <c r="F1444" i="8"/>
  <c r="F1445" i="8"/>
  <c r="F1446" i="8"/>
  <c r="F1447" i="8"/>
  <c r="F1448" i="8"/>
  <c r="F1449" i="8"/>
  <c r="F1450" i="8"/>
  <c r="F1451" i="8"/>
  <c r="F1452" i="8"/>
  <c r="F1453" i="8"/>
  <c r="F1454" i="8"/>
  <c r="F1455" i="8"/>
  <c r="F1456" i="8"/>
  <c r="F1457" i="8"/>
  <c r="F1458" i="8"/>
  <c r="F1459" i="8"/>
  <c r="F1460" i="8"/>
  <c r="F1461" i="8"/>
  <c r="F1462" i="8"/>
  <c r="F1463" i="8"/>
  <c r="F1464" i="8"/>
  <c r="F1465" i="8"/>
  <c r="F1466" i="8"/>
  <c r="F1467" i="8"/>
  <c r="F1468" i="8"/>
  <c r="F1469" i="8"/>
  <c r="F1470" i="8"/>
  <c r="F1471" i="8"/>
  <c r="F1472" i="8"/>
  <c r="F1473" i="8"/>
  <c r="F1474" i="8"/>
  <c r="F1475" i="8"/>
  <c r="F1476" i="8"/>
  <c r="F1477" i="8"/>
  <c r="F1478" i="8"/>
  <c r="F1479" i="8"/>
  <c r="F1480" i="8"/>
  <c r="F1481" i="8"/>
  <c r="F1482" i="8"/>
  <c r="F1483" i="8"/>
  <c r="F1484" i="8"/>
  <c r="F1485" i="8"/>
  <c r="F1486" i="8"/>
  <c r="F1487" i="8"/>
  <c r="F1488" i="8"/>
  <c r="F1489" i="8"/>
  <c r="F1490" i="8"/>
  <c r="F1491" i="8"/>
  <c r="F1492" i="8"/>
  <c r="F1493" i="8"/>
  <c r="F1494" i="8"/>
  <c r="F1495" i="8"/>
  <c r="F1496" i="8"/>
  <c r="F1497" i="8"/>
  <c r="F1498" i="8"/>
  <c r="F1499" i="8"/>
  <c r="F1500" i="8"/>
  <c r="F1501" i="8"/>
  <c r="F1502" i="8"/>
  <c r="F1503" i="8"/>
  <c r="F1504" i="8"/>
  <c r="F1505" i="8"/>
  <c r="F1506" i="8"/>
  <c r="F1507" i="8"/>
  <c r="F1508" i="8"/>
  <c r="F1509" i="8"/>
  <c r="F1510" i="8"/>
  <c r="F1511" i="8"/>
  <c r="F1512" i="8"/>
  <c r="F1513" i="8"/>
  <c r="F1514" i="8"/>
  <c r="F1515" i="8"/>
  <c r="F1516" i="8"/>
  <c r="F1517" i="8"/>
  <c r="F1518" i="8"/>
  <c r="F1519" i="8"/>
  <c r="F1520" i="8"/>
  <c r="F1521" i="8"/>
  <c r="F1522" i="8"/>
  <c r="F1523" i="8"/>
  <c r="F1524" i="8"/>
  <c r="F1525" i="8"/>
  <c r="F1526" i="8"/>
  <c r="F1527" i="8"/>
  <c r="F1528" i="8"/>
  <c r="F1529" i="8"/>
  <c r="F1530" i="8"/>
  <c r="F1531" i="8"/>
  <c r="F1532" i="8"/>
  <c r="F1533" i="8"/>
  <c r="F1534" i="8"/>
  <c r="F1535" i="8"/>
  <c r="F1536" i="8"/>
  <c r="F1537" i="8"/>
  <c r="F1538" i="8"/>
  <c r="F1539" i="8"/>
  <c r="F1540" i="8"/>
  <c r="F1541" i="8"/>
  <c r="F1542" i="8"/>
  <c r="F1543" i="8"/>
  <c r="F1544" i="8"/>
  <c r="F1545" i="8"/>
  <c r="F1546" i="8"/>
  <c r="F1547" i="8"/>
  <c r="F1548" i="8"/>
  <c r="F1549" i="8"/>
  <c r="F1550" i="8"/>
  <c r="F1551" i="8"/>
  <c r="F1552" i="8"/>
  <c r="F1553" i="8"/>
  <c r="F1554" i="8"/>
  <c r="F1555" i="8"/>
  <c r="F1556" i="8"/>
  <c r="F1557" i="8"/>
  <c r="F1558" i="8"/>
  <c r="F1559" i="8"/>
  <c r="F1560" i="8"/>
  <c r="F1561" i="8"/>
  <c r="F1562" i="8"/>
  <c r="F1563" i="8"/>
  <c r="F1564" i="8"/>
  <c r="F1565" i="8"/>
  <c r="F1566" i="8"/>
  <c r="F1567" i="8"/>
  <c r="F1568" i="8"/>
  <c r="F1569" i="8"/>
  <c r="F1570" i="8"/>
  <c r="F1571" i="8"/>
  <c r="F1572" i="8"/>
  <c r="F1573" i="8"/>
  <c r="F1574" i="8"/>
  <c r="F1575" i="8"/>
  <c r="F1576" i="8"/>
  <c r="F1577" i="8"/>
  <c r="F1578" i="8"/>
  <c r="F1579" i="8"/>
  <c r="F1580" i="8"/>
  <c r="F1581" i="8"/>
  <c r="F1582" i="8"/>
  <c r="F1583" i="8"/>
  <c r="F1584" i="8"/>
  <c r="F1585" i="8"/>
  <c r="F1586" i="8"/>
  <c r="F1587" i="8"/>
  <c r="F1588" i="8"/>
  <c r="F1589" i="8"/>
  <c r="F1590" i="8"/>
  <c r="F1591" i="8"/>
  <c r="F1592" i="8"/>
  <c r="F1593" i="8"/>
  <c r="F1594" i="8"/>
  <c r="F1595" i="8"/>
  <c r="F1596" i="8"/>
  <c r="F1597" i="8"/>
  <c r="F1598" i="8"/>
  <c r="F1599" i="8"/>
  <c r="F1600" i="8"/>
  <c r="F1601" i="8"/>
  <c r="F1602" i="8"/>
  <c r="F1603" i="8"/>
  <c r="F1604" i="8"/>
  <c r="F1605" i="8"/>
  <c r="F1606" i="8"/>
  <c r="F1607" i="8"/>
  <c r="F1608" i="8"/>
  <c r="F1609" i="8"/>
  <c r="F1610" i="8"/>
  <c r="F1611" i="8"/>
  <c r="F1612" i="8"/>
  <c r="F1613" i="8"/>
  <c r="F1614" i="8"/>
  <c r="F1615" i="8"/>
  <c r="F1616" i="8"/>
  <c r="F1617" i="8"/>
  <c r="F1618" i="8"/>
  <c r="F1619" i="8"/>
  <c r="F1620" i="8"/>
  <c r="F1621" i="8"/>
  <c r="F1622" i="8"/>
  <c r="F1623" i="8"/>
  <c r="F1624" i="8"/>
  <c r="F1625" i="8"/>
  <c r="F1626" i="8"/>
  <c r="F1627" i="8"/>
  <c r="F1628" i="8"/>
  <c r="F1629" i="8"/>
  <c r="F1630" i="8"/>
  <c r="F1631" i="8"/>
  <c r="F1632" i="8"/>
  <c r="F1633" i="8"/>
  <c r="F1634" i="8"/>
  <c r="F1635" i="8"/>
  <c r="F1636" i="8"/>
  <c r="F1637" i="8"/>
  <c r="F1638" i="8"/>
  <c r="F1639" i="8"/>
  <c r="F1640" i="8"/>
  <c r="F1641" i="8"/>
  <c r="F1642" i="8"/>
  <c r="F1643" i="8"/>
  <c r="F1644" i="8"/>
  <c r="F1645" i="8"/>
  <c r="F1646" i="8"/>
  <c r="F1647" i="8"/>
  <c r="F1648" i="8"/>
  <c r="F1649" i="8"/>
  <c r="F1650" i="8"/>
  <c r="F1651" i="8"/>
  <c r="F1652" i="8"/>
  <c r="F1653" i="8"/>
  <c r="F1654" i="8"/>
  <c r="F1655" i="8"/>
  <c r="F1656" i="8"/>
  <c r="F1657" i="8"/>
  <c r="F1658" i="8"/>
  <c r="F1659" i="8"/>
  <c r="F1660" i="8"/>
  <c r="F1661" i="8"/>
  <c r="F1662" i="8"/>
  <c r="F1663" i="8"/>
  <c r="F1664" i="8"/>
  <c r="F1665" i="8"/>
  <c r="F1666" i="8"/>
  <c r="F1667" i="8"/>
  <c r="F1668" i="8"/>
  <c r="F1669" i="8"/>
  <c r="F1670" i="8"/>
  <c r="F1671" i="8"/>
  <c r="F1672" i="8"/>
  <c r="F1673" i="8"/>
  <c r="F1674" i="8"/>
  <c r="F1675" i="8"/>
  <c r="F1676" i="8"/>
  <c r="F1677" i="8"/>
  <c r="F1678" i="8"/>
  <c r="F1679" i="8"/>
  <c r="F1680" i="8"/>
  <c r="F1681" i="8"/>
  <c r="F1682" i="8"/>
  <c r="F1683" i="8"/>
  <c r="F1684" i="8"/>
  <c r="F1685" i="8"/>
  <c r="F1686" i="8"/>
  <c r="F1687" i="8"/>
  <c r="F1688" i="8"/>
  <c r="F1689" i="8"/>
  <c r="F1690" i="8"/>
  <c r="F1691" i="8"/>
  <c r="F1692" i="8"/>
  <c r="F1693" i="8"/>
  <c r="F1694" i="8"/>
  <c r="F1695" i="8"/>
  <c r="F1696" i="8"/>
  <c r="F1697" i="8"/>
  <c r="F1698" i="8"/>
  <c r="F1699" i="8"/>
  <c r="F1700" i="8"/>
  <c r="F1701" i="8"/>
  <c r="F1702" i="8"/>
  <c r="F1703" i="8"/>
  <c r="F1704" i="8"/>
  <c r="F1705" i="8"/>
  <c r="F1706" i="8"/>
  <c r="F1707" i="8"/>
  <c r="F1708" i="8"/>
  <c r="F1709" i="8"/>
  <c r="F1710" i="8"/>
  <c r="F1711" i="8"/>
  <c r="F1712" i="8"/>
  <c r="F1713" i="8"/>
  <c r="F1714" i="8"/>
  <c r="F1715" i="8"/>
  <c r="F1716" i="8"/>
  <c r="F1717" i="8"/>
  <c r="F1718" i="8"/>
  <c r="F1719" i="8"/>
  <c r="F1720" i="8"/>
  <c r="F1721" i="8"/>
  <c r="F1722" i="8"/>
  <c r="F1723" i="8"/>
  <c r="F1724" i="8"/>
  <c r="F1725" i="8"/>
  <c r="F1726" i="8"/>
  <c r="F1727" i="8"/>
  <c r="F1728" i="8"/>
  <c r="F1729" i="8"/>
  <c r="F1730" i="8"/>
  <c r="F1731" i="8"/>
  <c r="F1732" i="8"/>
  <c r="F1733" i="8"/>
  <c r="F1734" i="8"/>
  <c r="F1735" i="8"/>
  <c r="F1736" i="8"/>
  <c r="F1737" i="8"/>
  <c r="F1738" i="8"/>
  <c r="F1739" i="8"/>
  <c r="F1740" i="8"/>
  <c r="F1741" i="8"/>
  <c r="F1742" i="8"/>
  <c r="F1743" i="8"/>
  <c r="F1744" i="8"/>
  <c r="F1745" i="8"/>
  <c r="F1746" i="8"/>
  <c r="F1747" i="8"/>
  <c r="F1748" i="8"/>
  <c r="F1749" i="8"/>
  <c r="F1750" i="8"/>
  <c r="F1751" i="8"/>
  <c r="F1752" i="8"/>
  <c r="F1753" i="8"/>
  <c r="F1754" i="8"/>
  <c r="F1755" i="8"/>
  <c r="F1756" i="8"/>
  <c r="F1757" i="8"/>
  <c r="F1758" i="8"/>
  <c r="F1759" i="8"/>
  <c r="F1760" i="8"/>
  <c r="F1761" i="8"/>
  <c r="F1762" i="8"/>
  <c r="F1763" i="8"/>
  <c r="F1764" i="8"/>
  <c r="F1765" i="8"/>
  <c r="F1766" i="8"/>
  <c r="F1767" i="8"/>
  <c r="F1768" i="8"/>
  <c r="F1769" i="8"/>
  <c r="F1770" i="8"/>
  <c r="F1771" i="8"/>
  <c r="F1772" i="8"/>
  <c r="F1773" i="8"/>
  <c r="F1774" i="8"/>
  <c r="F1775" i="8"/>
  <c r="F1776" i="8"/>
  <c r="F1777" i="8"/>
  <c r="F1778" i="8"/>
  <c r="F1779" i="8"/>
  <c r="F1780" i="8"/>
  <c r="F1781" i="8"/>
  <c r="F1782" i="8"/>
  <c r="F1783" i="8"/>
  <c r="F1784" i="8"/>
  <c r="F1785" i="8"/>
  <c r="F1786" i="8"/>
  <c r="F1787" i="8"/>
  <c r="F1788" i="8"/>
  <c r="F1789" i="8"/>
  <c r="F1790" i="8"/>
  <c r="F1791" i="8"/>
  <c r="F1792" i="8"/>
  <c r="F1793" i="8"/>
  <c r="F1794" i="8"/>
  <c r="F1795" i="8"/>
  <c r="F1796" i="8"/>
  <c r="F1797" i="8"/>
  <c r="F1798" i="8"/>
  <c r="F1799" i="8"/>
  <c r="F1800" i="8"/>
  <c r="F1801" i="8"/>
  <c r="F1802" i="8"/>
  <c r="F1803" i="8"/>
  <c r="F1804" i="8"/>
  <c r="F1805" i="8"/>
  <c r="F1806" i="8"/>
  <c r="F1807" i="8"/>
  <c r="F1808" i="8"/>
  <c r="F1809" i="8"/>
  <c r="F1810" i="8"/>
  <c r="F1811" i="8"/>
  <c r="F1812" i="8"/>
  <c r="F1813" i="8"/>
  <c r="F1814" i="8"/>
  <c r="F1815" i="8"/>
  <c r="F1816" i="8"/>
  <c r="F1817" i="8"/>
  <c r="F1818" i="8"/>
  <c r="F1819" i="8"/>
  <c r="F1820" i="8"/>
  <c r="F1821" i="8"/>
  <c r="F1822" i="8"/>
  <c r="F1823" i="8"/>
  <c r="F1824" i="8"/>
  <c r="F1825" i="8"/>
  <c r="F1826" i="8"/>
  <c r="F1827" i="8"/>
  <c r="F1828" i="8"/>
  <c r="F1829" i="8"/>
  <c r="F1830" i="8"/>
  <c r="F1831" i="8"/>
  <c r="F1832" i="8"/>
  <c r="F1833" i="8"/>
  <c r="F1834" i="8"/>
  <c r="F1835" i="8"/>
  <c r="F1836" i="8"/>
  <c r="F1837" i="8"/>
  <c r="F1838" i="8"/>
  <c r="F1839" i="8"/>
  <c r="F1840" i="8"/>
  <c r="F1841" i="8"/>
  <c r="F1842" i="8"/>
  <c r="F1843" i="8"/>
  <c r="F1844" i="8"/>
  <c r="F1845" i="8"/>
  <c r="F1846" i="8"/>
  <c r="F1847" i="8"/>
  <c r="F1848" i="8"/>
  <c r="F1849" i="8"/>
  <c r="F1850" i="8"/>
  <c r="F1851" i="8"/>
  <c r="F1852" i="8"/>
  <c r="F1853" i="8"/>
  <c r="F1854" i="8"/>
  <c r="F1855" i="8"/>
  <c r="F1856" i="8"/>
  <c r="F1857" i="8"/>
  <c r="F1858" i="8"/>
  <c r="F1859" i="8"/>
  <c r="F1860" i="8"/>
  <c r="F1861" i="8"/>
  <c r="F1862" i="8"/>
  <c r="F1863" i="8"/>
  <c r="F1864" i="8"/>
  <c r="F1865" i="8"/>
  <c r="F1866" i="8"/>
  <c r="F1867" i="8"/>
  <c r="F1868" i="8"/>
  <c r="F1869" i="8"/>
  <c r="F1870" i="8"/>
  <c r="F1871" i="8"/>
  <c r="F1872" i="8"/>
  <c r="F1873" i="8"/>
  <c r="F1874" i="8"/>
  <c r="F1875" i="8"/>
  <c r="F1876" i="8"/>
  <c r="F1877" i="8"/>
  <c r="F1878" i="8"/>
  <c r="F1879" i="8"/>
  <c r="F1880" i="8"/>
  <c r="F1881" i="8"/>
  <c r="F1882" i="8"/>
  <c r="F1883" i="8"/>
  <c r="F1884" i="8"/>
  <c r="F1885" i="8"/>
  <c r="F1886" i="8"/>
  <c r="F1887" i="8"/>
  <c r="F1888" i="8"/>
  <c r="F1889" i="8"/>
  <c r="F1890" i="8"/>
  <c r="F1891" i="8"/>
  <c r="F1892" i="8"/>
  <c r="F1893" i="8"/>
  <c r="F1894" i="8"/>
  <c r="F1895" i="8"/>
  <c r="F1896" i="8"/>
  <c r="F1897" i="8"/>
  <c r="F1898" i="8"/>
  <c r="F1899" i="8"/>
  <c r="F1900" i="8"/>
  <c r="F1901" i="8"/>
  <c r="F1902" i="8"/>
  <c r="F1903" i="8"/>
  <c r="F1904" i="8"/>
  <c r="F1905" i="8"/>
  <c r="F1906" i="8"/>
  <c r="F1907" i="8"/>
  <c r="F1908" i="8"/>
  <c r="F1909" i="8"/>
  <c r="F1910" i="8"/>
  <c r="F1911" i="8"/>
  <c r="F1912" i="8"/>
  <c r="F1913" i="8"/>
  <c r="F1914" i="8"/>
  <c r="F1915" i="8"/>
  <c r="F1916" i="8"/>
  <c r="F1917" i="8"/>
  <c r="F1918" i="8"/>
  <c r="F1919" i="8"/>
  <c r="F1920" i="8"/>
  <c r="F1921" i="8"/>
  <c r="F1922" i="8"/>
  <c r="F1923" i="8"/>
  <c r="F1924" i="8"/>
  <c r="F1925" i="8"/>
  <c r="F1926" i="8"/>
  <c r="F1927" i="8"/>
  <c r="F1928" i="8"/>
  <c r="F1929" i="8"/>
  <c r="F1930" i="8"/>
  <c r="F1931" i="8"/>
  <c r="F1932" i="8"/>
  <c r="F1933" i="8"/>
  <c r="F1934" i="8"/>
  <c r="F1935" i="8"/>
  <c r="F1936" i="8"/>
  <c r="F1937" i="8"/>
  <c r="F1938" i="8"/>
  <c r="F1939" i="8"/>
  <c r="F1940" i="8"/>
  <c r="F1941" i="8"/>
  <c r="F1942" i="8"/>
  <c r="F1943" i="8"/>
  <c r="F1944" i="8"/>
  <c r="F1945" i="8"/>
  <c r="F1946" i="8"/>
  <c r="F1947" i="8"/>
  <c r="F1948" i="8"/>
  <c r="F1949" i="8"/>
  <c r="F1950" i="8"/>
  <c r="F1951" i="8"/>
  <c r="F1952" i="8"/>
  <c r="F1953" i="8"/>
  <c r="F1954" i="8"/>
  <c r="F1955" i="8"/>
  <c r="F1956" i="8"/>
  <c r="F1957" i="8"/>
  <c r="F1958" i="8"/>
  <c r="F1959" i="8"/>
  <c r="F1960" i="8"/>
  <c r="F1961" i="8"/>
  <c r="F1962" i="8"/>
  <c r="F1963" i="8"/>
  <c r="F1964" i="8"/>
  <c r="F1965" i="8"/>
  <c r="F1966" i="8"/>
  <c r="F1967" i="8"/>
  <c r="F1968" i="8"/>
  <c r="F1969" i="8"/>
  <c r="F1970" i="8"/>
  <c r="F1971" i="8"/>
  <c r="F1972" i="8"/>
  <c r="F1973" i="8"/>
  <c r="F1974" i="8"/>
  <c r="F1975" i="8"/>
  <c r="F1976" i="8"/>
  <c r="F1977" i="8"/>
  <c r="F1978" i="8"/>
  <c r="F1979" i="8"/>
  <c r="F1980" i="8"/>
  <c r="F1981" i="8"/>
  <c r="F1982" i="8"/>
  <c r="F1983" i="8"/>
  <c r="F1984" i="8"/>
  <c r="F1985" i="8"/>
  <c r="F1986" i="8"/>
  <c r="F1987" i="8"/>
  <c r="F1988" i="8"/>
  <c r="F1989" i="8"/>
  <c r="F1990" i="8"/>
  <c r="F1991" i="8"/>
  <c r="F1992" i="8"/>
  <c r="F1993" i="8"/>
  <c r="F1994" i="8"/>
  <c r="F1995" i="8"/>
  <c r="F1996" i="8"/>
  <c r="F1997" i="8"/>
  <c r="F1998" i="8"/>
  <c r="F1999" i="8"/>
  <c r="F2000" i="8"/>
  <c r="F2001" i="8"/>
  <c r="F2002" i="8"/>
  <c r="F2003" i="8"/>
  <c r="F2004" i="8"/>
  <c r="F2005" i="8"/>
  <c r="F2006" i="8"/>
  <c r="F2007" i="8"/>
  <c r="F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 i="1"/>
  <c r="D3" i="1"/>
  <c r="F3" i="1" s="1"/>
  <c r="D4" i="1"/>
  <c r="F4" i="1" s="1"/>
  <c r="D5" i="1"/>
  <c r="F5" i="1" s="1"/>
  <c r="D6" i="1"/>
  <c r="F6" i="1" s="1"/>
  <c r="D7" i="1"/>
  <c r="F7" i="1" s="1"/>
  <c r="D8" i="1"/>
  <c r="F8" i="1" s="1"/>
  <c r="D9" i="1"/>
  <c r="F9" i="1" s="1"/>
  <c r="D10" i="1"/>
  <c r="F10" i="1" s="1"/>
  <c r="D11" i="1"/>
  <c r="F11" i="1" s="1"/>
  <c r="D12" i="1"/>
  <c r="F12" i="1" s="1"/>
  <c r="D13" i="1"/>
  <c r="F13" i="1" s="1"/>
  <c r="D14" i="1"/>
  <c r="F14" i="1" s="1"/>
  <c r="D15" i="1"/>
  <c r="F15" i="1" s="1"/>
  <c r="D16" i="1"/>
  <c r="F16" i="1" s="1"/>
  <c r="D17" i="1"/>
  <c r="F17" i="1" s="1"/>
  <c r="D18" i="1"/>
  <c r="F18" i="1" s="1"/>
  <c r="D19" i="1"/>
  <c r="F19" i="1" s="1"/>
  <c r="D20" i="1"/>
  <c r="F20" i="1" s="1"/>
  <c r="D21" i="1"/>
  <c r="F21" i="1" s="1"/>
  <c r="D22" i="1"/>
  <c r="D23" i="1"/>
  <c r="F23" i="1" s="1"/>
  <c r="D24" i="1"/>
  <c r="F24" i="1" s="1"/>
  <c r="D25" i="1"/>
  <c r="F25" i="1" s="1"/>
  <c r="D26" i="1"/>
  <c r="F26" i="1" s="1"/>
  <c r="D27" i="1"/>
  <c r="F27" i="1" s="1"/>
  <c r="D28" i="1"/>
  <c r="F28" i="1" s="1"/>
  <c r="D29" i="1"/>
  <c r="F29" i="1" s="1"/>
  <c r="D30" i="1"/>
  <c r="F30" i="1" s="1"/>
  <c r="D31" i="1"/>
  <c r="F31" i="1" s="1"/>
  <c r="D32" i="1"/>
  <c r="F32" i="1" s="1"/>
  <c r="D33" i="1"/>
  <c r="F33" i="1" s="1"/>
  <c r="D34" i="1"/>
  <c r="F34" i="1" s="1"/>
  <c r="D35" i="1"/>
  <c r="F35" i="1" s="1"/>
  <c r="D36" i="1"/>
  <c r="F36" i="1" s="1"/>
  <c r="D37" i="1"/>
  <c r="F37" i="1" s="1"/>
  <c r="D38" i="1"/>
  <c r="F38" i="1" s="1"/>
  <c r="D39" i="1"/>
  <c r="F39" i="1" s="1"/>
  <c r="D40" i="1"/>
  <c r="F40" i="1" s="1"/>
  <c r="D41" i="1"/>
  <c r="F41" i="1" s="1"/>
  <c r="D42" i="1"/>
  <c r="F42" i="1" s="1"/>
  <c r="D43" i="1"/>
  <c r="F43" i="1" s="1"/>
  <c r="D44" i="1"/>
  <c r="F44" i="1" s="1"/>
  <c r="D45" i="1"/>
  <c r="F45" i="1" s="1"/>
  <c r="D46" i="1"/>
  <c r="F46" i="1" s="1"/>
  <c r="D47" i="1"/>
  <c r="F47" i="1" s="1"/>
  <c r="D48" i="1"/>
  <c r="F48" i="1" s="1"/>
  <c r="D49" i="1"/>
  <c r="F49" i="1" s="1"/>
  <c r="D50" i="1"/>
  <c r="F50" i="1" s="1"/>
  <c r="D51" i="1"/>
  <c r="F51" i="1" s="1"/>
  <c r="D52" i="1"/>
  <c r="F52" i="1" s="1"/>
  <c r="D53" i="1"/>
  <c r="F53" i="1" s="1"/>
  <c r="D54" i="1"/>
  <c r="F54" i="1" s="1"/>
  <c r="D55" i="1"/>
  <c r="F55" i="1" s="1"/>
  <c r="D56" i="1"/>
  <c r="F56" i="1" s="1"/>
  <c r="D57" i="1"/>
  <c r="F57" i="1" s="1"/>
  <c r="D58" i="1"/>
  <c r="F58" i="1" s="1"/>
  <c r="D59" i="1"/>
  <c r="F59" i="1" s="1"/>
  <c r="D60" i="1"/>
  <c r="F60" i="1" s="1"/>
  <c r="D61" i="1"/>
  <c r="F61" i="1" s="1"/>
  <c r="D62" i="1"/>
  <c r="F62" i="1" s="1"/>
  <c r="D63" i="1"/>
  <c r="F63" i="1" s="1"/>
  <c r="D64" i="1"/>
  <c r="F64" i="1" s="1"/>
  <c r="D65" i="1"/>
  <c r="F65" i="1" s="1"/>
  <c r="D66" i="1"/>
  <c r="F66" i="1" s="1"/>
  <c r="D67" i="1"/>
  <c r="F67" i="1" s="1"/>
  <c r="D68" i="1"/>
  <c r="F68" i="1" s="1"/>
  <c r="D69" i="1"/>
  <c r="F69" i="1" s="1"/>
  <c r="D70" i="1"/>
  <c r="F70" i="1" s="1"/>
  <c r="D71" i="1"/>
  <c r="F71" i="1" s="1"/>
  <c r="D72" i="1"/>
  <c r="F72" i="1" s="1"/>
  <c r="D73" i="1"/>
  <c r="F73" i="1" s="1"/>
  <c r="D74" i="1"/>
  <c r="F74" i="1" s="1"/>
  <c r="D75" i="1"/>
  <c r="F75" i="1" s="1"/>
  <c r="D76" i="1"/>
  <c r="F76" i="1" s="1"/>
  <c r="D77" i="1"/>
  <c r="F77" i="1" s="1"/>
  <c r="D78" i="1"/>
  <c r="F78" i="1" s="1"/>
  <c r="D79" i="1"/>
  <c r="F79" i="1" s="1"/>
  <c r="D80" i="1"/>
  <c r="F80" i="1" s="1"/>
  <c r="D81" i="1"/>
  <c r="F81" i="1" s="1"/>
  <c r="D82" i="1"/>
  <c r="F82" i="1" s="1"/>
  <c r="D83" i="1"/>
  <c r="F83" i="1" s="1"/>
  <c r="D84" i="1"/>
  <c r="F84" i="1" s="1"/>
  <c r="D85" i="1"/>
  <c r="F85" i="1" s="1"/>
  <c r="D86" i="1"/>
  <c r="F86" i="1" s="1"/>
  <c r="D87" i="1"/>
  <c r="F87" i="1" s="1"/>
  <c r="D88" i="1"/>
  <c r="F88" i="1" s="1"/>
  <c r="D89" i="1"/>
  <c r="F89" i="1" s="1"/>
  <c r="D90" i="1"/>
  <c r="F90" i="1" s="1"/>
  <c r="D91" i="1"/>
  <c r="F91" i="1" s="1"/>
  <c r="D92" i="1"/>
  <c r="F92" i="1" s="1"/>
  <c r="D93" i="1"/>
  <c r="F93" i="1" s="1"/>
  <c r="D94" i="1"/>
  <c r="F94" i="1" s="1"/>
  <c r="D95" i="1"/>
  <c r="F95" i="1" s="1"/>
  <c r="D96" i="1"/>
  <c r="F96" i="1" s="1"/>
  <c r="D97" i="1"/>
  <c r="F97" i="1" s="1"/>
  <c r="D98" i="1"/>
  <c r="F98" i="1" s="1"/>
  <c r="D99" i="1"/>
  <c r="F99" i="1" s="1"/>
  <c r="D100" i="1"/>
  <c r="F100" i="1" s="1"/>
  <c r="D101" i="1"/>
  <c r="F101" i="1" s="1"/>
  <c r="D102" i="1"/>
  <c r="F102" i="1" s="1"/>
  <c r="D103" i="1"/>
  <c r="F103" i="1" s="1"/>
  <c r="D104" i="1"/>
  <c r="F104" i="1" s="1"/>
  <c r="D105" i="1"/>
  <c r="F105" i="1" s="1"/>
  <c r="D106" i="1"/>
  <c r="F106" i="1" s="1"/>
  <c r="D107" i="1"/>
  <c r="F107" i="1" s="1"/>
  <c r="D108" i="1"/>
  <c r="F108" i="1" s="1"/>
  <c r="D109" i="1"/>
  <c r="F109" i="1" s="1"/>
  <c r="D110" i="1"/>
  <c r="F110" i="1" s="1"/>
  <c r="D111" i="1"/>
  <c r="F111" i="1" s="1"/>
  <c r="D112" i="1"/>
  <c r="F112" i="1" s="1"/>
  <c r="D113" i="1"/>
  <c r="F113" i="1" s="1"/>
  <c r="D114" i="1"/>
  <c r="F114" i="1" s="1"/>
  <c r="D115" i="1"/>
  <c r="F115" i="1" s="1"/>
  <c r="D116" i="1"/>
  <c r="F116" i="1" s="1"/>
  <c r="D117" i="1"/>
  <c r="F117" i="1" s="1"/>
  <c r="D118" i="1"/>
  <c r="F118" i="1" s="1"/>
  <c r="D119" i="1"/>
  <c r="F119" i="1" s="1"/>
  <c r="D120" i="1"/>
  <c r="F120" i="1" s="1"/>
  <c r="D121" i="1"/>
  <c r="F121" i="1" s="1"/>
  <c r="D122" i="1"/>
  <c r="F122" i="1" s="1"/>
  <c r="D123" i="1"/>
  <c r="F123" i="1" s="1"/>
  <c r="D124" i="1"/>
  <c r="F124" i="1" s="1"/>
  <c r="D125" i="1"/>
  <c r="F125" i="1" s="1"/>
  <c r="D126" i="1"/>
  <c r="F126" i="1" s="1"/>
  <c r="D127" i="1"/>
  <c r="F127" i="1" s="1"/>
  <c r="D128" i="1"/>
  <c r="F128" i="1" s="1"/>
  <c r="D129" i="1"/>
  <c r="F129" i="1" s="1"/>
  <c r="D130" i="1"/>
  <c r="F130" i="1" s="1"/>
  <c r="D131" i="1"/>
  <c r="F131" i="1" s="1"/>
  <c r="D132" i="1"/>
  <c r="F132" i="1" s="1"/>
  <c r="D133" i="1"/>
  <c r="F133" i="1" s="1"/>
  <c r="D134" i="1"/>
  <c r="F134" i="1" s="1"/>
  <c r="D135" i="1"/>
  <c r="F135" i="1" s="1"/>
  <c r="D136" i="1"/>
  <c r="F136" i="1" s="1"/>
  <c r="D137" i="1"/>
  <c r="F137" i="1" s="1"/>
  <c r="D138" i="1"/>
  <c r="F138" i="1" s="1"/>
  <c r="D139" i="1"/>
  <c r="F139" i="1" s="1"/>
  <c r="D140" i="1"/>
  <c r="F140" i="1" s="1"/>
  <c r="D141" i="1"/>
  <c r="F141" i="1" s="1"/>
  <c r="D142" i="1"/>
  <c r="F142" i="1" s="1"/>
  <c r="D143" i="1"/>
  <c r="F143" i="1" s="1"/>
  <c r="D144" i="1"/>
  <c r="F144" i="1" s="1"/>
  <c r="D145" i="1"/>
  <c r="F145" i="1" s="1"/>
  <c r="D146" i="1"/>
  <c r="F146" i="1" s="1"/>
  <c r="D147" i="1"/>
  <c r="F147" i="1" s="1"/>
  <c r="D148" i="1"/>
  <c r="F148" i="1" s="1"/>
  <c r="D149" i="1"/>
  <c r="F149" i="1" s="1"/>
  <c r="D150" i="1"/>
  <c r="F150" i="1" s="1"/>
  <c r="D151" i="1"/>
  <c r="F151" i="1" s="1"/>
  <c r="D152" i="1"/>
  <c r="F152" i="1" s="1"/>
  <c r="D153" i="1"/>
  <c r="F153" i="1" s="1"/>
  <c r="D154" i="1"/>
  <c r="F154" i="1" s="1"/>
  <c r="D155" i="1"/>
  <c r="F155" i="1" s="1"/>
  <c r="D156" i="1"/>
  <c r="F156" i="1" s="1"/>
  <c r="D157" i="1"/>
  <c r="F157" i="1" s="1"/>
  <c r="D158" i="1"/>
  <c r="F158" i="1" s="1"/>
  <c r="D159" i="1"/>
  <c r="F159" i="1" s="1"/>
  <c r="D160" i="1"/>
  <c r="F160" i="1" s="1"/>
  <c r="D161" i="1"/>
  <c r="F161" i="1" s="1"/>
  <c r="D162" i="1"/>
  <c r="F162" i="1" s="1"/>
  <c r="D163" i="1"/>
  <c r="F163" i="1" s="1"/>
  <c r="D164" i="1"/>
  <c r="F164" i="1" s="1"/>
  <c r="D165" i="1"/>
  <c r="F165" i="1" s="1"/>
  <c r="D166" i="1"/>
  <c r="F166" i="1" s="1"/>
  <c r="D167" i="1"/>
  <c r="F167" i="1" s="1"/>
  <c r="D168" i="1"/>
  <c r="F168" i="1" s="1"/>
  <c r="D169" i="1"/>
  <c r="F169" i="1" s="1"/>
  <c r="D170" i="1"/>
  <c r="F170" i="1" s="1"/>
  <c r="D171" i="1"/>
  <c r="F171" i="1" s="1"/>
  <c r="D172" i="1"/>
  <c r="F172" i="1" s="1"/>
  <c r="D173" i="1"/>
  <c r="F173" i="1" s="1"/>
  <c r="D174" i="1"/>
  <c r="F174" i="1" s="1"/>
  <c r="D175" i="1"/>
  <c r="F175" i="1" s="1"/>
  <c r="D176" i="1"/>
  <c r="F176" i="1" s="1"/>
  <c r="D177" i="1"/>
  <c r="F177" i="1" s="1"/>
  <c r="D178" i="1"/>
  <c r="F178" i="1" s="1"/>
  <c r="D179" i="1"/>
  <c r="F179" i="1" s="1"/>
  <c r="D180" i="1"/>
  <c r="F180" i="1" s="1"/>
  <c r="D181" i="1"/>
  <c r="F181" i="1" s="1"/>
  <c r="D182" i="1"/>
  <c r="F182" i="1" s="1"/>
  <c r="D183" i="1"/>
  <c r="F183" i="1" s="1"/>
  <c r="D184" i="1"/>
  <c r="F184" i="1" s="1"/>
  <c r="D185" i="1"/>
  <c r="F185" i="1" s="1"/>
  <c r="D186" i="1"/>
  <c r="F186" i="1" s="1"/>
  <c r="D187" i="1"/>
  <c r="F187" i="1" s="1"/>
  <c r="D188" i="1"/>
  <c r="F188" i="1" s="1"/>
  <c r="D189" i="1"/>
  <c r="F189" i="1" s="1"/>
  <c r="D190" i="1"/>
  <c r="F190" i="1" s="1"/>
  <c r="D191" i="1"/>
  <c r="F191" i="1" s="1"/>
  <c r="D192" i="1"/>
  <c r="F192" i="1" s="1"/>
  <c r="D193" i="1"/>
  <c r="F193" i="1" s="1"/>
  <c r="D194" i="1"/>
  <c r="F194" i="1" s="1"/>
  <c r="D195" i="1"/>
  <c r="F195" i="1" s="1"/>
  <c r="D196" i="1"/>
  <c r="F196" i="1" s="1"/>
  <c r="D197" i="1"/>
  <c r="F197" i="1" s="1"/>
  <c r="D198" i="1"/>
  <c r="F198" i="1" s="1"/>
  <c r="D199" i="1"/>
  <c r="F199" i="1" s="1"/>
  <c r="D200" i="1"/>
  <c r="F200" i="1" s="1"/>
  <c r="D201" i="1"/>
  <c r="F201" i="1" s="1"/>
  <c r="D202" i="1"/>
  <c r="F202" i="1" s="1"/>
  <c r="D203" i="1"/>
  <c r="F203" i="1" s="1"/>
  <c r="D204" i="1"/>
  <c r="F204" i="1" s="1"/>
  <c r="D205" i="1"/>
  <c r="F205" i="1" s="1"/>
  <c r="D206" i="1"/>
  <c r="F206" i="1" s="1"/>
  <c r="D207" i="1"/>
  <c r="F207" i="1" s="1"/>
  <c r="D208" i="1"/>
  <c r="F208" i="1" s="1"/>
  <c r="D209" i="1"/>
  <c r="F209" i="1" s="1"/>
  <c r="D210" i="1"/>
  <c r="F210" i="1" s="1"/>
  <c r="D211" i="1"/>
  <c r="F211" i="1" s="1"/>
  <c r="D212" i="1"/>
  <c r="F212" i="1" s="1"/>
  <c r="D213" i="1"/>
  <c r="F213" i="1" s="1"/>
  <c r="D214" i="1"/>
  <c r="F214" i="1" s="1"/>
  <c r="D215" i="1"/>
  <c r="F215" i="1" s="1"/>
  <c r="D216" i="1"/>
  <c r="F216" i="1" s="1"/>
  <c r="D217" i="1"/>
  <c r="F217" i="1" s="1"/>
  <c r="D218" i="1"/>
  <c r="F218" i="1" s="1"/>
  <c r="D219" i="1"/>
  <c r="F219" i="1" s="1"/>
  <c r="D220" i="1"/>
  <c r="F220" i="1" s="1"/>
  <c r="D221" i="1"/>
  <c r="F221" i="1" s="1"/>
  <c r="D222" i="1"/>
  <c r="F222" i="1" s="1"/>
  <c r="D223" i="1"/>
  <c r="F223" i="1" s="1"/>
  <c r="D224" i="1"/>
  <c r="F224" i="1" s="1"/>
  <c r="D225" i="1"/>
  <c r="F225" i="1" s="1"/>
  <c r="D226" i="1"/>
  <c r="F226" i="1" s="1"/>
  <c r="D227" i="1"/>
  <c r="F227" i="1" s="1"/>
  <c r="D228" i="1"/>
  <c r="F228" i="1" s="1"/>
  <c r="D229" i="1"/>
  <c r="F229" i="1" s="1"/>
  <c r="D230" i="1"/>
  <c r="F230" i="1" s="1"/>
  <c r="D231" i="1"/>
  <c r="F231" i="1" s="1"/>
  <c r="D232" i="1"/>
  <c r="F232" i="1" s="1"/>
  <c r="D233" i="1"/>
  <c r="F233" i="1" s="1"/>
  <c r="D234" i="1"/>
  <c r="F234" i="1" s="1"/>
  <c r="D235" i="1"/>
  <c r="F235" i="1" s="1"/>
  <c r="D236" i="1"/>
  <c r="F236" i="1" s="1"/>
  <c r="D237" i="1"/>
  <c r="F237" i="1" s="1"/>
  <c r="D238" i="1"/>
  <c r="F238" i="1" s="1"/>
  <c r="D239" i="1"/>
  <c r="F239" i="1" s="1"/>
  <c r="D240" i="1"/>
  <c r="F240" i="1" s="1"/>
  <c r="D241" i="1"/>
  <c r="F241" i="1" s="1"/>
  <c r="D242" i="1"/>
  <c r="F242" i="1" s="1"/>
  <c r="D243" i="1"/>
  <c r="F243" i="1" s="1"/>
  <c r="D244" i="1"/>
  <c r="F244" i="1" s="1"/>
  <c r="D245" i="1"/>
  <c r="F245" i="1" s="1"/>
  <c r="D246" i="1"/>
  <c r="F246" i="1" s="1"/>
  <c r="D247" i="1"/>
  <c r="F247" i="1" s="1"/>
  <c r="D248" i="1"/>
  <c r="F248" i="1" s="1"/>
  <c r="D249" i="1"/>
  <c r="F249" i="1" s="1"/>
  <c r="D250" i="1"/>
  <c r="F250" i="1" s="1"/>
  <c r="D251" i="1"/>
  <c r="F251" i="1" s="1"/>
  <c r="D252" i="1"/>
  <c r="F252" i="1" s="1"/>
  <c r="D253" i="1"/>
  <c r="F253" i="1" s="1"/>
  <c r="D254" i="1"/>
  <c r="F254" i="1" s="1"/>
  <c r="D255" i="1"/>
  <c r="F255" i="1" s="1"/>
  <c r="D256" i="1"/>
  <c r="F256" i="1" s="1"/>
  <c r="D257" i="1"/>
  <c r="F257" i="1" s="1"/>
  <c r="D258" i="1"/>
  <c r="F258" i="1" s="1"/>
  <c r="D259" i="1"/>
  <c r="F259" i="1" s="1"/>
  <c r="D260" i="1"/>
  <c r="F260" i="1" s="1"/>
  <c r="D261" i="1"/>
  <c r="F261" i="1" s="1"/>
  <c r="D262" i="1"/>
  <c r="F262" i="1" s="1"/>
  <c r="D263" i="1"/>
  <c r="F263" i="1" s="1"/>
  <c r="D264" i="1"/>
  <c r="F264" i="1" s="1"/>
  <c r="D265" i="1"/>
  <c r="F265" i="1" s="1"/>
  <c r="D266" i="1"/>
  <c r="F266" i="1" s="1"/>
  <c r="D267" i="1"/>
  <c r="F267" i="1" s="1"/>
  <c r="D268" i="1"/>
  <c r="F268" i="1" s="1"/>
  <c r="D269" i="1"/>
  <c r="F269" i="1" s="1"/>
  <c r="D270" i="1"/>
  <c r="F270" i="1" s="1"/>
  <c r="D271" i="1"/>
  <c r="F271" i="1" s="1"/>
  <c r="D272" i="1"/>
  <c r="F272" i="1" s="1"/>
  <c r="D273" i="1"/>
  <c r="F273" i="1" s="1"/>
  <c r="D274" i="1"/>
  <c r="F274" i="1" s="1"/>
  <c r="D275" i="1"/>
  <c r="F275" i="1" s="1"/>
  <c r="D276" i="1"/>
  <c r="F276" i="1" s="1"/>
  <c r="D277" i="1"/>
  <c r="F277" i="1" s="1"/>
  <c r="D278" i="1"/>
  <c r="F278" i="1" s="1"/>
  <c r="D279" i="1"/>
  <c r="F279" i="1" s="1"/>
  <c r="D280" i="1"/>
  <c r="F280" i="1" s="1"/>
  <c r="D281" i="1"/>
  <c r="F281" i="1" s="1"/>
  <c r="D282" i="1"/>
  <c r="F282" i="1" s="1"/>
  <c r="D283" i="1"/>
  <c r="F283" i="1" s="1"/>
  <c r="D284" i="1"/>
  <c r="F284" i="1" s="1"/>
  <c r="D285" i="1"/>
  <c r="F285" i="1" s="1"/>
  <c r="D286" i="1"/>
  <c r="F286" i="1" s="1"/>
  <c r="D287" i="1"/>
  <c r="F287" i="1" s="1"/>
  <c r="D288" i="1"/>
  <c r="F288" i="1" s="1"/>
  <c r="D289" i="1"/>
  <c r="F289" i="1" s="1"/>
  <c r="D290" i="1"/>
  <c r="F290" i="1" s="1"/>
  <c r="D291" i="1"/>
  <c r="F291" i="1" s="1"/>
  <c r="D292" i="1"/>
  <c r="F292" i="1" s="1"/>
  <c r="D293" i="1"/>
  <c r="F293" i="1" s="1"/>
  <c r="D294" i="1"/>
  <c r="F294" i="1" s="1"/>
  <c r="D295" i="1"/>
  <c r="F295" i="1" s="1"/>
  <c r="D296" i="1"/>
  <c r="F296" i="1" s="1"/>
  <c r="D297" i="1"/>
  <c r="F297" i="1" s="1"/>
  <c r="D298" i="1"/>
  <c r="F298" i="1" s="1"/>
  <c r="D299" i="1"/>
  <c r="F299" i="1" s="1"/>
  <c r="D300" i="1"/>
  <c r="F300" i="1" s="1"/>
  <c r="D301" i="1"/>
  <c r="F301" i="1" s="1"/>
  <c r="D302" i="1"/>
  <c r="F302" i="1" s="1"/>
  <c r="D303" i="1"/>
  <c r="F303" i="1" s="1"/>
  <c r="D304" i="1"/>
  <c r="F304" i="1" s="1"/>
  <c r="D305" i="1"/>
  <c r="F305" i="1" s="1"/>
  <c r="D306" i="1"/>
  <c r="F306" i="1" s="1"/>
  <c r="D307" i="1"/>
  <c r="F307" i="1" s="1"/>
  <c r="D308" i="1"/>
  <c r="F308" i="1" s="1"/>
  <c r="D309" i="1"/>
  <c r="F309" i="1" s="1"/>
  <c r="D310" i="1"/>
  <c r="F310" i="1" s="1"/>
  <c r="D311" i="1"/>
  <c r="F311" i="1" s="1"/>
  <c r="D312" i="1"/>
  <c r="F312" i="1" s="1"/>
  <c r="D313" i="1"/>
  <c r="F313" i="1" s="1"/>
  <c r="D314" i="1"/>
  <c r="F314" i="1" s="1"/>
  <c r="D315" i="1"/>
  <c r="F315" i="1" s="1"/>
  <c r="D316" i="1"/>
  <c r="F316" i="1" s="1"/>
  <c r="D317" i="1"/>
  <c r="F317" i="1" s="1"/>
  <c r="D318" i="1"/>
  <c r="F318" i="1" s="1"/>
  <c r="D319" i="1"/>
  <c r="F319" i="1" s="1"/>
  <c r="D320" i="1"/>
  <c r="F320" i="1" s="1"/>
  <c r="D321" i="1"/>
  <c r="F321" i="1" s="1"/>
  <c r="D322" i="1"/>
  <c r="F322" i="1" s="1"/>
  <c r="D323" i="1"/>
  <c r="F323" i="1" s="1"/>
  <c r="D324" i="1"/>
  <c r="F324" i="1" s="1"/>
  <c r="D325" i="1"/>
  <c r="F325" i="1" s="1"/>
  <c r="D326" i="1"/>
  <c r="F326" i="1" s="1"/>
  <c r="D327" i="1"/>
  <c r="F327" i="1" s="1"/>
  <c r="D328" i="1"/>
  <c r="F328" i="1" s="1"/>
  <c r="D329" i="1"/>
  <c r="F329" i="1" s="1"/>
  <c r="D330" i="1"/>
  <c r="F330" i="1" s="1"/>
  <c r="D331" i="1"/>
  <c r="F331" i="1" s="1"/>
  <c r="D332" i="1"/>
  <c r="F332" i="1" s="1"/>
  <c r="D333" i="1"/>
  <c r="F333" i="1" s="1"/>
  <c r="D334" i="1"/>
  <c r="F334" i="1" s="1"/>
  <c r="D335" i="1"/>
  <c r="F335" i="1" s="1"/>
  <c r="D336" i="1"/>
  <c r="F336" i="1" s="1"/>
  <c r="D337" i="1"/>
  <c r="F337" i="1" s="1"/>
  <c r="D338" i="1"/>
  <c r="F338" i="1" s="1"/>
  <c r="D339" i="1"/>
  <c r="F339" i="1" s="1"/>
  <c r="D340" i="1"/>
  <c r="F340" i="1" s="1"/>
  <c r="D341" i="1"/>
  <c r="F341" i="1" s="1"/>
  <c r="D342" i="1"/>
  <c r="F342" i="1" s="1"/>
  <c r="D343" i="1"/>
  <c r="F343" i="1" s="1"/>
  <c r="D344" i="1"/>
  <c r="F344" i="1" s="1"/>
  <c r="D345" i="1"/>
  <c r="F345" i="1" s="1"/>
  <c r="D346" i="1"/>
  <c r="F346" i="1" s="1"/>
  <c r="D347" i="1"/>
  <c r="F347" i="1" s="1"/>
  <c r="D348" i="1"/>
  <c r="F348" i="1" s="1"/>
  <c r="D349" i="1"/>
  <c r="F349" i="1" s="1"/>
  <c r="D350" i="1"/>
  <c r="F350" i="1" s="1"/>
  <c r="D351" i="1"/>
  <c r="F351" i="1" s="1"/>
  <c r="D352" i="1"/>
  <c r="F352" i="1" s="1"/>
  <c r="D353" i="1"/>
  <c r="F353" i="1" s="1"/>
  <c r="D354" i="1"/>
  <c r="F354" i="1" s="1"/>
  <c r="D355" i="1"/>
  <c r="F355" i="1" s="1"/>
  <c r="D356" i="1"/>
  <c r="F356" i="1" s="1"/>
  <c r="D357" i="1"/>
  <c r="F357" i="1" s="1"/>
  <c r="D358" i="1"/>
  <c r="F358" i="1" s="1"/>
  <c r="D359" i="1"/>
  <c r="F359" i="1" s="1"/>
  <c r="D360" i="1"/>
  <c r="F360" i="1" s="1"/>
  <c r="D361" i="1"/>
  <c r="F361" i="1" s="1"/>
  <c r="D362" i="1"/>
  <c r="F362" i="1" s="1"/>
  <c r="D363" i="1"/>
  <c r="F363" i="1" s="1"/>
  <c r="D364" i="1"/>
  <c r="F364" i="1" s="1"/>
  <c r="D365" i="1"/>
  <c r="F365" i="1" s="1"/>
  <c r="D366" i="1"/>
  <c r="F366" i="1" s="1"/>
  <c r="D367" i="1"/>
  <c r="F367" i="1" s="1"/>
  <c r="D368" i="1"/>
  <c r="F368" i="1" s="1"/>
  <c r="D369" i="1"/>
  <c r="F369" i="1" s="1"/>
  <c r="D370" i="1"/>
  <c r="F370" i="1" s="1"/>
  <c r="D371" i="1"/>
  <c r="F371" i="1" s="1"/>
  <c r="D372" i="1"/>
  <c r="F372" i="1" s="1"/>
  <c r="D373" i="1"/>
  <c r="F373" i="1" s="1"/>
  <c r="D374" i="1"/>
  <c r="F374" i="1" s="1"/>
  <c r="D375" i="1"/>
  <c r="F375" i="1" s="1"/>
  <c r="D376" i="1"/>
  <c r="F376" i="1" s="1"/>
  <c r="D377" i="1"/>
  <c r="F377" i="1" s="1"/>
  <c r="D378" i="1"/>
  <c r="F378" i="1" s="1"/>
  <c r="D379" i="1"/>
  <c r="F379" i="1" s="1"/>
  <c r="D380" i="1"/>
  <c r="F380" i="1" s="1"/>
  <c r="D381" i="1"/>
  <c r="F381" i="1" s="1"/>
  <c r="D382" i="1"/>
  <c r="F382" i="1" s="1"/>
  <c r="D383" i="1"/>
  <c r="F383" i="1" s="1"/>
  <c r="D384" i="1"/>
  <c r="F384" i="1" s="1"/>
  <c r="D385" i="1"/>
  <c r="F385" i="1" s="1"/>
  <c r="D386" i="1"/>
  <c r="F386" i="1" s="1"/>
  <c r="D387" i="1"/>
  <c r="F387" i="1" s="1"/>
  <c r="D388" i="1"/>
  <c r="F388" i="1" s="1"/>
  <c r="D389" i="1"/>
  <c r="F389" i="1" s="1"/>
  <c r="D390" i="1"/>
  <c r="F390" i="1" s="1"/>
  <c r="D391" i="1"/>
  <c r="F391" i="1" s="1"/>
  <c r="D392" i="1"/>
  <c r="F392" i="1" s="1"/>
  <c r="D393" i="1"/>
  <c r="F393" i="1" s="1"/>
  <c r="D394" i="1"/>
  <c r="F394" i="1" s="1"/>
  <c r="D395" i="1"/>
  <c r="F395" i="1" s="1"/>
  <c r="D396" i="1"/>
  <c r="F396" i="1" s="1"/>
  <c r="D397" i="1"/>
  <c r="F397" i="1" s="1"/>
  <c r="D398" i="1"/>
  <c r="F398" i="1" s="1"/>
  <c r="D399" i="1"/>
  <c r="F399" i="1" s="1"/>
  <c r="D400" i="1"/>
  <c r="F400" i="1" s="1"/>
  <c r="D401" i="1"/>
  <c r="F401" i="1" s="1"/>
  <c r="D402" i="1"/>
  <c r="F402" i="1" s="1"/>
  <c r="D403" i="1"/>
  <c r="F403" i="1" s="1"/>
  <c r="D404" i="1"/>
  <c r="F404" i="1" s="1"/>
  <c r="D405" i="1"/>
  <c r="F405" i="1" s="1"/>
  <c r="D406" i="1"/>
  <c r="F406" i="1" s="1"/>
  <c r="D407" i="1"/>
  <c r="F407" i="1" s="1"/>
  <c r="D408" i="1"/>
  <c r="F408" i="1" s="1"/>
  <c r="D409" i="1"/>
  <c r="F409" i="1" s="1"/>
  <c r="D410" i="1"/>
  <c r="F410" i="1" s="1"/>
  <c r="D411" i="1"/>
  <c r="F411" i="1" s="1"/>
  <c r="D412" i="1"/>
  <c r="F412" i="1" s="1"/>
  <c r="D413" i="1"/>
  <c r="F413" i="1" s="1"/>
  <c r="D414" i="1"/>
  <c r="F414" i="1" s="1"/>
  <c r="D415" i="1"/>
  <c r="F415" i="1" s="1"/>
  <c r="D416" i="1"/>
  <c r="F416" i="1" s="1"/>
  <c r="D417" i="1"/>
  <c r="F417" i="1" s="1"/>
  <c r="D418" i="1"/>
  <c r="F418" i="1" s="1"/>
  <c r="D419" i="1"/>
  <c r="F419" i="1" s="1"/>
  <c r="D420" i="1"/>
  <c r="F420" i="1" s="1"/>
  <c r="D421" i="1"/>
  <c r="F421" i="1" s="1"/>
  <c r="D422" i="1"/>
  <c r="F422" i="1" s="1"/>
  <c r="D423" i="1"/>
  <c r="F423" i="1" s="1"/>
  <c r="D424" i="1"/>
  <c r="F424" i="1" s="1"/>
  <c r="D425" i="1"/>
  <c r="F425" i="1" s="1"/>
  <c r="D426" i="1"/>
  <c r="F426" i="1" s="1"/>
  <c r="D427" i="1"/>
  <c r="F427" i="1" s="1"/>
  <c r="D428" i="1"/>
  <c r="F428" i="1" s="1"/>
  <c r="D429" i="1"/>
  <c r="F429" i="1" s="1"/>
  <c r="D430" i="1"/>
  <c r="F430" i="1" s="1"/>
  <c r="D431" i="1"/>
  <c r="F431" i="1" s="1"/>
  <c r="D432" i="1"/>
  <c r="F432" i="1" s="1"/>
  <c r="D433" i="1"/>
  <c r="F433" i="1" s="1"/>
  <c r="D434" i="1"/>
  <c r="F434" i="1" s="1"/>
  <c r="D435" i="1"/>
  <c r="F435" i="1" s="1"/>
  <c r="D436" i="1"/>
  <c r="F436" i="1" s="1"/>
  <c r="D437" i="1"/>
  <c r="F437" i="1" s="1"/>
  <c r="D438" i="1"/>
  <c r="F438" i="1" s="1"/>
  <c r="D439" i="1"/>
  <c r="F439" i="1" s="1"/>
  <c r="D440" i="1"/>
  <c r="F440" i="1" s="1"/>
  <c r="D441" i="1"/>
  <c r="F441" i="1" s="1"/>
  <c r="D442" i="1"/>
  <c r="F442" i="1" s="1"/>
  <c r="D443" i="1"/>
  <c r="F443" i="1" s="1"/>
  <c r="D444" i="1"/>
  <c r="F444" i="1" s="1"/>
  <c r="D445" i="1"/>
  <c r="F445" i="1" s="1"/>
  <c r="D446" i="1"/>
  <c r="F446" i="1" s="1"/>
  <c r="D447" i="1"/>
  <c r="F447" i="1" s="1"/>
  <c r="D448" i="1"/>
  <c r="F448" i="1" s="1"/>
  <c r="D449" i="1"/>
  <c r="F449" i="1" s="1"/>
  <c r="D450" i="1"/>
  <c r="F450" i="1" s="1"/>
  <c r="D451" i="1"/>
  <c r="F451" i="1" s="1"/>
  <c r="D452" i="1"/>
  <c r="F452" i="1" s="1"/>
  <c r="D453" i="1"/>
  <c r="F453" i="1" s="1"/>
  <c r="D454" i="1"/>
  <c r="F454" i="1" s="1"/>
  <c r="D455" i="1"/>
  <c r="F455" i="1" s="1"/>
  <c r="D456" i="1"/>
  <c r="F456" i="1" s="1"/>
  <c r="D457" i="1"/>
  <c r="F457" i="1" s="1"/>
  <c r="D458" i="1"/>
  <c r="F458" i="1" s="1"/>
  <c r="D459" i="1"/>
  <c r="F459" i="1" s="1"/>
  <c r="D460" i="1"/>
  <c r="F460" i="1" s="1"/>
  <c r="D461" i="1"/>
  <c r="F461" i="1" s="1"/>
  <c r="D462" i="1"/>
  <c r="F462" i="1" s="1"/>
  <c r="D463" i="1"/>
  <c r="F463" i="1" s="1"/>
  <c r="D464" i="1"/>
  <c r="F464" i="1" s="1"/>
  <c r="D465" i="1"/>
  <c r="F465" i="1" s="1"/>
  <c r="D466" i="1"/>
  <c r="F466" i="1" s="1"/>
  <c r="D467" i="1"/>
  <c r="F467" i="1" s="1"/>
  <c r="D468" i="1"/>
  <c r="F468" i="1" s="1"/>
  <c r="D469" i="1"/>
  <c r="F469" i="1" s="1"/>
  <c r="D470" i="1"/>
  <c r="F470" i="1" s="1"/>
  <c r="D471" i="1"/>
  <c r="F471" i="1" s="1"/>
  <c r="D472" i="1"/>
  <c r="F472" i="1" s="1"/>
  <c r="D473" i="1"/>
  <c r="F473" i="1" s="1"/>
  <c r="D474" i="1"/>
  <c r="F474" i="1" s="1"/>
  <c r="D475" i="1"/>
  <c r="F475" i="1" s="1"/>
  <c r="D476" i="1"/>
  <c r="F476" i="1" s="1"/>
  <c r="D477" i="1"/>
  <c r="F477" i="1" s="1"/>
  <c r="D478" i="1"/>
  <c r="F478" i="1" s="1"/>
  <c r="D479" i="1"/>
  <c r="F479" i="1" s="1"/>
  <c r="D480" i="1"/>
  <c r="F480" i="1" s="1"/>
  <c r="D481" i="1"/>
  <c r="F481" i="1" s="1"/>
  <c r="D482" i="1"/>
  <c r="F482" i="1" s="1"/>
  <c r="D483" i="1"/>
  <c r="F483" i="1" s="1"/>
  <c r="D484" i="1"/>
  <c r="F484" i="1" s="1"/>
  <c r="D485" i="1"/>
  <c r="F485" i="1" s="1"/>
  <c r="D486" i="1"/>
  <c r="F486" i="1" s="1"/>
  <c r="D487" i="1"/>
  <c r="F487" i="1" s="1"/>
  <c r="D488" i="1"/>
  <c r="F488" i="1" s="1"/>
  <c r="D489" i="1"/>
  <c r="F489" i="1" s="1"/>
  <c r="D490" i="1"/>
  <c r="F490" i="1" s="1"/>
  <c r="D491" i="1"/>
  <c r="F491" i="1" s="1"/>
  <c r="D492" i="1"/>
  <c r="F492" i="1" s="1"/>
  <c r="D493" i="1"/>
  <c r="F493" i="1" s="1"/>
  <c r="D494" i="1"/>
  <c r="F494" i="1" s="1"/>
  <c r="D495" i="1"/>
  <c r="F495" i="1" s="1"/>
  <c r="D496" i="1"/>
  <c r="F496" i="1" s="1"/>
  <c r="D497" i="1"/>
  <c r="F497" i="1" s="1"/>
  <c r="D498" i="1"/>
  <c r="F498" i="1" s="1"/>
  <c r="D499" i="1"/>
  <c r="F499" i="1" s="1"/>
  <c r="D500" i="1"/>
  <c r="F500" i="1" s="1"/>
  <c r="D501" i="1"/>
  <c r="F501" i="1" s="1"/>
  <c r="D502" i="1"/>
  <c r="F502" i="1" s="1"/>
  <c r="D503" i="1"/>
  <c r="F503" i="1" s="1"/>
  <c r="D504" i="1"/>
  <c r="F504" i="1" s="1"/>
  <c r="D505" i="1"/>
  <c r="F505" i="1" s="1"/>
  <c r="D506" i="1"/>
  <c r="F506" i="1" s="1"/>
  <c r="D507" i="1"/>
  <c r="F507" i="1" s="1"/>
  <c r="D508" i="1"/>
  <c r="F508" i="1" s="1"/>
  <c r="D509" i="1"/>
  <c r="F509" i="1" s="1"/>
  <c r="D510" i="1"/>
  <c r="F510" i="1" s="1"/>
  <c r="D511" i="1"/>
  <c r="F511" i="1" s="1"/>
  <c r="D512" i="1"/>
  <c r="F512" i="1" s="1"/>
  <c r="D513" i="1"/>
  <c r="F513" i="1" s="1"/>
  <c r="D514" i="1"/>
  <c r="F514" i="1" s="1"/>
  <c r="D515" i="1"/>
  <c r="F515" i="1" s="1"/>
  <c r="D516" i="1"/>
  <c r="F516" i="1" s="1"/>
  <c r="D517" i="1"/>
  <c r="F517" i="1" s="1"/>
  <c r="D518" i="1"/>
  <c r="F518" i="1" s="1"/>
  <c r="D519" i="1"/>
  <c r="F519" i="1" s="1"/>
  <c r="D520" i="1"/>
  <c r="F520" i="1" s="1"/>
  <c r="D521" i="1"/>
  <c r="F521" i="1" s="1"/>
  <c r="D522" i="1"/>
  <c r="F522" i="1" s="1"/>
  <c r="D523" i="1"/>
  <c r="F523" i="1" s="1"/>
  <c r="D524" i="1"/>
  <c r="F524" i="1" s="1"/>
  <c r="D525" i="1"/>
  <c r="F525" i="1" s="1"/>
  <c r="D526" i="1"/>
  <c r="F526" i="1" s="1"/>
  <c r="D527" i="1"/>
  <c r="F527" i="1" s="1"/>
  <c r="D528" i="1"/>
  <c r="F528" i="1" s="1"/>
  <c r="D529" i="1"/>
  <c r="F529" i="1" s="1"/>
  <c r="D530" i="1"/>
  <c r="F530" i="1" s="1"/>
  <c r="D531" i="1"/>
  <c r="F531" i="1" s="1"/>
  <c r="D532" i="1"/>
  <c r="F532" i="1" s="1"/>
  <c r="D533" i="1"/>
  <c r="F533" i="1" s="1"/>
  <c r="D534" i="1"/>
  <c r="F534" i="1" s="1"/>
  <c r="D535" i="1"/>
  <c r="F535" i="1" s="1"/>
  <c r="D536" i="1"/>
  <c r="F536" i="1" s="1"/>
  <c r="D537" i="1"/>
  <c r="F537" i="1" s="1"/>
  <c r="D538" i="1"/>
  <c r="F538" i="1" s="1"/>
  <c r="D539" i="1"/>
  <c r="F539" i="1" s="1"/>
  <c r="D540" i="1"/>
  <c r="F540" i="1" s="1"/>
  <c r="D541" i="1"/>
  <c r="F541" i="1" s="1"/>
  <c r="D542" i="1"/>
  <c r="F542" i="1" s="1"/>
  <c r="D543" i="1"/>
  <c r="F543" i="1" s="1"/>
  <c r="D544" i="1"/>
  <c r="F544" i="1" s="1"/>
  <c r="D545" i="1"/>
  <c r="F545" i="1" s="1"/>
  <c r="D546" i="1"/>
  <c r="F546" i="1" s="1"/>
  <c r="D547" i="1"/>
  <c r="F547" i="1" s="1"/>
  <c r="D548" i="1"/>
  <c r="F548" i="1" s="1"/>
  <c r="D549" i="1"/>
  <c r="F549" i="1" s="1"/>
  <c r="D550" i="1"/>
  <c r="F550" i="1" s="1"/>
  <c r="D551" i="1"/>
  <c r="F551" i="1" s="1"/>
  <c r="D552" i="1"/>
  <c r="F552" i="1" s="1"/>
  <c r="D553" i="1"/>
  <c r="F553" i="1" s="1"/>
  <c r="D554" i="1"/>
  <c r="F554" i="1" s="1"/>
  <c r="D555" i="1"/>
  <c r="F555" i="1" s="1"/>
  <c r="D556" i="1"/>
  <c r="F556" i="1" s="1"/>
  <c r="D557" i="1"/>
  <c r="F557" i="1" s="1"/>
  <c r="D558" i="1"/>
  <c r="F558" i="1" s="1"/>
  <c r="D559" i="1"/>
  <c r="F559" i="1" s="1"/>
  <c r="D560" i="1"/>
  <c r="F560" i="1" s="1"/>
  <c r="D561" i="1"/>
  <c r="F561" i="1" s="1"/>
  <c r="D562" i="1"/>
  <c r="F562" i="1" s="1"/>
  <c r="D563" i="1"/>
  <c r="F563" i="1" s="1"/>
  <c r="D564" i="1"/>
  <c r="F564" i="1" s="1"/>
  <c r="D565" i="1"/>
  <c r="F565" i="1" s="1"/>
  <c r="D566" i="1"/>
  <c r="F566" i="1" s="1"/>
  <c r="D567" i="1"/>
  <c r="F567" i="1" s="1"/>
  <c r="D568" i="1"/>
  <c r="F568" i="1" s="1"/>
  <c r="D569" i="1"/>
  <c r="F569" i="1" s="1"/>
  <c r="D570" i="1"/>
  <c r="F570" i="1" s="1"/>
  <c r="D571" i="1"/>
  <c r="F571" i="1" s="1"/>
  <c r="D572" i="1"/>
  <c r="F572" i="1" s="1"/>
  <c r="D573" i="1"/>
  <c r="F573" i="1" s="1"/>
  <c r="D574" i="1"/>
  <c r="F574" i="1" s="1"/>
  <c r="D575" i="1"/>
  <c r="F575" i="1" s="1"/>
  <c r="D576" i="1"/>
  <c r="F576" i="1" s="1"/>
  <c r="D577" i="1"/>
  <c r="F577" i="1" s="1"/>
  <c r="D578" i="1"/>
  <c r="F578" i="1" s="1"/>
  <c r="D579" i="1"/>
  <c r="F579" i="1" s="1"/>
  <c r="D580" i="1"/>
  <c r="F580" i="1" s="1"/>
  <c r="D581" i="1"/>
  <c r="F581" i="1" s="1"/>
  <c r="D582" i="1"/>
  <c r="F582" i="1" s="1"/>
  <c r="D583" i="1"/>
  <c r="F583" i="1" s="1"/>
  <c r="D584" i="1"/>
  <c r="F584" i="1" s="1"/>
  <c r="D585" i="1"/>
  <c r="F585" i="1" s="1"/>
  <c r="D586" i="1"/>
  <c r="F586" i="1" s="1"/>
  <c r="D587" i="1"/>
  <c r="F587" i="1" s="1"/>
  <c r="D588" i="1"/>
  <c r="F588" i="1" s="1"/>
  <c r="D589" i="1"/>
  <c r="F589" i="1" s="1"/>
  <c r="D590" i="1"/>
  <c r="F590" i="1" s="1"/>
  <c r="D591" i="1"/>
  <c r="F591" i="1" s="1"/>
  <c r="D592" i="1"/>
  <c r="F592" i="1" s="1"/>
  <c r="D593" i="1"/>
  <c r="F593" i="1" s="1"/>
  <c r="D594" i="1"/>
  <c r="F594" i="1" s="1"/>
  <c r="D595" i="1"/>
  <c r="F595" i="1" s="1"/>
  <c r="D596" i="1"/>
  <c r="F596" i="1" s="1"/>
  <c r="D597" i="1"/>
  <c r="F597" i="1" s="1"/>
  <c r="D598" i="1"/>
  <c r="F598" i="1" s="1"/>
  <c r="D599" i="1"/>
  <c r="F599" i="1" s="1"/>
  <c r="D600" i="1"/>
  <c r="F600" i="1" s="1"/>
  <c r="D601" i="1"/>
  <c r="F601" i="1" s="1"/>
  <c r="D602" i="1"/>
  <c r="F602" i="1" s="1"/>
  <c r="D603" i="1"/>
  <c r="F603" i="1" s="1"/>
  <c r="D604" i="1"/>
  <c r="F604" i="1" s="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D622" i="1"/>
  <c r="F622" i="1" s="1"/>
  <c r="D623" i="1"/>
  <c r="F623" i="1" s="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0" i="1"/>
  <c r="F640" i="1" s="1"/>
  <c r="D641" i="1"/>
  <c r="F641" i="1" s="1"/>
  <c r="D642" i="1"/>
  <c r="F642" i="1" s="1"/>
  <c r="D643" i="1"/>
  <c r="F643" i="1" s="1"/>
  <c r="D644" i="1"/>
  <c r="F644" i="1" s="1"/>
  <c r="D645" i="1"/>
  <c r="F645" i="1" s="1"/>
  <c r="D646" i="1"/>
  <c r="F646" i="1" s="1"/>
  <c r="D647" i="1"/>
  <c r="F647" i="1" s="1"/>
  <c r="D648" i="1"/>
  <c r="F648" i="1" s="1"/>
  <c r="D649" i="1"/>
  <c r="F649" i="1" s="1"/>
  <c r="D650" i="1"/>
  <c r="F650" i="1" s="1"/>
  <c r="D651" i="1"/>
  <c r="F651" i="1" s="1"/>
  <c r="D652" i="1"/>
  <c r="F652" i="1" s="1"/>
  <c r="D653" i="1"/>
  <c r="F653" i="1" s="1"/>
  <c r="D654" i="1"/>
  <c r="F654" i="1" s="1"/>
  <c r="D655" i="1"/>
  <c r="F655" i="1" s="1"/>
  <c r="D656" i="1"/>
  <c r="F656" i="1" s="1"/>
  <c r="D657" i="1"/>
  <c r="F657" i="1" s="1"/>
  <c r="D658" i="1"/>
  <c r="F658" i="1" s="1"/>
  <c r="D659" i="1"/>
  <c r="F659" i="1" s="1"/>
  <c r="D660" i="1"/>
  <c r="F660" i="1" s="1"/>
  <c r="D661" i="1"/>
  <c r="F661" i="1" s="1"/>
  <c r="D662" i="1"/>
  <c r="F662" i="1" s="1"/>
  <c r="D663" i="1"/>
  <c r="F663" i="1" s="1"/>
  <c r="D664" i="1"/>
  <c r="F664" i="1" s="1"/>
  <c r="D665" i="1"/>
  <c r="F665" i="1" s="1"/>
  <c r="D666" i="1"/>
  <c r="F666" i="1" s="1"/>
  <c r="D667" i="1"/>
  <c r="F667" i="1" s="1"/>
  <c r="D668" i="1"/>
  <c r="F668" i="1" s="1"/>
  <c r="D669" i="1"/>
  <c r="F669" i="1" s="1"/>
  <c r="D670" i="1"/>
  <c r="F670" i="1" s="1"/>
  <c r="D671" i="1"/>
  <c r="F671" i="1" s="1"/>
  <c r="D672" i="1"/>
  <c r="F672" i="1" s="1"/>
  <c r="D673" i="1"/>
  <c r="F673" i="1" s="1"/>
  <c r="D674" i="1"/>
  <c r="F674" i="1" s="1"/>
  <c r="D675" i="1"/>
  <c r="F675" i="1" s="1"/>
  <c r="D676" i="1"/>
  <c r="F676" i="1" s="1"/>
  <c r="D677" i="1"/>
  <c r="F677" i="1" s="1"/>
  <c r="D678" i="1"/>
  <c r="F678" i="1" s="1"/>
  <c r="D679" i="1"/>
  <c r="F679" i="1" s="1"/>
  <c r="D680" i="1"/>
  <c r="F680" i="1" s="1"/>
  <c r="D681" i="1"/>
  <c r="F681" i="1" s="1"/>
  <c r="D682" i="1"/>
  <c r="F682" i="1" s="1"/>
  <c r="D683" i="1"/>
  <c r="F683" i="1" s="1"/>
  <c r="D684" i="1"/>
  <c r="F684" i="1" s="1"/>
  <c r="D685" i="1"/>
  <c r="F685" i="1" s="1"/>
  <c r="D686" i="1"/>
  <c r="F686" i="1" s="1"/>
  <c r="D687" i="1"/>
  <c r="F687" i="1" s="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D712" i="1"/>
  <c r="F712" i="1" s="1"/>
  <c r="D713" i="1"/>
  <c r="F713" i="1" s="1"/>
  <c r="D714" i="1"/>
  <c r="F714" i="1" s="1"/>
  <c r="D715" i="1"/>
  <c r="F715" i="1" s="1"/>
  <c r="D716" i="1"/>
  <c r="F716" i="1" s="1"/>
  <c r="D717" i="1"/>
  <c r="F717" i="1" s="1"/>
  <c r="D718" i="1"/>
  <c r="F718" i="1" s="1"/>
  <c r="D719" i="1"/>
  <c r="F719" i="1" s="1"/>
  <c r="D720" i="1"/>
  <c r="F720" i="1" s="1"/>
  <c r="D721" i="1"/>
  <c r="F721" i="1" s="1"/>
  <c r="D722" i="1"/>
  <c r="F722" i="1" s="1"/>
  <c r="D723" i="1"/>
  <c r="F723" i="1" s="1"/>
  <c r="D724" i="1"/>
  <c r="F724" i="1" s="1"/>
  <c r="D725" i="1"/>
  <c r="F725" i="1" s="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3" i="1"/>
  <c r="F743" i="1" s="1"/>
  <c r="D744" i="1"/>
  <c r="F744" i="1" s="1"/>
  <c r="D745" i="1"/>
  <c r="F745" i="1" s="1"/>
  <c r="D746" i="1"/>
  <c r="F746" i="1" s="1"/>
  <c r="D747" i="1"/>
  <c r="F747" i="1" s="1"/>
  <c r="D748" i="1"/>
  <c r="F748" i="1" s="1"/>
  <c r="D749" i="1"/>
  <c r="F749" i="1" s="1"/>
  <c r="D750" i="1"/>
  <c r="F750" i="1" s="1"/>
  <c r="D751" i="1"/>
  <c r="F751" i="1" s="1"/>
  <c r="D752" i="1"/>
  <c r="F752" i="1" s="1"/>
  <c r="D753" i="1"/>
  <c r="F753" i="1" s="1"/>
  <c r="D754" i="1"/>
  <c r="F754" i="1" s="1"/>
  <c r="D755" i="1"/>
  <c r="F755" i="1" s="1"/>
  <c r="D756" i="1"/>
  <c r="F756" i="1" s="1"/>
  <c r="D757" i="1"/>
  <c r="F757" i="1" s="1"/>
  <c r="D758" i="1"/>
  <c r="F758" i="1" s="1"/>
  <c r="D759" i="1"/>
  <c r="F759" i="1" s="1"/>
  <c r="D760" i="1"/>
  <c r="F760" i="1" s="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D796" i="1"/>
  <c r="F796" i="1" s="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D830" i="1"/>
  <c r="F830" i="1" s="1"/>
  <c r="D831" i="1"/>
  <c r="F831" i="1" s="1"/>
  <c r="D832" i="1"/>
  <c r="F832" i="1" s="1"/>
  <c r="D833" i="1"/>
  <c r="F833" i="1" s="1"/>
  <c r="D834" i="1"/>
  <c r="F834" i="1" s="1"/>
  <c r="D835" i="1"/>
  <c r="F835" i="1" s="1"/>
  <c r="D836" i="1"/>
  <c r="F836" i="1" s="1"/>
  <c r="D837" i="1"/>
  <c r="F837" i="1" s="1"/>
  <c r="D838" i="1"/>
  <c r="F838" i="1" s="1"/>
  <c r="D839" i="1"/>
  <c r="F839" i="1" s="1"/>
  <c r="D840" i="1"/>
  <c r="F840" i="1" s="1"/>
  <c r="D841" i="1"/>
  <c r="F841" i="1" s="1"/>
  <c r="D842" i="1"/>
  <c r="F842" i="1" s="1"/>
  <c r="D843" i="1"/>
  <c r="F843" i="1" s="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7" i="1"/>
  <c r="F857" i="1" s="1"/>
  <c r="D858" i="1"/>
  <c r="F858" i="1" s="1"/>
  <c r="D859" i="1"/>
  <c r="F859" i="1" s="1"/>
  <c r="D860" i="1"/>
  <c r="F860" i="1" s="1"/>
  <c r="D861" i="1"/>
  <c r="F861" i="1" s="1"/>
  <c r="D862" i="1"/>
  <c r="F862" i="1" s="1"/>
  <c r="D863" i="1"/>
  <c r="F863" i="1" s="1"/>
  <c r="D864" i="1"/>
  <c r="F864" i="1" s="1"/>
  <c r="D865" i="1"/>
  <c r="F865" i="1" s="1"/>
  <c r="D866" i="1"/>
  <c r="F866" i="1" s="1"/>
  <c r="D867" i="1"/>
  <c r="F867" i="1" s="1"/>
  <c r="D868" i="1"/>
  <c r="F868" i="1" s="1"/>
  <c r="D869" i="1"/>
  <c r="F869" i="1" s="1"/>
  <c r="D870" i="1"/>
  <c r="F870" i="1" s="1"/>
  <c r="D871" i="1"/>
  <c r="F871" i="1" s="1"/>
  <c r="D872" i="1"/>
  <c r="F872" i="1" s="1"/>
  <c r="D873" i="1"/>
  <c r="F873" i="1" s="1"/>
  <c r="D874" i="1"/>
  <c r="F874" i="1" s="1"/>
  <c r="D875" i="1"/>
  <c r="F875" i="1" s="1"/>
  <c r="D876" i="1"/>
  <c r="F876" i="1" s="1"/>
  <c r="D877" i="1"/>
  <c r="F877" i="1" s="1"/>
  <c r="D878" i="1"/>
  <c r="F878" i="1" s="1"/>
  <c r="D879" i="1"/>
  <c r="F879" i="1" s="1"/>
  <c r="D880" i="1"/>
  <c r="F880" i="1" s="1"/>
  <c r="D881" i="1"/>
  <c r="F881" i="1" s="1"/>
  <c r="D882" i="1"/>
  <c r="F882" i="1" s="1"/>
  <c r="D883" i="1"/>
  <c r="F883" i="1" s="1"/>
  <c r="D884" i="1"/>
  <c r="F884" i="1" s="1"/>
  <c r="D885" i="1"/>
  <c r="F885" i="1" s="1"/>
  <c r="D886" i="1"/>
  <c r="F886" i="1" s="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D902" i="1"/>
  <c r="F902" i="1" s="1"/>
  <c r="D903" i="1"/>
  <c r="F903" i="1" s="1"/>
  <c r="D904" i="1"/>
  <c r="F904" i="1" s="1"/>
  <c r="D905" i="1"/>
  <c r="F905" i="1" s="1"/>
  <c r="D906" i="1"/>
  <c r="F906" i="1" s="1"/>
  <c r="D907" i="1"/>
  <c r="F907" i="1" s="1"/>
  <c r="D908" i="1"/>
  <c r="F908" i="1" s="1"/>
  <c r="D909" i="1"/>
  <c r="F909" i="1" s="1"/>
  <c r="D910" i="1"/>
  <c r="F910" i="1" s="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D953" i="1"/>
  <c r="F953" i="1" s="1"/>
  <c r="D954" i="1"/>
  <c r="F954" i="1" s="1"/>
  <c r="D955" i="1"/>
  <c r="F955" i="1" s="1"/>
  <c r="D956" i="1"/>
  <c r="F956" i="1" s="1"/>
  <c r="D957" i="1"/>
  <c r="F957" i="1" s="1"/>
  <c r="D958" i="1"/>
  <c r="F958" i="1" s="1"/>
  <c r="D959" i="1"/>
  <c r="F959" i="1" s="1"/>
  <c r="D960" i="1"/>
  <c r="F960" i="1" s="1"/>
  <c r="D961" i="1"/>
  <c r="F961" i="1" s="1"/>
  <c r="D962" i="1"/>
  <c r="F962" i="1" s="1"/>
  <c r="D963" i="1"/>
  <c r="F963" i="1" s="1"/>
  <c r="D964" i="1"/>
  <c r="F964" i="1" s="1"/>
  <c r="D965" i="1"/>
  <c r="F965" i="1" s="1"/>
  <c r="D966" i="1"/>
  <c r="F966" i="1" s="1"/>
  <c r="D967" i="1"/>
  <c r="F967" i="1" s="1"/>
  <c r="D968" i="1"/>
  <c r="F968" i="1" s="1"/>
  <c r="D969" i="1"/>
  <c r="F969" i="1" s="1"/>
  <c r="D970" i="1"/>
  <c r="F970" i="1" s="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95" i="1"/>
  <c r="F995" i="1" s="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D1012" i="1"/>
  <c r="F1012" i="1" s="1"/>
  <c r="D1013" i="1"/>
  <c r="F1013" i="1" s="1"/>
  <c r="D1014" i="1"/>
  <c r="F1014" i="1" s="1"/>
  <c r="D1015" i="1"/>
  <c r="F1015" i="1" s="1"/>
  <c r="D1016" i="1"/>
  <c r="F1016" i="1" s="1"/>
  <c r="D1017" i="1"/>
  <c r="F1017" i="1" s="1"/>
  <c r="D1018" i="1"/>
  <c r="F1018" i="1" s="1"/>
  <c r="D1019" i="1"/>
  <c r="F1019" i="1" s="1"/>
  <c r="D1020" i="1"/>
  <c r="F1020" i="1" s="1"/>
  <c r="D1021" i="1"/>
  <c r="F1021" i="1" s="1"/>
  <c r="D1022" i="1"/>
  <c r="F1022" i="1" s="1"/>
  <c r="D1023" i="1"/>
  <c r="F1023" i="1" s="1"/>
  <c r="D1024" i="1"/>
  <c r="F1024" i="1" s="1"/>
  <c r="D1025" i="1"/>
  <c r="F1025" i="1" s="1"/>
  <c r="D1026" i="1"/>
  <c r="F1026" i="1" s="1"/>
  <c r="D1027" i="1"/>
  <c r="F1027" i="1" s="1"/>
  <c r="D1028" i="1"/>
  <c r="F1028" i="1" s="1"/>
  <c r="D1029" i="1"/>
  <c r="F1029" i="1" s="1"/>
  <c r="D1030" i="1"/>
  <c r="F1030" i="1" s="1"/>
  <c r="D1031" i="1"/>
  <c r="F1031" i="1" s="1"/>
  <c r="D1032" i="1"/>
  <c r="F1032" i="1" s="1"/>
  <c r="D1033" i="1"/>
  <c r="F1033" i="1" s="1"/>
  <c r="D1034" i="1"/>
  <c r="F1034" i="1" s="1"/>
  <c r="D1035" i="1"/>
  <c r="F1035" i="1" s="1"/>
  <c r="D1036" i="1"/>
  <c r="F1036" i="1" s="1"/>
  <c r="D1037" i="1"/>
  <c r="F1037" i="1" s="1"/>
  <c r="D1038" i="1"/>
  <c r="F1038" i="1" s="1"/>
  <c r="D1039" i="1"/>
  <c r="F1039" i="1" s="1"/>
  <c r="D1040" i="1"/>
  <c r="F1040" i="1" s="1"/>
  <c r="D1041" i="1"/>
  <c r="F1041" i="1" s="1"/>
  <c r="D1042" i="1"/>
  <c r="F1042" i="1" s="1"/>
  <c r="D1043" i="1"/>
  <c r="F1043" i="1" s="1"/>
  <c r="D1044" i="1"/>
  <c r="F1044" i="1" s="1"/>
  <c r="D1045" i="1"/>
  <c r="F1045" i="1" s="1"/>
  <c r="D1046" i="1"/>
  <c r="F1046" i="1" s="1"/>
  <c r="D1047" i="1"/>
  <c r="F1047" i="1" s="1"/>
  <c r="D1048" i="1"/>
  <c r="F1048" i="1" s="1"/>
  <c r="D1049" i="1"/>
  <c r="F1049" i="1" s="1"/>
  <c r="D1050" i="1"/>
  <c r="F1050" i="1" s="1"/>
  <c r="D1051" i="1"/>
  <c r="F1051" i="1" s="1"/>
  <c r="D1052" i="1"/>
  <c r="F1052" i="1" s="1"/>
  <c r="D1053" i="1"/>
  <c r="F1053" i="1" s="1"/>
  <c r="D1054" i="1"/>
  <c r="F1054" i="1" s="1"/>
  <c r="D1055" i="1"/>
  <c r="F1055" i="1" s="1"/>
  <c r="D1056" i="1"/>
  <c r="F1056" i="1" s="1"/>
  <c r="D1057" i="1"/>
  <c r="F1057" i="1" s="1"/>
  <c r="D1058" i="1"/>
  <c r="F1058" i="1" s="1"/>
  <c r="D1059" i="1"/>
  <c r="F1059" i="1" s="1"/>
  <c r="D1060" i="1"/>
  <c r="F1060" i="1" s="1"/>
  <c r="D1061" i="1"/>
  <c r="F1061" i="1" s="1"/>
  <c r="D1062" i="1"/>
  <c r="F1062" i="1" s="1"/>
  <c r="D1063" i="1"/>
  <c r="F1063" i="1" s="1"/>
  <c r="D1064" i="1"/>
  <c r="F1064" i="1" s="1"/>
  <c r="D1065" i="1"/>
  <c r="F1065" i="1" s="1"/>
  <c r="D1066" i="1"/>
  <c r="F1066" i="1" s="1"/>
  <c r="D1067" i="1"/>
  <c r="F1067" i="1" s="1"/>
  <c r="D1068" i="1"/>
  <c r="F1068" i="1" s="1"/>
  <c r="D1069" i="1"/>
  <c r="F1069" i="1" s="1"/>
  <c r="D1070" i="1"/>
  <c r="F1070" i="1" s="1"/>
  <c r="D1071" i="1"/>
  <c r="F1071" i="1" s="1"/>
  <c r="D1072" i="1"/>
  <c r="F1072" i="1" s="1"/>
  <c r="D1073" i="1"/>
  <c r="F1073" i="1" s="1"/>
  <c r="D1074" i="1"/>
  <c r="F1074" i="1" s="1"/>
  <c r="D1075" i="1"/>
  <c r="F1075" i="1" s="1"/>
  <c r="D1076" i="1"/>
  <c r="F1076" i="1" s="1"/>
  <c r="D1077" i="1"/>
  <c r="F1077" i="1" s="1"/>
  <c r="D1078" i="1"/>
  <c r="F1078" i="1" s="1"/>
  <c r="D1079" i="1"/>
  <c r="F1079" i="1" s="1"/>
  <c r="D1080" i="1"/>
  <c r="F1080" i="1" s="1"/>
  <c r="D1081" i="1"/>
  <c r="F1081" i="1" s="1"/>
  <c r="D1082" i="1"/>
  <c r="F1082" i="1" s="1"/>
  <c r="D1083" i="1"/>
  <c r="F1083" i="1" s="1"/>
  <c r="D1084" i="1"/>
  <c r="F1084" i="1" s="1"/>
  <c r="D1085" i="1"/>
  <c r="F1085" i="1" s="1"/>
  <c r="D1086" i="1"/>
  <c r="F1086" i="1" s="1"/>
  <c r="D1087" i="1"/>
  <c r="F1087" i="1" s="1"/>
  <c r="D1088" i="1"/>
  <c r="F1088" i="1" s="1"/>
  <c r="D1089" i="1"/>
  <c r="F1089" i="1" s="1"/>
  <c r="D1090" i="1"/>
  <c r="F1090" i="1" s="1"/>
  <c r="D1091" i="1"/>
  <c r="F1091" i="1" s="1"/>
  <c r="D1092" i="1"/>
  <c r="F1092" i="1" s="1"/>
  <c r="D1093" i="1"/>
  <c r="F1093" i="1" s="1"/>
  <c r="D1094" i="1"/>
  <c r="F1094" i="1" s="1"/>
  <c r="D1095" i="1"/>
  <c r="F1095" i="1" s="1"/>
  <c r="D1096" i="1"/>
  <c r="F1096" i="1" s="1"/>
  <c r="D1097" i="1"/>
  <c r="F1097" i="1" s="1"/>
  <c r="D1098" i="1"/>
  <c r="F1098" i="1" s="1"/>
  <c r="D1099" i="1"/>
  <c r="F1099" i="1" s="1"/>
  <c r="D1100" i="1"/>
  <c r="F1100" i="1" s="1"/>
  <c r="D1101" i="1"/>
  <c r="F1101" i="1" s="1"/>
  <c r="D1102" i="1"/>
  <c r="F1102" i="1" s="1"/>
  <c r="D1103" i="1"/>
  <c r="F1103" i="1" s="1"/>
  <c r="D1104" i="1"/>
  <c r="F1104" i="1" s="1"/>
  <c r="D1105" i="1"/>
  <c r="F1105" i="1" s="1"/>
  <c r="D1106" i="1"/>
  <c r="F1106" i="1" s="1"/>
  <c r="D1107" i="1"/>
  <c r="F1107" i="1" s="1"/>
  <c r="D1108" i="1"/>
  <c r="F1108" i="1" s="1"/>
  <c r="D1109" i="1"/>
  <c r="F1109" i="1" s="1"/>
  <c r="D1110" i="1"/>
  <c r="F1110" i="1" s="1"/>
  <c r="D1111" i="1"/>
  <c r="F1111" i="1" s="1"/>
  <c r="D1112" i="1"/>
  <c r="F1112" i="1" s="1"/>
  <c r="D1113" i="1"/>
  <c r="F1113" i="1" s="1"/>
  <c r="D1114" i="1"/>
  <c r="F1114" i="1" s="1"/>
  <c r="D1115" i="1"/>
  <c r="F1115" i="1" s="1"/>
  <c r="D1116" i="1"/>
  <c r="F1116" i="1" s="1"/>
  <c r="D1117" i="1"/>
  <c r="F1117" i="1" s="1"/>
  <c r="D1118" i="1"/>
  <c r="F1118" i="1" s="1"/>
  <c r="D1119" i="1"/>
  <c r="F1119" i="1" s="1"/>
  <c r="D1120" i="1"/>
  <c r="F1120" i="1" s="1"/>
  <c r="D1121" i="1"/>
  <c r="F1121" i="1" s="1"/>
  <c r="D1122" i="1"/>
  <c r="F1122" i="1" s="1"/>
  <c r="D1123" i="1"/>
  <c r="F1123" i="1" s="1"/>
  <c r="D1124" i="1"/>
  <c r="F1124" i="1" s="1"/>
  <c r="D1125" i="1"/>
  <c r="F1125" i="1" s="1"/>
  <c r="D1126" i="1"/>
  <c r="F1126" i="1" s="1"/>
  <c r="D1127" i="1"/>
  <c r="F1127" i="1" s="1"/>
  <c r="D1128" i="1"/>
  <c r="F1128" i="1" s="1"/>
  <c r="D1129" i="1"/>
  <c r="F1129" i="1" s="1"/>
  <c r="D1130" i="1"/>
  <c r="F1130" i="1" s="1"/>
  <c r="D1131" i="1"/>
  <c r="F1131" i="1" s="1"/>
  <c r="D1132" i="1"/>
  <c r="F1132" i="1" s="1"/>
  <c r="D1133" i="1"/>
  <c r="F1133" i="1" s="1"/>
  <c r="D1134" i="1"/>
  <c r="F1134" i="1" s="1"/>
  <c r="D1135" i="1"/>
  <c r="F1135" i="1" s="1"/>
  <c r="D1136" i="1"/>
  <c r="F1136" i="1" s="1"/>
  <c r="D1137" i="1"/>
  <c r="F1137" i="1" s="1"/>
  <c r="D1138" i="1"/>
  <c r="F1138" i="1" s="1"/>
  <c r="D1139" i="1"/>
  <c r="F1139" i="1" s="1"/>
  <c r="D1140" i="1"/>
  <c r="F1140" i="1" s="1"/>
  <c r="D1141" i="1"/>
  <c r="F1141" i="1" s="1"/>
  <c r="D1142" i="1"/>
  <c r="F1142" i="1" s="1"/>
  <c r="D1143" i="1"/>
  <c r="F1143" i="1" s="1"/>
  <c r="D1144" i="1"/>
  <c r="F1144" i="1" s="1"/>
  <c r="D1145" i="1"/>
  <c r="F1145" i="1" s="1"/>
  <c r="D1146" i="1"/>
  <c r="F1146" i="1" s="1"/>
  <c r="D1147" i="1"/>
  <c r="F1147" i="1" s="1"/>
  <c r="D1148" i="1"/>
  <c r="F1148" i="1" s="1"/>
  <c r="D1149" i="1"/>
  <c r="F1149" i="1" s="1"/>
  <c r="D1150" i="1"/>
  <c r="F1150" i="1" s="1"/>
  <c r="D1151" i="1"/>
  <c r="F1151" i="1" s="1"/>
  <c r="D1152" i="1"/>
  <c r="F1152" i="1" s="1"/>
  <c r="D1153" i="1"/>
  <c r="F1153" i="1" s="1"/>
  <c r="D1154" i="1"/>
  <c r="F1154" i="1" s="1"/>
  <c r="D1155" i="1"/>
  <c r="F1155" i="1" s="1"/>
  <c r="D1156" i="1"/>
  <c r="F1156" i="1" s="1"/>
  <c r="D1157" i="1"/>
  <c r="F1157" i="1" s="1"/>
  <c r="D1158" i="1"/>
  <c r="F1158" i="1" s="1"/>
  <c r="D1159" i="1"/>
  <c r="F1159" i="1" s="1"/>
  <c r="D1160" i="1"/>
  <c r="F1160" i="1" s="1"/>
  <c r="D1161" i="1"/>
  <c r="F1161" i="1" s="1"/>
  <c r="D1162" i="1"/>
  <c r="F1162" i="1" s="1"/>
  <c r="D1163" i="1"/>
  <c r="F1163" i="1" s="1"/>
  <c r="D1164" i="1"/>
  <c r="F1164" i="1" s="1"/>
  <c r="D1165" i="1"/>
  <c r="F1165" i="1" s="1"/>
  <c r="D1166" i="1"/>
  <c r="F1166" i="1" s="1"/>
  <c r="D1167" i="1"/>
  <c r="F1167" i="1" s="1"/>
  <c r="D1168" i="1"/>
  <c r="F1168" i="1" s="1"/>
  <c r="D1169" i="1"/>
  <c r="F1169" i="1" s="1"/>
  <c r="D1170" i="1"/>
  <c r="F1170" i="1" s="1"/>
  <c r="D1171" i="1"/>
  <c r="F1171" i="1" s="1"/>
  <c r="D1172" i="1"/>
  <c r="F1172" i="1" s="1"/>
  <c r="D1173" i="1"/>
  <c r="F1173" i="1" s="1"/>
  <c r="D1174" i="1"/>
  <c r="F1174" i="1" s="1"/>
  <c r="D1175" i="1"/>
  <c r="F1175" i="1" s="1"/>
  <c r="D1176" i="1"/>
  <c r="F1176" i="1" s="1"/>
  <c r="D1177" i="1"/>
  <c r="F1177" i="1" s="1"/>
  <c r="D1178" i="1"/>
  <c r="F1178" i="1" s="1"/>
  <c r="D1179" i="1"/>
  <c r="F1179" i="1" s="1"/>
  <c r="D1180" i="1"/>
  <c r="F1180" i="1" s="1"/>
  <c r="D1181" i="1"/>
  <c r="F1181" i="1" s="1"/>
  <c r="D1182" i="1"/>
  <c r="F1182" i="1" s="1"/>
  <c r="D1183" i="1"/>
  <c r="F1183" i="1" s="1"/>
  <c r="D1184" i="1"/>
  <c r="F1184" i="1" s="1"/>
  <c r="D1185" i="1"/>
  <c r="F1185" i="1" s="1"/>
  <c r="D1186" i="1"/>
  <c r="F1186" i="1" s="1"/>
  <c r="D1187" i="1"/>
  <c r="F1187" i="1" s="1"/>
  <c r="D1188" i="1"/>
  <c r="F1188" i="1" s="1"/>
  <c r="D1189" i="1"/>
  <c r="F1189" i="1" s="1"/>
  <c r="D1190" i="1"/>
  <c r="F1190" i="1" s="1"/>
  <c r="D1191" i="1"/>
  <c r="F1191" i="1" s="1"/>
  <c r="D1192" i="1"/>
  <c r="F1192" i="1" s="1"/>
  <c r="D1193" i="1"/>
  <c r="F1193" i="1" s="1"/>
  <c r="D1194" i="1"/>
  <c r="F1194" i="1" s="1"/>
  <c r="D1195" i="1"/>
  <c r="F1195" i="1" s="1"/>
  <c r="D1196" i="1"/>
  <c r="F1196" i="1" s="1"/>
  <c r="D1197" i="1"/>
  <c r="F1197" i="1" s="1"/>
  <c r="D1198" i="1"/>
  <c r="F1198" i="1" s="1"/>
  <c r="D1199" i="1"/>
  <c r="F1199" i="1" s="1"/>
  <c r="D1200" i="1"/>
  <c r="F1200" i="1" s="1"/>
  <c r="D1201" i="1"/>
  <c r="F1201" i="1" s="1"/>
  <c r="D1202" i="1"/>
  <c r="F1202" i="1" s="1"/>
  <c r="D1203" i="1"/>
  <c r="F1203" i="1" s="1"/>
  <c r="D1204" i="1"/>
  <c r="F1204" i="1" s="1"/>
  <c r="D1205" i="1"/>
  <c r="F1205" i="1" s="1"/>
  <c r="D1206" i="1"/>
  <c r="F1206" i="1" s="1"/>
  <c r="D1207" i="1"/>
  <c r="F1207" i="1" s="1"/>
  <c r="D1208" i="1"/>
  <c r="F1208" i="1" s="1"/>
  <c r="D1209" i="1"/>
  <c r="F1209" i="1" s="1"/>
  <c r="D1210" i="1"/>
  <c r="F1210" i="1" s="1"/>
  <c r="D1211" i="1"/>
  <c r="F1211" i="1" s="1"/>
  <c r="D1212" i="1"/>
  <c r="F1212" i="1" s="1"/>
  <c r="D1213" i="1"/>
  <c r="F1213" i="1" s="1"/>
  <c r="D1214" i="1"/>
  <c r="F1214" i="1" s="1"/>
  <c r="D1215" i="1"/>
  <c r="F1215" i="1" s="1"/>
  <c r="D1216" i="1"/>
  <c r="F1216" i="1" s="1"/>
  <c r="D1217" i="1"/>
  <c r="F1217" i="1" s="1"/>
  <c r="D1218" i="1"/>
  <c r="F1218" i="1" s="1"/>
  <c r="D1219" i="1"/>
  <c r="F1219" i="1" s="1"/>
  <c r="D1220" i="1"/>
  <c r="F1220" i="1" s="1"/>
  <c r="D1221" i="1"/>
  <c r="F1221" i="1" s="1"/>
  <c r="D1222" i="1"/>
  <c r="F1222" i="1" s="1"/>
  <c r="D1223" i="1"/>
  <c r="F1223" i="1" s="1"/>
  <c r="D1224" i="1"/>
  <c r="F1224" i="1" s="1"/>
  <c r="D1225" i="1"/>
  <c r="F1225" i="1" s="1"/>
  <c r="D1226" i="1"/>
  <c r="F1226" i="1" s="1"/>
  <c r="D1227" i="1"/>
  <c r="F1227" i="1" s="1"/>
  <c r="D1228" i="1"/>
  <c r="F1228" i="1" s="1"/>
  <c r="D1229" i="1"/>
  <c r="F1229" i="1" s="1"/>
  <c r="D1230" i="1"/>
  <c r="F1230" i="1" s="1"/>
  <c r="D1231" i="1"/>
  <c r="F1231" i="1" s="1"/>
  <c r="D1232" i="1"/>
  <c r="F1232" i="1" s="1"/>
  <c r="D1233" i="1"/>
  <c r="F1233" i="1" s="1"/>
  <c r="D1234" i="1"/>
  <c r="F1234" i="1" s="1"/>
  <c r="D1235" i="1"/>
  <c r="F1235" i="1" s="1"/>
  <c r="D1236" i="1"/>
  <c r="F1236" i="1" s="1"/>
  <c r="D1237" i="1"/>
  <c r="F1237" i="1" s="1"/>
  <c r="D1238" i="1"/>
  <c r="F1238" i="1" s="1"/>
  <c r="D1239" i="1"/>
  <c r="F1239" i="1" s="1"/>
  <c r="D1240" i="1"/>
  <c r="F1240" i="1" s="1"/>
  <c r="D1241" i="1"/>
  <c r="F1241" i="1" s="1"/>
  <c r="D1242" i="1"/>
  <c r="F1242" i="1" s="1"/>
  <c r="D1243" i="1"/>
  <c r="F1243" i="1" s="1"/>
  <c r="D1244" i="1"/>
  <c r="F1244" i="1" s="1"/>
  <c r="D1245" i="1"/>
  <c r="F1245" i="1" s="1"/>
  <c r="D1246" i="1"/>
  <c r="F1246" i="1" s="1"/>
  <c r="D1247" i="1"/>
  <c r="F1247" i="1" s="1"/>
  <c r="D1248" i="1"/>
  <c r="F1248" i="1" s="1"/>
  <c r="D1249" i="1"/>
  <c r="F1249" i="1" s="1"/>
  <c r="D1250" i="1"/>
  <c r="F1250" i="1" s="1"/>
  <c r="D1251" i="1"/>
  <c r="F1251" i="1" s="1"/>
  <c r="D1252" i="1"/>
  <c r="F1252" i="1" s="1"/>
  <c r="D1253" i="1"/>
  <c r="F1253" i="1" s="1"/>
  <c r="D1254" i="1"/>
  <c r="F1254" i="1" s="1"/>
  <c r="D1255" i="1"/>
  <c r="F1255" i="1" s="1"/>
  <c r="D1256" i="1"/>
  <c r="F1256" i="1" s="1"/>
  <c r="D1257" i="1"/>
  <c r="F1257" i="1" s="1"/>
  <c r="D1258" i="1"/>
  <c r="F1258" i="1" s="1"/>
  <c r="D1259" i="1"/>
  <c r="F1259" i="1" s="1"/>
  <c r="D1260" i="1"/>
  <c r="F1260" i="1" s="1"/>
  <c r="D1261" i="1"/>
  <c r="F1261" i="1" s="1"/>
  <c r="D1262" i="1"/>
  <c r="F1262" i="1" s="1"/>
  <c r="D1263" i="1"/>
  <c r="F1263" i="1" s="1"/>
  <c r="D1264" i="1"/>
  <c r="F1264" i="1" s="1"/>
  <c r="D1265" i="1"/>
  <c r="F1265" i="1" s="1"/>
  <c r="D1266" i="1"/>
  <c r="F1266" i="1" s="1"/>
  <c r="D1267" i="1"/>
  <c r="F1267" i="1" s="1"/>
  <c r="D1268" i="1"/>
  <c r="F1268" i="1" s="1"/>
  <c r="D1269" i="1"/>
  <c r="F1269" i="1" s="1"/>
  <c r="D1270" i="1"/>
  <c r="F1270" i="1" s="1"/>
  <c r="D1271" i="1"/>
  <c r="F1271" i="1" s="1"/>
  <c r="D1272" i="1"/>
  <c r="F1272" i="1" s="1"/>
  <c r="D1273" i="1"/>
  <c r="F1273" i="1" s="1"/>
  <c r="D1274" i="1"/>
  <c r="F1274" i="1" s="1"/>
  <c r="D1275" i="1"/>
  <c r="F1275" i="1" s="1"/>
  <c r="D1276" i="1"/>
  <c r="F1276" i="1" s="1"/>
  <c r="D1277" i="1"/>
  <c r="F1277" i="1" s="1"/>
  <c r="D1278" i="1"/>
  <c r="F1278" i="1" s="1"/>
  <c r="D1279" i="1"/>
  <c r="F1279" i="1" s="1"/>
  <c r="D1280" i="1"/>
  <c r="F1280" i="1" s="1"/>
  <c r="D1281" i="1"/>
  <c r="F1281" i="1" s="1"/>
  <c r="D1282" i="1"/>
  <c r="F1282" i="1" s="1"/>
  <c r="D1283" i="1"/>
  <c r="F1283" i="1" s="1"/>
  <c r="D1284" i="1"/>
  <c r="F1284" i="1" s="1"/>
  <c r="D1285" i="1"/>
  <c r="F1285" i="1" s="1"/>
  <c r="D1286" i="1"/>
  <c r="F1286" i="1" s="1"/>
  <c r="D1287" i="1"/>
  <c r="F1287" i="1" s="1"/>
  <c r="D1288" i="1"/>
  <c r="F1288" i="1" s="1"/>
  <c r="D1289" i="1"/>
  <c r="F1289" i="1" s="1"/>
  <c r="D1290" i="1"/>
  <c r="F1290" i="1" s="1"/>
  <c r="D1291" i="1"/>
  <c r="F1291" i="1" s="1"/>
  <c r="D1292" i="1"/>
  <c r="F1292" i="1" s="1"/>
  <c r="D1293" i="1"/>
  <c r="F1293" i="1" s="1"/>
  <c r="D1294" i="1"/>
  <c r="F1294" i="1" s="1"/>
  <c r="D1295" i="1"/>
  <c r="F1295" i="1" s="1"/>
  <c r="D1296" i="1"/>
  <c r="F1296" i="1" s="1"/>
  <c r="D1297" i="1"/>
  <c r="F1297" i="1" s="1"/>
  <c r="D1298" i="1"/>
  <c r="F1298" i="1" s="1"/>
  <c r="D1299" i="1"/>
  <c r="F1299" i="1" s="1"/>
  <c r="D1300" i="1"/>
  <c r="F1300" i="1" s="1"/>
  <c r="D1301" i="1"/>
  <c r="F1301" i="1" s="1"/>
  <c r="D1302" i="1"/>
  <c r="F1302" i="1" s="1"/>
  <c r="D1303" i="1"/>
  <c r="F1303" i="1" s="1"/>
  <c r="D1304" i="1"/>
  <c r="F1304" i="1" s="1"/>
  <c r="D1305" i="1"/>
  <c r="F1305" i="1" s="1"/>
  <c r="D1306" i="1"/>
  <c r="F1306" i="1" s="1"/>
  <c r="D1307" i="1"/>
  <c r="F1307" i="1" s="1"/>
  <c r="D1308" i="1"/>
  <c r="F1308" i="1" s="1"/>
  <c r="D1309" i="1"/>
  <c r="F1309" i="1" s="1"/>
  <c r="D1310" i="1"/>
  <c r="F1310" i="1" s="1"/>
  <c r="D1311" i="1"/>
  <c r="F1311" i="1" s="1"/>
  <c r="D1312" i="1"/>
  <c r="F1312" i="1" s="1"/>
  <c r="D1313" i="1"/>
  <c r="F1313" i="1" s="1"/>
  <c r="D1314" i="1"/>
  <c r="F1314" i="1" s="1"/>
  <c r="D1315" i="1"/>
  <c r="F1315" i="1" s="1"/>
  <c r="D1316" i="1"/>
  <c r="F1316" i="1" s="1"/>
  <c r="D1317" i="1"/>
  <c r="F1317" i="1" s="1"/>
  <c r="D1318" i="1"/>
  <c r="F1318" i="1" s="1"/>
  <c r="D1319" i="1"/>
  <c r="F1319" i="1" s="1"/>
  <c r="D1320" i="1"/>
  <c r="F1320" i="1" s="1"/>
  <c r="D1321" i="1"/>
  <c r="F1321" i="1" s="1"/>
  <c r="D1322" i="1"/>
  <c r="F1322" i="1" s="1"/>
  <c r="D1323" i="1"/>
  <c r="F1323" i="1" s="1"/>
  <c r="D1324" i="1"/>
  <c r="F1324" i="1" s="1"/>
  <c r="D1325" i="1"/>
  <c r="F1325" i="1" s="1"/>
  <c r="D1326" i="1"/>
  <c r="F1326" i="1" s="1"/>
  <c r="D1327" i="1"/>
  <c r="F1327" i="1" s="1"/>
  <c r="D1328" i="1"/>
  <c r="F1328" i="1" s="1"/>
  <c r="D1329" i="1"/>
  <c r="F1329" i="1" s="1"/>
  <c r="D1330" i="1"/>
  <c r="F1330" i="1" s="1"/>
  <c r="D1331" i="1"/>
  <c r="F1331" i="1" s="1"/>
  <c r="D1332" i="1"/>
  <c r="F1332" i="1" s="1"/>
  <c r="D1333" i="1"/>
  <c r="F1333" i="1" s="1"/>
  <c r="D1334" i="1"/>
  <c r="F1334" i="1" s="1"/>
  <c r="D1335" i="1"/>
  <c r="F1335" i="1" s="1"/>
  <c r="D1336" i="1"/>
  <c r="F1336" i="1" s="1"/>
  <c r="D1337" i="1"/>
  <c r="F1337" i="1" s="1"/>
  <c r="D1338" i="1"/>
  <c r="F1338" i="1" s="1"/>
  <c r="D1339" i="1"/>
  <c r="F1339" i="1" s="1"/>
  <c r="D1340" i="1"/>
  <c r="F1340" i="1" s="1"/>
  <c r="D1341" i="1"/>
  <c r="F1341" i="1" s="1"/>
  <c r="D1342" i="1"/>
  <c r="F1342" i="1" s="1"/>
  <c r="D1343" i="1"/>
  <c r="F1343" i="1" s="1"/>
  <c r="D1344" i="1"/>
  <c r="F1344" i="1" s="1"/>
  <c r="D1345" i="1"/>
  <c r="F1345" i="1" s="1"/>
  <c r="D1346" i="1"/>
  <c r="F1346" i="1" s="1"/>
  <c r="D1347" i="1"/>
  <c r="F1347" i="1" s="1"/>
  <c r="D1348" i="1"/>
  <c r="F1348" i="1" s="1"/>
  <c r="D1349" i="1"/>
  <c r="F1349" i="1" s="1"/>
  <c r="D1350" i="1"/>
  <c r="F1350" i="1" s="1"/>
  <c r="D1351" i="1"/>
  <c r="F1351" i="1" s="1"/>
  <c r="D1352" i="1"/>
  <c r="F1352" i="1" s="1"/>
  <c r="D1353" i="1"/>
  <c r="F1353" i="1" s="1"/>
  <c r="D1354" i="1"/>
  <c r="F1354" i="1" s="1"/>
  <c r="D1355" i="1"/>
  <c r="F1355" i="1" s="1"/>
  <c r="D1356" i="1"/>
  <c r="F1356" i="1" s="1"/>
  <c r="D1357" i="1"/>
  <c r="F1357" i="1" s="1"/>
  <c r="D1358" i="1"/>
  <c r="F1358" i="1" s="1"/>
  <c r="D1359" i="1"/>
  <c r="F1359" i="1" s="1"/>
  <c r="D1360" i="1"/>
  <c r="F1360" i="1" s="1"/>
  <c r="D1361" i="1"/>
  <c r="F1361" i="1" s="1"/>
  <c r="D1362" i="1"/>
  <c r="F1362" i="1" s="1"/>
  <c r="D1363" i="1"/>
  <c r="F1363" i="1" s="1"/>
  <c r="D1364" i="1"/>
  <c r="F1364" i="1" s="1"/>
  <c r="D1365" i="1"/>
  <c r="F1365" i="1" s="1"/>
  <c r="D1366" i="1"/>
  <c r="F1366" i="1" s="1"/>
  <c r="D1367" i="1"/>
  <c r="F1367" i="1" s="1"/>
  <c r="D1368" i="1"/>
  <c r="F1368" i="1" s="1"/>
  <c r="D1369" i="1"/>
  <c r="F1369" i="1" s="1"/>
  <c r="D1370" i="1"/>
  <c r="F1370" i="1" s="1"/>
  <c r="D1371" i="1"/>
  <c r="F1371" i="1" s="1"/>
  <c r="D1372" i="1"/>
  <c r="F1372" i="1" s="1"/>
  <c r="D1373" i="1"/>
  <c r="F1373" i="1" s="1"/>
  <c r="D1374" i="1"/>
  <c r="F1374" i="1" s="1"/>
  <c r="D1375" i="1"/>
  <c r="F1375" i="1" s="1"/>
  <c r="D1376" i="1"/>
  <c r="F1376" i="1" s="1"/>
  <c r="D1377" i="1"/>
  <c r="F1377" i="1" s="1"/>
  <c r="D1378" i="1"/>
  <c r="F1378" i="1" s="1"/>
  <c r="D1379" i="1"/>
  <c r="F1379" i="1" s="1"/>
  <c r="D1380" i="1"/>
  <c r="F1380" i="1" s="1"/>
  <c r="D1381" i="1"/>
  <c r="F1381" i="1" s="1"/>
  <c r="D1382" i="1"/>
  <c r="F1382" i="1" s="1"/>
  <c r="D1383" i="1"/>
  <c r="F1383" i="1" s="1"/>
  <c r="D1384" i="1"/>
  <c r="F1384" i="1" s="1"/>
  <c r="D1385" i="1"/>
  <c r="F1385" i="1" s="1"/>
  <c r="D1386" i="1"/>
  <c r="F1386" i="1" s="1"/>
  <c r="D1387" i="1"/>
  <c r="F1387" i="1" s="1"/>
  <c r="D1388" i="1"/>
  <c r="F1388" i="1" s="1"/>
  <c r="D1389" i="1"/>
  <c r="F1389" i="1" s="1"/>
  <c r="D1390" i="1"/>
  <c r="F1390" i="1" s="1"/>
  <c r="D1391" i="1"/>
  <c r="F1391" i="1" s="1"/>
  <c r="D1392" i="1"/>
  <c r="F1392" i="1" s="1"/>
  <c r="D1393" i="1"/>
  <c r="F1393" i="1" s="1"/>
  <c r="D1394" i="1"/>
  <c r="F1394" i="1" s="1"/>
  <c r="D1395" i="1"/>
  <c r="F1395" i="1" s="1"/>
  <c r="D1396" i="1"/>
  <c r="F1396" i="1" s="1"/>
  <c r="D1397" i="1"/>
  <c r="F1397" i="1" s="1"/>
  <c r="D1398" i="1"/>
  <c r="F1398" i="1" s="1"/>
  <c r="D1399" i="1"/>
  <c r="F1399" i="1" s="1"/>
  <c r="D1400" i="1"/>
  <c r="F1400" i="1" s="1"/>
  <c r="D1401" i="1"/>
  <c r="F1401" i="1" s="1"/>
  <c r="D1402" i="1"/>
  <c r="F1402" i="1" s="1"/>
  <c r="D1403" i="1"/>
  <c r="F1403" i="1" s="1"/>
  <c r="D1404" i="1"/>
  <c r="F1404" i="1" s="1"/>
  <c r="D1405" i="1"/>
  <c r="F1405" i="1" s="1"/>
  <c r="D1406" i="1"/>
  <c r="F1406" i="1" s="1"/>
  <c r="D1407" i="1"/>
  <c r="F1407" i="1" s="1"/>
  <c r="D1408" i="1"/>
  <c r="F1408" i="1" s="1"/>
  <c r="D1409" i="1"/>
  <c r="F1409" i="1" s="1"/>
  <c r="D1410" i="1"/>
  <c r="F1410" i="1" s="1"/>
  <c r="D1411" i="1"/>
  <c r="F1411" i="1" s="1"/>
  <c r="D1412" i="1"/>
  <c r="F1412" i="1" s="1"/>
  <c r="D1413" i="1"/>
  <c r="F1413" i="1" s="1"/>
  <c r="D1414" i="1"/>
  <c r="F1414" i="1" s="1"/>
  <c r="D1415" i="1"/>
  <c r="F1415" i="1" s="1"/>
  <c r="D1416" i="1"/>
  <c r="F1416" i="1" s="1"/>
  <c r="D1417" i="1"/>
  <c r="F1417" i="1" s="1"/>
  <c r="D1418" i="1"/>
  <c r="F1418" i="1" s="1"/>
  <c r="D1419" i="1"/>
  <c r="F1419" i="1" s="1"/>
  <c r="D1420" i="1"/>
  <c r="F1420" i="1" s="1"/>
  <c r="D1421" i="1"/>
  <c r="F1421" i="1" s="1"/>
  <c r="D1422" i="1"/>
  <c r="F1422" i="1" s="1"/>
  <c r="D1423" i="1"/>
  <c r="F1423" i="1" s="1"/>
  <c r="D1424" i="1"/>
  <c r="F1424" i="1" s="1"/>
  <c r="D1425" i="1"/>
  <c r="F1425" i="1" s="1"/>
  <c r="D1426" i="1"/>
  <c r="F1426" i="1" s="1"/>
  <c r="D1427" i="1"/>
  <c r="F1427" i="1" s="1"/>
  <c r="D1428" i="1"/>
  <c r="F1428" i="1" s="1"/>
  <c r="D1429" i="1"/>
  <c r="F1429" i="1" s="1"/>
  <c r="D1430" i="1"/>
  <c r="F1430" i="1" s="1"/>
  <c r="D1431" i="1"/>
  <c r="F1431" i="1" s="1"/>
  <c r="D1432" i="1"/>
  <c r="F1432" i="1" s="1"/>
  <c r="D1433" i="1"/>
  <c r="F1433" i="1" s="1"/>
  <c r="D1434" i="1"/>
  <c r="F1434" i="1" s="1"/>
  <c r="D1435" i="1"/>
  <c r="F1435" i="1" s="1"/>
  <c r="D1436" i="1"/>
  <c r="F1436" i="1" s="1"/>
  <c r="D1437" i="1"/>
  <c r="F1437" i="1" s="1"/>
  <c r="D1438" i="1"/>
  <c r="F1438" i="1" s="1"/>
  <c r="D1439" i="1"/>
  <c r="F1439" i="1" s="1"/>
  <c r="D1440" i="1"/>
  <c r="F1440" i="1" s="1"/>
  <c r="D1441" i="1"/>
  <c r="F1441" i="1" s="1"/>
  <c r="D1442" i="1"/>
  <c r="F1442" i="1" s="1"/>
  <c r="D1443" i="1"/>
  <c r="F1443" i="1" s="1"/>
  <c r="D1444" i="1"/>
  <c r="F1444" i="1" s="1"/>
  <c r="D1445" i="1"/>
  <c r="F1445" i="1" s="1"/>
  <c r="D1446" i="1"/>
  <c r="F1446" i="1" s="1"/>
  <c r="D1447" i="1"/>
  <c r="F1447" i="1" s="1"/>
  <c r="D1448" i="1"/>
  <c r="F1448" i="1" s="1"/>
  <c r="D1449" i="1"/>
  <c r="F1449" i="1" s="1"/>
  <c r="D1450" i="1"/>
  <c r="F1450" i="1" s="1"/>
  <c r="D1451" i="1"/>
  <c r="F1451" i="1" s="1"/>
  <c r="D1452" i="1"/>
  <c r="F1452" i="1" s="1"/>
  <c r="D1453" i="1"/>
  <c r="F1453" i="1" s="1"/>
  <c r="D1454" i="1"/>
  <c r="F1454" i="1" s="1"/>
  <c r="D1455" i="1"/>
  <c r="F1455" i="1" s="1"/>
  <c r="D1456" i="1"/>
  <c r="F1456" i="1" s="1"/>
  <c r="D1457" i="1"/>
  <c r="F1457" i="1" s="1"/>
  <c r="D1458" i="1"/>
  <c r="F1458" i="1" s="1"/>
  <c r="D1459" i="1"/>
  <c r="F1459" i="1" s="1"/>
  <c r="D1460" i="1"/>
  <c r="F1460" i="1" s="1"/>
  <c r="D1461" i="1"/>
  <c r="F1461" i="1" s="1"/>
  <c r="D1462" i="1"/>
  <c r="F1462" i="1" s="1"/>
  <c r="D1463" i="1"/>
  <c r="F1463" i="1" s="1"/>
  <c r="D1464" i="1"/>
  <c r="F1464" i="1" s="1"/>
  <c r="D1465" i="1"/>
  <c r="F1465" i="1" s="1"/>
  <c r="D1466" i="1"/>
  <c r="F1466" i="1" s="1"/>
  <c r="D1467" i="1"/>
  <c r="F1467" i="1" s="1"/>
  <c r="D1468" i="1"/>
  <c r="F1468" i="1" s="1"/>
  <c r="D1469" i="1"/>
  <c r="F1469" i="1" s="1"/>
  <c r="D1470" i="1"/>
  <c r="F1470" i="1" s="1"/>
  <c r="D1471" i="1"/>
  <c r="F1471" i="1" s="1"/>
  <c r="D1472" i="1"/>
  <c r="F1472" i="1" s="1"/>
  <c r="D1473" i="1"/>
  <c r="F1473" i="1" s="1"/>
  <c r="D1474" i="1"/>
  <c r="F1474" i="1" s="1"/>
  <c r="D1475" i="1"/>
  <c r="F1475" i="1" s="1"/>
  <c r="D1476" i="1"/>
  <c r="F1476" i="1" s="1"/>
  <c r="D1477" i="1"/>
  <c r="F1477" i="1" s="1"/>
  <c r="D1478" i="1"/>
  <c r="F1478" i="1" s="1"/>
  <c r="D1479" i="1"/>
  <c r="F1479" i="1" s="1"/>
  <c r="D1480" i="1"/>
  <c r="F1480" i="1" s="1"/>
  <c r="D1481" i="1"/>
  <c r="F1481" i="1" s="1"/>
  <c r="D1482" i="1"/>
  <c r="F1482" i="1" s="1"/>
  <c r="D1483" i="1"/>
  <c r="F1483" i="1" s="1"/>
  <c r="D1484" i="1"/>
  <c r="F1484" i="1" s="1"/>
  <c r="D1485" i="1"/>
  <c r="F1485" i="1" s="1"/>
  <c r="D1486" i="1"/>
  <c r="F1486" i="1" s="1"/>
  <c r="D1487" i="1"/>
  <c r="F1487" i="1" s="1"/>
  <c r="D1488" i="1"/>
  <c r="F1488" i="1" s="1"/>
  <c r="D1489" i="1"/>
  <c r="F1489" i="1" s="1"/>
  <c r="D1490" i="1"/>
  <c r="F1490" i="1" s="1"/>
  <c r="D1491" i="1"/>
  <c r="F1491" i="1" s="1"/>
  <c r="D1492" i="1"/>
  <c r="F1492" i="1" s="1"/>
  <c r="D1493" i="1"/>
  <c r="F1493" i="1" s="1"/>
  <c r="D1494" i="1"/>
  <c r="F1494" i="1" s="1"/>
  <c r="D1495" i="1"/>
  <c r="F1495" i="1" s="1"/>
  <c r="D1496" i="1"/>
  <c r="F1496" i="1" s="1"/>
  <c r="D1497" i="1"/>
  <c r="F1497" i="1" s="1"/>
  <c r="D1498" i="1"/>
  <c r="F1498" i="1" s="1"/>
  <c r="D1499" i="1"/>
  <c r="F1499" i="1" s="1"/>
  <c r="D1500" i="1"/>
  <c r="F1500" i="1" s="1"/>
  <c r="D1501" i="1"/>
  <c r="F1501" i="1" s="1"/>
  <c r="D1502" i="1"/>
  <c r="F1502" i="1" s="1"/>
  <c r="D1503" i="1"/>
  <c r="F1503" i="1" s="1"/>
  <c r="D1504" i="1"/>
  <c r="F1504" i="1" s="1"/>
  <c r="D1505" i="1"/>
  <c r="F1505" i="1" s="1"/>
  <c r="D1506" i="1"/>
  <c r="F1506" i="1" s="1"/>
  <c r="D1507" i="1"/>
  <c r="F1507" i="1" s="1"/>
  <c r="D1508" i="1"/>
  <c r="F1508" i="1" s="1"/>
  <c r="D1509" i="1"/>
  <c r="F1509" i="1" s="1"/>
  <c r="D1510" i="1"/>
  <c r="F1510" i="1" s="1"/>
  <c r="D1511" i="1"/>
  <c r="F1511" i="1" s="1"/>
  <c r="D1512" i="1"/>
  <c r="F1512" i="1" s="1"/>
  <c r="D1513" i="1"/>
  <c r="F1513" i="1" s="1"/>
  <c r="D1514" i="1"/>
  <c r="F1514" i="1" s="1"/>
  <c r="D1515" i="1"/>
  <c r="F1515" i="1" s="1"/>
  <c r="D1516" i="1"/>
  <c r="F1516" i="1" s="1"/>
  <c r="D1517" i="1"/>
  <c r="F1517" i="1" s="1"/>
  <c r="D1518" i="1"/>
  <c r="F1518" i="1" s="1"/>
  <c r="D1519" i="1"/>
  <c r="F1519" i="1" s="1"/>
  <c r="D1520" i="1"/>
  <c r="F1520" i="1" s="1"/>
  <c r="D1521" i="1"/>
  <c r="F1521" i="1" s="1"/>
  <c r="D1522" i="1"/>
  <c r="F1522" i="1" s="1"/>
  <c r="D1523" i="1"/>
  <c r="F1523" i="1" s="1"/>
  <c r="D1524" i="1"/>
  <c r="F1524" i="1" s="1"/>
  <c r="D1525" i="1"/>
  <c r="F1525" i="1" s="1"/>
  <c r="D1526" i="1"/>
  <c r="F1526" i="1" s="1"/>
  <c r="D1527" i="1"/>
  <c r="F1527" i="1" s="1"/>
  <c r="D1528" i="1"/>
  <c r="F1528" i="1" s="1"/>
  <c r="D1529" i="1"/>
  <c r="F1529" i="1" s="1"/>
  <c r="D1530" i="1"/>
  <c r="F1530" i="1" s="1"/>
  <c r="D1531" i="1"/>
  <c r="F1531" i="1" s="1"/>
  <c r="D1532" i="1"/>
  <c r="F1532" i="1" s="1"/>
  <c r="D1533" i="1"/>
  <c r="F1533" i="1" s="1"/>
  <c r="D1534" i="1"/>
  <c r="F1534" i="1" s="1"/>
  <c r="D1535" i="1"/>
  <c r="F1535" i="1" s="1"/>
  <c r="D1536" i="1"/>
  <c r="F1536" i="1" s="1"/>
  <c r="D1537" i="1"/>
  <c r="F1537" i="1" s="1"/>
  <c r="D1538" i="1"/>
  <c r="F1538" i="1" s="1"/>
  <c r="D1539" i="1"/>
  <c r="F1539" i="1" s="1"/>
  <c r="D1540" i="1"/>
  <c r="F1540" i="1" s="1"/>
  <c r="D1541" i="1"/>
  <c r="F1541" i="1" s="1"/>
  <c r="D1542" i="1"/>
  <c r="F1542" i="1" s="1"/>
  <c r="D1543" i="1"/>
  <c r="F1543" i="1" s="1"/>
  <c r="D1544" i="1"/>
  <c r="F1544" i="1" s="1"/>
  <c r="D1545" i="1"/>
  <c r="F1545" i="1" s="1"/>
  <c r="D1546" i="1"/>
  <c r="F1546" i="1" s="1"/>
  <c r="D1547" i="1"/>
  <c r="F1547" i="1" s="1"/>
  <c r="D1548" i="1"/>
  <c r="F1548" i="1" s="1"/>
  <c r="D1549" i="1"/>
  <c r="F1549" i="1" s="1"/>
  <c r="D1550" i="1"/>
  <c r="F1550" i="1" s="1"/>
  <c r="D1551" i="1"/>
  <c r="F1551" i="1" s="1"/>
  <c r="D1552" i="1"/>
  <c r="F1552" i="1" s="1"/>
  <c r="D1553" i="1"/>
  <c r="F1553" i="1" s="1"/>
  <c r="D1554" i="1"/>
  <c r="F1554" i="1" s="1"/>
  <c r="D1555" i="1"/>
  <c r="F1555" i="1" s="1"/>
  <c r="D1556" i="1"/>
  <c r="F1556" i="1" s="1"/>
  <c r="D1557" i="1"/>
  <c r="F1557" i="1" s="1"/>
  <c r="D1558" i="1"/>
  <c r="F1558" i="1" s="1"/>
  <c r="D1559" i="1"/>
  <c r="F1559" i="1" s="1"/>
  <c r="D1560" i="1"/>
  <c r="F1560" i="1" s="1"/>
  <c r="D1561" i="1"/>
  <c r="F1561" i="1" s="1"/>
  <c r="D1562" i="1"/>
  <c r="F1562" i="1" s="1"/>
  <c r="D1563" i="1"/>
  <c r="F1563" i="1" s="1"/>
  <c r="D1564" i="1"/>
  <c r="F1564" i="1" s="1"/>
  <c r="D1565" i="1"/>
  <c r="F1565" i="1" s="1"/>
  <c r="D1566" i="1"/>
  <c r="F1566" i="1" s="1"/>
  <c r="D1567" i="1"/>
  <c r="F1567" i="1" s="1"/>
  <c r="D1568" i="1"/>
  <c r="F1568" i="1" s="1"/>
  <c r="D1569" i="1"/>
  <c r="F1569" i="1" s="1"/>
  <c r="D1570" i="1"/>
  <c r="F1570" i="1" s="1"/>
  <c r="D1571" i="1"/>
  <c r="F1571" i="1" s="1"/>
  <c r="D1572" i="1"/>
  <c r="F1572" i="1" s="1"/>
  <c r="D1573" i="1"/>
  <c r="F1573" i="1" s="1"/>
  <c r="D1574" i="1"/>
  <c r="F1574" i="1" s="1"/>
  <c r="D1575" i="1"/>
  <c r="F1575" i="1" s="1"/>
  <c r="D1576" i="1"/>
  <c r="F1576" i="1" s="1"/>
  <c r="D1577" i="1"/>
  <c r="F1577" i="1" s="1"/>
  <c r="D1578" i="1"/>
  <c r="F1578" i="1" s="1"/>
  <c r="D1579" i="1"/>
  <c r="F1579" i="1" s="1"/>
  <c r="D1580" i="1"/>
  <c r="F1580" i="1" s="1"/>
  <c r="D1581" i="1"/>
  <c r="F1581" i="1" s="1"/>
  <c r="D1582" i="1"/>
  <c r="F1582" i="1" s="1"/>
  <c r="D1583" i="1"/>
  <c r="F1583" i="1" s="1"/>
  <c r="D1584" i="1"/>
  <c r="F1584" i="1" s="1"/>
  <c r="D1585" i="1"/>
  <c r="F1585" i="1" s="1"/>
  <c r="D1586" i="1"/>
  <c r="F1586" i="1" s="1"/>
  <c r="D1587" i="1"/>
  <c r="F1587" i="1" s="1"/>
  <c r="D1588" i="1"/>
  <c r="F1588" i="1" s="1"/>
  <c r="D1589" i="1"/>
  <c r="F1589" i="1" s="1"/>
  <c r="D1590" i="1"/>
  <c r="F1590" i="1" s="1"/>
  <c r="D1591" i="1"/>
  <c r="F1591" i="1" s="1"/>
  <c r="D1592" i="1"/>
  <c r="F1592" i="1" s="1"/>
  <c r="D1593" i="1"/>
  <c r="F1593" i="1" s="1"/>
  <c r="D1594" i="1"/>
  <c r="F1594" i="1" s="1"/>
  <c r="D1595" i="1"/>
  <c r="F1595" i="1" s="1"/>
  <c r="D1596" i="1"/>
  <c r="F1596" i="1" s="1"/>
  <c r="D1597" i="1"/>
  <c r="F1597" i="1" s="1"/>
  <c r="D1598" i="1"/>
  <c r="F1598" i="1" s="1"/>
  <c r="D1599" i="1"/>
  <c r="F1599" i="1" s="1"/>
  <c r="D1600" i="1"/>
  <c r="F1600" i="1" s="1"/>
  <c r="D1601" i="1"/>
  <c r="F1601" i="1" s="1"/>
  <c r="D1602" i="1"/>
  <c r="F1602" i="1" s="1"/>
  <c r="D1603" i="1"/>
  <c r="F1603" i="1" s="1"/>
  <c r="D1604" i="1"/>
  <c r="F1604" i="1" s="1"/>
  <c r="D1605" i="1"/>
  <c r="F1605" i="1" s="1"/>
  <c r="D1606" i="1"/>
  <c r="F1606" i="1" s="1"/>
  <c r="D1607" i="1"/>
  <c r="F1607" i="1" s="1"/>
  <c r="D1608" i="1"/>
  <c r="F1608" i="1" s="1"/>
  <c r="D1609" i="1"/>
  <c r="F1609" i="1" s="1"/>
  <c r="D1610" i="1"/>
  <c r="F1610" i="1" s="1"/>
  <c r="D1611" i="1"/>
  <c r="F1611" i="1" s="1"/>
  <c r="D1612" i="1"/>
  <c r="F1612" i="1" s="1"/>
  <c r="D1613" i="1"/>
  <c r="F1613" i="1" s="1"/>
  <c r="D1614" i="1"/>
  <c r="F1614" i="1" s="1"/>
  <c r="D1615" i="1"/>
  <c r="F1615" i="1" s="1"/>
  <c r="D1616" i="1"/>
  <c r="F1616" i="1" s="1"/>
  <c r="D1617" i="1"/>
  <c r="F1617" i="1" s="1"/>
  <c r="D1618" i="1"/>
  <c r="F1618" i="1" s="1"/>
  <c r="D1619" i="1"/>
  <c r="F1619" i="1" s="1"/>
  <c r="D1620" i="1"/>
  <c r="F1620" i="1" s="1"/>
  <c r="D1621" i="1"/>
  <c r="F1621" i="1" s="1"/>
  <c r="D1622" i="1"/>
  <c r="F1622" i="1" s="1"/>
  <c r="D1623" i="1"/>
  <c r="F1623" i="1" s="1"/>
  <c r="D1624" i="1"/>
  <c r="F1624" i="1" s="1"/>
  <c r="D1625" i="1"/>
  <c r="F1625" i="1" s="1"/>
  <c r="D1626" i="1"/>
  <c r="F1626" i="1" s="1"/>
  <c r="D1627" i="1"/>
  <c r="F1627" i="1" s="1"/>
  <c r="D1628" i="1"/>
  <c r="F1628" i="1" s="1"/>
  <c r="D1629" i="1"/>
  <c r="F1629" i="1" s="1"/>
  <c r="D1630" i="1"/>
  <c r="F1630" i="1" s="1"/>
  <c r="D1631" i="1"/>
  <c r="F1631" i="1" s="1"/>
  <c r="D1632" i="1"/>
  <c r="F1632" i="1" s="1"/>
  <c r="D1633" i="1"/>
  <c r="F1633" i="1" s="1"/>
  <c r="D1634" i="1"/>
  <c r="F1634" i="1" s="1"/>
  <c r="D1635" i="1"/>
  <c r="F1635" i="1" s="1"/>
  <c r="D1636" i="1"/>
  <c r="F1636" i="1" s="1"/>
  <c r="D1637" i="1"/>
  <c r="F1637" i="1" s="1"/>
  <c r="D1638" i="1"/>
  <c r="F1638" i="1" s="1"/>
  <c r="D1639" i="1"/>
  <c r="F1639" i="1" s="1"/>
  <c r="D1640" i="1"/>
  <c r="F1640" i="1" s="1"/>
  <c r="D1641" i="1"/>
  <c r="F1641" i="1" s="1"/>
  <c r="D1642" i="1"/>
  <c r="F1642" i="1" s="1"/>
  <c r="D1643" i="1"/>
  <c r="F1643" i="1" s="1"/>
  <c r="D1644" i="1"/>
  <c r="F1644" i="1" s="1"/>
  <c r="D1645" i="1"/>
  <c r="F1645" i="1" s="1"/>
  <c r="D1646" i="1"/>
  <c r="F1646" i="1" s="1"/>
  <c r="D1647" i="1"/>
  <c r="F1647" i="1" s="1"/>
  <c r="D1648" i="1"/>
  <c r="F1648" i="1" s="1"/>
  <c r="D1649" i="1"/>
  <c r="F1649" i="1" s="1"/>
  <c r="D1650" i="1"/>
  <c r="F1650" i="1" s="1"/>
  <c r="D1651" i="1"/>
  <c r="F1651" i="1" s="1"/>
  <c r="D1652" i="1"/>
  <c r="F1652" i="1" s="1"/>
  <c r="D1653" i="1"/>
  <c r="F1653" i="1" s="1"/>
  <c r="D1654" i="1"/>
  <c r="F1654" i="1" s="1"/>
  <c r="D1655" i="1"/>
  <c r="F1655" i="1" s="1"/>
  <c r="D1656" i="1"/>
  <c r="F1656" i="1" s="1"/>
  <c r="D1657" i="1"/>
  <c r="F1657" i="1" s="1"/>
  <c r="D1658" i="1"/>
  <c r="F1658" i="1" s="1"/>
  <c r="D1659" i="1"/>
  <c r="F1659" i="1" s="1"/>
  <c r="D1660" i="1"/>
  <c r="F1660" i="1" s="1"/>
  <c r="D1661" i="1"/>
  <c r="F1661" i="1" s="1"/>
  <c r="D1662" i="1"/>
  <c r="F1662" i="1" s="1"/>
  <c r="D1663" i="1"/>
  <c r="F1663" i="1" s="1"/>
  <c r="D1664" i="1"/>
  <c r="F1664" i="1" s="1"/>
  <c r="D1665" i="1"/>
  <c r="F1665" i="1" s="1"/>
  <c r="D1666" i="1"/>
  <c r="F1666" i="1" s="1"/>
  <c r="D1667" i="1"/>
  <c r="F1667" i="1" s="1"/>
  <c r="D1668" i="1"/>
  <c r="F1668" i="1" s="1"/>
  <c r="D1669" i="1"/>
  <c r="F1669" i="1" s="1"/>
  <c r="D1670" i="1"/>
  <c r="F1670" i="1" s="1"/>
  <c r="D1671" i="1"/>
  <c r="F1671" i="1" s="1"/>
  <c r="D1672" i="1"/>
  <c r="F1672" i="1" s="1"/>
  <c r="D1673" i="1"/>
  <c r="F1673" i="1" s="1"/>
  <c r="D1674" i="1"/>
  <c r="F1674" i="1" s="1"/>
  <c r="D1675" i="1"/>
  <c r="F1675" i="1" s="1"/>
  <c r="D1676" i="1"/>
  <c r="F1676" i="1" s="1"/>
  <c r="D1677" i="1"/>
  <c r="F1677" i="1" s="1"/>
  <c r="D1678" i="1"/>
  <c r="F1678" i="1" s="1"/>
  <c r="D1679" i="1"/>
  <c r="F1679" i="1" s="1"/>
  <c r="D1680" i="1"/>
  <c r="F1680" i="1" s="1"/>
  <c r="D1681" i="1"/>
  <c r="F1681" i="1" s="1"/>
  <c r="D1682" i="1"/>
  <c r="F1682" i="1" s="1"/>
  <c r="D1683" i="1"/>
  <c r="F1683" i="1" s="1"/>
  <c r="D1684" i="1"/>
  <c r="F1684" i="1" s="1"/>
  <c r="D1685" i="1"/>
  <c r="F1685" i="1" s="1"/>
  <c r="D1686" i="1"/>
  <c r="F1686" i="1" s="1"/>
  <c r="D1687" i="1"/>
  <c r="F1687" i="1" s="1"/>
  <c r="D1688" i="1"/>
  <c r="F1688" i="1" s="1"/>
  <c r="D1689" i="1"/>
  <c r="F1689" i="1" s="1"/>
  <c r="D1690" i="1"/>
  <c r="F1690" i="1" s="1"/>
  <c r="D1691" i="1"/>
  <c r="F1691" i="1" s="1"/>
  <c r="D1692" i="1"/>
  <c r="F1692" i="1" s="1"/>
  <c r="D1693" i="1"/>
  <c r="F1693" i="1" s="1"/>
  <c r="D1694" i="1"/>
  <c r="F1694" i="1" s="1"/>
  <c r="D1695" i="1"/>
  <c r="F1695" i="1" s="1"/>
  <c r="D1696" i="1"/>
  <c r="F1696" i="1" s="1"/>
  <c r="D1697" i="1"/>
  <c r="F1697" i="1" s="1"/>
  <c r="D1698" i="1"/>
  <c r="F1698" i="1" s="1"/>
  <c r="D1699" i="1"/>
  <c r="F1699" i="1" s="1"/>
  <c r="D1700" i="1"/>
  <c r="F1700" i="1" s="1"/>
  <c r="D1701" i="1"/>
  <c r="F1701" i="1" s="1"/>
  <c r="D1702" i="1"/>
  <c r="F1702" i="1" s="1"/>
  <c r="D1703" i="1"/>
  <c r="F1703" i="1" s="1"/>
  <c r="D1704" i="1"/>
  <c r="F1704" i="1" s="1"/>
  <c r="D1705" i="1"/>
  <c r="F1705" i="1" s="1"/>
  <c r="D1706" i="1"/>
  <c r="F1706" i="1" s="1"/>
  <c r="D1707" i="1"/>
  <c r="F1707" i="1" s="1"/>
  <c r="D1708" i="1"/>
  <c r="F1708" i="1" s="1"/>
  <c r="D1709" i="1"/>
  <c r="F1709" i="1" s="1"/>
  <c r="D1710" i="1"/>
  <c r="F1710" i="1" s="1"/>
  <c r="D1711" i="1"/>
  <c r="F1711" i="1" s="1"/>
  <c r="D1712" i="1"/>
  <c r="F1712" i="1" s="1"/>
  <c r="D1713" i="1"/>
  <c r="F1713" i="1" s="1"/>
  <c r="D1714" i="1"/>
  <c r="F1714" i="1" s="1"/>
  <c r="D1715" i="1"/>
  <c r="F1715" i="1" s="1"/>
  <c r="D1716" i="1"/>
  <c r="F1716" i="1" s="1"/>
  <c r="D1717" i="1"/>
  <c r="F1717" i="1" s="1"/>
  <c r="D1718" i="1"/>
  <c r="F1718" i="1" s="1"/>
  <c r="D1719" i="1"/>
  <c r="F1719" i="1" s="1"/>
  <c r="D1720" i="1"/>
  <c r="F1720" i="1" s="1"/>
  <c r="D1721" i="1"/>
  <c r="F1721" i="1" s="1"/>
  <c r="D1722" i="1"/>
  <c r="F1722" i="1" s="1"/>
  <c r="D1723" i="1"/>
  <c r="F1723" i="1" s="1"/>
  <c r="D1724" i="1"/>
  <c r="F1724" i="1" s="1"/>
  <c r="D1725" i="1"/>
  <c r="F1725" i="1" s="1"/>
  <c r="D1726" i="1"/>
  <c r="F1726" i="1" s="1"/>
  <c r="D1727" i="1"/>
  <c r="F1727" i="1" s="1"/>
  <c r="D1728" i="1"/>
  <c r="F1728" i="1" s="1"/>
  <c r="D1729" i="1"/>
  <c r="F1729" i="1" s="1"/>
  <c r="D1730" i="1"/>
  <c r="F1730" i="1" s="1"/>
  <c r="D1731" i="1"/>
  <c r="F1731" i="1" s="1"/>
  <c r="D1732" i="1"/>
  <c r="F1732" i="1" s="1"/>
  <c r="D1733" i="1"/>
  <c r="F1733" i="1" s="1"/>
  <c r="D1734" i="1"/>
  <c r="F1734" i="1" s="1"/>
  <c r="D1735" i="1"/>
  <c r="F1735" i="1" s="1"/>
  <c r="D1736" i="1"/>
  <c r="F1736" i="1" s="1"/>
  <c r="D1737" i="1"/>
  <c r="F1737" i="1" s="1"/>
  <c r="D1738" i="1"/>
  <c r="F1738" i="1" s="1"/>
  <c r="D1739" i="1"/>
  <c r="F1739" i="1" s="1"/>
  <c r="D1740" i="1"/>
  <c r="F1740" i="1" s="1"/>
  <c r="D1741" i="1"/>
  <c r="F1741" i="1" s="1"/>
  <c r="D1742" i="1"/>
  <c r="F1742" i="1" s="1"/>
  <c r="D1743" i="1"/>
  <c r="F1743" i="1" s="1"/>
  <c r="D1744" i="1"/>
  <c r="F1744" i="1" s="1"/>
  <c r="D1745" i="1"/>
  <c r="F1745" i="1" s="1"/>
  <c r="D1746" i="1"/>
  <c r="F1746" i="1" s="1"/>
  <c r="D1747" i="1"/>
  <c r="F1747" i="1" s="1"/>
  <c r="D1748" i="1"/>
  <c r="F1748" i="1" s="1"/>
  <c r="D1749" i="1"/>
  <c r="F1749" i="1" s="1"/>
  <c r="D1750" i="1"/>
  <c r="F1750" i="1" s="1"/>
  <c r="D1751" i="1"/>
  <c r="F1751" i="1" s="1"/>
  <c r="D1752" i="1"/>
  <c r="F1752" i="1" s="1"/>
  <c r="D1753" i="1"/>
  <c r="F1753" i="1" s="1"/>
  <c r="D1754" i="1"/>
  <c r="F1754" i="1" s="1"/>
  <c r="D1755" i="1"/>
  <c r="F1755" i="1" s="1"/>
  <c r="D1756" i="1"/>
  <c r="F1756" i="1" s="1"/>
  <c r="D1757" i="1"/>
  <c r="F1757" i="1" s="1"/>
  <c r="D1758" i="1"/>
  <c r="F1758" i="1" s="1"/>
  <c r="D1759" i="1"/>
  <c r="F1759" i="1" s="1"/>
  <c r="D1760" i="1"/>
  <c r="F1760" i="1" s="1"/>
  <c r="D1761" i="1"/>
  <c r="F1761" i="1" s="1"/>
  <c r="D1762" i="1"/>
  <c r="F1762" i="1" s="1"/>
  <c r="D1763" i="1"/>
  <c r="F1763" i="1" s="1"/>
  <c r="D1764" i="1"/>
  <c r="F1764" i="1" s="1"/>
  <c r="D1765" i="1"/>
  <c r="F1765" i="1" s="1"/>
  <c r="D1766" i="1"/>
  <c r="F1766" i="1" s="1"/>
  <c r="D1767" i="1"/>
  <c r="F1767" i="1" s="1"/>
  <c r="D1768" i="1"/>
  <c r="F1768" i="1" s="1"/>
  <c r="D1769" i="1"/>
  <c r="F1769" i="1" s="1"/>
  <c r="D1770" i="1"/>
  <c r="F1770" i="1" s="1"/>
  <c r="D1771" i="1"/>
  <c r="F1771" i="1" s="1"/>
  <c r="D1772" i="1"/>
  <c r="F1772" i="1" s="1"/>
  <c r="D1773" i="1"/>
  <c r="F1773" i="1" s="1"/>
  <c r="D1774" i="1"/>
  <c r="F1774" i="1" s="1"/>
  <c r="D1775" i="1"/>
  <c r="F1775" i="1" s="1"/>
  <c r="D1776" i="1"/>
  <c r="F1776" i="1" s="1"/>
  <c r="D1777" i="1"/>
  <c r="F1777" i="1" s="1"/>
  <c r="D1778" i="1"/>
  <c r="F1778" i="1" s="1"/>
  <c r="D1779" i="1"/>
  <c r="F1779" i="1" s="1"/>
  <c r="D1780" i="1"/>
  <c r="F1780" i="1" s="1"/>
  <c r="D1781" i="1"/>
  <c r="F1781" i="1" s="1"/>
  <c r="D1782" i="1"/>
  <c r="F1782" i="1" s="1"/>
  <c r="D1783" i="1"/>
  <c r="F1783" i="1" s="1"/>
  <c r="D1784" i="1"/>
  <c r="F1784" i="1" s="1"/>
  <c r="D1785" i="1"/>
  <c r="F1785" i="1" s="1"/>
  <c r="D1786" i="1"/>
  <c r="F1786" i="1" s="1"/>
  <c r="D1787" i="1"/>
  <c r="F1787" i="1" s="1"/>
  <c r="D1788" i="1"/>
  <c r="F1788" i="1" s="1"/>
  <c r="D1789" i="1"/>
  <c r="F1789" i="1" s="1"/>
  <c r="D1790" i="1"/>
  <c r="F1790" i="1" s="1"/>
  <c r="D1791" i="1"/>
  <c r="F1791" i="1" s="1"/>
  <c r="D1792" i="1"/>
  <c r="F1792" i="1" s="1"/>
  <c r="D1793" i="1"/>
  <c r="F1793" i="1" s="1"/>
  <c r="D1794" i="1"/>
  <c r="F1794" i="1" s="1"/>
  <c r="D1795" i="1"/>
  <c r="F1795" i="1" s="1"/>
  <c r="D1796" i="1"/>
  <c r="F1796" i="1" s="1"/>
  <c r="D1797" i="1"/>
  <c r="F1797" i="1" s="1"/>
  <c r="D1798" i="1"/>
  <c r="F1798" i="1" s="1"/>
  <c r="D1799" i="1"/>
  <c r="F1799" i="1" s="1"/>
  <c r="D1800" i="1"/>
  <c r="F1800" i="1" s="1"/>
  <c r="D1801" i="1"/>
  <c r="F1801" i="1" s="1"/>
  <c r="D1802" i="1"/>
  <c r="F1802" i="1" s="1"/>
  <c r="D1803" i="1"/>
  <c r="F1803" i="1" s="1"/>
  <c r="D1804" i="1"/>
  <c r="F1804" i="1" s="1"/>
  <c r="D1805" i="1"/>
  <c r="F1805" i="1" s="1"/>
  <c r="D1806" i="1"/>
  <c r="F1806" i="1" s="1"/>
  <c r="D1807" i="1"/>
  <c r="F1807" i="1" s="1"/>
  <c r="D1808" i="1"/>
  <c r="F1808" i="1" s="1"/>
  <c r="D1809" i="1"/>
  <c r="F1809" i="1" s="1"/>
  <c r="D1810" i="1"/>
  <c r="F1810" i="1" s="1"/>
  <c r="D1811" i="1"/>
  <c r="F1811" i="1" s="1"/>
  <c r="D1812" i="1"/>
  <c r="F1812" i="1" s="1"/>
  <c r="D1813" i="1"/>
  <c r="F1813" i="1" s="1"/>
  <c r="D1814" i="1"/>
  <c r="F1814" i="1" s="1"/>
  <c r="D1815" i="1"/>
  <c r="F1815" i="1" s="1"/>
  <c r="D1816" i="1"/>
  <c r="F1816" i="1" s="1"/>
  <c r="D1817" i="1"/>
  <c r="F1817" i="1" s="1"/>
  <c r="D1818" i="1"/>
  <c r="F1818" i="1" s="1"/>
  <c r="D1819" i="1"/>
  <c r="F1819" i="1" s="1"/>
  <c r="D1820" i="1"/>
  <c r="F1820" i="1" s="1"/>
  <c r="D1821" i="1"/>
  <c r="F1821" i="1" s="1"/>
  <c r="D1822" i="1"/>
  <c r="F1822" i="1" s="1"/>
  <c r="D1823" i="1"/>
  <c r="F1823" i="1" s="1"/>
  <c r="D1824" i="1"/>
  <c r="F1824" i="1" s="1"/>
  <c r="D1825" i="1"/>
  <c r="F1825" i="1" s="1"/>
  <c r="D1826" i="1"/>
  <c r="F1826" i="1" s="1"/>
  <c r="D1827" i="1"/>
  <c r="F1827" i="1" s="1"/>
  <c r="D1828" i="1"/>
  <c r="F1828" i="1" s="1"/>
  <c r="D1829" i="1"/>
  <c r="F1829" i="1" s="1"/>
  <c r="D1830" i="1"/>
  <c r="F1830" i="1" s="1"/>
  <c r="D1831" i="1"/>
  <c r="F1831" i="1" s="1"/>
  <c r="D1832" i="1"/>
  <c r="F1832" i="1" s="1"/>
  <c r="D1833" i="1"/>
  <c r="F1833" i="1" s="1"/>
  <c r="D1834" i="1"/>
  <c r="F1834" i="1" s="1"/>
  <c r="D1835" i="1"/>
  <c r="F1835" i="1" s="1"/>
  <c r="D1836" i="1"/>
  <c r="F1836" i="1" s="1"/>
  <c r="D1837" i="1"/>
  <c r="F1837" i="1" s="1"/>
  <c r="D1838" i="1"/>
  <c r="F1838" i="1" s="1"/>
  <c r="D1839" i="1"/>
  <c r="F1839" i="1" s="1"/>
  <c r="D1840" i="1"/>
  <c r="F1840" i="1" s="1"/>
  <c r="D1841" i="1"/>
  <c r="F1841" i="1" s="1"/>
  <c r="D1842" i="1"/>
  <c r="F1842" i="1" s="1"/>
  <c r="D1843" i="1"/>
  <c r="F1843" i="1" s="1"/>
  <c r="D1844" i="1"/>
  <c r="F1844" i="1" s="1"/>
  <c r="D1845" i="1"/>
  <c r="F1845" i="1" s="1"/>
  <c r="D1846" i="1"/>
  <c r="F1846" i="1" s="1"/>
  <c r="D1847" i="1"/>
  <c r="F1847" i="1" s="1"/>
  <c r="D1848" i="1"/>
  <c r="F1848" i="1" s="1"/>
  <c r="D1849" i="1"/>
  <c r="F1849" i="1" s="1"/>
  <c r="D1850" i="1"/>
  <c r="F1850" i="1" s="1"/>
  <c r="D1851" i="1"/>
  <c r="F1851" i="1" s="1"/>
  <c r="D1852" i="1"/>
  <c r="F1852" i="1" s="1"/>
  <c r="D1853" i="1"/>
  <c r="F1853" i="1" s="1"/>
  <c r="D1854" i="1"/>
  <c r="F1854" i="1" s="1"/>
  <c r="D1855" i="1"/>
  <c r="F1855" i="1" s="1"/>
  <c r="D1856" i="1"/>
  <c r="F1856" i="1" s="1"/>
  <c r="D1857" i="1"/>
  <c r="F1857" i="1" s="1"/>
  <c r="D1858" i="1"/>
  <c r="F1858" i="1" s="1"/>
  <c r="D1859" i="1"/>
  <c r="F1859" i="1" s="1"/>
  <c r="D1860" i="1"/>
  <c r="F1860" i="1" s="1"/>
  <c r="D1861" i="1"/>
  <c r="F1861" i="1" s="1"/>
  <c r="D1862" i="1"/>
  <c r="F1862" i="1" s="1"/>
  <c r="D1863" i="1"/>
  <c r="F1863" i="1" s="1"/>
  <c r="D1864" i="1"/>
  <c r="F1864" i="1" s="1"/>
  <c r="D1865" i="1"/>
  <c r="F1865" i="1" s="1"/>
  <c r="D1866" i="1"/>
  <c r="F1866" i="1" s="1"/>
  <c r="D1867" i="1"/>
  <c r="F1867" i="1" s="1"/>
  <c r="D1868" i="1"/>
  <c r="F1868" i="1" s="1"/>
  <c r="D1869" i="1"/>
  <c r="F1869" i="1" s="1"/>
  <c r="D1870" i="1"/>
  <c r="F1870" i="1" s="1"/>
  <c r="D1871" i="1"/>
  <c r="F1871" i="1" s="1"/>
  <c r="D1872" i="1"/>
  <c r="F1872" i="1" s="1"/>
  <c r="D1873" i="1"/>
  <c r="F1873" i="1" s="1"/>
  <c r="D1874" i="1"/>
  <c r="F1874" i="1" s="1"/>
  <c r="D1875" i="1"/>
  <c r="F1875" i="1" s="1"/>
  <c r="D1876" i="1"/>
  <c r="F1876" i="1" s="1"/>
  <c r="D1877" i="1"/>
  <c r="F1877" i="1" s="1"/>
  <c r="D1878" i="1"/>
  <c r="F1878" i="1" s="1"/>
  <c r="D1879" i="1"/>
  <c r="F1879" i="1" s="1"/>
  <c r="D1880" i="1"/>
  <c r="F1880" i="1" s="1"/>
  <c r="D1881" i="1"/>
  <c r="F1881" i="1" s="1"/>
  <c r="D1882" i="1"/>
  <c r="F1882" i="1" s="1"/>
  <c r="D1883" i="1"/>
  <c r="F1883" i="1" s="1"/>
  <c r="D1884" i="1"/>
  <c r="F1884" i="1" s="1"/>
  <c r="D1885" i="1"/>
  <c r="F1885" i="1" s="1"/>
  <c r="D1886" i="1"/>
  <c r="F1886" i="1" s="1"/>
  <c r="D1887" i="1"/>
  <c r="F1887" i="1" s="1"/>
  <c r="D1888" i="1"/>
  <c r="F1888" i="1" s="1"/>
  <c r="D1889" i="1"/>
  <c r="F1889" i="1" s="1"/>
  <c r="D1890" i="1"/>
  <c r="F1890" i="1" s="1"/>
  <c r="D1891" i="1"/>
  <c r="F1891" i="1" s="1"/>
  <c r="D1892" i="1"/>
  <c r="F1892" i="1" s="1"/>
  <c r="D1893" i="1"/>
  <c r="F1893" i="1" s="1"/>
  <c r="D1894" i="1"/>
  <c r="F1894" i="1" s="1"/>
  <c r="D1895" i="1"/>
  <c r="F1895" i="1" s="1"/>
  <c r="D1896" i="1"/>
  <c r="F1896" i="1" s="1"/>
  <c r="D1897" i="1"/>
  <c r="F1897" i="1" s="1"/>
  <c r="D1898" i="1"/>
  <c r="F1898" i="1" s="1"/>
  <c r="D1899" i="1"/>
  <c r="F1899" i="1" s="1"/>
  <c r="D1900" i="1"/>
  <c r="F1900" i="1" s="1"/>
  <c r="D1901" i="1"/>
  <c r="F1901" i="1" s="1"/>
  <c r="D1902" i="1"/>
  <c r="F1902" i="1" s="1"/>
  <c r="D1903" i="1"/>
  <c r="F1903" i="1" s="1"/>
  <c r="D1904" i="1"/>
  <c r="F1904" i="1" s="1"/>
  <c r="D1905" i="1"/>
  <c r="F1905" i="1" s="1"/>
  <c r="D1906" i="1"/>
  <c r="F1906" i="1" s="1"/>
  <c r="D1907" i="1"/>
  <c r="F1907" i="1" s="1"/>
  <c r="D1908" i="1"/>
  <c r="F1908" i="1" s="1"/>
  <c r="D1909" i="1"/>
  <c r="F1909" i="1" s="1"/>
  <c r="D1910" i="1"/>
  <c r="F1910" i="1" s="1"/>
  <c r="D1911" i="1"/>
  <c r="F1911" i="1" s="1"/>
  <c r="D1912" i="1"/>
  <c r="F1912" i="1" s="1"/>
  <c r="D1913" i="1"/>
  <c r="F1913" i="1" s="1"/>
  <c r="D1914" i="1"/>
  <c r="F1914" i="1" s="1"/>
  <c r="D1915" i="1"/>
  <c r="F1915" i="1" s="1"/>
  <c r="D1916" i="1"/>
  <c r="F1916" i="1" s="1"/>
  <c r="D1917" i="1"/>
  <c r="F1917" i="1" s="1"/>
  <c r="D1918" i="1"/>
  <c r="F1918" i="1" s="1"/>
  <c r="D1919" i="1"/>
  <c r="F1919" i="1" s="1"/>
  <c r="D1920" i="1"/>
  <c r="F1920" i="1" s="1"/>
  <c r="D1921" i="1"/>
  <c r="F1921" i="1" s="1"/>
  <c r="D1922" i="1"/>
  <c r="F1922" i="1" s="1"/>
  <c r="D1923" i="1"/>
  <c r="F1923" i="1" s="1"/>
  <c r="D1924" i="1"/>
  <c r="F1924" i="1" s="1"/>
  <c r="D1925" i="1"/>
  <c r="F1925" i="1" s="1"/>
  <c r="D1926" i="1"/>
  <c r="F1926" i="1" s="1"/>
  <c r="D1927" i="1"/>
  <c r="F1927" i="1" s="1"/>
  <c r="D1928" i="1"/>
  <c r="F1928" i="1" s="1"/>
  <c r="D1929" i="1"/>
  <c r="F1929" i="1" s="1"/>
  <c r="D1930" i="1"/>
  <c r="F1930" i="1" s="1"/>
  <c r="D1931" i="1"/>
  <c r="F1931" i="1" s="1"/>
  <c r="D1932" i="1"/>
  <c r="F1932" i="1" s="1"/>
  <c r="D1933" i="1"/>
  <c r="F1933" i="1" s="1"/>
  <c r="D1934" i="1"/>
  <c r="F1934" i="1" s="1"/>
  <c r="D1935" i="1"/>
  <c r="F1935" i="1" s="1"/>
  <c r="D1936" i="1"/>
  <c r="F1936" i="1" s="1"/>
  <c r="D1937" i="1"/>
  <c r="F1937" i="1" s="1"/>
  <c r="D1938" i="1"/>
  <c r="F1938" i="1" s="1"/>
  <c r="D1939" i="1"/>
  <c r="F1939" i="1" s="1"/>
  <c r="D1940" i="1"/>
  <c r="F1940" i="1" s="1"/>
  <c r="D1941" i="1"/>
  <c r="F1941" i="1" s="1"/>
  <c r="D1942" i="1"/>
  <c r="F1942" i="1" s="1"/>
  <c r="D1943" i="1"/>
  <c r="F1943" i="1" s="1"/>
  <c r="D1944" i="1"/>
  <c r="F1944" i="1" s="1"/>
  <c r="D1945" i="1"/>
  <c r="F1945" i="1" s="1"/>
  <c r="D1946" i="1"/>
  <c r="F1946" i="1" s="1"/>
  <c r="D1947" i="1"/>
  <c r="F1947" i="1" s="1"/>
  <c r="D1948" i="1"/>
  <c r="F1948" i="1" s="1"/>
  <c r="D1949" i="1"/>
  <c r="F1949" i="1" s="1"/>
  <c r="D1950" i="1"/>
  <c r="F1950" i="1" s="1"/>
  <c r="D1951" i="1"/>
  <c r="F1951" i="1" s="1"/>
  <c r="D1952" i="1"/>
  <c r="F1952" i="1" s="1"/>
  <c r="D1953" i="1"/>
  <c r="F1953" i="1" s="1"/>
  <c r="D1954" i="1"/>
  <c r="F1954" i="1" s="1"/>
  <c r="D1955" i="1"/>
  <c r="F1955" i="1" s="1"/>
  <c r="D1956" i="1"/>
  <c r="F1956" i="1" s="1"/>
  <c r="D1957" i="1"/>
  <c r="F1957" i="1" s="1"/>
  <c r="D1958" i="1"/>
  <c r="F1958" i="1" s="1"/>
  <c r="D1959" i="1"/>
  <c r="F1959" i="1" s="1"/>
  <c r="D1960" i="1"/>
  <c r="F1960" i="1" s="1"/>
  <c r="D1961" i="1"/>
  <c r="F1961" i="1" s="1"/>
  <c r="D1962" i="1"/>
  <c r="F1962" i="1" s="1"/>
  <c r="D1963" i="1"/>
  <c r="F1963" i="1" s="1"/>
  <c r="D1964" i="1"/>
  <c r="F1964" i="1" s="1"/>
  <c r="D1965" i="1"/>
  <c r="F1965" i="1" s="1"/>
  <c r="D1966" i="1"/>
  <c r="F1966" i="1" s="1"/>
  <c r="D1967" i="1"/>
  <c r="F1967" i="1" s="1"/>
  <c r="D1968" i="1"/>
  <c r="F1968" i="1" s="1"/>
  <c r="D1969" i="1"/>
  <c r="F1969" i="1" s="1"/>
  <c r="D1970" i="1"/>
  <c r="F1970" i="1" s="1"/>
  <c r="D1971" i="1"/>
  <c r="F1971" i="1" s="1"/>
  <c r="D1972" i="1"/>
  <c r="F1972" i="1" s="1"/>
  <c r="D1973" i="1"/>
  <c r="F1973" i="1" s="1"/>
  <c r="D1974" i="1"/>
  <c r="F1974" i="1" s="1"/>
  <c r="D1975" i="1"/>
  <c r="F1975" i="1" s="1"/>
  <c r="D1976" i="1"/>
  <c r="F1976" i="1" s="1"/>
  <c r="D1977" i="1"/>
  <c r="F1977" i="1" s="1"/>
  <c r="D1978" i="1"/>
  <c r="F1978" i="1" s="1"/>
  <c r="D1979" i="1"/>
  <c r="F1979" i="1" s="1"/>
  <c r="D1980" i="1"/>
  <c r="F1980" i="1" s="1"/>
  <c r="D1981" i="1"/>
  <c r="F1981" i="1" s="1"/>
  <c r="D1982" i="1"/>
  <c r="F1982" i="1" s="1"/>
  <c r="D1983" i="1"/>
  <c r="F1983" i="1" s="1"/>
  <c r="D1984" i="1"/>
  <c r="F1984" i="1" s="1"/>
  <c r="D1985" i="1"/>
  <c r="F1985" i="1" s="1"/>
  <c r="D1986" i="1"/>
  <c r="F1986" i="1" s="1"/>
  <c r="D1987" i="1"/>
  <c r="F1987" i="1" s="1"/>
  <c r="D1988" i="1"/>
  <c r="F1988" i="1" s="1"/>
  <c r="D1989" i="1"/>
  <c r="F1989" i="1" s="1"/>
  <c r="D1990" i="1"/>
  <c r="F1990" i="1" s="1"/>
  <c r="D1991" i="1"/>
  <c r="F1991" i="1" s="1"/>
  <c r="D1992" i="1"/>
  <c r="F1992" i="1" s="1"/>
  <c r="D1993" i="1"/>
  <c r="F1993" i="1" s="1"/>
  <c r="D1994" i="1"/>
  <c r="F1994" i="1" s="1"/>
  <c r="D1995" i="1"/>
  <c r="F1995" i="1" s="1"/>
  <c r="D1996" i="1"/>
  <c r="F1996" i="1" s="1"/>
  <c r="D1997" i="1"/>
  <c r="F1997" i="1" s="1"/>
  <c r="D1998" i="1"/>
  <c r="F1998" i="1" s="1"/>
  <c r="D1999" i="1"/>
  <c r="F1999" i="1" s="1"/>
  <c r="D2000" i="1"/>
  <c r="F2000" i="1" s="1"/>
  <c r="D2001" i="1"/>
  <c r="F2001" i="1" s="1"/>
  <c r="D2" i="1"/>
  <c r="F2" i="1" s="1"/>
  <c r="T151" i="10"/>
  <c r="Q152" i="10"/>
  <c r="T162" i="10"/>
  <c r="T152" i="10"/>
  <c r="Q163" i="10"/>
  <c r="T163" i="10"/>
  <c r="Q162" i="10"/>
  <c r="G207" i="10" l="1"/>
  <c r="I150" i="12" s="1"/>
  <c r="G206" i="10"/>
  <c r="I149" i="12" s="1"/>
  <c r="H149" i="12"/>
  <c r="K132" i="12"/>
  <c r="H131" i="12"/>
  <c r="H132" i="12"/>
  <c r="K130" i="12"/>
  <c r="K131" i="12"/>
  <c r="H130" i="12"/>
  <c r="K129" i="12"/>
  <c r="G115" i="12"/>
  <c r="G112" i="12"/>
  <c r="G119" i="12"/>
  <c r="G111" i="12"/>
  <c r="G116" i="12"/>
  <c r="G118" i="12"/>
  <c r="G114" i="12"/>
  <c r="G110" i="12"/>
  <c r="G117" i="12"/>
  <c r="G113" i="12"/>
  <c r="G109" i="12"/>
  <c r="O187" i="10" a="1"/>
  <c r="O187" i="10" s="1"/>
  <c r="R152" i="10"/>
  <c r="I130" i="12" s="1"/>
  <c r="U151" i="10"/>
  <c r="L129" i="12" s="1"/>
  <c r="U152" i="10"/>
  <c r="L130" i="12" s="1"/>
  <c r="R162" i="10"/>
  <c r="I131" i="12" s="1"/>
  <c r="R163" i="10"/>
  <c r="I132" i="12" s="1"/>
  <c r="U162" i="10"/>
  <c r="L131" i="12" s="1"/>
  <c r="U163" i="10"/>
  <c r="L132" i="12" s="1"/>
  <c r="R151" i="10"/>
  <c r="I129" i="12" s="1"/>
  <c r="T61" i="10"/>
  <c r="I67" i="12" s="1"/>
  <c r="T76" i="10"/>
  <c r="I81" i="12" s="1"/>
  <c r="T59" i="10"/>
  <c r="I65" i="12" s="1"/>
  <c r="T64" i="10"/>
  <c r="I70" i="12" s="1"/>
  <c r="T58" i="10"/>
  <c r="I64" i="12" s="1"/>
  <c r="T80" i="10"/>
  <c r="I85" i="12" s="1"/>
  <c r="T60" i="10"/>
  <c r="I66" i="12" s="1"/>
  <c r="T82" i="10"/>
  <c r="I87" i="12" s="1"/>
  <c r="T62" i="10"/>
  <c r="I68" i="12" s="1"/>
  <c r="T63" i="10"/>
  <c r="I69" i="12" s="1"/>
  <c r="T81" i="10"/>
  <c r="I86" i="12" s="1"/>
  <c r="T79" i="10"/>
  <c r="I84" i="12" s="1"/>
  <c r="T46" i="10"/>
  <c r="I54" i="12" s="1"/>
  <c r="T47" i="10"/>
  <c r="I55" i="12" s="1"/>
  <c r="T44" i="10"/>
  <c r="I52" i="12" s="1"/>
  <c r="T43" i="10"/>
  <c r="I51" i="12" s="1"/>
  <c r="T45" i="10"/>
  <c r="I53" i="12" s="1"/>
  <c r="T78" i="10"/>
  <c r="I83" i="12" s="1"/>
  <c r="T77" i="10"/>
  <c r="I82" i="12" s="1"/>
  <c r="G94" i="10"/>
  <c r="I98" i="12" s="1"/>
  <c r="G95" i="10"/>
  <c r="I99" i="12" s="1"/>
  <c r="G97" i="10"/>
  <c r="I101" i="12" s="1"/>
  <c r="G96" i="10"/>
  <c r="I100" i="1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<sst xmlns="http://schemas.openxmlformats.org/spreadsheetml/2006/main" count="33902" uniqueCount="2099">
  <si>
    <t>Accident ID</t>
  </si>
  <si>
    <t>Accident Time</t>
  </si>
  <si>
    <t>Location</t>
  </si>
  <si>
    <t>Road Type</t>
  </si>
  <si>
    <t>Weather Condition</t>
  </si>
  <si>
    <t>Vehicle Type</t>
  </si>
  <si>
    <t>Driver Age</t>
  </si>
  <si>
    <t>License Validity</t>
  </si>
  <si>
    <t>Accident Cause</t>
  </si>
  <si>
    <t>Traffic Density</t>
  </si>
  <si>
    <t>Vehicles Involved</t>
  </si>
  <si>
    <t>Casualties</t>
  </si>
  <si>
    <t>Severity</t>
  </si>
  <si>
    <t>Emergency Response Time (mins)</t>
  </si>
  <si>
    <t>Hospitalization Required</t>
  </si>
  <si>
    <t>Police Report Filed</t>
  </si>
  <si>
    <t>Legal Actions Taken</t>
  </si>
  <si>
    <t>40d89ac9</t>
  </si>
  <si>
    <t>Pune</t>
  </si>
  <si>
    <t>Rural Road</t>
  </si>
  <si>
    <t>Snowy</t>
  </si>
  <si>
    <t>Car</t>
  </si>
  <si>
    <t>Expired</t>
  </si>
  <si>
    <t>Reckless Driving</t>
  </si>
  <si>
    <t>Low</t>
  </si>
  <si>
    <t>Severe</t>
  </si>
  <si>
    <t>Yes</t>
  </si>
  <si>
    <t>Fine Issued</t>
  </si>
  <si>
    <t>0d3aa9eb</t>
  </si>
  <si>
    <t>Mumbai</t>
  </si>
  <si>
    <t>Residential Area</t>
  </si>
  <si>
    <t>Pedestrian</t>
  </si>
  <si>
    <t>Valid</t>
  </si>
  <si>
    <t>Pedestrian Crossing</t>
  </si>
  <si>
    <t>High</t>
  </si>
  <si>
    <t>No</t>
  </si>
  <si>
    <t>License Suspended</t>
  </si>
  <si>
    <t>2c8d4c41</t>
  </si>
  <si>
    <t>City Road</t>
  </si>
  <si>
    <t>Clear</t>
  </si>
  <si>
    <t>Moderate</t>
  </si>
  <si>
    <t>None</t>
  </si>
  <si>
    <t>52847abc</t>
  </si>
  <si>
    <t>Ahmedabad</t>
  </si>
  <si>
    <t>Bus</t>
  </si>
  <si>
    <t>Minor</t>
  </si>
  <si>
    <t>Arrest Made</t>
  </si>
  <si>
    <t>59960c90</t>
  </si>
  <si>
    <t>Kolkata</t>
  </si>
  <si>
    <t>Rainy</t>
  </si>
  <si>
    <t>Over Speeding</t>
  </si>
  <si>
    <t>39d5930b</t>
  </si>
  <si>
    <t>Expressway</t>
  </si>
  <si>
    <t>Suspended</t>
  </si>
  <si>
    <t>4b833fa3</t>
  </si>
  <si>
    <t>Foggy</t>
  </si>
  <si>
    <t>Truck</t>
  </si>
  <si>
    <t>Medium</t>
  </si>
  <si>
    <t>4fdc3887</t>
  </si>
  <si>
    <t>Bangalore</t>
  </si>
  <si>
    <t>Highway</t>
  </si>
  <si>
    <t>Weather Conditions</t>
  </si>
  <si>
    <t>Fatal</t>
  </si>
  <si>
    <t>4d797daa</t>
  </si>
  <si>
    <t>Delhi</t>
  </si>
  <si>
    <t>44a7c0d6</t>
  </si>
  <si>
    <t>Signal Violation</t>
  </si>
  <si>
    <t>59bdcb7f</t>
  </si>
  <si>
    <t>98f78204</t>
  </si>
  <si>
    <t>64432c0c</t>
  </si>
  <si>
    <t>Bicycle</t>
  </si>
  <si>
    <t>fc8c3d07</t>
  </si>
  <si>
    <t>Chennai</t>
  </si>
  <si>
    <t>Bike</t>
  </si>
  <si>
    <t>a466bd77</t>
  </si>
  <si>
    <t>81a27098</t>
  </si>
  <si>
    <t>d3a65474</t>
  </si>
  <si>
    <t>264e9b29</t>
  </si>
  <si>
    <t>4ab088e4</t>
  </si>
  <si>
    <t>Windy</t>
  </si>
  <si>
    <t>ec1a519d</t>
  </si>
  <si>
    <t>a0a6c08a</t>
  </si>
  <si>
    <t>Brake Failure</t>
  </si>
  <si>
    <t>22f4a2b2</t>
  </si>
  <si>
    <t>1df61f69</t>
  </si>
  <si>
    <t>034d0c36</t>
  </si>
  <si>
    <t>c93d8959</t>
  </si>
  <si>
    <t>37d51695</t>
  </si>
  <si>
    <t>27a122e8</t>
  </si>
  <si>
    <t>10693c04</t>
  </si>
  <si>
    <t>c4d418be</t>
  </si>
  <si>
    <t>20abffff</t>
  </si>
  <si>
    <t>Drunk Driving</t>
  </si>
  <si>
    <t>ce174ec6</t>
  </si>
  <si>
    <t>eb1ef1d5</t>
  </si>
  <si>
    <t>70a2f93d</t>
  </si>
  <si>
    <t>d4188d99</t>
  </si>
  <si>
    <t>ca62459b</t>
  </si>
  <si>
    <t>ec88d997</t>
  </si>
  <si>
    <t>907ba7c0</t>
  </si>
  <si>
    <t>71e118bf</t>
  </si>
  <si>
    <t>c76727e6</t>
  </si>
  <si>
    <t>814030ed</t>
  </si>
  <si>
    <t>fe783964</t>
  </si>
  <si>
    <t>Hyderabad</t>
  </si>
  <si>
    <t>c531dfc9</t>
  </si>
  <si>
    <t>1442adb1</t>
  </si>
  <si>
    <t>45a2d136</t>
  </si>
  <si>
    <t>a9f0d72b</t>
  </si>
  <si>
    <t>f53ab804</t>
  </si>
  <si>
    <t>874a9994</t>
  </si>
  <si>
    <t>1a9350d7</t>
  </si>
  <si>
    <t>ceda9bef</t>
  </si>
  <si>
    <t>97600c06</t>
  </si>
  <si>
    <t>91e21889</t>
  </si>
  <si>
    <t>4eb498cb</t>
  </si>
  <si>
    <t>c9640ce5</t>
  </si>
  <si>
    <t>22f643b3</t>
  </si>
  <si>
    <t>97fe9fc4</t>
  </si>
  <si>
    <t>3a40fda4</t>
  </si>
  <si>
    <t>373a04fb</t>
  </si>
  <si>
    <t>37e15da3</t>
  </si>
  <si>
    <t>a554b467</t>
  </si>
  <si>
    <t>2fdd556e</t>
  </si>
  <si>
    <t>8e3bd898</t>
  </si>
  <si>
    <t>6585d595</t>
  </si>
  <si>
    <t>e4763fa7</t>
  </si>
  <si>
    <t>2ff7f2a6</t>
  </si>
  <si>
    <t>1e0abc02</t>
  </si>
  <si>
    <t>373acf8a</t>
  </si>
  <si>
    <t>d0db6aea</t>
  </si>
  <si>
    <t>3dca6f80</t>
  </si>
  <si>
    <t>9d8a1fc4</t>
  </si>
  <si>
    <t>36a74b48</t>
  </si>
  <si>
    <t>5eff3b8a</t>
  </si>
  <si>
    <t>de27dea1</t>
  </si>
  <si>
    <t>325ec259</t>
  </si>
  <si>
    <t>410d4143</t>
  </si>
  <si>
    <t>441ee040</t>
  </si>
  <si>
    <t>a2b50fdd</t>
  </si>
  <si>
    <t>bd539dc5</t>
  </si>
  <si>
    <t>d88cd916</t>
  </si>
  <si>
    <t>cabf5269</t>
  </si>
  <si>
    <t>5163918a</t>
  </si>
  <si>
    <t>c467b0f8</t>
  </si>
  <si>
    <t>ba9cc414</t>
  </si>
  <si>
    <t>bb513262</t>
  </si>
  <si>
    <t>73d8c3d1</t>
  </si>
  <si>
    <t>7a326695</t>
  </si>
  <si>
    <t>68baa0a9</t>
  </si>
  <si>
    <t>5cb10aea</t>
  </si>
  <si>
    <t>7fd33cb5</t>
  </si>
  <si>
    <t>d17d108b</t>
  </si>
  <si>
    <t>0947c9f9</t>
  </si>
  <si>
    <t>1cece067</t>
  </si>
  <si>
    <t>a99ec260</t>
  </si>
  <si>
    <t>5868e4fc</t>
  </si>
  <si>
    <t>209f3d73</t>
  </si>
  <si>
    <t>99b1d8fe</t>
  </si>
  <si>
    <t>649262cd</t>
  </si>
  <si>
    <t>4f7dca28</t>
  </si>
  <si>
    <t>3d124d38</t>
  </si>
  <si>
    <t>0ebd8112</t>
  </si>
  <si>
    <t>35f506ec</t>
  </si>
  <si>
    <t>bb133f64</t>
  </si>
  <si>
    <t>f2c4d40c</t>
  </si>
  <si>
    <t>c3d2b667</t>
  </si>
  <si>
    <t>81c2b65c</t>
  </si>
  <si>
    <t>1b1cced3</t>
  </si>
  <si>
    <t>404185b1</t>
  </si>
  <si>
    <t>c802a6af</t>
  </si>
  <si>
    <t>36a2ecab</t>
  </si>
  <si>
    <t>0b8dc49d</t>
  </si>
  <si>
    <t>29427c1e</t>
  </si>
  <si>
    <t>894a771e</t>
  </si>
  <si>
    <t>2b5fc7b2</t>
  </si>
  <si>
    <t>088a81da</t>
  </si>
  <si>
    <t>22d2bb8b</t>
  </si>
  <si>
    <t>8573c609</t>
  </si>
  <si>
    <t>7a99e844</t>
  </si>
  <si>
    <t>3a212e0e</t>
  </si>
  <si>
    <t>dc8e3f00</t>
  </si>
  <si>
    <t>20c9f557</t>
  </si>
  <si>
    <t>a6b1a9bc</t>
  </si>
  <si>
    <t>0e759b6e</t>
  </si>
  <si>
    <t>416e436d</t>
  </si>
  <si>
    <t>c290cecb</t>
  </si>
  <si>
    <t>6c6e9006</t>
  </si>
  <si>
    <t>c63b300d</t>
  </si>
  <si>
    <t>292862de</t>
  </si>
  <si>
    <t>31c4a526</t>
  </si>
  <si>
    <t>12fbfa77</t>
  </si>
  <si>
    <t>2bfbd0b5</t>
  </si>
  <si>
    <t>7c0635a8</t>
  </si>
  <si>
    <t>fb28cbb7</t>
  </si>
  <si>
    <t>df075112</t>
  </si>
  <si>
    <t>2f15b7d3</t>
  </si>
  <si>
    <t>753a7335</t>
  </si>
  <si>
    <t>8d46ce77</t>
  </si>
  <si>
    <t>210ee24d</t>
  </si>
  <si>
    <t>6376b9ff</t>
  </si>
  <si>
    <t>479be866</t>
  </si>
  <si>
    <t>5bd5b052</t>
  </si>
  <si>
    <t>12eada79</t>
  </si>
  <si>
    <t>90e27818</t>
  </si>
  <si>
    <t>7e982751</t>
  </si>
  <si>
    <t>5412fefe</t>
  </si>
  <si>
    <t>69f4de51</t>
  </si>
  <si>
    <t>49f28b72</t>
  </si>
  <si>
    <t>821c6b72</t>
  </si>
  <si>
    <t>8779c13f</t>
  </si>
  <si>
    <t>b8ce4efc</t>
  </si>
  <si>
    <t>fd59a743</t>
  </si>
  <si>
    <t>343b7d93</t>
  </si>
  <si>
    <t>812f9179</t>
  </si>
  <si>
    <t>34ff0546</t>
  </si>
  <si>
    <t>75fd1587</t>
  </si>
  <si>
    <t>a366e0ff</t>
  </si>
  <si>
    <t>4b9df2af</t>
  </si>
  <si>
    <t>df2bd8a8</t>
  </si>
  <si>
    <t>66eb421c</t>
  </si>
  <si>
    <t>726f3789</t>
  </si>
  <si>
    <t>dbec6453</t>
  </si>
  <si>
    <t>13fbebbc</t>
  </si>
  <si>
    <t>9c010cdd</t>
  </si>
  <si>
    <t>00892c7d</t>
  </si>
  <si>
    <t>b45438fb</t>
  </si>
  <si>
    <t>4b96e63a</t>
  </si>
  <si>
    <t>ca89525e</t>
  </si>
  <si>
    <t>772a5208</t>
  </si>
  <si>
    <t>dd0c05f5</t>
  </si>
  <si>
    <t>596f172d</t>
  </si>
  <si>
    <t>d4d5db7e</t>
  </si>
  <si>
    <t>0ab22c90</t>
  </si>
  <si>
    <t>29b3614b</t>
  </si>
  <si>
    <t>2f0bd88b</t>
  </si>
  <si>
    <t>55c58541</t>
  </si>
  <si>
    <t>dde23e7e</t>
  </si>
  <si>
    <t>b19a8c86</t>
  </si>
  <si>
    <t>5914a52a</t>
  </si>
  <si>
    <t>55bddaad</t>
  </si>
  <si>
    <t>9c020186</t>
  </si>
  <si>
    <t>b3c7aa3c</t>
  </si>
  <si>
    <t>dd5c3a41</t>
  </si>
  <si>
    <t>4a5c87c8</t>
  </si>
  <si>
    <t>18e01d25</t>
  </si>
  <si>
    <t>a55a7f2e</t>
  </si>
  <si>
    <t>defa909e</t>
  </si>
  <si>
    <t>c974fb05</t>
  </si>
  <si>
    <t>ac0115ef</t>
  </si>
  <si>
    <t>19d7d9f5</t>
  </si>
  <si>
    <t>70b8b030</t>
  </si>
  <si>
    <t>c27113c7</t>
  </si>
  <si>
    <t>3ebfc418</t>
  </si>
  <si>
    <t>d5ff6d34</t>
  </si>
  <si>
    <t>af7e8764</t>
  </si>
  <si>
    <t>0b78c6ca</t>
  </si>
  <si>
    <t>c66258d2</t>
  </si>
  <si>
    <t>73cca960</t>
  </si>
  <si>
    <t>f4059853</t>
  </si>
  <si>
    <t>84fb6a9d</t>
  </si>
  <si>
    <t>0d3b4a31</t>
  </si>
  <si>
    <t>66b3b915</t>
  </si>
  <si>
    <t>107a4111</t>
  </si>
  <si>
    <t>2e00ce90</t>
  </si>
  <si>
    <t>c1c4e0d8</t>
  </si>
  <si>
    <t>90850fd7</t>
  </si>
  <si>
    <t>e91856df</t>
  </si>
  <si>
    <t>2097c4da</t>
  </si>
  <si>
    <t>f440f8a0</t>
  </si>
  <si>
    <t>fa984aa1</t>
  </si>
  <si>
    <t>7d0ea96a</t>
  </si>
  <si>
    <t>a2fb45a4</t>
  </si>
  <si>
    <t>3a1c6900</t>
  </si>
  <si>
    <t>8f24206f</t>
  </si>
  <si>
    <t>2abc299e</t>
  </si>
  <si>
    <t>669cefca</t>
  </si>
  <si>
    <t>00afd818</t>
  </si>
  <si>
    <t>b320a1b9</t>
  </si>
  <si>
    <t>221e9529</t>
  </si>
  <si>
    <t>fdf7963a</t>
  </si>
  <si>
    <t>ce0fc8cb</t>
  </si>
  <si>
    <t>2967a44a</t>
  </si>
  <si>
    <t>5c974a98</t>
  </si>
  <si>
    <t>05dc0847</t>
  </si>
  <si>
    <t>3df1121b</t>
  </si>
  <si>
    <t>e22f69e5</t>
  </si>
  <si>
    <t>f20a3ea9</t>
  </si>
  <si>
    <t>32033a93</t>
  </si>
  <si>
    <t>9ffb696e</t>
  </si>
  <si>
    <t>4ed392c1</t>
  </si>
  <si>
    <t>d136f55c</t>
  </si>
  <si>
    <t>58ba58c3</t>
  </si>
  <si>
    <t>e7ad1b51</t>
  </si>
  <si>
    <t>55962e9a</t>
  </si>
  <si>
    <t>ca141bab</t>
  </si>
  <si>
    <t>9af66561</t>
  </si>
  <si>
    <t>3846fff4</t>
  </si>
  <si>
    <t>4eb1bf52</t>
  </si>
  <si>
    <t>c61f95ee</t>
  </si>
  <si>
    <t>de45d22f</t>
  </si>
  <si>
    <t>20bd7eba</t>
  </si>
  <si>
    <t>3f4a453d</t>
  </si>
  <si>
    <t>6f150125</t>
  </si>
  <si>
    <t>067c9d39</t>
  </si>
  <si>
    <t>f0eb0be8</t>
  </si>
  <si>
    <t>69e3155a</t>
  </si>
  <si>
    <t>630d292d</t>
  </si>
  <si>
    <t>19428dd0</t>
  </si>
  <si>
    <t>cd5957c3</t>
  </si>
  <si>
    <t>9e210f06</t>
  </si>
  <si>
    <t>0e6bcacb</t>
  </si>
  <si>
    <t>7a1c0a4c</t>
  </si>
  <si>
    <t>6e57d85f</t>
  </si>
  <si>
    <t>dc36ea93</t>
  </si>
  <si>
    <t>0315ae85</t>
  </si>
  <si>
    <t>fbc41706</t>
  </si>
  <si>
    <t>f33a62f7</t>
  </si>
  <si>
    <t>b9f0f8ca</t>
  </si>
  <si>
    <t>df8ecbc2</t>
  </si>
  <si>
    <t>8349841d</t>
  </si>
  <si>
    <t>95d5aea9</t>
  </si>
  <si>
    <t>2694ee10</t>
  </si>
  <si>
    <t>5c9e640b</t>
  </si>
  <si>
    <t>a157ae70</t>
  </si>
  <si>
    <t>a739ed53</t>
  </si>
  <si>
    <t>af366ce4</t>
  </si>
  <si>
    <t>5f39df8e</t>
  </si>
  <si>
    <t>ed02f320</t>
  </si>
  <si>
    <t>0e560856</t>
  </si>
  <si>
    <t>f6833f86</t>
  </si>
  <si>
    <t>f77252ac</t>
  </si>
  <si>
    <t>ad9663e5</t>
  </si>
  <si>
    <t>b616752e</t>
  </si>
  <si>
    <t>9b87ddb5</t>
  </si>
  <si>
    <t>e9a223a1</t>
  </si>
  <si>
    <t>c54a3395</t>
  </si>
  <si>
    <t>1347243f</t>
  </si>
  <si>
    <t>b23ec7f3</t>
  </si>
  <si>
    <t>65d25d78</t>
  </si>
  <si>
    <t>b0403aa4</t>
  </si>
  <si>
    <t>1c5498b3</t>
  </si>
  <si>
    <t>4fd0c982</t>
  </si>
  <si>
    <t>9ca498bf</t>
  </si>
  <si>
    <t>73ae0e94</t>
  </si>
  <si>
    <t>d0acd107</t>
  </si>
  <si>
    <t>764afefd</t>
  </si>
  <si>
    <t>39cd9245</t>
  </si>
  <si>
    <t>3b6b8b85</t>
  </si>
  <si>
    <t>c66dae85</t>
  </si>
  <si>
    <t>a3d7750d</t>
  </si>
  <si>
    <t>9f64d0c2</t>
  </si>
  <si>
    <t>15959fe2</t>
  </si>
  <si>
    <t>7ff408a0</t>
  </si>
  <si>
    <t>55182e7c</t>
  </si>
  <si>
    <t>7a629077</t>
  </si>
  <si>
    <t>33cf180b</t>
  </si>
  <si>
    <t>6be2b749</t>
  </si>
  <si>
    <t>25c9cd57</t>
  </si>
  <si>
    <t>a9930589</t>
  </si>
  <si>
    <t>1d6e6409</t>
  </si>
  <si>
    <t>746ac474</t>
  </si>
  <si>
    <t>a527c1e3</t>
  </si>
  <si>
    <t>374f9fb6</t>
  </si>
  <si>
    <t>097787f9</t>
  </si>
  <si>
    <t>b45097b5</t>
  </si>
  <si>
    <t>ed7bd2a8</t>
  </si>
  <si>
    <t>cae49661</t>
  </si>
  <si>
    <t>c1a7b28d</t>
  </si>
  <si>
    <t>1a38f863</t>
  </si>
  <si>
    <t>8632ff4a</t>
  </si>
  <si>
    <t>98262db7</t>
  </si>
  <si>
    <t>6e083ab6</t>
  </si>
  <si>
    <t>e196b58a</t>
  </si>
  <si>
    <t>21fdb767</t>
  </si>
  <si>
    <t>06b935d6</t>
  </si>
  <si>
    <t>3d50f6a7</t>
  </si>
  <si>
    <t>8ca786aa</t>
  </si>
  <si>
    <t>eb45a8c9</t>
  </si>
  <si>
    <t>64be12b4</t>
  </si>
  <si>
    <t>827622c7</t>
  </si>
  <si>
    <t>5a213cd4</t>
  </si>
  <si>
    <t>3ce07afe</t>
  </si>
  <si>
    <t>be4705af</t>
  </si>
  <si>
    <t>fe421f80</t>
  </si>
  <si>
    <t>dad377de</t>
  </si>
  <si>
    <t>2db5cf66</t>
  </si>
  <si>
    <t>0232ee5c</t>
  </si>
  <si>
    <t>3ef46bbd</t>
  </si>
  <si>
    <t>a73edbf6</t>
  </si>
  <si>
    <t>8b2b125f</t>
  </si>
  <si>
    <t>856c40fe</t>
  </si>
  <si>
    <t>5bd0af36</t>
  </si>
  <si>
    <t>b7bfda50</t>
  </si>
  <si>
    <t>cf5c22e9</t>
  </si>
  <si>
    <t>583886f9</t>
  </si>
  <si>
    <t>162b4abe</t>
  </si>
  <si>
    <t>3dc18763</t>
  </si>
  <si>
    <t>dbb992ff</t>
  </si>
  <si>
    <t>a469af54</t>
  </si>
  <si>
    <t>39a80498</t>
  </si>
  <si>
    <t>a4ac4917</t>
  </si>
  <si>
    <t>e448abd2</t>
  </si>
  <si>
    <t>58c8c652</t>
  </si>
  <si>
    <t>8c55a0d8</t>
  </si>
  <si>
    <t>77234de9</t>
  </si>
  <si>
    <t>69cd49ba</t>
  </si>
  <si>
    <t>e099d58b</t>
  </si>
  <si>
    <t>b70b816f</t>
  </si>
  <si>
    <t>a6a74a60</t>
  </si>
  <si>
    <t>6a72e7f0</t>
  </si>
  <si>
    <t>1a3bf309</t>
  </si>
  <si>
    <t>ec40d3f2</t>
  </si>
  <si>
    <t>8da16f20</t>
  </si>
  <si>
    <t>f026a45a</t>
  </si>
  <si>
    <t>bc7d9758</t>
  </si>
  <si>
    <t>08c1b2cc</t>
  </si>
  <si>
    <t>2c59a19e</t>
  </si>
  <si>
    <t>d2ef4512</t>
  </si>
  <si>
    <t>bef7a592</t>
  </si>
  <si>
    <t>3a4746df</t>
  </si>
  <si>
    <t>c500b66b</t>
  </si>
  <si>
    <t>75fbf6b3</t>
  </si>
  <si>
    <t>75967db4</t>
  </si>
  <si>
    <t>bf958135</t>
  </si>
  <si>
    <t>8610db42</t>
  </si>
  <si>
    <t>b2f8c5dd</t>
  </si>
  <si>
    <t>9c8040b9</t>
  </si>
  <si>
    <t>b47f3732</t>
  </si>
  <si>
    <t>b90f8fd3</t>
  </si>
  <si>
    <t>56b2ebd0</t>
  </si>
  <si>
    <t>bea5d13d</t>
  </si>
  <si>
    <t>f9963f2b</t>
  </si>
  <si>
    <t>5ed0d5c1</t>
  </si>
  <si>
    <t>d23f5ebb</t>
  </si>
  <si>
    <t>eb9635b3</t>
  </si>
  <si>
    <t>8087141e</t>
  </si>
  <si>
    <t>27570ec0</t>
  </si>
  <si>
    <t>923b737b</t>
  </si>
  <si>
    <t>d86d150f</t>
  </si>
  <si>
    <t>a4114988</t>
  </si>
  <si>
    <t>bb521a9d</t>
  </si>
  <si>
    <t>fec8d764</t>
  </si>
  <si>
    <t>f26212ab</t>
  </si>
  <si>
    <t>5e90354f</t>
  </si>
  <si>
    <t>5d64e258</t>
  </si>
  <si>
    <t>46b9715c</t>
  </si>
  <si>
    <t>a6a93648</t>
  </si>
  <si>
    <t>39c0d1da</t>
  </si>
  <si>
    <t>7e43ed4f</t>
  </si>
  <si>
    <t>76348c15</t>
  </si>
  <si>
    <t>ce40d315</t>
  </si>
  <si>
    <t>7107d782</t>
  </si>
  <si>
    <t>1b9aa39c</t>
  </si>
  <si>
    <t>1e99bf91</t>
  </si>
  <si>
    <t>e4dbc357</t>
  </si>
  <si>
    <t>8089ccbf</t>
  </si>
  <si>
    <t>02f4d518</t>
  </si>
  <si>
    <t>a214c387</t>
  </si>
  <si>
    <t>532cfce7</t>
  </si>
  <si>
    <t>d0af80f4</t>
  </si>
  <si>
    <t>d98180bb</t>
  </si>
  <si>
    <t>44a5e35f</t>
  </si>
  <si>
    <t>25aa8cb3</t>
  </si>
  <si>
    <t>a9b913f2</t>
  </si>
  <si>
    <t>f2239be0</t>
  </si>
  <si>
    <t>58cae239</t>
  </si>
  <si>
    <t>20a52508</t>
  </si>
  <si>
    <t>553579b9</t>
  </si>
  <si>
    <t>1e71d09f</t>
  </si>
  <si>
    <t>dbd6a0e1</t>
  </si>
  <si>
    <t>e52116a2</t>
  </si>
  <si>
    <t>4a99436d</t>
  </si>
  <si>
    <t>1203bd83</t>
  </si>
  <si>
    <t>f073f36a</t>
  </si>
  <si>
    <t>f1053bec</t>
  </si>
  <si>
    <t>006db8bd</t>
  </si>
  <si>
    <t>d289ed1d</t>
  </si>
  <si>
    <t>e0b58119</t>
  </si>
  <si>
    <t>87fec7f1</t>
  </si>
  <si>
    <t>65e0a944</t>
  </si>
  <si>
    <t>3f14fc65</t>
  </si>
  <si>
    <t>881c134f</t>
  </si>
  <si>
    <t>54da7095</t>
  </si>
  <si>
    <t>8df2b8a0</t>
  </si>
  <si>
    <t>efac066a</t>
  </si>
  <si>
    <t>3d2f3a0b</t>
  </si>
  <si>
    <t>1ad354ad</t>
  </si>
  <si>
    <t>c0a7fae9</t>
  </si>
  <si>
    <t>b1dd4047</t>
  </si>
  <si>
    <t>d1422c64</t>
  </si>
  <si>
    <t>c2a05249</t>
  </si>
  <si>
    <t>69b1904a</t>
  </si>
  <si>
    <t>842daa57</t>
  </si>
  <si>
    <t>284bb3d8</t>
  </si>
  <si>
    <t>7bcc1e1d</t>
  </si>
  <si>
    <t>ef02fb28</t>
  </si>
  <si>
    <t>409effa7</t>
  </si>
  <si>
    <t>b27a9a9d</t>
  </si>
  <si>
    <t>8914d9e7</t>
  </si>
  <si>
    <t>db51a6e9</t>
  </si>
  <si>
    <t>5c347079</t>
  </si>
  <si>
    <t>4d2da28b</t>
  </si>
  <si>
    <t>38882c7c</t>
  </si>
  <si>
    <t>ce20ec69</t>
  </si>
  <si>
    <t>7be51c6b</t>
  </si>
  <si>
    <t>4cf404b7</t>
  </si>
  <si>
    <t>f73aec45</t>
  </si>
  <si>
    <t>4f07abfb</t>
  </si>
  <si>
    <t>e9abe045</t>
  </si>
  <si>
    <t>1c87247d</t>
  </si>
  <si>
    <t>ac78f05c</t>
  </si>
  <si>
    <t>e65114b8</t>
  </si>
  <si>
    <t>8d3caaac</t>
  </si>
  <si>
    <t>af4a3491</t>
  </si>
  <si>
    <t>cedf71ee</t>
  </si>
  <si>
    <t>037d8df6</t>
  </si>
  <si>
    <t>4e95ee5d</t>
  </si>
  <si>
    <t>d911b4ae</t>
  </si>
  <si>
    <t>c0b27136</t>
  </si>
  <si>
    <t>5d64aa95</t>
  </si>
  <si>
    <t>0777a18e</t>
  </si>
  <si>
    <t>8f1d56c6</t>
  </si>
  <si>
    <t>ba464991</t>
  </si>
  <si>
    <t>8f0b9db5</t>
  </si>
  <si>
    <t>86280abe</t>
  </si>
  <si>
    <t>23eae486</t>
  </si>
  <si>
    <t>3da90e48</t>
  </si>
  <si>
    <t>4914efd9</t>
  </si>
  <si>
    <t>78d1c674</t>
  </si>
  <si>
    <t>41ca6c68</t>
  </si>
  <si>
    <t>302d25a0</t>
  </si>
  <si>
    <t>2ab7684f</t>
  </si>
  <si>
    <t>ddcddd0a</t>
  </si>
  <si>
    <t>dd3fb8de</t>
  </si>
  <si>
    <t>d608c9bb</t>
  </si>
  <si>
    <t>f9347de1</t>
  </si>
  <si>
    <t>5b6b8257</t>
  </si>
  <si>
    <t>220996ec</t>
  </si>
  <si>
    <t>bd7dbca1</t>
  </si>
  <si>
    <t>6e5a1b08</t>
  </si>
  <si>
    <t>ec2fc2ee</t>
  </si>
  <si>
    <t>ae229972</t>
  </si>
  <si>
    <t>09eaa3a8</t>
  </si>
  <si>
    <t>6e9f8bb2</t>
  </si>
  <si>
    <t>09735b74</t>
  </si>
  <si>
    <t>e8601112</t>
  </si>
  <si>
    <t>cb3d38eb</t>
  </si>
  <si>
    <t>e886dbde</t>
  </si>
  <si>
    <t>4378e523</t>
  </si>
  <si>
    <t>248fabcc</t>
  </si>
  <si>
    <t>3201d822</t>
  </si>
  <si>
    <t>42c25e2e</t>
  </si>
  <si>
    <t>6d39abeb</t>
  </si>
  <si>
    <t>d44bcd0f</t>
  </si>
  <si>
    <t>854debce</t>
  </si>
  <si>
    <t>fce06993</t>
  </si>
  <si>
    <t>1205c42f</t>
  </si>
  <si>
    <t>ba32e851</t>
  </si>
  <si>
    <t>574d7e62</t>
  </si>
  <si>
    <t>db154046</t>
  </si>
  <si>
    <t>d9d6092c</t>
  </si>
  <si>
    <t>6a8a87ad</t>
  </si>
  <si>
    <t>f9fe95d2</t>
  </si>
  <si>
    <t>abd0a089</t>
  </si>
  <si>
    <t>7f915ebd</t>
  </si>
  <si>
    <t>aa348dc3</t>
  </si>
  <si>
    <t>d0159a72</t>
  </si>
  <si>
    <t>278cf51f</t>
  </si>
  <si>
    <t>bc0dc77c</t>
  </si>
  <si>
    <t>9538b5e9</t>
  </si>
  <si>
    <t>bafe2586</t>
  </si>
  <si>
    <t>509847ce</t>
  </si>
  <si>
    <t>44155aa9</t>
  </si>
  <si>
    <t>441d2ad6</t>
  </si>
  <si>
    <t>40b6ba5d</t>
  </si>
  <si>
    <t>d367a8b4</t>
  </si>
  <si>
    <t>704a2788</t>
  </si>
  <si>
    <t>2203eec2</t>
  </si>
  <si>
    <t>9ac263fa</t>
  </si>
  <si>
    <t>fe33b310</t>
  </si>
  <si>
    <t>7de06deb</t>
  </si>
  <si>
    <t>0949896d</t>
  </si>
  <si>
    <t>7003e9fe</t>
  </si>
  <si>
    <t>e5fe010f</t>
  </si>
  <si>
    <t>49b37f7b</t>
  </si>
  <si>
    <t>558fa93a</t>
  </si>
  <si>
    <t>c91fa5c4</t>
  </si>
  <si>
    <t>8b362098</t>
  </si>
  <si>
    <t>04d0bcb8</t>
  </si>
  <si>
    <t>d700be30</t>
  </si>
  <si>
    <t>dd8e525a</t>
  </si>
  <si>
    <t>2e328e7c</t>
  </si>
  <si>
    <t>f76854f2</t>
  </si>
  <si>
    <t>63fd3dbf</t>
  </si>
  <si>
    <t>70e2b10b</t>
  </si>
  <si>
    <t>4ff4c330</t>
  </si>
  <si>
    <t>7d90d2e0</t>
  </si>
  <si>
    <t>50ababb0</t>
  </si>
  <si>
    <t>7dd22329</t>
  </si>
  <si>
    <t>ae8bf2d5</t>
  </si>
  <si>
    <t>c8f7f6ba</t>
  </si>
  <si>
    <t>3a075114</t>
  </si>
  <si>
    <t>faa45d99</t>
  </si>
  <si>
    <t>991dea6d</t>
  </si>
  <si>
    <t>75632cac</t>
  </si>
  <si>
    <t>9abbce90</t>
  </si>
  <si>
    <t>b88fbc03</t>
  </si>
  <si>
    <t>81a67e1b</t>
  </si>
  <si>
    <t>e290a2ef</t>
  </si>
  <si>
    <t>5e6e580b</t>
  </si>
  <si>
    <t>8f6a554c</t>
  </si>
  <si>
    <t>605580a1</t>
  </si>
  <si>
    <t>ee482458</t>
  </si>
  <si>
    <t>e094105d</t>
  </si>
  <si>
    <t>f6ab9e2c</t>
  </si>
  <si>
    <t>38943a11</t>
  </si>
  <si>
    <t>d5cd4a38</t>
  </si>
  <si>
    <t>22340a6e</t>
  </si>
  <si>
    <t>40fe9a9f</t>
  </si>
  <si>
    <t>4f8a9859</t>
  </si>
  <si>
    <t>a8a56566</t>
  </si>
  <si>
    <t>fc9b97d5</t>
  </si>
  <si>
    <t>199497ee</t>
  </si>
  <si>
    <t>974af51e</t>
  </si>
  <si>
    <t>ab709d0e</t>
  </si>
  <si>
    <t>9b1ec982</t>
  </si>
  <si>
    <t>0f64a86f</t>
  </si>
  <si>
    <t>6377765b</t>
  </si>
  <si>
    <t>7b17c3ec</t>
  </si>
  <si>
    <t>4b4a476e</t>
  </si>
  <si>
    <t>e3eb8a63</t>
  </si>
  <si>
    <t>ff67d0a1</t>
  </si>
  <si>
    <t>6d6bb043</t>
  </si>
  <si>
    <t>b78b36f8</t>
  </si>
  <si>
    <t>1a032562</t>
  </si>
  <si>
    <t>c7c64f31</t>
  </si>
  <si>
    <t>a9657fff</t>
  </si>
  <si>
    <t>77311da5</t>
  </si>
  <si>
    <t>788e1a51</t>
  </si>
  <si>
    <t>6b38e1e1</t>
  </si>
  <si>
    <t>2f401a19</t>
  </si>
  <si>
    <t>377569af</t>
  </si>
  <si>
    <t>c706c227</t>
  </si>
  <si>
    <t>1a45f275</t>
  </si>
  <si>
    <t>2962febf</t>
  </si>
  <si>
    <t>0aa17b0f</t>
  </si>
  <si>
    <t>617702fe</t>
  </si>
  <si>
    <t>0852c7e2</t>
  </si>
  <si>
    <t>84cbe62e</t>
  </si>
  <si>
    <t>7efdd5b4</t>
  </si>
  <si>
    <t>b93f93e3</t>
  </si>
  <si>
    <t>9381ed06</t>
  </si>
  <si>
    <t>1395022f</t>
  </si>
  <si>
    <t>f0549766</t>
  </si>
  <si>
    <t>4047a7ef</t>
  </si>
  <si>
    <t>429b4ce1</t>
  </si>
  <si>
    <t>6030acd4</t>
  </si>
  <si>
    <t>d5ba0353</t>
  </si>
  <si>
    <t>7f98308d</t>
  </si>
  <si>
    <t>5538ed30</t>
  </si>
  <si>
    <t>04e43277</t>
  </si>
  <si>
    <t>fa56f306</t>
  </si>
  <si>
    <t>18c7c01d</t>
  </si>
  <si>
    <t>51b63ab3</t>
  </si>
  <si>
    <t>a44f9b04</t>
  </si>
  <si>
    <t>0d371f58</t>
  </si>
  <si>
    <t>4c2ee3e9</t>
  </si>
  <si>
    <t>1e302665</t>
  </si>
  <si>
    <t>5f2347bb</t>
  </si>
  <si>
    <t>6e5a119a</t>
  </si>
  <si>
    <t>ef3a3072</t>
  </si>
  <si>
    <t>66b855a8</t>
  </si>
  <si>
    <t>99a05d88</t>
  </si>
  <si>
    <t>6a362f36</t>
  </si>
  <si>
    <t>da3885f2</t>
  </si>
  <si>
    <t>f8fc3410</t>
  </si>
  <si>
    <t>daf6af9b</t>
  </si>
  <si>
    <t>4987a97b</t>
  </si>
  <si>
    <t>4031c29a</t>
  </si>
  <si>
    <t>b099bab2</t>
  </si>
  <si>
    <t>718a3739</t>
  </si>
  <si>
    <t>6c7b9985</t>
  </si>
  <si>
    <t>5918ef96</t>
  </si>
  <si>
    <t>5c0f394f</t>
  </si>
  <si>
    <t>3a814f59</t>
  </si>
  <si>
    <t>08d0dc92</t>
  </si>
  <si>
    <t>9414f075</t>
  </si>
  <si>
    <t>6970d89e</t>
  </si>
  <si>
    <t>81e2f028</t>
  </si>
  <si>
    <t>d546ee15</t>
  </si>
  <si>
    <t>64d2efb9</t>
  </si>
  <si>
    <t>faea4126</t>
  </si>
  <si>
    <t>fe9eb135</t>
  </si>
  <si>
    <t>cc3d6a3b</t>
  </si>
  <si>
    <t>3635ad39</t>
  </si>
  <si>
    <t>0546f53c</t>
  </si>
  <si>
    <t>d1fe5197</t>
  </si>
  <si>
    <t>57a7ad4a</t>
  </si>
  <si>
    <t>9fae286e</t>
  </si>
  <si>
    <t>12d9eaa4</t>
  </si>
  <si>
    <t>1c3da73f</t>
  </si>
  <si>
    <t>5529663f</t>
  </si>
  <si>
    <t>ee96454e</t>
  </si>
  <si>
    <t>0c8a733f</t>
  </si>
  <si>
    <t>9b48e511</t>
  </si>
  <si>
    <t>723179ab</t>
  </si>
  <si>
    <t>df9fa174</t>
  </si>
  <si>
    <t>13d8d77d</t>
  </si>
  <si>
    <t>1ae21979</t>
  </si>
  <si>
    <t>b7a0e7df</t>
  </si>
  <si>
    <t>4e4e00e1</t>
  </si>
  <si>
    <t>f39a8f15</t>
  </si>
  <si>
    <t>b77ef48f</t>
  </si>
  <si>
    <t>26bc4451</t>
  </si>
  <si>
    <t>06b921e8</t>
  </si>
  <si>
    <t>568fbc59</t>
  </si>
  <si>
    <t>14faa79f</t>
  </si>
  <si>
    <t>6ab45b6b</t>
  </si>
  <si>
    <t>a142bb43</t>
  </si>
  <si>
    <t>096e1ce4</t>
  </si>
  <si>
    <t>8c86fba2</t>
  </si>
  <si>
    <t>a381c039</t>
  </si>
  <si>
    <t>f073e060</t>
  </si>
  <si>
    <t>89d4cf72</t>
  </si>
  <si>
    <t>910d254d</t>
  </si>
  <si>
    <t>b992ab24</t>
  </si>
  <si>
    <t>2a687566</t>
  </si>
  <si>
    <t>2449402f</t>
  </si>
  <si>
    <t>88691c72</t>
  </si>
  <si>
    <t>ccf7b7a7</t>
  </si>
  <si>
    <t>2b331c5d</t>
  </si>
  <si>
    <t>1d443595</t>
  </si>
  <si>
    <t>4392074b</t>
  </si>
  <si>
    <t>0a2d4dc7</t>
  </si>
  <si>
    <t>f7ac78e1</t>
  </si>
  <si>
    <t>78b13a19</t>
  </si>
  <si>
    <t>e77f485f</t>
  </si>
  <si>
    <t>e9a73851</t>
  </si>
  <si>
    <t>fa04a34a</t>
  </si>
  <si>
    <t>be6bfd97</t>
  </si>
  <si>
    <t>f8d9ff7f</t>
  </si>
  <si>
    <t>ac41b88e</t>
  </si>
  <si>
    <t>f4c8ef2c</t>
  </si>
  <si>
    <t>550eaa36</t>
  </si>
  <si>
    <t>5466dcac</t>
  </si>
  <si>
    <t>85a6760f</t>
  </si>
  <si>
    <t>93aeac72</t>
  </si>
  <si>
    <t>de728068</t>
  </si>
  <si>
    <t>b7382afd</t>
  </si>
  <si>
    <t>18c679ad</t>
  </si>
  <si>
    <t>2890b81f</t>
  </si>
  <si>
    <t>3308873a</t>
  </si>
  <si>
    <t>0622ac58</t>
  </si>
  <si>
    <t>984503d1</t>
  </si>
  <si>
    <t>69b5be4e</t>
  </si>
  <si>
    <t>edd3079b</t>
  </si>
  <si>
    <t>598ed0a5</t>
  </si>
  <si>
    <t>1573bb9d</t>
  </si>
  <si>
    <t>a6ece22c</t>
  </si>
  <si>
    <t>7839c644</t>
  </si>
  <si>
    <t>54a4e381</t>
  </si>
  <si>
    <t>d86e0e97</t>
  </si>
  <si>
    <t>787bb1b9</t>
  </si>
  <si>
    <t>764c983f</t>
  </si>
  <si>
    <t>693903c2</t>
  </si>
  <si>
    <t>53db8f62</t>
  </si>
  <si>
    <t>487f3484</t>
  </si>
  <si>
    <t>da707494</t>
  </si>
  <si>
    <t>51adcd12</t>
  </si>
  <si>
    <t>bad03b06</t>
  </si>
  <si>
    <t>fcaf33ca</t>
  </si>
  <si>
    <t>4d0baaf5</t>
  </si>
  <si>
    <t>c934d9d5</t>
  </si>
  <si>
    <t>f956dadd</t>
  </si>
  <si>
    <t>f0e93417</t>
  </si>
  <si>
    <t>e0ac734f</t>
  </si>
  <si>
    <t>3bfb81cb</t>
  </si>
  <si>
    <t>293e4940</t>
  </si>
  <si>
    <t>6acb259d</t>
  </si>
  <si>
    <t>c5f291d4</t>
  </si>
  <si>
    <t>5f405939</t>
  </si>
  <si>
    <t>848c087c</t>
  </si>
  <si>
    <t>55e67d71</t>
  </si>
  <si>
    <t>4e1d4f5d</t>
  </si>
  <si>
    <t>8a4e79fb</t>
  </si>
  <si>
    <t>7403b05d</t>
  </si>
  <si>
    <t>2e75a21a</t>
  </si>
  <si>
    <t>ff9eb0bf</t>
  </si>
  <si>
    <t>0c65811e</t>
  </si>
  <si>
    <t>1867d283</t>
  </si>
  <si>
    <t>ede2da4d</t>
  </si>
  <si>
    <t>eceef63c</t>
  </si>
  <si>
    <t>9fe11613</t>
  </si>
  <si>
    <t>fc547431</t>
  </si>
  <si>
    <t>523a5c61</t>
  </si>
  <si>
    <t>6c5a4a01</t>
  </si>
  <si>
    <t>ac16dcd4</t>
  </si>
  <si>
    <t>4cbcae2d</t>
  </si>
  <si>
    <t>ae42fa8e</t>
  </si>
  <si>
    <t>a32b3565</t>
  </si>
  <si>
    <t>0d420354</t>
  </si>
  <si>
    <t>29c2f0df</t>
  </si>
  <si>
    <t>75792ca8</t>
  </si>
  <si>
    <t>1dcde0fe</t>
  </si>
  <si>
    <t>54d61ee1</t>
  </si>
  <si>
    <t>ab551b9d</t>
  </si>
  <si>
    <t>494ac1cb</t>
  </si>
  <si>
    <t>68088b85</t>
  </si>
  <si>
    <t>5a89b477</t>
  </si>
  <si>
    <t>6412b11b</t>
  </si>
  <si>
    <t>66ad15a1</t>
  </si>
  <si>
    <t>6515ca47</t>
  </si>
  <si>
    <t>43949f76</t>
  </si>
  <si>
    <t>7d369d33</t>
  </si>
  <si>
    <t>678caae4</t>
  </si>
  <si>
    <t>0c723705</t>
  </si>
  <si>
    <t>7adbcd35</t>
  </si>
  <si>
    <t>eec73b0f</t>
  </si>
  <si>
    <t>eff05895</t>
  </si>
  <si>
    <t>ef02f01a</t>
  </si>
  <si>
    <t>61b46b4e</t>
  </si>
  <si>
    <t>e623e55d</t>
  </si>
  <si>
    <t>11f66fb1</t>
  </si>
  <si>
    <t>cf2107df</t>
  </si>
  <si>
    <t>94bbea61</t>
  </si>
  <si>
    <t>290b3d27</t>
  </si>
  <si>
    <t>55e82a1d</t>
  </si>
  <si>
    <t>bfc1aa9b</t>
  </si>
  <si>
    <t>7933de99</t>
  </si>
  <si>
    <t>3ada1208</t>
  </si>
  <si>
    <t>b172114f</t>
  </si>
  <si>
    <t>c39eefb2</t>
  </si>
  <si>
    <t>8838f5aa</t>
  </si>
  <si>
    <t>1f447775</t>
  </si>
  <si>
    <t>2a5d21ac</t>
  </si>
  <si>
    <t>7062b16c</t>
  </si>
  <si>
    <t>71b2dd2b</t>
  </si>
  <si>
    <t>513abc70</t>
  </si>
  <si>
    <t>ffacaf38</t>
  </si>
  <si>
    <t>2235b1aa</t>
  </si>
  <si>
    <t>6516575a</t>
  </si>
  <si>
    <t>6d6054c2</t>
  </si>
  <si>
    <t>387e1652</t>
  </si>
  <si>
    <t>3138eae5</t>
  </si>
  <si>
    <t>815cb120</t>
  </si>
  <si>
    <t>2341b41f</t>
  </si>
  <si>
    <t>aea0b0d8</t>
  </si>
  <si>
    <t>50c2a86e</t>
  </si>
  <si>
    <t>b48d2ff3</t>
  </si>
  <si>
    <t>614e44e5</t>
  </si>
  <si>
    <t>7d696bb3</t>
  </si>
  <si>
    <t>0b06bdac</t>
  </si>
  <si>
    <t>ef25307c</t>
  </si>
  <si>
    <t>1d73dd90</t>
  </si>
  <si>
    <t>fa4cec64</t>
  </si>
  <si>
    <t>0ce937cf</t>
  </si>
  <si>
    <t>14ed6d0f</t>
  </si>
  <si>
    <t>48595fab</t>
  </si>
  <si>
    <t>1b46d2da</t>
  </si>
  <si>
    <t>009eaccf</t>
  </si>
  <si>
    <t>72c7915b</t>
  </si>
  <si>
    <t>5572c1b5</t>
  </si>
  <si>
    <t>de4aafec</t>
  </si>
  <si>
    <t>ec4786f0</t>
  </si>
  <si>
    <t>6f36c124</t>
  </si>
  <si>
    <t>4603d764</t>
  </si>
  <si>
    <t>294a4c69</t>
  </si>
  <si>
    <t>36b70778</t>
  </si>
  <si>
    <t>ad9de5a4</t>
  </si>
  <si>
    <t>3c7d860f</t>
  </si>
  <si>
    <t>527f1d72</t>
  </si>
  <si>
    <t>01b0cd65</t>
  </si>
  <si>
    <t>75a5df6d</t>
  </si>
  <si>
    <t>793f57b6</t>
  </si>
  <si>
    <t>4729febc</t>
  </si>
  <si>
    <t>191fadc7</t>
  </si>
  <si>
    <t>d4efab2a</t>
  </si>
  <si>
    <t>a4298df7</t>
  </si>
  <si>
    <t>4dcc9c97</t>
  </si>
  <si>
    <t>841562ff</t>
  </si>
  <si>
    <t>106e836a</t>
  </si>
  <si>
    <t>be08717c</t>
  </si>
  <si>
    <t>28d86542</t>
  </si>
  <si>
    <t>75ffca54</t>
  </si>
  <si>
    <t>9a1d68de</t>
  </si>
  <si>
    <t>e40ba9cb</t>
  </si>
  <si>
    <t>5f036901</t>
  </si>
  <si>
    <t>e7c3f2b1</t>
  </si>
  <si>
    <t>d42ce876</t>
  </si>
  <si>
    <t>ef3d1280</t>
  </si>
  <si>
    <t>154205cc</t>
  </si>
  <si>
    <t>c828803b</t>
  </si>
  <si>
    <t>f67c2c81</t>
  </si>
  <si>
    <t>1640b46b</t>
  </si>
  <si>
    <t>616fb3e3</t>
  </si>
  <si>
    <t>e7a8206e</t>
  </si>
  <si>
    <t>472523d7</t>
  </si>
  <si>
    <t>6ee21117</t>
  </si>
  <si>
    <t>d53a7b1d</t>
  </si>
  <si>
    <t>f1a838e2</t>
  </si>
  <si>
    <t>86e53e27</t>
  </si>
  <si>
    <t>3700a76e</t>
  </si>
  <si>
    <t>0ce364db</t>
  </si>
  <si>
    <t>907526de</t>
  </si>
  <si>
    <t>689f6f54</t>
  </si>
  <si>
    <t>b561c5c3</t>
  </si>
  <si>
    <t>30ca196e</t>
  </si>
  <si>
    <t>6ffe95f2</t>
  </si>
  <si>
    <t>4010a13b</t>
  </si>
  <si>
    <t>03edbd1a</t>
  </si>
  <si>
    <t>12a11bbf</t>
  </si>
  <si>
    <t>216f1cdf</t>
  </si>
  <si>
    <t>29de6217</t>
  </si>
  <si>
    <t>a5c6f02b</t>
  </si>
  <si>
    <t>e27584f7</t>
  </si>
  <si>
    <t>2385c48d</t>
  </si>
  <si>
    <t>169f5b9a</t>
  </si>
  <si>
    <t>fc833c06</t>
  </si>
  <si>
    <t>443aa5a8</t>
  </si>
  <si>
    <t>3dd12628</t>
  </si>
  <si>
    <t>af3992c5</t>
  </si>
  <si>
    <t>f651deee</t>
  </si>
  <si>
    <t>68592f18</t>
  </si>
  <si>
    <t>b92aaa5d</t>
  </si>
  <si>
    <t>ffdf5f7d</t>
  </si>
  <si>
    <t>6224531c</t>
  </si>
  <si>
    <t>d92035f8</t>
  </si>
  <si>
    <t>125ae52b</t>
  </si>
  <si>
    <t>2de98eab</t>
  </si>
  <si>
    <t>c801a421</t>
  </si>
  <si>
    <t>6d7d0888</t>
  </si>
  <si>
    <t>5a7507b2</t>
  </si>
  <si>
    <t>a5d98cac</t>
  </si>
  <si>
    <t>115932ae</t>
  </si>
  <si>
    <t>f80d9498</t>
  </si>
  <si>
    <t>c9c2c184</t>
  </si>
  <si>
    <t>db4951fc</t>
  </si>
  <si>
    <t>d95e0ef9</t>
  </si>
  <si>
    <t>ab47cb0a</t>
  </si>
  <si>
    <t>ebfb5611</t>
  </si>
  <si>
    <t>d243eedf</t>
  </si>
  <si>
    <t>a89f5d9f</t>
  </si>
  <si>
    <t>2777dd60</t>
  </si>
  <si>
    <t>795c4e0b</t>
  </si>
  <si>
    <t>0e1f520f</t>
  </si>
  <si>
    <t>a3b0b723</t>
  </si>
  <si>
    <t>b3c11bcc</t>
  </si>
  <si>
    <t>86ee1a0a</t>
  </si>
  <si>
    <t>afa851d7</t>
  </si>
  <si>
    <t>fee1884a</t>
  </si>
  <si>
    <t>e473b274</t>
  </si>
  <si>
    <t>557f21cd</t>
  </si>
  <si>
    <t>12789b14</t>
  </si>
  <si>
    <t>e2275c52</t>
  </si>
  <si>
    <t>f306461e</t>
  </si>
  <si>
    <t>ea585fe4</t>
  </si>
  <si>
    <t>568e716f</t>
  </si>
  <si>
    <t>270d75bf</t>
  </si>
  <si>
    <t>3c385a9e</t>
  </si>
  <si>
    <t>2bf6ee74</t>
  </si>
  <si>
    <t>09feab37</t>
  </si>
  <si>
    <t>6fe4971a</t>
  </si>
  <si>
    <t>447c82e9</t>
  </si>
  <si>
    <t>dae4b369</t>
  </si>
  <si>
    <t>1b0991d1</t>
  </si>
  <si>
    <t>0a48ee42</t>
  </si>
  <si>
    <t>d9f73cf4</t>
  </si>
  <si>
    <t>2a63a6e3</t>
  </si>
  <si>
    <t>8322e418</t>
  </si>
  <si>
    <t>88b94f94</t>
  </si>
  <si>
    <t>9d439c96</t>
  </si>
  <si>
    <t>86cfb8df</t>
  </si>
  <si>
    <t>498f39af</t>
  </si>
  <si>
    <t>126505b0</t>
  </si>
  <si>
    <t>4bc3bd9d</t>
  </si>
  <si>
    <t>09ee9aea</t>
  </si>
  <si>
    <t>e6e66c99</t>
  </si>
  <si>
    <t>bbc8b0ba</t>
  </si>
  <si>
    <t>e15547d0</t>
  </si>
  <si>
    <t>b77c1541</t>
  </si>
  <si>
    <t>61d9a063</t>
  </si>
  <si>
    <t>56ec4a58</t>
  </si>
  <si>
    <t>96fa80d9</t>
  </si>
  <si>
    <t>9124b597</t>
  </si>
  <si>
    <t>9fa20891</t>
  </si>
  <si>
    <t>83cb0052</t>
  </si>
  <si>
    <t>ffcefcf5</t>
  </si>
  <si>
    <t>0db63ee0</t>
  </si>
  <si>
    <t>588be257</t>
  </si>
  <si>
    <t>fe1c3d24</t>
  </si>
  <si>
    <t>da1c8808</t>
  </si>
  <si>
    <t>473a5553</t>
  </si>
  <si>
    <t>0109f986</t>
  </si>
  <si>
    <t>5c9a3b66</t>
  </si>
  <si>
    <t>966dc3f1</t>
  </si>
  <si>
    <t>c9d59629</t>
  </si>
  <si>
    <t>1dbd77ce</t>
  </si>
  <si>
    <t>7fb87068</t>
  </si>
  <si>
    <t>b7ae43fb</t>
  </si>
  <si>
    <t>ffae5f6c</t>
  </si>
  <si>
    <t>4d962816</t>
  </si>
  <si>
    <t>a5b9423f</t>
  </si>
  <si>
    <t>257b19e6</t>
  </si>
  <si>
    <t>d6d2e88e</t>
  </si>
  <si>
    <t>3bcabc28</t>
  </si>
  <si>
    <t>45e5b53d</t>
  </si>
  <si>
    <t>610041fa</t>
  </si>
  <si>
    <t>65f4ce99</t>
  </si>
  <si>
    <t>ee0d2db6</t>
  </si>
  <si>
    <t>a1518dce</t>
  </si>
  <si>
    <t>5908de15</t>
  </si>
  <si>
    <t>4fe72b6c</t>
  </si>
  <si>
    <t>3da1f0c2</t>
  </si>
  <si>
    <t>2f92e6d4</t>
  </si>
  <si>
    <t>07c9b316</t>
  </si>
  <si>
    <t>b16422ff</t>
  </si>
  <si>
    <t>742118c1</t>
  </si>
  <si>
    <t>82c20c80</t>
  </si>
  <si>
    <t>5f9d1cc2</t>
  </si>
  <si>
    <t>e7baafc0</t>
  </si>
  <si>
    <t>34d2ce61</t>
  </si>
  <si>
    <t>ffcf52e1</t>
  </si>
  <si>
    <t>57d65ea0</t>
  </si>
  <si>
    <t>4ebf0391</t>
  </si>
  <si>
    <t>aeb1487d</t>
  </si>
  <si>
    <t>b7907478</t>
  </si>
  <si>
    <t>83ba6d05</t>
  </si>
  <si>
    <t>cfc2cb5f</t>
  </si>
  <si>
    <t>9bfdcc9e</t>
  </si>
  <si>
    <t>1acf695f</t>
  </si>
  <si>
    <t>bceb285c</t>
  </si>
  <si>
    <t>2926b759</t>
  </si>
  <si>
    <t>a326a0dd</t>
  </si>
  <si>
    <t>ae11b86a</t>
  </si>
  <si>
    <t>77ebbc11</t>
  </si>
  <si>
    <t>e2dbd12a</t>
  </si>
  <si>
    <t>9c1f5e19</t>
  </si>
  <si>
    <t>c639a18d</t>
  </si>
  <si>
    <t>ef7acece</t>
  </si>
  <si>
    <t>54d124af</t>
  </si>
  <si>
    <t>315647b1</t>
  </si>
  <si>
    <t>3238745b</t>
  </si>
  <si>
    <t>5a3f2fd6</t>
  </si>
  <si>
    <t>c9bc0551</t>
  </si>
  <si>
    <t>635655dd</t>
  </si>
  <si>
    <t>20a5af27</t>
  </si>
  <si>
    <t>fdbd36e9</t>
  </si>
  <si>
    <t>47f2c447</t>
  </si>
  <si>
    <t>b74ee90f</t>
  </si>
  <si>
    <t>eee00baa</t>
  </si>
  <si>
    <t>38e58b37</t>
  </si>
  <si>
    <t>4f111140</t>
  </si>
  <si>
    <t>d114bf01</t>
  </si>
  <si>
    <t>7441d878</t>
  </si>
  <si>
    <t>1d174ced</t>
  </si>
  <si>
    <t>830b4432</t>
  </si>
  <si>
    <t>5151c087</t>
  </si>
  <si>
    <t>6abbb9be</t>
  </si>
  <si>
    <t>df0cfd39</t>
  </si>
  <si>
    <t>3ef467bc</t>
  </si>
  <si>
    <t>e4faad63</t>
  </si>
  <si>
    <t>3d2004f3</t>
  </si>
  <si>
    <t>66c236e6</t>
  </si>
  <si>
    <t>69e4df2f</t>
  </si>
  <si>
    <t>5a41e8f1</t>
  </si>
  <si>
    <t>70b20511</t>
  </si>
  <si>
    <t>3a44011e</t>
  </si>
  <si>
    <t>9dd81b28</t>
  </si>
  <si>
    <t>882098b2</t>
  </si>
  <si>
    <t>73da2a3b</t>
  </si>
  <si>
    <t>09b465be</t>
  </si>
  <si>
    <t>cf3c007d</t>
  </si>
  <si>
    <t>17cbddf6</t>
  </si>
  <si>
    <t>31d2beb2</t>
  </si>
  <si>
    <t>85c811fc</t>
  </si>
  <si>
    <t>2867ca66</t>
  </si>
  <si>
    <t>0e12ef4a</t>
  </si>
  <si>
    <t>c0d5b4fb</t>
  </si>
  <si>
    <t>164b51db</t>
  </si>
  <si>
    <t>27bce791</t>
  </si>
  <si>
    <t>300d999a</t>
  </si>
  <si>
    <t>eebb4de6</t>
  </si>
  <si>
    <t>405ca754</t>
  </si>
  <si>
    <t>2085272e</t>
  </si>
  <si>
    <t>c1d82ded</t>
  </si>
  <si>
    <t>8e87a078</t>
  </si>
  <si>
    <t>8b518d6c</t>
  </si>
  <si>
    <t>18c807b8</t>
  </si>
  <si>
    <t>81d850ac</t>
  </si>
  <si>
    <t>b54a0454</t>
  </si>
  <si>
    <t>89d2520a</t>
  </si>
  <si>
    <t>919cdc01</t>
  </si>
  <si>
    <t>9b90f478</t>
  </si>
  <si>
    <t>2b234cb7</t>
  </si>
  <si>
    <t>d8ef5a86</t>
  </si>
  <si>
    <t>700c16db</t>
  </si>
  <si>
    <t>f37dd6f7</t>
  </si>
  <si>
    <t>cd6b1940</t>
  </si>
  <si>
    <t>1463b595</t>
  </si>
  <si>
    <t>b6ac0642</t>
  </si>
  <si>
    <t>d8403fd4</t>
  </si>
  <si>
    <t>8d2bf7b7</t>
  </si>
  <si>
    <t>8ecb1974</t>
  </si>
  <si>
    <t>deeb5672</t>
  </si>
  <si>
    <t>d89095f2</t>
  </si>
  <si>
    <t>8f01f275</t>
  </si>
  <si>
    <t>14b61792</t>
  </si>
  <si>
    <t>04bc142b</t>
  </si>
  <si>
    <t>326400d3</t>
  </si>
  <si>
    <t>03b2b933</t>
  </si>
  <si>
    <t>b4f284a2</t>
  </si>
  <si>
    <t>5e6b19f5</t>
  </si>
  <si>
    <t>4a1353fa</t>
  </si>
  <si>
    <t>f7693900</t>
  </si>
  <si>
    <t>a7dc21a8</t>
  </si>
  <si>
    <t>ea9e7ad1</t>
  </si>
  <si>
    <t>94b4ba77</t>
  </si>
  <si>
    <t>cb4b6d4a</t>
  </si>
  <si>
    <t>a4ba778d</t>
  </si>
  <si>
    <t>dc0a4419</t>
  </si>
  <si>
    <t>a91f54c8</t>
  </si>
  <si>
    <t>0161132f</t>
  </si>
  <si>
    <t>d98247f3</t>
  </si>
  <si>
    <t>bc3e2c9a</t>
  </si>
  <si>
    <t>bc808a98</t>
  </si>
  <si>
    <t>20bb95dc</t>
  </si>
  <si>
    <t>cbb4465a</t>
  </si>
  <si>
    <t>42eab187</t>
  </si>
  <si>
    <t>406e4752</t>
  </si>
  <si>
    <t>92a77fa0</t>
  </si>
  <si>
    <t>4abc530a</t>
  </si>
  <si>
    <t>243539d7</t>
  </si>
  <si>
    <t>e5873b17</t>
  </si>
  <si>
    <t>7c65dd46</t>
  </si>
  <si>
    <t>55d31ccf</t>
  </si>
  <si>
    <t>57010bf4</t>
  </si>
  <si>
    <t>49175cb4</t>
  </si>
  <si>
    <t>a5b75d23</t>
  </si>
  <si>
    <t>f3bd1315</t>
  </si>
  <si>
    <t>ef71871a</t>
  </si>
  <si>
    <t>3ea9aefb</t>
  </si>
  <si>
    <t>2935e0e2</t>
  </si>
  <si>
    <t>0dd6fc6e</t>
  </si>
  <si>
    <t>e9d204b0</t>
  </si>
  <si>
    <t>1f3615d4</t>
  </si>
  <si>
    <t>a303df84</t>
  </si>
  <si>
    <t>f1db3f4b</t>
  </si>
  <si>
    <t>7bdd41b4</t>
  </si>
  <si>
    <t>6458b4bd</t>
  </si>
  <si>
    <t>7e42450b</t>
  </si>
  <si>
    <t>a4fcb8e6</t>
  </si>
  <si>
    <t>8b4800f0</t>
  </si>
  <si>
    <t>255f5c4a</t>
  </si>
  <si>
    <t>8226f9b5</t>
  </si>
  <si>
    <t>cfb1a37a</t>
  </si>
  <si>
    <t>6d5ccf67</t>
  </si>
  <si>
    <t>cc89aa81</t>
  </si>
  <si>
    <t>7eb679e8</t>
  </si>
  <si>
    <t>08684ead</t>
  </si>
  <si>
    <t>a490f48c</t>
  </si>
  <si>
    <t>be962d79</t>
  </si>
  <si>
    <t>6830cf98</t>
  </si>
  <si>
    <t>3986212a</t>
  </si>
  <si>
    <t>ad38092a</t>
  </si>
  <si>
    <t>72a1780c</t>
  </si>
  <si>
    <t>0348e58f</t>
  </si>
  <si>
    <t>b24b60a7</t>
  </si>
  <si>
    <t>0b2eeac4</t>
  </si>
  <si>
    <t>b9998a2d</t>
  </si>
  <si>
    <t>49a6acc5</t>
  </si>
  <si>
    <t>5be4c7e2</t>
  </si>
  <si>
    <t>c3de3907</t>
  </si>
  <si>
    <t>b957df3e</t>
  </si>
  <si>
    <t>5341cd50</t>
  </si>
  <si>
    <t>078b7ef9</t>
  </si>
  <si>
    <t>d32bac78</t>
  </si>
  <si>
    <t>e1e1c14e</t>
  </si>
  <si>
    <t>ff1642f4</t>
  </si>
  <si>
    <t>990b9c97</t>
  </si>
  <si>
    <t>a9bc1961</t>
  </si>
  <si>
    <t>d5b52489</t>
  </si>
  <si>
    <t>483dc863</t>
  </si>
  <si>
    <t>7128af79</t>
  </si>
  <si>
    <t>05fa12c4</t>
  </si>
  <si>
    <t>027ca320</t>
  </si>
  <si>
    <t>dbab6073</t>
  </si>
  <si>
    <t>98028d41</t>
  </si>
  <si>
    <t>40b0cc1a</t>
  </si>
  <si>
    <t>e33f1baf</t>
  </si>
  <si>
    <t>f519d145</t>
  </si>
  <si>
    <t>adb4c8c2</t>
  </si>
  <si>
    <t>69273f70</t>
  </si>
  <si>
    <t>251c735a</t>
  </si>
  <si>
    <t>c7d9340a</t>
  </si>
  <si>
    <t>e2b64db5</t>
  </si>
  <si>
    <t>01a84f16</t>
  </si>
  <si>
    <t>50aa2649</t>
  </si>
  <si>
    <t>3beab761</t>
  </si>
  <si>
    <t>6d70aa3b</t>
  </si>
  <si>
    <t>30c341a5</t>
  </si>
  <si>
    <t>f2506f14</t>
  </si>
  <si>
    <t>bf354002</t>
  </si>
  <si>
    <t>91edf109</t>
  </si>
  <si>
    <t>2db43c94</t>
  </si>
  <si>
    <t>8378ae25</t>
  </si>
  <si>
    <t>2523fb70</t>
  </si>
  <si>
    <t>04819ec5</t>
  </si>
  <si>
    <t>7d688689</t>
  </si>
  <si>
    <t>a805d470</t>
  </si>
  <si>
    <t>04710b44</t>
  </si>
  <si>
    <t>614369c3</t>
  </si>
  <si>
    <t>f5dcf0bb</t>
  </si>
  <si>
    <t>836f9bba</t>
  </si>
  <si>
    <t>fb754bdd</t>
  </si>
  <si>
    <t>c86a95cf</t>
  </si>
  <si>
    <t>43b55709</t>
  </si>
  <si>
    <t>7d1ac7f9</t>
  </si>
  <si>
    <t>90316b49</t>
  </si>
  <si>
    <t>c9063463</t>
  </si>
  <si>
    <t>18af131f</t>
  </si>
  <si>
    <t>2ee4949f</t>
  </si>
  <si>
    <t>5349680f</t>
  </si>
  <si>
    <t>3d97435e</t>
  </si>
  <si>
    <t>4baa90de</t>
  </si>
  <si>
    <t>62c3c32f</t>
  </si>
  <si>
    <t>7b12e62c</t>
  </si>
  <si>
    <t>ee405ffa</t>
  </si>
  <si>
    <t>00c0fd63</t>
  </si>
  <si>
    <t>dee579db</t>
  </si>
  <si>
    <t>de32723a</t>
  </si>
  <si>
    <t>6ed161c5</t>
  </si>
  <si>
    <t>e5be1305</t>
  </si>
  <si>
    <t>8febc91a</t>
  </si>
  <si>
    <t>9a987eb9</t>
  </si>
  <si>
    <t>d390d544</t>
  </si>
  <si>
    <t>43370ac1</t>
  </si>
  <si>
    <t>70513afa</t>
  </si>
  <si>
    <t>5ab2119f</t>
  </si>
  <si>
    <t>fbd5bd2d</t>
  </si>
  <si>
    <t>5e3a2d42</t>
  </si>
  <si>
    <t>37a55d17</t>
  </si>
  <si>
    <t>b62310e7</t>
  </si>
  <si>
    <t>af1b1273</t>
  </si>
  <si>
    <t>df8a9aad</t>
  </si>
  <si>
    <t>8048329a</t>
  </si>
  <si>
    <t>e1717f41</t>
  </si>
  <si>
    <t>ca99115f</t>
  </si>
  <si>
    <t>37b393fe</t>
  </si>
  <si>
    <t>56aed2c4</t>
  </si>
  <si>
    <t>23fb8f9a</t>
  </si>
  <si>
    <t>59ab3319</t>
  </si>
  <si>
    <t>8910fc34</t>
  </si>
  <si>
    <t>823986fd</t>
  </si>
  <si>
    <t>c15a6518</t>
  </si>
  <si>
    <t>b885a286</t>
  </si>
  <si>
    <t>adc7b245</t>
  </si>
  <si>
    <t>f4872073</t>
  </si>
  <si>
    <t>09aaeb88</t>
  </si>
  <si>
    <t>b0da40bb</t>
  </si>
  <si>
    <t>aae3b66a</t>
  </si>
  <si>
    <t>fa05296b</t>
  </si>
  <si>
    <t>a9839d53</t>
  </si>
  <si>
    <t>7655beb2</t>
  </si>
  <si>
    <t>d45ab986</t>
  </si>
  <si>
    <t>8b983a85</t>
  </si>
  <si>
    <t>0e304a4e</t>
  </si>
  <si>
    <t>773a4eb6</t>
  </si>
  <si>
    <t>3df25b74</t>
  </si>
  <si>
    <t>b9b64b53</t>
  </si>
  <si>
    <t>3ff4f8ca</t>
  </si>
  <si>
    <t>896a78c0</t>
  </si>
  <si>
    <t>3a0de01d</t>
  </si>
  <si>
    <t>8b6c22c3</t>
  </si>
  <si>
    <t>974f2e9a</t>
  </si>
  <si>
    <t>a053686f</t>
  </si>
  <si>
    <t>d24fcbb3</t>
  </si>
  <si>
    <t>442b6f5a</t>
  </si>
  <si>
    <t>32f58257</t>
  </si>
  <si>
    <t>d5ecbabc</t>
  </si>
  <si>
    <t>9c3b176e</t>
  </si>
  <si>
    <t>246edf3d</t>
  </si>
  <si>
    <t>c2aaf298</t>
  </si>
  <si>
    <t>70d2e513</t>
  </si>
  <si>
    <t>09375b23</t>
  </si>
  <si>
    <t>2e6d80d5</t>
  </si>
  <si>
    <t>c2bf6f14</t>
  </si>
  <si>
    <t>0c4661b4</t>
  </si>
  <si>
    <t>12e7d807</t>
  </si>
  <si>
    <t>d043fc5b</t>
  </si>
  <si>
    <t>4302a83d</t>
  </si>
  <si>
    <t>de5fe06c</t>
  </si>
  <si>
    <t>2e77bea8</t>
  </si>
  <si>
    <t>c6f99422</t>
  </si>
  <si>
    <t>880a10f1</t>
  </si>
  <si>
    <t>e3460220</t>
  </si>
  <si>
    <t>2828a255</t>
  </si>
  <si>
    <t>ecd6ad83</t>
  </si>
  <si>
    <t>f1a2fa4b</t>
  </si>
  <si>
    <t>885292da</t>
  </si>
  <si>
    <t>659f6a83</t>
  </si>
  <si>
    <t>8337b92a</t>
  </si>
  <si>
    <t>0c68b7e8</t>
  </si>
  <si>
    <t>49cdb7d9</t>
  </si>
  <si>
    <t>4a72acd6</t>
  </si>
  <si>
    <t>dba2c444</t>
  </si>
  <si>
    <t>3415b297</t>
  </si>
  <si>
    <t>b806e7d3</t>
  </si>
  <si>
    <t>269d0d14</t>
  </si>
  <si>
    <t>3886d175</t>
  </si>
  <si>
    <t>e4d80f71</t>
  </si>
  <si>
    <t>850ede53</t>
  </si>
  <si>
    <t>787df28c</t>
  </si>
  <si>
    <t>15d13056</t>
  </si>
  <si>
    <t>c1483313</t>
  </si>
  <si>
    <t>c175ec4a</t>
  </si>
  <si>
    <t>1ae2b66e</t>
  </si>
  <si>
    <t>049a09eb</t>
  </si>
  <si>
    <t>aaeafb34</t>
  </si>
  <si>
    <t>f69e8de9</t>
  </si>
  <si>
    <t>15d4eeaf</t>
  </si>
  <si>
    <t>c571d875</t>
  </si>
  <si>
    <t>866441f4</t>
  </si>
  <si>
    <t>ec8e2299</t>
  </si>
  <si>
    <t>9f0ed3f5</t>
  </si>
  <si>
    <t>31cb3502</t>
  </si>
  <si>
    <t>0a0753c8</t>
  </si>
  <si>
    <t>f4154a65</t>
  </si>
  <si>
    <t>74eb69db</t>
  </si>
  <si>
    <t>52f213d2</t>
  </si>
  <si>
    <t>ca2473d8</t>
  </si>
  <si>
    <t>f506f425</t>
  </si>
  <si>
    <t>618a96ff</t>
  </si>
  <si>
    <t>427360d0</t>
  </si>
  <si>
    <t>77357cf6</t>
  </si>
  <si>
    <t>1d20c997</t>
  </si>
  <si>
    <t>4dffee5f</t>
  </si>
  <si>
    <t>364928c6</t>
  </si>
  <si>
    <t>c60b5cbe</t>
  </si>
  <si>
    <t>2d5535ac</t>
  </si>
  <si>
    <t>d4fdabeb</t>
  </si>
  <si>
    <t>d482a538</t>
  </si>
  <si>
    <t>5538fc6d</t>
  </si>
  <si>
    <t>abede7ac</t>
  </si>
  <si>
    <t>e6465f44</t>
  </si>
  <si>
    <t>c259f6bf</t>
  </si>
  <si>
    <t>0f19c845</t>
  </si>
  <si>
    <t>35e7ae37</t>
  </si>
  <si>
    <t>67da12f5</t>
  </si>
  <si>
    <t>212493f4</t>
  </si>
  <si>
    <t>497fa81c</t>
  </si>
  <si>
    <t>84026d46</t>
  </si>
  <si>
    <t>7ae10f67</t>
  </si>
  <si>
    <t>14ed2d47</t>
  </si>
  <si>
    <t>3afd6f07</t>
  </si>
  <si>
    <t>61e4f608</t>
  </si>
  <si>
    <t>d1db925c</t>
  </si>
  <si>
    <t>0970e561</t>
  </si>
  <si>
    <t>836ba8b1</t>
  </si>
  <si>
    <t>ab78fde4</t>
  </si>
  <si>
    <t>7ce517d7</t>
  </si>
  <si>
    <t>8ffd5a21</t>
  </si>
  <si>
    <t>4bbdca40</t>
  </si>
  <si>
    <t>834f8380</t>
  </si>
  <si>
    <t>333fb88f</t>
  </si>
  <si>
    <t>be14f519</t>
  </si>
  <si>
    <t>a5653332</t>
  </si>
  <si>
    <t>533db91f</t>
  </si>
  <si>
    <t>3751b061</t>
  </si>
  <si>
    <t>b15d80b8</t>
  </si>
  <si>
    <t>095dd0f7</t>
  </si>
  <si>
    <t>1727a629</t>
  </si>
  <si>
    <t>180cf9d1</t>
  </si>
  <si>
    <t>54159e2d</t>
  </si>
  <si>
    <t>d1d9e5cc</t>
  </si>
  <si>
    <t>70feaa1c</t>
  </si>
  <si>
    <t>7eb1e304</t>
  </si>
  <si>
    <t>376bb1ae</t>
  </si>
  <si>
    <t>6503cb65</t>
  </si>
  <si>
    <t>9776ce7e</t>
  </si>
  <si>
    <t>3eab0d6b</t>
  </si>
  <si>
    <t>f24df6c8</t>
  </si>
  <si>
    <t>19c6dc24</t>
  </si>
  <si>
    <t>909fc622</t>
  </si>
  <si>
    <t>cfe6cbef</t>
  </si>
  <si>
    <t>dbe7ce2a</t>
  </si>
  <si>
    <t>ec1f401c</t>
  </si>
  <si>
    <t>c2536f60</t>
  </si>
  <si>
    <t>d19f637f</t>
  </si>
  <si>
    <t>95420ddf</t>
  </si>
  <si>
    <t>d907c62f</t>
  </si>
  <si>
    <t>9da33cde</t>
  </si>
  <si>
    <t>651311bd</t>
  </si>
  <si>
    <t>0c6472f5</t>
  </si>
  <si>
    <t>c9e3674c</t>
  </si>
  <si>
    <t>91a8b6c8</t>
  </si>
  <si>
    <t>bc4b336a</t>
  </si>
  <si>
    <t>4043e739</t>
  </si>
  <si>
    <t>255460fd</t>
  </si>
  <si>
    <t>6fa4d74f</t>
  </si>
  <si>
    <t>2ef19e64</t>
  </si>
  <si>
    <t>a90d18f3</t>
  </si>
  <si>
    <t>2ad62eb0</t>
  </si>
  <si>
    <t>9910b630</t>
  </si>
  <si>
    <t>53e2d62d</t>
  </si>
  <si>
    <t>cc0ce591</t>
  </si>
  <si>
    <t>aa8fa6c5</t>
  </si>
  <si>
    <t>5b5c90d8</t>
  </si>
  <si>
    <t>ce20490f</t>
  </si>
  <si>
    <t>33a7c1be</t>
  </si>
  <si>
    <t>e74dc418</t>
  </si>
  <si>
    <t>6c5bb8c9</t>
  </si>
  <si>
    <t>25199ae6</t>
  </si>
  <si>
    <t>47ffcd87</t>
  </si>
  <si>
    <t>6576bc46</t>
  </si>
  <si>
    <t>aa960ecc</t>
  </si>
  <si>
    <t>d217aa48</t>
  </si>
  <si>
    <t>32492c8e</t>
  </si>
  <si>
    <t>5628a37f</t>
  </si>
  <si>
    <t>8190afbb</t>
  </si>
  <si>
    <t>ddb0486f</t>
  </si>
  <si>
    <t>8fa66fc0</t>
  </si>
  <si>
    <t>03ff417a</t>
  </si>
  <si>
    <t>792b961d</t>
  </si>
  <si>
    <t>d954a7f8</t>
  </si>
  <si>
    <t>345a920f</t>
  </si>
  <si>
    <t>a819febb</t>
  </si>
  <si>
    <t>9747bcb7</t>
  </si>
  <si>
    <t>68e7b28b</t>
  </si>
  <si>
    <t>fe76fef6</t>
  </si>
  <si>
    <t>6088de44</t>
  </si>
  <si>
    <t>92babaa3</t>
  </si>
  <si>
    <t>91a9f9c9</t>
  </si>
  <si>
    <t>0fbea938</t>
  </si>
  <si>
    <t>e90227b0</t>
  </si>
  <si>
    <t>f4191392</t>
  </si>
  <si>
    <t>3188ce6f</t>
  </si>
  <si>
    <t>5e110d38</t>
  </si>
  <si>
    <t>8a65a705</t>
  </si>
  <si>
    <t>ebf93199</t>
  </si>
  <si>
    <t>beae6e2e</t>
  </si>
  <si>
    <t>fc289899</t>
  </si>
  <si>
    <t>77aeaa45</t>
  </si>
  <si>
    <t>bc7e8d5e</t>
  </si>
  <si>
    <t>889c777f</t>
  </si>
  <si>
    <t>b01e70b4</t>
  </si>
  <si>
    <t>2e3728db</t>
  </si>
  <si>
    <t>544b2269</t>
  </si>
  <si>
    <t>8b98332a</t>
  </si>
  <si>
    <t>6adac003</t>
  </si>
  <si>
    <t>254b88a5</t>
  </si>
  <si>
    <t>a19abad9</t>
  </si>
  <si>
    <t>047b8b37</t>
  </si>
  <si>
    <t>d9c78c6b</t>
  </si>
  <si>
    <t>397a0f2b</t>
  </si>
  <si>
    <t>65a09302</t>
  </si>
  <si>
    <t>bbd99043</t>
  </si>
  <si>
    <t>ef25b436</t>
  </si>
  <si>
    <t>77137f97</t>
  </si>
  <si>
    <t>964dc377</t>
  </si>
  <si>
    <t>0f8cb860</t>
  </si>
  <si>
    <t>2a709e13</t>
  </si>
  <si>
    <t>99b6fb47</t>
  </si>
  <si>
    <t>7dd8b33b</t>
  </si>
  <si>
    <t>db02ec8d</t>
  </si>
  <si>
    <t>438005ff</t>
  </si>
  <si>
    <t>d0629dd6</t>
  </si>
  <si>
    <t>2f34d378</t>
  </si>
  <si>
    <t>888879c8</t>
  </si>
  <si>
    <t>3a976e3e</t>
  </si>
  <si>
    <t>7422ef75</t>
  </si>
  <si>
    <t>7eccee9a</t>
  </si>
  <si>
    <t>dee81dbf</t>
  </si>
  <si>
    <t>a54b3073</t>
  </si>
  <si>
    <t>00493cbf</t>
  </si>
  <si>
    <t>98f7534e</t>
  </si>
  <si>
    <t>6a17f6de</t>
  </si>
  <si>
    <t>44639bf1</t>
  </si>
  <si>
    <t>20a20c43</t>
  </si>
  <si>
    <t>0a06bc9b</t>
  </si>
  <si>
    <t>78aa28c2</t>
  </si>
  <si>
    <t>f107a75d</t>
  </si>
  <si>
    <t>38876f9a</t>
  </si>
  <si>
    <t>f1529ce0</t>
  </si>
  <si>
    <t>e609db70</t>
  </si>
  <si>
    <t>03e0f0f6</t>
  </si>
  <si>
    <t>c25f99dc</t>
  </si>
  <si>
    <t>d45158ab</t>
  </si>
  <si>
    <t>17281fb9</t>
  </si>
  <si>
    <t>a95c7548</t>
  </si>
  <si>
    <t>0d0af9ec</t>
  </si>
  <si>
    <t>41a9a2c3</t>
  </si>
  <si>
    <t>999da710</t>
  </si>
  <si>
    <t>7d26a008</t>
  </si>
  <si>
    <t>c9f6fdc8</t>
  </si>
  <si>
    <t>8e9d37c7</t>
  </si>
  <si>
    <t>16e7423e</t>
  </si>
  <si>
    <t>4d9ee762</t>
  </si>
  <si>
    <t>a300e500</t>
  </si>
  <si>
    <t>9c23d81f</t>
  </si>
  <si>
    <t>524c0036</t>
  </si>
  <si>
    <t>916b59c3</t>
  </si>
  <si>
    <t>a96f7473</t>
  </si>
  <si>
    <t>1c459a47</t>
  </si>
  <si>
    <t>f52f5b31</t>
  </si>
  <si>
    <t>9bffd9bd</t>
  </si>
  <si>
    <t>1a7dd812</t>
  </si>
  <si>
    <t>0a365331</t>
  </si>
  <si>
    <t>3998b57b</t>
  </si>
  <si>
    <t>3f1ce20a</t>
  </si>
  <si>
    <t>c8e2c722</t>
  </si>
  <si>
    <t>573c6751</t>
  </si>
  <si>
    <t>7eb68640</t>
  </si>
  <si>
    <t>902992f0</t>
  </si>
  <si>
    <t>3d080e46</t>
  </si>
  <si>
    <t>b7bc80f5</t>
  </si>
  <si>
    <t>fddb0792</t>
  </si>
  <si>
    <t>23ca4c71</t>
  </si>
  <si>
    <t>f72ef908</t>
  </si>
  <si>
    <t>e7b712a5</t>
  </si>
  <si>
    <t>b7d67911</t>
  </si>
  <si>
    <t>8f86553a</t>
  </si>
  <si>
    <t>532e3dc8</t>
  </si>
  <si>
    <t>18ee4895</t>
  </si>
  <si>
    <t>202c6950</t>
  </si>
  <si>
    <t>07971aa6</t>
  </si>
  <si>
    <t>5f72a25c</t>
  </si>
  <si>
    <t>a944f35e</t>
  </si>
  <si>
    <t>c67aefd4</t>
  </si>
  <si>
    <t>003f6997</t>
  </si>
  <si>
    <t>85f2c89c</t>
  </si>
  <si>
    <t>1dbdd3e5</t>
  </si>
  <si>
    <t>874ace85</t>
  </si>
  <si>
    <t>085b0efa</t>
  </si>
  <si>
    <t>2e1a7930</t>
  </si>
  <si>
    <t>12c9dd3e</t>
  </si>
  <si>
    <t>0b537e2e</t>
  </si>
  <si>
    <t>f9740bd2</t>
  </si>
  <si>
    <t>b28f9ada</t>
  </si>
  <si>
    <t>e062f2f6</t>
  </si>
  <si>
    <t>1b0c8d84</t>
  </si>
  <si>
    <t>46d77fa1</t>
  </si>
  <si>
    <t>05b6482f</t>
  </si>
  <si>
    <t>39ea0c93</t>
  </si>
  <si>
    <t>5cbaa121</t>
  </si>
  <si>
    <t>711fe963</t>
  </si>
  <si>
    <t>b68ae846</t>
  </si>
  <si>
    <t>ba3597cd</t>
  </si>
  <si>
    <t>9d275100</t>
  </si>
  <si>
    <t>65a728b7</t>
  </si>
  <si>
    <t>c6954c79</t>
  </si>
  <si>
    <t>2f91e3eb</t>
  </si>
  <si>
    <t>467f31d5</t>
  </si>
  <si>
    <t>08ac7505</t>
  </si>
  <si>
    <t>e3e7263f</t>
  </si>
  <si>
    <t>f7e9e31f</t>
  </si>
  <si>
    <t>206a45c2</t>
  </si>
  <si>
    <t>78624a17</t>
  </si>
  <si>
    <t>0eab8175</t>
  </si>
  <si>
    <t>b09d8a84</t>
  </si>
  <si>
    <t>cdaa8151</t>
  </si>
  <si>
    <t>3cf6d879</t>
  </si>
  <si>
    <t>d05a814d</t>
  </si>
  <si>
    <t>0e4da204</t>
  </si>
  <si>
    <t>f817fce4</t>
  </si>
  <si>
    <t>a89c8f4c</t>
  </si>
  <si>
    <t>d9c92f0d</t>
  </si>
  <si>
    <t>cb23fb9a</t>
  </si>
  <si>
    <t>6c8a4adc</t>
  </si>
  <si>
    <t>d7abefe0</t>
  </si>
  <si>
    <t>292e5f23</t>
  </si>
  <si>
    <t>9572757e</t>
  </si>
  <si>
    <t>61e7ec3c</t>
  </si>
  <si>
    <t>0edd03d8</t>
  </si>
  <si>
    <t>a02b182e</t>
  </si>
  <si>
    <t>1960f384</t>
  </si>
  <si>
    <t>22e54073</t>
  </si>
  <si>
    <t>cf6ed45e</t>
  </si>
  <si>
    <t>5e5d5083</t>
  </si>
  <si>
    <t>a89a125e</t>
  </si>
  <si>
    <t>0ae0c757</t>
  </si>
  <si>
    <t>76a0be43</t>
  </si>
  <si>
    <t>8d154a66</t>
  </si>
  <si>
    <t>de4a8cba</t>
  </si>
  <si>
    <t>96cfbb73</t>
  </si>
  <si>
    <t>9fa7749c</t>
  </si>
  <si>
    <t>ea0b4d23</t>
  </si>
  <si>
    <t>8192509d</t>
  </si>
  <si>
    <t>90b3fcbd</t>
  </si>
  <si>
    <t>39c888aa</t>
  </si>
  <si>
    <t>e59a8c40</t>
  </si>
  <si>
    <t>e1994891</t>
  </si>
  <si>
    <t>48a5274d</t>
  </si>
  <si>
    <t>c1f72b01</t>
  </si>
  <si>
    <t>1b8680a4</t>
  </si>
  <si>
    <t>991fcdcf</t>
  </si>
  <si>
    <t>581b7df4</t>
  </si>
  <si>
    <t>d479439c</t>
  </si>
  <si>
    <t>8a380975</t>
  </si>
  <si>
    <t>9224d1a9</t>
  </si>
  <si>
    <t>ade8c1a5</t>
  </si>
  <si>
    <t>1e787240</t>
  </si>
  <si>
    <t>8b922c19</t>
  </si>
  <si>
    <t>448da372</t>
  </si>
  <si>
    <t>e6ced441</t>
  </si>
  <si>
    <t>5c1b2d8b</t>
  </si>
  <si>
    <t>3dcad69d</t>
  </si>
  <si>
    <t>601c5094</t>
  </si>
  <si>
    <t>2880c0eb</t>
  </si>
  <si>
    <t>722feab6</t>
  </si>
  <si>
    <t>4e7066d5</t>
  </si>
  <si>
    <t>0314300d</t>
  </si>
  <si>
    <t>2c3eaaa0</t>
  </si>
  <si>
    <t>2837253d</t>
  </si>
  <si>
    <t>dfa7370d</t>
  </si>
  <si>
    <t>f18ca81d</t>
  </si>
  <si>
    <t>6e5320f7</t>
  </si>
  <si>
    <t>0fc66f7f</t>
  </si>
  <si>
    <t>56cff091</t>
  </si>
  <si>
    <t>bb48f79e</t>
  </si>
  <si>
    <t>2a88c64a</t>
  </si>
  <si>
    <t>0c7cf39d</t>
  </si>
  <si>
    <t>ccad80b9</t>
  </si>
  <si>
    <t>0c04012b</t>
  </si>
  <si>
    <t>69f8f36b</t>
  </si>
  <si>
    <t>0ee1421d</t>
  </si>
  <si>
    <t>30dd6201</t>
  </si>
  <si>
    <t>16a0ca55</t>
  </si>
  <si>
    <t>d8e1bd91</t>
  </si>
  <si>
    <t>93c035f9</t>
  </si>
  <si>
    <t>7b6d6b47</t>
  </si>
  <si>
    <t>322222f2</t>
  </si>
  <si>
    <t>0ea6820d</t>
  </si>
  <si>
    <t>c2233eb5</t>
  </si>
  <si>
    <t>ad4a7f7d</t>
  </si>
  <si>
    <t>89e0b58f</t>
  </si>
  <si>
    <t>a2140989</t>
  </si>
  <si>
    <t>cb80e62d</t>
  </si>
  <si>
    <t>9f31e61f</t>
  </si>
  <si>
    <t>0f62d6d8</t>
  </si>
  <si>
    <t>c7bace97</t>
  </si>
  <si>
    <t>3a90cdc4</t>
  </si>
  <si>
    <t>2c10b523</t>
  </si>
  <si>
    <t>df77aba2</t>
  </si>
  <si>
    <t>b3531a4e</t>
  </si>
  <si>
    <t>6012148a</t>
  </si>
  <si>
    <t>4c521127</t>
  </si>
  <si>
    <t>bcf63759</t>
  </si>
  <si>
    <t>ca8d0427</t>
  </si>
  <si>
    <t>04b72e84</t>
  </si>
  <si>
    <t>e20b0ddd</t>
  </si>
  <si>
    <t>b0705b71</t>
  </si>
  <si>
    <t>ab12688e</t>
  </si>
  <si>
    <t>1af1346c</t>
  </si>
  <si>
    <t>631d1905</t>
  </si>
  <si>
    <t>b91c4ed1</t>
  </si>
  <si>
    <t>c645e3fd</t>
  </si>
  <si>
    <t>d426f5e7</t>
  </si>
  <si>
    <t>e024539f</t>
  </si>
  <si>
    <t>fadc092a</t>
  </si>
  <si>
    <t>cf8b7f4b</t>
  </si>
  <si>
    <t>96409e0a</t>
  </si>
  <si>
    <t>f599d89d</t>
  </si>
  <si>
    <t>66bab0ec</t>
  </si>
  <si>
    <t>a7bc8178</t>
  </si>
  <si>
    <t>7dfb50ca</t>
  </si>
  <si>
    <t>9a56853c</t>
  </si>
  <si>
    <t>418ceafa</t>
  </si>
  <si>
    <t>c3ccde6a</t>
  </si>
  <si>
    <t>8bb9d7c2</t>
  </si>
  <si>
    <t>7c1637a6</t>
  </si>
  <si>
    <t>ea36f50e</t>
  </si>
  <si>
    <t>704c72f3</t>
  </si>
  <si>
    <t>5eb67e89</t>
  </si>
  <si>
    <t>2434921b</t>
  </si>
  <si>
    <t>a6b4b6d0</t>
  </si>
  <si>
    <t>22b15d06</t>
  </si>
  <si>
    <t>603627a7</t>
  </si>
  <si>
    <t>d7dae653</t>
  </si>
  <si>
    <t>54482d21</t>
  </si>
  <si>
    <t>a73970ae</t>
  </si>
  <si>
    <t>c4ba19f0</t>
  </si>
  <si>
    <t>ee4eca41</t>
  </si>
  <si>
    <t>5c6543a1</t>
  </si>
  <si>
    <t>2ead32e2</t>
  </si>
  <si>
    <t>de654818</t>
  </si>
  <si>
    <t>e914d51e</t>
  </si>
  <si>
    <t>cc935612</t>
  </si>
  <si>
    <t>5c67ae25</t>
  </si>
  <si>
    <t>2874ffe7</t>
  </si>
  <si>
    <t>82f2310c</t>
  </si>
  <si>
    <t>91ab6f4c</t>
  </si>
  <si>
    <t>31bd70dc</t>
  </si>
  <si>
    <t>1b0d6671</t>
  </si>
  <si>
    <t>3bcb4b27</t>
  </si>
  <si>
    <t>220b937a</t>
  </si>
  <si>
    <t>9892300d</t>
  </si>
  <si>
    <t>968bc3bc</t>
  </si>
  <si>
    <t>eaedbec0</t>
  </si>
  <si>
    <t>effca5b8</t>
  </si>
  <si>
    <t>8290cd1b</t>
  </si>
  <si>
    <t>05d650cc</t>
  </si>
  <si>
    <t>62dacb22</t>
  </si>
  <si>
    <t>09c1e5e6</t>
  </si>
  <si>
    <t>19a7e0e5</t>
  </si>
  <si>
    <t>b59847cb</t>
  </si>
  <si>
    <t>116f5140</t>
  </si>
  <si>
    <t>b4f4c622</t>
  </si>
  <si>
    <t>29e3ed73</t>
  </si>
  <si>
    <t>e06fe52d</t>
  </si>
  <si>
    <t>dd9fd3d2</t>
  </si>
  <si>
    <t>72f0f392</t>
  </si>
  <si>
    <t>abea5e0e</t>
  </si>
  <si>
    <t>ca17f52a</t>
  </si>
  <si>
    <t>b6ffe7dc</t>
  </si>
  <si>
    <t>83d75ff0</t>
  </si>
  <si>
    <t>bd62f884</t>
  </si>
  <si>
    <t>700dd377</t>
  </si>
  <si>
    <t>6a44b1a7</t>
  </si>
  <si>
    <t>623580c1</t>
  </si>
  <si>
    <t>e4a7e6c4</t>
  </si>
  <si>
    <t>324c481d</t>
  </si>
  <si>
    <t>e9dedc34</t>
  </si>
  <si>
    <t>a6161ba2</t>
  </si>
  <si>
    <t>093acf51</t>
  </si>
  <si>
    <t>7b2408eb</t>
  </si>
  <si>
    <t>758d2779</t>
  </si>
  <si>
    <t>35dc92b5</t>
  </si>
  <si>
    <t>a8bc50e2</t>
  </si>
  <si>
    <t>77793af1</t>
  </si>
  <si>
    <t>35f66547</t>
  </si>
  <si>
    <t>f07ee83d</t>
  </si>
  <si>
    <t>7aa9e783</t>
  </si>
  <si>
    <t>7ef23cb9</t>
  </si>
  <si>
    <t>7b985451</t>
  </si>
  <si>
    <t>e8207f35</t>
  </si>
  <si>
    <t>ea09a690</t>
  </si>
  <si>
    <t>03eace08</t>
  </si>
  <si>
    <t>8195e692</t>
  </si>
  <si>
    <t>0b569b09</t>
  </si>
  <si>
    <t>b5bc7c26</t>
  </si>
  <si>
    <t>cdb6eddf</t>
  </si>
  <si>
    <t>03e10b33</t>
  </si>
  <si>
    <t>94c4164f</t>
  </si>
  <si>
    <t>1457d287</t>
  </si>
  <si>
    <t>d38fdbef</t>
  </si>
  <si>
    <t>2293f293</t>
  </si>
  <si>
    <t>7fcea14d</t>
  </si>
  <si>
    <t>a4cb7fff</t>
  </si>
  <si>
    <t>6e8af1cc</t>
  </si>
  <si>
    <t>3007dce3</t>
  </si>
  <si>
    <t>eeb20a27</t>
  </si>
  <si>
    <t>f279d65e</t>
  </si>
  <si>
    <t>782dbc1f</t>
  </si>
  <si>
    <t>a09336cc</t>
  </si>
  <si>
    <t>7baf2087</t>
  </si>
  <si>
    <t>cd6f0fc5</t>
  </si>
  <si>
    <t>a7eaa4fa</t>
  </si>
  <si>
    <t>aefc66ef</t>
  </si>
  <si>
    <t>4c17981c</t>
  </si>
  <si>
    <t>2cc70ac4</t>
  </si>
  <si>
    <t>02b49ca9</t>
  </si>
  <si>
    <t>9f8f9ec9</t>
  </si>
  <si>
    <t>7e1f68ba</t>
  </si>
  <si>
    <t>a1fad0f2</t>
  </si>
  <si>
    <t>1da5bf89</t>
  </si>
  <si>
    <t>31d8e4ea</t>
  </si>
  <si>
    <t>276f328a</t>
  </si>
  <si>
    <t>c5fc578e</t>
  </si>
  <si>
    <t>abf022ab</t>
  </si>
  <si>
    <t>f132c360</t>
  </si>
  <si>
    <t>f74fa738</t>
  </si>
  <si>
    <t>81ff4101</t>
  </si>
  <si>
    <t>e03fcfd4</t>
  </si>
  <si>
    <t>515d016f</t>
  </si>
  <si>
    <t>ad9944ab</t>
  </si>
  <si>
    <t>311d2d7b</t>
  </si>
  <si>
    <t>d9ce1486</t>
  </si>
  <si>
    <t>69c01ec6</t>
  </si>
  <si>
    <t>cf158307</t>
  </si>
  <si>
    <t>4fde4243</t>
  </si>
  <si>
    <t>b8f9d559</t>
  </si>
  <si>
    <t>87f880bf</t>
  </si>
  <si>
    <t>130971a6</t>
  </si>
  <si>
    <t>45112a3d</t>
  </si>
  <si>
    <t>d3ff3e60</t>
  </si>
  <si>
    <t>a18fdc43</t>
  </si>
  <si>
    <t>75c63577</t>
  </si>
  <si>
    <t>3e6e2e98</t>
  </si>
  <si>
    <t>851e1ae2</t>
  </si>
  <si>
    <t>de71c109</t>
  </si>
  <si>
    <t>cd7d3d56</t>
  </si>
  <si>
    <t>6c322b0d</t>
  </si>
  <si>
    <t>dae41f9c</t>
  </si>
  <si>
    <t>28fa3e6d</t>
  </si>
  <si>
    <t>fdb5a69d</t>
  </si>
  <si>
    <t>d3824739</t>
  </si>
  <si>
    <t>13f0c4d2</t>
  </si>
  <si>
    <t>d12d3a3f</t>
  </si>
  <si>
    <t>0433eda7</t>
  </si>
  <si>
    <t>0790462a</t>
  </si>
  <si>
    <t>48867ff7</t>
  </si>
  <si>
    <t>2445c65e</t>
  </si>
  <si>
    <t>c448e4fe</t>
  </si>
  <si>
    <t>3476d4fc</t>
  </si>
  <si>
    <t>79c9f717</t>
  </si>
  <si>
    <t>0f3931d8</t>
  </si>
  <si>
    <t>924c1bec</t>
  </si>
  <si>
    <t>5a0e1326</t>
  </si>
  <si>
    <t>a5911f3c</t>
  </si>
  <si>
    <t>406caa40</t>
  </si>
  <si>
    <t>a26fe9e3</t>
  </si>
  <si>
    <t>78c5b10d</t>
  </si>
  <si>
    <t>cf8863c7</t>
  </si>
  <si>
    <t>c17c0681</t>
  </si>
  <si>
    <t>05ca1e25</t>
  </si>
  <si>
    <t>af26dada</t>
  </si>
  <si>
    <t>96ff8e90</t>
  </si>
  <si>
    <t>f479fc6a</t>
  </si>
  <si>
    <t>4df96778</t>
  </si>
  <si>
    <t>ba9b2218</t>
  </si>
  <si>
    <t>bf53b491</t>
  </si>
  <si>
    <t>54ed743f</t>
  </si>
  <si>
    <t>212e9286</t>
  </si>
  <si>
    <t>b3fe7400</t>
  </si>
  <si>
    <t>2948489c</t>
  </si>
  <si>
    <t>a7936f11</t>
  </si>
  <si>
    <t>2fcaa46b</t>
  </si>
  <si>
    <t>0f316308</t>
  </si>
  <si>
    <t>e1b64496</t>
  </si>
  <si>
    <t>9863079e</t>
  </si>
  <si>
    <t>c619b498</t>
  </si>
  <si>
    <t>24673b68</t>
  </si>
  <si>
    <t>9c77754f</t>
  </si>
  <si>
    <t>e7e0689b</t>
  </si>
  <si>
    <t>ab060d4f</t>
  </si>
  <si>
    <t>5a4465cd</t>
  </si>
  <si>
    <t>02bd9088</t>
  </si>
  <si>
    <t>097b2866</t>
  </si>
  <si>
    <t>dc8a84f4</t>
  </si>
  <si>
    <t>106c92cc</t>
  </si>
  <si>
    <t>ec51c5b9</t>
  </si>
  <si>
    <t>f40a5fef</t>
  </si>
  <si>
    <t>cf6a0011</t>
  </si>
  <si>
    <t>dae998aa</t>
  </si>
  <si>
    <t>72b5da66</t>
  </si>
  <si>
    <t>57c66123</t>
  </si>
  <si>
    <t>74a0d3a2</t>
  </si>
  <si>
    <t>6f065c9b</t>
  </si>
  <si>
    <t>0e342b78</t>
  </si>
  <si>
    <t>1c625525</t>
  </si>
  <si>
    <t>fdec8ed9</t>
  </si>
  <si>
    <t>6fed758d</t>
  </si>
  <si>
    <t>e3e69e65</t>
  </si>
  <si>
    <t>fa4d116d</t>
  </si>
  <si>
    <t>6e6e6bf3</t>
  </si>
  <si>
    <t>bbdbeb50</t>
  </si>
  <si>
    <t>aa4a0577</t>
  </si>
  <si>
    <t>f565a6fd</t>
  </si>
  <si>
    <t>25843d04</t>
  </si>
  <si>
    <t>27f13480</t>
  </si>
  <si>
    <t>084f7fc2</t>
  </si>
  <si>
    <t>9f5ea01d</t>
  </si>
  <si>
    <t>f528c0ff</t>
  </si>
  <si>
    <t>8491f36f</t>
  </si>
  <si>
    <t>2d5fb6b7</t>
  </si>
  <si>
    <t>dd4abc7c</t>
  </si>
  <si>
    <t>e8e865d3</t>
  </si>
  <si>
    <t>3d424f57</t>
  </si>
  <si>
    <t>9f167a49</t>
  </si>
  <si>
    <t>fff4145a</t>
  </si>
  <si>
    <t>32161e1a</t>
  </si>
  <si>
    <t>3a327437</t>
  </si>
  <si>
    <t>9f01b64d</t>
  </si>
  <si>
    <t>d00ea916</t>
  </si>
  <si>
    <t>55865c7f</t>
  </si>
  <si>
    <t>6159c1dd</t>
  </si>
  <si>
    <t>e82fcb23</t>
  </si>
  <si>
    <t>45bf9ec7</t>
  </si>
  <si>
    <t>b21b45e8</t>
  </si>
  <si>
    <t>3a75d492</t>
  </si>
  <si>
    <t>0d9c8c96</t>
  </si>
  <si>
    <t>41824caf</t>
  </si>
  <si>
    <t>c46d1859</t>
  </si>
  <si>
    <t>1de01745</t>
  </si>
  <si>
    <t>2b311872</t>
  </si>
  <si>
    <t>133dc978</t>
  </si>
  <si>
    <t>03a8f469</t>
  </si>
  <si>
    <t>57e5f22d</t>
  </si>
  <si>
    <t>a54c9ec7</t>
  </si>
  <si>
    <t>f64edc69</t>
  </si>
  <si>
    <t>abda4c52</t>
  </si>
  <si>
    <t>cb113013</t>
  </si>
  <si>
    <t>4d6ba3c9</t>
  </si>
  <si>
    <t>e7beb4a2</t>
  </si>
  <si>
    <t>4dd51d40</t>
  </si>
  <si>
    <t>b629d8d2</t>
  </si>
  <si>
    <t>97d40bc5</t>
  </si>
  <si>
    <t>9c6d8eb8</t>
  </si>
  <si>
    <t>06daade7</t>
  </si>
  <si>
    <t>07636d18</t>
  </si>
  <si>
    <t>a6893037</t>
  </si>
  <si>
    <t>153b4ec0</t>
  </si>
  <si>
    <t>9dc85c43</t>
  </si>
  <si>
    <t>258690be</t>
  </si>
  <si>
    <t>fafc2dea</t>
  </si>
  <si>
    <t>d18efd8e</t>
  </si>
  <si>
    <t>8d614734</t>
  </si>
  <si>
    <t>f12e6165</t>
  </si>
  <si>
    <t>d0c197cf</t>
  </si>
  <si>
    <t>0ae094d4</t>
  </si>
  <si>
    <t>5d38d601</t>
  </si>
  <si>
    <t>9708e10b</t>
  </si>
  <si>
    <t>2e91f469</t>
  </si>
  <si>
    <t>a3fd5a55</t>
  </si>
  <si>
    <t>ddd428de</t>
  </si>
  <si>
    <t>2834f555</t>
  </si>
  <si>
    <t>8f71f465</t>
  </si>
  <si>
    <t>58f98f21</t>
  </si>
  <si>
    <t>fa7c05ff</t>
  </si>
  <si>
    <t>3c010f99</t>
  </si>
  <si>
    <t>b8afda78</t>
  </si>
  <si>
    <t>8d1dbb57</t>
  </si>
  <si>
    <t>520eaa9f</t>
  </si>
  <si>
    <t>1badeb55</t>
  </si>
  <si>
    <t>97b942c8</t>
  </si>
  <si>
    <t>16b87a4f</t>
  </si>
  <si>
    <t>569ad891</t>
  </si>
  <si>
    <t>fcdf04fc</t>
  </si>
  <si>
    <t>3a3fbb39</t>
  </si>
  <si>
    <t>096f86d1</t>
  </si>
  <si>
    <t>895d268b</t>
  </si>
  <si>
    <t>784de94f</t>
  </si>
  <si>
    <t>bcd1a68f</t>
  </si>
  <si>
    <t>9ab399a1</t>
  </si>
  <si>
    <t>58c06046</t>
  </si>
  <si>
    <t>655dbaff</t>
  </si>
  <si>
    <t>3f04130f</t>
  </si>
  <si>
    <t>39dbdcec</t>
  </si>
  <si>
    <t>26e1466d</t>
  </si>
  <si>
    <t>8a97e4e6</t>
  </si>
  <si>
    <t>01ff6aeb</t>
  </si>
  <si>
    <t>f57989fc</t>
  </si>
  <si>
    <t>d4f0aa44</t>
  </si>
  <si>
    <t>0a56b3a5</t>
  </si>
  <si>
    <t>9f3aafa1</t>
  </si>
  <si>
    <t>220efff7</t>
  </si>
  <si>
    <t>fafc6c2c</t>
  </si>
  <si>
    <t>7a7a4352</t>
  </si>
  <si>
    <t>ddea5c00</t>
  </si>
  <si>
    <t>ddff0b44</t>
  </si>
  <si>
    <t>4e09a22a</t>
  </si>
  <si>
    <t>ddfe7100</t>
  </si>
  <si>
    <t>04acda6f</t>
  </si>
  <si>
    <t>8ec26d81</t>
  </si>
  <si>
    <t>c3bce958</t>
  </si>
  <si>
    <t>9df5434e</t>
  </si>
  <si>
    <t>83f48a28</t>
  </si>
  <si>
    <t>829504b0</t>
  </si>
  <si>
    <t>7698de1e</t>
  </si>
  <si>
    <t>056cd9bd</t>
  </si>
  <si>
    <t>52084c60</t>
  </si>
  <si>
    <t>e06a98b3</t>
  </si>
  <si>
    <t>17aa8e68</t>
  </si>
  <si>
    <t>c2c44faf</t>
  </si>
  <si>
    <t>01d9e5ac</t>
  </si>
  <si>
    <t>c1518d20</t>
  </si>
  <si>
    <t>f6254445</t>
  </si>
  <si>
    <t>a30e6015</t>
  </si>
  <si>
    <t>3b04ba6e</t>
  </si>
  <si>
    <t>ae70bdc5</t>
  </si>
  <si>
    <t>07e5dda3</t>
  </si>
  <si>
    <t>e2a2f3bd</t>
  </si>
  <si>
    <t>b1cb5835</t>
  </si>
  <si>
    <t>d3cdfa22</t>
  </si>
  <si>
    <t>7e1e99de</t>
  </si>
  <si>
    <t>c59847c3</t>
  </si>
  <si>
    <t>8fc2d465</t>
  </si>
  <si>
    <t>98a7f238</t>
  </si>
  <si>
    <t>ec168397</t>
  </si>
  <si>
    <t>3dbe5576</t>
  </si>
  <si>
    <t>645f77c0</t>
  </si>
  <si>
    <t>e8d1bea1</t>
  </si>
  <si>
    <t>f3015e5f</t>
  </si>
  <si>
    <t>731a5271</t>
  </si>
  <si>
    <t>d22031ce</t>
  </si>
  <si>
    <t>7002df63</t>
  </si>
  <si>
    <t>b43781bc</t>
  </si>
  <si>
    <t>b1a0f011</t>
  </si>
  <si>
    <t>1a21aac3</t>
  </si>
  <si>
    <t>0045b603</t>
  </si>
  <si>
    <t>b36fa909</t>
  </si>
  <si>
    <t>4da86c0a</t>
  </si>
  <si>
    <t>da1c40dd</t>
  </si>
  <si>
    <t>d35e7515</t>
  </si>
  <si>
    <t>fef5e39a</t>
  </si>
  <si>
    <t>6a151c09</t>
  </si>
  <si>
    <t>2959d962</t>
  </si>
  <si>
    <t>d4cc1989</t>
  </si>
  <si>
    <t>f74a2b04</t>
  </si>
  <si>
    <t>cac6b2b9</t>
  </si>
  <si>
    <t>41ecc633</t>
  </si>
  <si>
    <t>3feb14f0</t>
  </si>
  <si>
    <t>1eee8b73</t>
  </si>
  <si>
    <t>542edfd6</t>
  </si>
  <si>
    <t>3b96d690</t>
  </si>
  <si>
    <t>3e8696fc</t>
  </si>
  <si>
    <t>962243ea</t>
  </si>
  <si>
    <t>ea7c7082</t>
  </si>
  <si>
    <t>148c0c05</t>
  </si>
  <si>
    <t>6ee5f2dd</t>
  </si>
  <si>
    <t>a8620ddd</t>
  </si>
  <si>
    <t>Date</t>
  </si>
  <si>
    <t>S.NO</t>
  </si>
  <si>
    <t>Day</t>
  </si>
  <si>
    <t>Month</t>
  </si>
  <si>
    <t>Year</t>
  </si>
  <si>
    <t>Weekday</t>
  </si>
  <si>
    <t>ROAD TRAFFIC ACCIDENT DATA</t>
  </si>
  <si>
    <t>Count of Accident ID</t>
  </si>
  <si>
    <t>Row Labels</t>
  </si>
  <si>
    <t>Grand Total</t>
  </si>
  <si>
    <t>Sum of Casualties</t>
  </si>
  <si>
    <t>Sum of Vehicles Involved</t>
  </si>
  <si>
    <t>Average of Emergency Response Time (mins)</t>
  </si>
  <si>
    <t>KPI'S</t>
  </si>
  <si>
    <t>State</t>
  </si>
  <si>
    <t>Accidents</t>
  </si>
  <si>
    <t>CASUALITIES COUNT</t>
  </si>
  <si>
    <t>TOTAL VEHICLES INVOLVED</t>
  </si>
  <si>
    <t>AVG EMERGENCY RESPONSE TIME</t>
  </si>
  <si>
    <t>TOTAL ACCIDENTS</t>
  </si>
  <si>
    <t>#327BA8</t>
  </si>
  <si>
    <t>Count of Hospitalization Required</t>
  </si>
  <si>
    <t>Count of Severity</t>
  </si>
  <si>
    <t>Jan</t>
  </si>
  <si>
    <t>Feb</t>
  </si>
  <si>
    <t>Mar</t>
  </si>
  <si>
    <t>Apr</t>
  </si>
  <si>
    <t>May</t>
  </si>
  <si>
    <t>Jun</t>
  </si>
  <si>
    <t>Jul</t>
  </si>
  <si>
    <t>Aug</t>
  </si>
  <si>
    <t>Sep</t>
  </si>
  <si>
    <t>Oct</t>
  </si>
  <si>
    <t>Nov</t>
  </si>
  <si>
    <t>Dec</t>
  </si>
  <si>
    <t>#F06813</t>
  </si>
  <si>
    <t>#1F8CB3</t>
  </si>
  <si>
    <t>#8528FD</t>
  </si>
  <si>
    <t>#E54963</t>
  </si>
  <si>
    <t>#181C3A</t>
  </si>
  <si>
    <t>#1C9EA4</t>
  </si>
  <si>
    <t>#2B1F53</t>
  </si>
  <si>
    <t>#40F1AC</t>
  </si>
  <si>
    <t>#991CFB</t>
  </si>
  <si>
    <t>#0CF1E3</t>
  </si>
  <si>
    <t>#E723FF</t>
  </si>
  <si>
    <t>#1C6DFF</t>
  </si>
  <si>
    <t>#F0427C</t>
  </si>
  <si>
    <t>Cause of Accidents</t>
  </si>
  <si>
    <t>ROAD TYPE</t>
  </si>
  <si>
    <t>TOTAL VEHICLES</t>
  </si>
  <si>
    <t>CASUALTIES COUNT</t>
  </si>
  <si>
    <t>Auto</t>
  </si>
  <si>
    <t>ACCIDENTS BY LOCATION</t>
  </si>
  <si>
    <t>Accident Count</t>
  </si>
  <si>
    <t>Others</t>
  </si>
  <si>
    <t>Top 3</t>
  </si>
  <si>
    <t>location</t>
  </si>
  <si>
    <t>location table</t>
  </si>
  <si>
    <t>Bottom 3</t>
  </si>
  <si>
    <t>Buttons</t>
  </si>
  <si>
    <t>Months</t>
  </si>
  <si>
    <t xml:space="preserve">Accident </t>
  </si>
  <si>
    <t>Casualities</t>
  </si>
  <si>
    <t>Hour</t>
  </si>
  <si>
    <t>Peak/off-peak</t>
  </si>
  <si>
    <t>Off-Peak</t>
  </si>
  <si>
    <t>Peak</t>
  </si>
  <si>
    <t>Time</t>
  </si>
  <si>
    <t>CASUALITIES BY TRAFFIC DENSITY</t>
  </si>
  <si>
    <t>MONTH WISE ACCIDENTS AND CASUALITIES</t>
  </si>
  <si>
    <t>HOSPITALIZATION BY SEVERITY</t>
  </si>
  <si>
    <t>ACCIDENTS DUE TO WEATHER</t>
  </si>
  <si>
    <t>CASUALITIES BY LOCATION</t>
  </si>
  <si>
    <t>ACCIDENT HOURS</t>
  </si>
  <si>
    <t>ROAD TYPE ANALYSIS</t>
  </si>
  <si>
    <t>SEVERITY BY CAUSE OF ACCIDENTS</t>
  </si>
  <si>
    <t>CHARTS</t>
  </si>
  <si>
    <t>% TOTAL</t>
  </si>
  <si>
    <t>ACCIDENTS BY WEATHER</t>
  </si>
  <si>
    <t>% Total</t>
  </si>
  <si>
    <t>VEHICLE TYPE ACCIDENTS</t>
  </si>
  <si>
    <t>CAUSE OF ACCIDENTS BY SEVERITY</t>
  </si>
  <si>
    <t>Hospitalization Count</t>
  </si>
  <si>
    <t>MONTH WISE ANALYSIS</t>
  </si>
  <si>
    <t>TRAFFIC DENSITY</t>
  </si>
  <si>
    <t>DATA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</si>
</sst>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ddd"/>
    <numFmt numFmtId="165" formatCode="[$-F400]h:mm:ss\ AM/PM"/>
    <numFmt numFmtId="166" formatCode="[$-14009]hh:mm;@"/>
    <numFmt numFmtId="167" formatCode="mmm"/>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14"/>
      <color theme="1"/>
      <name val="Calibri"/>
      <family val="2"/>
      <scheme val="minor"/>
    </font>
    <font>
      <sz val="16"/>
      <color theme="1"/>
      <name val="Calibri"/>
      <family val="2"/>
      <scheme val="minor"/>
    </font>
    <font>
      <b/>
      <sz val="14"/>
      <color theme="0"/>
      <name val="Calibri"/>
      <family val="2"/>
      <scheme val="minor"/>
    </font>
    <font>
      <b/>
      <sz val="12"/>
      <color theme="1"/>
      <name val="Calibri"/>
      <family val="2"/>
      <scheme val="minor"/>
    </font>
    <font>
      <b/>
      <sz val="22"/>
      <color theme="0"/>
      <name val="Calibri"/>
      <family val="2"/>
      <scheme val="minor"/>
    </font>
    <font>
      <b/>
      <sz val="20"/>
      <color theme="0"/>
      <name val="Calibri"/>
      <family val="2"/>
      <scheme val="minor"/>
    </font>
    <font>
      <b/>
      <sz val="18"/>
      <color theme="1"/>
      <name val="Calibri"/>
      <family val="2"/>
      <scheme val="minor"/>
    </font>
    <font>
      <sz val="8"/>
      <color rgb="FF000000"/>
      <name val="Segoe UI"/>
      <family val="2"/>
    </font>
    <font>
      <sz val="11"/>
      <name val="Calibri"/>
      <family val="2"/>
      <scheme val="minor"/>
    </font>
    <font>
      <b/>
      <sz val="18"/>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A0F27"/>
        <bgColor indexed="64"/>
      </patternFill>
    </fill>
    <fill>
      <patternFill patternType="solid">
        <fgColor rgb="FFD71F3E"/>
        <bgColor indexed="64"/>
      </patternFill>
    </fill>
    <fill>
      <patternFill patternType="solid">
        <fgColor rgb="FFEA687E"/>
        <bgColor indexed="64"/>
      </patternFill>
    </fill>
    <fill>
      <patternFill patternType="solid">
        <fgColor rgb="FFF2A0AE"/>
        <bgColor indexed="64"/>
      </patternFill>
    </fill>
    <fill>
      <patternFill patternType="solid">
        <fgColor rgb="FFF0427C"/>
        <bgColor indexed="64"/>
      </patternFill>
    </fill>
    <fill>
      <patternFill patternType="solid">
        <fgColor rgb="FFF79FBC"/>
        <bgColor indexed="64"/>
      </patternFill>
    </fill>
    <fill>
      <patternFill patternType="solid">
        <fgColor rgb="FFEB7589"/>
        <bgColor indexed="64"/>
      </patternFill>
    </fill>
    <fill>
      <patternFill patternType="solid">
        <fgColor theme="0" tint="-0.14999847407452621"/>
        <bgColor indexed="64"/>
      </patternFill>
    </fill>
    <fill>
      <patternFill patternType="solid">
        <fgColor rgb="FFE33B57"/>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9">
    <xf numFmtId="0" fontId="0" fillId="0" borderId="0" xfId="0"/>
    <xf numFmtId="0" fontId="19" fillId="0" borderId="0" xfId="0" applyFont="1"/>
    <xf numFmtId="11" fontId="19" fillId="0" borderId="0" xfId="0" applyNumberFormat="1" applyFont="1"/>
    <xf numFmtId="0" fontId="18" fillId="0" borderId="0" xfId="0" applyFont="1" applyAlignment="1">
      <alignment horizontal="center" vertical="center" wrapText="1"/>
    </xf>
    <xf numFmtId="14" fontId="19" fillId="0" borderId="0" xfId="0" applyNumberFormat="1" applyFont="1"/>
    <xf numFmtId="164" fontId="19" fillId="0" borderId="0" xfId="0" applyNumberFormat="1" applyFont="1"/>
    <xf numFmtId="1" fontId="0" fillId="0" borderId="0" xfId="0" applyNumberFormat="1"/>
    <xf numFmtId="0" fontId="20" fillId="0" borderId="0" xfId="0" applyFont="1"/>
    <xf numFmtId="0" fontId="0" fillId="0" borderId="0" xfId="0" pivotButton="1"/>
    <xf numFmtId="0" fontId="0" fillId="0" borderId="0" xfId="0" applyAlignment="1">
      <alignment horizontal="left"/>
    </xf>
    <xf numFmtId="10" fontId="16" fillId="0" borderId="0" xfId="0" applyNumberFormat="1" applyFont="1"/>
    <xf numFmtId="0" fontId="14" fillId="33" borderId="0" xfId="0" applyFont="1" applyFill="1"/>
    <xf numFmtId="0" fontId="0" fillId="33" borderId="0" xfId="0" applyFill="1"/>
    <xf numFmtId="0" fontId="18" fillId="34" borderId="11" xfId="0" applyFont="1" applyFill="1" applyBorder="1" applyAlignment="1">
      <alignment horizontal="center" vertical="center" wrapText="1"/>
    </xf>
    <xf numFmtId="1" fontId="18" fillId="34" borderId="11" xfId="0" applyNumberFormat="1" applyFont="1" applyFill="1" applyBorder="1" applyAlignment="1">
      <alignment horizontal="center" vertical="center" wrapText="1"/>
    </xf>
    <xf numFmtId="0" fontId="19" fillId="36" borderId="15" xfId="0" applyFont="1" applyFill="1" applyBorder="1"/>
    <xf numFmtId="14" fontId="19" fillId="36" borderId="15" xfId="0" applyNumberFormat="1" applyFont="1" applyFill="1" applyBorder="1"/>
    <xf numFmtId="1" fontId="19" fillId="36" borderId="15" xfId="0" applyNumberFormat="1" applyFont="1" applyFill="1" applyBorder="1"/>
    <xf numFmtId="166" fontId="19" fillId="36" borderId="15" xfId="0" applyNumberFormat="1" applyFont="1" applyFill="1" applyBorder="1"/>
    <xf numFmtId="0" fontId="19" fillId="36" borderId="16" xfId="0" applyFont="1" applyFill="1" applyBorder="1"/>
    <xf numFmtId="14" fontId="19" fillId="36" borderId="16" xfId="0" applyNumberFormat="1" applyFont="1" applyFill="1" applyBorder="1"/>
    <xf numFmtId="1" fontId="19" fillId="36" borderId="16" xfId="0" applyNumberFormat="1" applyFont="1" applyFill="1" applyBorder="1"/>
    <xf numFmtId="166" fontId="19" fillId="36" borderId="16" xfId="0" applyNumberFormat="1" applyFont="1" applyFill="1" applyBorder="1"/>
    <xf numFmtId="11" fontId="19" fillId="36" borderId="16" xfId="0" applyNumberFormat="1" applyFont="1" applyFill="1" applyBorder="1"/>
    <xf numFmtId="0" fontId="19" fillId="36" borderId="17" xfId="0" applyFont="1" applyFill="1" applyBorder="1"/>
    <xf numFmtId="14" fontId="19" fillId="36" borderId="17" xfId="0" applyNumberFormat="1" applyFont="1" applyFill="1" applyBorder="1"/>
    <xf numFmtId="1" fontId="19" fillId="36" borderId="17" xfId="0" applyNumberFormat="1" applyFont="1" applyFill="1" applyBorder="1"/>
    <xf numFmtId="166" fontId="19" fillId="36" borderId="17" xfId="0" applyNumberFormat="1" applyFont="1" applyFill="1" applyBorder="1"/>
    <xf numFmtId="0" fontId="0" fillId="35" borderId="0" xfId="0" applyFill="1"/>
    <xf numFmtId="0" fontId="25" fillId="35" borderId="0" xfId="0" applyFont="1" applyFill="1"/>
    <xf numFmtId="167" fontId="19" fillId="0" borderId="0" xfId="0" applyNumberFormat="1" applyFont="1"/>
    <xf numFmtId="0" fontId="21" fillId="37" borderId="10" xfId="0" applyFont="1" applyFill="1" applyBorder="1" applyAlignment="1">
      <alignment horizontal="center" vertical="center" wrapText="1"/>
    </xf>
    <xf numFmtId="0" fontId="22" fillId="38" borderId="10" xfId="0" applyFont="1" applyFill="1" applyBorder="1" applyAlignment="1">
      <alignment horizontal="center" vertical="center"/>
    </xf>
    <xf numFmtId="0" fontId="0" fillId="0" borderId="0" xfId="0" applyAlignment="1">
      <alignment wrapText="1"/>
    </xf>
    <xf numFmtId="0" fontId="21" fillId="34" borderId="10" xfId="0" applyFont="1" applyFill="1" applyBorder="1"/>
    <xf numFmtId="0" fontId="21" fillId="34" borderId="10" xfId="0" applyFont="1" applyFill="1" applyBorder="1" applyAlignment="1">
      <alignment wrapText="1"/>
    </xf>
    <xf numFmtId="0" fontId="22" fillId="39" borderId="10" xfId="0" applyFont="1" applyFill="1" applyBorder="1"/>
    <xf numFmtId="20" fontId="19" fillId="0" borderId="0" xfId="0" applyNumberFormat="1" applyFont="1"/>
    <xf numFmtId="0" fontId="16" fillId="0" borderId="0" xfId="0" applyFont="1"/>
    <xf numFmtId="167" fontId="19" fillId="36" borderId="15" xfId="0" applyNumberFormat="1" applyFont="1" applyFill="1" applyBorder="1"/>
    <xf numFmtId="167" fontId="19" fillId="36" borderId="16" xfId="0" applyNumberFormat="1" applyFont="1" applyFill="1" applyBorder="1"/>
    <xf numFmtId="167" fontId="19" fillId="36" borderId="17" xfId="0" applyNumberFormat="1" applyFont="1" applyFill="1" applyBorder="1"/>
    <xf numFmtId="0" fontId="18" fillId="34" borderId="19" xfId="0" applyFont="1" applyFill="1" applyBorder="1" applyAlignment="1">
      <alignment horizontal="center" vertical="center" wrapText="1"/>
    </xf>
    <xf numFmtId="0" fontId="19" fillId="36" borderId="20" xfId="0" applyFont="1" applyFill="1" applyBorder="1"/>
    <xf numFmtId="0" fontId="19" fillId="36" borderId="21" xfId="0" applyFont="1" applyFill="1" applyBorder="1"/>
    <xf numFmtId="0" fontId="19" fillId="36" borderId="18" xfId="0" applyFont="1" applyFill="1" applyBorder="1"/>
    <xf numFmtId="0" fontId="14" fillId="40" borderId="0" xfId="0" applyFont="1" applyFill="1"/>
    <xf numFmtId="0" fontId="0" fillId="40" borderId="0" xfId="0" applyFill="1"/>
    <xf numFmtId="0" fontId="27" fillId="0" borderId="0" xfId="0" applyFont="1"/>
    <xf numFmtId="0" fontId="28" fillId="0" borderId="0" xfId="0" applyFont="1"/>
    <xf numFmtId="9" fontId="22" fillId="39" borderId="10" xfId="0" applyNumberFormat="1" applyFont="1" applyFill="1" applyBorder="1"/>
    <xf numFmtId="9" fontId="21" fillId="34" borderId="10" xfId="0" applyNumberFormat="1" applyFont="1" applyFill="1" applyBorder="1"/>
    <xf numFmtId="0" fontId="24" fillId="34" borderId="12" xfId="0" applyFont="1" applyFill="1" applyBorder="1" applyAlignment="1">
      <alignment horizontal="center"/>
    </xf>
    <xf numFmtId="0" fontId="24" fillId="34" borderId="13" xfId="0" applyFont="1" applyFill="1" applyBorder="1" applyAlignment="1">
      <alignment horizontal="center"/>
    </xf>
    <xf numFmtId="0" fontId="24" fillId="34" borderId="14" xfId="0" applyFont="1" applyFill="1" applyBorder="1" applyAlignment="1">
      <alignment horizontal="center"/>
    </xf>
    <xf numFmtId="0" fontId="24" fillId="41" borderId="0" xfId="0" applyFont="1" applyFill="1" applyAlignment="1">
      <alignment horizontal="center" vertical="center"/>
    </xf>
    <xf numFmtId="0" fontId="23" fillId="34" borderId="0" xfId="0" applyFont="1" applyFill="1" applyAlignment="1">
      <alignment horizontal="center"/>
    </xf>
    <xf numFmtId="0" fontId="0" fillId="0" borderId="0" xfId="0" applyNumberFormat="1"/>
    <xf numFmtId="2" fontId="22" fillId="38" borderId="10" xfId="0" applyNumberFormat="1"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alignment wrapText="1"/>
    </dxf>
    <dxf>
      <font>
        <b val="0"/>
        <i val="0"/>
        <strike val="0"/>
        <condense val="0"/>
        <extend val="0"/>
        <outline val="0"/>
        <shadow val="0"/>
        <u val="none"/>
        <vertAlign val="baseline"/>
        <sz val="14"/>
        <color theme="1"/>
        <name val="Calibri"/>
        <family val="2"/>
        <scheme val="minor"/>
      </font>
      <numFmt numFmtId="166" formatCode="[$-14009]hh:mm;@"/>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166" formatCode="[$-14009]hh:mm;@"/>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166" formatCode="[$-14009]hh:mm;@"/>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1" formatCode="0"/>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1" formatCode="0"/>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border>
    </dxf>
    <dxf>
      <font>
        <b val="0"/>
        <i val="0"/>
        <strike val="0"/>
        <condense val="0"/>
        <extend val="0"/>
        <outline val="0"/>
        <shadow val="0"/>
        <u val="none"/>
        <vertAlign val="baseline"/>
        <sz val="14"/>
        <color theme="1"/>
        <name val="Calibri"/>
        <family val="2"/>
        <scheme val="minor"/>
      </font>
      <numFmt numFmtId="1" formatCode="0"/>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1" formatCode="0"/>
      <fill>
        <patternFill patternType="solid">
          <fgColor indexed="64"/>
          <bgColor rgb="FFF2A0AE"/>
        </patternFill>
      </fill>
      <border diagonalUp="0" diagonalDown="0" outline="0">
        <left style="medium">
          <color indexed="64"/>
        </left>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numFmt numFmtId="1" formatCode="0"/>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1" formatCode="0"/>
      <fill>
        <patternFill patternType="solid">
          <fgColor indexed="64"/>
          <bgColor rgb="FFF2A0AE"/>
        </patternFill>
      </fill>
      <border diagonalUp="0" diagonalDown="0" outline="0">
        <left style="medium">
          <color indexed="64"/>
        </left>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numFmt numFmtId="19" formatCode="dd/mm/yyyy"/>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19" formatCode="dd/mm/yyyy"/>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19" formatCode="dd/mm/yyyy"/>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0" formatCode="General"/>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0" formatCode="General"/>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0" formatCode="General"/>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166" formatCode="[$-14009]hh:mm;@"/>
      <fill>
        <patternFill patternType="solid">
          <fgColor indexed="64"/>
          <bgColor rgb="FFF2A0AE"/>
        </patternFill>
      </fill>
      <border diagonalUp="0" diagonalDown="0">
        <left/>
        <right style="medium">
          <color indexed="64"/>
        </right>
        <top style="thin">
          <color indexed="64"/>
        </top>
        <bottom style="thin">
          <color indexed="64"/>
        </bottom>
        <vertical/>
        <horizontal/>
      </border>
    </dxf>
    <dxf>
      <font>
        <b val="0"/>
        <i val="0"/>
        <strike val="0"/>
        <condense val="0"/>
        <extend val="0"/>
        <outline val="0"/>
        <shadow val="0"/>
        <u val="none"/>
        <vertAlign val="baseline"/>
        <sz val="14"/>
        <color theme="1"/>
        <name val="Calibri"/>
        <family val="2"/>
        <scheme val="minor"/>
      </font>
      <numFmt numFmtId="166" formatCode="[$-14009]hh:mm;@"/>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border>
    </dxf>
    <dxf>
      <font>
        <b val="0"/>
        <i val="0"/>
        <strike val="0"/>
        <condense val="0"/>
        <extend val="0"/>
        <outline val="0"/>
        <shadow val="0"/>
        <u val="none"/>
        <vertAlign val="baseline"/>
        <sz val="14"/>
        <color theme="1"/>
        <name val="Calibri"/>
        <family val="2"/>
        <scheme val="minor"/>
      </font>
      <numFmt numFmtId="166" formatCode="[$-14009]hh:mm;@"/>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numFmt numFmtId="167" formatCode="mmm"/>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border>
    </dxf>
    <dxf>
      <font>
        <b val="0"/>
        <i val="0"/>
        <strike val="0"/>
        <condense val="0"/>
        <extend val="0"/>
        <outline val="0"/>
        <shadow val="0"/>
        <u val="none"/>
        <vertAlign val="baseline"/>
        <sz val="14"/>
        <color theme="1"/>
        <name val="Calibri"/>
        <family val="2"/>
        <scheme val="minor"/>
      </font>
      <numFmt numFmtId="19" formatCode="dd/mm/yyyy"/>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fill>
        <patternFill patternType="solid">
          <fgColor indexed="64"/>
          <bgColor rgb="FFF2A0AE"/>
        </patternFill>
      </fill>
      <border diagonalUp="0" diagonalDown="0" outline="0">
        <left style="medium">
          <color indexed="64"/>
        </left>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rgb="FFF2A0AE"/>
        </patternFill>
      </fill>
      <border diagonalUp="0" diagonalDown="0">
        <left style="medium">
          <color indexed="64"/>
        </left>
        <right style="medium">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4"/>
        <color theme="1"/>
        <name val="Calibri"/>
        <family val="2"/>
        <scheme val="minor"/>
      </font>
      <fill>
        <patternFill patternType="solid">
          <fgColor indexed="64"/>
          <bgColor rgb="FFF2A0AE"/>
        </patternFill>
      </fill>
    </dxf>
    <dxf>
      <border>
        <bottom style="medium">
          <color indexed="64"/>
        </bottom>
      </border>
    </dxf>
    <dxf>
      <font>
        <b/>
        <i val="0"/>
        <strike val="0"/>
        <condense val="0"/>
        <extend val="0"/>
        <outline val="0"/>
        <shadow val="0"/>
        <u val="none"/>
        <vertAlign val="baseline"/>
        <sz val="16"/>
        <color theme="1"/>
        <name val="Calibri"/>
        <family val="2"/>
        <scheme val="minor"/>
      </font>
      <fill>
        <patternFill patternType="solid">
          <fgColor indexed="64"/>
          <bgColor rgb="FFD71F3E"/>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border>
    </dxf>
    <dxf>
      <font>
        <b/>
        <i val="0"/>
        <sz val="11"/>
        <color theme="1"/>
      </font>
    </dxf>
    <dxf>
      <fill>
        <patternFill patternType="solid">
          <fgColor theme="0"/>
          <bgColor theme="0"/>
        </patternFill>
      </fill>
      <border diagonalUp="0" diagonalDown="0">
        <left/>
        <right/>
        <top/>
        <bottom/>
        <vertical/>
        <horizontal/>
      </border>
    </dxf>
    <dxf>
      <font>
        <b/>
        <i val="0"/>
        <sz val="11"/>
      </font>
    </dxf>
    <dxf>
      <font>
        <b/>
        <i val="0"/>
        <sz val="10"/>
      </font>
      <fill>
        <patternFill patternType="solid">
          <bgColor theme="0"/>
        </patternFill>
      </fill>
    </dxf>
    <dxf>
      <font>
        <b/>
        <i val="0"/>
        <sz val="11"/>
      </font>
    </dxf>
    <dxf>
      <font>
        <b/>
        <i val="0"/>
        <sz val="10"/>
      </font>
      <fill>
        <patternFill patternType="solid">
          <bgColor theme="0"/>
        </patternFill>
      </fill>
    </dxf>
    <dxf>
      <font>
        <sz val="11"/>
        <color theme="0"/>
        <name val="Calibri"/>
        <family val="2"/>
        <scheme val="minor"/>
      </font>
    </dxf>
    <dxf>
      <font>
        <b/>
        <i val="0"/>
        <sz val="14"/>
        <color theme="0" tint="-4.9989318521683403E-2"/>
        <name val="Calibri Light"/>
        <family val="2"/>
        <scheme val="major"/>
      </font>
      <fill>
        <patternFill patternType="solid">
          <fgColor theme="0"/>
          <bgColor rgb="FF181C3A"/>
        </patternFill>
      </fill>
      <border diagonalUp="0" diagonalDown="0">
        <left/>
        <right/>
        <top/>
        <bottom/>
        <vertical/>
        <horizontal/>
      </border>
    </dxf>
    <dxf>
      <font>
        <b/>
        <i val="0"/>
        <sz val="11"/>
        <color theme="0"/>
      </font>
    </dxf>
    <dxf>
      <font>
        <b/>
        <i val="0"/>
        <sz val="10"/>
        <color theme="0"/>
      </font>
      <fill>
        <patternFill>
          <bgColor rgb="FF181C3A"/>
        </patternFill>
      </fill>
    </dxf>
  </dxfs>
  <tableStyles count="5" defaultTableStyle="TableStyleMedium2" defaultPivotStyle="PivotStyleLight16">
    <tableStyle name="D Slicer" pivot="0" table="0" count="3" xr9:uid="{0DD7B0F0-9074-4D97-920D-67AE2EA328D9}">
      <tableStyleElement type="wholeTable" dxfId="35"/>
      <tableStyleElement type="headerRow" dxfId="34"/>
    </tableStyle>
    <tableStyle name="D Timeline" pivot="0" table="0" count="8" xr9:uid="{7B935C7F-0E63-45EA-906F-C584F435BE46}">
      <tableStyleElement type="wholeTable" dxfId="33"/>
      <tableStyleElement type="headerRow" dxfId="32"/>
    </tableStyle>
    <tableStyle name="L Slicer" pivot="0" table="0" count="3" xr9:uid="{A66EFBA4-29D9-440C-998A-210C582D42EE}">
      <tableStyleElement type="wholeTable" dxfId="31"/>
      <tableStyleElement type="headerRow" dxfId="30"/>
    </tableStyle>
    <tableStyle name="L Slicer 2" pivot="0" table="0" count="3" xr9:uid="{D8080557-9969-4048-B864-94222C664C8E}">
      <tableStyleElement type="wholeTable" dxfId="29"/>
      <tableStyleElement type="headerRow" dxfId="28"/>
    </tableStyle>
    <tableStyle name="Timeline Style 1" pivot="0" table="0" count="8" xr9:uid="{46CFA114-D728-4FBD-A6AF-1A5A5C7D53C9}">
      <tableStyleElement type="wholeTable" dxfId="27"/>
      <tableStyleElement type="headerRow" dxfId="26"/>
    </tableStyle>
  </tableStyles>
  <colors>
    <mruColors>
      <color rgb="FFCBCBCB"/>
      <color rgb="FFE33B57"/>
      <color rgb="FF30D4DC"/>
      <color rgb="FF1F8CB3"/>
      <color rgb="FF1C8B90"/>
      <color rgb="FF1C9EA4"/>
      <color rgb="FFF03E79"/>
      <color rgb="FFEAEAEA"/>
      <color rgb="FFF2588B"/>
      <color rgb="FF3ED3DA"/>
    </mruColors>
  </colors>
  <extLst>
    <ext xmlns:x14="http://schemas.microsoft.com/office/spreadsheetml/2009/9/main" uri="{46F421CA-312F-682f-3DD2-61675219B42D}">
      <x14:dxfs count="3">
        <dxf>
          <fill>
            <patternFill>
              <bgColor rgb="FF1C8B90"/>
            </patternFill>
          </fill>
        </dxf>
        <dxf>
          <fill>
            <patternFill>
              <bgColor rgb="FFF03E79"/>
            </patternFill>
          </fill>
        </dxf>
        <dxf>
          <fill>
            <patternFill>
              <bgColor rgb="FFE33B57"/>
            </patternFill>
          </fill>
        </dxf>
      </x14:dxfs>
    </ext>
    <ext xmlns:x14="http://schemas.microsoft.com/office/spreadsheetml/2009/9/main" uri="{EB79DEF2-80B8-43e5-95BD-54CBDDF9020C}">
      <x14:slicerStyles defaultSlicerStyle="SlicerStyleLight1">
        <x14:slicerStyle name="D Slicer">
          <x14:slicerStyleElements>
            <x14:slicerStyleElement type="selectedItemWithData" dxfId="2"/>
          </x14:slicerStyleElements>
        </x14:slicerStyle>
        <x14:slicerStyle name="L Slicer">
          <x14:slicerStyleElements>
            <x14:slicerStyleElement type="selectedItemWithData" dxfId="1"/>
          </x14:slicerStyleElements>
        </x14:slicerStyle>
        <x14:slicerStyle name="L Slicer 2">
          <x14:slicerStyleElements>
            <x14:slicerStyleElement type="selectedItemWith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1C9EA4"/>
            </patternFill>
          </fill>
        </dxf>
        <dxf>
          <font>
            <b/>
            <i val="0"/>
            <sz val="9"/>
            <color theme="1" tint="0.14996795556505021"/>
          </font>
        </dxf>
        <dxf>
          <font>
            <b/>
            <i val="0"/>
            <sz val="9"/>
            <color theme="1" tint="0.14996795556505021"/>
          </font>
        </dxf>
        <dxf>
          <font>
            <b/>
            <i val="0"/>
            <sz val="9"/>
            <color theme="1" tint="0.14996795556505021"/>
          </font>
        </dxf>
        <dxf>
          <font>
            <sz val="10"/>
            <color theme="1" tint="0.499984740745262"/>
          </font>
        </dxf>
        <dxf>
          <fill>
            <patternFill patternType="solid">
              <fgColor theme="0" tint="-0.14999847407452621"/>
              <bgColor theme="0" tint="-0.14999847407452621"/>
            </patternFill>
          </fill>
        </dxf>
        <dxf>
          <fill>
            <patternFill patternType="solid">
              <fgColor theme="0"/>
              <bgColor rgb="FFE33D59"/>
            </patternFill>
          </fill>
        </dxf>
        <dxf>
          <font>
            <sz val="9"/>
            <color theme="0"/>
            <name val="Calibri"/>
            <family val="2"/>
            <scheme val="minor"/>
          </font>
        </dxf>
        <dxf>
          <font>
            <b/>
            <i val="0"/>
            <sz val="9"/>
            <color theme="0"/>
            <name val="Calibri"/>
            <family val="2"/>
            <scheme val="minor"/>
          </font>
        </dxf>
        <dxf>
          <font>
            <b/>
            <i val="0"/>
            <sz val="9"/>
            <color theme="0"/>
            <name val="Calibri"/>
            <family val="2"/>
            <scheme val="minor"/>
          </font>
        </dxf>
        <dxf>
          <font>
            <b/>
            <i val="0"/>
            <sz val="10"/>
            <color theme="0"/>
            <name val="Calibri"/>
            <family val="2"/>
            <scheme val="minor"/>
          </font>
        </dxf>
      </x15:dxfs>
    </ext>
    <ext xmlns:x15="http://schemas.microsoft.com/office/spreadsheetml/2010/11/main" uri="{9260A510-F301-46a8-8635-F512D64BE5F5}">
      <x15:timelineStyles defaultTimelineStyle="TimeSlicerStyleLight1">
        <x15:timelineStyle name="D Timeline">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microsoft.com/office/2011/relationships/timelineCache" Target="timelineCaches/timelineCache1.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microsoft.com/office/2007/relationships/slicerCache" Target="slicerCaches/slicerCache12.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1.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07/relationships/slicerCache" Target="slicerCaches/slicerCache10.xml"/><Relationship Id="rId28"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6.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7/relationships/slicerCache" Target="slicerCaches/slicerCache9.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83-4B4F-AD1E-36586A0E59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83-4B4F-AD1E-36586A0E59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83-4B4F-AD1E-36586A0E593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83-4B4F-AD1E-36586A0E5936}"/>
              </c:ext>
            </c:extLst>
          </c:dPt>
          <c:cat>
            <c:strRef>
              <c:f>'Pivot Analysis'!$E$94:$E$97</c:f>
              <c:strCache>
                <c:ptCount val="4"/>
                <c:pt idx="0">
                  <c:v>Fatal</c:v>
                </c:pt>
                <c:pt idx="1">
                  <c:v>Minor</c:v>
                </c:pt>
                <c:pt idx="2">
                  <c:v>Moderate</c:v>
                </c:pt>
                <c:pt idx="3">
                  <c:v>Severe</c:v>
                </c:pt>
              </c:strCache>
            </c:strRef>
          </c:cat>
          <c:val>
            <c:numRef>
              <c:f>'Pivot Analysis'!$F$94:$F$97</c:f>
              <c:numCache>
                <c:formatCode>General</c:formatCode>
                <c:ptCount val="4"/>
                <c:pt idx="0">
                  <c:v>495</c:v>
                </c:pt>
                <c:pt idx="1">
                  <c:v>485</c:v>
                </c:pt>
                <c:pt idx="2">
                  <c:v>487</c:v>
                </c:pt>
                <c:pt idx="3">
                  <c:v>533</c:v>
                </c:pt>
              </c:numCache>
            </c:numRef>
          </c:val>
          <c:extLst>
            <c:ext xmlns:c16="http://schemas.microsoft.com/office/drawing/2014/chart" uri="{C3380CC4-5D6E-409C-BE32-E72D297353CC}">
              <c16:uniqueId val="{00000000-ADF1-4F37-B1E9-25B7BE36945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'Pivot Analysis'!$S$23</c:f>
              <c:strCache>
                <c:ptCount val="1"/>
                <c:pt idx="0">
                  <c:v>TOTAL VEHICLES</c:v>
                </c:pt>
              </c:strCache>
            </c:strRef>
          </c:tx>
          <c:spPr>
            <a:solidFill>
              <a:schemeClr val="accent1"/>
            </a:solidFill>
            <a:ln>
              <a:noFill/>
            </a:ln>
            <a:effectLst/>
          </c:spPr>
          <c:invertIfNegative val="0"/>
          <c:cat>
            <c:strRef>
              <c:f>'Pivot Analysis'!$R$24:$R$28</c:f>
              <c:strCache>
                <c:ptCount val="5"/>
                <c:pt idx="0">
                  <c:v>City Road</c:v>
                </c:pt>
                <c:pt idx="1">
                  <c:v>Expressway</c:v>
                </c:pt>
                <c:pt idx="2">
                  <c:v>Highway</c:v>
                </c:pt>
                <c:pt idx="3">
                  <c:v>Residential Area</c:v>
                </c:pt>
                <c:pt idx="4">
                  <c:v>Rural Road</c:v>
                </c:pt>
              </c:strCache>
            </c:strRef>
          </c:cat>
          <c:val>
            <c:numRef>
              <c:f>'Pivot Analysis'!$S$24:$S$28</c:f>
              <c:numCache>
                <c:formatCode>General</c:formatCode>
                <c:ptCount val="5"/>
                <c:pt idx="0">
                  <c:v>1274</c:v>
                </c:pt>
                <c:pt idx="1">
                  <c:v>1161</c:v>
                </c:pt>
                <c:pt idx="2">
                  <c:v>1202</c:v>
                </c:pt>
                <c:pt idx="3">
                  <c:v>1278</c:v>
                </c:pt>
                <c:pt idx="4">
                  <c:v>1170</c:v>
                </c:pt>
              </c:numCache>
            </c:numRef>
          </c:val>
          <c:extLst>
            <c:ext xmlns:c16="http://schemas.microsoft.com/office/drawing/2014/chart" uri="{C3380CC4-5D6E-409C-BE32-E72D297353CC}">
              <c16:uniqueId val="{00000000-6BA7-4F54-9F0C-9C3F4270D1FE}"/>
            </c:ext>
          </c:extLst>
        </c:ser>
        <c:ser>
          <c:idx val="1"/>
          <c:order val="1"/>
          <c:tx>
            <c:strRef>
              <c:f>'Pivot Analysis'!$T$23</c:f>
              <c:strCache>
                <c:ptCount val="1"/>
                <c:pt idx="0">
                  <c:v>CASUALTIES COUNT</c:v>
                </c:pt>
              </c:strCache>
            </c:strRef>
          </c:tx>
          <c:spPr>
            <a:solidFill>
              <a:schemeClr val="accent2"/>
            </a:solidFill>
            <a:ln>
              <a:noFill/>
            </a:ln>
            <a:effectLst/>
          </c:spPr>
          <c:invertIfNegative val="0"/>
          <c:cat>
            <c:strRef>
              <c:f>'Pivot Analysis'!$R$24:$R$28</c:f>
              <c:strCache>
                <c:ptCount val="5"/>
                <c:pt idx="0">
                  <c:v>City Road</c:v>
                </c:pt>
                <c:pt idx="1">
                  <c:v>Expressway</c:v>
                </c:pt>
                <c:pt idx="2">
                  <c:v>Highway</c:v>
                </c:pt>
                <c:pt idx="3">
                  <c:v>Residential Area</c:v>
                </c:pt>
                <c:pt idx="4">
                  <c:v>Rural Road</c:v>
                </c:pt>
              </c:strCache>
            </c:strRef>
          </c:cat>
          <c:val>
            <c:numRef>
              <c:f>'Pivot Analysis'!$T$24:$T$28</c:f>
              <c:numCache>
                <c:formatCode>General</c:formatCode>
                <c:ptCount val="5"/>
                <c:pt idx="0">
                  <c:v>2179</c:v>
                </c:pt>
                <c:pt idx="1">
                  <c:v>1862</c:v>
                </c:pt>
                <c:pt idx="2">
                  <c:v>1951</c:v>
                </c:pt>
                <c:pt idx="3">
                  <c:v>2096</c:v>
                </c:pt>
                <c:pt idx="4">
                  <c:v>1836</c:v>
                </c:pt>
              </c:numCache>
            </c:numRef>
          </c:val>
          <c:extLst>
            <c:ext xmlns:c16="http://schemas.microsoft.com/office/drawing/2014/chart" uri="{C3380CC4-5D6E-409C-BE32-E72D297353CC}">
              <c16:uniqueId val="{00000001-6BA7-4F54-9F0C-9C3F4270D1FE}"/>
            </c:ext>
          </c:extLst>
        </c:ser>
        <c:dLbls>
          <c:showLegendKey val="0"/>
          <c:showVal val="0"/>
          <c:showCatName val="0"/>
          <c:showSerName val="0"/>
          <c:showPercent val="0"/>
          <c:showBubbleSize val="0"/>
        </c:dLbls>
        <c:gapWidth val="150"/>
        <c:overlap val="100"/>
        <c:axId val="993309840"/>
        <c:axId val="993311280"/>
      </c:barChart>
      <c:catAx>
        <c:axId val="99330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311280"/>
        <c:crosses val="autoZero"/>
        <c:auto val="1"/>
        <c:lblAlgn val="ctr"/>
        <c:lblOffset val="100"/>
        <c:noMultiLvlLbl val="0"/>
      </c:catAx>
      <c:valAx>
        <c:axId val="99331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309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40-47EE-B0AB-18A7C330B0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40-47EE-B0AB-18A7C330B047}"/>
              </c:ext>
            </c:extLst>
          </c:dPt>
          <c:cat>
            <c:strRef>
              <c:f>'Pivot Analysis'!$P$151:$P$152</c:f>
              <c:strCache>
                <c:ptCount val="2"/>
                <c:pt idx="0">
                  <c:v>High</c:v>
                </c:pt>
                <c:pt idx="1">
                  <c:v>Others</c:v>
                </c:pt>
              </c:strCache>
            </c:strRef>
          </c:cat>
          <c:val>
            <c:numRef>
              <c:f>'Pivot Analysis'!$R$151:$R$152</c:f>
              <c:numCache>
                <c:formatCode>0.00%</c:formatCode>
                <c:ptCount val="2"/>
                <c:pt idx="0">
                  <c:v>0.25120918984280532</c:v>
                </c:pt>
                <c:pt idx="1">
                  <c:v>0.74879081015719473</c:v>
                </c:pt>
              </c:numCache>
            </c:numRef>
          </c:val>
          <c:extLst>
            <c:ext xmlns:c16="http://schemas.microsoft.com/office/drawing/2014/chart" uri="{C3380CC4-5D6E-409C-BE32-E72D297353CC}">
              <c16:uniqueId val="{00000008-8719-4F60-AD99-614595E08AD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49-4C42-A06F-33C790E90C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49-4C42-A06F-33C790E90CB0}"/>
              </c:ext>
            </c:extLst>
          </c:dPt>
          <c:cat>
            <c:strRef>
              <c:f>'Pivot Analysis'!$S$151:$S$152</c:f>
              <c:strCache>
                <c:ptCount val="2"/>
                <c:pt idx="0">
                  <c:v>Low</c:v>
                </c:pt>
                <c:pt idx="1">
                  <c:v>Others</c:v>
                </c:pt>
              </c:strCache>
            </c:strRef>
          </c:cat>
          <c:val>
            <c:numRef>
              <c:f>'Pivot Analysis'!$U$151:$U$152</c:f>
              <c:numCache>
                <c:formatCode>0.00%</c:formatCode>
                <c:ptCount val="2"/>
                <c:pt idx="0">
                  <c:v>0.25110842402257155</c:v>
                </c:pt>
                <c:pt idx="1">
                  <c:v>0.7488915759774285</c:v>
                </c:pt>
              </c:numCache>
            </c:numRef>
          </c:val>
          <c:extLst>
            <c:ext xmlns:c16="http://schemas.microsoft.com/office/drawing/2014/chart" uri="{C3380CC4-5D6E-409C-BE32-E72D297353CC}">
              <c16:uniqueId val="{00000000-7E5A-4B5E-899E-32D3F0ECA0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C16-44F6-9DD4-E74117942A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16-44F6-9DD4-E74117942A50}"/>
              </c:ext>
            </c:extLst>
          </c:dPt>
          <c:cat>
            <c:strRef>
              <c:f>'Pivot Analysis'!$P$162:$P$163</c:f>
              <c:strCache>
                <c:ptCount val="2"/>
                <c:pt idx="0">
                  <c:v>Medium</c:v>
                </c:pt>
                <c:pt idx="1">
                  <c:v>Others</c:v>
                </c:pt>
              </c:strCache>
            </c:strRef>
          </c:cat>
          <c:val>
            <c:numRef>
              <c:f>'Pivot Analysis'!$R$162:$R$163</c:f>
              <c:numCache>
                <c:formatCode>0.00%</c:formatCode>
                <c:ptCount val="2"/>
                <c:pt idx="0">
                  <c:v>0.25584441757355902</c:v>
                </c:pt>
                <c:pt idx="1">
                  <c:v>0.74415558242644098</c:v>
                </c:pt>
              </c:numCache>
            </c:numRef>
          </c:val>
          <c:extLst>
            <c:ext xmlns:c16="http://schemas.microsoft.com/office/drawing/2014/chart" uri="{C3380CC4-5D6E-409C-BE32-E72D297353CC}">
              <c16:uniqueId val="{00000005-A161-42F8-8D8A-1ABA8DEF784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39-473F-86F1-A7D228CE9A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39-473F-86F1-A7D228CE9AB8}"/>
              </c:ext>
            </c:extLst>
          </c:dPt>
          <c:cat>
            <c:strRef>
              <c:f>'Pivot Analysis'!$S$162:$S$163</c:f>
              <c:strCache>
                <c:ptCount val="2"/>
                <c:pt idx="0">
                  <c:v>Severe</c:v>
                </c:pt>
                <c:pt idx="1">
                  <c:v>Others</c:v>
                </c:pt>
              </c:strCache>
            </c:strRef>
          </c:cat>
          <c:val>
            <c:numRef>
              <c:f>'Pivot Analysis'!$U$162:$U$163</c:f>
              <c:numCache>
                <c:formatCode>0.00%</c:formatCode>
                <c:ptCount val="2"/>
                <c:pt idx="0">
                  <c:v>0.2418379685610641</c:v>
                </c:pt>
                <c:pt idx="1">
                  <c:v>0.7581620314389359</c:v>
                </c:pt>
              </c:numCache>
            </c:numRef>
          </c:val>
          <c:extLst>
            <c:ext xmlns:c16="http://schemas.microsoft.com/office/drawing/2014/chart" uri="{C3380CC4-5D6E-409C-BE32-E72D297353CC}">
              <c16:uniqueId val="{00000004-3739-473F-86F1-A7D228CE9AB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'Pivot Analysis'!$S$75</c:f>
              <c:strCache>
                <c:ptCount val="1"/>
                <c:pt idx="0">
                  <c:v>Severity</c:v>
                </c:pt>
              </c:strCache>
            </c:strRef>
          </c:tx>
          <c:spPr>
            <a:solidFill>
              <a:schemeClr val="accent1"/>
            </a:solidFill>
            <a:ln>
              <a:noFill/>
            </a:ln>
            <a:effectLst/>
          </c:spPr>
          <c:cat>
            <c:strRef>
              <c:f>'Pivot Analysis'!$R$76:$R$82</c:f>
              <c:strCache>
                <c:ptCount val="7"/>
                <c:pt idx="0">
                  <c:v>Signal Violation</c:v>
                </c:pt>
                <c:pt idx="1">
                  <c:v>Pedestrian Crossing</c:v>
                </c:pt>
                <c:pt idx="2">
                  <c:v>Over Speeding</c:v>
                </c:pt>
                <c:pt idx="3">
                  <c:v>Reckless Driving</c:v>
                </c:pt>
                <c:pt idx="4">
                  <c:v>Weather Conditions</c:v>
                </c:pt>
                <c:pt idx="5">
                  <c:v>Brake Failure</c:v>
                </c:pt>
                <c:pt idx="6">
                  <c:v>Drunk Driving</c:v>
                </c:pt>
              </c:strCache>
            </c:strRef>
          </c:cat>
          <c:val>
            <c:numRef>
              <c:f>'Pivot Analysis'!$S$76:$S$82</c:f>
              <c:numCache>
                <c:formatCode>General</c:formatCode>
                <c:ptCount val="7"/>
                <c:pt idx="0">
                  <c:v>307</c:v>
                </c:pt>
                <c:pt idx="1">
                  <c:v>296</c:v>
                </c:pt>
                <c:pt idx="2">
                  <c:v>287</c:v>
                </c:pt>
                <c:pt idx="3">
                  <c:v>284</c:v>
                </c:pt>
                <c:pt idx="4">
                  <c:v>282</c:v>
                </c:pt>
                <c:pt idx="5">
                  <c:v>272</c:v>
                </c:pt>
                <c:pt idx="6">
                  <c:v>272</c:v>
                </c:pt>
              </c:numCache>
            </c:numRef>
          </c:val>
          <c:extLst>
            <c:ext xmlns:c16="http://schemas.microsoft.com/office/drawing/2014/chart" uri="{C3380CC4-5D6E-409C-BE32-E72D297353CC}">
              <c16:uniqueId val="{00000000-E4CF-4547-BB08-7D9652A6524A}"/>
            </c:ext>
          </c:extLst>
        </c:ser>
        <c:dLbls>
          <c:showLegendKey val="0"/>
          <c:showVal val="0"/>
          <c:showCatName val="0"/>
          <c:showSerName val="0"/>
          <c:showPercent val="0"/>
          <c:showBubbleSize val="0"/>
        </c:dLbls>
        <c:axId val="1019764719"/>
        <c:axId val="1019769999"/>
      </c:areaChart>
      <c:catAx>
        <c:axId val="1019764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769999"/>
        <c:crosses val="autoZero"/>
        <c:auto val="1"/>
        <c:lblAlgn val="ctr"/>
        <c:lblOffset val="100"/>
        <c:noMultiLvlLbl val="0"/>
      </c:catAx>
      <c:valAx>
        <c:axId val="101976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7647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38-4598-A50C-13889DB34C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38-4598-A50C-13889DB34C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38-4598-A50C-13889DB34C39}"/>
              </c:ext>
            </c:extLst>
          </c:dPt>
          <c:cat>
            <c:strRef>
              <c:f>'Pivot Analysis'!$O$187:$O$189</c:f>
              <c:strCache>
                <c:ptCount val="3"/>
                <c:pt idx="0">
                  <c:v>Mumbai</c:v>
                </c:pt>
                <c:pt idx="1">
                  <c:v>Bangalore</c:v>
                </c:pt>
                <c:pt idx="2">
                  <c:v>Chennai</c:v>
                </c:pt>
              </c:strCache>
            </c:strRef>
          </c:cat>
          <c:val>
            <c:numRef>
              <c:f>'Pivot Analysis'!$P$187:$P$189</c:f>
              <c:numCache>
                <c:formatCode>General</c:formatCode>
                <c:ptCount val="3"/>
                <c:pt idx="0">
                  <c:v>1198</c:v>
                </c:pt>
                <c:pt idx="1">
                  <c:v>1131</c:v>
                </c:pt>
                <c:pt idx="2">
                  <c:v>1127</c:v>
                </c:pt>
              </c:numCache>
            </c:numRef>
          </c:val>
          <c:extLst>
            <c:ext xmlns:c16="http://schemas.microsoft.com/office/drawing/2014/chart" uri="{C3380CC4-5D6E-409C-BE32-E72D297353CC}">
              <c16:uniqueId val="{00000000-5614-4B55-9E09-5EE7794D41D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'Pivot Analysis'!$F$122:$F$133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Analysis'!$G$122:$G$133</c:f>
              <c:numCache>
                <c:formatCode>General</c:formatCode>
                <c:ptCount val="12"/>
                <c:pt idx="0">
                  <c:v>850</c:v>
                </c:pt>
                <c:pt idx="1">
                  <c:v>742</c:v>
                </c:pt>
                <c:pt idx="2">
                  <c:v>1008</c:v>
                </c:pt>
                <c:pt idx="3">
                  <c:v>786</c:v>
                </c:pt>
                <c:pt idx="4">
                  <c:v>745</c:v>
                </c:pt>
                <c:pt idx="5">
                  <c:v>834</c:v>
                </c:pt>
                <c:pt idx="6">
                  <c:v>808</c:v>
                </c:pt>
                <c:pt idx="7">
                  <c:v>815</c:v>
                </c:pt>
                <c:pt idx="8">
                  <c:v>798</c:v>
                </c:pt>
                <c:pt idx="9">
                  <c:v>960</c:v>
                </c:pt>
                <c:pt idx="10">
                  <c:v>836</c:v>
                </c:pt>
                <c:pt idx="11">
                  <c:v>742</c:v>
                </c:pt>
              </c:numCache>
            </c:numRef>
          </c:val>
          <c:smooth val="0"/>
          <c:extLst>
            <c:ext xmlns:c16="http://schemas.microsoft.com/office/drawing/2014/chart" uri="{C3380CC4-5D6E-409C-BE32-E72D297353CC}">
              <c16:uniqueId val="{00000000-E9DA-4032-A87A-7D423D290239}"/>
            </c:ext>
          </c:extLst>
        </c:ser>
        <c:ser>
          <c:idx val="1"/>
          <c:order val="1"/>
          <c:spPr>
            <a:ln w="28575" cap="rnd">
              <a:solidFill>
                <a:schemeClr val="accent2"/>
              </a:solidFill>
              <a:round/>
            </a:ln>
            <a:effectLst/>
          </c:spPr>
          <c:marker>
            <c:symbol val="none"/>
          </c:marker>
          <c:cat>
            <c:strRef>
              <c:f>'Pivot Analysis'!$F$122:$F$133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Analysis'!$H$122:$H$133</c:f>
              <c:numCache>
                <c:formatCode>General</c:formatCode>
                <c:ptCount val="12"/>
                <c:pt idx="0">
                  <c:v>173</c:v>
                </c:pt>
                <c:pt idx="1">
                  <c:v>156</c:v>
                </c:pt>
                <c:pt idx="2">
                  <c:v>207</c:v>
                </c:pt>
                <c:pt idx="3">
                  <c:v>164</c:v>
                </c:pt>
                <c:pt idx="4">
                  <c:v>153</c:v>
                </c:pt>
                <c:pt idx="5">
                  <c:v>166</c:v>
                </c:pt>
                <c:pt idx="6">
                  <c:v>164</c:v>
                </c:pt>
                <c:pt idx="7">
                  <c:v>158</c:v>
                </c:pt>
                <c:pt idx="8">
                  <c:v>151</c:v>
                </c:pt>
                <c:pt idx="9">
                  <c:v>186</c:v>
                </c:pt>
                <c:pt idx="10">
                  <c:v>163</c:v>
                </c:pt>
                <c:pt idx="11">
                  <c:v>159</c:v>
                </c:pt>
              </c:numCache>
            </c:numRef>
          </c:val>
          <c:smooth val="0"/>
          <c:extLst>
            <c:ext xmlns:c16="http://schemas.microsoft.com/office/drawing/2014/chart" uri="{C3380CC4-5D6E-409C-BE32-E72D297353CC}">
              <c16:uniqueId val="{00000001-E9DA-4032-A87A-7D423D290239}"/>
            </c:ext>
          </c:extLst>
        </c:ser>
        <c:dLbls>
          <c:showLegendKey val="0"/>
          <c:showVal val="0"/>
          <c:showCatName val="0"/>
          <c:showSerName val="0"/>
          <c:showPercent val="0"/>
          <c:showBubbleSize val="0"/>
        </c:dLbls>
        <c:smooth val="0"/>
        <c:axId val="1928477760"/>
        <c:axId val="1928476320"/>
      </c:lineChart>
      <c:catAx>
        <c:axId val="192847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476320"/>
        <c:crosses val="autoZero"/>
        <c:auto val="1"/>
        <c:lblAlgn val="ctr"/>
        <c:lblOffset val="100"/>
        <c:noMultiLvlLbl val="0"/>
      </c:catAx>
      <c:valAx>
        <c:axId val="192847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47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111111111111108E-2"/>
          <c:y val="0.11579818031430934"/>
          <c:w val="0.93888888888888888"/>
          <c:h val="0.81803143093465669"/>
        </c:manualLayout>
      </c:layout>
      <c:barChart>
        <c:barDir val="bar"/>
        <c:grouping val="percentStacked"/>
        <c:varyColors val="0"/>
        <c:ser>
          <c:idx val="0"/>
          <c:order val="0"/>
          <c:tx>
            <c:strRef>
              <c:f>'Pivot Analysis'!$E$206</c:f>
              <c:strCache>
                <c:ptCount val="1"/>
                <c:pt idx="0">
                  <c:v>Off-Peak</c:v>
                </c:pt>
              </c:strCache>
            </c:strRef>
          </c:tx>
          <c:spPr>
            <a:solidFill>
              <a:schemeClr val="accent1"/>
            </a:solidFill>
            <a:ln>
              <a:noFill/>
            </a:ln>
            <a:effectLst/>
          </c:spPr>
          <c:invertIfNegative val="0"/>
          <c:val>
            <c:numRef>
              <c:f>'Pivot Analysis'!$G$206</c:f>
              <c:numCache>
                <c:formatCode>0.00%</c:formatCode>
                <c:ptCount val="1"/>
                <c:pt idx="0">
                  <c:v>0.66700000000000004</c:v>
                </c:pt>
              </c:numCache>
            </c:numRef>
          </c:val>
          <c:extLst>
            <c:ext xmlns:c16="http://schemas.microsoft.com/office/drawing/2014/chart" uri="{C3380CC4-5D6E-409C-BE32-E72D297353CC}">
              <c16:uniqueId val="{00000000-DD71-4DF5-9199-F9EEFF8C001B}"/>
            </c:ext>
          </c:extLst>
        </c:ser>
        <c:ser>
          <c:idx val="1"/>
          <c:order val="1"/>
          <c:tx>
            <c:strRef>
              <c:f>'Pivot Analysis'!$E$207</c:f>
              <c:strCache>
                <c:ptCount val="1"/>
                <c:pt idx="0">
                  <c:v>Peak</c:v>
                </c:pt>
              </c:strCache>
            </c:strRef>
          </c:tx>
          <c:spPr>
            <a:solidFill>
              <a:schemeClr val="accent2"/>
            </a:solidFill>
            <a:ln>
              <a:noFill/>
            </a:ln>
            <a:effectLst/>
          </c:spPr>
          <c:invertIfNegative val="0"/>
          <c:val>
            <c:numRef>
              <c:f>'Pivot Analysis'!$G$207</c:f>
              <c:numCache>
                <c:formatCode>0.00%</c:formatCode>
                <c:ptCount val="1"/>
                <c:pt idx="0">
                  <c:v>0.33300000000000002</c:v>
                </c:pt>
              </c:numCache>
            </c:numRef>
          </c:val>
          <c:extLst>
            <c:ext xmlns:c16="http://schemas.microsoft.com/office/drawing/2014/chart" uri="{C3380CC4-5D6E-409C-BE32-E72D297353CC}">
              <c16:uniqueId val="{00000001-DD71-4DF5-9199-F9EEFF8C001B}"/>
            </c:ext>
          </c:extLst>
        </c:ser>
        <c:dLbls>
          <c:showLegendKey val="0"/>
          <c:showVal val="0"/>
          <c:showCatName val="0"/>
          <c:showSerName val="0"/>
          <c:showPercent val="0"/>
          <c:showBubbleSize val="0"/>
        </c:dLbls>
        <c:gapWidth val="251"/>
        <c:overlap val="100"/>
        <c:axId val="1928488800"/>
        <c:axId val="1928472480"/>
      </c:barChart>
      <c:catAx>
        <c:axId val="1928488800"/>
        <c:scaling>
          <c:orientation val="minMax"/>
        </c:scaling>
        <c:delete val="1"/>
        <c:axPos val="l"/>
        <c:numFmt formatCode="General" sourceLinked="1"/>
        <c:majorTickMark val="none"/>
        <c:minorTickMark val="none"/>
        <c:tickLblPos val="nextTo"/>
        <c:crossAx val="1928472480"/>
        <c:crosses val="autoZero"/>
        <c:auto val="1"/>
        <c:lblAlgn val="ctr"/>
        <c:lblOffset val="100"/>
        <c:noMultiLvlLbl val="0"/>
      </c:catAx>
      <c:valAx>
        <c:axId val="1928472480"/>
        <c:scaling>
          <c:orientation val="minMax"/>
        </c:scaling>
        <c:delete val="1"/>
        <c:axPos val="b"/>
        <c:numFmt formatCode="0%" sourceLinked="1"/>
        <c:majorTickMark val="none"/>
        <c:minorTickMark val="none"/>
        <c:tickLblPos val="nextTo"/>
        <c:crossAx val="1928488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Analysis'!$S$8</c:f>
              <c:strCache>
                <c:ptCount val="1"/>
                <c:pt idx="0">
                  <c:v>Accidents</c:v>
                </c:pt>
              </c:strCache>
            </c:strRef>
          </c:tx>
          <c:spPr>
            <a:gradFill>
              <a:gsLst>
                <a:gs pos="100000">
                  <a:srgbClr val="F48D4E"/>
                </a:gs>
                <a:gs pos="42000">
                  <a:srgbClr val="E65646"/>
                </a:gs>
                <a:gs pos="0">
                  <a:srgbClr val="D71F3E"/>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Analysis'!$R$9:$R$16</c:f>
              <c:strCache>
                <c:ptCount val="8"/>
                <c:pt idx="0">
                  <c:v>Bangalore</c:v>
                </c:pt>
                <c:pt idx="1">
                  <c:v>Chennai</c:v>
                </c:pt>
                <c:pt idx="2">
                  <c:v>Mumbai</c:v>
                </c:pt>
                <c:pt idx="3">
                  <c:v>Delhi</c:v>
                </c:pt>
                <c:pt idx="4">
                  <c:v>Pune</c:v>
                </c:pt>
                <c:pt idx="5">
                  <c:v>Kolkata</c:v>
                </c:pt>
                <c:pt idx="6">
                  <c:v>Hyderabad</c:v>
                </c:pt>
                <c:pt idx="7">
                  <c:v>Ahmedabad</c:v>
                </c:pt>
              </c:strCache>
            </c:strRef>
          </c:cat>
          <c:val>
            <c:numRef>
              <c:f>'Pivot Analysis'!$S$9:$S$16</c:f>
              <c:numCache>
                <c:formatCode>General</c:formatCode>
                <c:ptCount val="8"/>
                <c:pt idx="0">
                  <c:v>216</c:v>
                </c:pt>
                <c:pt idx="1">
                  <c:v>231</c:v>
                </c:pt>
                <c:pt idx="2">
                  <c:v>241</c:v>
                </c:pt>
                <c:pt idx="3">
                  <c:v>250</c:v>
                </c:pt>
                <c:pt idx="4">
                  <c:v>258</c:v>
                </c:pt>
                <c:pt idx="5">
                  <c:v>262</c:v>
                </c:pt>
                <c:pt idx="6">
                  <c:v>263</c:v>
                </c:pt>
                <c:pt idx="7">
                  <c:v>279</c:v>
                </c:pt>
              </c:numCache>
            </c:numRef>
          </c:val>
          <c:extLst>
            <c:ext xmlns:c16="http://schemas.microsoft.com/office/drawing/2014/chart" uri="{C3380CC4-5D6E-409C-BE32-E72D297353CC}">
              <c16:uniqueId val="{00000000-E0E3-4AC6-A983-FE7C81B38DD0}"/>
            </c:ext>
          </c:extLst>
        </c:ser>
        <c:dLbls>
          <c:dLblPos val="ctr"/>
          <c:showLegendKey val="0"/>
          <c:showVal val="1"/>
          <c:showCatName val="0"/>
          <c:showSerName val="0"/>
          <c:showPercent val="0"/>
          <c:showBubbleSize val="0"/>
        </c:dLbls>
        <c:gapWidth val="50"/>
        <c:axId val="1548841088"/>
        <c:axId val="1548842048"/>
      </c:barChart>
      <c:catAx>
        <c:axId val="1548841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548842048"/>
        <c:crosses val="autoZero"/>
        <c:auto val="1"/>
        <c:lblAlgn val="ctr"/>
        <c:lblOffset val="100"/>
        <c:noMultiLvlLbl val="0"/>
      </c:catAx>
      <c:valAx>
        <c:axId val="1548842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50" b="1" i="0" u="none" strike="noStrike" kern="1200" baseline="0">
                <a:solidFill>
                  <a:sysClr val="windowText" lastClr="000000"/>
                </a:solidFill>
                <a:latin typeface="+mn-lt"/>
                <a:ea typeface="+mn-ea"/>
                <a:cs typeface="+mn-cs"/>
              </a:defRPr>
            </a:pPr>
            <a:endParaRPr lang="en-US"/>
          </a:p>
        </c:txPr>
        <c:crossAx val="154884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E33B57"/>
              </a:solidFill>
              <a:ln w="19050">
                <a:noFill/>
              </a:ln>
              <a:effectLst/>
            </c:spPr>
            <c:extLst>
              <c:ext xmlns:c16="http://schemas.microsoft.com/office/drawing/2014/chart" uri="{C3380CC4-5D6E-409C-BE32-E72D297353CC}">
                <c16:uniqueId val="{00000001-2C94-4D03-AF1F-F17712DF4888}"/>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2C94-4D03-AF1F-F17712DF4888}"/>
              </c:ext>
            </c:extLst>
          </c:dPt>
          <c:dLbls>
            <c:dLbl>
              <c:idx val="0"/>
              <c:layout>
                <c:manualLayout>
                  <c:x val="-0.15855176636811644"/>
                  <c:y val="0.19666048163919084"/>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2C94-4D03-AF1F-F17712DF4888}"/>
                </c:ext>
              </c:extLst>
            </c:dLbl>
            <c:dLbl>
              <c:idx val="1"/>
              <c:delete val="1"/>
              <c:extLst>
                <c:ext xmlns:c15="http://schemas.microsoft.com/office/drawing/2012/chart" uri="{CE6537A1-D6FC-4f65-9D91-7224C49458BB}"/>
                <c:ext xmlns:c16="http://schemas.microsoft.com/office/drawing/2014/chart" uri="{C3380CC4-5D6E-409C-BE32-E72D297353CC}">
                  <c16:uniqueId val="{00000003-2C94-4D03-AF1F-F17712DF488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Analysis'!$P$151:$P$152</c:f>
              <c:strCache>
                <c:ptCount val="2"/>
                <c:pt idx="0">
                  <c:v>High</c:v>
                </c:pt>
                <c:pt idx="1">
                  <c:v>Others</c:v>
                </c:pt>
              </c:strCache>
            </c:strRef>
          </c:cat>
          <c:val>
            <c:numRef>
              <c:f>'Pivot Analysis'!$R$151:$R$152</c:f>
              <c:numCache>
                <c:formatCode>0.00%</c:formatCode>
                <c:ptCount val="2"/>
                <c:pt idx="0">
                  <c:v>0.25120918984280532</c:v>
                </c:pt>
                <c:pt idx="1">
                  <c:v>0.74879081015719473</c:v>
                </c:pt>
              </c:numCache>
            </c:numRef>
          </c:val>
          <c:extLst>
            <c:ext xmlns:c16="http://schemas.microsoft.com/office/drawing/2014/chart" uri="{C3380CC4-5D6E-409C-BE32-E72D297353CC}">
              <c16:uniqueId val="{00000004-2C94-4D03-AF1F-F17712DF4888}"/>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tx1">
                <a:lumMod val="50000"/>
                <a:lumOff val="50000"/>
              </a:schemeClr>
            </a:solidFill>
            <a:ln>
              <a:noFill/>
            </a:ln>
          </c:spPr>
          <c:dPt>
            <c:idx val="0"/>
            <c:bubble3D val="0"/>
            <c:spPr>
              <a:solidFill>
                <a:srgbClr val="30D4DC"/>
              </a:solidFill>
              <a:ln w="19050">
                <a:noFill/>
              </a:ln>
              <a:effectLst/>
            </c:spPr>
            <c:extLst>
              <c:ext xmlns:c16="http://schemas.microsoft.com/office/drawing/2014/chart" uri="{C3380CC4-5D6E-409C-BE32-E72D297353CC}">
                <c16:uniqueId val="{00000001-1C7A-4F4A-81BD-217A71CA8184}"/>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1C7A-4F4A-81BD-217A71CA8184}"/>
              </c:ext>
            </c:extLst>
          </c:dPt>
          <c:dLbls>
            <c:dLbl>
              <c:idx val="0"/>
              <c:layout>
                <c:manualLayout>
                  <c:x val="-0.19326537073291258"/>
                  <c:y val="0.2066705757524989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1C7A-4F4A-81BD-217A71CA8184}"/>
                </c:ext>
              </c:extLst>
            </c:dLbl>
            <c:dLbl>
              <c:idx val="1"/>
              <c:delete val="1"/>
              <c:extLst>
                <c:ext xmlns:c15="http://schemas.microsoft.com/office/drawing/2012/chart" uri="{CE6537A1-D6FC-4f65-9D91-7224C49458BB}"/>
                <c:ext xmlns:c16="http://schemas.microsoft.com/office/drawing/2014/chart" uri="{C3380CC4-5D6E-409C-BE32-E72D297353CC}">
                  <c16:uniqueId val="{00000003-1C7A-4F4A-81BD-217A71CA8184}"/>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Analysis'!$S$151:$S$152</c:f>
              <c:strCache>
                <c:ptCount val="2"/>
                <c:pt idx="0">
                  <c:v>Low</c:v>
                </c:pt>
                <c:pt idx="1">
                  <c:v>Others</c:v>
                </c:pt>
              </c:strCache>
            </c:strRef>
          </c:cat>
          <c:val>
            <c:numRef>
              <c:f>'Pivot Analysis'!$U$151:$U$152</c:f>
              <c:numCache>
                <c:formatCode>0.00%</c:formatCode>
                <c:ptCount val="2"/>
                <c:pt idx="0">
                  <c:v>0.25110842402257155</c:v>
                </c:pt>
                <c:pt idx="1">
                  <c:v>0.7488915759774285</c:v>
                </c:pt>
              </c:numCache>
            </c:numRef>
          </c:val>
          <c:extLst>
            <c:ext xmlns:c16="http://schemas.microsoft.com/office/drawing/2014/chart" uri="{C3380CC4-5D6E-409C-BE32-E72D297353CC}">
              <c16:uniqueId val="{00000004-1C7A-4F4A-81BD-217A71CA818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8528FD"/>
            </a:solidFill>
            <a:ln>
              <a:noFill/>
            </a:ln>
          </c:spPr>
          <c:dPt>
            <c:idx val="0"/>
            <c:bubble3D val="0"/>
            <c:spPr>
              <a:solidFill>
                <a:srgbClr val="8528FD"/>
              </a:solidFill>
              <a:ln w="19050">
                <a:noFill/>
              </a:ln>
              <a:effectLst/>
            </c:spPr>
            <c:extLst>
              <c:ext xmlns:c16="http://schemas.microsoft.com/office/drawing/2014/chart" uri="{C3380CC4-5D6E-409C-BE32-E72D297353CC}">
                <c16:uniqueId val="{00000001-19B8-4E92-B0C5-B1C7739F1688}"/>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19B8-4E92-B0C5-B1C7739F1688}"/>
              </c:ext>
            </c:extLst>
          </c:dPt>
          <c:dLbls>
            <c:dLbl>
              <c:idx val="0"/>
              <c:layout>
                <c:manualLayout>
                  <c:x val="-0.17407419066972565"/>
                  <c:y val="0.18704029183852014"/>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19B8-4E92-B0C5-B1C7739F1688}"/>
                </c:ext>
              </c:extLst>
            </c:dLbl>
            <c:dLbl>
              <c:idx val="1"/>
              <c:delete val="1"/>
              <c:extLst>
                <c:ext xmlns:c15="http://schemas.microsoft.com/office/drawing/2012/chart" uri="{CE6537A1-D6FC-4f65-9D91-7224C49458BB}"/>
                <c:ext xmlns:c16="http://schemas.microsoft.com/office/drawing/2014/chart" uri="{C3380CC4-5D6E-409C-BE32-E72D297353CC}">
                  <c16:uniqueId val="{00000003-19B8-4E92-B0C5-B1C7739F168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Analysis'!$P$162:$P$163</c:f>
              <c:strCache>
                <c:ptCount val="2"/>
                <c:pt idx="0">
                  <c:v>Medium</c:v>
                </c:pt>
                <c:pt idx="1">
                  <c:v>Others</c:v>
                </c:pt>
              </c:strCache>
            </c:strRef>
          </c:cat>
          <c:val>
            <c:numRef>
              <c:f>'Pivot Analysis'!$R$162:$R$163</c:f>
              <c:numCache>
                <c:formatCode>0.00%</c:formatCode>
                <c:ptCount val="2"/>
                <c:pt idx="0">
                  <c:v>0.25584441757355902</c:v>
                </c:pt>
                <c:pt idx="1">
                  <c:v>0.74415558242644098</c:v>
                </c:pt>
              </c:numCache>
            </c:numRef>
          </c:val>
          <c:extLst>
            <c:ext xmlns:c16="http://schemas.microsoft.com/office/drawing/2014/chart" uri="{C3380CC4-5D6E-409C-BE32-E72D297353CC}">
              <c16:uniqueId val="{00000004-19B8-4E92-B0C5-B1C7739F1688}"/>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1C6DFF"/>
            </a:solidFill>
            <a:ln>
              <a:noFill/>
            </a:ln>
          </c:spPr>
          <c:dPt>
            <c:idx val="0"/>
            <c:bubble3D val="0"/>
            <c:spPr>
              <a:solidFill>
                <a:srgbClr val="F06813"/>
              </a:solidFill>
              <a:ln w="19050">
                <a:noFill/>
              </a:ln>
              <a:effectLst/>
            </c:spPr>
            <c:extLst>
              <c:ext xmlns:c16="http://schemas.microsoft.com/office/drawing/2014/chart" uri="{C3380CC4-5D6E-409C-BE32-E72D297353CC}">
                <c16:uniqueId val="{00000001-FB39-4A6C-A521-838C2D301EEE}"/>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FB39-4A6C-A521-838C2D301EEE}"/>
              </c:ext>
            </c:extLst>
          </c:dPt>
          <c:dLbls>
            <c:dLbl>
              <c:idx val="0"/>
              <c:layout>
                <c:manualLayout>
                  <c:x val="-0.1740741243551453"/>
                  <c:y val="0.206481639485466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FB39-4A6C-A521-838C2D301EEE}"/>
                </c:ext>
              </c:extLst>
            </c:dLbl>
            <c:dLbl>
              <c:idx val="1"/>
              <c:delete val="1"/>
              <c:extLst>
                <c:ext xmlns:c15="http://schemas.microsoft.com/office/drawing/2012/chart" uri="{CE6537A1-D6FC-4f65-9D91-7224C49458BB}"/>
                <c:ext xmlns:c16="http://schemas.microsoft.com/office/drawing/2014/chart" uri="{C3380CC4-5D6E-409C-BE32-E72D297353CC}">
                  <c16:uniqueId val="{00000003-FB39-4A6C-A521-838C2D301EE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Analysis'!$S$162:$S$163</c:f>
              <c:strCache>
                <c:ptCount val="2"/>
                <c:pt idx="0">
                  <c:v>Severe</c:v>
                </c:pt>
                <c:pt idx="1">
                  <c:v>Others</c:v>
                </c:pt>
              </c:strCache>
            </c:strRef>
          </c:cat>
          <c:val>
            <c:numRef>
              <c:f>'Pivot Analysis'!$U$162:$U$163</c:f>
              <c:numCache>
                <c:formatCode>0.00%</c:formatCode>
                <c:ptCount val="2"/>
                <c:pt idx="0">
                  <c:v>0.2418379685610641</c:v>
                </c:pt>
                <c:pt idx="1">
                  <c:v>0.7581620314389359</c:v>
                </c:pt>
              </c:numCache>
            </c:numRef>
          </c:val>
          <c:extLst>
            <c:ext xmlns:c16="http://schemas.microsoft.com/office/drawing/2014/chart" uri="{C3380CC4-5D6E-409C-BE32-E72D297353CC}">
              <c16:uniqueId val="{00000004-FB39-4A6C-A521-838C2D301EEE}"/>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068438628270055E-2"/>
          <c:y val="5.521971043942088E-2"/>
          <c:w val="0.86155425554200094"/>
          <c:h val="0.81589690401603021"/>
        </c:manualLayout>
      </c:layout>
      <c:lineChart>
        <c:grouping val="standard"/>
        <c:varyColors val="0"/>
        <c:ser>
          <c:idx val="0"/>
          <c:order val="0"/>
          <c:tx>
            <c:strRef>
              <c:f>'Pivot Analysis'!$G$121</c:f>
              <c:strCache>
                <c:ptCount val="1"/>
                <c:pt idx="0">
                  <c:v>Accident </c:v>
                </c:pt>
              </c:strCache>
            </c:strRef>
          </c:tx>
          <c:spPr>
            <a:ln w="28575" cap="rnd">
              <a:solidFill>
                <a:srgbClr val="E33B57"/>
              </a:solidFill>
              <a:round/>
            </a:ln>
            <a:effectLst/>
          </c:spPr>
          <c:marker>
            <c:symbol val="square"/>
            <c:size val="7"/>
            <c:spPr>
              <a:solidFill>
                <a:srgbClr val="E33B57"/>
              </a:solidFill>
              <a:ln w="9525">
                <a:noFill/>
              </a:ln>
              <a:effectLst/>
              <a:scene3d>
                <a:camera prst="orthographicFront"/>
                <a:lightRig rig="threePt" dir="t"/>
              </a:scene3d>
              <a:sp3d>
                <a:bevelT/>
              </a:sp3d>
            </c:spPr>
          </c:marker>
          <c:dLbls>
            <c:dLbl>
              <c:idx val="2"/>
              <c:layout>
                <c:manualLayout>
                  <c:x val="-3.3255086071987482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43F-4A16-A893-2CD3D17972FC}"/>
                </c:ext>
              </c:extLst>
            </c:dLbl>
            <c:dLbl>
              <c:idx val="3"/>
              <c:layout>
                <c:manualLayout>
                  <c:x val="-2.3474178403755867E-2"/>
                  <c:y val="-3.58422939068100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43F-4A16-A893-2CD3D17972FC}"/>
                </c:ext>
              </c:extLst>
            </c:dLbl>
            <c:dLbl>
              <c:idx val="4"/>
              <c:layout>
                <c:manualLayout>
                  <c:x val="-2.5430359937402263E-2"/>
                  <c:y val="4.9283154121863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43F-4A16-A893-2CD3D17972FC}"/>
                </c:ext>
              </c:extLst>
            </c:dLbl>
            <c:dLbl>
              <c:idx val="5"/>
              <c:layout>
                <c:manualLayout>
                  <c:x val="-3.3255086071987482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43F-4A16-A893-2CD3D17972FC}"/>
                </c:ext>
              </c:extLst>
            </c:dLbl>
            <c:dLbl>
              <c:idx val="6"/>
              <c:layout>
                <c:manualLayout>
                  <c:x val="-2.9342723004694909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43F-4A16-A893-2CD3D17972FC}"/>
                </c:ext>
              </c:extLst>
            </c:dLbl>
            <c:dLbl>
              <c:idx val="7"/>
              <c:layout>
                <c:manualLayout>
                  <c:x val="-3.1298904538341228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43F-4A16-A893-2CD3D17972FC}"/>
                </c:ext>
              </c:extLst>
            </c:dLbl>
            <c:dLbl>
              <c:idx val="8"/>
              <c:layout>
                <c:manualLayout>
                  <c:x val="-3.5211267605633804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43F-4A16-A893-2CD3D17972FC}"/>
                </c:ext>
              </c:extLst>
            </c:dLbl>
            <c:dLbl>
              <c:idx val="9"/>
              <c:layout>
                <c:manualLayout>
                  <c:x val="-3.1298904538341304E-2"/>
                  <c:y val="-3.1362007168458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43F-4A16-A893-2CD3D17972FC}"/>
                </c:ext>
              </c:extLst>
            </c:dLbl>
            <c:dLbl>
              <c:idx val="10"/>
              <c:layout>
                <c:manualLayout>
                  <c:x val="-2.543035993740219E-2"/>
                  <c:y val="5.37634408602150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43F-4A16-A893-2CD3D17972FC}"/>
                </c:ext>
              </c:extLst>
            </c:dLbl>
            <c:dLbl>
              <c:idx val="11"/>
              <c:layout>
                <c:manualLayout>
                  <c:x val="-7.8247261345852897E-3"/>
                  <c:y val="-2.24014336917562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43F-4A16-A893-2CD3D17972F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Analysis'!$F$122:$F$133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Analysis'!$G$122:$G$133</c:f>
              <c:numCache>
                <c:formatCode>General</c:formatCode>
                <c:ptCount val="12"/>
                <c:pt idx="0">
                  <c:v>850</c:v>
                </c:pt>
                <c:pt idx="1">
                  <c:v>742</c:v>
                </c:pt>
                <c:pt idx="2">
                  <c:v>1008</c:v>
                </c:pt>
                <c:pt idx="3">
                  <c:v>786</c:v>
                </c:pt>
                <c:pt idx="4">
                  <c:v>745</c:v>
                </c:pt>
                <c:pt idx="5">
                  <c:v>834</c:v>
                </c:pt>
                <c:pt idx="6">
                  <c:v>808</c:v>
                </c:pt>
                <c:pt idx="7">
                  <c:v>815</c:v>
                </c:pt>
                <c:pt idx="8">
                  <c:v>798</c:v>
                </c:pt>
                <c:pt idx="9">
                  <c:v>960</c:v>
                </c:pt>
                <c:pt idx="10">
                  <c:v>836</c:v>
                </c:pt>
                <c:pt idx="11">
                  <c:v>742</c:v>
                </c:pt>
              </c:numCache>
            </c:numRef>
          </c:val>
          <c:smooth val="1"/>
          <c:extLst>
            <c:ext xmlns:c16="http://schemas.microsoft.com/office/drawing/2014/chart" uri="{C3380CC4-5D6E-409C-BE32-E72D297353CC}">
              <c16:uniqueId val="{0000000A-943F-4A16-A893-2CD3D17972FC}"/>
            </c:ext>
          </c:extLst>
        </c:ser>
        <c:ser>
          <c:idx val="1"/>
          <c:order val="1"/>
          <c:tx>
            <c:strRef>
              <c:f>'Pivot Analysis'!$H$121</c:f>
              <c:strCache>
                <c:ptCount val="1"/>
                <c:pt idx="0">
                  <c:v>Casualities</c:v>
                </c:pt>
              </c:strCache>
            </c:strRef>
          </c:tx>
          <c:spPr>
            <a:ln w="28575" cap="rnd">
              <a:solidFill>
                <a:schemeClr val="accent2"/>
              </a:solidFill>
              <a:round/>
            </a:ln>
            <a:effectLst/>
          </c:spPr>
          <c:marker>
            <c:symbol val="circle"/>
            <c:size val="7"/>
            <c:spPr>
              <a:solidFill>
                <a:schemeClr val="accent2"/>
              </a:solidFill>
              <a:ln w="9525">
                <a:solidFill>
                  <a:schemeClr val="accent2"/>
                </a:solidFill>
              </a:ln>
              <a:effectLst/>
              <a:scene3d>
                <a:camera prst="orthographicFront"/>
                <a:lightRig rig="threePt" dir="t"/>
              </a:scene3d>
              <a:sp3d>
                <a:bevelT/>
              </a:sp3d>
            </c:spPr>
          </c:marker>
          <c:cat>
            <c:strRef>
              <c:f>'Pivot Analysis'!$F$122:$F$133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Analysis'!$H$122:$H$133</c:f>
              <c:numCache>
                <c:formatCode>General</c:formatCode>
                <c:ptCount val="12"/>
                <c:pt idx="0">
                  <c:v>173</c:v>
                </c:pt>
                <c:pt idx="1">
                  <c:v>156</c:v>
                </c:pt>
                <c:pt idx="2">
                  <c:v>207</c:v>
                </c:pt>
                <c:pt idx="3">
                  <c:v>164</c:v>
                </c:pt>
                <c:pt idx="4">
                  <c:v>153</c:v>
                </c:pt>
                <c:pt idx="5">
                  <c:v>166</c:v>
                </c:pt>
                <c:pt idx="6">
                  <c:v>164</c:v>
                </c:pt>
                <c:pt idx="7">
                  <c:v>158</c:v>
                </c:pt>
                <c:pt idx="8">
                  <c:v>151</c:v>
                </c:pt>
                <c:pt idx="9">
                  <c:v>186</c:v>
                </c:pt>
                <c:pt idx="10">
                  <c:v>163</c:v>
                </c:pt>
                <c:pt idx="11">
                  <c:v>159</c:v>
                </c:pt>
              </c:numCache>
            </c:numRef>
          </c:val>
          <c:smooth val="1"/>
          <c:extLst>
            <c:ext xmlns:c16="http://schemas.microsoft.com/office/drawing/2014/chart" uri="{C3380CC4-5D6E-409C-BE32-E72D297353CC}">
              <c16:uniqueId val="{0000000B-943F-4A16-A893-2CD3D17972FC}"/>
            </c:ext>
          </c:extLst>
        </c:ser>
        <c:dLbls>
          <c:showLegendKey val="0"/>
          <c:showVal val="0"/>
          <c:showCatName val="0"/>
          <c:showSerName val="0"/>
          <c:showPercent val="0"/>
          <c:showBubbleSize val="0"/>
        </c:dLbls>
        <c:marker val="1"/>
        <c:smooth val="0"/>
        <c:axId val="1928477760"/>
        <c:axId val="1928476320"/>
      </c:lineChart>
      <c:catAx>
        <c:axId val="192847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ysClr val="windowText" lastClr="000000"/>
                </a:solidFill>
                <a:latin typeface="+mn-lt"/>
                <a:ea typeface="+mn-ea"/>
                <a:cs typeface="+mn-cs"/>
              </a:defRPr>
            </a:pPr>
            <a:endParaRPr lang="en-US"/>
          </a:p>
        </c:txPr>
        <c:crossAx val="1928476320"/>
        <c:crosses val="autoZero"/>
        <c:auto val="1"/>
        <c:lblAlgn val="ctr"/>
        <c:lblOffset val="100"/>
        <c:noMultiLvlLbl val="0"/>
      </c:catAx>
      <c:valAx>
        <c:axId val="1928476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200" b="1" i="0" u="none" strike="noStrike" kern="1200" baseline="0">
                <a:solidFill>
                  <a:sysClr val="windowText" lastClr="000000"/>
                </a:solidFill>
                <a:latin typeface="+mn-lt"/>
                <a:ea typeface="+mn-ea"/>
                <a:cs typeface="+mn-cs"/>
              </a:defRPr>
            </a:pPr>
            <a:endParaRPr lang="en-US"/>
          </a:p>
        </c:txPr>
        <c:crossAx val="1928477760"/>
        <c:crosses val="autoZero"/>
        <c:crossBetween val="between"/>
      </c:valAx>
      <c:spPr>
        <a:noFill/>
        <a:ln>
          <a:noFill/>
        </a:ln>
        <a:effectLst/>
      </c:spPr>
    </c:plotArea>
    <c:legend>
      <c:legendPos val="r"/>
      <c:layout>
        <c:manualLayout>
          <c:xMode val="edge"/>
          <c:yMode val="edge"/>
          <c:x val="0.82233943908419893"/>
          <c:y val="1.9177692994561243E-3"/>
          <c:w val="0.15418638251204514"/>
          <c:h val="0.16577035473658575"/>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rgbClr val="D71F3E"/>
            </a:solidFill>
          </c:spPr>
          <c:dPt>
            <c:idx val="0"/>
            <c:bubble3D val="0"/>
            <c:spPr>
              <a:solidFill>
                <a:srgbClr val="E33B57"/>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1-AD81-4976-903C-9C87735AEA01}"/>
              </c:ext>
            </c:extLst>
          </c:dPt>
          <c:dPt>
            <c:idx val="1"/>
            <c:bubble3D val="0"/>
            <c:spPr>
              <a:solidFill>
                <a:srgbClr val="8528FD"/>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3-AD81-4976-903C-9C87735AEA01}"/>
              </c:ext>
            </c:extLst>
          </c:dPt>
          <c:dPt>
            <c:idx val="2"/>
            <c:bubble3D val="0"/>
            <c:spPr>
              <a:solidFill>
                <a:srgbClr val="1F8CB3"/>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5-AD81-4976-903C-9C87735AEA01}"/>
              </c:ext>
            </c:extLst>
          </c:dPt>
          <c:dPt>
            <c:idx val="3"/>
            <c:bubble3D val="0"/>
            <c:explosion val="18"/>
            <c:spPr>
              <a:solidFill>
                <a:srgbClr val="F17427"/>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7-AD81-4976-903C-9C87735AEA01}"/>
              </c:ext>
            </c:extLst>
          </c:dPt>
          <c:dLbls>
            <c:dLbl>
              <c:idx val="0"/>
              <c:layout>
                <c:manualLayout>
                  <c:x val="-0.15002156972333378"/>
                  <c:y val="0.1556786278580848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81-4976-903C-9C87735AEA01}"/>
                </c:ext>
              </c:extLst>
            </c:dLbl>
            <c:dLbl>
              <c:idx val="1"/>
              <c:layout>
                <c:manualLayout>
                  <c:x val="-0.13901718565050247"/>
                  <c:y val="-0.1547110249278542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81-4976-903C-9C87735AEA01}"/>
                </c:ext>
              </c:extLst>
            </c:dLbl>
            <c:dLbl>
              <c:idx val="2"/>
              <c:layout>
                <c:manualLayout>
                  <c:x val="0.12754124279858131"/>
                  <c:y val="-0.1609462529870333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81-4976-903C-9C87735AEA01}"/>
                </c:ext>
              </c:extLst>
            </c:dLbl>
            <c:dLbl>
              <c:idx val="3"/>
              <c:layout>
                <c:manualLayout>
                  <c:x val="0.15083951913330088"/>
                  <c:y val="0.1754152466016374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81-4976-903C-9C87735AEA01}"/>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Analysis'!$E$94:$E$97</c:f>
              <c:strCache>
                <c:ptCount val="4"/>
                <c:pt idx="0">
                  <c:v>Fatal</c:v>
                </c:pt>
                <c:pt idx="1">
                  <c:v>Minor</c:v>
                </c:pt>
                <c:pt idx="2">
                  <c:v>Moderate</c:v>
                </c:pt>
                <c:pt idx="3">
                  <c:v>Severe</c:v>
                </c:pt>
              </c:strCache>
            </c:strRef>
          </c:cat>
          <c:val>
            <c:numRef>
              <c:f>'Pivot Analysis'!$G$94:$G$97</c:f>
              <c:numCache>
                <c:formatCode>0.00%</c:formatCode>
                <c:ptCount val="4"/>
                <c:pt idx="0">
                  <c:v>0.2475</c:v>
                </c:pt>
                <c:pt idx="1">
                  <c:v>0.24249999999999999</c:v>
                </c:pt>
                <c:pt idx="2">
                  <c:v>0.24349999999999999</c:v>
                </c:pt>
                <c:pt idx="3">
                  <c:v>0.26650000000000001</c:v>
                </c:pt>
              </c:numCache>
            </c:numRef>
          </c:val>
          <c:extLst>
            <c:ext xmlns:c16="http://schemas.microsoft.com/office/drawing/2014/chart" uri="{C3380CC4-5D6E-409C-BE32-E72D297353CC}">
              <c16:uniqueId val="{00000008-AD81-4976-903C-9C87735AEA0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980578748616035"/>
          <c:y val="0.21804690458468806"/>
          <c:w val="0.22977607450231513"/>
          <c:h val="0.4478199553414031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E33B57"/>
            </a:solidFill>
            <a:ln w="19050">
              <a:noFill/>
            </a:ln>
            <a:effectLst/>
            <a:scene3d>
              <a:camera prst="orthographicFront"/>
              <a:lightRig rig="threePt" dir="t"/>
            </a:scene3d>
            <a:sp3d>
              <a:bevelT prst="convex"/>
            </a:sp3d>
          </c:spPr>
          <c:invertIfNegative val="0"/>
          <c:dPt>
            <c:idx val="0"/>
            <c:invertIfNegative val="0"/>
            <c:bubble3D val="0"/>
            <c:spPr>
              <a:solidFill>
                <a:srgbClr val="E33B57"/>
              </a:solidFill>
              <a:ln w="19050">
                <a:noFill/>
              </a:ln>
              <a:effectLst/>
              <a:scene3d>
                <a:camera prst="orthographicFront"/>
                <a:lightRig rig="threePt" dir="t"/>
              </a:scene3d>
              <a:sp3d>
                <a:bevelT prst="convex"/>
              </a:sp3d>
            </c:spPr>
            <c:extLst>
              <c:ext xmlns:c16="http://schemas.microsoft.com/office/drawing/2014/chart" uri="{C3380CC4-5D6E-409C-BE32-E72D297353CC}">
                <c16:uniqueId val="{00000001-EB91-452A-9ACC-19F7B11434D2}"/>
              </c:ext>
            </c:extLst>
          </c:dPt>
          <c:dPt>
            <c:idx val="1"/>
            <c:invertIfNegative val="0"/>
            <c:bubble3D val="0"/>
            <c:spPr>
              <a:solidFill>
                <a:srgbClr val="E33B57"/>
              </a:solidFill>
              <a:ln w="19050">
                <a:noFill/>
              </a:ln>
              <a:effectLst/>
              <a:scene3d>
                <a:camera prst="orthographicFront"/>
                <a:lightRig rig="threePt" dir="t"/>
              </a:scene3d>
              <a:sp3d>
                <a:bevelT prst="convex"/>
              </a:sp3d>
            </c:spPr>
            <c:extLst>
              <c:ext xmlns:c16="http://schemas.microsoft.com/office/drawing/2014/chart" uri="{C3380CC4-5D6E-409C-BE32-E72D297353CC}">
                <c16:uniqueId val="{00000003-EB91-452A-9ACC-19F7B11434D2}"/>
              </c:ext>
            </c:extLst>
          </c:dPt>
          <c:dPt>
            <c:idx val="2"/>
            <c:invertIfNegative val="0"/>
            <c:bubble3D val="0"/>
            <c:spPr>
              <a:solidFill>
                <a:srgbClr val="E33B57"/>
              </a:solidFill>
              <a:ln w="19050">
                <a:noFill/>
              </a:ln>
              <a:effectLst/>
              <a:scene3d>
                <a:camera prst="orthographicFront"/>
                <a:lightRig rig="threePt" dir="t"/>
              </a:scene3d>
              <a:sp3d>
                <a:bevelT prst="convex"/>
              </a:sp3d>
            </c:spPr>
            <c:extLst>
              <c:ext xmlns:c16="http://schemas.microsoft.com/office/drawing/2014/chart" uri="{C3380CC4-5D6E-409C-BE32-E72D297353CC}">
                <c16:uniqueId val="{00000005-EB91-452A-9ACC-19F7B11434D2}"/>
              </c:ext>
            </c:extLst>
          </c:dPt>
          <c:dLbls>
            <c:dLbl>
              <c:idx val="0"/>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EB91-452A-9ACC-19F7B11434D2}"/>
                </c:ext>
              </c:extLst>
            </c:dLbl>
            <c:dLbl>
              <c:idx val="1"/>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3-EB91-452A-9ACC-19F7B11434D2}"/>
                </c:ext>
              </c:extLst>
            </c:dLbl>
            <c:dLbl>
              <c:idx val="2"/>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EB91-452A-9ACC-19F7B11434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Analysis'!$O$187:$O$189</c:f>
              <c:strCache>
                <c:ptCount val="3"/>
                <c:pt idx="0">
                  <c:v>Mumbai</c:v>
                </c:pt>
                <c:pt idx="1">
                  <c:v>Bangalore</c:v>
                </c:pt>
                <c:pt idx="2">
                  <c:v>Chennai</c:v>
                </c:pt>
              </c:strCache>
            </c:strRef>
          </c:cat>
          <c:val>
            <c:numRef>
              <c:f>'Pivot Analysis'!$P$187:$P$189</c:f>
              <c:numCache>
                <c:formatCode>General</c:formatCode>
                <c:ptCount val="3"/>
                <c:pt idx="0">
                  <c:v>1198</c:v>
                </c:pt>
                <c:pt idx="1">
                  <c:v>1131</c:v>
                </c:pt>
                <c:pt idx="2">
                  <c:v>1127</c:v>
                </c:pt>
              </c:numCache>
            </c:numRef>
          </c:val>
          <c:extLst>
            <c:ext xmlns:c16="http://schemas.microsoft.com/office/drawing/2014/chart" uri="{C3380CC4-5D6E-409C-BE32-E72D297353CC}">
              <c16:uniqueId val="{00000006-EB91-452A-9ACC-19F7B11434D2}"/>
            </c:ext>
          </c:extLst>
        </c:ser>
        <c:dLbls>
          <c:dLblPos val="ctr"/>
          <c:showLegendKey val="0"/>
          <c:showVal val="1"/>
          <c:showCatName val="0"/>
          <c:showSerName val="0"/>
          <c:showPercent val="0"/>
          <c:showBubbleSize val="0"/>
        </c:dLbls>
        <c:gapWidth val="100"/>
        <c:axId val="319748448"/>
        <c:axId val="319760928"/>
      </c:barChart>
      <c:catAx>
        <c:axId val="319748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ysClr val="windowText" lastClr="000000"/>
                </a:solidFill>
                <a:latin typeface="+mn-lt"/>
                <a:ea typeface="+mn-ea"/>
                <a:cs typeface="+mn-cs"/>
              </a:defRPr>
            </a:pPr>
            <a:endParaRPr lang="en-US"/>
          </a:p>
        </c:txPr>
        <c:crossAx val="319760928"/>
        <c:crosses val="autoZero"/>
        <c:auto val="1"/>
        <c:lblAlgn val="ctr"/>
        <c:lblOffset val="100"/>
        <c:noMultiLvlLbl val="0"/>
      </c:catAx>
      <c:valAx>
        <c:axId val="319760928"/>
        <c:scaling>
          <c:orientation val="minMax"/>
        </c:scaling>
        <c:delete val="0"/>
        <c:axPos val="l"/>
        <c:numFmt formatCode="General" sourceLinked="1"/>
        <c:majorTickMark val="out"/>
        <c:minorTickMark val="none"/>
        <c:tickLblPos val="nextTo"/>
        <c:spPr>
          <a:solidFill>
            <a:sysClr val="window" lastClr="FFFFFF"/>
          </a:solid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319748448"/>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Analysis'!$E$206</c:f>
              <c:strCache>
                <c:ptCount val="1"/>
                <c:pt idx="0">
                  <c:v>Off-Peak</c:v>
                </c:pt>
              </c:strCache>
            </c:strRef>
          </c:tx>
          <c:spPr>
            <a:solidFill>
              <a:srgbClr val="E33B57"/>
            </a:solidFill>
            <a:ln>
              <a:noFill/>
            </a:ln>
            <a:effectLst/>
            <a:scene3d>
              <a:camera prst="orthographicFront"/>
              <a:lightRig rig="threePt" dir="t"/>
            </a:scene3d>
            <a:sp3d>
              <a:bevelT/>
            </a:sp3d>
          </c:spPr>
          <c:invertIfNegative val="0"/>
          <c:val>
            <c:numRef>
              <c:f>'Pivot Analysis'!$G$206</c:f>
              <c:numCache>
                <c:formatCode>0.00%</c:formatCode>
                <c:ptCount val="1"/>
                <c:pt idx="0">
                  <c:v>0.66700000000000004</c:v>
                </c:pt>
              </c:numCache>
            </c:numRef>
          </c:val>
          <c:extLst>
            <c:ext xmlns:c16="http://schemas.microsoft.com/office/drawing/2014/chart" uri="{C3380CC4-5D6E-409C-BE32-E72D297353CC}">
              <c16:uniqueId val="{00000000-AB78-4706-ADC1-16FA9074FF94}"/>
            </c:ext>
          </c:extLst>
        </c:ser>
        <c:ser>
          <c:idx val="1"/>
          <c:order val="1"/>
          <c:tx>
            <c:strRef>
              <c:f>'Pivot Analysis'!$E$207</c:f>
              <c:strCache>
                <c:ptCount val="1"/>
                <c:pt idx="0">
                  <c:v>Peak</c:v>
                </c:pt>
              </c:strCache>
            </c:strRef>
          </c:tx>
          <c:spPr>
            <a:solidFill>
              <a:schemeClr val="tx1">
                <a:lumMod val="50000"/>
                <a:lumOff val="50000"/>
              </a:schemeClr>
            </a:solidFill>
            <a:ln>
              <a:noFill/>
            </a:ln>
            <a:effectLst/>
          </c:spPr>
          <c:invertIfNegative val="0"/>
          <c:val>
            <c:numRef>
              <c:f>'Pivot Analysis'!$G$207</c:f>
              <c:numCache>
                <c:formatCode>0.00%</c:formatCode>
                <c:ptCount val="1"/>
                <c:pt idx="0">
                  <c:v>0.33300000000000002</c:v>
                </c:pt>
              </c:numCache>
            </c:numRef>
          </c:val>
          <c:extLst>
            <c:ext xmlns:c16="http://schemas.microsoft.com/office/drawing/2014/chart" uri="{C3380CC4-5D6E-409C-BE32-E72D297353CC}">
              <c16:uniqueId val="{00000001-AB78-4706-ADC1-16FA9074FF94}"/>
            </c:ext>
          </c:extLst>
        </c:ser>
        <c:dLbls>
          <c:showLegendKey val="0"/>
          <c:showVal val="0"/>
          <c:showCatName val="0"/>
          <c:showSerName val="0"/>
          <c:showPercent val="0"/>
          <c:showBubbleSize val="0"/>
        </c:dLbls>
        <c:gapWidth val="251"/>
        <c:overlap val="100"/>
        <c:axId val="1928488800"/>
        <c:axId val="1928472480"/>
      </c:barChart>
      <c:catAx>
        <c:axId val="1928488800"/>
        <c:scaling>
          <c:orientation val="minMax"/>
        </c:scaling>
        <c:delete val="1"/>
        <c:axPos val="l"/>
        <c:numFmt formatCode="General" sourceLinked="1"/>
        <c:majorTickMark val="none"/>
        <c:minorTickMark val="none"/>
        <c:tickLblPos val="nextTo"/>
        <c:crossAx val="1928472480"/>
        <c:crosses val="autoZero"/>
        <c:auto val="1"/>
        <c:lblAlgn val="ctr"/>
        <c:lblOffset val="100"/>
        <c:noMultiLvlLbl val="0"/>
      </c:catAx>
      <c:valAx>
        <c:axId val="1928472480"/>
        <c:scaling>
          <c:orientation val="minMax"/>
        </c:scaling>
        <c:delete val="1"/>
        <c:axPos val="b"/>
        <c:numFmt formatCode="0%" sourceLinked="1"/>
        <c:majorTickMark val="none"/>
        <c:minorTickMark val="none"/>
        <c:tickLblPos val="nextTo"/>
        <c:crossAx val="1928488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1"/>
          <c:order val="0"/>
          <c:tx>
            <c:strRef>
              <c:f>'Pivot Analysis'!$E$207</c:f>
              <c:strCache>
                <c:ptCount val="1"/>
                <c:pt idx="0">
                  <c:v>Peak</c:v>
                </c:pt>
              </c:strCache>
            </c:strRef>
          </c:tx>
          <c:spPr>
            <a:solidFill>
              <a:srgbClr val="F06813"/>
            </a:solidFill>
            <a:ln>
              <a:noFill/>
            </a:ln>
            <a:effectLst/>
            <a:scene3d>
              <a:camera prst="orthographicFront"/>
              <a:lightRig rig="threePt" dir="t"/>
            </a:scene3d>
            <a:sp3d>
              <a:bevelT/>
            </a:sp3d>
          </c:spPr>
          <c:invertIfNegative val="0"/>
          <c:val>
            <c:numRef>
              <c:f>'Pivot Analysis'!$G$207</c:f>
              <c:numCache>
                <c:formatCode>0.00%</c:formatCode>
                <c:ptCount val="1"/>
                <c:pt idx="0">
                  <c:v>0.33300000000000002</c:v>
                </c:pt>
              </c:numCache>
            </c:numRef>
          </c:val>
          <c:extLst>
            <c:ext xmlns:c16="http://schemas.microsoft.com/office/drawing/2014/chart" uri="{C3380CC4-5D6E-409C-BE32-E72D297353CC}">
              <c16:uniqueId val="{00000000-0A0F-472D-9C45-345E8CCA8199}"/>
            </c:ext>
          </c:extLst>
        </c:ser>
        <c:ser>
          <c:idx val="0"/>
          <c:order val="1"/>
          <c:tx>
            <c:strRef>
              <c:f>'Pivot Analysis'!$E$206</c:f>
              <c:strCache>
                <c:ptCount val="1"/>
                <c:pt idx="0">
                  <c:v>Off-Peak</c:v>
                </c:pt>
              </c:strCache>
            </c:strRef>
          </c:tx>
          <c:spPr>
            <a:solidFill>
              <a:schemeClr val="tx1">
                <a:lumMod val="50000"/>
                <a:lumOff val="50000"/>
              </a:schemeClr>
            </a:solidFill>
            <a:ln>
              <a:noFill/>
            </a:ln>
            <a:effectLst/>
            <a:scene3d>
              <a:camera prst="orthographicFront"/>
              <a:lightRig rig="threePt" dir="t"/>
            </a:scene3d>
            <a:sp3d/>
          </c:spPr>
          <c:invertIfNegative val="0"/>
          <c:val>
            <c:numRef>
              <c:f>'Pivot Analysis'!$G$206</c:f>
              <c:numCache>
                <c:formatCode>0.00%</c:formatCode>
                <c:ptCount val="1"/>
                <c:pt idx="0">
                  <c:v>0.66700000000000004</c:v>
                </c:pt>
              </c:numCache>
            </c:numRef>
          </c:val>
          <c:extLst>
            <c:ext xmlns:c16="http://schemas.microsoft.com/office/drawing/2014/chart" uri="{C3380CC4-5D6E-409C-BE32-E72D297353CC}">
              <c16:uniqueId val="{00000001-0A0F-472D-9C45-345E8CCA8199}"/>
            </c:ext>
          </c:extLst>
        </c:ser>
        <c:dLbls>
          <c:showLegendKey val="0"/>
          <c:showVal val="0"/>
          <c:showCatName val="0"/>
          <c:showSerName val="0"/>
          <c:showPercent val="0"/>
          <c:showBubbleSize val="0"/>
        </c:dLbls>
        <c:gapWidth val="251"/>
        <c:overlap val="100"/>
        <c:axId val="1928488800"/>
        <c:axId val="1928472480"/>
      </c:barChart>
      <c:catAx>
        <c:axId val="1928488800"/>
        <c:scaling>
          <c:orientation val="minMax"/>
        </c:scaling>
        <c:delete val="1"/>
        <c:axPos val="l"/>
        <c:numFmt formatCode="General" sourceLinked="1"/>
        <c:majorTickMark val="none"/>
        <c:minorTickMark val="none"/>
        <c:tickLblPos val="nextTo"/>
        <c:crossAx val="1928472480"/>
        <c:crosses val="autoZero"/>
        <c:auto val="1"/>
        <c:lblAlgn val="ctr"/>
        <c:lblOffset val="100"/>
        <c:noMultiLvlLbl val="0"/>
      </c:catAx>
      <c:valAx>
        <c:axId val="1928472480"/>
        <c:scaling>
          <c:orientation val="minMax"/>
        </c:scaling>
        <c:delete val="1"/>
        <c:axPos val="b"/>
        <c:numFmt formatCode="0%" sourceLinked="1"/>
        <c:majorTickMark val="none"/>
        <c:minorTickMark val="none"/>
        <c:tickLblPos val="nextTo"/>
        <c:crossAx val="1928488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146672014523655E-2"/>
          <c:y val="3.2439803720187149E-2"/>
          <c:w val="0.76578602942728669"/>
          <c:h val="0.79681882156034844"/>
        </c:manualLayout>
      </c:layout>
      <c:barChart>
        <c:barDir val="col"/>
        <c:grouping val="stacked"/>
        <c:varyColors val="0"/>
        <c:ser>
          <c:idx val="0"/>
          <c:order val="0"/>
          <c:tx>
            <c:strRef>
              <c:f>'Pivot Analysis'!$S$23</c:f>
              <c:strCache>
                <c:ptCount val="1"/>
                <c:pt idx="0">
                  <c:v>TOTAL VEHICLES</c:v>
                </c:pt>
              </c:strCache>
            </c:strRef>
          </c:tx>
          <c:spPr>
            <a:solidFill>
              <a:srgbClr val="E33B57"/>
            </a:solidFill>
            <a:ln>
              <a:noFill/>
            </a:ln>
            <a:effectLst/>
            <a:scene3d>
              <a:camera prst="orthographicFront"/>
              <a:lightRig rig="threePt" dir="t"/>
            </a:scene3d>
            <a:sp3d>
              <a:bevelT prst="convex"/>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Analysis'!$R$24:$R$28</c:f>
              <c:strCache>
                <c:ptCount val="5"/>
                <c:pt idx="0">
                  <c:v>City Road</c:v>
                </c:pt>
                <c:pt idx="1">
                  <c:v>Expressway</c:v>
                </c:pt>
                <c:pt idx="2">
                  <c:v>Highway</c:v>
                </c:pt>
                <c:pt idx="3">
                  <c:v>Residential Area</c:v>
                </c:pt>
                <c:pt idx="4">
                  <c:v>Rural Road</c:v>
                </c:pt>
              </c:strCache>
            </c:strRef>
          </c:cat>
          <c:val>
            <c:numRef>
              <c:f>'Pivot Analysis'!$S$24:$S$28</c:f>
              <c:numCache>
                <c:formatCode>General</c:formatCode>
                <c:ptCount val="5"/>
                <c:pt idx="0">
                  <c:v>1274</c:v>
                </c:pt>
                <c:pt idx="1">
                  <c:v>1161</c:v>
                </c:pt>
                <c:pt idx="2">
                  <c:v>1202</c:v>
                </c:pt>
                <c:pt idx="3">
                  <c:v>1278</c:v>
                </c:pt>
                <c:pt idx="4">
                  <c:v>1170</c:v>
                </c:pt>
              </c:numCache>
            </c:numRef>
          </c:val>
          <c:extLst>
            <c:ext xmlns:c16="http://schemas.microsoft.com/office/drawing/2014/chart" uri="{C3380CC4-5D6E-409C-BE32-E72D297353CC}">
              <c16:uniqueId val="{00000000-D7C4-487B-B33A-EEE96206564A}"/>
            </c:ext>
          </c:extLst>
        </c:ser>
        <c:ser>
          <c:idx val="1"/>
          <c:order val="1"/>
          <c:tx>
            <c:strRef>
              <c:f>'Pivot Analysis'!$T$23</c:f>
              <c:strCache>
                <c:ptCount val="1"/>
                <c:pt idx="0">
                  <c:v>CASUALTIES COUNT</c:v>
                </c:pt>
              </c:strCache>
            </c:strRef>
          </c:tx>
          <c:spPr>
            <a:solidFill>
              <a:srgbClr val="229DC8"/>
            </a:solidFill>
            <a:ln>
              <a:noFill/>
            </a:ln>
            <a:effectLst/>
            <a:scene3d>
              <a:camera prst="orthographicFront"/>
              <a:lightRig rig="threePt" dir="t"/>
            </a:scene3d>
            <a:sp3d>
              <a:bevelT prst="convex"/>
            </a:sp3d>
          </c:spPr>
          <c:invertIfNegative val="0"/>
          <c:dPt>
            <c:idx val="0"/>
            <c:invertIfNegative val="0"/>
            <c:bubble3D val="0"/>
            <c:spPr>
              <a:solidFill>
                <a:srgbClr val="1C9EA4"/>
              </a:solidFill>
              <a:ln>
                <a:noFill/>
              </a:ln>
              <a:effectLst/>
              <a:scene3d>
                <a:camera prst="orthographicFront"/>
                <a:lightRig rig="threePt" dir="t"/>
              </a:scene3d>
              <a:sp3d>
                <a:bevelT prst="convex"/>
              </a:sp3d>
            </c:spPr>
            <c:extLst>
              <c:ext xmlns:c16="http://schemas.microsoft.com/office/drawing/2014/chart" uri="{C3380CC4-5D6E-409C-BE32-E72D297353CC}">
                <c16:uniqueId val="{00000002-D7C4-487B-B33A-EEE96206564A}"/>
              </c:ext>
            </c:extLst>
          </c:dPt>
          <c:dPt>
            <c:idx val="1"/>
            <c:invertIfNegative val="0"/>
            <c:bubble3D val="0"/>
            <c:spPr>
              <a:solidFill>
                <a:srgbClr val="1C9EA4"/>
              </a:solidFill>
              <a:ln>
                <a:noFill/>
              </a:ln>
              <a:effectLst/>
              <a:scene3d>
                <a:camera prst="orthographicFront"/>
                <a:lightRig rig="threePt" dir="t"/>
              </a:scene3d>
              <a:sp3d>
                <a:bevelT prst="convex"/>
              </a:sp3d>
            </c:spPr>
            <c:extLst>
              <c:ext xmlns:c16="http://schemas.microsoft.com/office/drawing/2014/chart" uri="{C3380CC4-5D6E-409C-BE32-E72D297353CC}">
                <c16:uniqueId val="{00000004-D7C4-487B-B33A-EEE96206564A}"/>
              </c:ext>
            </c:extLst>
          </c:dPt>
          <c:dPt>
            <c:idx val="2"/>
            <c:invertIfNegative val="0"/>
            <c:bubble3D val="0"/>
            <c:spPr>
              <a:solidFill>
                <a:srgbClr val="1C9EA4"/>
              </a:solidFill>
              <a:ln>
                <a:noFill/>
              </a:ln>
              <a:effectLst/>
              <a:scene3d>
                <a:camera prst="orthographicFront"/>
                <a:lightRig rig="threePt" dir="t"/>
              </a:scene3d>
              <a:sp3d>
                <a:bevelT prst="convex"/>
              </a:sp3d>
            </c:spPr>
            <c:extLst>
              <c:ext xmlns:c16="http://schemas.microsoft.com/office/drawing/2014/chart" uri="{C3380CC4-5D6E-409C-BE32-E72D297353CC}">
                <c16:uniqueId val="{00000006-D7C4-487B-B33A-EEE96206564A}"/>
              </c:ext>
            </c:extLst>
          </c:dPt>
          <c:dPt>
            <c:idx val="3"/>
            <c:invertIfNegative val="0"/>
            <c:bubble3D val="0"/>
            <c:spPr>
              <a:solidFill>
                <a:srgbClr val="1C9EA4"/>
              </a:solidFill>
              <a:ln>
                <a:noFill/>
              </a:ln>
              <a:effectLst/>
              <a:scene3d>
                <a:camera prst="orthographicFront"/>
                <a:lightRig rig="threePt" dir="t"/>
              </a:scene3d>
              <a:sp3d>
                <a:bevelT prst="convex"/>
              </a:sp3d>
            </c:spPr>
            <c:extLst>
              <c:ext xmlns:c16="http://schemas.microsoft.com/office/drawing/2014/chart" uri="{C3380CC4-5D6E-409C-BE32-E72D297353CC}">
                <c16:uniqueId val="{00000008-D7C4-487B-B33A-EEE96206564A}"/>
              </c:ext>
            </c:extLst>
          </c:dPt>
          <c:dPt>
            <c:idx val="4"/>
            <c:invertIfNegative val="0"/>
            <c:bubble3D val="0"/>
            <c:spPr>
              <a:solidFill>
                <a:srgbClr val="1C9EA4"/>
              </a:solidFill>
              <a:ln>
                <a:noFill/>
              </a:ln>
              <a:effectLst/>
              <a:scene3d>
                <a:camera prst="orthographicFront"/>
                <a:lightRig rig="threePt" dir="t"/>
              </a:scene3d>
              <a:sp3d>
                <a:bevelT prst="convex"/>
              </a:sp3d>
            </c:spPr>
            <c:extLst>
              <c:ext xmlns:c16="http://schemas.microsoft.com/office/drawing/2014/chart" uri="{C3380CC4-5D6E-409C-BE32-E72D297353CC}">
                <c16:uniqueId val="{0000000A-D7C4-487B-B33A-EEE96206564A}"/>
              </c:ext>
            </c:extLst>
          </c:dPt>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Analysis'!$R$24:$R$28</c:f>
              <c:strCache>
                <c:ptCount val="5"/>
                <c:pt idx="0">
                  <c:v>City Road</c:v>
                </c:pt>
                <c:pt idx="1">
                  <c:v>Expressway</c:v>
                </c:pt>
                <c:pt idx="2">
                  <c:v>Highway</c:v>
                </c:pt>
                <c:pt idx="3">
                  <c:v>Residential Area</c:v>
                </c:pt>
                <c:pt idx="4">
                  <c:v>Rural Road</c:v>
                </c:pt>
              </c:strCache>
            </c:strRef>
          </c:cat>
          <c:val>
            <c:numRef>
              <c:f>'Pivot Analysis'!$T$24:$T$28</c:f>
              <c:numCache>
                <c:formatCode>General</c:formatCode>
                <c:ptCount val="5"/>
                <c:pt idx="0">
                  <c:v>2179</c:v>
                </c:pt>
                <c:pt idx="1">
                  <c:v>1862</c:v>
                </c:pt>
                <c:pt idx="2">
                  <c:v>1951</c:v>
                </c:pt>
                <c:pt idx="3">
                  <c:v>2096</c:v>
                </c:pt>
                <c:pt idx="4">
                  <c:v>1836</c:v>
                </c:pt>
              </c:numCache>
            </c:numRef>
          </c:val>
          <c:extLst>
            <c:ext xmlns:c16="http://schemas.microsoft.com/office/drawing/2014/chart" uri="{C3380CC4-5D6E-409C-BE32-E72D297353CC}">
              <c16:uniqueId val="{0000000B-D7C4-487B-B33A-EEE96206564A}"/>
            </c:ext>
          </c:extLst>
        </c:ser>
        <c:dLbls>
          <c:dLblPos val="ctr"/>
          <c:showLegendKey val="0"/>
          <c:showVal val="1"/>
          <c:showCatName val="0"/>
          <c:showSerName val="0"/>
          <c:showPercent val="0"/>
          <c:showBubbleSize val="0"/>
        </c:dLbls>
        <c:gapWidth val="100"/>
        <c:overlap val="100"/>
        <c:axId val="993309840"/>
        <c:axId val="993311280"/>
      </c:barChart>
      <c:catAx>
        <c:axId val="99330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1" i="0" u="none" strike="noStrike" kern="1200" baseline="0">
                <a:solidFill>
                  <a:sysClr val="windowText" lastClr="000000"/>
                </a:solidFill>
                <a:latin typeface="+mn-lt"/>
                <a:ea typeface="+mn-ea"/>
                <a:cs typeface="+mn-cs"/>
              </a:defRPr>
            </a:pPr>
            <a:endParaRPr lang="en-US"/>
          </a:p>
        </c:txPr>
        <c:crossAx val="993311280"/>
        <c:crosses val="autoZero"/>
        <c:auto val="1"/>
        <c:lblAlgn val="ctr"/>
        <c:lblOffset val="100"/>
        <c:noMultiLvlLbl val="0"/>
      </c:catAx>
      <c:valAx>
        <c:axId val="993311280"/>
        <c:scaling>
          <c:orientation val="minMax"/>
          <c:max val="3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100" b="1" i="0" u="none" strike="noStrike" kern="1200" baseline="0">
                <a:solidFill>
                  <a:sysClr val="windowText" lastClr="000000"/>
                </a:solidFill>
                <a:latin typeface="+mn-lt"/>
                <a:ea typeface="+mn-ea"/>
                <a:cs typeface="+mn-cs"/>
              </a:defRPr>
            </a:pPr>
            <a:endParaRPr lang="en-US"/>
          </a:p>
        </c:txPr>
        <c:crossAx val="993309840"/>
        <c:crosses val="autoZero"/>
        <c:crossBetween val="between"/>
      </c:valAx>
      <c:spPr>
        <a:noFill/>
        <a:ln>
          <a:noFill/>
        </a:ln>
        <a:effectLst/>
      </c:spPr>
    </c:plotArea>
    <c:legend>
      <c:legendPos val="r"/>
      <c:layout>
        <c:manualLayout>
          <c:xMode val="edge"/>
          <c:yMode val="edge"/>
          <c:x val="0.83059132521303469"/>
          <c:y val="0.33144379517030287"/>
          <c:w val="0.15823798667257746"/>
          <c:h val="0.34666350803570756"/>
        </c:manualLayout>
      </c:layout>
      <c:overlay val="0"/>
      <c:spPr>
        <a:noFill/>
        <a:ln>
          <a:noFill/>
        </a:ln>
        <a:effectLst/>
      </c:spPr>
      <c:txPr>
        <a:bodyPr rot="0" spcFirstLastPara="1" vertOverflow="ellipsis" vert="horz" wrap="square" anchor="ctr" anchorCtr="1"/>
        <a:lstStyle/>
        <a:p>
          <a:pPr algn="ctr">
            <a:defRPr lang="en-US" sz="11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011058105000573E-2"/>
          <c:y val="0.11036610787529652"/>
          <c:w val="0.85412140408794512"/>
          <c:h val="0.68430318200981299"/>
        </c:manualLayout>
      </c:layout>
      <c:areaChart>
        <c:grouping val="standard"/>
        <c:varyColors val="0"/>
        <c:ser>
          <c:idx val="0"/>
          <c:order val="0"/>
          <c:tx>
            <c:strRef>
              <c:f>'Pivot Analysis'!$S$75</c:f>
              <c:strCache>
                <c:ptCount val="1"/>
                <c:pt idx="0">
                  <c:v>Severity</c:v>
                </c:pt>
              </c:strCache>
            </c:strRef>
          </c:tx>
          <c:spPr>
            <a:gradFill>
              <a:gsLst>
                <a:gs pos="100000">
                  <a:srgbClr val="F48D4E"/>
                </a:gs>
                <a:gs pos="63000">
                  <a:srgbClr val="EC6453"/>
                </a:gs>
                <a:gs pos="0">
                  <a:srgbClr val="E33B57"/>
                </a:gs>
              </a:gsLst>
              <a:lin ang="0" scaled="1"/>
            </a:gradFill>
            <a:ln>
              <a:noFill/>
            </a:ln>
            <a:effectLst/>
            <a:scene3d>
              <a:camera prst="orthographicFront"/>
              <a:lightRig rig="threePt" dir="t"/>
            </a:scene3d>
            <a:sp3d>
              <a:bevelT prst="convex"/>
            </a:sp3d>
          </c:spPr>
          <c:dLbls>
            <c:dLbl>
              <c:idx val="0"/>
              <c:layout>
                <c:manualLayout>
                  <c:x val="3.313312453377424E-2"/>
                  <c:y val="-0.330661713973278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B22-4DB6-97D3-87227AFDEEC9}"/>
                </c:ext>
              </c:extLst>
            </c:dLbl>
            <c:dLbl>
              <c:idx val="1"/>
              <c:layout>
                <c:manualLayout>
                  <c:x val="1.4199910514474685E-2"/>
                  <c:y val="-0.28826918654080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22-4DB6-97D3-87227AFDEEC9}"/>
                </c:ext>
              </c:extLst>
            </c:dLbl>
            <c:dLbl>
              <c:idx val="2"/>
              <c:layout>
                <c:manualLayout>
                  <c:x val="7.0999552572373423E-3"/>
                  <c:y val="-0.224680395392099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22-4DB6-97D3-87227AFDEEC9}"/>
                </c:ext>
              </c:extLst>
            </c:dLbl>
            <c:dLbl>
              <c:idx val="3"/>
              <c:layout>
                <c:manualLayout>
                  <c:x val="0"/>
                  <c:y val="-0.228919648135346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B22-4DB6-97D3-87227AFDEEC9}"/>
                </c:ext>
              </c:extLst>
            </c:dLbl>
            <c:dLbl>
              <c:idx val="4"/>
              <c:layout>
                <c:manualLayout>
                  <c:x val="-8.6776228475393491E-17"/>
                  <c:y val="-0.22044114264885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B22-4DB6-97D3-87227AFDEEC9}"/>
                </c:ext>
              </c:extLst>
            </c:dLbl>
            <c:dLbl>
              <c:idx val="5"/>
              <c:layout>
                <c:manualLayout>
                  <c:x val="4.7333035048248949E-3"/>
                  <c:y val="-0.169570109729886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B22-4DB6-97D3-87227AFDEEC9}"/>
                </c:ext>
              </c:extLst>
            </c:dLbl>
            <c:dLbl>
              <c:idx val="6"/>
              <c:layout>
                <c:manualLayout>
                  <c:x val="-4.7333035048250684E-3"/>
                  <c:y val="-0.152613098756897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B22-4DB6-97D3-87227AFDEEC9}"/>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Analysis'!$R$76:$R$82</c:f>
              <c:strCache>
                <c:ptCount val="7"/>
                <c:pt idx="0">
                  <c:v>Signal Violation</c:v>
                </c:pt>
                <c:pt idx="1">
                  <c:v>Pedestrian Crossing</c:v>
                </c:pt>
                <c:pt idx="2">
                  <c:v>Over Speeding</c:v>
                </c:pt>
                <c:pt idx="3">
                  <c:v>Reckless Driving</c:v>
                </c:pt>
                <c:pt idx="4">
                  <c:v>Weather Conditions</c:v>
                </c:pt>
                <c:pt idx="5">
                  <c:v>Brake Failure</c:v>
                </c:pt>
                <c:pt idx="6">
                  <c:v>Drunk Driving</c:v>
                </c:pt>
              </c:strCache>
            </c:strRef>
          </c:cat>
          <c:val>
            <c:numRef>
              <c:f>'Pivot Analysis'!$S$76:$S$82</c:f>
              <c:numCache>
                <c:formatCode>General</c:formatCode>
                <c:ptCount val="7"/>
                <c:pt idx="0">
                  <c:v>307</c:v>
                </c:pt>
                <c:pt idx="1">
                  <c:v>296</c:v>
                </c:pt>
                <c:pt idx="2">
                  <c:v>287</c:v>
                </c:pt>
                <c:pt idx="3">
                  <c:v>284</c:v>
                </c:pt>
                <c:pt idx="4">
                  <c:v>282</c:v>
                </c:pt>
                <c:pt idx="5">
                  <c:v>272</c:v>
                </c:pt>
                <c:pt idx="6">
                  <c:v>272</c:v>
                </c:pt>
              </c:numCache>
            </c:numRef>
          </c:val>
          <c:extLst>
            <c:ext xmlns:c16="http://schemas.microsoft.com/office/drawing/2014/chart" uri="{C3380CC4-5D6E-409C-BE32-E72D297353CC}">
              <c16:uniqueId val="{00000007-AB22-4DB6-97D3-87227AFDEEC9}"/>
            </c:ext>
          </c:extLst>
        </c:ser>
        <c:dLbls>
          <c:showLegendKey val="0"/>
          <c:showVal val="0"/>
          <c:showCatName val="0"/>
          <c:showSerName val="0"/>
          <c:showPercent val="0"/>
          <c:showBubbleSize val="0"/>
        </c:dLbls>
        <c:axId val="1019764719"/>
        <c:axId val="1019769999"/>
      </c:areaChart>
      <c:catAx>
        <c:axId val="1019764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ysClr val="windowText" lastClr="000000"/>
                </a:solidFill>
                <a:latin typeface="+mn-lt"/>
                <a:ea typeface="+mn-ea"/>
                <a:cs typeface="+mn-cs"/>
              </a:defRPr>
            </a:pPr>
            <a:endParaRPr lang="en-US"/>
          </a:p>
        </c:txPr>
        <c:crossAx val="1019769999"/>
        <c:crosses val="autoZero"/>
        <c:auto val="1"/>
        <c:lblAlgn val="ctr"/>
        <c:lblOffset val="100"/>
        <c:noMultiLvlLbl val="0"/>
      </c:catAx>
      <c:valAx>
        <c:axId val="1019769999"/>
        <c:scaling>
          <c:orientation val="minMax"/>
        </c:scaling>
        <c:delete val="1"/>
        <c:axPos val="l"/>
        <c:numFmt formatCode="General" sourceLinked="1"/>
        <c:majorTickMark val="none"/>
        <c:minorTickMark val="none"/>
        <c:tickLblPos val="nextTo"/>
        <c:crossAx val="10197647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Analysis'!$S$8</c:f>
              <c:strCache>
                <c:ptCount val="1"/>
                <c:pt idx="0">
                  <c:v>Accidents</c:v>
                </c:pt>
              </c:strCache>
            </c:strRef>
          </c:tx>
          <c:spPr>
            <a:gradFill>
              <a:gsLst>
                <a:gs pos="100000">
                  <a:srgbClr val="F48D4E"/>
                </a:gs>
                <a:gs pos="58000">
                  <a:srgbClr val="E65646"/>
                </a:gs>
                <a:gs pos="0">
                  <a:srgbClr val="D71F3E"/>
                </a:gs>
              </a:gsLst>
              <a:lin ang="0" scaled="1"/>
            </a:gradFill>
            <a:ln>
              <a:noFill/>
            </a:ln>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Analysis'!$R$9:$R$16</c:f>
              <c:strCache>
                <c:ptCount val="8"/>
                <c:pt idx="0">
                  <c:v>Bangalore</c:v>
                </c:pt>
                <c:pt idx="1">
                  <c:v>Chennai</c:v>
                </c:pt>
                <c:pt idx="2">
                  <c:v>Mumbai</c:v>
                </c:pt>
                <c:pt idx="3">
                  <c:v>Delhi</c:v>
                </c:pt>
                <c:pt idx="4">
                  <c:v>Pune</c:v>
                </c:pt>
                <c:pt idx="5">
                  <c:v>Kolkata</c:v>
                </c:pt>
                <c:pt idx="6">
                  <c:v>Hyderabad</c:v>
                </c:pt>
                <c:pt idx="7">
                  <c:v>Ahmedabad</c:v>
                </c:pt>
              </c:strCache>
            </c:strRef>
          </c:cat>
          <c:val>
            <c:numRef>
              <c:f>'Pivot Analysis'!$S$9:$S$16</c:f>
              <c:numCache>
                <c:formatCode>General</c:formatCode>
                <c:ptCount val="8"/>
                <c:pt idx="0">
                  <c:v>216</c:v>
                </c:pt>
                <c:pt idx="1">
                  <c:v>231</c:v>
                </c:pt>
                <c:pt idx="2">
                  <c:v>241</c:v>
                </c:pt>
                <c:pt idx="3">
                  <c:v>250</c:v>
                </c:pt>
                <c:pt idx="4">
                  <c:v>258</c:v>
                </c:pt>
                <c:pt idx="5">
                  <c:v>262</c:v>
                </c:pt>
                <c:pt idx="6">
                  <c:v>263</c:v>
                </c:pt>
                <c:pt idx="7">
                  <c:v>279</c:v>
                </c:pt>
              </c:numCache>
            </c:numRef>
          </c:val>
          <c:extLst>
            <c:ext xmlns:c16="http://schemas.microsoft.com/office/drawing/2014/chart" uri="{C3380CC4-5D6E-409C-BE32-E72D297353CC}">
              <c16:uniqueId val="{00000000-AB87-4F3A-823F-82045444CD90}"/>
            </c:ext>
          </c:extLst>
        </c:ser>
        <c:dLbls>
          <c:dLblPos val="ctr"/>
          <c:showLegendKey val="0"/>
          <c:showVal val="1"/>
          <c:showCatName val="0"/>
          <c:showSerName val="0"/>
          <c:showPercent val="0"/>
          <c:showBubbleSize val="0"/>
        </c:dLbls>
        <c:gapWidth val="50"/>
        <c:axId val="1548841088"/>
        <c:axId val="1548842048"/>
      </c:barChart>
      <c:catAx>
        <c:axId val="1548841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548842048"/>
        <c:crosses val="autoZero"/>
        <c:auto val="1"/>
        <c:lblAlgn val="ctr"/>
        <c:lblOffset val="100"/>
        <c:noMultiLvlLbl val="0"/>
      </c:catAx>
      <c:valAx>
        <c:axId val="1548842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200" b="1" i="0" u="none" strike="noStrike" kern="1200" baseline="0">
                <a:solidFill>
                  <a:schemeClr val="bg1"/>
                </a:solidFill>
                <a:latin typeface="+mn-lt"/>
                <a:ea typeface="+mn-ea"/>
                <a:cs typeface="+mn-cs"/>
              </a:defRPr>
            </a:pPr>
            <a:endParaRPr lang="en-US"/>
          </a:p>
        </c:txPr>
        <c:crossAx val="154884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rgbClr val="D71F3E"/>
            </a:solidFill>
          </c:spPr>
          <c:dPt>
            <c:idx val="0"/>
            <c:bubble3D val="0"/>
            <c:spPr>
              <a:solidFill>
                <a:srgbClr val="E33B57"/>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1-A566-40BC-8DB4-AAD52C03EB4B}"/>
              </c:ext>
            </c:extLst>
          </c:dPt>
          <c:dPt>
            <c:idx val="1"/>
            <c:bubble3D val="0"/>
            <c:spPr>
              <a:solidFill>
                <a:srgbClr val="8528FD"/>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3-A566-40BC-8DB4-AAD52C03EB4B}"/>
              </c:ext>
            </c:extLst>
          </c:dPt>
          <c:dPt>
            <c:idx val="2"/>
            <c:bubble3D val="0"/>
            <c:spPr>
              <a:solidFill>
                <a:srgbClr val="1F8CB3"/>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5-A566-40BC-8DB4-AAD52C03EB4B}"/>
              </c:ext>
            </c:extLst>
          </c:dPt>
          <c:dPt>
            <c:idx val="3"/>
            <c:bubble3D val="0"/>
            <c:explosion val="18"/>
            <c:spPr>
              <a:solidFill>
                <a:srgbClr val="F17427"/>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7-A566-40BC-8DB4-AAD52C03EB4B}"/>
              </c:ext>
            </c:extLst>
          </c:dPt>
          <c:dLbls>
            <c:dLbl>
              <c:idx val="0"/>
              <c:layout>
                <c:manualLayout>
                  <c:x val="-0.15002156972333378"/>
                  <c:y val="0.1556786278580848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566-40BC-8DB4-AAD52C03EB4B}"/>
                </c:ext>
              </c:extLst>
            </c:dLbl>
            <c:dLbl>
              <c:idx val="1"/>
              <c:layout>
                <c:manualLayout>
                  <c:x val="-0.13901718565050247"/>
                  <c:y val="-0.1547110249278542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566-40BC-8DB4-AAD52C03EB4B}"/>
                </c:ext>
              </c:extLst>
            </c:dLbl>
            <c:dLbl>
              <c:idx val="2"/>
              <c:layout>
                <c:manualLayout>
                  <c:x val="0.12754124279858131"/>
                  <c:y val="-0.1609462529870333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566-40BC-8DB4-AAD52C03EB4B}"/>
                </c:ext>
              </c:extLst>
            </c:dLbl>
            <c:dLbl>
              <c:idx val="3"/>
              <c:layout>
                <c:manualLayout>
                  <c:x val="0.15083951913330088"/>
                  <c:y val="0.1754152466016374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566-40BC-8DB4-AAD52C03EB4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Analysis'!$E$94:$E$97</c:f>
              <c:strCache>
                <c:ptCount val="4"/>
                <c:pt idx="0">
                  <c:v>Fatal</c:v>
                </c:pt>
                <c:pt idx="1">
                  <c:v>Minor</c:v>
                </c:pt>
                <c:pt idx="2">
                  <c:v>Moderate</c:v>
                </c:pt>
                <c:pt idx="3">
                  <c:v>Severe</c:v>
                </c:pt>
              </c:strCache>
            </c:strRef>
          </c:cat>
          <c:val>
            <c:numRef>
              <c:f>'Pivot Analysis'!$G$94:$G$97</c:f>
              <c:numCache>
                <c:formatCode>0.00%</c:formatCode>
                <c:ptCount val="4"/>
                <c:pt idx="0">
                  <c:v>0.2475</c:v>
                </c:pt>
                <c:pt idx="1">
                  <c:v>0.24249999999999999</c:v>
                </c:pt>
                <c:pt idx="2">
                  <c:v>0.24349999999999999</c:v>
                </c:pt>
                <c:pt idx="3">
                  <c:v>0.26650000000000001</c:v>
                </c:pt>
              </c:numCache>
            </c:numRef>
          </c:val>
          <c:extLst>
            <c:ext xmlns:c16="http://schemas.microsoft.com/office/drawing/2014/chart" uri="{C3380CC4-5D6E-409C-BE32-E72D297353CC}">
              <c16:uniqueId val="{00000008-A566-40BC-8DB4-AAD52C03EB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980578748616035"/>
          <c:y val="0.21804690458468806"/>
          <c:w val="0.22977607450231513"/>
          <c:h val="0.4478199553414031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146672014523655E-2"/>
          <c:y val="3.2439803720187149E-2"/>
          <c:w val="0.76578602942728669"/>
          <c:h val="0.79681882156034844"/>
        </c:manualLayout>
      </c:layout>
      <c:barChart>
        <c:barDir val="col"/>
        <c:grouping val="stacked"/>
        <c:varyColors val="0"/>
        <c:ser>
          <c:idx val="0"/>
          <c:order val="0"/>
          <c:tx>
            <c:strRef>
              <c:f>'Pivot Analysis'!$S$23</c:f>
              <c:strCache>
                <c:ptCount val="1"/>
                <c:pt idx="0">
                  <c:v>TOTAL VEHICLES</c:v>
                </c:pt>
              </c:strCache>
            </c:strRef>
          </c:tx>
          <c:spPr>
            <a:solidFill>
              <a:srgbClr val="E33B57"/>
            </a:solidFill>
            <a:ln>
              <a:noFill/>
            </a:ln>
            <a:effectLst/>
            <a:scene3d>
              <a:camera prst="orthographicFront"/>
              <a:lightRig rig="threePt" dir="t"/>
            </a:scene3d>
            <a:sp3d>
              <a:bevelT prst="convex"/>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Analysis'!$R$24:$R$28</c:f>
              <c:strCache>
                <c:ptCount val="5"/>
                <c:pt idx="0">
                  <c:v>City Road</c:v>
                </c:pt>
                <c:pt idx="1">
                  <c:v>Expressway</c:v>
                </c:pt>
                <c:pt idx="2">
                  <c:v>Highway</c:v>
                </c:pt>
                <c:pt idx="3">
                  <c:v>Residential Area</c:v>
                </c:pt>
                <c:pt idx="4">
                  <c:v>Rural Road</c:v>
                </c:pt>
              </c:strCache>
            </c:strRef>
          </c:cat>
          <c:val>
            <c:numRef>
              <c:f>'Pivot Analysis'!$S$24:$S$28</c:f>
              <c:numCache>
                <c:formatCode>General</c:formatCode>
                <c:ptCount val="5"/>
                <c:pt idx="0">
                  <c:v>1274</c:v>
                </c:pt>
                <c:pt idx="1">
                  <c:v>1161</c:v>
                </c:pt>
                <c:pt idx="2">
                  <c:v>1202</c:v>
                </c:pt>
                <c:pt idx="3">
                  <c:v>1278</c:v>
                </c:pt>
                <c:pt idx="4">
                  <c:v>1170</c:v>
                </c:pt>
              </c:numCache>
            </c:numRef>
          </c:val>
          <c:extLst>
            <c:ext xmlns:c16="http://schemas.microsoft.com/office/drawing/2014/chart" uri="{C3380CC4-5D6E-409C-BE32-E72D297353CC}">
              <c16:uniqueId val="{00000000-83CC-48BC-8D77-44BC6CB0A723}"/>
            </c:ext>
          </c:extLst>
        </c:ser>
        <c:ser>
          <c:idx val="1"/>
          <c:order val="1"/>
          <c:tx>
            <c:strRef>
              <c:f>'Pivot Analysis'!$T$23</c:f>
              <c:strCache>
                <c:ptCount val="1"/>
                <c:pt idx="0">
                  <c:v>CASUALTIES COUNT</c:v>
                </c:pt>
              </c:strCache>
            </c:strRef>
          </c:tx>
          <c:spPr>
            <a:solidFill>
              <a:srgbClr val="229DC8"/>
            </a:solidFill>
            <a:ln>
              <a:noFill/>
            </a:ln>
            <a:effectLst/>
            <a:scene3d>
              <a:camera prst="orthographicFront"/>
              <a:lightRig rig="threePt" dir="t"/>
            </a:scene3d>
            <a:sp3d>
              <a:bevelT prst="convex"/>
            </a:sp3d>
          </c:spPr>
          <c:invertIfNegative val="0"/>
          <c:dPt>
            <c:idx val="0"/>
            <c:invertIfNegative val="0"/>
            <c:bubble3D val="0"/>
            <c:spPr>
              <a:solidFill>
                <a:srgbClr val="1C9EA4"/>
              </a:solidFill>
              <a:ln>
                <a:noFill/>
              </a:ln>
              <a:effectLst/>
              <a:scene3d>
                <a:camera prst="orthographicFront"/>
                <a:lightRig rig="threePt" dir="t"/>
              </a:scene3d>
              <a:sp3d>
                <a:bevelT prst="convex"/>
              </a:sp3d>
            </c:spPr>
            <c:extLst>
              <c:ext xmlns:c16="http://schemas.microsoft.com/office/drawing/2014/chart" uri="{C3380CC4-5D6E-409C-BE32-E72D297353CC}">
                <c16:uniqueId val="{00000006-83CC-48BC-8D77-44BC6CB0A723}"/>
              </c:ext>
            </c:extLst>
          </c:dPt>
          <c:dPt>
            <c:idx val="1"/>
            <c:invertIfNegative val="0"/>
            <c:bubble3D val="0"/>
            <c:spPr>
              <a:solidFill>
                <a:srgbClr val="1C9EA4"/>
              </a:solidFill>
              <a:ln>
                <a:noFill/>
              </a:ln>
              <a:effectLst/>
              <a:scene3d>
                <a:camera prst="orthographicFront"/>
                <a:lightRig rig="threePt" dir="t"/>
              </a:scene3d>
              <a:sp3d>
                <a:bevelT prst="convex"/>
              </a:sp3d>
            </c:spPr>
            <c:extLst>
              <c:ext xmlns:c16="http://schemas.microsoft.com/office/drawing/2014/chart" uri="{C3380CC4-5D6E-409C-BE32-E72D297353CC}">
                <c16:uniqueId val="{00000005-83CC-48BC-8D77-44BC6CB0A723}"/>
              </c:ext>
            </c:extLst>
          </c:dPt>
          <c:dPt>
            <c:idx val="2"/>
            <c:invertIfNegative val="0"/>
            <c:bubble3D val="0"/>
            <c:spPr>
              <a:solidFill>
                <a:srgbClr val="1C9EA4"/>
              </a:solidFill>
              <a:ln>
                <a:noFill/>
              </a:ln>
              <a:effectLst/>
              <a:scene3d>
                <a:camera prst="orthographicFront"/>
                <a:lightRig rig="threePt" dir="t"/>
              </a:scene3d>
              <a:sp3d>
                <a:bevelT prst="convex"/>
              </a:sp3d>
            </c:spPr>
            <c:extLst>
              <c:ext xmlns:c16="http://schemas.microsoft.com/office/drawing/2014/chart" uri="{C3380CC4-5D6E-409C-BE32-E72D297353CC}">
                <c16:uniqueId val="{00000004-83CC-48BC-8D77-44BC6CB0A723}"/>
              </c:ext>
            </c:extLst>
          </c:dPt>
          <c:dPt>
            <c:idx val="3"/>
            <c:invertIfNegative val="0"/>
            <c:bubble3D val="0"/>
            <c:spPr>
              <a:solidFill>
                <a:srgbClr val="1C9EA4"/>
              </a:solidFill>
              <a:ln>
                <a:noFill/>
              </a:ln>
              <a:effectLst/>
              <a:scene3d>
                <a:camera prst="orthographicFront"/>
                <a:lightRig rig="threePt" dir="t"/>
              </a:scene3d>
              <a:sp3d>
                <a:bevelT prst="convex"/>
              </a:sp3d>
            </c:spPr>
            <c:extLst>
              <c:ext xmlns:c16="http://schemas.microsoft.com/office/drawing/2014/chart" uri="{C3380CC4-5D6E-409C-BE32-E72D297353CC}">
                <c16:uniqueId val="{00000002-83CC-48BC-8D77-44BC6CB0A723}"/>
              </c:ext>
            </c:extLst>
          </c:dPt>
          <c:dPt>
            <c:idx val="4"/>
            <c:invertIfNegative val="0"/>
            <c:bubble3D val="0"/>
            <c:spPr>
              <a:solidFill>
                <a:srgbClr val="1C9EA4"/>
              </a:solidFill>
              <a:ln>
                <a:noFill/>
              </a:ln>
              <a:effectLst/>
              <a:scene3d>
                <a:camera prst="orthographicFront"/>
                <a:lightRig rig="threePt" dir="t"/>
              </a:scene3d>
              <a:sp3d>
                <a:bevelT prst="convex"/>
              </a:sp3d>
            </c:spPr>
            <c:extLst>
              <c:ext xmlns:c16="http://schemas.microsoft.com/office/drawing/2014/chart" uri="{C3380CC4-5D6E-409C-BE32-E72D297353CC}">
                <c16:uniqueId val="{00000003-83CC-48BC-8D77-44BC6CB0A723}"/>
              </c:ext>
            </c:extLst>
          </c:dPt>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Analysis'!$R$24:$R$28</c:f>
              <c:strCache>
                <c:ptCount val="5"/>
                <c:pt idx="0">
                  <c:v>City Road</c:v>
                </c:pt>
                <c:pt idx="1">
                  <c:v>Expressway</c:v>
                </c:pt>
                <c:pt idx="2">
                  <c:v>Highway</c:v>
                </c:pt>
                <c:pt idx="3">
                  <c:v>Residential Area</c:v>
                </c:pt>
                <c:pt idx="4">
                  <c:v>Rural Road</c:v>
                </c:pt>
              </c:strCache>
            </c:strRef>
          </c:cat>
          <c:val>
            <c:numRef>
              <c:f>'Pivot Analysis'!$T$24:$T$28</c:f>
              <c:numCache>
                <c:formatCode>General</c:formatCode>
                <c:ptCount val="5"/>
                <c:pt idx="0">
                  <c:v>2179</c:v>
                </c:pt>
                <c:pt idx="1">
                  <c:v>1862</c:v>
                </c:pt>
                <c:pt idx="2">
                  <c:v>1951</c:v>
                </c:pt>
                <c:pt idx="3">
                  <c:v>2096</c:v>
                </c:pt>
                <c:pt idx="4">
                  <c:v>1836</c:v>
                </c:pt>
              </c:numCache>
            </c:numRef>
          </c:val>
          <c:extLst>
            <c:ext xmlns:c16="http://schemas.microsoft.com/office/drawing/2014/chart" uri="{C3380CC4-5D6E-409C-BE32-E72D297353CC}">
              <c16:uniqueId val="{00000001-83CC-48BC-8D77-44BC6CB0A723}"/>
            </c:ext>
          </c:extLst>
        </c:ser>
        <c:dLbls>
          <c:dLblPos val="ctr"/>
          <c:showLegendKey val="0"/>
          <c:showVal val="1"/>
          <c:showCatName val="0"/>
          <c:showSerName val="0"/>
          <c:showPercent val="0"/>
          <c:showBubbleSize val="0"/>
        </c:dLbls>
        <c:gapWidth val="100"/>
        <c:overlap val="100"/>
        <c:axId val="993309840"/>
        <c:axId val="993311280"/>
      </c:barChart>
      <c:catAx>
        <c:axId val="99330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1" i="0" u="none" strike="noStrike" kern="1200" baseline="0">
                <a:solidFill>
                  <a:schemeClr val="bg1"/>
                </a:solidFill>
                <a:latin typeface="+mn-lt"/>
                <a:ea typeface="+mn-ea"/>
                <a:cs typeface="+mn-cs"/>
              </a:defRPr>
            </a:pPr>
            <a:endParaRPr lang="en-US"/>
          </a:p>
        </c:txPr>
        <c:crossAx val="993311280"/>
        <c:crosses val="autoZero"/>
        <c:auto val="1"/>
        <c:lblAlgn val="ctr"/>
        <c:lblOffset val="100"/>
        <c:noMultiLvlLbl val="0"/>
      </c:catAx>
      <c:valAx>
        <c:axId val="993311280"/>
        <c:scaling>
          <c:orientation val="minMax"/>
          <c:max val="3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100" b="1" i="0" u="none" strike="noStrike" kern="1200" baseline="0">
                <a:solidFill>
                  <a:schemeClr val="bg1"/>
                </a:solidFill>
                <a:latin typeface="+mn-lt"/>
                <a:ea typeface="+mn-ea"/>
                <a:cs typeface="+mn-cs"/>
              </a:defRPr>
            </a:pPr>
            <a:endParaRPr lang="en-US"/>
          </a:p>
        </c:txPr>
        <c:crossAx val="993309840"/>
        <c:crosses val="autoZero"/>
        <c:crossBetween val="between"/>
      </c:valAx>
      <c:spPr>
        <a:noFill/>
        <a:ln>
          <a:noFill/>
        </a:ln>
        <a:effectLst/>
      </c:spPr>
    </c:plotArea>
    <c:legend>
      <c:legendPos val="r"/>
      <c:layout>
        <c:manualLayout>
          <c:xMode val="edge"/>
          <c:yMode val="edge"/>
          <c:x val="0.83059132521303469"/>
          <c:y val="0.33144379517030287"/>
          <c:w val="0.15823798667257746"/>
          <c:h val="0.34666350803570756"/>
        </c:manualLayout>
      </c:layout>
      <c:overlay val="0"/>
      <c:spPr>
        <a:noFill/>
        <a:ln>
          <a:noFill/>
        </a:ln>
        <a:effectLst/>
      </c:spPr>
      <c:txPr>
        <a:bodyPr rot="0" spcFirstLastPara="1" vertOverflow="ellipsis" vert="horz" wrap="square" anchor="ctr" anchorCtr="1"/>
        <a:lstStyle/>
        <a:p>
          <a:pPr algn="ctr">
            <a:defRPr lang="en-US" sz="11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E33B57"/>
              </a:solidFill>
              <a:ln w="19050">
                <a:noFill/>
              </a:ln>
              <a:effectLst/>
            </c:spPr>
            <c:extLst>
              <c:ext xmlns:c16="http://schemas.microsoft.com/office/drawing/2014/chart" uri="{C3380CC4-5D6E-409C-BE32-E72D297353CC}">
                <c16:uniqueId val="{00000001-4DA0-428C-BFA5-DED14AA302CC}"/>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4DA0-428C-BFA5-DED14AA302CC}"/>
              </c:ext>
            </c:extLst>
          </c:dPt>
          <c:dLbls>
            <c:dLbl>
              <c:idx val="0"/>
              <c:layout>
                <c:manualLayout>
                  <c:x val="-0.15855176636811644"/>
                  <c:y val="0.19666048163919084"/>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4DA0-428C-BFA5-DED14AA302CC}"/>
                </c:ext>
              </c:extLst>
            </c:dLbl>
            <c:dLbl>
              <c:idx val="1"/>
              <c:delete val="1"/>
              <c:extLst>
                <c:ext xmlns:c15="http://schemas.microsoft.com/office/drawing/2012/chart" uri="{CE6537A1-D6FC-4f65-9D91-7224C49458BB}"/>
                <c:ext xmlns:c16="http://schemas.microsoft.com/office/drawing/2014/chart" uri="{C3380CC4-5D6E-409C-BE32-E72D297353CC}">
                  <c16:uniqueId val="{00000003-4DA0-428C-BFA5-DED14AA302C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Analysis'!$P$151:$P$152</c:f>
              <c:strCache>
                <c:ptCount val="2"/>
                <c:pt idx="0">
                  <c:v>High</c:v>
                </c:pt>
                <c:pt idx="1">
                  <c:v>Others</c:v>
                </c:pt>
              </c:strCache>
            </c:strRef>
          </c:cat>
          <c:val>
            <c:numRef>
              <c:f>'Pivot Analysis'!$R$151:$R$152</c:f>
              <c:numCache>
                <c:formatCode>0.00%</c:formatCode>
                <c:ptCount val="2"/>
                <c:pt idx="0">
                  <c:v>0.25120918984280532</c:v>
                </c:pt>
                <c:pt idx="1">
                  <c:v>0.74879081015719473</c:v>
                </c:pt>
              </c:numCache>
            </c:numRef>
          </c:val>
          <c:extLst>
            <c:ext xmlns:c16="http://schemas.microsoft.com/office/drawing/2014/chart" uri="{C3380CC4-5D6E-409C-BE32-E72D297353CC}">
              <c16:uniqueId val="{00000004-4DA0-428C-BFA5-DED14AA302CC}"/>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tx1">
                <a:lumMod val="50000"/>
                <a:lumOff val="50000"/>
              </a:schemeClr>
            </a:solidFill>
            <a:ln>
              <a:noFill/>
            </a:ln>
          </c:spPr>
          <c:dPt>
            <c:idx val="0"/>
            <c:bubble3D val="0"/>
            <c:spPr>
              <a:solidFill>
                <a:srgbClr val="30D4DC"/>
              </a:solidFill>
              <a:ln w="19050">
                <a:noFill/>
              </a:ln>
              <a:effectLst/>
            </c:spPr>
            <c:extLst>
              <c:ext xmlns:c16="http://schemas.microsoft.com/office/drawing/2014/chart" uri="{C3380CC4-5D6E-409C-BE32-E72D297353CC}">
                <c16:uniqueId val="{00000001-6764-4638-B01F-67861981B38B}"/>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6764-4638-B01F-67861981B38B}"/>
              </c:ext>
            </c:extLst>
          </c:dPt>
          <c:dLbls>
            <c:dLbl>
              <c:idx val="0"/>
              <c:layout>
                <c:manualLayout>
                  <c:x val="-0.19326537073291258"/>
                  <c:y val="0.2066705757524989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6764-4638-B01F-67861981B38B}"/>
                </c:ext>
              </c:extLst>
            </c:dLbl>
            <c:dLbl>
              <c:idx val="1"/>
              <c:delete val="1"/>
              <c:extLst>
                <c:ext xmlns:c15="http://schemas.microsoft.com/office/drawing/2012/chart" uri="{CE6537A1-D6FC-4f65-9D91-7224C49458BB}"/>
                <c:ext xmlns:c16="http://schemas.microsoft.com/office/drawing/2014/chart" uri="{C3380CC4-5D6E-409C-BE32-E72D297353CC}">
                  <c16:uniqueId val="{00000003-6764-4638-B01F-67861981B38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Analysis'!$S$151:$S$152</c:f>
              <c:strCache>
                <c:ptCount val="2"/>
                <c:pt idx="0">
                  <c:v>Low</c:v>
                </c:pt>
                <c:pt idx="1">
                  <c:v>Others</c:v>
                </c:pt>
              </c:strCache>
            </c:strRef>
          </c:cat>
          <c:val>
            <c:numRef>
              <c:f>'Pivot Analysis'!$U$151:$U$152</c:f>
              <c:numCache>
                <c:formatCode>0.00%</c:formatCode>
                <c:ptCount val="2"/>
                <c:pt idx="0">
                  <c:v>0.25110842402257155</c:v>
                </c:pt>
                <c:pt idx="1">
                  <c:v>0.7488915759774285</c:v>
                </c:pt>
              </c:numCache>
            </c:numRef>
          </c:val>
          <c:extLst>
            <c:ext xmlns:c16="http://schemas.microsoft.com/office/drawing/2014/chart" uri="{C3380CC4-5D6E-409C-BE32-E72D297353CC}">
              <c16:uniqueId val="{00000004-6764-4638-B01F-67861981B38B}"/>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8528FD"/>
            </a:solidFill>
            <a:ln>
              <a:noFill/>
            </a:ln>
          </c:spPr>
          <c:dPt>
            <c:idx val="0"/>
            <c:bubble3D val="0"/>
            <c:spPr>
              <a:solidFill>
                <a:srgbClr val="8528FD"/>
              </a:solidFill>
              <a:ln w="19050">
                <a:noFill/>
              </a:ln>
              <a:effectLst/>
            </c:spPr>
            <c:extLst>
              <c:ext xmlns:c16="http://schemas.microsoft.com/office/drawing/2014/chart" uri="{C3380CC4-5D6E-409C-BE32-E72D297353CC}">
                <c16:uniqueId val="{00000001-96EE-478C-9E27-9FE1C73600FA}"/>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96EE-478C-9E27-9FE1C73600FA}"/>
              </c:ext>
            </c:extLst>
          </c:dPt>
          <c:dLbls>
            <c:dLbl>
              <c:idx val="0"/>
              <c:layout>
                <c:manualLayout>
                  <c:x val="-0.17407419066972565"/>
                  <c:y val="0.18704029183852014"/>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96EE-478C-9E27-9FE1C73600FA}"/>
                </c:ext>
              </c:extLst>
            </c:dLbl>
            <c:dLbl>
              <c:idx val="1"/>
              <c:delete val="1"/>
              <c:extLst>
                <c:ext xmlns:c15="http://schemas.microsoft.com/office/drawing/2012/chart" uri="{CE6537A1-D6FC-4f65-9D91-7224C49458BB}"/>
                <c:ext xmlns:c16="http://schemas.microsoft.com/office/drawing/2014/chart" uri="{C3380CC4-5D6E-409C-BE32-E72D297353CC}">
                  <c16:uniqueId val="{00000003-96EE-478C-9E27-9FE1C73600F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Analysis'!$P$162:$P$163</c:f>
              <c:strCache>
                <c:ptCount val="2"/>
                <c:pt idx="0">
                  <c:v>Medium</c:v>
                </c:pt>
                <c:pt idx="1">
                  <c:v>Others</c:v>
                </c:pt>
              </c:strCache>
            </c:strRef>
          </c:cat>
          <c:val>
            <c:numRef>
              <c:f>'Pivot Analysis'!$R$162:$R$163</c:f>
              <c:numCache>
                <c:formatCode>0.00%</c:formatCode>
                <c:ptCount val="2"/>
                <c:pt idx="0">
                  <c:v>0.25584441757355902</c:v>
                </c:pt>
                <c:pt idx="1">
                  <c:v>0.74415558242644098</c:v>
                </c:pt>
              </c:numCache>
            </c:numRef>
          </c:val>
          <c:extLst>
            <c:ext xmlns:c16="http://schemas.microsoft.com/office/drawing/2014/chart" uri="{C3380CC4-5D6E-409C-BE32-E72D297353CC}">
              <c16:uniqueId val="{00000004-96EE-478C-9E27-9FE1C73600FA}"/>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1C6DFF"/>
            </a:solidFill>
            <a:ln>
              <a:noFill/>
            </a:ln>
          </c:spPr>
          <c:dPt>
            <c:idx val="0"/>
            <c:bubble3D val="0"/>
            <c:spPr>
              <a:solidFill>
                <a:srgbClr val="F06813"/>
              </a:solidFill>
              <a:ln w="19050">
                <a:noFill/>
              </a:ln>
              <a:effectLst/>
            </c:spPr>
            <c:extLst>
              <c:ext xmlns:c16="http://schemas.microsoft.com/office/drawing/2014/chart" uri="{C3380CC4-5D6E-409C-BE32-E72D297353CC}">
                <c16:uniqueId val="{00000001-AE04-488D-95F8-E4DFC58BD2E8}"/>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AE04-488D-95F8-E4DFC58BD2E8}"/>
              </c:ext>
            </c:extLst>
          </c:dPt>
          <c:dLbls>
            <c:dLbl>
              <c:idx val="0"/>
              <c:layout>
                <c:manualLayout>
                  <c:x val="-0.1740741243551453"/>
                  <c:y val="0.206481639485466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AE04-488D-95F8-E4DFC58BD2E8}"/>
                </c:ext>
              </c:extLst>
            </c:dLbl>
            <c:dLbl>
              <c:idx val="1"/>
              <c:delete val="1"/>
              <c:extLst>
                <c:ext xmlns:c15="http://schemas.microsoft.com/office/drawing/2012/chart" uri="{CE6537A1-D6FC-4f65-9D91-7224C49458BB}"/>
                <c:ext xmlns:c16="http://schemas.microsoft.com/office/drawing/2014/chart" uri="{C3380CC4-5D6E-409C-BE32-E72D297353CC}">
                  <c16:uniqueId val="{00000003-AE04-488D-95F8-E4DFC58BD2E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Analysis'!$S$162:$S$163</c:f>
              <c:strCache>
                <c:ptCount val="2"/>
                <c:pt idx="0">
                  <c:v>Severe</c:v>
                </c:pt>
                <c:pt idx="1">
                  <c:v>Others</c:v>
                </c:pt>
              </c:strCache>
            </c:strRef>
          </c:cat>
          <c:val>
            <c:numRef>
              <c:f>'Pivot Analysis'!$U$162:$U$163</c:f>
              <c:numCache>
                <c:formatCode>0.00%</c:formatCode>
                <c:ptCount val="2"/>
                <c:pt idx="0">
                  <c:v>0.2418379685610641</c:v>
                </c:pt>
                <c:pt idx="1">
                  <c:v>0.7581620314389359</c:v>
                </c:pt>
              </c:numCache>
            </c:numRef>
          </c:val>
          <c:extLst>
            <c:ext xmlns:c16="http://schemas.microsoft.com/office/drawing/2014/chart" uri="{C3380CC4-5D6E-409C-BE32-E72D297353CC}">
              <c16:uniqueId val="{00000004-AE04-488D-95F8-E4DFC58BD2E8}"/>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011058105000573E-2"/>
          <c:y val="0.11036610787529652"/>
          <c:w val="0.85412140408794512"/>
          <c:h val="0.68430318200981299"/>
        </c:manualLayout>
      </c:layout>
      <c:areaChart>
        <c:grouping val="standard"/>
        <c:varyColors val="0"/>
        <c:ser>
          <c:idx val="0"/>
          <c:order val="0"/>
          <c:tx>
            <c:strRef>
              <c:f>'Pivot Analysis'!$S$75</c:f>
              <c:strCache>
                <c:ptCount val="1"/>
                <c:pt idx="0">
                  <c:v>Severity</c:v>
                </c:pt>
              </c:strCache>
            </c:strRef>
          </c:tx>
          <c:spPr>
            <a:gradFill>
              <a:gsLst>
                <a:gs pos="100000">
                  <a:srgbClr val="F48D4E"/>
                </a:gs>
                <a:gs pos="63000">
                  <a:srgbClr val="EC6453"/>
                </a:gs>
                <a:gs pos="0">
                  <a:srgbClr val="E33B57"/>
                </a:gs>
              </a:gsLst>
              <a:lin ang="0" scaled="1"/>
            </a:gradFill>
            <a:ln>
              <a:noFill/>
            </a:ln>
            <a:effectLst/>
            <a:scene3d>
              <a:camera prst="orthographicFront"/>
              <a:lightRig rig="threePt" dir="t"/>
            </a:scene3d>
            <a:sp3d>
              <a:bevelT prst="convex"/>
            </a:sp3d>
          </c:spPr>
          <c:dLbls>
            <c:dLbl>
              <c:idx val="0"/>
              <c:layout>
                <c:manualLayout>
                  <c:x val="3.313312453377424E-2"/>
                  <c:y val="-0.330661713973278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4D7-4773-B057-8ACD3CBABE80}"/>
                </c:ext>
              </c:extLst>
            </c:dLbl>
            <c:dLbl>
              <c:idx val="1"/>
              <c:layout>
                <c:manualLayout>
                  <c:x val="1.4199910514474685E-2"/>
                  <c:y val="-0.28826918654080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4D7-4773-B057-8ACD3CBABE80}"/>
                </c:ext>
              </c:extLst>
            </c:dLbl>
            <c:dLbl>
              <c:idx val="2"/>
              <c:layout>
                <c:manualLayout>
                  <c:x val="7.0999552572373423E-3"/>
                  <c:y val="-0.224680395392099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4D7-4773-B057-8ACD3CBABE80}"/>
                </c:ext>
              </c:extLst>
            </c:dLbl>
            <c:dLbl>
              <c:idx val="3"/>
              <c:layout>
                <c:manualLayout>
                  <c:x val="0"/>
                  <c:y val="-0.228919648135346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4D7-4773-B057-8ACD3CBABE80}"/>
                </c:ext>
              </c:extLst>
            </c:dLbl>
            <c:dLbl>
              <c:idx val="4"/>
              <c:layout>
                <c:manualLayout>
                  <c:x val="-8.6776228475393491E-17"/>
                  <c:y val="-0.22044114264885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4D7-4773-B057-8ACD3CBABE80}"/>
                </c:ext>
              </c:extLst>
            </c:dLbl>
            <c:dLbl>
              <c:idx val="5"/>
              <c:layout>
                <c:manualLayout>
                  <c:x val="4.7333035048248949E-3"/>
                  <c:y val="-0.169570109729886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4D7-4773-B057-8ACD3CBABE80}"/>
                </c:ext>
              </c:extLst>
            </c:dLbl>
            <c:dLbl>
              <c:idx val="6"/>
              <c:layout>
                <c:manualLayout>
                  <c:x val="-4.7333035048250684E-3"/>
                  <c:y val="-0.152613098756897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4D7-4773-B057-8ACD3CBABE8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Analysis'!$R$76:$R$82</c:f>
              <c:strCache>
                <c:ptCount val="7"/>
                <c:pt idx="0">
                  <c:v>Signal Violation</c:v>
                </c:pt>
                <c:pt idx="1">
                  <c:v>Pedestrian Crossing</c:v>
                </c:pt>
                <c:pt idx="2">
                  <c:v>Over Speeding</c:v>
                </c:pt>
                <c:pt idx="3">
                  <c:v>Reckless Driving</c:v>
                </c:pt>
                <c:pt idx="4">
                  <c:v>Weather Conditions</c:v>
                </c:pt>
                <c:pt idx="5">
                  <c:v>Brake Failure</c:v>
                </c:pt>
                <c:pt idx="6">
                  <c:v>Drunk Driving</c:v>
                </c:pt>
              </c:strCache>
            </c:strRef>
          </c:cat>
          <c:val>
            <c:numRef>
              <c:f>'Pivot Analysis'!$S$76:$S$82</c:f>
              <c:numCache>
                <c:formatCode>General</c:formatCode>
                <c:ptCount val="7"/>
                <c:pt idx="0">
                  <c:v>307</c:v>
                </c:pt>
                <c:pt idx="1">
                  <c:v>296</c:v>
                </c:pt>
                <c:pt idx="2">
                  <c:v>287</c:v>
                </c:pt>
                <c:pt idx="3">
                  <c:v>284</c:v>
                </c:pt>
                <c:pt idx="4">
                  <c:v>282</c:v>
                </c:pt>
                <c:pt idx="5">
                  <c:v>272</c:v>
                </c:pt>
                <c:pt idx="6">
                  <c:v>272</c:v>
                </c:pt>
              </c:numCache>
            </c:numRef>
          </c:val>
          <c:extLst>
            <c:ext xmlns:c16="http://schemas.microsoft.com/office/drawing/2014/chart" uri="{C3380CC4-5D6E-409C-BE32-E72D297353CC}">
              <c16:uniqueId val="{00000000-94D7-4773-B057-8ACD3CBABE80}"/>
            </c:ext>
          </c:extLst>
        </c:ser>
        <c:dLbls>
          <c:showLegendKey val="0"/>
          <c:showVal val="0"/>
          <c:showCatName val="0"/>
          <c:showSerName val="0"/>
          <c:showPercent val="0"/>
          <c:showBubbleSize val="0"/>
        </c:dLbls>
        <c:axId val="1019764719"/>
        <c:axId val="1019769999"/>
      </c:areaChart>
      <c:catAx>
        <c:axId val="1019764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chemeClr val="bg1"/>
                </a:solidFill>
                <a:latin typeface="+mn-lt"/>
                <a:ea typeface="+mn-ea"/>
                <a:cs typeface="+mn-cs"/>
              </a:defRPr>
            </a:pPr>
            <a:endParaRPr lang="en-US"/>
          </a:p>
        </c:txPr>
        <c:crossAx val="1019769999"/>
        <c:crosses val="autoZero"/>
        <c:auto val="1"/>
        <c:lblAlgn val="ctr"/>
        <c:lblOffset val="100"/>
        <c:noMultiLvlLbl val="0"/>
      </c:catAx>
      <c:valAx>
        <c:axId val="1019769999"/>
        <c:scaling>
          <c:orientation val="minMax"/>
        </c:scaling>
        <c:delete val="1"/>
        <c:axPos val="l"/>
        <c:numFmt formatCode="General" sourceLinked="1"/>
        <c:majorTickMark val="none"/>
        <c:minorTickMark val="none"/>
        <c:tickLblPos val="nextTo"/>
        <c:crossAx val="10197647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E33B57"/>
            </a:solidFill>
            <a:ln w="19050">
              <a:noFill/>
            </a:ln>
            <a:effectLst/>
            <a:scene3d>
              <a:camera prst="orthographicFront"/>
              <a:lightRig rig="threePt" dir="t"/>
            </a:scene3d>
            <a:sp3d>
              <a:bevelT prst="convex"/>
            </a:sp3d>
          </c:spPr>
          <c:invertIfNegative val="0"/>
          <c:dPt>
            <c:idx val="0"/>
            <c:invertIfNegative val="0"/>
            <c:bubble3D val="0"/>
            <c:spPr>
              <a:solidFill>
                <a:srgbClr val="E33B57"/>
              </a:solidFill>
              <a:ln w="19050">
                <a:noFill/>
              </a:ln>
              <a:effectLst/>
              <a:scene3d>
                <a:camera prst="orthographicFront"/>
                <a:lightRig rig="threePt" dir="t"/>
              </a:scene3d>
              <a:sp3d>
                <a:bevelT prst="convex"/>
              </a:sp3d>
            </c:spPr>
            <c:extLst>
              <c:ext xmlns:c16="http://schemas.microsoft.com/office/drawing/2014/chart" uri="{C3380CC4-5D6E-409C-BE32-E72D297353CC}">
                <c16:uniqueId val="{00000001-D913-4BB3-8546-364AC470F486}"/>
              </c:ext>
            </c:extLst>
          </c:dPt>
          <c:dPt>
            <c:idx val="1"/>
            <c:invertIfNegative val="0"/>
            <c:bubble3D val="0"/>
            <c:spPr>
              <a:solidFill>
                <a:srgbClr val="E33B57"/>
              </a:solidFill>
              <a:ln w="19050">
                <a:noFill/>
              </a:ln>
              <a:effectLst/>
              <a:scene3d>
                <a:camera prst="orthographicFront"/>
                <a:lightRig rig="threePt" dir="t"/>
              </a:scene3d>
              <a:sp3d>
                <a:bevelT prst="convex"/>
              </a:sp3d>
            </c:spPr>
            <c:extLst>
              <c:ext xmlns:c16="http://schemas.microsoft.com/office/drawing/2014/chart" uri="{C3380CC4-5D6E-409C-BE32-E72D297353CC}">
                <c16:uniqueId val="{00000003-D913-4BB3-8546-364AC470F486}"/>
              </c:ext>
            </c:extLst>
          </c:dPt>
          <c:dPt>
            <c:idx val="2"/>
            <c:invertIfNegative val="0"/>
            <c:bubble3D val="0"/>
            <c:spPr>
              <a:solidFill>
                <a:srgbClr val="E33B57"/>
              </a:solidFill>
              <a:ln w="19050">
                <a:noFill/>
              </a:ln>
              <a:effectLst/>
              <a:scene3d>
                <a:camera prst="orthographicFront"/>
                <a:lightRig rig="threePt" dir="t"/>
              </a:scene3d>
              <a:sp3d>
                <a:bevelT prst="convex"/>
              </a:sp3d>
            </c:spPr>
            <c:extLst>
              <c:ext xmlns:c16="http://schemas.microsoft.com/office/drawing/2014/chart" uri="{C3380CC4-5D6E-409C-BE32-E72D297353CC}">
                <c16:uniqueId val="{00000005-D913-4BB3-8546-364AC470F486}"/>
              </c:ext>
            </c:extLst>
          </c:dPt>
          <c:dLbls>
            <c:dLbl>
              <c:idx val="0"/>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D913-4BB3-8546-364AC470F486}"/>
                </c:ext>
              </c:extLst>
            </c:dLbl>
            <c:dLbl>
              <c:idx val="1"/>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3-D913-4BB3-8546-364AC470F486}"/>
                </c:ext>
              </c:extLst>
            </c:dLbl>
            <c:dLbl>
              <c:idx val="2"/>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D913-4BB3-8546-364AC470F4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Analysis'!$O$187:$O$189</c:f>
              <c:strCache>
                <c:ptCount val="3"/>
                <c:pt idx="0">
                  <c:v>Mumbai</c:v>
                </c:pt>
                <c:pt idx="1">
                  <c:v>Bangalore</c:v>
                </c:pt>
                <c:pt idx="2">
                  <c:v>Chennai</c:v>
                </c:pt>
              </c:strCache>
            </c:strRef>
          </c:cat>
          <c:val>
            <c:numRef>
              <c:f>'Pivot Analysis'!$P$187:$P$189</c:f>
              <c:numCache>
                <c:formatCode>General</c:formatCode>
                <c:ptCount val="3"/>
                <c:pt idx="0">
                  <c:v>1198</c:v>
                </c:pt>
                <c:pt idx="1">
                  <c:v>1131</c:v>
                </c:pt>
                <c:pt idx="2">
                  <c:v>1127</c:v>
                </c:pt>
              </c:numCache>
            </c:numRef>
          </c:val>
          <c:extLst>
            <c:ext xmlns:c16="http://schemas.microsoft.com/office/drawing/2014/chart" uri="{C3380CC4-5D6E-409C-BE32-E72D297353CC}">
              <c16:uniqueId val="{00000006-D913-4BB3-8546-364AC470F486}"/>
            </c:ext>
          </c:extLst>
        </c:ser>
        <c:dLbls>
          <c:dLblPos val="ctr"/>
          <c:showLegendKey val="0"/>
          <c:showVal val="1"/>
          <c:showCatName val="0"/>
          <c:showSerName val="0"/>
          <c:showPercent val="0"/>
          <c:showBubbleSize val="0"/>
        </c:dLbls>
        <c:gapWidth val="100"/>
        <c:axId val="319748448"/>
        <c:axId val="319760928"/>
      </c:barChart>
      <c:catAx>
        <c:axId val="319748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bg1"/>
                </a:solidFill>
                <a:latin typeface="+mn-lt"/>
                <a:ea typeface="+mn-ea"/>
                <a:cs typeface="+mn-cs"/>
              </a:defRPr>
            </a:pPr>
            <a:endParaRPr lang="en-US"/>
          </a:p>
        </c:txPr>
        <c:crossAx val="319760928"/>
        <c:crosses val="autoZero"/>
        <c:auto val="1"/>
        <c:lblAlgn val="ctr"/>
        <c:lblOffset val="100"/>
        <c:noMultiLvlLbl val="0"/>
      </c:catAx>
      <c:valAx>
        <c:axId val="319760928"/>
        <c:scaling>
          <c:orientation val="minMax"/>
        </c:scaling>
        <c:delete val="0"/>
        <c:axPos val="l"/>
        <c:numFmt formatCode="General" sourceLinked="1"/>
        <c:majorTickMark val="out"/>
        <c:minorTickMark val="none"/>
        <c:tickLblPos val="nextTo"/>
        <c:spPr>
          <a:solidFill>
            <a:srgbClr val="181C3A"/>
          </a:solid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319748448"/>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068438628270055E-2"/>
          <c:y val="5.521971043942088E-2"/>
          <c:w val="0.86155425554200094"/>
          <c:h val="0.81589690401603021"/>
        </c:manualLayout>
      </c:layout>
      <c:lineChart>
        <c:grouping val="standard"/>
        <c:varyColors val="0"/>
        <c:ser>
          <c:idx val="0"/>
          <c:order val="0"/>
          <c:tx>
            <c:strRef>
              <c:f>'Pivot Analysis'!$G$121</c:f>
              <c:strCache>
                <c:ptCount val="1"/>
                <c:pt idx="0">
                  <c:v>Accident </c:v>
                </c:pt>
              </c:strCache>
            </c:strRef>
          </c:tx>
          <c:spPr>
            <a:ln w="28575" cap="rnd">
              <a:solidFill>
                <a:srgbClr val="E33B57"/>
              </a:solidFill>
              <a:round/>
            </a:ln>
            <a:effectLst/>
          </c:spPr>
          <c:marker>
            <c:symbol val="square"/>
            <c:size val="7"/>
            <c:spPr>
              <a:solidFill>
                <a:srgbClr val="E33B57"/>
              </a:solidFill>
              <a:ln w="9525">
                <a:noFill/>
              </a:ln>
              <a:effectLst/>
              <a:scene3d>
                <a:camera prst="orthographicFront"/>
                <a:lightRig rig="threePt" dir="t"/>
              </a:scene3d>
              <a:sp3d>
                <a:bevelT/>
              </a:sp3d>
            </c:spPr>
          </c:marker>
          <c:dLbls>
            <c:dLbl>
              <c:idx val="2"/>
              <c:layout>
                <c:manualLayout>
                  <c:x val="-3.3255086071987482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4A-4067-BA53-E5F48421379E}"/>
                </c:ext>
              </c:extLst>
            </c:dLbl>
            <c:dLbl>
              <c:idx val="3"/>
              <c:layout>
                <c:manualLayout>
                  <c:x val="-2.3474178403755867E-2"/>
                  <c:y val="-3.58422939068100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4A-4067-BA53-E5F48421379E}"/>
                </c:ext>
              </c:extLst>
            </c:dLbl>
            <c:dLbl>
              <c:idx val="4"/>
              <c:layout>
                <c:manualLayout>
                  <c:x val="-2.5430359937402263E-2"/>
                  <c:y val="4.9283154121863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4A-4067-BA53-E5F48421379E}"/>
                </c:ext>
              </c:extLst>
            </c:dLbl>
            <c:dLbl>
              <c:idx val="5"/>
              <c:layout>
                <c:manualLayout>
                  <c:x val="-3.3255086071987482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4A-4067-BA53-E5F48421379E}"/>
                </c:ext>
              </c:extLst>
            </c:dLbl>
            <c:dLbl>
              <c:idx val="6"/>
              <c:layout>
                <c:manualLayout>
                  <c:x val="-2.9342723004694909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4A-4067-BA53-E5F48421379E}"/>
                </c:ext>
              </c:extLst>
            </c:dLbl>
            <c:dLbl>
              <c:idx val="7"/>
              <c:layout>
                <c:manualLayout>
                  <c:x val="-3.1298904538341228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4A-4067-BA53-E5F48421379E}"/>
                </c:ext>
              </c:extLst>
            </c:dLbl>
            <c:dLbl>
              <c:idx val="8"/>
              <c:layout>
                <c:manualLayout>
                  <c:x val="-3.5211267605633804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44A-4067-BA53-E5F48421379E}"/>
                </c:ext>
              </c:extLst>
            </c:dLbl>
            <c:dLbl>
              <c:idx val="9"/>
              <c:layout>
                <c:manualLayout>
                  <c:x val="-3.1298904538341304E-2"/>
                  <c:y val="-3.1362007168458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4A-4067-BA53-E5F48421379E}"/>
                </c:ext>
              </c:extLst>
            </c:dLbl>
            <c:dLbl>
              <c:idx val="10"/>
              <c:layout>
                <c:manualLayout>
                  <c:x val="-2.543035993740219E-2"/>
                  <c:y val="5.37634408602150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44A-4067-BA53-E5F48421379E}"/>
                </c:ext>
              </c:extLst>
            </c:dLbl>
            <c:dLbl>
              <c:idx val="11"/>
              <c:layout>
                <c:manualLayout>
                  <c:x val="-7.8247261345852897E-3"/>
                  <c:y val="-2.24014336917562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4A-4067-BA53-E5F48421379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Analysis'!$F$122:$F$133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Analysis'!$G$122:$G$133</c:f>
              <c:numCache>
                <c:formatCode>General</c:formatCode>
                <c:ptCount val="12"/>
                <c:pt idx="0">
                  <c:v>850</c:v>
                </c:pt>
                <c:pt idx="1">
                  <c:v>742</c:v>
                </c:pt>
                <c:pt idx="2">
                  <c:v>1008</c:v>
                </c:pt>
                <c:pt idx="3">
                  <c:v>786</c:v>
                </c:pt>
                <c:pt idx="4">
                  <c:v>745</c:v>
                </c:pt>
                <c:pt idx="5">
                  <c:v>834</c:v>
                </c:pt>
                <c:pt idx="6">
                  <c:v>808</c:v>
                </c:pt>
                <c:pt idx="7">
                  <c:v>815</c:v>
                </c:pt>
                <c:pt idx="8">
                  <c:v>798</c:v>
                </c:pt>
                <c:pt idx="9">
                  <c:v>960</c:v>
                </c:pt>
                <c:pt idx="10">
                  <c:v>836</c:v>
                </c:pt>
                <c:pt idx="11">
                  <c:v>742</c:v>
                </c:pt>
              </c:numCache>
            </c:numRef>
          </c:val>
          <c:smooth val="1"/>
          <c:extLst>
            <c:ext xmlns:c16="http://schemas.microsoft.com/office/drawing/2014/chart" uri="{C3380CC4-5D6E-409C-BE32-E72D297353CC}">
              <c16:uniqueId val="{00000000-044A-4067-BA53-E5F48421379E}"/>
            </c:ext>
          </c:extLst>
        </c:ser>
        <c:ser>
          <c:idx val="1"/>
          <c:order val="1"/>
          <c:tx>
            <c:strRef>
              <c:f>'Pivot Analysis'!$H$121</c:f>
              <c:strCache>
                <c:ptCount val="1"/>
                <c:pt idx="0">
                  <c:v>Casualities</c:v>
                </c:pt>
              </c:strCache>
            </c:strRef>
          </c:tx>
          <c:spPr>
            <a:ln w="28575" cap="rnd">
              <a:solidFill>
                <a:schemeClr val="accent2"/>
              </a:solidFill>
              <a:round/>
            </a:ln>
            <a:effectLst/>
          </c:spPr>
          <c:marker>
            <c:symbol val="circle"/>
            <c:size val="7"/>
            <c:spPr>
              <a:solidFill>
                <a:schemeClr val="accent2"/>
              </a:solidFill>
              <a:ln w="9525">
                <a:solidFill>
                  <a:schemeClr val="accent2"/>
                </a:solidFill>
              </a:ln>
              <a:effectLst/>
              <a:scene3d>
                <a:camera prst="orthographicFront"/>
                <a:lightRig rig="threePt" dir="t"/>
              </a:scene3d>
              <a:sp3d>
                <a:bevelT/>
              </a:sp3d>
            </c:spPr>
          </c:marker>
          <c:cat>
            <c:strRef>
              <c:f>'Pivot Analysis'!$F$122:$F$133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Analysis'!$H$122:$H$133</c:f>
              <c:numCache>
                <c:formatCode>General</c:formatCode>
                <c:ptCount val="12"/>
                <c:pt idx="0">
                  <c:v>173</c:v>
                </c:pt>
                <c:pt idx="1">
                  <c:v>156</c:v>
                </c:pt>
                <c:pt idx="2">
                  <c:v>207</c:v>
                </c:pt>
                <c:pt idx="3">
                  <c:v>164</c:v>
                </c:pt>
                <c:pt idx="4">
                  <c:v>153</c:v>
                </c:pt>
                <c:pt idx="5">
                  <c:v>166</c:v>
                </c:pt>
                <c:pt idx="6">
                  <c:v>164</c:v>
                </c:pt>
                <c:pt idx="7">
                  <c:v>158</c:v>
                </c:pt>
                <c:pt idx="8">
                  <c:v>151</c:v>
                </c:pt>
                <c:pt idx="9">
                  <c:v>186</c:v>
                </c:pt>
                <c:pt idx="10">
                  <c:v>163</c:v>
                </c:pt>
                <c:pt idx="11">
                  <c:v>159</c:v>
                </c:pt>
              </c:numCache>
            </c:numRef>
          </c:val>
          <c:smooth val="1"/>
          <c:extLst>
            <c:ext xmlns:c16="http://schemas.microsoft.com/office/drawing/2014/chart" uri="{C3380CC4-5D6E-409C-BE32-E72D297353CC}">
              <c16:uniqueId val="{00000001-044A-4067-BA53-E5F48421379E}"/>
            </c:ext>
          </c:extLst>
        </c:ser>
        <c:dLbls>
          <c:showLegendKey val="0"/>
          <c:showVal val="0"/>
          <c:showCatName val="0"/>
          <c:showSerName val="0"/>
          <c:showPercent val="0"/>
          <c:showBubbleSize val="0"/>
        </c:dLbls>
        <c:marker val="1"/>
        <c:smooth val="0"/>
        <c:axId val="1928477760"/>
        <c:axId val="1928476320"/>
      </c:lineChart>
      <c:catAx>
        <c:axId val="192847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bg1"/>
                </a:solidFill>
                <a:latin typeface="+mn-lt"/>
                <a:ea typeface="+mn-ea"/>
                <a:cs typeface="+mn-cs"/>
              </a:defRPr>
            </a:pPr>
            <a:endParaRPr lang="en-US"/>
          </a:p>
        </c:txPr>
        <c:crossAx val="1928476320"/>
        <c:crosses val="autoZero"/>
        <c:auto val="1"/>
        <c:lblAlgn val="ctr"/>
        <c:lblOffset val="100"/>
        <c:noMultiLvlLbl val="0"/>
      </c:catAx>
      <c:valAx>
        <c:axId val="1928476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200" b="1" i="0" u="none" strike="noStrike" kern="1200" baseline="0">
                <a:solidFill>
                  <a:schemeClr val="bg1"/>
                </a:solidFill>
                <a:latin typeface="+mn-lt"/>
                <a:ea typeface="+mn-ea"/>
                <a:cs typeface="+mn-cs"/>
              </a:defRPr>
            </a:pPr>
            <a:endParaRPr lang="en-US"/>
          </a:p>
        </c:txPr>
        <c:crossAx val="1928477760"/>
        <c:crosses val="autoZero"/>
        <c:crossBetween val="between"/>
      </c:valAx>
      <c:spPr>
        <a:noFill/>
        <a:ln>
          <a:noFill/>
        </a:ln>
        <a:effectLst/>
      </c:spPr>
    </c:plotArea>
    <c:legend>
      <c:legendPos val="r"/>
      <c:layout>
        <c:manualLayout>
          <c:xMode val="edge"/>
          <c:yMode val="edge"/>
          <c:x val="0.82233943908419893"/>
          <c:y val="1.9177692994561243E-3"/>
          <c:w val="0.15418638251204514"/>
          <c:h val="0.16577035473658575"/>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Analysis'!$E$206</c:f>
              <c:strCache>
                <c:ptCount val="1"/>
                <c:pt idx="0">
                  <c:v>Off-Peak</c:v>
                </c:pt>
              </c:strCache>
            </c:strRef>
          </c:tx>
          <c:spPr>
            <a:solidFill>
              <a:srgbClr val="E33B57"/>
            </a:solidFill>
            <a:ln>
              <a:noFill/>
            </a:ln>
            <a:effectLst/>
            <a:scene3d>
              <a:camera prst="orthographicFront"/>
              <a:lightRig rig="threePt" dir="t"/>
            </a:scene3d>
            <a:sp3d>
              <a:bevelT/>
            </a:sp3d>
          </c:spPr>
          <c:invertIfNegative val="0"/>
          <c:val>
            <c:numRef>
              <c:f>'Pivot Analysis'!$G$206</c:f>
              <c:numCache>
                <c:formatCode>0.00%</c:formatCode>
                <c:ptCount val="1"/>
                <c:pt idx="0">
                  <c:v>0.66700000000000004</c:v>
                </c:pt>
              </c:numCache>
            </c:numRef>
          </c:val>
          <c:extLst>
            <c:ext xmlns:c16="http://schemas.microsoft.com/office/drawing/2014/chart" uri="{C3380CC4-5D6E-409C-BE32-E72D297353CC}">
              <c16:uniqueId val="{00000000-8D60-4CCC-BAEB-218E995AA541}"/>
            </c:ext>
          </c:extLst>
        </c:ser>
        <c:ser>
          <c:idx val="1"/>
          <c:order val="1"/>
          <c:tx>
            <c:strRef>
              <c:f>'Pivot Analysis'!$E$207</c:f>
              <c:strCache>
                <c:ptCount val="1"/>
                <c:pt idx="0">
                  <c:v>Peak</c:v>
                </c:pt>
              </c:strCache>
            </c:strRef>
          </c:tx>
          <c:spPr>
            <a:solidFill>
              <a:schemeClr val="tx1">
                <a:lumMod val="50000"/>
                <a:lumOff val="50000"/>
              </a:schemeClr>
            </a:solidFill>
            <a:ln>
              <a:noFill/>
            </a:ln>
            <a:effectLst/>
          </c:spPr>
          <c:invertIfNegative val="0"/>
          <c:val>
            <c:numRef>
              <c:f>'Pivot Analysis'!$G$207</c:f>
              <c:numCache>
                <c:formatCode>0.00%</c:formatCode>
                <c:ptCount val="1"/>
                <c:pt idx="0">
                  <c:v>0.33300000000000002</c:v>
                </c:pt>
              </c:numCache>
            </c:numRef>
          </c:val>
          <c:extLst>
            <c:ext xmlns:c16="http://schemas.microsoft.com/office/drawing/2014/chart" uri="{C3380CC4-5D6E-409C-BE32-E72D297353CC}">
              <c16:uniqueId val="{00000001-8D60-4CCC-BAEB-218E995AA541}"/>
            </c:ext>
          </c:extLst>
        </c:ser>
        <c:dLbls>
          <c:showLegendKey val="0"/>
          <c:showVal val="0"/>
          <c:showCatName val="0"/>
          <c:showSerName val="0"/>
          <c:showPercent val="0"/>
          <c:showBubbleSize val="0"/>
        </c:dLbls>
        <c:gapWidth val="251"/>
        <c:overlap val="100"/>
        <c:axId val="1928488800"/>
        <c:axId val="1928472480"/>
      </c:barChart>
      <c:catAx>
        <c:axId val="1928488800"/>
        <c:scaling>
          <c:orientation val="minMax"/>
        </c:scaling>
        <c:delete val="1"/>
        <c:axPos val="l"/>
        <c:numFmt formatCode="General" sourceLinked="1"/>
        <c:majorTickMark val="none"/>
        <c:minorTickMark val="none"/>
        <c:tickLblPos val="nextTo"/>
        <c:crossAx val="1928472480"/>
        <c:crosses val="autoZero"/>
        <c:auto val="1"/>
        <c:lblAlgn val="ctr"/>
        <c:lblOffset val="100"/>
        <c:noMultiLvlLbl val="0"/>
      </c:catAx>
      <c:valAx>
        <c:axId val="1928472480"/>
        <c:scaling>
          <c:orientation val="minMax"/>
        </c:scaling>
        <c:delete val="1"/>
        <c:axPos val="b"/>
        <c:numFmt formatCode="0%" sourceLinked="1"/>
        <c:majorTickMark val="none"/>
        <c:minorTickMark val="none"/>
        <c:tickLblPos val="nextTo"/>
        <c:crossAx val="1928488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1"/>
          <c:order val="0"/>
          <c:tx>
            <c:strRef>
              <c:f>'Pivot Analysis'!$E$207</c:f>
              <c:strCache>
                <c:ptCount val="1"/>
                <c:pt idx="0">
                  <c:v>Peak</c:v>
                </c:pt>
              </c:strCache>
            </c:strRef>
          </c:tx>
          <c:spPr>
            <a:solidFill>
              <a:srgbClr val="F06813"/>
            </a:solidFill>
            <a:ln>
              <a:noFill/>
            </a:ln>
            <a:effectLst/>
            <a:scene3d>
              <a:camera prst="orthographicFront"/>
              <a:lightRig rig="threePt" dir="t"/>
            </a:scene3d>
            <a:sp3d>
              <a:bevelT/>
            </a:sp3d>
          </c:spPr>
          <c:invertIfNegative val="0"/>
          <c:val>
            <c:numRef>
              <c:f>'Pivot Analysis'!$G$207</c:f>
              <c:numCache>
                <c:formatCode>0.00%</c:formatCode>
                <c:ptCount val="1"/>
                <c:pt idx="0">
                  <c:v>0.33300000000000002</c:v>
                </c:pt>
              </c:numCache>
            </c:numRef>
          </c:val>
          <c:extLst>
            <c:ext xmlns:c16="http://schemas.microsoft.com/office/drawing/2014/chart" uri="{C3380CC4-5D6E-409C-BE32-E72D297353CC}">
              <c16:uniqueId val="{00000001-5854-4891-B428-56A8D46221C1}"/>
            </c:ext>
          </c:extLst>
        </c:ser>
        <c:ser>
          <c:idx val="0"/>
          <c:order val="1"/>
          <c:tx>
            <c:strRef>
              <c:f>'Pivot Analysis'!$E$206</c:f>
              <c:strCache>
                <c:ptCount val="1"/>
                <c:pt idx="0">
                  <c:v>Off-Peak</c:v>
                </c:pt>
              </c:strCache>
            </c:strRef>
          </c:tx>
          <c:spPr>
            <a:solidFill>
              <a:schemeClr val="tx1">
                <a:lumMod val="50000"/>
                <a:lumOff val="50000"/>
              </a:schemeClr>
            </a:solidFill>
            <a:ln>
              <a:noFill/>
            </a:ln>
            <a:effectLst/>
            <a:scene3d>
              <a:camera prst="orthographicFront"/>
              <a:lightRig rig="threePt" dir="t"/>
            </a:scene3d>
            <a:sp3d/>
          </c:spPr>
          <c:invertIfNegative val="0"/>
          <c:val>
            <c:numRef>
              <c:f>'Pivot Analysis'!$G$206</c:f>
              <c:numCache>
                <c:formatCode>0.00%</c:formatCode>
                <c:ptCount val="1"/>
                <c:pt idx="0">
                  <c:v>0.66700000000000004</c:v>
                </c:pt>
              </c:numCache>
            </c:numRef>
          </c:val>
          <c:extLst>
            <c:ext xmlns:c16="http://schemas.microsoft.com/office/drawing/2014/chart" uri="{C3380CC4-5D6E-409C-BE32-E72D297353CC}">
              <c16:uniqueId val="{00000000-5854-4891-B428-56A8D46221C1}"/>
            </c:ext>
          </c:extLst>
        </c:ser>
        <c:dLbls>
          <c:showLegendKey val="0"/>
          <c:showVal val="0"/>
          <c:showCatName val="0"/>
          <c:showSerName val="0"/>
          <c:showPercent val="0"/>
          <c:showBubbleSize val="0"/>
        </c:dLbls>
        <c:gapWidth val="251"/>
        <c:overlap val="100"/>
        <c:axId val="1928488800"/>
        <c:axId val="1928472480"/>
      </c:barChart>
      <c:catAx>
        <c:axId val="1928488800"/>
        <c:scaling>
          <c:orientation val="minMax"/>
        </c:scaling>
        <c:delete val="1"/>
        <c:axPos val="l"/>
        <c:numFmt formatCode="General" sourceLinked="1"/>
        <c:majorTickMark val="none"/>
        <c:minorTickMark val="none"/>
        <c:tickLblPos val="nextTo"/>
        <c:crossAx val="1928472480"/>
        <c:crosses val="autoZero"/>
        <c:auto val="1"/>
        <c:lblAlgn val="ctr"/>
        <c:lblOffset val="100"/>
        <c:noMultiLvlLbl val="0"/>
      </c:catAx>
      <c:valAx>
        <c:axId val="1928472480"/>
        <c:scaling>
          <c:orientation val="minMax"/>
        </c:scaling>
        <c:delete val="1"/>
        <c:axPos val="b"/>
        <c:numFmt formatCode="0%" sourceLinked="1"/>
        <c:majorTickMark val="none"/>
        <c:minorTickMark val="none"/>
        <c:tickLblPos val="nextTo"/>
        <c:crossAx val="1928488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Analysis'!$S$8</c:f>
              <c:strCache>
                <c:ptCount val="1"/>
                <c:pt idx="0">
                  <c:v>Accidents</c:v>
                </c:pt>
              </c:strCache>
            </c:strRef>
          </c:tx>
          <c:spPr>
            <a:solidFill>
              <a:srgbClr val="E33B57"/>
            </a:solidFill>
            <a:ln>
              <a:noFill/>
            </a:ln>
            <a:effectLst/>
            <a:scene3d>
              <a:camera prst="orthographicFront"/>
              <a:lightRig rig="threePt" dir="t"/>
            </a:scene3d>
            <a:sp3d>
              <a:bevelT prst="angle"/>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Analysis'!$R$9:$R$16</c:f>
              <c:strCache>
                <c:ptCount val="8"/>
                <c:pt idx="0">
                  <c:v>Bangalore</c:v>
                </c:pt>
                <c:pt idx="1">
                  <c:v>Chennai</c:v>
                </c:pt>
                <c:pt idx="2">
                  <c:v>Mumbai</c:v>
                </c:pt>
                <c:pt idx="3">
                  <c:v>Delhi</c:v>
                </c:pt>
                <c:pt idx="4">
                  <c:v>Pune</c:v>
                </c:pt>
                <c:pt idx="5">
                  <c:v>Kolkata</c:v>
                </c:pt>
                <c:pt idx="6">
                  <c:v>Hyderabad</c:v>
                </c:pt>
                <c:pt idx="7">
                  <c:v>Ahmedabad</c:v>
                </c:pt>
              </c:strCache>
            </c:strRef>
          </c:cat>
          <c:val>
            <c:numRef>
              <c:f>'Pivot Analysis'!$S$9:$S$16</c:f>
              <c:numCache>
                <c:formatCode>General</c:formatCode>
                <c:ptCount val="8"/>
                <c:pt idx="0">
                  <c:v>216</c:v>
                </c:pt>
                <c:pt idx="1">
                  <c:v>231</c:v>
                </c:pt>
                <c:pt idx="2">
                  <c:v>241</c:v>
                </c:pt>
                <c:pt idx="3">
                  <c:v>250</c:v>
                </c:pt>
                <c:pt idx="4">
                  <c:v>258</c:v>
                </c:pt>
                <c:pt idx="5">
                  <c:v>262</c:v>
                </c:pt>
                <c:pt idx="6">
                  <c:v>263</c:v>
                </c:pt>
                <c:pt idx="7">
                  <c:v>279</c:v>
                </c:pt>
              </c:numCache>
            </c:numRef>
          </c:val>
          <c:extLst>
            <c:ext xmlns:c16="http://schemas.microsoft.com/office/drawing/2014/chart" uri="{C3380CC4-5D6E-409C-BE32-E72D297353CC}">
              <c16:uniqueId val="{00000000-3D04-467B-BD19-F1267C92FAAA}"/>
            </c:ext>
          </c:extLst>
        </c:ser>
        <c:dLbls>
          <c:dLblPos val="ctr"/>
          <c:showLegendKey val="0"/>
          <c:showVal val="1"/>
          <c:showCatName val="0"/>
          <c:showSerName val="0"/>
          <c:showPercent val="0"/>
          <c:showBubbleSize val="0"/>
        </c:dLbls>
        <c:gapWidth val="50"/>
        <c:axId val="1548841088"/>
        <c:axId val="1548842048"/>
      </c:barChart>
      <c:catAx>
        <c:axId val="1548841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548842048"/>
        <c:crosses val="autoZero"/>
        <c:auto val="1"/>
        <c:lblAlgn val="ctr"/>
        <c:lblOffset val="100"/>
        <c:noMultiLvlLbl val="0"/>
      </c:catAx>
      <c:valAx>
        <c:axId val="1548842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200" b="1" i="0" u="none" strike="noStrike" kern="1200" baseline="0">
                <a:solidFill>
                  <a:sysClr val="windowText" lastClr="000000"/>
                </a:solidFill>
                <a:latin typeface="+mn-lt"/>
                <a:ea typeface="+mn-ea"/>
                <a:cs typeface="+mn-cs"/>
              </a:defRPr>
            </a:pPr>
            <a:endParaRPr lang="en-US"/>
          </a:p>
        </c:txPr>
        <c:crossAx val="154884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rgbClr val="D71F3E"/>
            </a:solidFill>
          </c:spPr>
          <c:dPt>
            <c:idx val="0"/>
            <c:bubble3D val="0"/>
            <c:spPr>
              <a:solidFill>
                <a:srgbClr val="E33B57"/>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1-E297-4811-BD6E-11A7ADA84CAC}"/>
              </c:ext>
            </c:extLst>
          </c:dPt>
          <c:dPt>
            <c:idx val="1"/>
            <c:bubble3D val="0"/>
            <c:spPr>
              <a:solidFill>
                <a:srgbClr val="8528FD"/>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3-E297-4811-BD6E-11A7ADA84CAC}"/>
              </c:ext>
            </c:extLst>
          </c:dPt>
          <c:dPt>
            <c:idx val="2"/>
            <c:bubble3D val="0"/>
            <c:spPr>
              <a:solidFill>
                <a:srgbClr val="1C9EA4"/>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5-E297-4811-BD6E-11A7ADA84CAC}"/>
              </c:ext>
            </c:extLst>
          </c:dPt>
          <c:dPt>
            <c:idx val="3"/>
            <c:bubble3D val="0"/>
            <c:explosion val="18"/>
            <c:spPr>
              <a:solidFill>
                <a:srgbClr val="F17427"/>
              </a:solidFill>
              <a:ln w="19050">
                <a:noFill/>
              </a:ln>
              <a:effectLst/>
              <a:scene3d>
                <a:camera prst="orthographicFront"/>
                <a:lightRig rig="threePt" dir="t"/>
              </a:scene3d>
              <a:sp3d>
                <a:bevelT prst="angle"/>
              </a:sp3d>
            </c:spPr>
            <c:extLst>
              <c:ext xmlns:c16="http://schemas.microsoft.com/office/drawing/2014/chart" uri="{C3380CC4-5D6E-409C-BE32-E72D297353CC}">
                <c16:uniqueId val="{00000007-E297-4811-BD6E-11A7ADA84CAC}"/>
              </c:ext>
            </c:extLst>
          </c:dPt>
          <c:dLbls>
            <c:dLbl>
              <c:idx val="0"/>
              <c:layout>
                <c:manualLayout>
                  <c:x val="-0.15002156972333378"/>
                  <c:y val="0.1556786278580848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97-4811-BD6E-11A7ADA84CAC}"/>
                </c:ext>
              </c:extLst>
            </c:dLbl>
            <c:dLbl>
              <c:idx val="1"/>
              <c:layout>
                <c:manualLayout>
                  <c:x val="-0.13901718565050247"/>
                  <c:y val="-0.1547110249278542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97-4811-BD6E-11A7ADA84CAC}"/>
                </c:ext>
              </c:extLst>
            </c:dLbl>
            <c:dLbl>
              <c:idx val="2"/>
              <c:layout>
                <c:manualLayout>
                  <c:x val="0.12754124279858131"/>
                  <c:y val="-0.1609462529870333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297-4811-BD6E-11A7ADA84CAC}"/>
                </c:ext>
              </c:extLst>
            </c:dLbl>
            <c:dLbl>
              <c:idx val="3"/>
              <c:layout>
                <c:manualLayout>
                  <c:x val="0.15083951913330088"/>
                  <c:y val="0.1754152466016374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297-4811-BD6E-11A7ADA84CAC}"/>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Analysis'!$E$94:$E$97</c:f>
              <c:strCache>
                <c:ptCount val="4"/>
                <c:pt idx="0">
                  <c:v>Fatal</c:v>
                </c:pt>
                <c:pt idx="1">
                  <c:v>Minor</c:v>
                </c:pt>
                <c:pt idx="2">
                  <c:v>Moderate</c:v>
                </c:pt>
                <c:pt idx="3">
                  <c:v>Severe</c:v>
                </c:pt>
              </c:strCache>
            </c:strRef>
          </c:cat>
          <c:val>
            <c:numRef>
              <c:f>'Pivot Analysis'!$G$94:$G$97</c:f>
              <c:numCache>
                <c:formatCode>0.00%</c:formatCode>
                <c:ptCount val="4"/>
                <c:pt idx="0">
                  <c:v>0.2475</c:v>
                </c:pt>
                <c:pt idx="1">
                  <c:v>0.24249999999999999</c:v>
                </c:pt>
                <c:pt idx="2">
                  <c:v>0.24349999999999999</c:v>
                </c:pt>
                <c:pt idx="3">
                  <c:v>0.26650000000000001</c:v>
                </c:pt>
              </c:numCache>
            </c:numRef>
          </c:val>
          <c:extLst>
            <c:ext xmlns:c16="http://schemas.microsoft.com/office/drawing/2014/chart" uri="{C3380CC4-5D6E-409C-BE32-E72D297353CC}">
              <c16:uniqueId val="{00000008-E297-4811-BD6E-11A7ADA84CA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980578748616035"/>
          <c:y val="0.21804690458468806"/>
          <c:w val="0.22977607450231513"/>
          <c:h val="0.4478199553414031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146672014523655E-2"/>
          <c:y val="5.5945746753002581E-2"/>
          <c:w val="0.76578602942728669"/>
          <c:h val="0.75139205378697294"/>
        </c:manualLayout>
      </c:layout>
      <c:barChart>
        <c:barDir val="col"/>
        <c:grouping val="stacked"/>
        <c:varyColors val="0"/>
        <c:ser>
          <c:idx val="0"/>
          <c:order val="0"/>
          <c:tx>
            <c:strRef>
              <c:f>'Pivot Analysis'!$S$23</c:f>
              <c:strCache>
                <c:ptCount val="1"/>
                <c:pt idx="0">
                  <c:v>TOTAL VEHICLES</c:v>
                </c:pt>
              </c:strCache>
            </c:strRef>
          </c:tx>
          <c:spPr>
            <a:solidFill>
              <a:srgbClr val="EF3170"/>
            </a:solidFill>
            <a:ln>
              <a:noFill/>
            </a:ln>
            <a:effectLst/>
            <a:scene3d>
              <a:camera prst="orthographicFront"/>
              <a:lightRig rig="threePt" dir="t"/>
            </a:scene3d>
            <a:sp3d>
              <a:bevelT prst="angle"/>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Analysis'!$R$24:$R$28</c:f>
              <c:strCache>
                <c:ptCount val="5"/>
                <c:pt idx="0">
                  <c:v>City Road</c:v>
                </c:pt>
                <c:pt idx="1">
                  <c:v>Expressway</c:v>
                </c:pt>
                <c:pt idx="2">
                  <c:v>Highway</c:v>
                </c:pt>
                <c:pt idx="3">
                  <c:v>Residential Area</c:v>
                </c:pt>
                <c:pt idx="4">
                  <c:v>Rural Road</c:v>
                </c:pt>
              </c:strCache>
            </c:strRef>
          </c:cat>
          <c:val>
            <c:numRef>
              <c:f>'Pivot Analysis'!$S$24:$S$28</c:f>
              <c:numCache>
                <c:formatCode>General</c:formatCode>
                <c:ptCount val="5"/>
                <c:pt idx="0">
                  <c:v>1274</c:v>
                </c:pt>
                <c:pt idx="1">
                  <c:v>1161</c:v>
                </c:pt>
                <c:pt idx="2">
                  <c:v>1202</c:v>
                </c:pt>
                <c:pt idx="3">
                  <c:v>1278</c:v>
                </c:pt>
                <c:pt idx="4">
                  <c:v>1170</c:v>
                </c:pt>
              </c:numCache>
            </c:numRef>
          </c:val>
          <c:extLst>
            <c:ext xmlns:c16="http://schemas.microsoft.com/office/drawing/2014/chart" uri="{C3380CC4-5D6E-409C-BE32-E72D297353CC}">
              <c16:uniqueId val="{00000000-EBDF-46A8-803F-C2B0A0DB1CBA}"/>
            </c:ext>
          </c:extLst>
        </c:ser>
        <c:ser>
          <c:idx val="1"/>
          <c:order val="1"/>
          <c:tx>
            <c:strRef>
              <c:f>'Pivot Analysis'!$T$23</c:f>
              <c:strCache>
                <c:ptCount val="1"/>
                <c:pt idx="0">
                  <c:v>CASUALTIES COUNT</c:v>
                </c:pt>
              </c:strCache>
            </c:strRef>
          </c:tx>
          <c:spPr>
            <a:solidFill>
              <a:srgbClr val="1C9EA4"/>
            </a:solidFill>
            <a:ln>
              <a:noFill/>
            </a:ln>
            <a:effectLst/>
            <a:scene3d>
              <a:camera prst="orthographicFront"/>
              <a:lightRig rig="threePt" dir="t"/>
            </a:scene3d>
            <a:sp3d>
              <a:bevelT prst="angle"/>
            </a:sp3d>
          </c:spPr>
          <c:invertIfNegative val="0"/>
          <c:dPt>
            <c:idx val="0"/>
            <c:invertIfNegative val="0"/>
            <c:bubble3D val="0"/>
            <c:spPr>
              <a:solidFill>
                <a:srgbClr val="1C9EA4"/>
              </a:solidFill>
              <a:ln>
                <a:noFill/>
              </a:ln>
              <a:effectLst/>
              <a:scene3d>
                <a:camera prst="orthographicFront"/>
                <a:lightRig rig="threePt" dir="t"/>
              </a:scene3d>
              <a:sp3d>
                <a:bevelT prst="angle"/>
              </a:sp3d>
            </c:spPr>
            <c:extLst>
              <c:ext xmlns:c16="http://schemas.microsoft.com/office/drawing/2014/chart" uri="{C3380CC4-5D6E-409C-BE32-E72D297353CC}">
                <c16:uniqueId val="{00000002-EBDF-46A8-803F-C2B0A0DB1CBA}"/>
              </c:ext>
            </c:extLst>
          </c:dPt>
          <c:dPt>
            <c:idx val="1"/>
            <c:invertIfNegative val="0"/>
            <c:bubble3D val="0"/>
            <c:spPr>
              <a:solidFill>
                <a:srgbClr val="1C9EA4"/>
              </a:solidFill>
              <a:ln>
                <a:noFill/>
              </a:ln>
              <a:effectLst/>
              <a:scene3d>
                <a:camera prst="orthographicFront"/>
                <a:lightRig rig="threePt" dir="t"/>
              </a:scene3d>
              <a:sp3d>
                <a:bevelT prst="angle"/>
              </a:sp3d>
            </c:spPr>
            <c:extLst>
              <c:ext xmlns:c16="http://schemas.microsoft.com/office/drawing/2014/chart" uri="{C3380CC4-5D6E-409C-BE32-E72D297353CC}">
                <c16:uniqueId val="{00000004-EBDF-46A8-803F-C2B0A0DB1CBA}"/>
              </c:ext>
            </c:extLst>
          </c:dPt>
          <c:dPt>
            <c:idx val="2"/>
            <c:invertIfNegative val="0"/>
            <c:bubble3D val="0"/>
            <c:spPr>
              <a:solidFill>
                <a:srgbClr val="1C9EA4"/>
              </a:solidFill>
              <a:ln>
                <a:noFill/>
              </a:ln>
              <a:effectLst/>
              <a:scene3d>
                <a:camera prst="orthographicFront"/>
                <a:lightRig rig="threePt" dir="t"/>
              </a:scene3d>
              <a:sp3d>
                <a:bevelT prst="angle"/>
              </a:sp3d>
            </c:spPr>
            <c:extLst>
              <c:ext xmlns:c16="http://schemas.microsoft.com/office/drawing/2014/chart" uri="{C3380CC4-5D6E-409C-BE32-E72D297353CC}">
                <c16:uniqueId val="{00000006-EBDF-46A8-803F-C2B0A0DB1CBA}"/>
              </c:ext>
            </c:extLst>
          </c:dPt>
          <c:dPt>
            <c:idx val="3"/>
            <c:invertIfNegative val="0"/>
            <c:bubble3D val="0"/>
            <c:spPr>
              <a:solidFill>
                <a:srgbClr val="1C9EA4"/>
              </a:solidFill>
              <a:ln>
                <a:noFill/>
              </a:ln>
              <a:effectLst/>
              <a:scene3d>
                <a:camera prst="orthographicFront"/>
                <a:lightRig rig="threePt" dir="t"/>
              </a:scene3d>
              <a:sp3d>
                <a:bevelT prst="angle"/>
              </a:sp3d>
            </c:spPr>
            <c:extLst>
              <c:ext xmlns:c16="http://schemas.microsoft.com/office/drawing/2014/chart" uri="{C3380CC4-5D6E-409C-BE32-E72D297353CC}">
                <c16:uniqueId val="{00000008-EBDF-46A8-803F-C2B0A0DB1CBA}"/>
              </c:ext>
            </c:extLst>
          </c:dPt>
          <c:dPt>
            <c:idx val="4"/>
            <c:invertIfNegative val="0"/>
            <c:bubble3D val="0"/>
            <c:spPr>
              <a:solidFill>
                <a:srgbClr val="1C9EA4"/>
              </a:solidFill>
              <a:ln>
                <a:noFill/>
              </a:ln>
              <a:effectLst/>
              <a:scene3d>
                <a:camera prst="orthographicFront"/>
                <a:lightRig rig="threePt" dir="t"/>
              </a:scene3d>
              <a:sp3d>
                <a:bevelT prst="angle"/>
              </a:sp3d>
            </c:spPr>
            <c:extLst>
              <c:ext xmlns:c16="http://schemas.microsoft.com/office/drawing/2014/chart" uri="{C3380CC4-5D6E-409C-BE32-E72D297353CC}">
                <c16:uniqueId val="{0000000A-EBDF-46A8-803F-C2B0A0DB1CBA}"/>
              </c:ext>
            </c:extLst>
          </c:dPt>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Analysis'!$R$24:$R$28</c:f>
              <c:strCache>
                <c:ptCount val="5"/>
                <c:pt idx="0">
                  <c:v>City Road</c:v>
                </c:pt>
                <c:pt idx="1">
                  <c:v>Expressway</c:v>
                </c:pt>
                <c:pt idx="2">
                  <c:v>Highway</c:v>
                </c:pt>
                <c:pt idx="3">
                  <c:v>Residential Area</c:v>
                </c:pt>
                <c:pt idx="4">
                  <c:v>Rural Road</c:v>
                </c:pt>
              </c:strCache>
            </c:strRef>
          </c:cat>
          <c:val>
            <c:numRef>
              <c:f>'Pivot Analysis'!$T$24:$T$28</c:f>
              <c:numCache>
                <c:formatCode>General</c:formatCode>
                <c:ptCount val="5"/>
                <c:pt idx="0">
                  <c:v>2179</c:v>
                </c:pt>
                <c:pt idx="1">
                  <c:v>1862</c:v>
                </c:pt>
                <c:pt idx="2">
                  <c:v>1951</c:v>
                </c:pt>
                <c:pt idx="3">
                  <c:v>2096</c:v>
                </c:pt>
                <c:pt idx="4">
                  <c:v>1836</c:v>
                </c:pt>
              </c:numCache>
            </c:numRef>
          </c:val>
          <c:extLst>
            <c:ext xmlns:c16="http://schemas.microsoft.com/office/drawing/2014/chart" uri="{C3380CC4-5D6E-409C-BE32-E72D297353CC}">
              <c16:uniqueId val="{0000000B-EBDF-46A8-803F-C2B0A0DB1CBA}"/>
            </c:ext>
          </c:extLst>
        </c:ser>
        <c:dLbls>
          <c:dLblPos val="ctr"/>
          <c:showLegendKey val="0"/>
          <c:showVal val="1"/>
          <c:showCatName val="0"/>
          <c:showSerName val="0"/>
          <c:showPercent val="0"/>
          <c:showBubbleSize val="0"/>
        </c:dLbls>
        <c:gapWidth val="100"/>
        <c:overlap val="100"/>
        <c:axId val="993309840"/>
        <c:axId val="993311280"/>
      </c:barChart>
      <c:catAx>
        <c:axId val="99330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1" i="0" u="none" strike="noStrike" kern="1200" baseline="0">
                <a:solidFill>
                  <a:sysClr val="windowText" lastClr="000000"/>
                </a:solidFill>
                <a:latin typeface="+mn-lt"/>
                <a:ea typeface="+mn-ea"/>
                <a:cs typeface="+mn-cs"/>
              </a:defRPr>
            </a:pPr>
            <a:endParaRPr lang="en-US"/>
          </a:p>
        </c:txPr>
        <c:crossAx val="993311280"/>
        <c:crosses val="autoZero"/>
        <c:auto val="1"/>
        <c:lblAlgn val="ctr"/>
        <c:lblOffset val="100"/>
        <c:noMultiLvlLbl val="0"/>
      </c:catAx>
      <c:valAx>
        <c:axId val="993311280"/>
        <c:scaling>
          <c:orientation val="minMax"/>
          <c:max val="3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100" b="1" i="0" u="none" strike="noStrike" kern="1200" baseline="0">
                <a:solidFill>
                  <a:sysClr val="windowText" lastClr="000000"/>
                </a:solidFill>
                <a:latin typeface="+mn-lt"/>
                <a:ea typeface="+mn-ea"/>
                <a:cs typeface="+mn-cs"/>
              </a:defRPr>
            </a:pPr>
            <a:endParaRPr lang="en-US"/>
          </a:p>
        </c:txPr>
        <c:crossAx val="993309840"/>
        <c:crosses val="autoZero"/>
        <c:crossBetween val="between"/>
      </c:valAx>
      <c:spPr>
        <a:noFill/>
        <a:ln>
          <a:noFill/>
        </a:ln>
        <a:effectLst/>
      </c:spPr>
    </c:plotArea>
    <c:legend>
      <c:legendPos val="r"/>
      <c:layout>
        <c:manualLayout>
          <c:xMode val="edge"/>
          <c:yMode val="edge"/>
          <c:x val="0.83059132521303469"/>
          <c:y val="0.33144379517030287"/>
          <c:w val="0.15823798667257746"/>
          <c:h val="0.34666350803570756"/>
        </c:manualLayout>
      </c:layout>
      <c:overlay val="0"/>
      <c:spPr>
        <a:noFill/>
        <a:ln>
          <a:noFill/>
        </a:ln>
        <a:effectLst/>
      </c:spPr>
      <c:txPr>
        <a:bodyPr rot="0" spcFirstLastPara="1" vertOverflow="ellipsis" vert="horz" wrap="square" anchor="ctr" anchorCtr="1"/>
        <a:lstStyle/>
        <a:p>
          <a:pPr algn="ctr">
            <a:defRPr lang="en-US" sz="11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F0427C"/>
            </a:solidFill>
            <a:ln>
              <a:noFill/>
            </a:ln>
          </c:spPr>
          <c:dPt>
            <c:idx val="0"/>
            <c:bubble3D val="0"/>
            <c:spPr>
              <a:solidFill>
                <a:srgbClr val="F0427C"/>
              </a:solidFill>
              <a:ln w="19050">
                <a:noFill/>
              </a:ln>
              <a:effectLst/>
            </c:spPr>
            <c:extLst>
              <c:ext xmlns:c16="http://schemas.microsoft.com/office/drawing/2014/chart" uri="{C3380CC4-5D6E-409C-BE32-E72D297353CC}">
                <c16:uniqueId val="{00000001-38A3-4334-90B6-D1E353650ABD}"/>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38A3-4334-90B6-D1E353650ABD}"/>
              </c:ext>
            </c:extLst>
          </c:dPt>
          <c:dLbls>
            <c:dLbl>
              <c:idx val="0"/>
              <c:layout>
                <c:manualLayout>
                  <c:x val="-0.15855176636811644"/>
                  <c:y val="0.19666048163919084"/>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38A3-4334-90B6-D1E353650ABD}"/>
                </c:ext>
              </c:extLst>
            </c:dLbl>
            <c:dLbl>
              <c:idx val="1"/>
              <c:delete val="1"/>
              <c:extLst>
                <c:ext xmlns:c15="http://schemas.microsoft.com/office/drawing/2012/chart" uri="{CE6537A1-D6FC-4f65-9D91-7224C49458BB}"/>
                <c:ext xmlns:c16="http://schemas.microsoft.com/office/drawing/2014/chart" uri="{C3380CC4-5D6E-409C-BE32-E72D297353CC}">
                  <c16:uniqueId val="{00000003-38A3-4334-90B6-D1E353650ABD}"/>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Analysis'!$P$151:$P$152</c:f>
              <c:strCache>
                <c:ptCount val="2"/>
                <c:pt idx="0">
                  <c:v>High</c:v>
                </c:pt>
                <c:pt idx="1">
                  <c:v>Others</c:v>
                </c:pt>
              </c:strCache>
            </c:strRef>
          </c:cat>
          <c:val>
            <c:numRef>
              <c:f>'Pivot Analysis'!$R$151:$R$152</c:f>
              <c:numCache>
                <c:formatCode>0.00%</c:formatCode>
                <c:ptCount val="2"/>
                <c:pt idx="0">
                  <c:v>0.25120918984280532</c:v>
                </c:pt>
                <c:pt idx="1">
                  <c:v>0.74879081015719473</c:v>
                </c:pt>
              </c:numCache>
            </c:numRef>
          </c:val>
          <c:extLst>
            <c:ext xmlns:c16="http://schemas.microsoft.com/office/drawing/2014/chart" uri="{C3380CC4-5D6E-409C-BE32-E72D297353CC}">
              <c16:uniqueId val="{00000004-38A3-4334-90B6-D1E353650AB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tx1">
                <a:lumMod val="50000"/>
                <a:lumOff val="50000"/>
              </a:schemeClr>
            </a:solidFill>
            <a:ln>
              <a:noFill/>
            </a:ln>
          </c:spPr>
          <c:dPt>
            <c:idx val="0"/>
            <c:bubble3D val="0"/>
            <c:spPr>
              <a:solidFill>
                <a:srgbClr val="181C3A"/>
              </a:solidFill>
              <a:ln w="19050">
                <a:noFill/>
              </a:ln>
              <a:effectLst/>
            </c:spPr>
            <c:extLst>
              <c:ext xmlns:c16="http://schemas.microsoft.com/office/drawing/2014/chart" uri="{C3380CC4-5D6E-409C-BE32-E72D297353CC}">
                <c16:uniqueId val="{00000001-7C25-40B9-A6E4-A9141E61A19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7C25-40B9-A6E4-A9141E61A197}"/>
              </c:ext>
            </c:extLst>
          </c:dPt>
          <c:dLbls>
            <c:dLbl>
              <c:idx val="0"/>
              <c:layout>
                <c:manualLayout>
                  <c:x val="-0.19326537073291258"/>
                  <c:y val="0.2066705757524989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7C25-40B9-A6E4-A9141E61A197}"/>
                </c:ext>
              </c:extLst>
            </c:dLbl>
            <c:dLbl>
              <c:idx val="1"/>
              <c:delete val="1"/>
              <c:extLst>
                <c:ext xmlns:c15="http://schemas.microsoft.com/office/drawing/2012/chart" uri="{CE6537A1-D6FC-4f65-9D91-7224C49458BB}"/>
                <c:ext xmlns:c16="http://schemas.microsoft.com/office/drawing/2014/chart" uri="{C3380CC4-5D6E-409C-BE32-E72D297353CC}">
                  <c16:uniqueId val="{00000003-7C25-40B9-A6E4-A9141E61A197}"/>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Analysis'!$S$151:$S$152</c:f>
              <c:strCache>
                <c:ptCount val="2"/>
                <c:pt idx="0">
                  <c:v>Low</c:v>
                </c:pt>
                <c:pt idx="1">
                  <c:v>Others</c:v>
                </c:pt>
              </c:strCache>
            </c:strRef>
          </c:cat>
          <c:val>
            <c:numRef>
              <c:f>'Pivot Analysis'!$U$151:$U$152</c:f>
              <c:numCache>
                <c:formatCode>0.00%</c:formatCode>
                <c:ptCount val="2"/>
                <c:pt idx="0">
                  <c:v>0.25110842402257155</c:v>
                </c:pt>
                <c:pt idx="1">
                  <c:v>0.7488915759774285</c:v>
                </c:pt>
              </c:numCache>
            </c:numRef>
          </c:val>
          <c:extLst>
            <c:ext xmlns:c16="http://schemas.microsoft.com/office/drawing/2014/chart" uri="{C3380CC4-5D6E-409C-BE32-E72D297353CC}">
              <c16:uniqueId val="{00000004-7C25-40B9-A6E4-A9141E61A19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8528FD"/>
            </a:solidFill>
            <a:ln>
              <a:noFill/>
            </a:ln>
          </c:spPr>
          <c:dPt>
            <c:idx val="0"/>
            <c:bubble3D val="0"/>
            <c:spPr>
              <a:solidFill>
                <a:srgbClr val="8528FD"/>
              </a:solidFill>
              <a:ln w="19050">
                <a:noFill/>
              </a:ln>
              <a:effectLst/>
            </c:spPr>
            <c:extLst>
              <c:ext xmlns:c16="http://schemas.microsoft.com/office/drawing/2014/chart" uri="{C3380CC4-5D6E-409C-BE32-E72D297353CC}">
                <c16:uniqueId val="{00000001-D257-4179-A3AF-FC8AFEB54E26}"/>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D257-4179-A3AF-FC8AFEB54E26}"/>
              </c:ext>
            </c:extLst>
          </c:dPt>
          <c:dLbls>
            <c:dLbl>
              <c:idx val="0"/>
              <c:layout>
                <c:manualLayout>
                  <c:x val="-0.17407419066972565"/>
                  <c:y val="0.18704029183852014"/>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D257-4179-A3AF-FC8AFEB54E26}"/>
                </c:ext>
              </c:extLst>
            </c:dLbl>
            <c:dLbl>
              <c:idx val="1"/>
              <c:delete val="1"/>
              <c:extLst>
                <c:ext xmlns:c15="http://schemas.microsoft.com/office/drawing/2012/chart" uri="{CE6537A1-D6FC-4f65-9D91-7224C49458BB}"/>
                <c:ext xmlns:c16="http://schemas.microsoft.com/office/drawing/2014/chart" uri="{C3380CC4-5D6E-409C-BE32-E72D297353CC}">
                  <c16:uniqueId val="{00000003-D257-4179-A3AF-FC8AFEB54E26}"/>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Analysis'!$P$162:$P$163</c:f>
              <c:strCache>
                <c:ptCount val="2"/>
                <c:pt idx="0">
                  <c:v>Medium</c:v>
                </c:pt>
                <c:pt idx="1">
                  <c:v>Others</c:v>
                </c:pt>
              </c:strCache>
            </c:strRef>
          </c:cat>
          <c:val>
            <c:numRef>
              <c:f>'Pivot Analysis'!$R$162:$R$163</c:f>
              <c:numCache>
                <c:formatCode>0.00%</c:formatCode>
                <c:ptCount val="2"/>
                <c:pt idx="0">
                  <c:v>0.25584441757355902</c:v>
                </c:pt>
                <c:pt idx="1">
                  <c:v>0.74415558242644098</c:v>
                </c:pt>
              </c:numCache>
            </c:numRef>
          </c:val>
          <c:extLst>
            <c:ext xmlns:c16="http://schemas.microsoft.com/office/drawing/2014/chart" uri="{C3380CC4-5D6E-409C-BE32-E72D297353CC}">
              <c16:uniqueId val="{00000004-D257-4179-A3AF-FC8AFEB54E26}"/>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40931306000544"/>
          <c:y val="0.12293848673643799"/>
          <c:w val="0.6022855009503123"/>
          <c:h val="0.70375757960318386"/>
        </c:manualLayout>
      </c:layout>
      <c:doughnutChart>
        <c:varyColors val="1"/>
        <c:ser>
          <c:idx val="0"/>
          <c:order val="0"/>
          <c:spPr>
            <a:solidFill>
              <a:srgbClr val="1C6DFF"/>
            </a:solidFill>
            <a:ln>
              <a:noFill/>
            </a:ln>
          </c:spPr>
          <c:dPt>
            <c:idx val="0"/>
            <c:bubble3D val="0"/>
            <c:spPr>
              <a:solidFill>
                <a:srgbClr val="E723FF"/>
              </a:solidFill>
              <a:ln w="19050">
                <a:noFill/>
              </a:ln>
              <a:effectLst/>
            </c:spPr>
            <c:extLst>
              <c:ext xmlns:c16="http://schemas.microsoft.com/office/drawing/2014/chart" uri="{C3380CC4-5D6E-409C-BE32-E72D297353CC}">
                <c16:uniqueId val="{00000001-A754-41B2-A67B-ECD7A96A62A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A754-41B2-A67B-ECD7A96A62A7}"/>
              </c:ext>
            </c:extLst>
          </c:dPt>
          <c:dLbls>
            <c:dLbl>
              <c:idx val="0"/>
              <c:layout>
                <c:manualLayout>
                  <c:x val="-0.1740741243551453"/>
                  <c:y val="0.206481639485466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70321177811398"/>
                      <c:h val="0.25537488708220413"/>
                    </c:manualLayout>
                  </c15:layout>
                </c:ext>
                <c:ext xmlns:c16="http://schemas.microsoft.com/office/drawing/2014/chart" uri="{C3380CC4-5D6E-409C-BE32-E72D297353CC}">
                  <c16:uniqueId val="{00000001-A754-41B2-A67B-ECD7A96A62A7}"/>
                </c:ext>
              </c:extLst>
            </c:dLbl>
            <c:dLbl>
              <c:idx val="1"/>
              <c:delete val="1"/>
              <c:extLst>
                <c:ext xmlns:c15="http://schemas.microsoft.com/office/drawing/2012/chart" uri="{CE6537A1-D6FC-4f65-9D91-7224C49458BB}"/>
                <c:ext xmlns:c16="http://schemas.microsoft.com/office/drawing/2014/chart" uri="{C3380CC4-5D6E-409C-BE32-E72D297353CC}">
                  <c16:uniqueId val="{00000003-A754-41B2-A67B-ECD7A96A62A7}"/>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Analysis'!$S$162:$S$163</c:f>
              <c:strCache>
                <c:ptCount val="2"/>
                <c:pt idx="0">
                  <c:v>Severe</c:v>
                </c:pt>
                <c:pt idx="1">
                  <c:v>Others</c:v>
                </c:pt>
              </c:strCache>
            </c:strRef>
          </c:cat>
          <c:val>
            <c:numRef>
              <c:f>'Pivot Analysis'!$U$162:$U$163</c:f>
              <c:numCache>
                <c:formatCode>0.00%</c:formatCode>
                <c:ptCount val="2"/>
                <c:pt idx="0">
                  <c:v>0.2418379685610641</c:v>
                </c:pt>
                <c:pt idx="1">
                  <c:v>0.7581620314389359</c:v>
                </c:pt>
              </c:numCache>
            </c:numRef>
          </c:val>
          <c:extLst>
            <c:ext xmlns:c16="http://schemas.microsoft.com/office/drawing/2014/chart" uri="{C3380CC4-5D6E-409C-BE32-E72D297353CC}">
              <c16:uniqueId val="{00000004-A754-41B2-A67B-ECD7A96A62A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011058105000573E-2"/>
          <c:y val="0.11036610787529652"/>
          <c:w val="0.85412140408794512"/>
          <c:h val="0.68430318200981299"/>
        </c:manualLayout>
      </c:layout>
      <c:areaChart>
        <c:grouping val="standard"/>
        <c:varyColors val="0"/>
        <c:ser>
          <c:idx val="0"/>
          <c:order val="0"/>
          <c:tx>
            <c:strRef>
              <c:f>'Pivot Analysis'!$S$75</c:f>
              <c:strCache>
                <c:ptCount val="1"/>
                <c:pt idx="0">
                  <c:v>Severity</c:v>
                </c:pt>
              </c:strCache>
            </c:strRef>
          </c:tx>
          <c:spPr>
            <a:gradFill>
              <a:gsLst>
                <a:gs pos="47000">
                  <a:srgbClr val="1C8B90"/>
                </a:gs>
                <a:gs pos="100000">
                  <a:srgbClr val="30D4DC"/>
                </a:gs>
                <a:gs pos="0">
                  <a:srgbClr val="116165"/>
                </a:gs>
              </a:gsLst>
              <a:lin ang="0" scaled="1"/>
            </a:gradFill>
            <a:ln>
              <a:noFill/>
            </a:ln>
            <a:effectLst/>
            <a:scene3d>
              <a:camera prst="orthographicFront"/>
              <a:lightRig rig="threePt" dir="t"/>
            </a:scene3d>
            <a:sp3d>
              <a:bevelT/>
            </a:sp3d>
          </c:spPr>
          <c:dLbls>
            <c:dLbl>
              <c:idx val="0"/>
              <c:layout>
                <c:manualLayout>
                  <c:x val="3.313312453377424E-2"/>
                  <c:y val="-0.330661713973278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740-423E-BC0F-CF962FABB5FB}"/>
                </c:ext>
              </c:extLst>
            </c:dLbl>
            <c:dLbl>
              <c:idx val="1"/>
              <c:layout>
                <c:manualLayout>
                  <c:x val="1.4199910514474685E-2"/>
                  <c:y val="-0.28826918654080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40-423E-BC0F-CF962FABB5FB}"/>
                </c:ext>
              </c:extLst>
            </c:dLbl>
            <c:dLbl>
              <c:idx val="2"/>
              <c:layout>
                <c:manualLayout>
                  <c:x val="1.4182150743904843E-2"/>
                  <c:y val="-0.245876659108334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740-423E-BC0F-CF962FABB5FB}"/>
                </c:ext>
              </c:extLst>
            </c:dLbl>
            <c:dLbl>
              <c:idx val="3"/>
              <c:layout>
                <c:manualLayout>
                  <c:x val="0"/>
                  <c:y val="-0.228919648135346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740-423E-BC0F-CF962FABB5FB}"/>
                </c:ext>
              </c:extLst>
            </c:dLbl>
            <c:dLbl>
              <c:idx val="4"/>
              <c:layout>
                <c:manualLayout>
                  <c:x val="-8.6776228475393491E-17"/>
                  <c:y val="-0.22044114264885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40-423E-BC0F-CF962FABB5FB}"/>
                </c:ext>
              </c:extLst>
            </c:dLbl>
            <c:dLbl>
              <c:idx val="5"/>
              <c:layout>
                <c:manualLayout>
                  <c:x val="4.7333035048248949E-3"/>
                  <c:y val="-0.169570109729886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40-423E-BC0F-CF962FABB5FB}"/>
                </c:ext>
              </c:extLst>
            </c:dLbl>
            <c:dLbl>
              <c:idx val="6"/>
              <c:layout>
                <c:manualLayout>
                  <c:x val="-4.7333035048250684E-3"/>
                  <c:y val="-0.152613098756897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740-423E-BC0F-CF962FABB5FB}"/>
                </c:ext>
              </c:extLst>
            </c:dLbl>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Analysis'!$R$76:$R$82</c:f>
              <c:strCache>
                <c:ptCount val="7"/>
                <c:pt idx="0">
                  <c:v>Signal Violation</c:v>
                </c:pt>
                <c:pt idx="1">
                  <c:v>Pedestrian Crossing</c:v>
                </c:pt>
                <c:pt idx="2">
                  <c:v>Over Speeding</c:v>
                </c:pt>
                <c:pt idx="3">
                  <c:v>Reckless Driving</c:v>
                </c:pt>
                <c:pt idx="4">
                  <c:v>Weather Conditions</c:v>
                </c:pt>
                <c:pt idx="5">
                  <c:v>Brake Failure</c:v>
                </c:pt>
                <c:pt idx="6">
                  <c:v>Drunk Driving</c:v>
                </c:pt>
              </c:strCache>
            </c:strRef>
          </c:cat>
          <c:val>
            <c:numRef>
              <c:f>'Pivot Analysis'!$S$76:$S$82</c:f>
              <c:numCache>
                <c:formatCode>General</c:formatCode>
                <c:ptCount val="7"/>
                <c:pt idx="0">
                  <c:v>307</c:v>
                </c:pt>
                <c:pt idx="1">
                  <c:v>296</c:v>
                </c:pt>
                <c:pt idx="2">
                  <c:v>287</c:v>
                </c:pt>
                <c:pt idx="3">
                  <c:v>284</c:v>
                </c:pt>
                <c:pt idx="4">
                  <c:v>282</c:v>
                </c:pt>
                <c:pt idx="5">
                  <c:v>272</c:v>
                </c:pt>
                <c:pt idx="6">
                  <c:v>272</c:v>
                </c:pt>
              </c:numCache>
            </c:numRef>
          </c:val>
          <c:extLst>
            <c:ext xmlns:c16="http://schemas.microsoft.com/office/drawing/2014/chart" uri="{C3380CC4-5D6E-409C-BE32-E72D297353CC}">
              <c16:uniqueId val="{00000007-F740-423E-BC0F-CF962FABB5FB}"/>
            </c:ext>
          </c:extLst>
        </c:ser>
        <c:dLbls>
          <c:showLegendKey val="0"/>
          <c:showVal val="0"/>
          <c:showCatName val="0"/>
          <c:showSerName val="0"/>
          <c:showPercent val="0"/>
          <c:showBubbleSize val="0"/>
        </c:dLbls>
        <c:axId val="1019764719"/>
        <c:axId val="1019769999"/>
      </c:areaChart>
      <c:catAx>
        <c:axId val="1019764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ysClr val="windowText" lastClr="000000"/>
                </a:solidFill>
                <a:latin typeface="+mn-lt"/>
                <a:ea typeface="+mn-ea"/>
                <a:cs typeface="+mn-cs"/>
              </a:defRPr>
            </a:pPr>
            <a:endParaRPr lang="en-US"/>
          </a:p>
        </c:txPr>
        <c:crossAx val="1019769999"/>
        <c:crosses val="autoZero"/>
        <c:auto val="1"/>
        <c:lblAlgn val="ctr"/>
        <c:lblOffset val="100"/>
        <c:noMultiLvlLbl val="0"/>
      </c:catAx>
      <c:valAx>
        <c:axId val="1019769999"/>
        <c:scaling>
          <c:orientation val="minMax"/>
        </c:scaling>
        <c:delete val="1"/>
        <c:axPos val="l"/>
        <c:numFmt formatCode="General" sourceLinked="1"/>
        <c:majorTickMark val="none"/>
        <c:minorTickMark val="none"/>
        <c:tickLblPos val="nextTo"/>
        <c:crossAx val="10197647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E33B57"/>
            </a:solidFill>
            <a:ln w="19050">
              <a:noFill/>
            </a:ln>
            <a:effectLst/>
            <a:scene3d>
              <a:camera prst="orthographicFront"/>
              <a:lightRig rig="threePt" dir="t"/>
            </a:scene3d>
            <a:sp3d>
              <a:bevelT/>
            </a:sp3d>
          </c:spPr>
          <c:invertIfNegative val="0"/>
          <c:dPt>
            <c:idx val="0"/>
            <c:invertIfNegative val="0"/>
            <c:bubble3D val="0"/>
            <c:spPr>
              <a:solidFill>
                <a:srgbClr val="E33B57"/>
              </a:solidFill>
              <a:ln w="19050">
                <a:noFill/>
              </a:ln>
              <a:effectLst/>
              <a:scene3d>
                <a:camera prst="orthographicFront"/>
                <a:lightRig rig="threePt" dir="t"/>
              </a:scene3d>
              <a:sp3d>
                <a:bevelT/>
              </a:sp3d>
            </c:spPr>
            <c:extLst>
              <c:ext xmlns:c16="http://schemas.microsoft.com/office/drawing/2014/chart" uri="{C3380CC4-5D6E-409C-BE32-E72D297353CC}">
                <c16:uniqueId val="{00000001-E25E-4750-A0A5-E69CC5B6552F}"/>
              </c:ext>
            </c:extLst>
          </c:dPt>
          <c:dPt>
            <c:idx val="1"/>
            <c:invertIfNegative val="0"/>
            <c:bubble3D val="0"/>
            <c:spPr>
              <a:solidFill>
                <a:srgbClr val="E33B57"/>
              </a:solidFill>
              <a:ln w="19050">
                <a:noFill/>
              </a:ln>
              <a:effectLst/>
              <a:scene3d>
                <a:camera prst="orthographicFront"/>
                <a:lightRig rig="threePt" dir="t"/>
              </a:scene3d>
              <a:sp3d>
                <a:bevelT/>
              </a:sp3d>
            </c:spPr>
            <c:extLst>
              <c:ext xmlns:c16="http://schemas.microsoft.com/office/drawing/2014/chart" uri="{C3380CC4-5D6E-409C-BE32-E72D297353CC}">
                <c16:uniqueId val="{00000003-E25E-4750-A0A5-E69CC5B6552F}"/>
              </c:ext>
            </c:extLst>
          </c:dPt>
          <c:dPt>
            <c:idx val="2"/>
            <c:invertIfNegative val="0"/>
            <c:bubble3D val="0"/>
            <c:spPr>
              <a:solidFill>
                <a:srgbClr val="E33B57"/>
              </a:solidFill>
              <a:ln w="19050">
                <a:noFill/>
              </a:ln>
              <a:effectLst/>
              <a:scene3d>
                <a:camera prst="orthographicFront"/>
                <a:lightRig rig="threePt" dir="t"/>
              </a:scene3d>
              <a:sp3d>
                <a:bevelT/>
              </a:sp3d>
            </c:spPr>
            <c:extLst>
              <c:ext xmlns:c16="http://schemas.microsoft.com/office/drawing/2014/chart" uri="{C3380CC4-5D6E-409C-BE32-E72D297353CC}">
                <c16:uniqueId val="{00000005-E25E-4750-A0A5-E69CC5B6552F}"/>
              </c:ext>
            </c:extLst>
          </c:dPt>
          <c:dLbls>
            <c:dLbl>
              <c:idx val="0"/>
              <c:spPr>
                <a:noFill/>
                <a:ln>
                  <a:noFill/>
                </a:ln>
                <a:effectLst/>
              </c:spPr>
              <c:txPr>
                <a:bodyPr rot="0" spcFirstLastPara="1" vertOverflow="ellipsis" vert="horz" wrap="square" lIns="38100" tIns="19050" rIns="38100" bIns="19050" anchor="ctr" anchorCtr="0">
                  <a:spAutoFit/>
                </a:bodyPr>
                <a:lstStyle/>
                <a:p>
                  <a:pPr algn="ctr" rtl="0">
                    <a:defRPr lang="en-US"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E25E-4750-A0A5-E69CC5B6552F}"/>
                </c:ext>
              </c:extLst>
            </c:dLbl>
            <c:dLbl>
              <c:idx val="1"/>
              <c:spPr>
                <a:noFill/>
                <a:ln>
                  <a:noFill/>
                </a:ln>
                <a:effectLst/>
              </c:spPr>
              <c:txPr>
                <a:bodyPr rot="0" spcFirstLastPara="1" vertOverflow="ellipsis" vert="horz" wrap="square" lIns="38100" tIns="19050" rIns="38100" bIns="19050" anchor="ctr" anchorCtr="0">
                  <a:spAutoFit/>
                </a:bodyPr>
                <a:lstStyle/>
                <a:p>
                  <a:pPr algn="ctr" rtl="0">
                    <a:defRPr lang="en-US"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3-E25E-4750-A0A5-E69CC5B6552F}"/>
                </c:ext>
              </c:extLst>
            </c:dLbl>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Analysis'!$O$187:$O$189</c:f>
              <c:strCache>
                <c:ptCount val="3"/>
                <c:pt idx="0">
                  <c:v>Mumbai</c:v>
                </c:pt>
                <c:pt idx="1">
                  <c:v>Bangalore</c:v>
                </c:pt>
                <c:pt idx="2">
                  <c:v>Chennai</c:v>
                </c:pt>
              </c:strCache>
            </c:strRef>
          </c:cat>
          <c:val>
            <c:numRef>
              <c:f>'Pivot Analysis'!$P$187:$P$189</c:f>
              <c:numCache>
                <c:formatCode>General</c:formatCode>
                <c:ptCount val="3"/>
                <c:pt idx="0">
                  <c:v>1198</c:v>
                </c:pt>
                <c:pt idx="1">
                  <c:v>1131</c:v>
                </c:pt>
                <c:pt idx="2">
                  <c:v>1127</c:v>
                </c:pt>
              </c:numCache>
            </c:numRef>
          </c:val>
          <c:extLst>
            <c:ext xmlns:c16="http://schemas.microsoft.com/office/drawing/2014/chart" uri="{C3380CC4-5D6E-409C-BE32-E72D297353CC}">
              <c16:uniqueId val="{00000006-E25E-4750-A0A5-E69CC5B6552F}"/>
            </c:ext>
          </c:extLst>
        </c:ser>
        <c:dLbls>
          <c:dLblPos val="ctr"/>
          <c:showLegendKey val="0"/>
          <c:showVal val="1"/>
          <c:showCatName val="0"/>
          <c:showSerName val="0"/>
          <c:showPercent val="0"/>
          <c:showBubbleSize val="0"/>
        </c:dLbls>
        <c:gapWidth val="100"/>
        <c:axId val="319748448"/>
        <c:axId val="319760928"/>
      </c:barChart>
      <c:catAx>
        <c:axId val="319748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1" i="0" u="none" strike="noStrike" kern="1200" baseline="0">
                <a:solidFill>
                  <a:sysClr val="windowText" lastClr="000000"/>
                </a:solidFill>
                <a:latin typeface="+mn-lt"/>
                <a:ea typeface="+mn-ea"/>
                <a:cs typeface="+mn-cs"/>
              </a:defRPr>
            </a:pPr>
            <a:endParaRPr lang="en-US"/>
          </a:p>
        </c:txPr>
        <c:crossAx val="319760928"/>
        <c:crosses val="autoZero"/>
        <c:auto val="1"/>
        <c:lblAlgn val="ctr"/>
        <c:lblOffset val="100"/>
        <c:noMultiLvlLbl val="0"/>
      </c:catAx>
      <c:valAx>
        <c:axId val="319760928"/>
        <c:scaling>
          <c:orientation val="minMax"/>
        </c:scaling>
        <c:delete val="0"/>
        <c:axPos val="l"/>
        <c:numFmt formatCode="General" sourceLinked="1"/>
        <c:majorTickMark val="out"/>
        <c:minorTickMark val="none"/>
        <c:tickLblPos val="nextTo"/>
        <c:spPr>
          <a:solidFill>
            <a:sysClr val="window" lastClr="FFFFFF"/>
          </a:solid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319748448"/>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068438628270055E-2"/>
          <c:y val="5.521971043942088E-2"/>
          <c:w val="0.86155425554200094"/>
          <c:h val="0.81589690401603021"/>
        </c:manualLayout>
      </c:layout>
      <c:lineChart>
        <c:grouping val="standard"/>
        <c:varyColors val="0"/>
        <c:ser>
          <c:idx val="0"/>
          <c:order val="0"/>
          <c:tx>
            <c:strRef>
              <c:f>'Pivot Analysis'!$G$121</c:f>
              <c:strCache>
                <c:ptCount val="1"/>
                <c:pt idx="0">
                  <c:v>Accident </c:v>
                </c:pt>
              </c:strCache>
            </c:strRef>
          </c:tx>
          <c:spPr>
            <a:ln w="28575" cap="rnd">
              <a:solidFill>
                <a:srgbClr val="F0427C"/>
              </a:solidFill>
              <a:round/>
            </a:ln>
            <a:effectLst/>
          </c:spPr>
          <c:marker>
            <c:symbol val="square"/>
            <c:size val="7"/>
            <c:spPr>
              <a:solidFill>
                <a:srgbClr val="E33B57"/>
              </a:solidFill>
              <a:ln w="9525">
                <a:noFill/>
              </a:ln>
              <a:effectLst/>
              <a:scene3d>
                <a:camera prst="orthographicFront"/>
                <a:lightRig rig="threePt" dir="t"/>
              </a:scene3d>
              <a:sp3d>
                <a:bevelT/>
              </a:sp3d>
            </c:spPr>
          </c:marker>
          <c:dLbls>
            <c:dLbl>
              <c:idx val="2"/>
              <c:layout>
                <c:manualLayout>
                  <c:x val="-3.3255086071987482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EF-4944-B291-D2068641460E}"/>
                </c:ext>
              </c:extLst>
            </c:dLbl>
            <c:dLbl>
              <c:idx val="3"/>
              <c:layout>
                <c:manualLayout>
                  <c:x val="-2.3474178403755867E-2"/>
                  <c:y val="-3.58422939068100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EF-4944-B291-D2068641460E}"/>
                </c:ext>
              </c:extLst>
            </c:dLbl>
            <c:dLbl>
              <c:idx val="4"/>
              <c:layout>
                <c:manualLayout>
                  <c:x val="-2.5430359937402263E-2"/>
                  <c:y val="4.9283154121863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EF-4944-B291-D2068641460E}"/>
                </c:ext>
              </c:extLst>
            </c:dLbl>
            <c:dLbl>
              <c:idx val="5"/>
              <c:layout>
                <c:manualLayout>
                  <c:x val="-3.3255086071987482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EF-4944-B291-D2068641460E}"/>
                </c:ext>
              </c:extLst>
            </c:dLbl>
            <c:dLbl>
              <c:idx val="6"/>
              <c:layout>
                <c:manualLayout>
                  <c:x val="-2.9342723004694909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9EF-4944-B291-D2068641460E}"/>
                </c:ext>
              </c:extLst>
            </c:dLbl>
            <c:dLbl>
              <c:idx val="7"/>
              <c:layout>
                <c:manualLayout>
                  <c:x val="-3.1298904538341228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EF-4944-B291-D2068641460E}"/>
                </c:ext>
              </c:extLst>
            </c:dLbl>
            <c:dLbl>
              <c:idx val="8"/>
              <c:layout>
                <c:manualLayout>
                  <c:x val="-3.5211267605633804E-2"/>
                  <c:y val="5.3763440860215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9EF-4944-B291-D2068641460E}"/>
                </c:ext>
              </c:extLst>
            </c:dLbl>
            <c:dLbl>
              <c:idx val="9"/>
              <c:layout>
                <c:manualLayout>
                  <c:x val="-3.1298904538341304E-2"/>
                  <c:y val="-3.1362007168458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EF-4944-B291-D2068641460E}"/>
                </c:ext>
              </c:extLst>
            </c:dLbl>
            <c:dLbl>
              <c:idx val="10"/>
              <c:layout>
                <c:manualLayout>
                  <c:x val="-2.543035993740219E-2"/>
                  <c:y val="5.37634408602150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9EF-4944-B291-D2068641460E}"/>
                </c:ext>
              </c:extLst>
            </c:dLbl>
            <c:dLbl>
              <c:idx val="11"/>
              <c:layout>
                <c:manualLayout>
                  <c:x val="-7.8247261345852897E-3"/>
                  <c:y val="-2.24014336917562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9EF-4944-B291-D2068641460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Analysis'!$F$122:$F$133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Analysis'!$G$122:$G$133</c:f>
              <c:numCache>
                <c:formatCode>General</c:formatCode>
                <c:ptCount val="12"/>
                <c:pt idx="0">
                  <c:v>850</c:v>
                </c:pt>
                <c:pt idx="1">
                  <c:v>742</c:v>
                </c:pt>
                <c:pt idx="2">
                  <c:v>1008</c:v>
                </c:pt>
                <c:pt idx="3">
                  <c:v>786</c:v>
                </c:pt>
                <c:pt idx="4">
                  <c:v>745</c:v>
                </c:pt>
                <c:pt idx="5">
                  <c:v>834</c:v>
                </c:pt>
                <c:pt idx="6">
                  <c:v>808</c:v>
                </c:pt>
                <c:pt idx="7">
                  <c:v>815</c:v>
                </c:pt>
                <c:pt idx="8">
                  <c:v>798</c:v>
                </c:pt>
                <c:pt idx="9">
                  <c:v>960</c:v>
                </c:pt>
                <c:pt idx="10">
                  <c:v>836</c:v>
                </c:pt>
                <c:pt idx="11">
                  <c:v>742</c:v>
                </c:pt>
              </c:numCache>
            </c:numRef>
          </c:val>
          <c:smooth val="1"/>
          <c:extLst>
            <c:ext xmlns:c16="http://schemas.microsoft.com/office/drawing/2014/chart" uri="{C3380CC4-5D6E-409C-BE32-E72D297353CC}">
              <c16:uniqueId val="{0000000A-39EF-4944-B291-D2068641460E}"/>
            </c:ext>
          </c:extLst>
        </c:ser>
        <c:ser>
          <c:idx val="1"/>
          <c:order val="1"/>
          <c:tx>
            <c:strRef>
              <c:f>'Pivot Analysis'!$H$121</c:f>
              <c:strCache>
                <c:ptCount val="1"/>
                <c:pt idx="0">
                  <c:v>Casualities</c:v>
                </c:pt>
              </c:strCache>
            </c:strRef>
          </c:tx>
          <c:spPr>
            <a:ln w="28575" cap="rnd">
              <a:solidFill>
                <a:srgbClr val="1C9EA4"/>
              </a:solidFill>
              <a:round/>
            </a:ln>
            <a:effectLst/>
          </c:spPr>
          <c:marker>
            <c:symbol val="circle"/>
            <c:size val="7"/>
            <c:spPr>
              <a:solidFill>
                <a:srgbClr val="1C9EA4"/>
              </a:solidFill>
              <a:ln w="9525">
                <a:noFill/>
              </a:ln>
              <a:effectLst/>
              <a:scene3d>
                <a:camera prst="orthographicFront"/>
                <a:lightRig rig="threePt" dir="t"/>
              </a:scene3d>
              <a:sp3d>
                <a:bevelT/>
              </a:sp3d>
            </c:spPr>
          </c:marker>
          <c:cat>
            <c:strRef>
              <c:f>'Pivot Analysis'!$F$122:$F$133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Analysis'!$H$122:$H$133</c:f>
              <c:numCache>
                <c:formatCode>General</c:formatCode>
                <c:ptCount val="12"/>
                <c:pt idx="0">
                  <c:v>173</c:v>
                </c:pt>
                <c:pt idx="1">
                  <c:v>156</c:v>
                </c:pt>
                <c:pt idx="2">
                  <c:v>207</c:v>
                </c:pt>
                <c:pt idx="3">
                  <c:v>164</c:v>
                </c:pt>
                <c:pt idx="4">
                  <c:v>153</c:v>
                </c:pt>
                <c:pt idx="5">
                  <c:v>166</c:v>
                </c:pt>
                <c:pt idx="6">
                  <c:v>164</c:v>
                </c:pt>
                <c:pt idx="7">
                  <c:v>158</c:v>
                </c:pt>
                <c:pt idx="8">
                  <c:v>151</c:v>
                </c:pt>
                <c:pt idx="9">
                  <c:v>186</c:v>
                </c:pt>
                <c:pt idx="10">
                  <c:v>163</c:v>
                </c:pt>
                <c:pt idx="11">
                  <c:v>159</c:v>
                </c:pt>
              </c:numCache>
            </c:numRef>
          </c:val>
          <c:smooth val="1"/>
          <c:extLst>
            <c:ext xmlns:c16="http://schemas.microsoft.com/office/drawing/2014/chart" uri="{C3380CC4-5D6E-409C-BE32-E72D297353CC}">
              <c16:uniqueId val="{0000000B-39EF-4944-B291-D2068641460E}"/>
            </c:ext>
          </c:extLst>
        </c:ser>
        <c:dLbls>
          <c:showLegendKey val="0"/>
          <c:showVal val="0"/>
          <c:showCatName val="0"/>
          <c:showSerName val="0"/>
          <c:showPercent val="0"/>
          <c:showBubbleSize val="0"/>
        </c:dLbls>
        <c:marker val="1"/>
        <c:smooth val="0"/>
        <c:axId val="1928477760"/>
        <c:axId val="1928476320"/>
      </c:lineChart>
      <c:catAx>
        <c:axId val="192847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ysClr val="windowText" lastClr="000000"/>
                </a:solidFill>
                <a:latin typeface="+mn-lt"/>
                <a:ea typeface="+mn-ea"/>
                <a:cs typeface="+mn-cs"/>
              </a:defRPr>
            </a:pPr>
            <a:endParaRPr lang="en-US"/>
          </a:p>
        </c:txPr>
        <c:crossAx val="1928476320"/>
        <c:crosses val="autoZero"/>
        <c:auto val="1"/>
        <c:lblAlgn val="ctr"/>
        <c:lblOffset val="100"/>
        <c:noMultiLvlLbl val="0"/>
      </c:catAx>
      <c:valAx>
        <c:axId val="1928476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200" b="1" i="0" u="none" strike="noStrike" kern="1200" baseline="0">
                <a:solidFill>
                  <a:sysClr val="windowText" lastClr="000000"/>
                </a:solidFill>
                <a:latin typeface="+mn-lt"/>
                <a:ea typeface="+mn-ea"/>
                <a:cs typeface="+mn-cs"/>
              </a:defRPr>
            </a:pPr>
            <a:endParaRPr lang="en-US"/>
          </a:p>
        </c:txPr>
        <c:crossAx val="1928477760"/>
        <c:crosses val="autoZero"/>
        <c:crossBetween val="between"/>
      </c:valAx>
      <c:spPr>
        <a:noFill/>
        <a:ln>
          <a:noFill/>
        </a:ln>
        <a:effectLst/>
      </c:spPr>
    </c:plotArea>
    <c:legend>
      <c:legendPos val="r"/>
      <c:layout>
        <c:manualLayout>
          <c:xMode val="edge"/>
          <c:yMode val="edge"/>
          <c:x val="0.82233943908419893"/>
          <c:y val="1.9177692994561243E-3"/>
          <c:w val="0.15418638251204514"/>
          <c:h val="0.16577035473658575"/>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Analysis'!$E$206</c:f>
              <c:strCache>
                <c:ptCount val="1"/>
                <c:pt idx="0">
                  <c:v>Off-Peak</c:v>
                </c:pt>
              </c:strCache>
            </c:strRef>
          </c:tx>
          <c:spPr>
            <a:solidFill>
              <a:srgbClr val="E33B57"/>
            </a:solidFill>
            <a:ln>
              <a:noFill/>
            </a:ln>
            <a:effectLst/>
            <a:scene3d>
              <a:camera prst="orthographicFront"/>
              <a:lightRig rig="threePt" dir="t"/>
            </a:scene3d>
            <a:sp3d>
              <a:bevelT/>
            </a:sp3d>
          </c:spPr>
          <c:invertIfNegative val="0"/>
          <c:val>
            <c:numRef>
              <c:f>'Pivot Analysis'!$G$206</c:f>
              <c:numCache>
                <c:formatCode>0.00%</c:formatCode>
                <c:ptCount val="1"/>
                <c:pt idx="0">
                  <c:v>0.66700000000000004</c:v>
                </c:pt>
              </c:numCache>
            </c:numRef>
          </c:val>
          <c:extLst>
            <c:ext xmlns:c16="http://schemas.microsoft.com/office/drawing/2014/chart" uri="{C3380CC4-5D6E-409C-BE32-E72D297353CC}">
              <c16:uniqueId val="{00000000-B455-437E-A3FB-51B9D7F866E3}"/>
            </c:ext>
          </c:extLst>
        </c:ser>
        <c:ser>
          <c:idx val="1"/>
          <c:order val="1"/>
          <c:tx>
            <c:strRef>
              <c:f>'Pivot Analysis'!$E$207</c:f>
              <c:strCache>
                <c:ptCount val="1"/>
                <c:pt idx="0">
                  <c:v>Peak</c:v>
                </c:pt>
              </c:strCache>
            </c:strRef>
          </c:tx>
          <c:spPr>
            <a:solidFill>
              <a:schemeClr val="bg1">
                <a:lumMod val="85000"/>
              </a:schemeClr>
            </a:solidFill>
            <a:ln>
              <a:noFill/>
            </a:ln>
            <a:effectLst/>
          </c:spPr>
          <c:invertIfNegative val="0"/>
          <c:val>
            <c:numRef>
              <c:f>'Pivot Analysis'!$G$207</c:f>
              <c:numCache>
                <c:formatCode>0.00%</c:formatCode>
                <c:ptCount val="1"/>
                <c:pt idx="0">
                  <c:v>0.33300000000000002</c:v>
                </c:pt>
              </c:numCache>
            </c:numRef>
          </c:val>
          <c:extLst>
            <c:ext xmlns:c16="http://schemas.microsoft.com/office/drawing/2014/chart" uri="{C3380CC4-5D6E-409C-BE32-E72D297353CC}">
              <c16:uniqueId val="{00000001-B455-437E-A3FB-51B9D7F866E3}"/>
            </c:ext>
          </c:extLst>
        </c:ser>
        <c:dLbls>
          <c:showLegendKey val="0"/>
          <c:showVal val="0"/>
          <c:showCatName val="0"/>
          <c:showSerName val="0"/>
          <c:showPercent val="0"/>
          <c:showBubbleSize val="0"/>
        </c:dLbls>
        <c:gapWidth val="251"/>
        <c:overlap val="100"/>
        <c:axId val="1928488800"/>
        <c:axId val="1928472480"/>
      </c:barChart>
      <c:catAx>
        <c:axId val="1928488800"/>
        <c:scaling>
          <c:orientation val="minMax"/>
        </c:scaling>
        <c:delete val="1"/>
        <c:axPos val="l"/>
        <c:numFmt formatCode="General" sourceLinked="1"/>
        <c:majorTickMark val="none"/>
        <c:minorTickMark val="none"/>
        <c:tickLblPos val="nextTo"/>
        <c:crossAx val="1928472480"/>
        <c:crosses val="autoZero"/>
        <c:auto val="1"/>
        <c:lblAlgn val="ctr"/>
        <c:lblOffset val="100"/>
        <c:noMultiLvlLbl val="0"/>
      </c:catAx>
      <c:valAx>
        <c:axId val="1928472480"/>
        <c:scaling>
          <c:orientation val="minMax"/>
        </c:scaling>
        <c:delete val="1"/>
        <c:axPos val="b"/>
        <c:numFmt formatCode="0%" sourceLinked="1"/>
        <c:majorTickMark val="none"/>
        <c:minorTickMark val="none"/>
        <c:tickLblPos val="nextTo"/>
        <c:crossAx val="1928488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1"/>
          <c:order val="0"/>
          <c:tx>
            <c:strRef>
              <c:f>'Pivot Analysis'!$E$207</c:f>
              <c:strCache>
                <c:ptCount val="1"/>
                <c:pt idx="0">
                  <c:v>Peak</c:v>
                </c:pt>
              </c:strCache>
            </c:strRef>
          </c:tx>
          <c:spPr>
            <a:solidFill>
              <a:srgbClr val="1C9EA4"/>
            </a:solidFill>
            <a:ln>
              <a:noFill/>
            </a:ln>
            <a:effectLst/>
            <a:scene3d>
              <a:camera prst="orthographicFront"/>
              <a:lightRig rig="threePt" dir="t"/>
            </a:scene3d>
            <a:sp3d>
              <a:bevelT/>
            </a:sp3d>
          </c:spPr>
          <c:invertIfNegative val="0"/>
          <c:val>
            <c:numRef>
              <c:f>'Pivot Analysis'!$G$207</c:f>
              <c:numCache>
                <c:formatCode>0.00%</c:formatCode>
                <c:ptCount val="1"/>
                <c:pt idx="0">
                  <c:v>0.33300000000000002</c:v>
                </c:pt>
              </c:numCache>
            </c:numRef>
          </c:val>
          <c:extLst>
            <c:ext xmlns:c16="http://schemas.microsoft.com/office/drawing/2014/chart" uri="{C3380CC4-5D6E-409C-BE32-E72D297353CC}">
              <c16:uniqueId val="{00000000-1D48-4719-A19F-9725A1DBE0EE}"/>
            </c:ext>
          </c:extLst>
        </c:ser>
        <c:ser>
          <c:idx val="0"/>
          <c:order val="1"/>
          <c:tx>
            <c:strRef>
              <c:f>'Pivot Analysis'!$E$206</c:f>
              <c:strCache>
                <c:ptCount val="1"/>
                <c:pt idx="0">
                  <c:v>Off-Peak</c:v>
                </c:pt>
              </c:strCache>
            </c:strRef>
          </c:tx>
          <c:spPr>
            <a:solidFill>
              <a:schemeClr val="tx1">
                <a:lumMod val="50000"/>
                <a:lumOff val="50000"/>
              </a:schemeClr>
            </a:solidFill>
            <a:ln>
              <a:noFill/>
            </a:ln>
            <a:effectLst/>
            <a:scene3d>
              <a:camera prst="orthographicFront"/>
              <a:lightRig rig="threePt" dir="t"/>
            </a:scene3d>
            <a:sp3d/>
          </c:spPr>
          <c:invertIfNegative val="0"/>
          <c:dPt>
            <c:idx val="0"/>
            <c:invertIfNegative val="0"/>
            <c:bubble3D val="0"/>
            <c:spPr>
              <a:solidFill>
                <a:schemeClr val="bg1">
                  <a:lumMod val="85000"/>
                </a:schemeClr>
              </a:solidFill>
              <a:ln>
                <a:noFill/>
              </a:ln>
              <a:effectLst/>
              <a:scene3d>
                <a:camera prst="orthographicFront"/>
                <a:lightRig rig="threePt" dir="t"/>
              </a:scene3d>
              <a:sp3d/>
            </c:spPr>
            <c:extLst>
              <c:ext xmlns:c16="http://schemas.microsoft.com/office/drawing/2014/chart" uri="{C3380CC4-5D6E-409C-BE32-E72D297353CC}">
                <c16:uniqueId val="{00000002-1D48-4719-A19F-9725A1DBE0EE}"/>
              </c:ext>
            </c:extLst>
          </c:dPt>
          <c:val>
            <c:numRef>
              <c:f>'Pivot Analysis'!$G$206</c:f>
              <c:numCache>
                <c:formatCode>0.00%</c:formatCode>
                <c:ptCount val="1"/>
                <c:pt idx="0">
                  <c:v>0.66700000000000004</c:v>
                </c:pt>
              </c:numCache>
            </c:numRef>
          </c:val>
          <c:extLst>
            <c:ext xmlns:c16="http://schemas.microsoft.com/office/drawing/2014/chart" uri="{C3380CC4-5D6E-409C-BE32-E72D297353CC}">
              <c16:uniqueId val="{00000001-1D48-4719-A19F-9725A1DBE0EE}"/>
            </c:ext>
          </c:extLst>
        </c:ser>
        <c:dLbls>
          <c:showLegendKey val="0"/>
          <c:showVal val="0"/>
          <c:showCatName val="0"/>
          <c:showSerName val="0"/>
          <c:showPercent val="0"/>
          <c:showBubbleSize val="0"/>
        </c:dLbls>
        <c:gapWidth val="251"/>
        <c:overlap val="100"/>
        <c:axId val="1928488800"/>
        <c:axId val="1928472480"/>
      </c:barChart>
      <c:catAx>
        <c:axId val="1928488800"/>
        <c:scaling>
          <c:orientation val="minMax"/>
        </c:scaling>
        <c:delete val="1"/>
        <c:axPos val="l"/>
        <c:numFmt formatCode="General" sourceLinked="1"/>
        <c:majorTickMark val="none"/>
        <c:minorTickMark val="none"/>
        <c:tickLblPos val="nextTo"/>
        <c:crossAx val="1928472480"/>
        <c:crosses val="autoZero"/>
        <c:auto val="1"/>
        <c:lblAlgn val="ctr"/>
        <c:lblOffset val="100"/>
        <c:noMultiLvlLbl val="0"/>
      </c:catAx>
      <c:valAx>
        <c:axId val="1928472480"/>
        <c:scaling>
          <c:orientation val="minMax"/>
        </c:scaling>
        <c:delete val="1"/>
        <c:axPos val="b"/>
        <c:numFmt formatCode="0%" sourceLinked="1"/>
        <c:majorTickMark val="none"/>
        <c:minorTickMark val="none"/>
        <c:tickLblPos val="nextTo"/>
        <c:crossAx val="1928488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Pivot Analysis'!$P$181"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firstButton="1" fmlaLink="'Pivot Analysis'!$P$181" lockText="1" noThreeD="1"/>
</file>

<file path=xl/ctrlProps/ctrlProp4.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Charts!A1"/><Relationship Id="rId7" Type="http://schemas.openxmlformats.org/officeDocument/2006/relationships/hyperlink" Target="#'Data Analysis'!A1"/><Relationship Id="rId2" Type="http://schemas.openxmlformats.org/officeDocument/2006/relationships/image" Target="../media/image1.png"/><Relationship Id="rId1" Type="http://schemas.openxmlformats.org/officeDocument/2006/relationships/hyperlink" Target="#'L Summary '!A1"/><Relationship Id="rId6" Type="http://schemas.openxmlformats.org/officeDocument/2006/relationships/image" Target="../media/image3.png"/><Relationship Id="rId5" Type="http://schemas.openxmlformats.org/officeDocument/2006/relationships/hyperlink" Target="#'D Summary'!A1"/><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18.xml"/><Relationship Id="rId18" Type="http://schemas.openxmlformats.org/officeDocument/2006/relationships/chart" Target="../charts/chart21.xml"/><Relationship Id="rId26" Type="http://schemas.openxmlformats.org/officeDocument/2006/relationships/hyperlink" Target="#Source!A1"/><Relationship Id="rId3" Type="http://schemas.openxmlformats.org/officeDocument/2006/relationships/chart" Target="../charts/chart13.xml"/><Relationship Id="rId21" Type="http://schemas.openxmlformats.org/officeDocument/2006/relationships/image" Target="../media/image4.png"/><Relationship Id="rId7" Type="http://schemas.openxmlformats.org/officeDocument/2006/relationships/chart" Target="../charts/chart17.xml"/><Relationship Id="rId12" Type="http://schemas.openxmlformats.org/officeDocument/2006/relationships/image" Target="../media/image9.png"/><Relationship Id="rId17" Type="http://schemas.openxmlformats.org/officeDocument/2006/relationships/image" Target="../media/image11.png"/><Relationship Id="rId25" Type="http://schemas.openxmlformats.org/officeDocument/2006/relationships/image" Target="../media/image3.png"/><Relationship Id="rId2" Type="http://schemas.openxmlformats.org/officeDocument/2006/relationships/chart" Target="../charts/chart12.xml"/><Relationship Id="rId16" Type="http://schemas.openxmlformats.org/officeDocument/2006/relationships/image" Target="../media/image10.png"/><Relationship Id="rId20" Type="http://schemas.openxmlformats.org/officeDocument/2006/relationships/hyperlink" Target="#'Data Analysis'!A1"/><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8.png"/><Relationship Id="rId24" Type="http://schemas.openxmlformats.org/officeDocument/2006/relationships/hyperlink" Target="#'D Summary'!A1"/><Relationship Id="rId5" Type="http://schemas.openxmlformats.org/officeDocument/2006/relationships/chart" Target="../charts/chart15.xml"/><Relationship Id="rId15" Type="http://schemas.openxmlformats.org/officeDocument/2006/relationships/chart" Target="../charts/chart20.xml"/><Relationship Id="rId23" Type="http://schemas.openxmlformats.org/officeDocument/2006/relationships/image" Target="../media/image1.png"/><Relationship Id="rId10" Type="http://schemas.openxmlformats.org/officeDocument/2006/relationships/image" Target="../media/image7.png"/><Relationship Id="rId19" Type="http://schemas.openxmlformats.org/officeDocument/2006/relationships/chart" Target="../charts/chart22.xml"/><Relationship Id="rId4" Type="http://schemas.openxmlformats.org/officeDocument/2006/relationships/chart" Target="../charts/chart14.xml"/><Relationship Id="rId9" Type="http://schemas.openxmlformats.org/officeDocument/2006/relationships/image" Target="../media/image6.png"/><Relationship Id="rId14" Type="http://schemas.openxmlformats.org/officeDocument/2006/relationships/chart" Target="../charts/chart19.xml"/><Relationship Id="rId22" Type="http://schemas.openxmlformats.org/officeDocument/2006/relationships/hyperlink" Target="#'L Summary '!A1"/><Relationship Id="rId27"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hyperlink" Target="#Charts!A1"/><Relationship Id="rId7" Type="http://schemas.openxmlformats.org/officeDocument/2006/relationships/hyperlink" Target="#'D Summary'!A1"/><Relationship Id="rId2" Type="http://schemas.openxmlformats.org/officeDocument/2006/relationships/image" Target="../media/image1.png"/><Relationship Id="rId1" Type="http://schemas.openxmlformats.org/officeDocument/2006/relationships/hyperlink" Target="#'L Summary '!A1"/><Relationship Id="rId6" Type="http://schemas.openxmlformats.org/officeDocument/2006/relationships/image" Target="../media/image12.png"/><Relationship Id="rId5" Type="http://schemas.openxmlformats.org/officeDocument/2006/relationships/hyperlink" Target="#Source!A1"/><Relationship Id="rId4" Type="http://schemas.openxmlformats.org/officeDocument/2006/relationships/image" Target="../media/image2.png"/></Relationships>
</file>

<file path=xl/drawings/_rels/drawing5.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chart" Target="../charts/chart25.xml"/><Relationship Id="rId26" Type="http://schemas.openxmlformats.org/officeDocument/2006/relationships/image" Target="../media/image25.png"/><Relationship Id="rId39" Type="http://schemas.openxmlformats.org/officeDocument/2006/relationships/chart" Target="../charts/chart31.xml"/><Relationship Id="rId21" Type="http://schemas.openxmlformats.org/officeDocument/2006/relationships/image" Target="../media/image6.png"/><Relationship Id="rId34" Type="http://schemas.openxmlformats.org/officeDocument/2006/relationships/chart" Target="../charts/chart29.xml"/><Relationship Id="rId42" Type="http://schemas.openxmlformats.org/officeDocument/2006/relationships/image" Target="../media/image34.png"/><Relationship Id="rId47" Type="http://schemas.openxmlformats.org/officeDocument/2006/relationships/image" Target="../media/image35.png"/><Relationship Id="rId7" Type="http://schemas.openxmlformats.org/officeDocument/2006/relationships/image" Target="../media/image15.png"/><Relationship Id="rId2" Type="http://schemas.openxmlformats.org/officeDocument/2006/relationships/hyperlink" Target="#'L Summary '!A1"/><Relationship Id="rId16" Type="http://schemas.openxmlformats.org/officeDocument/2006/relationships/chart" Target="../charts/chart24.xml"/><Relationship Id="rId29" Type="http://schemas.openxmlformats.org/officeDocument/2006/relationships/image" Target="../media/image28.png"/><Relationship Id="rId11" Type="http://schemas.openxmlformats.org/officeDocument/2006/relationships/image" Target="../media/image18.png"/><Relationship Id="rId24" Type="http://schemas.openxmlformats.org/officeDocument/2006/relationships/image" Target="../media/image9.png"/><Relationship Id="rId32" Type="http://schemas.openxmlformats.org/officeDocument/2006/relationships/chart" Target="../charts/chart27.xml"/><Relationship Id="rId37" Type="http://schemas.openxmlformats.org/officeDocument/2006/relationships/image" Target="../media/image32.png"/><Relationship Id="rId40" Type="http://schemas.openxmlformats.org/officeDocument/2006/relationships/image" Target="../media/image33.png"/><Relationship Id="rId45" Type="http://schemas.openxmlformats.org/officeDocument/2006/relationships/image" Target="../media/image10.png"/><Relationship Id="rId5" Type="http://schemas.openxmlformats.org/officeDocument/2006/relationships/image" Target="../media/image14.png"/><Relationship Id="rId15" Type="http://schemas.openxmlformats.org/officeDocument/2006/relationships/image" Target="../media/image21.png"/><Relationship Id="rId23" Type="http://schemas.openxmlformats.org/officeDocument/2006/relationships/image" Target="../media/image8.png"/><Relationship Id="rId28" Type="http://schemas.openxmlformats.org/officeDocument/2006/relationships/image" Target="../media/image27.png"/><Relationship Id="rId36" Type="http://schemas.openxmlformats.org/officeDocument/2006/relationships/image" Target="../media/image31.png"/><Relationship Id="rId49" Type="http://schemas.openxmlformats.org/officeDocument/2006/relationships/image" Target="../media/image37.png"/><Relationship Id="rId10" Type="http://schemas.openxmlformats.org/officeDocument/2006/relationships/image" Target="../media/image17.png"/><Relationship Id="rId19" Type="http://schemas.openxmlformats.org/officeDocument/2006/relationships/image" Target="../media/image23.png"/><Relationship Id="rId31" Type="http://schemas.openxmlformats.org/officeDocument/2006/relationships/chart" Target="../charts/chart26.xml"/><Relationship Id="rId44" Type="http://schemas.openxmlformats.org/officeDocument/2006/relationships/chart" Target="../charts/chart34.xml"/><Relationship Id="rId4" Type="http://schemas.openxmlformats.org/officeDocument/2006/relationships/hyperlink" Target="#Charts!A1"/><Relationship Id="rId9" Type="http://schemas.openxmlformats.org/officeDocument/2006/relationships/image" Target="../media/image16.png"/><Relationship Id="rId14" Type="http://schemas.openxmlformats.org/officeDocument/2006/relationships/hyperlink" Target="#Source!A1"/><Relationship Id="rId22" Type="http://schemas.openxmlformats.org/officeDocument/2006/relationships/image" Target="../media/image7.png"/><Relationship Id="rId27" Type="http://schemas.openxmlformats.org/officeDocument/2006/relationships/image" Target="../media/image26.png"/><Relationship Id="rId30" Type="http://schemas.openxmlformats.org/officeDocument/2006/relationships/image" Target="../media/image29.png"/><Relationship Id="rId35" Type="http://schemas.openxmlformats.org/officeDocument/2006/relationships/image" Target="../media/image30.png"/><Relationship Id="rId43" Type="http://schemas.openxmlformats.org/officeDocument/2006/relationships/chart" Target="../charts/chart33.xml"/><Relationship Id="rId48" Type="http://schemas.openxmlformats.org/officeDocument/2006/relationships/image" Target="../media/image36.png"/><Relationship Id="rId8" Type="http://schemas.openxmlformats.org/officeDocument/2006/relationships/chart" Target="../charts/chart23.xml"/><Relationship Id="rId3" Type="http://schemas.openxmlformats.org/officeDocument/2006/relationships/image" Target="../media/image1.png"/><Relationship Id="rId12" Type="http://schemas.openxmlformats.org/officeDocument/2006/relationships/image" Target="../media/image19.png"/><Relationship Id="rId17" Type="http://schemas.openxmlformats.org/officeDocument/2006/relationships/image" Target="../media/image22.png"/><Relationship Id="rId25" Type="http://schemas.openxmlformats.org/officeDocument/2006/relationships/image" Target="../media/image24.png"/><Relationship Id="rId33" Type="http://schemas.openxmlformats.org/officeDocument/2006/relationships/chart" Target="../charts/chart28.xml"/><Relationship Id="rId38" Type="http://schemas.openxmlformats.org/officeDocument/2006/relationships/chart" Target="../charts/chart30.xml"/><Relationship Id="rId46" Type="http://schemas.openxmlformats.org/officeDocument/2006/relationships/image" Target="../media/image11.png"/><Relationship Id="rId20" Type="http://schemas.openxmlformats.org/officeDocument/2006/relationships/image" Target="../media/image5.png"/><Relationship Id="rId41" Type="http://schemas.openxmlformats.org/officeDocument/2006/relationships/chart" Target="../charts/chart32.xml"/><Relationship Id="rId1" Type="http://schemas.openxmlformats.org/officeDocument/2006/relationships/image" Target="../media/image13.png"/><Relationship Id="rId6" Type="http://schemas.openxmlformats.org/officeDocument/2006/relationships/hyperlink" Target="#'Data Analysis'!A1"/></Relationships>
</file>

<file path=xl/drawings/_rels/drawing6.xml.rels><?xml version="1.0" encoding="UTF-8" standalone="yes"?>
<Relationships xmlns="http://schemas.openxmlformats.org/package/2006/relationships"><Relationship Id="rId13" Type="http://schemas.openxmlformats.org/officeDocument/2006/relationships/image" Target="../media/image22.png"/><Relationship Id="rId18" Type="http://schemas.openxmlformats.org/officeDocument/2006/relationships/image" Target="../media/image9.png"/><Relationship Id="rId26" Type="http://schemas.openxmlformats.org/officeDocument/2006/relationships/chart" Target="../charts/chart41.xml"/><Relationship Id="rId39" Type="http://schemas.openxmlformats.org/officeDocument/2006/relationships/image" Target="../media/image5.png"/><Relationship Id="rId21" Type="http://schemas.openxmlformats.org/officeDocument/2006/relationships/image" Target="../media/image27.png"/><Relationship Id="rId34" Type="http://schemas.openxmlformats.org/officeDocument/2006/relationships/image" Target="../media/image34.png"/><Relationship Id="rId42" Type="http://schemas.openxmlformats.org/officeDocument/2006/relationships/image" Target="../media/image41.png"/><Relationship Id="rId47" Type="http://schemas.openxmlformats.org/officeDocument/2006/relationships/image" Target="../media/image46.png"/><Relationship Id="rId50" Type="http://schemas.openxmlformats.org/officeDocument/2006/relationships/image" Target="../media/image48.png"/><Relationship Id="rId7" Type="http://schemas.openxmlformats.org/officeDocument/2006/relationships/chart" Target="../charts/chart35.xml"/><Relationship Id="rId2" Type="http://schemas.openxmlformats.org/officeDocument/2006/relationships/image" Target="../media/image3.png"/><Relationship Id="rId16" Type="http://schemas.openxmlformats.org/officeDocument/2006/relationships/image" Target="../media/image7.png"/><Relationship Id="rId29" Type="http://schemas.openxmlformats.org/officeDocument/2006/relationships/image" Target="../media/image32.png"/><Relationship Id="rId11" Type="http://schemas.openxmlformats.org/officeDocument/2006/relationships/image" Target="../media/image20.png"/><Relationship Id="rId24" Type="http://schemas.openxmlformats.org/officeDocument/2006/relationships/chart" Target="../charts/chart39.xml"/><Relationship Id="rId32" Type="http://schemas.openxmlformats.org/officeDocument/2006/relationships/image" Target="../media/image33.png"/><Relationship Id="rId37" Type="http://schemas.openxmlformats.org/officeDocument/2006/relationships/image" Target="../media/image38.gif"/><Relationship Id="rId40" Type="http://schemas.openxmlformats.org/officeDocument/2006/relationships/hyperlink" Target="#Source!A1"/><Relationship Id="rId45" Type="http://schemas.openxmlformats.org/officeDocument/2006/relationships/image" Target="../media/image44.png"/><Relationship Id="rId5" Type="http://schemas.openxmlformats.org/officeDocument/2006/relationships/hyperlink" Target="#'Data Analysis'!A1"/><Relationship Id="rId15" Type="http://schemas.openxmlformats.org/officeDocument/2006/relationships/image" Target="../media/image6.png"/><Relationship Id="rId23" Type="http://schemas.openxmlformats.org/officeDocument/2006/relationships/chart" Target="../charts/chart38.xml"/><Relationship Id="rId28" Type="http://schemas.openxmlformats.org/officeDocument/2006/relationships/image" Target="../media/image31.png"/><Relationship Id="rId36" Type="http://schemas.openxmlformats.org/officeDocument/2006/relationships/chart" Target="../charts/chart46.xml"/><Relationship Id="rId49" Type="http://schemas.openxmlformats.org/officeDocument/2006/relationships/hyperlink" Target="#Buttons"/><Relationship Id="rId10" Type="http://schemas.openxmlformats.org/officeDocument/2006/relationships/image" Target="../media/image19.png"/><Relationship Id="rId19" Type="http://schemas.openxmlformats.org/officeDocument/2006/relationships/image" Target="../media/image25.png"/><Relationship Id="rId31" Type="http://schemas.openxmlformats.org/officeDocument/2006/relationships/chart" Target="../charts/chart43.xml"/><Relationship Id="rId44" Type="http://schemas.openxmlformats.org/officeDocument/2006/relationships/image" Target="../media/image43.gif"/><Relationship Id="rId4" Type="http://schemas.openxmlformats.org/officeDocument/2006/relationships/image" Target="../media/image14.png"/><Relationship Id="rId9" Type="http://schemas.openxmlformats.org/officeDocument/2006/relationships/image" Target="../media/image18.png"/><Relationship Id="rId14" Type="http://schemas.openxmlformats.org/officeDocument/2006/relationships/chart" Target="../charts/chart37.xml"/><Relationship Id="rId22" Type="http://schemas.openxmlformats.org/officeDocument/2006/relationships/image" Target="../media/image29.png"/><Relationship Id="rId27" Type="http://schemas.openxmlformats.org/officeDocument/2006/relationships/image" Target="../media/image30.png"/><Relationship Id="rId30" Type="http://schemas.openxmlformats.org/officeDocument/2006/relationships/chart" Target="../charts/chart42.xml"/><Relationship Id="rId35" Type="http://schemas.openxmlformats.org/officeDocument/2006/relationships/chart" Target="../charts/chart45.xml"/><Relationship Id="rId43" Type="http://schemas.openxmlformats.org/officeDocument/2006/relationships/image" Target="../media/image42.png"/><Relationship Id="rId48" Type="http://schemas.openxmlformats.org/officeDocument/2006/relationships/image" Target="../media/image47.gif"/><Relationship Id="rId8" Type="http://schemas.openxmlformats.org/officeDocument/2006/relationships/image" Target="../media/image17.png"/><Relationship Id="rId3" Type="http://schemas.openxmlformats.org/officeDocument/2006/relationships/hyperlink" Target="#Charts!A1"/><Relationship Id="rId12" Type="http://schemas.openxmlformats.org/officeDocument/2006/relationships/chart" Target="../charts/chart36.xml"/><Relationship Id="rId17" Type="http://schemas.openxmlformats.org/officeDocument/2006/relationships/image" Target="../media/image8.png"/><Relationship Id="rId25" Type="http://schemas.openxmlformats.org/officeDocument/2006/relationships/chart" Target="../charts/chart40.xml"/><Relationship Id="rId33" Type="http://schemas.openxmlformats.org/officeDocument/2006/relationships/chart" Target="../charts/chart44.xml"/><Relationship Id="rId38" Type="http://schemas.openxmlformats.org/officeDocument/2006/relationships/image" Target="../media/image39.gif"/><Relationship Id="rId46" Type="http://schemas.openxmlformats.org/officeDocument/2006/relationships/image" Target="../media/image45.png"/><Relationship Id="rId20" Type="http://schemas.openxmlformats.org/officeDocument/2006/relationships/image" Target="../media/image26.png"/><Relationship Id="rId41" Type="http://schemas.openxmlformats.org/officeDocument/2006/relationships/image" Target="../media/image40.png"/><Relationship Id="rId1" Type="http://schemas.openxmlformats.org/officeDocument/2006/relationships/hyperlink" Target="#'D Summary'!A1"/><Relationship Id="rId6" Type="http://schemas.openxmlformats.org/officeDocument/2006/relationships/image" Target="../media/image15.png"/></Relationships>
</file>

<file path=xl/drawings/_rels/drawing7.xml.rels><?xml version="1.0" encoding="UTF-8" standalone="yes"?>
<Relationships xmlns="http://schemas.openxmlformats.org/package/2006/relationships"><Relationship Id="rId13" Type="http://schemas.openxmlformats.org/officeDocument/2006/relationships/image" Target="../media/image28.png"/><Relationship Id="rId18" Type="http://schemas.openxmlformats.org/officeDocument/2006/relationships/image" Target="../media/image14.png"/><Relationship Id="rId26" Type="http://schemas.openxmlformats.org/officeDocument/2006/relationships/image" Target="../media/image60.png"/><Relationship Id="rId39" Type="http://schemas.openxmlformats.org/officeDocument/2006/relationships/image" Target="../media/image20.png"/><Relationship Id="rId21" Type="http://schemas.openxmlformats.org/officeDocument/2006/relationships/image" Target="../media/image21.png"/><Relationship Id="rId34" Type="http://schemas.openxmlformats.org/officeDocument/2006/relationships/image" Target="../media/image39.gif"/><Relationship Id="rId42" Type="http://schemas.openxmlformats.org/officeDocument/2006/relationships/image" Target="../media/image65.png"/><Relationship Id="rId47" Type="http://schemas.openxmlformats.org/officeDocument/2006/relationships/image" Target="../media/image67.png"/><Relationship Id="rId50" Type="http://schemas.openxmlformats.org/officeDocument/2006/relationships/image" Target="../media/image70.png"/><Relationship Id="rId55" Type="http://schemas.openxmlformats.org/officeDocument/2006/relationships/image" Target="../media/image73.png"/><Relationship Id="rId7" Type="http://schemas.openxmlformats.org/officeDocument/2006/relationships/image" Target="../media/image51.png"/><Relationship Id="rId2" Type="http://schemas.openxmlformats.org/officeDocument/2006/relationships/image" Target="../media/image32.png"/><Relationship Id="rId16" Type="http://schemas.openxmlformats.org/officeDocument/2006/relationships/image" Target="../media/image1.png"/><Relationship Id="rId29" Type="http://schemas.openxmlformats.org/officeDocument/2006/relationships/image" Target="../media/image61.png"/><Relationship Id="rId11" Type="http://schemas.openxmlformats.org/officeDocument/2006/relationships/image" Target="../media/image55.svg"/><Relationship Id="rId24" Type="http://schemas.openxmlformats.org/officeDocument/2006/relationships/image" Target="../media/image4.png"/><Relationship Id="rId32" Type="http://schemas.openxmlformats.org/officeDocument/2006/relationships/image" Target="../media/image9.png"/><Relationship Id="rId37" Type="http://schemas.openxmlformats.org/officeDocument/2006/relationships/image" Target="../media/image18.png"/><Relationship Id="rId40" Type="http://schemas.openxmlformats.org/officeDocument/2006/relationships/image" Target="../media/image64.gif"/><Relationship Id="rId45" Type="http://schemas.openxmlformats.org/officeDocument/2006/relationships/image" Target="../media/image33.png"/><Relationship Id="rId53" Type="http://schemas.openxmlformats.org/officeDocument/2006/relationships/image" Target="../media/image72.png"/><Relationship Id="rId5" Type="http://schemas.openxmlformats.org/officeDocument/2006/relationships/image" Target="../media/image49.png"/><Relationship Id="rId10" Type="http://schemas.openxmlformats.org/officeDocument/2006/relationships/image" Target="../media/image54.png"/><Relationship Id="rId19" Type="http://schemas.openxmlformats.org/officeDocument/2006/relationships/image" Target="../media/image2.png"/><Relationship Id="rId31" Type="http://schemas.openxmlformats.org/officeDocument/2006/relationships/image" Target="../media/image63.png"/><Relationship Id="rId44" Type="http://schemas.openxmlformats.org/officeDocument/2006/relationships/image" Target="../media/image66.png"/><Relationship Id="rId52" Type="http://schemas.openxmlformats.org/officeDocument/2006/relationships/image" Target="../media/image71.png"/><Relationship Id="rId4" Type="http://schemas.openxmlformats.org/officeDocument/2006/relationships/image" Target="../media/image26.png"/><Relationship Id="rId9" Type="http://schemas.openxmlformats.org/officeDocument/2006/relationships/image" Target="../media/image53.png"/><Relationship Id="rId14" Type="http://schemas.openxmlformats.org/officeDocument/2006/relationships/image" Target="../media/image56.png"/><Relationship Id="rId22" Type="http://schemas.openxmlformats.org/officeDocument/2006/relationships/image" Target="../media/image40.png"/><Relationship Id="rId27" Type="http://schemas.openxmlformats.org/officeDocument/2006/relationships/image" Target="../media/image5.png"/><Relationship Id="rId30" Type="http://schemas.openxmlformats.org/officeDocument/2006/relationships/image" Target="../media/image62.png"/><Relationship Id="rId35" Type="http://schemas.openxmlformats.org/officeDocument/2006/relationships/image" Target="../media/image47.gif"/><Relationship Id="rId43" Type="http://schemas.openxmlformats.org/officeDocument/2006/relationships/image" Target="../media/image36.png"/><Relationship Id="rId48" Type="http://schemas.openxmlformats.org/officeDocument/2006/relationships/image" Target="../media/image68.png"/><Relationship Id="rId8" Type="http://schemas.openxmlformats.org/officeDocument/2006/relationships/image" Target="../media/image52.png"/><Relationship Id="rId51" Type="http://schemas.openxmlformats.org/officeDocument/2006/relationships/image" Target="../media/image45.png"/><Relationship Id="rId3" Type="http://schemas.openxmlformats.org/officeDocument/2006/relationships/image" Target="../media/image25.png"/><Relationship Id="rId12" Type="http://schemas.openxmlformats.org/officeDocument/2006/relationships/image" Target="../media/image27.png"/><Relationship Id="rId17" Type="http://schemas.openxmlformats.org/officeDocument/2006/relationships/image" Target="../media/image58.png"/><Relationship Id="rId25" Type="http://schemas.openxmlformats.org/officeDocument/2006/relationships/image" Target="../media/image59.png"/><Relationship Id="rId33" Type="http://schemas.openxmlformats.org/officeDocument/2006/relationships/image" Target="../media/image38.gif"/><Relationship Id="rId38" Type="http://schemas.openxmlformats.org/officeDocument/2006/relationships/image" Target="../media/image19.png"/><Relationship Id="rId46" Type="http://schemas.openxmlformats.org/officeDocument/2006/relationships/image" Target="../media/image46.png"/><Relationship Id="rId20" Type="http://schemas.openxmlformats.org/officeDocument/2006/relationships/image" Target="../media/image12.png"/><Relationship Id="rId41" Type="http://schemas.openxmlformats.org/officeDocument/2006/relationships/image" Target="../media/image43.gif"/><Relationship Id="rId54" Type="http://schemas.openxmlformats.org/officeDocument/2006/relationships/image" Target="../media/image44.png"/><Relationship Id="rId1" Type="http://schemas.openxmlformats.org/officeDocument/2006/relationships/image" Target="../media/image31.png"/><Relationship Id="rId6" Type="http://schemas.openxmlformats.org/officeDocument/2006/relationships/image" Target="../media/image50.svg"/><Relationship Id="rId15" Type="http://schemas.openxmlformats.org/officeDocument/2006/relationships/image" Target="../media/image57.png"/><Relationship Id="rId23" Type="http://schemas.openxmlformats.org/officeDocument/2006/relationships/image" Target="../media/image15.png"/><Relationship Id="rId28" Type="http://schemas.openxmlformats.org/officeDocument/2006/relationships/image" Target="../media/image6.png"/><Relationship Id="rId36" Type="http://schemas.openxmlformats.org/officeDocument/2006/relationships/image" Target="../media/image17.png"/><Relationship Id="rId49" Type="http://schemas.openxmlformats.org/officeDocument/2006/relationships/image" Target="../media/image69.png"/></Relationships>
</file>

<file path=xl/drawings/drawing1.xml><?xml version="1.0" encoding="utf-8"?>
<xdr:wsDr xmlns:xdr="http://schemas.openxmlformats.org/drawingml/2006/spreadsheetDrawing" xmlns:a="http://schemas.openxmlformats.org/drawingml/2006/main">
  <xdr:twoCellAnchor editAs="oneCell">
    <xdr:from>
      <xdr:col>9</xdr:col>
      <xdr:colOff>877644</xdr:colOff>
      <xdr:row>1</xdr:row>
      <xdr:rowOff>16267</xdr:rowOff>
    </xdr:from>
    <xdr:to>
      <xdr:col>10</xdr:col>
      <xdr:colOff>104886</xdr:colOff>
      <xdr:row>3</xdr:row>
      <xdr:rowOff>175838</xdr:rowOff>
    </xdr:to>
    <xdr:pic>
      <xdr:nvPicPr>
        <xdr:cNvPr id="2" name="Picture 1">
          <a:hlinkClick xmlns:r="http://schemas.openxmlformats.org/officeDocument/2006/relationships" r:id="rId1"/>
          <a:extLst>
            <a:ext uri="{FF2B5EF4-FFF2-40B4-BE49-F238E27FC236}">
              <a16:creationId xmlns:a16="http://schemas.microsoft.com/office/drawing/2014/main" id="{C9A4DD79-3C10-449D-81D4-E5A66F81462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0183009" y="195561"/>
          <a:ext cx="518159" cy="518159"/>
        </a:xfrm>
        <a:prstGeom prst="rect">
          <a:avLst/>
        </a:prstGeom>
      </xdr:spPr>
    </xdr:pic>
    <xdr:clientData/>
  </xdr:twoCellAnchor>
  <xdr:twoCellAnchor editAs="oneCell">
    <xdr:from>
      <xdr:col>8</xdr:col>
      <xdr:colOff>9967</xdr:colOff>
      <xdr:row>1</xdr:row>
      <xdr:rowOff>1134</xdr:rowOff>
    </xdr:from>
    <xdr:to>
      <xdr:col>8</xdr:col>
      <xdr:colOff>473631</xdr:colOff>
      <xdr:row>3</xdr:row>
      <xdr:rowOff>106210</xdr:rowOff>
    </xdr:to>
    <xdr:pic>
      <xdr:nvPicPr>
        <xdr:cNvPr id="3" name="Picture 2">
          <a:hlinkClick xmlns:r="http://schemas.openxmlformats.org/officeDocument/2006/relationships" r:id="rId3"/>
          <a:extLst>
            <a:ext uri="{FF2B5EF4-FFF2-40B4-BE49-F238E27FC236}">
              <a16:creationId xmlns:a16="http://schemas.microsoft.com/office/drawing/2014/main" id="{BB1D302F-1F0F-445C-A052-F6C2CEFCA6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93355" y="180428"/>
          <a:ext cx="463664" cy="463664"/>
        </a:xfrm>
        <a:prstGeom prst="rect">
          <a:avLst/>
        </a:prstGeom>
      </xdr:spPr>
    </xdr:pic>
    <xdr:clientData/>
  </xdr:twoCellAnchor>
  <xdr:twoCellAnchor editAs="oneCell">
    <xdr:from>
      <xdr:col>10</xdr:col>
      <xdr:colOff>1674607</xdr:colOff>
      <xdr:row>0</xdr:row>
      <xdr:rowOff>116541</xdr:rowOff>
    </xdr:from>
    <xdr:to>
      <xdr:col>11</xdr:col>
      <xdr:colOff>533399</xdr:colOff>
      <xdr:row>4</xdr:row>
      <xdr:rowOff>24204</xdr:rowOff>
    </xdr:to>
    <xdr:pic>
      <xdr:nvPicPr>
        <xdr:cNvPr id="5" name="Picture 4">
          <a:hlinkClick xmlns:r="http://schemas.openxmlformats.org/officeDocument/2006/relationships" r:id="rId5"/>
          <a:extLst>
            <a:ext uri="{FF2B5EF4-FFF2-40B4-BE49-F238E27FC236}">
              <a16:creationId xmlns:a16="http://schemas.microsoft.com/office/drawing/2014/main" id="{79D4F5B3-36D5-49EE-AE97-FF0C99CB0C4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flipH="1">
          <a:off x="12270889" y="116541"/>
          <a:ext cx="624839" cy="624839"/>
        </a:xfrm>
        <a:prstGeom prst="rect">
          <a:avLst/>
        </a:prstGeom>
      </xdr:spPr>
    </xdr:pic>
    <xdr:clientData/>
  </xdr:twoCellAnchor>
  <xdr:twoCellAnchor editAs="oneCell">
    <xdr:from>
      <xdr:col>6</xdr:col>
      <xdr:colOff>89647</xdr:colOff>
      <xdr:row>1</xdr:row>
      <xdr:rowOff>17929</xdr:rowOff>
    </xdr:from>
    <xdr:to>
      <xdr:col>6</xdr:col>
      <xdr:colOff>645907</xdr:colOff>
      <xdr:row>4</xdr:row>
      <xdr:rowOff>36307</xdr:rowOff>
    </xdr:to>
    <xdr:pic>
      <xdr:nvPicPr>
        <xdr:cNvPr id="6" name="Picture 5">
          <a:hlinkClick xmlns:r="http://schemas.openxmlformats.org/officeDocument/2006/relationships" r:id="rId7"/>
          <a:extLst>
            <a:ext uri="{FF2B5EF4-FFF2-40B4-BE49-F238E27FC236}">
              <a16:creationId xmlns:a16="http://schemas.microsoft.com/office/drawing/2014/main" id="{B6CB111D-50C8-4033-A9BA-229A609532C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5809129" y="197223"/>
          <a:ext cx="556260" cy="5562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175260</xdr:colOff>
      <xdr:row>88</xdr:row>
      <xdr:rowOff>129540</xdr:rowOff>
    </xdr:from>
    <xdr:to>
      <xdr:col>17</xdr:col>
      <xdr:colOff>762000</xdr:colOff>
      <xdr:row>98</xdr:row>
      <xdr:rowOff>125730</xdr:rowOff>
    </xdr:to>
    <xdr:graphicFrame macro="">
      <xdr:nvGraphicFramePr>
        <xdr:cNvPr id="14" name="Chart 13">
          <a:extLst>
            <a:ext uri="{FF2B5EF4-FFF2-40B4-BE49-F238E27FC236}">
              <a16:creationId xmlns:a16="http://schemas.microsoft.com/office/drawing/2014/main" id="{00FB05DC-DC3F-F5D0-983C-4072C2B43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243840</xdr:colOff>
      <xdr:row>24</xdr:row>
      <xdr:rowOff>91440</xdr:rowOff>
    </xdr:from>
    <xdr:to>
      <xdr:col>14</xdr:col>
      <xdr:colOff>213360</xdr:colOff>
      <xdr:row>34</xdr:row>
      <xdr:rowOff>163830</xdr:rowOff>
    </xdr:to>
    <xdr:graphicFrame macro="">
      <xdr:nvGraphicFramePr>
        <xdr:cNvPr id="21" name="Chart 20">
          <a:extLst>
            <a:ext uri="{FF2B5EF4-FFF2-40B4-BE49-F238E27FC236}">
              <a16:creationId xmlns:a16="http://schemas.microsoft.com/office/drawing/2014/main" id="{8642259C-8919-FBA6-F29C-113BEFDE2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182880</xdr:colOff>
      <xdr:row>2</xdr:row>
      <xdr:rowOff>76200</xdr:rowOff>
    </xdr:from>
    <xdr:to>
      <xdr:col>15</xdr:col>
      <xdr:colOff>15240</xdr:colOff>
      <xdr:row>5</xdr:row>
      <xdr:rowOff>76200</xdr:rowOff>
    </xdr:to>
    <mc:AlternateContent xmlns:mc="http://schemas.openxmlformats.org/markup-compatibility/2006">
      <mc:Choice xmlns:a14="http://schemas.microsoft.com/office/drawing/2010/main" Requires="a14">
        <xdr:graphicFrame macro="">
          <xdr:nvGraphicFramePr>
            <xdr:cNvPr id="2" name="Vehicle Type">
              <a:extLst>
                <a:ext uri="{FF2B5EF4-FFF2-40B4-BE49-F238E27FC236}">
                  <a16:creationId xmlns:a16="http://schemas.microsoft.com/office/drawing/2014/main" id="{81329BDB-EEB8-7C0E-E586-8F1937910756}"/>
                </a:ext>
              </a:extLst>
            </xdr:cNvPr>
            <xdr:cNvGraphicFramePr/>
          </xdr:nvGraphicFramePr>
          <xdr:xfrm>
            <a:off x="0" y="0"/>
            <a:ext cx="0" cy="0"/>
          </xdr:xfrm>
          <a:graphic>
            <a:graphicData uri="http://schemas.microsoft.com/office/drawing/2010/slicer">
              <sle:slicer xmlns:sle="http://schemas.microsoft.com/office/drawing/2010/slicer" name="Vehicle Type"/>
            </a:graphicData>
          </a:graphic>
        </xdr:graphicFrame>
      </mc:Choice>
      <mc:Fallback>
        <xdr:sp macro="" textlink="">
          <xdr:nvSpPr>
            <xdr:cNvPr id="0" name=""/>
            <xdr:cNvSpPr>
              <a:spLocks noTextEdit="1"/>
            </xdr:cNvSpPr>
          </xdr:nvSpPr>
          <xdr:spPr>
            <a:xfrm>
              <a:off x="6896100" y="441960"/>
              <a:ext cx="22860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388620</xdr:colOff>
      <xdr:row>37</xdr:row>
      <xdr:rowOff>0</xdr:rowOff>
    </xdr:from>
    <xdr:to>
      <xdr:col>22</xdr:col>
      <xdr:colOff>441960</xdr:colOff>
      <xdr:row>49</xdr:row>
      <xdr:rowOff>150495</xdr:rowOff>
    </xdr:to>
    <mc:AlternateContent xmlns:mc="http://schemas.openxmlformats.org/markup-compatibility/2006" xmlns:a14="http://schemas.microsoft.com/office/drawing/2010/main">
      <mc:Choice Requires="a14">
        <xdr:graphicFrame macro="">
          <xdr:nvGraphicFramePr>
            <xdr:cNvPr id="3" name="Road Type">
              <a:extLst>
                <a:ext uri="{FF2B5EF4-FFF2-40B4-BE49-F238E27FC236}">
                  <a16:creationId xmlns:a16="http://schemas.microsoft.com/office/drawing/2014/main" id="{B72A4DB1-B7F3-26F3-36E5-F8CCA8D9BA66}"/>
                </a:ext>
              </a:extLst>
            </xdr:cNvPr>
            <xdr:cNvGraphicFramePr/>
          </xdr:nvGraphicFramePr>
          <xdr:xfrm>
            <a:off x="0" y="0"/>
            <a:ext cx="0" cy="0"/>
          </xdr:xfrm>
          <a:graphic>
            <a:graphicData uri="http://schemas.microsoft.com/office/drawing/2010/slicer">
              <sle:slicer xmlns:sle="http://schemas.microsoft.com/office/drawing/2010/slicer" name="Road Type"/>
            </a:graphicData>
          </a:graphic>
        </xdr:graphicFrame>
      </mc:Choice>
      <mc:Fallback xmlns="">
        <xdr:sp macro="" textlink="">
          <xdr:nvSpPr>
            <xdr:cNvPr id="0" name=""/>
            <xdr:cNvSpPr>
              <a:spLocks noTextEdit="1"/>
            </xdr:cNvSpPr>
          </xdr:nvSpPr>
          <xdr:spPr>
            <a:xfrm>
              <a:off x="13075920" y="7680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76200</xdr:colOff>
      <xdr:row>147</xdr:row>
      <xdr:rowOff>140970</xdr:rowOff>
    </xdr:from>
    <xdr:to>
      <xdr:col>14</xdr:col>
      <xdr:colOff>579120</xdr:colOff>
      <xdr:row>156</xdr:row>
      <xdr:rowOff>0</xdr:rowOff>
    </xdr:to>
    <xdr:graphicFrame macro="">
      <xdr:nvGraphicFramePr>
        <xdr:cNvPr id="5" name="Chart 4">
          <a:extLst>
            <a:ext uri="{FF2B5EF4-FFF2-40B4-BE49-F238E27FC236}">
              <a16:creationId xmlns:a16="http://schemas.microsoft.com/office/drawing/2014/main" id="{CED3F994-D55C-6D9E-7F1A-D8DD846EC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1043940</xdr:colOff>
      <xdr:row>152</xdr:row>
      <xdr:rowOff>114300</xdr:rowOff>
    </xdr:from>
    <xdr:to>
      <xdr:col>19</xdr:col>
      <xdr:colOff>784860</xdr:colOff>
      <xdr:row>160</xdr:row>
      <xdr:rowOff>0</xdr:rowOff>
    </xdr:to>
    <xdr:graphicFrame macro="">
      <xdr:nvGraphicFramePr>
        <xdr:cNvPr id="7" name="Chart 6">
          <a:extLst>
            <a:ext uri="{FF2B5EF4-FFF2-40B4-BE49-F238E27FC236}">
              <a16:creationId xmlns:a16="http://schemas.microsoft.com/office/drawing/2014/main" id="{72D31B27-2F66-5C5E-CB12-B856C4F0A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60960</xdr:colOff>
      <xdr:row>157</xdr:row>
      <xdr:rowOff>137160</xdr:rowOff>
    </xdr:from>
    <xdr:to>
      <xdr:col>14</xdr:col>
      <xdr:colOff>563880</xdr:colOff>
      <xdr:row>165</xdr:row>
      <xdr:rowOff>179070</xdr:rowOff>
    </xdr:to>
    <xdr:graphicFrame macro="">
      <xdr:nvGraphicFramePr>
        <xdr:cNvPr id="8" name="Chart 7">
          <a:extLst>
            <a:ext uri="{FF2B5EF4-FFF2-40B4-BE49-F238E27FC236}">
              <a16:creationId xmlns:a16="http://schemas.microsoft.com/office/drawing/2014/main" id="{CEE8204A-60BB-45A6-B31E-F36D431B3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784860</xdr:colOff>
      <xdr:row>152</xdr:row>
      <xdr:rowOff>137160</xdr:rowOff>
    </xdr:from>
    <xdr:to>
      <xdr:col>21</xdr:col>
      <xdr:colOff>640080</xdr:colOff>
      <xdr:row>160</xdr:row>
      <xdr:rowOff>26670</xdr:rowOff>
    </xdr:to>
    <xdr:graphicFrame macro="">
      <xdr:nvGraphicFramePr>
        <xdr:cNvPr id="9" name="Chart 8">
          <a:extLst>
            <a:ext uri="{FF2B5EF4-FFF2-40B4-BE49-F238E27FC236}">
              <a16:creationId xmlns:a16="http://schemas.microsoft.com/office/drawing/2014/main" id="{897AF5F2-D9C7-44FC-8FB9-51A0419BF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38100</xdr:colOff>
      <xdr:row>70</xdr:row>
      <xdr:rowOff>0</xdr:rowOff>
    </xdr:from>
    <xdr:to>
      <xdr:col>15</xdr:col>
      <xdr:colOff>762000</xdr:colOff>
      <xdr:row>85</xdr:row>
      <xdr:rowOff>0</xdr:rowOff>
    </xdr:to>
    <xdr:graphicFrame macro="">
      <xdr:nvGraphicFramePr>
        <xdr:cNvPr id="10" name="Chart 9">
          <a:extLst>
            <a:ext uri="{FF2B5EF4-FFF2-40B4-BE49-F238E27FC236}">
              <a16:creationId xmlns:a16="http://schemas.microsoft.com/office/drawing/2014/main" id="{9F1E0887-CBBB-6FEA-A157-4C211FBF5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144780</xdr:colOff>
      <xdr:row>181</xdr:row>
      <xdr:rowOff>102870</xdr:rowOff>
    </xdr:from>
    <xdr:to>
      <xdr:col>21</xdr:col>
      <xdr:colOff>441960</xdr:colOff>
      <xdr:row>196</xdr:row>
      <xdr:rowOff>102870</xdr:rowOff>
    </xdr:to>
    <xdr:graphicFrame macro="">
      <xdr:nvGraphicFramePr>
        <xdr:cNvPr id="6" name="Chart 5">
          <a:extLst>
            <a:ext uri="{FF2B5EF4-FFF2-40B4-BE49-F238E27FC236}">
              <a16:creationId xmlns:a16="http://schemas.microsoft.com/office/drawing/2014/main" id="{24F43022-D546-BAC1-E32D-0C6589CDD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251460</xdr:colOff>
      <xdr:row>117</xdr:row>
      <xdr:rowOff>171450</xdr:rowOff>
    </xdr:from>
    <xdr:to>
      <xdr:col>18</xdr:col>
      <xdr:colOff>114300</xdr:colOff>
      <xdr:row>132</xdr:row>
      <xdr:rowOff>171450</xdr:rowOff>
    </xdr:to>
    <xdr:graphicFrame macro="">
      <xdr:nvGraphicFramePr>
        <xdr:cNvPr id="11" name="Chart 10">
          <a:extLst>
            <a:ext uri="{FF2B5EF4-FFF2-40B4-BE49-F238E27FC236}">
              <a16:creationId xmlns:a16="http://schemas.microsoft.com/office/drawing/2014/main" id="{7DA3519E-2C80-181F-846C-4ABCD5184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708660</xdr:colOff>
      <xdr:row>118</xdr:row>
      <xdr:rowOff>114300</xdr:rowOff>
    </xdr:from>
    <xdr:to>
      <xdr:col>20</xdr:col>
      <xdr:colOff>426720</xdr:colOff>
      <xdr:row>132</xdr:row>
      <xdr:rowOff>20955</xdr:rowOff>
    </xdr:to>
    <mc:AlternateContent xmlns:mc="http://schemas.openxmlformats.org/markup-compatibility/2006" xmlns:a14="http://schemas.microsoft.com/office/drawing/2010/main">
      <mc:Choice Requires="a14">
        <xdr:graphicFrame macro="">
          <xdr:nvGraphicFramePr>
            <xdr:cNvPr id="13" name="Weather Condition 1">
              <a:extLst>
                <a:ext uri="{FF2B5EF4-FFF2-40B4-BE49-F238E27FC236}">
                  <a16:creationId xmlns:a16="http://schemas.microsoft.com/office/drawing/2014/main" id="{259E4924-E15C-1B7C-933D-9C1701B71139}"/>
                </a:ext>
              </a:extLst>
            </xdr:cNvPr>
            <xdr:cNvGraphicFramePr/>
          </xdr:nvGraphicFramePr>
          <xdr:xfrm>
            <a:off x="0" y="0"/>
            <a:ext cx="0" cy="0"/>
          </xdr:xfrm>
          <a:graphic>
            <a:graphicData uri="http://schemas.microsoft.com/office/drawing/2010/slicer">
              <sle:slicer xmlns:sle="http://schemas.microsoft.com/office/drawing/2010/slicer" name="Weather Condition 1"/>
            </a:graphicData>
          </a:graphic>
        </xdr:graphicFrame>
      </mc:Choice>
      <mc:Fallback xmlns="">
        <xdr:sp macro="" textlink="">
          <xdr:nvSpPr>
            <xdr:cNvPr id="0" name=""/>
            <xdr:cNvSpPr>
              <a:spLocks noTextEdit="1"/>
            </xdr:cNvSpPr>
          </xdr:nvSpPr>
          <xdr:spPr>
            <a:xfrm>
              <a:off x="14180820" y="22730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579120</xdr:colOff>
      <xdr:row>118</xdr:row>
      <xdr:rowOff>99060</xdr:rowOff>
    </xdr:from>
    <xdr:to>
      <xdr:col>25</xdr:col>
      <xdr:colOff>15240</xdr:colOff>
      <xdr:row>126</xdr:row>
      <xdr:rowOff>7620</xdr:rowOff>
    </xdr:to>
    <mc:AlternateContent xmlns:mc="http://schemas.openxmlformats.org/markup-compatibility/2006" xmlns:tsle="http://schemas.microsoft.com/office/drawing/2012/timeslicer">
      <mc:Choice Requires="tsle">
        <xdr:graphicFrame macro="">
          <xdr:nvGraphicFramePr>
            <xdr:cNvPr id="18" name="Date">
              <a:extLst>
                <a:ext uri="{FF2B5EF4-FFF2-40B4-BE49-F238E27FC236}">
                  <a16:creationId xmlns:a16="http://schemas.microsoft.com/office/drawing/2014/main" id="{4623801E-4DAF-0356-9434-BEE97ACB3D08}"/>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6162020" y="2271522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17</xdr:col>
      <xdr:colOff>975360</xdr:colOff>
      <xdr:row>88</xdr:row>
      <xdr:rowOff>53340</xdr:rowOff>
    </xdr:from>
    <xdr:to>
      <xdr:col>19</xdr:col>
      <xdr:colOff>243840</xdr:colOff>
      <xdr:row>101</xdr:row>
      <xdr:rowOff>142875</xdr:rowOff>
    </xdr:to>
    <mc:AlternateContent xmlns:mc="http://schemas.openxmlformats.org/markup-compatibility/2006" xmlns:a14="http://schemas.microsoft.com/office/drawing/2010/main">
      <mc:Choice Requires="a14">
        <xdr:graphicFrame macro="">
          <xdr:nvGraphicFramePr>
            <xdr:cNvPr id="23" name="Traffic Density">
              <a:extLst>
                <a:ext uri="{FF2B5EF4-FFF2-40B4-BE49-F238E27FC236}">
                  <a16:creationId xmlns:a16="http://schemas.microsoft.com/office/drawing/2014/main" id="{DAD6AA54-782F-2F69-A368-D83AA81B5F10}"/>
                </a:ext>
              </a:extLst>
            </xdr:cNvPr>
            <xdr:cNvGraphicFramePr/>
          </xdr:nvGraphicFramePr>
          <xdr:xfrm>
            <a:off x="0" y="0"/>
            <a:ext cx="0" cy="0"/>
          </xdr:xfrm>
          <a:graphic>
            <a:graphicData uri="http://schemas.microsoft.com/office/drawing/2010/slicer">
              <sle:slicer xmlns:sle="http://schemas.microsoft.com/office/drawing/2010/slicer" name="Traffic Density"/>
            </a:graphicData>
          </a:graphic>
        </xdr:graphicFrame>
      </mc:Choice>
      <mc:Fallback xmlns="">
        <xdr:sp macro="" textlink="">
          <xdr:nvSpPr>
            <xdr:cNvPr id="0" name=""/>
            <xdr:cNvSpPr>
              <a:spLocks noTextEdit="1"/>
            </xdr:cNvSpPr>
          </xdr:nvSpPr>
          <xdr:spPr>
            <a:xfrm>
              <a:off x="12976860" y="17183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525780</xdr:colOff>
      <xdr:row>148</xdr:row>
      <xdr:rowOff>121920</xdr:rowOff>
    </xdr:from>
    <xdr:to>
      <xdr:col>24</xdr:col>
      <xdr:colOff>228600</xdr:colOff>
      <xdr:row>162</xdr:row>
      <xdr:rowOff>28575</xdr:rowOff>
    </xdr:to>
    <mc:AlternateContent xmlns:mc="http://schemas.openxmlformats.org/markup-compatibility/2006" xmlns:a14="http://schemas.microsoft.com/office/drawing/2010/main">
      <mc:Choice Requires="a14">
        <xdr:graphicFrame macro="">
          <xdr:nvGraphicFramePr>
            <xdr:cNvPr id="25" name="Months (Date)">
              <a:extLst>
                <a:ext uri="{FF2B5EF4-FFF2-40B4-BE49-F238E27FC236}">
                  <a16:creationId xmlns:a16="http://schemas.microsoft.com/office/drawing/2014/main" id="{4551E8E1-5043-4E89-1C1D-C7E6F6EF7C6D}"/>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17175480" y="28224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60960</xdr:colOff>
      <xdr:row>202</xdr:row>
      <xdr:rowOff>0</xdr:rowOff>
    </xdr:from>
    <xdr:to>
      <xdr:col>17</xdr:col>
      <xdr:colOff>381000</xdr:colOff>
      <xdr:row>210</xdr:row>
      <xdr:rowOff>72390</xdr:rowOff>
    </xdr:to>
    <xdr:graphicFrame macro="">
      <xdr:nvGraphicFramePr>
        <xdr:cNvPr id="28" name="Chart 27">
          <a:extLst>
            <a:ext uri="{FF2B5EF4-FFF2-40B4-BE49-F238E27FC236}">
              <a16:creationId xmlns:a16="http://schemas.microsoft.com/office/drawing/2014/main" id="{7E2C54A0-E451-C51C-1315-84874199A3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15</xdr:col>
      <xdr:colOff>617220</xdr:colOff>
      <xdr:row>152</xdr:row>
      <xdr:rowOff>121921</xdr:rowOff>
    </xdr:from>
    <xdr:to>
      <xdr:col>17</xdr:col>
      <xdr:colOff>647700</xdr:colOff>
      <xdr:row>158</xdr:row>
      <xdr:rowOff>38101</xdr:rowOff>
    </xdr:to>
    <mc:AlternateContent xmlns:mc="http://schemas.openxmlformats.org/markup-compatibility/2006" xmlns:a14="http://schemas.microsoft.com/office/drawing/2010/main">
      <mc:Choice Requires="a14">
        <xdr:graphicFrame macro="">
          <xdr:nvGraphicFramePr>
            <xdr:cNvPr id="4" name="Peak/off-peak">
              <a:extLst>
                <a:ext uri="{FF2B5EF4-FFF2-40B4-BE49-F238E27FC236}">
                  <a16:creationId xmlns:a16="http://schemas.microsoft.com/office/drawing/2014/main" id="{12702CD7-E9EF-FCDF-58F1-15E869C5E9E2}"/>
                </a:ext>
              </a:extLst>
            </xdr:cNvPr>
            <xdr:cNvGraphicFramePr/>
          </xdr:nvGraphicFramePr>
          <xdr:xfrm>
            <a:off x="0" y="0"/>
            <a:ext cx="0" cy="0"/>
          </xdr:xfrm>
          <a:graphic>
            <a:graphicData uri="http://schemas.microsoft.com/office/drawing/2010/slicer">
              <sle:slicer xmlns:sle="http://schemas.microsoft.com/office/drawing/2010/slicer" name="Peak/off-peak"/>
            </a:graphicData>
          </a:graphic>
        </xdr:graphicFrame>
      </mc:Choice>
      <mc:Fallback xmlns="">
        <xdr:sp macro="" textlink="">
          <xdr:nvSpPr>
            <xdr:cNvPr id="0" name=""/>
            <xdr:cNvSpPr>
              <a:spLocks noTextEdit="1"/>
            </xdr:cNvSpPr>
          </xdr:nvSpPr>
          <xdr:spPr>
            <a:xfrm>
              <a:off x="10066020" y="28956001"/>
              <a:ext cx="1828800" cy="1013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144780</xdr:colOff>
      <xdr:row>88</xdr:row>
      <xdr:rowOff>30480</xdr:rowOff>
    </xdr:from>
    <xdr:to>
      <xdr:col>23</xdr:col>
      <xdr:colOff>556260</xdr:colOff>
      <xdr:row>101</xdr:row>
      <xdr:rowOff>120015</xdr:rowOff>
    </xdr:to>
    <mc:AlternateContent xmlns:mc="http://schemas.openxmlformats.org/markup-compatibility/2006" xmlns:a14="http://schemas.microsoft.com/office/drawing/2010/main">
      <mc:Choice Requires="a14">
        <xdr:graphicFrame macro="">
          <xdr:nvGraphicFramePr>
            <xdr:cNvPr id="12" name="Location">
              <a:extLst>
                <a:ext uri="{FF2B5EF4-FFF2-40B4-BE49-F238E27FC236}">
                  <a16:creationId xmlns:a16="http://schemas.microsoft.com/office/drawing/2014/main" id="{8C2B0EA6-E1A5-2A89-879D-6F61D317B60A}"/>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6040100" y="17160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388620</xdr:colOff>
      <xdr:row>88</xdr:row>
      <xdr:rowOff>15240</xdr:rowOff>
    </xdr:from>
    <xdr:to>
      <xdr:col>21</xdr:col>
      <xdr:colOff>129540</xdr:colOff>
      <xdr:row>101</xdr:row>
      <xdr:rowOff>104775</xdr:rowOff>
    </xdr:to>
    <mc:AlternateContent xmlns:mc="http://schemas.openxmlformats.org/markup-compatibility/2006" xmlns:a14="http://schemas.microsoft.com/office/drawing/2010/main">
      <mc:Choice Requires="a14">
        <xdr:graphicFrame macro="">
          <xdr:nvGraphicFramePr>
            <xdr:cNvPr id="15" name="Accident Cause">
              <a:extLst>
                <a:ext uri="{FF2B5EF4-FFF2-40B4-BE49-F238E27FC236}">
                  <a16:creationId xmlns:a16="http://schemas.microsoft.com/office/drawing/2014/main" id="{D1B66910-C9C5-0128-5DA7-47E38FC8FAFB}"/>
                </a:ext>
              </a:extLst>
            </xdr:cNvPr>
            <xdr:cNvGraphicFramePr/>
          </xdr:nvGraphicFramePr>
          <xdr:xfrm>
            <a:off x="0" y="0"/>
            <a:ext cx="0" cy="0"/>
          </xdr:xfrm>
          <a:graphic>
            <a:graphicData uri="http://schemas.microsoft.com/office/drawing/2010/slicer">
              <sle:slicer xmlns:sle="http://schemas.microsoft.com/office/drawing/2010/slicer" name="Accident Cause"/>
            </a:graphicData>
          </a:graphic>
        </xdr:graphicFrame>
      </mc:Choice>
      <mc:Fallback xmlns="">
        <xdr:sp macro="" textlink="">
          <xdr:nvSpPr>
            <xdr:cNvPr id="0" name=""/>
            <xdr:cNvSpPr>
              <a:spLocks noTextEdit="1"/>
            </xdr:cNvSpPr>
          </xdr:nvSpPr>
          <xdr:spPr>
            <a:xfrm>
              <a:off x="14196060" y="17145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480060</xdr:colOff>
      <xdr:row>19</xdr:row>
      <xdr:rowOff>15240</xdr:rowOff>
    </xdr:from>
    <xdr:to>
      <xdr:col>16</xdr:col>
      <xdr:colOff>480060</xdr:colOff>
      <xdr:row>32</xdr:row>
      <xdr:rowOff>104775</xdr:rowOff>
    </xdr:to>
    <mc:AlternateContent xmlns:mc="http://schemas.openxmlformats.org/markup-compatibility/2006" xmlns:a14="http://schemas.microsoft.com/office/drawing/2010/main">
      <mc:Choice Requires="a14">
        <xdr:graphicFrame macro="">
          <xdr:nvGraphicFramePr>
            <xdr:cNvPr id="17" name="Severity">
              <a:extLst>
                <a:ext uri="{FF2B5EF4-FFF2-40B4-BE49-F238E27FC236}">
                  <a16:creationId xmlns:a16="http://schemas.microsoft.com/office/drawing/2014/main" id="{5318F1FB-B7B5-F7ED-08AC-C84E4E4A32EF}"/>
                </a:ext>
              </a:extLst>
            </xdr:cNvPr>
            <xdr:cNvGraphicFramePr/>
          </xdr:nvGraphicFramePr>
          <xdr:xfrm>
            <a:off x="0" y="0"/>
            <a:ext cx="0" cy="0"/>
          </xdr:xfrm>
          <a:graphic>
            <a:graphicData uri="http://schemas.microsoft.com/office/drawing/2010/slicer">
              <sle:slicer xmlns:sle="http://schemas.microsoft.com/office/drawing/2010/slicer" name="Severity"/>
            </a:graphicData>
          </a:graphic>
        </xdr:graphicFrame>
      </mc:Choice>
      <mc:Fallback xmlns="">
        <xdr:sp macro="" textlink="">
          <xdr:nvSpPr>
            <xdr:cNvPr id="0" name=""/>
            <xdr:cNvSpPr>
              <a:spLocks noTextEdit="1"/>
            </xdr:cNvSpPr>
          </xdr:nvSpPr>
          <xdr:spPr>
            <a:xfrm>
              <a:off x="9189720" y="4404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411480</xdr:colOff>
      <xdr:row>52</xdr:row>
      <xdr:rowOff>144780</xdr:rowOff>
    </xdr:from>
    <xdr:to>
      <xdr:col>5</xdr:col>
      <xdr:colOff>403860</xdr:colOff>
      <xdr:row>66</xdr:row>
      <xdr:rowOff>51435</xdr:rowOff>
    </xdr:to>
    <mc:AlternateContent xmlns:mc="http://schemas.openxmlformats.org/markup-compatibility/2006" xmlns:a14="http://schemas.microsoft.com/office/drawing/2010/main">
      <mc:Choice Requires="a14">
        <xdr:graphicFrame macro="">
          <xdr:nvGraphicFramePr>
            <xdr:cNvPr id="19" name="Driver Age">
              <a:extLst>
                <a:ext uri="{FF2B5EF4-FFF2-40B4-BE49-F238E27FC236}">
                  <a16:creationId xmlns:a16="http://schemas.microsoft.com/office/drawing/2014/main" id="{C90351B7-1411-EF59-97D4-AC1141B888F3}"/>
                </a:ext>
              </a:extLst>
            </xdr:cNvPr>
            <xdr:cNvGraphicFramePr/>
          </xdr:nvGraphicFramePr>
          <xdr:xfrm>
            <a:off x="0" y="0"/>
            <a:ext cx="0" cy="0"/>
          </xdr:xfrm>
          <a:graphic>
            <a:graphicData uri="http://schemas.microsoft.com/office/drawing/2010/slicer">
              <sle:slicer xmlns:sle="http://schemas.microsoft.com/office/drawing/2010/slicer" name="Driver Age"/>
            </a:graphicData>
          </a:graphic>
        </xdr:graphicFrame>
      </mc:Choice>
      <mc:Fallback xmlns="">
        <xdr:sp macro="" textlink="">
          <xdr:nvSpPr>
            <xdr:cNvPr id="0" name=""/>
            <xdr:cNvSpPr>
              <a:spLocks noTextEdit="1"/>
            </xdr:cNvSpPr>
          </xdr:nvSpPr>
          <xdr:spPr>
            <a:xfrm>
              <a:off x="3832860" y="10690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434340</xdr:colOff>
      <xdr:row>52</xdr:row>
      <xdr:rowOff>91441</xdr:rowOff>
    </xdr:from>
    <xdr:to>
      <xdr:col>9</xdr:col>
      <xdr:colOff>251460</xdr:colOff>
      <xdr:row>59</xdr:row>
      <xdr:rowOff>45721</xdr:rowOff>
    </xdr:to>
    <mc:AlternateContent xmlns:mc="http://schemas.openxmlformats.org/markup-compatibility/2006" xmlns:a14="http://schemas.microsoft.com/office/drawing/2010/main">
      <mc:Choice Requires="a14">
        <xdr:graphicFrame macro="">
          <xdr:nvGraphicFramePr>
            <xdr:cNvPr id="20" name="License Validity">
              <a:extLst>
                <a:ext uri="{FF2B5EF4-FFF2-40B4-BE49-F238E27FC236}">
                  <a16:creationId xmlns:a16="http://schemas.microsoft.com/office/drawing/2014/main" id="{E468C81E-EB58-C4DA-89C9-77556C925926}"/>
                </a:ext>
              </a:extLst>
            </xdr:cNvPr>
            <xdr:cNvGraphicFramePr/>
          </xdr:nvGraphicFramePr>
          <xdr:xfrm>
            <a:off x="0" y="0"/>
            <a:ext cx="0" cy="0"/>
          </xdr:xfrm>
          <a:graphic>
            <a:graphicData uri="http://schemas.microsoft.com/office/drawing/2010/slicer">
              <sle:slicer xmlns:sle="http://schemas.microsoft.com/office/drawing/2010/slicer" name="License Validity"/>
            </a:graphicData>
          </a:graphic>
        </xdr:graphicFrame>
      </mc:Choice>
      <mc:Fallback xmlns="">
        <xdr:sp macro="" textlink="">
          <xdr:nvSpPr>
            <xdr:cNvPr id="0" name=""/>
            <xdr:cNvSpPr>
              <a:spLocks noTextEdit="1"/>
            </xdr:cNvSpPr>
          </xdr:nvSpPr>
          <xdr:spPr>
            <a:xfrm>
              <a:off x="5692140" y="10637521"/>
              <a:ext cx="1828800" cy="123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457200</xdr:colOff>
      <xdr:row>59</xdr:row>
      <xdr:rowOff>129541</xdr:rowOff>
    </xdr:from>
    <xdr:to>
      <xdr:col>9</xdr:col>
      <xdr:colOff>274320</xdr:colOff>
      <xdr:row>67</xdr:row>
      <xdr:rowOff>144781</xdr:rowOff>
    </xdr:to>
    <mc:AlternateContent xmlns:mc="http://schemas.openxmlformats.org/markup-compatibility/2006" xmlns:a14="http://schemas.microsoft.com/office/drawing/2010/main">
      <mc:Choice Requires="a14">
        <xdr:graphicFrame macro="">
          <xdr:nvGraphicFramePr>
            <xdr:cNvPr id="26" name="Legal Actions Taken">
              <a:extLst>
                <a:ext uri="{FF2B5EF4-FFF2-40B4-BE49-F238E27FC236}">
                  <a16:creationId xmlns:a16="http://schemas.microsoft.com/office/drawing/2014/main" id="{04D792AE-7BE4-4B24-9D24-D85F456B8AD9}"/>
                </a:ext>
              </a:extLst>
            </xdr:cNvPr>
            <xdr:cNvGraphicFramePr/>
          </xdr:nvGraphicFramePr>
          <xdr:xfrm>
            <a:off x="0" y="0"/>
            <a:ext cx="0" cy="0"/>
          </xdr:xfrm>
          <a:graphic>
            <a:graphicData uri="http://schemas.microsoft.com/office/drawing/2010/slicer">
              <sle:slicer xmlns:sle="http://schemas.microsoft.com/office/drawing/2010/slicer" name="Legal Actions Taken"/>
            </a:graphicData>
          </a:graphic>
        </xdr:graphicFrame>
      </mc:Choice>
      <mc:Fallback xmlns="">
        <xdr:sp macro="" textlink="">
          <xdr:nvSpPr>
            <xdr:cNvPr id="0" name=""/>
            <xdr:cNvSpPr>
              <a:spLocks noTextEdit="1"/>
            </xdr:cNvSpPr>
          </xdr:nvSpPr>
          <xdr:spPr>
            <a:xfrm>
              <a:off x="5715000" y="11955781"/>
              <a:ext cx="1828800" cy="1478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556260</xdr:colOff>
      <xdr:row>17</xdr:row>
      <xdr:rowOff>0</xdr:rowOff>
    </xdr:from>
    <xdr:to>
      <xdr:col>14</xdr:col>
      <xdr:colOff>274320</xdr:colOff>
      <xdr:row>32</xdr:row>
      <xdr:rowOff>68581</xdr:rowOff>
    </xdr:to>
    <xdr:graphicFrame macro="">
      <xdr:nvGraphicFramePr>
        <xdr:cNvPr id="2" name="Chart 1">
          <a:extLst>
            <a:ext uri="{FF2B5EF4-FFF2-40B4-BE49-F238E27FC236}">
              <a16:creationId xmlns:a16="http://schemas.microsoft.com/office/drawing/2014/main" id="{09A5202A-ACBE-4171-A6C6-6B1338D2F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43</xdr:row>
      <xdr:rowOff>30007</xdr:rowOff>
    </xdr:from>
    <xdr:to>
      <xdr:col>9</xdr:col>
      <xdr:colOff>441759</xdr:colOff>
      <xdr:row>50</xdr:row>
      <xdr:rowOff>41859</xdr:rowOff>
    </xdr:to>
    <xdr:graphicFrame macro="">
      <xdr:nvGraphicFramePr>
        <xdr:cNvPr id="4" name="Chart 3">
          <a:extLst>
            <a:ext uri="{FF2B5EF4-FFF2-40B4-BE49-F238E27FC236}">
              <a16:creationId xmlns:a16="http://schemas.microsoft.com/office/drawing/2014/main" id="{4F657E95-DFF7-4944-981A-AB32C9E36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206856</xdr:colOff>
      <xdr:row>49</xdr:row>
      <xdr:rowOff>177712</xdr:rowOff>
    </xdr:from>
    <xdr:to>
      <xdr:col>9</xdr:col>
      <xdr:colOff>331031</xdr:colOff>
      <xdr:row>56</xdr:row>
      <xdr:rowOff>181758</xdr:rowOff>
    </xdr:to>
    <xdr:graphicFrame macro="">
      <xdr:nvGraphicFramePr>
        <xdr:cNvPr id="5" name="Chart 4">
          <a:extLst>
            <a:ext uri="{FF2B5EF4-FFF2-40B4-BE49-F238E27FC236}">
              <a16:creationId xmlns:a16="http://schemas.microsoft.com/office/drawing/2014/main" id="{87FF792E-6EFC-4423-A5FB-A6B30DCCA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188295</xdr:colOff>
      <xdr:row>43</xdr:row>
      <xdr:rowOff>59839</xdr:rowOff>
    </xdr:from>
    <xdr:to>
      <xdr:col>11</xdr:col>
      <xdr:colOff>485351</xdr:colOff>
      <xdr:row>50</xdr:row>
      <xdr:rowOff>65092</xdr:rowOff>
    </xdr:to>
    <xdr:graphicFrame macro="">
      <xdr:nvGraphicFramePr>
        <xdr:cNvPr id="6" name="Chart 5">
          <a:extLst>
            <a:ext uri="{FF2B5EF4-FFF2-40B4-BE49-F238E27FC236}">
              <a16:creationId xmlns:a16="http://schemas.microsoft.com/office/drawing/2014/main" id="{3488546D-4C84-47D2-9ABA-904A3EE55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194253</xdr:colOff>
      <xdr:row>50</xdr:row>
      <xdr:rowOff>10633</xdr:rowOff>
    </xdr:from>
    <xdr:to>
      <xdr:col>11</xdr:col>
      <xdr:colOff>470407</xdr:colOff>
      <xdr:row>56</xdr:row>
      <xdr:rowOff>174138</xdr:rowOff>
    </xdr:to>
    <xdr:graphicFrame macro="">
      <xdr:nvGraphicFramePr>
        <xdr:cNvPr id="7" name="Chart 6">
          <a:extLst>
            <a:ext uri="{FF2B5EF4-FFF2-40B4-BE49-F238E27FC236}">
              <a16:creationId xmlns:a16="http://schemas.microsoft.com/office/drawing/2014/main" id="{865B2B57-4B98-4329-8CA8-EE64B051D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577979</xdr:colOff>
      <xdr:row>43</xdr:row>
      <xdr:rowOff>2683</xdr:rowOff>
    </xdr:from>
    <xdr:to>
      <xdr:col>9</xdr:col>
      <xdr:colOff>54007</xdr:colOff>
      <xdr:row>44</xdr:row>
      <xdr:rowOff>61811</xdr:rowOff>
    </xdr:to>
    <xdr:sp macro="" textlink="">
      <xdr:nvSpPr>
        <xdr:cNvPr id="8" name="TextBox 7">
          <a:extLst>
            <a:ext uri="{FF2B5EF4-FFF2-40B4-BE49-F238E27FC236}">
              <a16:creationId xmlns:a16="http://schemas.microsoft.com/office/drawing/2014/main" id="{2B83555B-736D-4834-8E97-E75151C50CE0}"/>
            </a:ext>
          </a:extLst>
        </xdr:cNvPr>
        <xdr:cNvSpPr txBox="1"/>
      </xdr:nvSpPr>
      <xdr:spPr>
        <a:xfrm>
          <a:off x="4845179" y="9329563"/>
          <a:ext cx="695228" cy="242008"/>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HIGH</a:t>
          </a:r>
        </a:p>
      </xdr:txBody>
    </xdr:sp>
    <xdr:clientData/>
  </xdr:twoCellAnchor>
  <xdr:twoCellAnchor>
    <xdr:from>
      <xdr:col>7</xdr:col>
      <xdr:colOff>586737</xdr:colOff>
      <xdr:row>49</xdr:row>
      <xdr:rowOff>154852</xdr:rowOff>
    </xdr:from>
    <xdr:to>
      <xdr:col>9</xdr:col>
      <xdr:colOff>62765</xdr:colOff>
      <xdr:row>51</xdr:row>
      <xdr:rowOff>31100</xdr:rowOff>
    </xdr:to>
    <xdr:sp macro="" textlink="">
      <xdr:nvSpPr>
        <xdr:cNvPr id="9" name="TextBox 8">
          <a:extLst>
            <a:ext uri="{FF2B5EF4-FFF2-40B4-BE49-F238E27FC236}">
              <a16:creationId xmlns:a16="http://schemas.microsoft.com/office/drawing/2014/main" id="{E46366D9-274B-40DA-8B14-EF2A9C3A5D66}"/>
            </a:ext>
          </a:extLst>
        </xdr:cNvPr>
        <xdr:cNvSpPr txBox="1"/>
      </xdr:nvSpPr>
      <xdr:spPr>
        <a:xfrm>
          <a:off x="4853937" y="10579012"/>
          <a:ext cx="695228" cy="242008"/>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LOW</a:t>
          </a:r>
        </a:p>
      </xdr:txBody>
    </xdr:sp>
    <xdr:clientData/>
  </xdr:twoCellAnchor>
  <xdr:twoCellAnchor>
    <xdr:from>
      <xdr:col>9</xdr:col>
      <xdr:colOff>566747</xdr:colOff>
      <xdr:row>43</xdr:row>
      <xdr:rowOff>25544</xdr:rowOff>
    </xdr:from>
    <xdr:to>
      <xdr:col>11</xdr:col>
      <xdr:colOff>220597</xdr:colOff>
      <xdr:row>44</xdr:row>
      <xdr:rowOff>84672</xdr:rowOff>
    </xdr:to>
    <xdr:sp macro="" textlink="">
      <xdr:nvSpPr>
        <xdr:cNvPr id="10" name="TextBox 9">
          <a:extLst>
            <a:ext uri="{FF2B5EF4-FFF2-40B4-BE49-F238E27FC236}">
              <a16:creationId xmlns:a16="http://schemas.microsoft.com/office/drawing/2014/main" id="{BAEE66E0-58FE-4961-8454-C3D1BE067BB8}"/>
            </a:ext>
          </a:extLst>
        </xdr:cNvPr>
        <xdr:cNvSpPr txBox="1"/>
      </xdr:nvSpPr>
      <xdr:spPr>
        <a:xfrm>
          <a:off x="6053147" y="9352424"/>
          <a:ext cx="873050" cy="242008"/>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MEDIUM</a:t>
          </a:r>
        </a:p>
      </xdr:txBody>
    </xdr:sp>
    <xdr:clientData/>
  </xdr:twoCellAnchor>
  <xdr:twoCellAnchor>
    <xdr:from>
      <xdr:col>9</xdr:col>
      <xdr:colOff>596089</xdr:colOff>
      <xdr:row>49</xdr:row>
      <xdr:rowOff>170092</xdr:rowOff>
    </xdr:from>
    <xdr:to>
      <xdr:col>11</xdr:col>
      <xdr:colOff>249939</xdr:colOff>
      <xdr:row>51</xdr:row>
      <xdr:rowOff>46340</xdr:rowOff>
    </xdr:to>
    <xdr:sp macro="" textlink="">
      <xdr:nvSpPr>
        <xdr:cNvPr id="11" name="TextBox 10">
          <a:extLst>
            <a:ext uri="{FF2B5EF4-FFF2-40B4-BE49-F238E27FC236}">
              <a16:creationId xmlns:a16="http://schemas.microsoft.com/office/drawing/2014/main" id="{B01D817D-9F25-40E7-9381-685ED6A8F224}"/>
            </a:ext>
          </a:extLst>
        </xdr:cNvPr>
        <xdr:cNvSpPr txBox="1"/>
      </xdr:nvSpPr>
      <xdr:spPr>
        <a:xfrm>
          <a:off x="6082489" y="10594252"/>
          <a:ext cx="873050" cy="242008"/>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SEVERE</a:t>
          </a:r>
        </a:p>
      </xdr:txBody>
    </xdr:sp>
    <xdr:clientData/>
  </xdr:twoCellAnchor>
  <xdr:twoCellAnchor>
    <xdr:from>
      <xdr:col>4</xdr:col>
      <xdr:colOff>0</xdr:colOff>
      <xdr:row>67</xdr:row>
      <xdr:rowOff>0</xdr:rowOff>
    </xdr:from>
    <xdr:to>
      <xdr:col>14</xdr:col>
      <xdr:colOff>493871</xdr:colOff>
      <xdr:row>83</xdr:row>
      <xdr:rowOff>30480</xdr:rowOff>
    </xdr:to>
    <xdr:graphicFrame macro="">
      <xdr:nvGraphicFramePr>
        <xdr:cNvPr id="12" name="Chart 11">
          <a:extLst>
            <a:ext uri="{FF2B5EF4-FFF2-40B4-BE49-F238E27FC236}">
              <a16:creationId xmlns:a16="http://schemas.microsoft.com/office/drawing/2014/main" id="{D0ED0592-472A-4C88-A1A1-6B9617B95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167640</xdr:colOff>
      <xdr:row>90</xdr:row>
      <xdr:rowOff>83820</xdr:rowOff>
    </xdr:from>
    <xdr:to>
      <xdr:col>13</xdr:col>
      <xdr:colOff>138513</xdr:colOff>
      <xdr:row>107</xdr:row>
      <xdr:rowOff>6906</xdr:rowOff>
    </xdr:to>
    <xdr:graphicFrame macro="">
      <xdr:nvGraphicFramePr>
        <xdr:cNvPr id="14" name="Chart 13">
          <a:extLst>
            <a:ext uri="{FF2B5EF4-FFF2-40B4-BE49-F238E27FC236}">
              <a16:creationId xmlns:a16="http://schemas.microsoft.com/office/drawing/2014/main" id="{31038F16-9FF1-44FF-B089-50FC4CB2F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572301</xdr:colOff>
      <xdr:row>116</xdr:row>
      <xdr:rowOff>0</xdr:rowOff>
    </xdr:from>
    <xdr:to>
      <xdr:col>13</xdr:col>
      <xdr:colOff>65824</xdr:colOff>
      <xdr:row>123</xdr:row>
      <xdr:rowOff>39637</xdr:rowOff>
    </xdr:to>
    <xdr:sp macro="" textlink="">
      <xdr:nvSpPr>
        <xdr:cNvPr id="15" name="Oval 14">
          <a:extLst>
            <a:ext uri="{FF2B5EF4-FFF2-40B4-BE49-F238E27FC236}">
              <a16:creationId xmlns:a16="http://schemas.microsoft.com/office/drawing/2014/main" id="{F31A3C72-5130-49BE-99E0-340FD0B0D372}"/>
            </a:ext>
          </a:extLst>
        </xdr:cNvPr>
        <xdr:cNvSpPr/>
      </xdr:nvSpPr>
      <xdr:spPr>
        <a:xfrm>
          <a:off x="6668301" y="20657820"/>
          <a:ext cx="1322323" cy="1319797"/>
        </a:xfrm>
        <a:prstGeom prst="ellipse">
          <a:avLst/>
        </a:prstGeom>
        <a:solidFill>
          <a:srgbClr val="8528FD"/>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215184</xdr:colOff>
      <xdr:row>119</xdr:row>
      <xdr:rowOff>159543</xdr:rowOff>
    </xdr:from>
    <xdr:to>
      <xdr:col>13</xdr:col>
      <xdr:colOff>23572</xdr:colOff>
      <xdr:row>122</xdr:row>
      <xdr:rowOff>45470</xdr:rowOff>
    </xdr:to>
    <xdr:sp macro="" textlink="'Pivot Analysis'!T46">
      <xdr:nvSpPr>
        <xdr:cNvPr id="16" name="TextBox 15">
          <a:extLst>
            <a:ext uri="{FF2B5EF4-FFF2-40B4-BE49-F238E27FC236}">
              <a16:creationId xmlns:a16="http://schemas.microsoft.com/office/drawing/2014/main" id="{F3422270-3764-4F88-84A7-EAEF381E8FAE}"/>
            </a:ext>
          </a:extLst>
        </xdr:cNvPr>
        <xdr:cNvSpPr txBox="1"/>
      </xdr:nvSpPr>
      <xdr:spPr>
        <a:xfrm>
          <a:off x="6920784" y="21366003"/>
          <a:ext cx="1027588" cy="434567"/>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BCD49F-2EED-4E44-A4A0-D8584F25AAB2}" type="TxLink">
            <a:rPr lang="en-US" sz="1800" b="1" i="0" u="none" strike="noStrike">
              <a:solidFill>
                <a:schemeClr val="bg1"/>
              </a:solidFill>
              <a:latin typeface="Calibri"/>
              <a:ea typeface="Calibri"/>
              <a:cs typeface="Calibri"/>
            </a:rPr>
            <a:pPr/>
            <a:t>20.80%</a:t>
          </a:fld>
          <a:endParaRPr lang="en-US" sz="1800">
            <a:solidFill>
              <a:schemeClr val="bg1"/>
            </a:solidFill>
          </a:endParaRPr>
        </a:p>
      </xdr:txBody>
    </xdr:sp>
    <xdr:clientData/>
  </xdr:twoCellAnchor>
  <xdr:twoCellAnchor>
    <xdr:from>
      <xdr:col>11</xdr:col>
      <xdr:colOff>406711</xdr:colOff>
      <xdr:row>117</xdr:row>
      <xdr:rowOff>33548</xdr:rowOff>
    </xdr:from>
    <xdr:to>
      <xdr:col>12</xdr:col>
      <xdr:colOff>298956</xdr:colOff>
      <xdr:row>119</xdr:row>
      <xdr:rowOff>174783</xdr:rowOff>
    </xdr:to>
    <xdr:pic>
      <xdr:nvPicPr>
        <xdr:cNvPr id="17" name="Picture 16">
          <a:extLst>
            <a:ext uri="{FF2B5EF4-FFF2-40B4-BE49-F238E27FC236}">
              <a16:creationId xmlns:a16="http://schemas.microsoft.com/office/drawing/2014/main" id="{101BB6DB-B508-4BEE-9961-BC58459687C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7112311" y="20874248"/>
          <a:ext cx="501845" cy="506995"/>
        </a:xfrm>
        <a:prstGeom prst="rect">
          <a:avLst/>
        </a:prstGeom>
        <a:ln>
          <a:noFill/>
        </a:ln>
      </xdr:spPr>
    </xdr:pic>
    <xdr:clientData/>
  </xdr:twoCellAnchor>
  <xdr:twoCellAnchor>
    <xdr:from>
      <xdr:col>8</xdr:col>
      <xdr:colOff>460860</xdr:colOff>
      <xdr:row>116</xdr:row>
      <xdr:rowOff>172423</xdr:rowOff>
    </xdr:from>
    <xdr:to>
      <xdr:col>10</xdr:col>
      <xdr:colOff>572301</xdr:colOff>
      <xdr:row>124</xdr:row>
      <xdr:rowOff>74039</xdr:rowOff>
    </xdr:to>
    <xdr:sp macro="" textlink="">
      <xdr:nvSpPr>
        <xdr:cNvPr id="18" name="Oval 17">
          <a:extLst>
            <a:ext uri="{FF2B5EF4-FFF2-40B4-BE49-F238E27FC236}">
              <a16:creationId xmlns:a16="http://schemas.microsoft.com/office/drawing/2014/main" id="{F51C5577-6CB3-4EDB-B352-F3D421E2CF95}"/>
            </a:ext>
          </a:extLst>
        </xdr:cNvPr>
        <xdr:cNvSpPr/>
      </xdr:nvSpPr>
      <xdr:spPr>
        <a:xfrm>
          <a:off x="5337660" y="20830243"/>
          <a:ext cx="1330641" cy="1364656"/>
        </a:xfrm>
        <a:prstGeom prst="ellipse">
          <a:avLst/>
        </a:prstGeom>
        <a:solidFill>
          <a:srgbClr val="E33B57"/>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136073</xdr:colOff>
      <xdr:row>120</xdr:row>
      <xdr:rowOff>169803</xdr:rowOff>
    </xdr:from>
    <xdr:to>
      <xdr:col>10</xdr:col>
      <xdr:colOff>458472</xdr:colOff>
      <xdr:row>123</xdr:row>
      <xdr:rowOff>47683</xdr:rowOff>
    </xdr:to>
    <xdr:sp macro="" textlink="'Pivot Analysis'!T45">
      <xdr:nvSpPr>
        <xdr:cNvPr id="19" name="TextBox 18">
          <a:extLst>
            <a:ext uri="{FF2B5EF4-FFF2-40B4-BE49-F238E27FC236}">
              <a16:creationId xmlns:a16="http://schemas.microsoft.com/office/drawing/2014/main" id="{D1D0DDE3-B93C-46D3-9902-E4E26212458F}"/>
            </a:ext>
          </a:extLst>
        </xdr:cNvPr>
        <xdr:cNvSpPr txBox="1"/>
      </xdr:nvSpPr>
      <xdr:spPr>
        <a:xfrm>
          <a:off x="5622473" y="21559143"/>
          <a:ext cx="931999" cy="4265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923CE61-3FD4-4D0B-9BC6-B7FFA854D384}" type="TxLink">
            <a:rPr lang="en-US" sz="1600" b="1" i="0" u="none" strike="noStrike">
              <a:solidFill>
                <a:schemeClr val="bg1"/>
              </a:solidFill>
              <a:latin typeface="Calibri"/>
              <a:ea typeface="Calibri"/>
              <a:cs typeface="Calibri"/>
            </a:rPr>
            <a:pPr marL="0" indent="0"/>
            <a:t>21.35%</a:t>
          </a:fld>
          <a:endParaRPr lang="en-US" sz="1600" b="1" i="0" u="none" strike="noStrike">
            <a:solidFill>
              <a:schemeClr val="bg1"/>
            </a:solidFill>
            <a:latin typeface="Calibri"/>
            <a:ea typeface="Calibri"/>
            <a:cs typeface="Calibri"/>
          </a:endParaRPr>
        </a:p>
      </xdr:txBody>
    </xdr:sp>
    <xdr:clientData/>
  </xdr:twoCellAnchor>
  <xdr:twoCellAnchor>
    <xdr:from>
      <xdr:col>9</xdr:col>
      <xdr:colOff>280150</xdr:colOff>
      <xdr:row>118</xdr:row>
      <xdr:rowOff>43808</xdr:rowOff>
    </xdr:from>
    <xdr:to>
      <xdr:col>10</xdr:col>
      <xdr:colOff>172395</xdr:colOff>
      <xdr:row>121</xdr:row>
      <xdr:rowOff>2163</xdr:rowOff>
    </xdr:to>
    <xdr:pic>
      <xdr:nvPicPr>
        <xdr:cNvPr id="20" name="Picture 19">
          <a:extLst>
            <a:ext uri="{FF2B5EF4-FFF2-40B4-BE49-F238E27FC236}">
              <a16:creationId xmlns:a16="http://schemas.microsoft.com/office/drawing/2014/main" id="{C0A3FF58-351F-430C-A9A9-4E9E2DABBE0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766550" y="21067388"/>
          <a:ext cx="501845" cy="506995"/>
        </a:xfrm>
        <a:prstGeom prst="rect">
          <a:avLst/>
        </a:prstGeom>
        <a:ln>
          <a:noFill/>
        </a:ln>
      </xdr:spPr>
    </xdr:pic>
    <xdr:clientData/>
  </xdr:twoCellAnchor>
  <xdr:twoCellAnchor>
    <xdr:from>
      <xdr:col>7</xdr:col>
      <xdr:colOff>0</xdr:colOff>
      <xdr:row>120</xdr:row>
      <xdr:rowOff>17756</xdr:rowOff>
    </xdr:from>
    <xdr:to>
      <xdr:col>8</xdr:col>
      <xdr:colOff>537475</xdr:colOff>
      <xdr:row>126</xdr:row>
      <xdr:rowOff>79322</xdr:rowOff>
    </xdr:to>
    <xdr:sp macro="" textlink="">
      <xdr:nvSpPr>
        <xdr:cNvPr id="21" name="Oval 20">
          <a:extLst>
            <a:ext uri="{FF2B5EF4-FFF2-40B4-BE49-F238E27FC236}">
              <a16:creationId xmlns:a16="http://schemas.microsoft.com/office/drawing/2014/main" id="{EB97F92F-9C66-4CD8-B02C-480C78C1DE15}"/>
            </a:ext>
          </a:extLst>
        </xdr:cNvPr>
        <xdr:cNvSpPr/>
      </xdr:nvSpPr>
      <xdr:spPr>
        <a:xfrm>
          <a:off x="4267200" y="21407096"/>
          <a:ext cx="1147075" cy="1158846"/>
        </a:xfrm>
        <a:prstGeom prst="ellipse">
          <a:avLst/>
        </a:prstGeom>
        <a:solidFill>
          <a:srgbClr val="F17427"/>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b="1"/>
        </a:p>
      </xdr:txBody>
    </xdr:sp>
    <xdr:clientData/>
  </xdr:twoCellAnchor>
  <xdr:twoCellAnchor>
    <xdr:from>
      <xdr:col>7</xdr:col>
      <xdr:colOff>194237</xdr:colOff>
      <xdr:row>123</xdr:row>
      <xdr:rowOff>75808</xdr:rowOff>
    </xdr:from>
    <xdr:to>
      <xdr:col>8</xdr:col>
      <xdr:colOff>505151</xdr:colOff>
      <xdr:row>125</xdr:row>
      <xdr:rowOff>40184</xdr:rowOff>
    </xdr:to>
    <xdr:sp macro="" textlink="'Pivot Analysis'!T47">
      <xdr:nvSpPr>
        <xdr:cNvPr id="22" name="TextBox 21">
          <a:extLst>
            <a:ext uri="{FF2B5EF4-FFF2-40B4-BE49-F238E27FC236}">
              <a16:creationId xmlns:a16="http://schemas.microsoft.com/office/drawing/2014/main" id="{B455ADFB-2D7F-4330-8525-1067F0E02017}"/>
            </a:ext>
          </a:extLst>
        </xdr:cNvPr>
        <xdr:cNvSpPr txBox="1"/>
      </xdr:nvSpPr>
      <xdr:spPr>
        <a:xfrm>
          <a:off x="4461437" y="22013788"/>
          <a:ext cx="920514" cy="330136"/>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A63E27E-5888-446F-A439-503B5B929AA9}" type="TxLink">
            <a:rPr lang="en-US" sz="1600" b="1" i="0" u="none" strike="noStrike">
              <a:solidFill>
                <a:schemeClr val="bg1"/>
              </a:solidFill>
              <a:latin typeface="Calibri"/>
              <a:ea typeface="Calibri"/>
              <a:cs typeface="Calibri"/>
            </a:rPr>
            <a:pPr marL="0" indent="0"/>
            <a:t>19.40%</a:t>
          </a:fld>
          <a:endParaRPr lang="en-US" sz="1600" b="1" i="0" u="none" strike="noStrike">
            <a:solidFill>
              <a:schemeClr val="bg1"/>
            </a:solidFill>
            <a:latin typeface="Calibri"/>
            <a:ea typeface="Calibri"/>
            <a:cs typeface="Calibri"/>
          </a:endParaRPr>
        </a:p>
      </xdr:txBody>
    </xdr:sp>
    <xdr:clientData/>
  </xdr:twoCellAnchor>
  <xdr:twoCellAnchor>
    <xdr:from>
      <xdr:col>7</xdr:col>
      <xdr:colOff>355179</xdr:colOff>
      <xdr:row>121</xdr:row>
      <xdr:rowOff>21039</xdr:rowOff>
    </xdr:from>
    <xdr:to>
      <xdr:col>8</xdr:col>
      <xdr:colOff>222601</xdr:colOff>
      <xdr:row>123</xdr:row>
      <xdr:rowOff>137196</xdr:rowOff>
    </xdr:to>
    <xdr:pic>
      <xdr:nvPicPr>
        <xdr:cNvPr id="23" name="Picture 22">
          <a:extLst>
            <a:ext uri="{FF2B5EF4-FFF2-40B4-BE49-F238E27FC236}">
              <a16:creationId xmlns:a16="http://schemas.microsoft.com/office/drawing/2014/main" id="{A1777BC5-1812-42F8-8CAD-CD2040086A2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622379" y="21593259"/>
          <a:ext cx="477022" cy="481917"/>
        </a:xfrm>
        <a:prstGeom prst="rect">
          <a:avLst/>
        </a:prstGeom>
        <a:ln>
          <a:noFill/>
        </a:ln>
      </xdr:spPr>
    </xdr:pic>
    <xdr:clientData/>
  </xdr:twoCellAnchor>
  <xdr:twoCellAnchor>
    <xdr:from>
      <xdr:col>10</xdr:col>
      <xdr:colOff>159560</xdr:colOff>
      <xdr:row>122</xdr:row>
      <xdr:rowOff>109850</xdr:rowOff>
    </xdr:from>
    <xdr:to>
      <xdr:col>12</xdr:col>
      <xdr:colOff>23709</xdr:colOff>
      <xdr:row>128</xdr:row>
      <xdr:rowOff>98988</xdr:rowOff>
    </xdr:to>
    <xdr:sp macro="" textlink="">
      <xdr:nvSpPr>
        <xdr:cNvPr id="24" name="Oval 23">
          <a:extLst>
            <a:ext uri="{FF2B5EF4-FFF2-40B4-BE49-F238E27FC236}">
              <a16:creationId xmlns:a16="http://schemas.microsoft.com/office/drawing/2014/main" id="{641310CD-A849-49EF-BD03-136D7EE5A62E}"/>
            </a:ext>
          </a:extLst>
        </xdr:cNvPr>
        <xdr:cNvSpPr/>
      </xdr:nvSpPr>
      <xdr:spPr>
        <a:xfrm>
          <a:off x="6255560" y="21864950"/>
          <a:ext cx="1083349" cy="1086418"/>
        </a:xfrm>
        <a:prstGeom prst="ellipse">
          <a:avLst/>
        </a:prstGeom>
        <a:solidFill>
          <a:srgbClr val="1F8CB3"/>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330424</xdr:colOff>
      <xdr:row>125</xdr:row>
      <xdr:rowOff>164776</xdr:rowOff>
    </xdr:from>
    <xdr:to>
      <xdr:col>12</xdr:col>
      <xdr:colOff>59155</xdr:colOff>
      <xdr:row>127</xdr:row>
      <xdr:rowOff>120918</xdr:rowOff>
    </xdr:to>
    <xdr:sp macro="" textlink="'Pivot Analysis'!T44">
      <xdr:nvSpPr>
        <xdr:cNvPr id="25" name="TextBox 24">
          <a:extLst>
            <a:ext uri="{FF2B5EF4-FFF2-40B4-BE49-F238E27FC236}">
              <a16:creationId xmlns:a16="http://schemas.microsoft.com/office/drawing/2014/main" id="{CEF44A9D-99DB-4854-822B-1B0524FB758A}"/>
            </a:ext>
          </a:extLst>
        </xdr:cNvPr>
        <xdr:cNvSpPr txBox="1"/>
      </xdr:nvSpPr>
      <xdr:spPr>
        <a:xfrm>
          <a:off x="6426424" y="22468516"/>
          <a:ext cx="947931" cy="321902"/>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9B4E2C-1770-4809-92E8-0E13EE6F169C}" type="TxLink">
            <a:rPr lang="en-US" sz="1600" b="1" i="0" u="none" strike="noStrike">
              <a:solidFill>
                <a:schemeClr val="bg1"/>
              </a:solidFill>
              <a:latin typeface="Calibri"/>
              <a:ea typeface="Calibri"/>
              <a:cs typeface="Calibri"/>
            </a:rPr>
            <a:pPr marL="0" indent="0"/>
            <a:t>18.85%</a:t>
          </a:fld>
          <a:endParaRPr lang="en-US" sz="1600" b="1" i="0" u="none" strike="noStrike">
            <a:solidFill>
              <a:schemeClr val="bg1"/>
            </a:solidFill>
            <a:latin typeface="Calibri"/>
            <a:ea typeface="Calibri"/>
            <a:cs typeface="Calibri"/>
          </a:endParaRPr>
        </a:p>
      </xdr:txBody>
    </xdr:sp>
    <xdr:clientData/>
  </xdr:twoCellAnchor>
  <xdr:twoCellAnchor>
    <xdr:from>
      <xdr:col>10</xdr:col>
      <xdr:colOff>480269</xdr:colOff>
      <xdr:row>123</xdr:row>
      <xdr:rowOff>96268</xdr:rowOff>
    </xdr:from>
    <xdr:to>
      <xdr:col>11</xdr:col>
      <xdr:colOff>334166</xdr:colOff>
      <xdr:row>126</xdr:row>
      <xdr:rowOff>15285</xdr:rowOff>
    </xdr:to>
    <xdr:pic>
      <xdr:nvPicPr>
        <xdr:cNvPr id="26" name="Picture 25">
          <a:extLst>
            <a:ext uri="{FF2B5EF4-FFF2-40B4-BE49-F238E27FC236}">
              <a16:creationId xmlns:a16="http://schemas.microsoft.com/office/drawing/2014/main" id="{44EA7F9D-E1D4-4023-AF71-6A3053AC9EA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6576269" y="22034248"/>
          <a:ext cx="463497" cy="467657"/>
        </a:xfrm>
        <a:prstGeom prst="rect">
          <a:avLst/>
        </a:prstGeom>
        <a:ln>
          <a:noFill/>
        </a:ln>
      </xdr:spPr>
    </xdr:pic>
    <xdr:clientData/>
  </xdr:twoCellAnchor>
  <xdr:twoCellAnchor>
    <xdr:from>
      <xdr:col>8</xdr:col>
      <xdr:colOff>235931</xdr:colOff>
      <xdr:row>124</xdr:row>
      <xdr:rowOff>49897</xdr:rowOff>
    </xdr:from>
    <xdr:to>
      <xdr:col>10</xdr:col>
      <xdr:colOff>202975</xdr:colOff>
      <xdr:row>130</xdr:row>
      <xdr:rowOff>111463</xdr:rowOff>
    </xdr:to>
    <xdr:sp macro="" textlink="">
      <xdr:nvSpPr>
        <xdr:cNvPr id="27" name="Oval 26">
          <a:extLst>
            <a:ext uri="{FF2B5EF4-FFF2-40B4-BE49-F238E27FC236}">
              <a16:creationId xmlns:a16="http://schemas.microsoft.com/office/drawing/2014/main" id="{C5AC55A9-6ED0-42FD-901E-5B215DFF1C82}"/>
            </a:ext>
          </a:extLst>
        </xdr:cNvPr>
        <xdr:cNvSpPr/>
      </xdr:nvSpPr>
      <xdr:spPr>
        <a:xfrm>
          <a:off x="5112731" y="22170757"/>
          <a:ext cx="1186244" cy="1158846"/>
        </a:xfrm>
        <a:prstGeom prst="ellipse">
          <a:avLst/>
        </a:prstGeom>
        <a:solidFill>
          <a:srgbClr val="1C6DFF"/>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472517</xdr:colOff>
      <xdr:row>127</xdr:row>
      <xdr:rowOff>133737</xdr:rowOff>
    </xdr:from>
    <xdr:to>
      <xdr:col>10</xdr:col>
      <xdr:colOff>207393</xdr:colOff>
      <xdr:row>129</xdr:row>
      <xdr:rowOff>62742</xdr:rowOff>
    </xdr:to>
    <xdr:sp macro="" textlink="'Pivot Analysis'!T43">
      <xdr:nvSpPr>
        <xdr:cNvPr id="28" name="TextBox 27">
          <a:extLst>
            <a:ext uri="{FF2B5EF4-FFF2-40B4-BE49-F238E27FC236}">
              <a16:creationId xmlns:a16="http://schemas.microsoft.com/office/drawing/2014/main" id="{C3477E8C-71D9-4DEE-9251-32645F58A21E}"/>
            </a:ext>
          </a:extLst>
        </xdr:cNvPr>
        <xdr:cNvSpPr txBox="1"/>
      </xdr:nvSpPr>
      <xdr:spPr>
        <a:xfrm>
          <a:off x="5349317" y="22803237"/>
          <a:ext cx="954076" cy="294765"/>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B41E0F4-5EA8-4C14-958F-E425D27AA339}" type="TxLink">
            <a:rPr lang="en-US" sz="1600" b="1" i="0" u="none" strike="noStrike">
              <a:solidFill>
                <a:schemeClr val="bg1"/>
              </a:solidFill>
              <a:latin typeface="Calibri"/>
              <a:ea typeface="Calibri"/>
              <a:cs typeface="Calibri"/>
            </a:rPr>
            <a:pPr marL="0" indent="0"/>
            <a:t>19.60%</a:t>
          </a:fld>
          <a:endParaRPr lang="en-US" sz="1600" b="1" i="0" u="none" strike="noStrike">
            <a:solidFill>
              <a:schemeClr val="bg1"/>
            </a:solidFill>
            <a:latin typeface="Calibri"/>
            <a:ea typeface="Calibri"/>
            <a:cs typeface="Calibri"/>
          </a:endParaRPr>
        </a:p>
      </xdr:txBody>
    </xdr:sp>
    <xdr:clientData/>
  </xdr:twoCellAnchor>
  <xdr:twoCellAnchor>
    <xdr:from>
      <xdr:col>9</xdr:col>
      <xdr:colOff>3214</xdr:colOff>
      <xdr:row>125</xdr:row>
      <xdr:rowOff>24064</xdr:rowOff>
    </xdr:from>
    <xdr:to>
      <xdr:col>9</xdr:col>
      <xdr:colOff>513288</xdr:colOff>
      <xdr:row>127</xdr:row>
      <xdr:rowOff>156597</xdr:rowOff>
    </xdr:to>
    <xdr:pic>
      <xdr:nvPicPr>
        <xdr:cNvPr id="29" name="Picture 28">
          <a:extLst>
            <a:ext uri="{FF2B5EF4-FFF2-40B4-BE49-F238E27FC236}">
              <a16:creationId xmlns:a16="http://schemas.microsoft.com/office/drawing/2014/main" id="{F4244285-7A10-460E-B115-C07C60A0352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489614" y="22327804"/>
          <a:ext cx="510074" cy="498293"/>
        </a:xfrm>
        <a:prstGeom prst="rect">
          <a:avLst/>
        </a:prstGeom>
        <a:ln>
          <a:noFill/>
        </a:ln>
      </xdr:spPr>
    </xdr:pic>
    <xdr:clientData/>
  </xdr:twoCellAnchor>
  <xdr:twoCellAnchor>
    <xdr:from>
      <xdr:col>13</xdr:col>
      <xdr:colOff>259297</xdr:colOff>
      <xdr:row>118</xdr:row>
      <xdr:rowOff>109515</xdr:rowOff>
    </xdr:from>
    <xdr:to>
      <xdr:col>13</xdr:col>
      <xdr:colOff>452416</xdr:colOff>
      <xdr:row>119</xdr:row>
      <xdr:rowOff>117135</xdr:rowOff>
    </xdr:to>
    <xdr:sp macro="" textlink="">
      <xdr:nvSpPr>
        <xdr:cNvPr id="30" name="Rectangle: Rounded Corners 29">
          <a:extLst>
            <a:ext uri="{FF2B5EF4-FFF2-40B4-BE49-F238E27FC236}">
              <a16:creationId xmlns:a16="http://schemas.microsoft.com/office/drawing/2014/main" id="{D465DD4B-C0AE-4841-91F3-8E53CB8E68E7}"/>
            </a:ext>
          </a:extLst>
        </xdr:cNvPr>
        <xdr:cNvSpPr/>
      </xdr:nvSpPr>
      <xdr:spPr>
        <a:xfrm flipH="1">
          <a:off x="8184097" y="21133095"/>
          <a:ext cx="193119" cy="190500"/>
        </a:xfrm>
        <a:prstGeom prst="roundRect">
          <a:avLst/>
        </a:prstGeom>
        <a:solidFill>
          <a:srgbClr val="E33B57"/>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259297</xdr:colOff>
      <xdr:row>120</xdr:row>
      <xdr:rowOff>45719</xdr:rowOff>
    </xdr:from>
    <xdr:to>
      <xdr:col>13</xdr:col>
      <xdr:colOff>452416</xdr:colOff>
      <xdr:row>121</xdr:row>
      <xdr:rowOff>53339</xdr:rowOff>
    </xdr:to>
    <xdr:sp macro="" textlink="">
      <xdr:nvSpPr>
        <xdr:cNvPr id="31" name="Rectangle: Rounded Corners 30">
          <a:extLst>
            <a:ext uri="{FF2B5EF4-FFF2-40B4-BE49-F238E27FC236}">
              <a16:creationId xmlns:a16="http://schemas.microsoft.com/office/drawing/2014/main" id="{4E3BDFFC-9F79-4BB7-A87B-DC6165130E32}"/>
            </a:ext>
          </a:extLst>
        </xdr:cNvPr>
        <xdr:cNvSpPr/>
      </xdr:nvSpPr>
      <xdr:spPr>
        <a:xfrm flipH="1">
          <a:off x="8184097" y="21435059"/>
          <a:ext cx="193119" cy="190500"/>
        </a:xfrm>
        <a:prstGeom prst="roundRect">
          <a:avLst/>
        </a:prstGeom>
        <a:solidFill>
          <a:srgbClr val="8528FD"/>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259297</xdr:colOff>
      <xdr:row>121</xdr:row>
      <xdr:rowOff>169057</xdr:rowOff>
    </xdr:from>
    <xdr:to>
      <xdr:col>13</xdr:col>
      <xdr:colOff>452416</xdr:colOff>
      <xdr:row>122</xdr:row>
      <xdr:rowOff>176677</xdr:rowOff>
    </xdr:to>
    <xdr:sp macro="" textlink="">
      <xdr:nvSpPr>
        <xdr:cNvPr id="32" name="Rectangle: Rounded Corners 31">
          <a:extLst>
            <a:ext uri="{FF2B5EF4-FFF2-40B4-BE49-F238E27FC236}">
              <a16:creationId xmlns:a16="http://schemas.microsoft.com/office/drawing/2014/main" id="{74C415C1-0908-4223-9DB3-63554A875B1B}"/>
            </a:ext>
          </a:extLst>
        </xdr:cNvPr>
        <xdr:cNvSpPr/>
      </xdr:nvSpPr>
      <xdr:spPr>
        <a:xfrm flipH="1">
          <a:off x="8184097" y="21741277"/>
          <a:ext cx="193119" cy="190500"/>
        </a:xfrm>
        <a:prstGeom prst="roundRect">
          <a:avLst/>
        </a:prstGeom>
        <a:solidFill>
          <a:srgbClr val="1C6DFF"/>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259297</xdr:colOff>
      <xdr:row>123</xdr:row>
      <xdr:rowOff>99059</xdr:rowOff>
    </xdr:from>
    <xdr:to>
      <xdr:col>13</xdr:col>
      <xdr:colOff>452416</xdr:colOff>
      <xdr:row>124</xdr:row>
      <xdr:rowOff>106679</xdr:rowOff>
    </xdr:to>
    <xdr:sp macro="" textlink="">
      <xdr:nvSpPr>
        <xdr:cNvPr id="33" name="Rectangle: Rounded Corners 32">
          <a:extLst>
            <a:ext uri="{FF2B5EF4-FFF2-40B4-BE49-F238E27FC236}">
              <a16:creationId xmlns:a16="http://schemas.microsoft.com/office/drawing/2014/main" id="{526B3AE1-3F69-4EB9-B90D-1219C0CDECB5}"/>
            </a:ext>
          </a:extLst>
        </xdr:cNvPr>
        <xdr:cNvSpPr/>
      </xdr:nvSpPr>
      <xdr:spPr>
        <a:xfrm flipH="1">
          <a:off x="8184097" y="22037039"/>
          <a:ext cx="193119" cy="190500"/>
        </a:xfrm>
        <a:prstGeom prst="roundRect">
          <a:avLst/>
        </a:prstGeom>
        <a:solidFill>
          <a:srgbClr val="F2792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259297</xdr:colOff>
      <xdr:row>125</xdr:row>
      <xdr:rowOff>22859</xdr:rowOff>
    </xdr:from>
    <xdr:to>
      <xdr:col>13</xdr:col>
      <xdr:colOff>452416</xdr:colOff>
      <xdr:row>126</xdr:row>
      <xdr:rowOff>30479</xdr:rowOff>
    </xdr:to>
    <xdr:sp macro="" textlink="">
      <xdr:nvSpPr>
        <xdr:cNvPr id="34" name="Rectangle: Rounded Corners 33">
          <a:extLst>
            <a:ext uri="{FF2B5EF4-FFF2-40B4-BE49-F238E27FC236}">
              <a16:creationId xmlns:a16="http://schemas.microsoft.com/office/drawing/2014/main" id="{A499E5A0-A2D1-4049-967F-E55D8913667D}"/>
            </a:ext>
          </a:extLst>
        </xdr:cNvPr>
        <xdr:cNvSpPr/>
      </xdr:nvSpPr>
      <xdr:spPr>
        <a:xfrm flipH="1">
          <a:off x="8184097" y="22326599"/>
          <a:ext cx="193119" cy="190500"/>
        </a:xfrm>
        <a:prstGeom prst="roundRect">
          <a:avLst/>
        </a:prstGeom>
        <a:solidFill>
          <a:srgbClr val="1F8CB3"/>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514214</xdr:colOff>
      <xdr:row>118</xdr:row>
      <xdr:rowOff>63795</xdr:rowOff>
    </xdr:from>
    <xdr:to>
      <xdr:col>14</xdr:col>
      <xdr:colOff>599842</xdr:colOff>
      <xdr:row>119</xdr:row>
      <xdr:rowOff>117135</xdr:rowOff>
    </xdr:to>
    <xdr:sp macro="" textlink="">
      <xdr:nvSpPr>
        <xdr:cNvPr id="35" name="TextBox 34">
          <a:extLst>
            <a:ext uri="{FF2B5EF4-FFF2-40B4-BE49-F238E27FC236}">
              <a16:creationId xmlns:a16="http://schemas.microsoft.com/office/drawing/2014/main" id="{EE0C87E3-FD2D-4A90-9F72-42DCC5D31039}"/>
            </a:ext>
          </a:extLst>
        </xdr:cNvPr>
        <xdr:cNvSpPr txBox="1"/>
      </xdr:nvSpPr>
      <xdr:spPr>
        <a:xfrm>
          <a:off x="8439014" y="21087375"/>
          <a:ext cx="695228"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Rainy</a:t>
          </a:r>
        </a:p>
      </xdr:txBody>
    </xdr:sp>
    <xdr:clientData/>
  </xdr:twoCellAnchor>
  <xdr:twoCellAnchor>
    <xdr:from>
      <xdr:col>13</xdr:col>
      <xdr:colOff>514214</xdr:colOff>
      <xdr:row>119</xdr:row>
      <xdr:rowOff>182879</xdr:rowOff>
    </xdr:from>
    <xdr:to>
      <xdr:col>14</xdr:col>
      <xdr:colOff>599842</xdr:colOff>
      <xdr:row>121</xdr:row>
      <xdr:rowOff>53339</xdr:rowOff>
    </xdr:to>
    <xdr:sp macro="" textlink="">
      <xdr:nvSpPr>
        <xdr:cNvPr id="36" name="TextBox 35">
          <a:extLst>
            <a:ext uri="{FF2B5EF4-FFF2-40B4-BE49-F238E27FC236}">
              <a16:creationId xmlns:a16="http://schemas.microsoft.com/office/drawing/2014/main" id="{37ACE8BE-DEB5-41D8-995A-4F2C07A20FE2}"/>
            </a:ext>
          </a:extLst>
        </xdr:cNvPr>
        <xdr:cNvSpPr txBox="1"/>
      </xdr:nvSpPr>
      <xdr:spPr>
        <a:xfrm>
          <a:off x="8439014" y="21389339"/>
          <a:ext cx="695228"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Snowy</a:t>
          </a:r>
        </a:p>
      </xdr:txBody>
    </xdr:sp>
    <xdr:clientData/>
  </xdr:twoCellAnchor>
  <xdr:twoCellAnchor>
    <xdr:from>
      <xdr:col>13</xdr:col>
      <xdr:colOff>514214</xdr:colOff>
      <xdr:row>121</xdr:row>
      <xdr:rowOff>129539</xdr:rowOff>
    </xdr:from>
    <xdr:to>
      <xdr:col>14</xdr:col>
      <xdr:colOff>599842</xdr:colOff>
      <xdr:row>122</xdr:row>
      <xdr:rowOff>182879</xdr:rowOff>
    </xdr:to>
    <xdr:sp macro="" textlink="">
      <xdr:nvSpPr>
        <xdr:cNvPr id="37" name="TextBox 36">
          <a:extLst>
            <a:ext uri="{FF2B5EF4-FFF2-40B4-BE49-F238E27FC236}">
              <a16:creationId xmlns:a16="http://schemas.microsoft.com/office/drawing/2014/main" id="{0F2CEB7F-3C85-4ACA-8738-1FAA896086AE}"/>
            </a:ext>
          </a:extLst>
        </xdr:cNvPr>
        <xdr:cNvSpPr txBox="1"/>
      </xdr:nvSpPr>
      <xdr:spPr>
        <a:xfrm>
          <a:off x="8439014" y="21701759"/>
          <a:ext cx="695228"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Clear</a:t>
          </a:r>
        </a:p>
      </xdr:txBody>
    </xdr:sp>
    <xdr:clientData/>
  </xdr:twoCellAnchor>
  <xdr:twoCellAnchor>
    <xdr:from>
      <xdr:col>13</xdr:col>
      <xdr:colOff>514214</xdr:colOff>
      <xdr:row>123</xdr:row>
      <xdr:rowOff>76199</xdr:rowOff>
    </xdr:from>
    <xdr:to>
      <xdr:col>14</xdr:col>
      <xdr:colOff>599842</xdr:colOff>
      <xdr:row>124</xdr:row>
      <xdr:rowOff>129539</xdr:rowOff>
    </xdr:to>
    <xdr:sp macro="" textlink="">
      <xdr:nvSpPr>
        <xdr:cNvPr id="38" name="TextBox 37">
          <a:extLst>
            <a:ext uri="{FF2B5EF4-FFF2-40B4-BE49-F238E27FC236}">
              <a16:creationId xmlns:a16="http://schemas.microsoft.com/office/drawing/2014/main" id="{522C2D24-EA0E-4EE1-8A34-00F4EBB373D6}"/>
            </a:ext>
          </a:extLst>
        </xdr:cNvPr>
        <xdr:cNvSpPr txBox="1"/>
      </xdr:nvSpPr>
      <xdr:spPr>
        <a:xfrm>
          <a:off x="8439014" y="22014179"/>
          <a:ext cx="695228"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Windy</a:t>
          </a:r>
        </a:p>
      </xdr:txBody>
    </xdr:sp>
    <xdr:clientData/>
  </xdr:twoCellAnchor>
  <xdr:twoCellAnchor>
    <xdr:from>
      <xdr:col>13</xdr:col>
      <xdr:colOff>514214</xdr:colOff>
      <xdr:row>124</xdr:row>
      <xdr:rowOff>160019</xdr:rowOff>
    </xdr:from>
    <xdr:to>
      <xdr:col>14</xdr:col>
      <xdr:colOff>599842</xdr:colOff>
      <xdr:row>126</xdr:row>
      <xdr:rowOff>30479</xdr:rowOff>
    </xdr:to>
    <xdr:sp macro="" textlink="">
      <xdr:nvSpPr>
        <xdr:cNvPr id="39" name="TextBox 38">
          <a:extLst>
            <a:ext uri="{FF2B5EF4-FFF2-40B4-BE49-F238E27FC236}">
              <a16:creationId xmlns:a16="http://schemas.microsoft.com/office/drawing/2014/main" id="{E6226874-0F43-41DF-9CA1-5197532B4E91}"/>
            </a:ext>
          </a:extLst>
        </xdr:cNvPr>
        <xdr:cNvSpPr txBox="1"/>
      </xdr:nvSpPr>
      <xdr:spPr>
        <a:xfrm>
          <a:off x="8439014" y="22280879"/>
          <a:ext cx="695228"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Foggy</a:t>
          </a:r>
        </a:p>
      </xdr:txBody>
    </xdr:sp>
    <xdr:clientData/>
  </xdr:twoCellAnchor>
  <xdr:twoCellAnchor>
    <xdr:from>
      <xdr:col>7</xdr:col>
      <xdr:colOff>0</xdr:colOff>
      <xdr:row>143</xdr:row>
      <xdr:rowOff>0</xdr:rowOff>
    </xdr:from>
    <xdr:to>
      <xdr:col>14</xdr:col>
      <xdr:colOff>211128</xdr:colOff>
      <xdr:row>155</xdr:row>
      <xdr:rowOff>121920</xdr:rowOff>
    </xdr:to>
    <xdr:graphicFrame macro="">
      <xdr:nvGraphicFramePr>
        <xdr:cNvPr id="40" name="Chart 39">
          <a:extLst>
            <a:ext uri="{FF2B5EF4-FFF2-40B4-BE49-F238E27FC236}">
              <a16:creationId xmlns:a16="http://schemas.microsoft.com/office/drawing/2014/main" id="{79446E0D-4717-465C-8B9C-198B2D6CA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14113</xdr:colOff>
      <xdr:row>177</xdr:row>
      <xdr:rowOff>152400</xdr:rowOff>
    </xdr:from>
    <xdr:to>
      <xdr:col>12</xdr:col>
      <xdr:colOff>64818</xdr:colOff>
      <xdr:row>183</xdr:row>
      <xdr:rowOff>68580</xdr:rowOff>
    </xdr:to>
    <xdr:graphicFrame macro="">
      <xdr:nvGraphicFramePr>
        <xdr:cNvPr id="41" name="Chart 40">
          <a:extLst>
            <a:ext uri="{FF2B5EF4-FFF2-40B4-BE49-F238E27FC236}">
              <a16:creationId xmlns:a16="http://schemas.microsoft.com/office/drawing/2014/main" id="{B6073A30-AFA1-4DD0-BDD2-8191D7B5D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0</xdr:colOff>
      <xdr:row>184</xdr:row>
      <xdr:rowOff>167640</xdr:rowOff>
    </xdr:from>
    <xdr:to>
      <xdr:col>12</xdr:col>
      <xdr:colOff>26377</xdr:colOff>
      <xdr:row>191</xdr:row>
      <xdr:rowOff>15240</xdr:rowOff>
    </xdr:to>
    <xdr:graphicFrame macro="">
      <xdr:nvGraphicFramePr>
        <xdr:cNvPr id="42" name="Chart 41">
          <a:extLst>
            <a:ext uri="{FF2B5EF4-FFF2-40B4-BE49-F238E27FC236}">
              <a16:creationId xmlns:a16="http://schemas.microsoft.com/office/drawing/2014/main" id="{8E39D57D-717D-4BDE-B7E7-ACFD5ACE1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299037</xdr:colOff>
      <xdr:row>179</xdr:row>
      <xdr:rowOff>129540</xdr:rowOff>
    </xdr:from>
    <xdr:to>
      <xdr:col>10</xdr:col>
      <xdr:colOff>580140</xdr:colOff>
      <xdr:row>181</xdr:row>
      <xdr:rowOff>22860</xdr:rowOff>
    </xdr:to>
    <xdr:sp macro="" textlink="'Pivot Analysis'!$G$206">
      <xdr:nvSpPr>
        <xdr:cNvPr id="43" name="TextBox 42">
          <a:extLst>
            <a:ext uri="{FF2B5EF4-FFF2-40B4-BE49-F238E27FC236}">
              <a16:creationId xmlns:a16="http://schemas.microsoft.com/office/drawing/2014/main" id="{F40B5D0C-42D3-40A1-B09E-6E5A41BEE97B}"/>
            </a:ext>
          </a:extLst>
        </xdr:cNvPr>
        <xdr:cNvSpPr txBox="1"/>
      </xdr:nvSpPr>
      <xdr:spPr>
        <a:xfrm>
          <a:off x="5785437" y="33040320"/>
          <a:ext cx="890703" cy="25908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EB088F-B1AF-4CD8-A3AD-9D493DD35E93}" type="TxLink">
            <a:rPr lang="en-US" sz="1400" b="1" i="0" u="none" strike="noStrike">
              <a:solidFill>
                <a:schemeClr val="bg1"/>
              </a:solidFill>
              <a:latin typeface="Calibri"/>
              <a:ea typeface="Calibri"/>
              <a:cs typeface="Calibri"/>
            </a:rPr>
            <a:pPr/>
            <a:t>66.70%</a:t>
          </a:fld>
          <a:endParaRPr lang="en-US" sz="2000">
            <a:solidFill>
              <a:schemeClr val="bg1"/>
            </a:solidFill>
          </a:endParaRPr>
        </a:p>
      </xdr:txBody>
    </xdr:sp>
    <xdr:clientData/>
  </xdr:twoCellAnchor>
  <xdr:twoCellAnchor>
    <xdr:from>
      <xdr:col>9</xdr:col>
      <xdr:colOff>84442</xdr:colOff>
      <xdr:row>187</xdr:row>
      <xdr:rowOff>27652</xdr:rowOff>
    </xdr:from>
    <xdr:to>
      <xdr:col>10</xdr:col>
      <xdr:colOff>365545</xdr:colOff>
      <xdr:row>188</xdr:row>
      <xdr:rowOff>103852</xdr:rowOff>
    </xdr:to>
    <xdr:sp macro="" textlink="'Pivot Analysis'!$G$207">
      <xdr:nvSpPr>
        <xdr:cNvPr id="44" name="TextBox 43">
          <a:extLst>
            <a:ext uri="{FF2B5EF4-FFF2-40B4-BE49-F238E27FC236}">
              <a16:creationId xmlns:a16="http://schemas.microsoft.com/office/drawing/2014/main" id="{B7ED9A78-2B74-4AA6-91C0-BA2B0BEF23D2}"/>
            </a:ext>
          </a:extLst>
        </xdr:cNvPr>
        <xdr:cNvSpPr txBox="1"/>
      </xdr:nvSpPr>
      <xdr:spPr>
        <a:xfrm>
          <a:off x="5570842" y="34401472"/>
          <a:ext cx="890703" cy="25908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5505284-18DC-45A8-ABEA-7F64906AF8B9}" type="TxLink">
            <a:rPr lang="en-US" sz="1400" b="1" i="0" u="none" strike="noStrike">
              <a:solidFill>
                <a:schemeClr val="bg1"/>
              </a:solidFill>
              <a:latin typeface="Calibri"/>
              <a:ea typeface="Calibri"/>
              <a:cs typeface="Calibri"/>
            </a:rPr>
            <a:pPr marL="0" indent="0"/>
            <a:t>33.30%</a:t>
          </a:fld>
          <a:endParaRPr lang="en-US" sz="1400" b="1" i="0" u="none" strike="noStrike">
            <a:solidFill>
              <a:schemeClr val="bg1"/>
            </a:solidFill>
            <a:latin typeface="Calibri"/>
            <a:ea typeface="Calibri"/>
            <a:cs typeface="Calibri"/>
          </a:endParaRPr>
        </a:p>
      </xdr:txBody>
    </xdr:sp>
    <xdr:clientData/>
  </xdr:twoCellAnchor>
  <xdr:twoCellAnchor>
    <xdr:from>
      <xdr:col>10</xdr:col>
      <xdr:colOff>76500</xdr:colOff>
      <xdr:row>183</xdr:row>
      <xdr:rowOff>137160</xdr:rowOff>
    </xdr:from>
    <xdr:to>
      <xdr:col>11</xdr:col>
      <xdr:colOff>39524</xdr:colOff>
      <xdr:row>186</xdr:row>
      <xdr:rowOff>126587</xdr:rowOff>
    </xdr:to>
    <xdr:pic>
      <xdr:nvPicPr>
        <xdr:cNvPr id="45" name="Picture 44">
          <a:extLst>
            <a:ext uri="{FF2B5EF4-FFF2-40B4-BE49-F238E27FC236}">
              <a16:creationId xmlns:a16="http://schemas.microsoft.com/office/drawing/2014/main" id="{FA16BA18-041D-4F58-B2FF-3C3F34AE818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172500" y="33779460"/>
          <a:ext cx="572624" cy="538067"/>
        </a:xfrm>
        <a:prstGeom prst="rect">
          <a:avLst/>
        </a:prstGeom>
      </xdr:spPr>
    </xdr:pic>
    <xdr:clientData/>
  </xdr:twoCellAnchor>
  <xdr:twoCellAnchor>
    <xdr:from>
      <xdr:col>9</xdr:col>
      <xdr:colOff>101329</xdr:colOff>
      <xdr:row>181</xdr:row>
      <xdr:rowOff>106680</xdr:rowOff>
    </xdr:from>
    <xdr:to>
      <xdr:col>12</xdr:col>
      <xdr:colOff>64705</xdr:colOff>
      <xdr:row>183</xdr:row>
      <xdr:rowOff>106680</xdr:rowOff>
    </xdr:to>
    <xdr:sp macro="" textlink="">
      <xdr:nvSpPr>
        <xdr:cNvPr id="46" name="TextBox 45">
          <a:extLst>
            <a:ext uri="{FF2B5EF4-FFF2-40B4-BE49-F238E27FC236}">
              <a16:creationId xmlns:a16="http://schemas.microsoft.com/office/drawing/2014/main" id="{CF774492-3547-4CF9-93D3-9F5B3ED5AF5D}"/>
            </a:ext>
          </a:extLst>
        </xdr:cNvPr>
        <xdr:cNvSpPr txBox="1"/>
      </xdr:nvSpPr>
      <xdr:spPr>
        <a:xfrm>
          <a:off x="5587729" y="33383220"/>
          <a:ext cx="1792176" cy="36576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OFF</a:t>
          </a:r>
          <a:r>
            <a:rPr lang="en-US" sz="1800" b="1" baseline="0">
              <a:solidFill>
                <a:sysClr val="windowText" lastClr="000000"/>
              </a:solidFill>
            </a:rPr>
            <a:t> </a:t>
          </a:r>
          <a:r>
            <a:rPr lang="en-US" sz="1600" b="1" baseline="0">
              <a:solidFill>
                <a:sysClr val="windowText" lastClr="000000"/>
              </a:solidFill>
              <a:latin typeface="+mn-lt"/>
              <a:ea typeface="+mn-ea"/>
              <a:cs typeface="+mn-cs"/>
            </a:rPr>
            <a:t>PEAK</a:t>
          </a:r>
          <a:r>
            <a:rPr lang="en-US" sz="1600" b="1" baseline="0">
              <a:solidFill>
                <a:sysClr val="windowText" lastClr="000000"/>
              </a:solidFill>
            </a:rPr>
            <a:t> HOURS</a:t>
          </a:r>
          <a:endParaRPr lang="en-US" sz="1800" b="1">
            <a:solidFill>
              <a:sysClr val="windowText" lastClr="000000"/>
            </a:solidFill>
          </a:endParaRPr>
        </a:p>
      </xdr:txBody>
    </xdr:sp>
    <xdr:clientData/>
  </xdr:twoCellAnchor>
  <xdr:twoCellAnchor>
    <xdr:from>
      <xdr:col>9</xdr:col>
      <xdr:colOff>308747</xdr:colOff>
      <xdr:row>174</xdr:row>
      <xdr:rowOff>0</xdr:rowOff>
    </xdr:from>
    <xdr:to>
      <xdr:col>11</xdr:col>
      <xdr:colOff>476253</xdr:colOff>
      <xdr:row>176</xdr:row>
      <xdr:rowOff>0</xdr:rowOff>
    </xdr:to>
    <xdr:sp macro="" textlink="">
      <xdr:nvSpPr>
        <xdr:cNvPr id="47" name="TextBox 46">
          <a:extLst>
            <a:ext uri="{FF2B5EF4-FFF2-40B4-BE49-F238E27FC236}">
              <a16:creationId xmlns:a16="http://schemas.microsoft.com/office/drawing/2014/main" id="{C0841899-9BC5-4D5C-A515-2721B6ED1E1A}"/>
            </a:ext>
          </a:extLst>
        </xdr:cNvPr>
        <xdr:cNvSpPr txBox="1"/>
      </xdr:nvSpPr>
      <xdr:spPr>
        <a:xfrm>
          <a:off x="5795147" y="31996380"/>
          <a:ext cx="1386706" cy="36576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ysClr val="windowText" lastClr="000000"/>
              </a:solidFill>
            </a:rPr>
            <a:t>PEAK HOURS</a:t>
          </a:r>
          <a:endParaRPr lang="en-US" sz="1800" b="1">
            <a:solidFill>
              <a:sysClr val="windowText" lastClr="000000"/>
            </a:solidFill>
          </a:endParaRPr>
        </a:p>
      </xdr:txBody>
    </xdr:sp>
    <xdr:clientData/>
  </xdr:twoCellAnchor>
  <xdr:twoCellAnchor>
    <xdr:from>
      <xdr:col>10</xdr:col>
      <xdr:colOff>15753</xdr:colOff>
      <xdr:row>175</xdr:row>
      <xdr:rowOff>144780</xdr:rowOff>
    </xdr:from>
    <xdr:to>
      <xdr:col>11</xdr:col>
      <xdr:colOff>49797</xdr:colOff>
      <xdr:row>179</xdr:row>
      <xdr:rowOff>22860</xdr:rowOff>
    </xdr:to>
    <xdr:pic>
      <xdr:nvPicPr>
        <xdr:cNvPr id="48" name="Picture 47">
          <a:extLst>
            <a:ext uri="{FF2B5EF4-FFF2-40B4-BE49-F238E27FC236}">
              <a16:creationId xmlns:a16="http://schemas.microsoft.com/office/drawing/2014/main" id="{F867AC7D-0207-4CA7-8AC9-78CCC97F432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111753" y="32324040"/>
          <a:ext cx="643644" cy="609600"/>
        </a:xfrm>
        <a:prstGeom prst="rect">
          <a:avLst/>
        </a:prstGeom>
      </xdr:spPr>
    </xdr:pic>
    <xdr:clientData/>
  </xdr:twoCellAnchor>
  <xdr:twoCellAnchor>
    <xdr:from>
      <xdr:col>8</xdr:col>
      <xdr:colOff>0</xdr:colOff>
      <xdr:row>201</xdr:row>
      <xdr:rowOff>0</xdr:rowOff>
    </xdr:from>
    <xdr:to>
      <xdr:col>17</xdr:col>
      <xdr:colOff>477502</xdr:colOff>
      <xdr:row>215</xdr:row>
      <xdr:rowOff>68580</xdr:rowOff>
    </xdr:to>
    <xdr:graphicFrame macro="">
      <xdr:nvGraphicFramePr>
        <xdr:cNvPr id="49" name="Chart 48">
          <a:extLst>
            <a:ext uri="{FF2B5EF4-FFF2-40B4-BE49-F238E27FC236}">
              <a16:creationId xmlns:a16="http://schemas.microsoft.com/office/drawing/2014/main" id="{BBC4E1AA-9D9C-4915-9F48-568DCFF8D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0</xdr:colOff>
      <xdr:row>224</xdr:row>
      <xdr:rowOff>0</xdr:rowOff>
    </xdr:from>
    <xdr:to>
      <xdr:col>17</xdr:col>
      <xdr:colOff>583821</xdr:colOff>
      <xdr:row>239</xdr:row>
      <xdr:rowOff>138311</xdr:rowOff>
    </xdr:to>
    <xdr:graphicFrame macro="">
      <xdr:nvGraphicFramePr>
        <xdr:cNvPr id="51" name="Chart 50">
          <a:extLst>
            <a:ext uri="{FF2B5EF4-FFF2-40B4-BE49-F238E27FC236}">
              <a16:creationId xmlns:a16="http://schemas.microsoft.com/office/drawing/2014/main" id="{2EA57AEE-B3A1-4C54-BF51-A16CC0770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8</xdr:col>
      <xdr:colOff>362939</xdr:colOff>
      <xdr:row>6</xdr:row>
      <xdr:rowOff>7620</xdr:rowOff>
    </xdr:from>
    <xdr:to>
      <xdr:col>9</xdr:col>
      <xdr:colOff>309599</xdr:colOff>
      <xdr:row>9</xdr:row>
      <xdr:rowOff>15240</xdr:rowOff>
    </xdr:to>
    <xdr:pic>
      <xdr:nvPicPr>
        <xdr:cNvPr id="54" name="Picture 53">
          <a:hlinkClick xmlns:r="http://schemas.openxmlformats.org/officeDocument/2006/relationships" r:id="rId20"/>
          <a:extLst>
            <a:ext uri="{FF2B5EF4-FFF2-40B4-BE49-F238E27FC236}">
              <a16:creationId xmlns:a16="http://schemas.microsoft.com/office/drawing/2014/main" id="{74489C6E-5B2C-42E1-8054-FA5072D06C4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flipH="1">
          <a:off x="5239739" y="1104900"/>
          <a:ext cx="556260" cy="556260"/>
        </a:xfrm>
        <a:prstGeom prst="rect">
          <a:avLst/>
        </a:prstGeom>
      </xdr:spPr>
    </xdr:pic>
    <xdr:clientData/>
  </xdr:twoCellAnchor>
  <xdr:twoCellAnchor editAs="oneCell">
    <xdr:from>
      <xdr:col>12</xdr:col>
      <xdr:colOff>160020</xdr:colOff>
      <xdr:row>6</xdr:row>
      <xdr:rowOff>15240</xdr:rowOff>
    </xdr:from>
    <xdr:to>
      <xdr:col>13</xdr:col>
      <xdr:colOff>68579</xdr:colOff>
      <xdr:row>8</xdr:row>
      <xdr:rowOff>167639</xdr:rowOff>
    </xdr:to>
    <xdr:pic>
      <xdr:nvPicPr>
        <xdr:cNvPr id="55" name="Picture 54">
          <a:hlinkClick xmlns:r="http://schemas.openxmlformats.org/officeDocument/2006/relationships" r:id="rId22"/>
          <a:extLst>
            <a:ext uri="{FF2B5EF4-FFF2-40B4-BE49-F238E27FC236}">
              <a16:creationId xmlns:a16="http://schemas.microsoft.com/office/drawing/2014/main" id="{E6A0C796-E6E6-4AB3-B734-AD982CDC92D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flipH="1">
          <a:off x="7475220" y="1112520"/>
          <a:ext cx="518159" cy="518159"/>
        </a:xfrm>
        <a:prstGeom prst="rect">
          <a:avLst/>
        </a:prstGeom>
      </xdr:spPr>
    </xdr:pic>
    <xdr:clientData/>
  </xdr:twoCellAnchor>
  <xdr:twoCellAnchor editAs="oneCell">
    <xdr:from>
      <xdr:col>16</xdr:col>
      <xdr:colOff>38100</xdr:colOff>
      <xdr:row>5</xdr:row>
      <xdr:rowOff>129540</xdr:rowOff>
    </xdr:from>
    <xdr:to>
      <xdr:col>17</xdr:col>
      <xdr:colOff>53339</xdr:colOff>
      <xdr:row>9</xdr:row>
      <xdr:rowOff>22859</xdr:rowOff>
    </xdr:to>
    <xdr:pic>
      <xdr:nvPicPr>
        <xdr:cNvPr id="56" name="Picture 55">
          <a:hlinkClick xmlns:r="http://schemas.openxmlformats.org/officeDocument/2006/relationships" r:id="rId24"/>
          <a:extLst>
            <a:ext uri="{FF2B5EF4-FFF2-40B4-BE49-F238E27FC236}">
              <a16:creationId xmlns:a16="http://schemas.microsoft.com/office/drawing/2014/main" id="{7CFC2346-BDCE-4A58-94EB-ABFF9554721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flipH="1">
          <a:off x="9791700" y="1043940"/>
          <a:ext cx="624839" cy="624839"/>
        </a:xfrm>
        <a:prstGeom prst="rect">
          <a:avLst/>
        </a:prstGeom>
      </xdr:spPr>
    </xdr:pic>
    <xdr:clientData/>
  </xdr:twoCellAnchor>
  <xdr:twoCellAnchor editAs="oneCell">
    <xdr:from>
      <xdr:col>4</xdr:col>
      <xdr:colOff>601980</xdr:colOff>
      <xdr:row>6</xdr:row>
      <xdr:rowOff>30480</xdr:rowOff>
    </xdr:from>
    <xdr:to>
      <xdr:col>5</xdr:col>
      <xdr:colOff>563880</xdr:colOff>
      <xdr:row>9</xdr:row>
      <xdr:rowOff>53340</xdr:rowOff>
    </xdr:to>
    <xdr:pic>
      <xdr:nvPicPr>
        <xdr:cNvPr id="57" name="Picture 56">
          <a:hlinkClick xmlns:r="http://schemas.openxmlformats.org/officeDocument/2006/relationships" r:id="rId26"/>
          <a:extLst>
            <a:ext uri="{FF2B5EF4-FFF2-40B4-BE49-F238E27FC236}">
              <a16:creationId xmlns:a16="http://schemas.microsoft.com/office/drawing/2014/main" id="{63EF60DF-3EE4-428C-B506-4382BD1122F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040380" y="1127760"/>
          <a:ext cx="571500" cy="57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922020</xdr:colOff>
      <xdr:row>4</xdr:row>
      <xdr:rowOff>56160</xdr:rowOff>
    </xdr:from>
    <xdr:to>
      <xdr:col>8</xdr:col>
      <xdr:colOff>1440179</xdr:colOff>
      <xdr:row>7</xdr:row>
      <xdr:rowOff>25679</xdr:rowOff>
    </xdr:to>
    <xdr:pic>
      <xdr:nvPicPr>
        <xdr:cNvPr id="2" name="Picture 1">
          <a:hlinkClick xmlns:r="http://schemas.openxmlformats.org/officeDocument/2006/relationships" r:id="rId1"/>
          <a:extLst>
            <a:ext uri="{FF2B5EF4-FFF2-40B4-BE49-F238E27FC236}">
              <a16:creationId xmlns:a16="http://schemas.microsoft.com/office/drawing/2014/main" id="{922AD799-B782-4ED6-B7D5-E812F238ACA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8214360" y="970560"/>
          <a:ext cx="518159" cy="518159"/>
        </a:xfrm>
        <a:prstGeom prst="rect">
          <a:avLst/>
        </a:prstGeom>
      </xdr:spPr>
    </xdr:pic>
    <xdr:clientData/>
  </xdr:twoCellAnchor>
  <xdr:twoCellAnchor editAs="oneCell">
    <xdr:from>
      <xdr:col>7</xdr:col>
      <xdr:colOff>609706</xdr:colOff>
      <xdr:row>4</xdr:row>
      <xdr:rowOff>41027</xdr:rowOff>
    </xdr:from>
    <xdr:to>
      <xdr:col>7</xdr:col>
      <xdr:colOff>1073370</xdr:colOff>
      <xdr:row>6</xdr:row>
      <xdr:rowOff>138931</xdr:rowOff>
    </xdr:to>
    <xdr:pic>
      <xdr:nvPicPr>
        <xdr:cNvPr id="3" name="Picture 2">
          <a:hlinkClick xmlns:r="http://schemas.openxmlformats.org/officeDocument/2006/relationships" r:id="rId3"/>
          <a:extLst>
            <a:ext uri="{FF2B5EF4-FFF2-40B4-BE49-F238E27FC236}">
              <a16:creationId xmlns:a16="http://schemas.microsoft.com/office/drawing/2014/main" id="{EC5A6076-CC8F-4372-8F87-47F768291A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24706" y="955427"/>
          <a:ext cx="463664" cy="463664"/>
        </a:xfrm>
        <a:prstGeom prst="rect">
          <a:avLst/>
        </a:prstGeom>
      </xdr:spPr>
    </xdr:pic>
    <xdr:clientData/>
  </xdr:twoCellAnchor>
  <xdr:twoCellAnchor editAs="oneCell">
    <xdr:from>
      <xdr:col>6</xdr:col>
      <xdr:colOff>358140</xdr:colOff>
      <xdr:row>4</xdr:row>
      <xdr:rowOff>25681</xdr:rowOff>
    </xdr:from>
    <xdr:to>
      <xdr:col>6</xdr:col>
      <xdr:colOff>980159</xdr:colOff>
      <xdr:row>7</xdr:row>
      <xdr:rowOff>99060</xdr:rowOff>
    </xdr:to>
    <xdr:pic>
      <xdr:nvPicPr>
        <xdr:cNvPr id="4" name="Picture 3">
          <a:hlinkClick xmlns:r="http://schemas.openxmlformats.org/officeDocument/2006/relationships" r:id="rId5"/>
          <a:extLst>
            <a:ext uri="{FF2B5EF4-FFF2-40B4-BE49-F238E27FC236}">
              <a16:creationId xmlns:a16="http://schemas.microsoft.com/office/drawing/2014/main" id="{281EB6D7-881A-4D23-91F0-D2333671569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02480" y="940081"/>
          <a:ext cx="622019" cy="622019"/>
        </a:xfrm>
        <a:prstGeom prst="rect">
          <a:avLst/>
        </a:prstGeom>
      </xdr:spPr>
    </xdr:pic>
    <xdr:clientData/>
  </xdr:twoCellAnchor>
  <xdr:twoCellAnchor editAs="oneCell">
    <xdr:from>
      <xdr:col>9</xdr:col>
      <xdr:colOff>1478280</xdr:colOff>
      <xdr:row>3</xdr:row>
      <xdr:rowOff>160020</xdr:rowOff>
    </xdr:from>
    <xdr:to>
      <xdr:col>10</xdr:col>
      <xdr:colOff>571499</xdr:colOff>
      <xdr:row>7</xdr:row>
      <xdr:rowOff>53339</xdr:rowOff>
    </xdr:to>
    <xdr:pic>
      <xdr:nvPicPr>
        <xdr:cNvPr id="5" name="Picture 4">
          <a:hlinkClick xmlns:r="http://schemas.openxmlformats.org/officeDocument/2006/relationships" r:id="rId7"/>
          <a:extLst>
            <a:ext uri="{FF2B5EF4-FFF2-40B4-BE49-F238E27FC236}">
              <a16:creationId xmlns:a16="http://schemas.microsoft.com/office/drawing/2014/main" id="{167F903B-2CA6-42B5-BCF6-48CA7558CA8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flipH="1">
          <a:off x="10302240" y="891540"/>
          <a:ext cx="624839" cy="62483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144780</xdr:colOff>
      <xdr:row>0</xdr:row>
      <xdr:rowOff>53340</xdr:rowOff>
    </xdr:from>
    <xdr:to>
      <xdr:col>23</xdr:col>
      <xdr:colOff>365761</xdr:colOff>
      <xdr:row>92</xdr:row>
      <xdr:rowOff>13521</xdr:rowOff>
    </xdr:to>
    <xdr:grpSp>
      <xdr:nvGrpSpPr>
        <xdr:cNvPr id="4116" name="Group 4115">
          <a:extLst>
            <a:ext uri="{FF2B5EF4-FFF2-40B4-BE49-F238E27FC236}">
              <a16:creationId xmlns:a16="http://schemas.microsoft.com/office/drawing/2014/main" id="{ADA0B425-7271-D0EA-F2F9-C8C77803F35A}"/>
            </a:ext>
          </a:extLst>
        </xdr:cNvPr>
        <xdr:cNvGrpSpPr/>
      </xdr:nvGrpSpPr>
      <xdr:grpSpPr>
        <a:xfrm>
          <a:off x="144780" y="53340"/>
          <a:ext cx="14241781" cy="16785141"/>
          <a:chOff x="83820" y="83820"/>
          <a:chExt cx="14241781" cy="16785141"/>
        </a:xfrm>
      </xdr:grpSpPr>
      <xdr:grpSp>
        <xdr:nvGrpSpPr>
          <xdr:cNvPr id="4105" name="Group 4104">
            <a:extLst>
              <a:ext uri="{FF2B5EF4-FFF2-40B4-BE49-F238E27FC236}">
                <a16:creationId xmlns:a16="http://schemas.microsoft.com/office/drawing/2014/main" id="{01C58995-5F2C-7AB2-2DF0-6D1EAE1B2F4B}"/>
              </a:ext>
            </a:extLst>
          </xdr:cNvPr>
          <xdr:cNvGrpSpPr/>
        </xdr:nvGrpSpPr>
        <xdr:grpSpPr>
          <a:xfrm>
            <a:off x="83820" y="83820"/>
            <a:ext cx="14241781" cy="16785141"/>
            <a:chOff x="83820" y="83820"/>
            <a:chExt cx="14030775" cy="16785141"/>
          </a:xfrm>
        </xdr:grpSpPr>
        <xdr:sp macro="" textlink="">
          <xdr:nvSpPr>
            <xdr:cNvPr id="136" name="Rectangle: Rounded Corners 135">
              <a:extLst>
                <a:ext uri="{FF2B5EF4-FFF2-40B4-BE49-F238E27FC236}">
                  <a16:creationId xmlns:a16="http://schemas.microsoft.com/office/drawing/2014/main" id="{006A9623-1179-42B5-B8BE-BE40DC767451}"/>
                </a:ext>
              </a:extLst>
            </xdr:cNvPr>
            <xdr:cNvSpPr/>
          </xdr:nvSpPr>
          <xdr:spPr>
            <a:xfrm>
              <a:off x="10548614" y="2872739"/>
              <a:ext cx="3483506" cy="3208021"/>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3" name="Rectangle: Rounded Corners 72">
              <a:extLst>
                <a:ext uri="{FF2B5EF4-FFF2-40B4-BE49-F238E27FC236}">
                  <a16:creationId xmlns:a16="http://schemas.microsoft.com/office/drawing/2014/main" id="{C84F2E51-1359-43D3-9ECA-67BEAA14D207}"/>
                </a:ext>
              </a:extLst>
            </xdr:cNvPr>
            <xdr:cNvSpPr/>
          </xdr:nvSpPr>
          <xdr:spPr>
            <a:xfrm>
              <a:off x="2354579" y="2849880"/>
              <a:ext cx="5067297" cy="3291840"/>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Rounded Corners 15">
              <a:extLst>
                <a:ext uri="{FF2B5EF4-FFF2-40B4-BE49-F238E27FC236}">
                  <a16:creationId xmlns:a16="http://schemas.microsoft.com/office/drawing/2014/main" id="{2F568D54-9120-1377-8E2A-DCDA765B3DA9}"/>
                </a:ext>
              </a:extLst>
            </xdr:cNvPr>
            <xdr:cNvSpPr/>
          </xdr:nvSpPr>
          <xdr:spPr>
            <a:xfrm>
              <a:off x="83820" y="83820"/>
              <a:ext cx="13975072" cy="1097280"/>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E0A71BC9-0A30-49CF-94C5-74C3D902079C}"/>
                </a:ext>
              </a:extLst>
            </xdr:cNvPr>
            <xdr:cNvSpPr/>
          </xdr:nvSpPr>
          <xdr:spPr>
            <a:xfrm>
              <a:off x="114299" y="1318260"/>
              <a:ext cx="2103119" cy="15506700"/>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2" name="Group 21">
              <a:extLst>
                <a:ext uri="{FF2B5EF4-FFF2-40B4-BE49-F238E27FC236}">
                  <a16:creationId xmlns:a16="http://schemas.microsoft.com/office/drawing/2014/main" id="{85E0AC43-29CE-8647-7DA0-DF1F692E4B06}"/>
                </a:ext>
              </a:extLst>
            </xdr:cNvPr>
            <xdr:cNvGrpSpPr/>
          </xdr:nvGrpSpPr>
          <xdr:grpSpPr>
            <a:xfrm>
              <a:off x="2340665" y="1339795"/>
              <a:ext cx="11588687" cy="1359408"/>
              <a:chOff x="2173026" y="1271215"/>
              <a:chExt cx="11588694" cy="1359408"/>
            </a:xfrm>
          </xdr:grpSpPr>
          <xdr:sp macro="" textlink="">
            <xdr:nvSpPr>
              <xdr:cNvPr id="9" name="Rectangle: Rounded Corners 8">
                <a:extLst>
                  <a:ext uri="{FF2B5EF4-FFF2-40B4-BE49-F238E27FC236}">
                    <a16:creationId xmlns:a16="http://schemas.microsoft.com/office/drawing/2014/main" id="{4F378B03-7E11-4B03-A808-1F424E83FB02}"/>
                  </a:ext>
                </a:extLst>
              </xdr:cNvPr>
              <xdr:cNvSpPr/>
            </xdr:nvSpPr>
            <xdr:spPr>
              <a:xfrm>
                <a:off x="2173026" y="1271215"/>
                <a:ext cx="2787594" cy="1344168"/>
              </a:xfrm>
              <a:prstGeom prst="roundRect">
                <a:avLst/>
              </a:prstGeom>
              <a:gradFill flip="none" rotWithShape="1">
                <a:gsLst>
                  <a:gs pos="8000">
                    <a:srgbClr val="181C3A"/>
                  </a:gs>
                  <a:gs pos="0">
                    <a:srgbClr val="E33B57"/>
                  </a:gs>
                </a:gsLst>
                <a:lin ang="0" scaled="1"/>
                <a:tileRect/>
              </a:gra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 name="Rectangle: Rounded Corners 18">
                <a:extLst>
                  <a:ext uri="{FF2B5EF4-FFF2-40B4-BE49-F238E27FC236}">
                    <a16:creationId xmlns:a16="http://schemas.microsoft.com/office/drawing/2014/main" id="{22A17EE8-7BC8-4F94-95C6-D1F2C5BCCED0}"/>
                  </a:ext>
                </a:extLst>
              </xdr:cNvPr>
              <xdr:cNvSpPr/>
            </xdr:nvSpPr>
            <xdr:spPr>
              <a:xfrm>
                <a:off x="5109266" y="1271215"/>
                <a:ext cx="2787594" cy="1344168"/>
              </a:xfrm>
              <a:prstGeom prst="roundRect">
                <a:avLst/>
              </a:prstGeom>
              <a:gradFill flip="none" rotWithShape="1">
                <a:gsLst>
                  <a:gs pos="7000">
                    <a:srgbClr val="181C3A"/>
                  </a:gs>
                  <a:gs pos="0">
                    <a:srgbClr val="F06813"/>
                  </a:gs>
                </a:gsLst>
                <a:lin ang="0" scaled="1"/>
                <a:tileRect/>
              </a:gra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0" name="Rectangle: Rounded Corners 19">
                <a:extLst>
                  <a:ext uri="{FF2B5EF4-FFF2-40B4-BE49-F238E27FC236}">
                    <a16:creationId xmlns:a16="http://schemas.microsoft.com/office/drawing/2014/main" id="{19EBDAA5-9A1F-403E-9759-50AB2FF6C6A0}"/>
                  </a:ext>
                </a:extLst>
              </xdr:cNvPr>
              <xdr:cNvSpPr/>
            </xdr:nvSpPr>
            <xdr:spPr>
              <a:xfrm>
                <a:off x="8045506" y="1278835"/>
                <a:ext cx="2787594" cy="1344168"/>
              </a:xfrm>
              <a:prstGeom prst="roundRect">
                <a:avLst/>
              </a:prstGeom>
              <a:gradFill flip="none" rotWithShape="1">
                <a:gsLst>
                  <a:gs pos="8000">
                    <a:srgbClr val="181C3A"/>
                  </a:gs>
                  <a:gs pos="0">
                    <a:srgbClr val="1F8CB3"/>
                  </a:gs>
                </a:gsLst>
                <a:lin ang="0" scaled="1"/>
                <a:tileRect/>
              </a:gra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1" name="Rectangle: Rounded Corners 20">
                <a:extLst>
                  <a:ext uri="{FF2B5EF4-FFF2-40B4-BE49-F238E27FC236}">
                    <a16:creationId xmlns:a16="http://schemas.microsoft.com/office/drawing/2014/main" id="{AC4C916C-E40E-4832-93E5-E9D35C69B8E6}"/>
                  </a:ext>
                </a:extLst>
              </xdr:cNvPr>
              <xdr:cNvSpPr/>
            </xdr:nvSpPr>
            <xdr:spPr>
              <a:xfrm>
                <a:off x="10974126" y="1286455"/>
                <a:ext cx="2787594" cy="1344168"/>
              </a:xfrm>
              <a:prstGeom prst="roundRect">
                <a:avLst/>
              </a:prstGeom>
              <a:gradFill flip="none" rotWithShape="1">
                <a:gsLst>
                  <a:gs pos="7000">
                    <a:srgbClr val="181C3A"/>
                  </a:gs>
                  <a:gs pos="0">
                    <a:srgbClr val="8528FD"/>
                  </a:gs>
                </a:gsLst>
                <a:lin ang="0" scaled="1"/>
                <a:tileRect/>
              </a:gra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pic>
          <xdr:nvPicPr>
            <xdr:cNvPr id="23" name="Picture 22">
              <a:extLst>
                <a:ext uri="{FF2B5EF4-FFF2-40B4-BE49-F238E27FC236}">
                  <a16:creationId xmlns:a16="http://schemas.microsoft.com/office/drawing/2014/main" id="{1538929E-8E09-7F12-0D71-616F9982E763}"/>
                </a:ext>
              </a:extLst>
            </xdr:cNvPr>
            <xdr:cNvPicPr>
              <a:picLocks noChangeAspect="1"/>
            </xdr:cNvPicPr>
          </xdr:nvPicPr>
          <xdr:blipFill>
            <a:blip xmlns:r="http://schemas.openxmlformats.org/officeDocument/2006/relationships" r:embed="rId1"/>
            <a:stretch>
              <a:fillRect/>
            </a:stretch>
          </xdr:blipFill>
          <xdr:spPr>
            <a:xfrm>
              <a:off x="4819506" y="190500"/>
              <a:ext cx="5468583" cy="975445"/>
            </a:xfrm>
            <a:prstGeom prst="rect">
              <a:avLst/>
            </a:prstGeom>
          </xdr:spPr>
        </xdr:pic>
        <xdr:pic>
          <xdr:nvPicPr>
            <xdr:cNvPr id="32" name="Picture 31">
              <a:hlinkClick xmlns:r="http://schemas.openxmlformats.org/officeDocument/2006/relationships" r:id="rId2"/>
              <a:extLst>
                <a:ext uri="{FF2B5EF4-FFF2-40B4-BE49-F238E27FC236}">
                  <a16:creationId xmlns:a16="http://schemas.microsoft.com/office/drawing/2014/main" id="{1298E130-59B2-4366-8FA4-802AD9362AE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3260260" y="342900"/>
              <a:ext cx="518159" cy="518159"/>
            </a:xfrm>
            <a:prstGeom prst="rect">
              <a:avLst/>
            </a:prstGeom>
          </xdr:spPr>
        </xdr:pic>
        <xdr:pic>
          <xdr:nvPicPr>
            <xdr:cNvPr id="51" name="Picture 50">
              <a:hlinkClick xmlns:r="http://schemas.openxmlformats.org/officeDocument/2006/relationships" r:id="rId4"/>
              <a:extLst>
                <a:ext uri="{FF2B5EF4-FFF2-40B4-BE49-F238E27FC236}">
                  <a16:creationId xmlns:a16="http://schemas.microsoft.com/office/drawing/2014/main" id="{1A0771E8-9AC0-4757-B187-9C0CB80CEF4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98657" y="357119"/>
              <a:ext cx="570122" cy="570122"/>
            </a:xfrm>
            <a:prstGeom prst="rect">
              <a:avLst/>
            </a:prstGeom>
          </xdr:spPr>
        </xdr:pic>
        <xdr:pic>
          <xdr:nvPicPr>
            <xdr:cNvPr id="53" name="Picture 52">
              <a:hlinkClick xmlns:r="http://schemas.openxmlformats.org/officeDocument/2006/relationships" r:id="rId6" tooltip="DATA ANALYSIS"/>
              <a:extLst>
                <a:ext uri="{FF2B5EF4-FFF2-40B4-BE49-F238E27FC236}">
                  <a16:creationId xmlns:a16="http://schemas.microsoft.com/office/drawing/2014/main" id="{CB5BF1C6-0BF5-4C2D-99EB-B2149DAC094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955938" y="294780"/>
              <a:ext cx="627240" cy="627240"/>
            </a:xfrm>
            <a:prstGeom prst="rect">
              <a:avLst/>
            </a:prstGeom>
          </xdr:spPr>
        </xdr:pic>
        <xdr:graphicFrame macro="">
          <xdr:nvGraphicFramePr>
            <xdr:cNvPr id="55" name="Chart 54">
              <a:extLst>
                <a:ext uri="{FF2B5EF4-FFF2-40B4-BE49-F238E27FC236}">
                  <a16:creationId xmlns:a16="http://schemas.microsoft.com/office/drawing/2014/main" id="{FD83033D-3743-41F9-84E2-C52D5F9CA30A}"/>
                </a:ext>
              </a:extLst>
            </xdr:cNvPr>
            <xdr:cNvGraphicFramePr>
              <a:graphicFrameLocks/>
            </xdr:cNvGraphicFramePr>
          </xdr:nvGraphicFramePr>
          <xdr:xfrm>
            <a:off x="2369818" y="3268980"/>
            <a:ext cx="4960723" cy="2811781"/>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57" name="Oval 56">
              <a:extLst>
                <a:ext uri="{FF2B5EF4-FFF2-40B4-BE49-F238E27FC236}">
                  <a16:creationId xmlns:a16="http://schemas.microsoft.com/office/drawing/2014/main" id="{CE71FD20-93D4-5183-115F-3C82942FCE24}"/>
                </a:ext>
              </a:extLst>
            </xdr:cNvPr>
            <xdr:cNvSpPr/>
          </xdr:nvSpPr>
          <xdr:spPr>
            <a:xfrm>
              <a:off x="2621279" y="1493520"/>
              <a:ext cx="548640" cy="548640"/>
            </a:xfrm>
            <a:prstGeom prst="ellipse">
              <a:avLst/>
            </a:prstGeom>
            <a:solidFill>
              <a:srgbClr val="E54963"/>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Oval 57">
              <a:extLst>
                <a:ext uri="{FF2B5EF4-FFF2-40B4-BE49-F238E27FC236}">
                  <a16:creationId xmlns:a16="http://schemas.microsoft.com/office/drawing/2014/main" id="{981B90F4-1F92-1AB5-2C29-E1507D332B07}"/>
                </a:ext>
              </a:extLst>
            </xdr:cNvPr>
            <xdr:cNvSpPr/>
          </xdr:nvSpPr>
          <xdr:spPr>
            <a:xfrm>
              <a:off x="5547356" y="1493520"/>
              <a:ext cx="548640" cy="548640"/>
            </a:xfrm>
            <a:prstGeom prst="ellipse">
              <a:avLst/>
            </a:prstGeom>
            <a:solidFill>
              <a:srgbClr val="F06813"/>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Oval 58">
              <a:extLst>
                <a:ext uri="{FF2B5EF4-FFF2-40B4-BE49-F238E27FC236}">
                  <a16:creationId xmlns:a16="http://schemas.microsoft.com/office/drawing/2014/main" id="{EC4C3269-A111-AACA-2E03-48B578F58C68}"/>
                </a:ext>
              </a:extLst>
            </xdr:cNvPr>
            <xdr:cNvSpPr/>
          </xdr:nvSpPr>
          <xdr:spPr>
            <a:xfrm>
              <a:off x="8496295" y="1470660"/>
              <a:ext cx="548640" cy="548640"/>
            </a:xfrm>
            <a:prstGeom prst="ellipse">
              <a:avLst/>
            </a:prstGeom>
            <a:solidFill>
              <a:srgbClr val="1F8CB3"/>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Oval 59">
              <a:extLst>
                <a:ext uri="{FF2B5EF4-FFF2-40B4-BE49-F238E27FC236}">
                  <a16:creationId xmlns:a16="http://schemas.microsoft.com/office/drawing/2014/main" id="{63EFD495-69CF-FC66-12E5-6B1754D5792C}"/>
                </a:ext>
              </a:extLst>
            </xdr:cNvPr>
            <xdr:cNvSpPr/>
          </xdr:nvSpPr>
          <xdr:spPr>
            <a:xfrm>
              <a:off x="11346737" y="1455420"/>
              <a:ext cx="548640" cy="548640"/>
            </a:xfrm>
            <a:prstGeom prst="ellipse">
              <a:avLst/>
            </a:prstGeom>
            <a:solidFill>
              <a:srgbClr val="8528FD"/>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70" name="Picture 69">
              <a:extLst>
                <a:ext uri="{FF2B5EF4-FFF2-40B4-BE49-F238E27FC236}">
                  <a16:creationId xmlns:a16="http://schemas.microsoft.com/office/drawing/2014/main" id="{F84F868C-2C91-4019-B3C3-7A9BB34FB20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44237" y="2918460"/>
              <a:ext cx="365758" cy="365759"/>
            </a:xfrm>
            <a:prstGeom prst="rect">
              <a:avLst/>
            </a:prstGeom>
          </xdr:spPr>
        </xdr:pic>
        <xdr:sp macro="" textlink="'Pivot Analysis'!R4">
          <xdr:nvSpPr>
            <xdr:cNvPr id="71" name="TextBox 70">
              <a:extLst>
                <a:ext uri="{FF2B5EF4-FFF2-40B4-BE49-F238E27FC236}">
                  <a16:creationId xmlns:a16="http://schemas.microsoft.com/office/drawing/2014/main" id="{42B80F0E-061F-3003-B484-2D03EF26A8AE}"/>
                </a:ext>
              </a:extLst>
            </xdr:cNvPr>
            <xdr:cNvSpPr txBox="1"/>
          </xdr:nvSpPr>
          <xdr:spPr>
            <a:xfrm>
              <a:off x="3649977" y="2087880"/>
              <a:ext cx="944879" cy="51054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167FB1-CF71-42A0-9419-A0CE5D6EAB65}" type="TxLink">
                <a:rPr lang="en-US" sz="2400" b="1" i="0" u="none" strike="noStrike">
                  <a:solidFill>
                    <a:srgbClr val="E33955"/>
                  </a:solidFill>
                  <a:latin typeface="Calibri"/>
                  <a:ea typeface="Calibri"/>
                  <a:cs typeface="Calibri"/>
                </a:rPr>
                <a:pPr/>
                <a:t>2000</a:t>
              </a:fld>
              <a:endParaRPr lang="en-US" sz="2400">
                <a:solidFill>
                  <a:srgbClr val="E33955"/>
                </a:solidFill>
              </a:endParaRPr>
            </a:p>
          </xdr:txBody>
        </xdr:sp>
        <xdr:sp macro="" textlink="'Pivot Analysis'!S4">
          <xdr:nvSpPr>
            <xdr:cNvPr id="72" name="TextBox 71">
              <a:extLst>
                <a:ext uri="{FF2B5EF4-FFF2-40B4-BE49-F238E27FC236}">
                  <a16:creationId xmlns:a16="http://schemas.microsoft.com/office/drawing/2014/main" id="{AD25BD71-5063-4128-BF83-07EEB3C08DFD}"/>
                </a:ext>
              </a:extLst>
            </xdr:cNvPr>
            <xdr:cNvSpPr txBox="1"/>
          </xdr:nvSpPr>
          <xdr:spPr>
            <a:xfrm>
              <a:off x="6553196" y="2087880"/>
              <a:ext cx="868679" cy="51054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8C275F-63B4-4AD7-8B19-127673384274}" type="TxLink">
                <a:rPr lang="en-US" sz="2400" b="1" i="0" u="none" strike="noStrike">
                  <a:solidFill>
                    <a:srgbClr val="F06813"/>
                  </a:solidFill>
                  <a:latin typeface="Calibri"/>
                  <a:ea typeface="Calibri"/>
                  <a:cs typeface="Calibri"/>
                </a:rPr>
                <a:pPr/>
                <a:t>6085</a:t>
              </a:fld>
              <a:endParaRPr lang="en-US" sz="2400">
                <a:solidFill>
                  <a:srgbClr val="F06813"/>
                </a:solidFill>
              </a:endParaRPr>
            </a:p>
          </xdr:txBody>
        </xdr:sp>
        <xdr:sp macro="" textlink="">
          <xdr:nvSpPr>
            <xdr:cNvPr id="74" name="TextBox 73">
              <a:extLst>
                <a:ext uri="{FF2B5EF4-FFF2-40B4-BE49-F238E27FC236}">
                  <a16:creationId xmlns:a16="http://schemas.microsoft.com/office/drawing/2014/main" id="{A64A41AC-3265-4728-8B25-8EE1BAC62B41}"/>
                </a:ext>
              </a:extLst>
            </xdr:cNvPr>
            <xdr:cNvSpPr txBox="1"/>
          </xdr:nvSpPr>
          <xdr:spPr>
            <a:xfrm>
              <a:off x="3200397" y="1417320"/>
              <a:ext cx="1744979"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NUMBER</a:t>
              </a:r>
              <a:r>
                <a:rPr lang="en-US" sz="1800" b="1" baseline="0">
                  <a:solidFill>
                    <a:schemeClr val="bg1"/>
                  </a:solidFill>
                </a:rPr>
                <a:t> OF</a:t>
              </a:r>
              <a:r>
                <a:rPr lang="en-US" sz="1800" b="1">
                  <a:solidFill>
                    <a:schemeClr val="bg1"/>
                  </a:solidFill>
                </a:rPr>
                <a:t> ACCIDENTS</a:t>
              </a:r>
            </a:p>
          </xdr:txBody>
        </xdr:sp>
        <xdr:sp macro="" textlink="">
          <xdr:nvSpPr>
            <xdr:cNvPr id="75" name="TextBox 74">
              <a:extLst>
                <a:ext uri="{FF2B5EF4-FFF2-40B4-BE49-F238E27FC236}">
                  <a16:creationId xmlns:a16="http://schemas.microsoft.com/office/drawing/2014/main" id="{435611D6-03B0-4237-8EC2-9239E5D647A3}"/>
                </a:ext>
              </a:extLst>
            </xdr:cNvPr>
            <xdr:cNvSpPr txBox="1"/>
          </xdr:nvSpPr>
          <xdr:spPr>
            <a:xfrm>
              <a:off x="6111010" y="1402080"/>
              <a:ext cx="1744979"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 VEHICLES INVOLED</a:t>
              </a:r>
            </a:p>
          </xdr:txBody>
        </xdr:sp>
        <xdr:sp macro="" textlink="">
          <xdr:nvSpPr>
            <xdr:cNvPr id="76" name="TextBox 75">
              <a:extLst>
                <a:ext uri="{FF2B5EF4-FFF2-40B4-BE49-F238E27FC236}">
                  <a16:creationId xmlns:a16="http://schemas.microsoft.com/office/drawing/2014/main" id="{8A333253-8BC5-45D9-8A05-BBA701292DF3}"/>
                </a:ext>
              </a:extLst>
            </xdr:cNvPr>
            <xdr:cNvSpPr txBox="1"/>
          </xdr:nvSpPr>
          <xdr:spPr>
            <a:xfrm>
              <a:off x="9075415" y="1402080"/>
              <a:ext cx="1744979"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CASUALITIES COUNT</a:t>
              </a:r>
            </a:p>
          </xdr:txBody>
        </xdr:sp>
        <xdr:sp macro="" textlink="'Pivot Analysis'!T4">
          <xdr:nvSpPr>
            <xdr:cNvPr id="77" name="TextBox 76">
              <a:extLst>
                <a:ext uri="{FF2B5EF4-FFF2-40B4-BE49-F238E27FC236}">
                  <a16:creationId xmlns:a16="http://schemas.microsoft.com/office/drawing/2014/main" id="{DB3A8079-3BDB-43CA-8FD6-41BC591E66A2}"/>
                </a:ext>
              </a:extLst>
            </xdr:cNvPr>
            <xdr:cNvSpPr txBox="1"/>
          </xdr:nvSpPr>
          <xdr:spPr>
            <a:xfrm>
              <a:off x="9555361" y="2057400"/>
              <a:ext cx="868679"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F70191-34FD-4FBB-AD1B-53513827EDF3}" type="TxLink">
                <a:rPr lang="en-US" sz="2400" b="1" i="0" u="none" strike="noStrike">
                  <a:solidFill>
                    <a:srgbClr val="1F8CB3"/>
                  </a:solidFill>
                  <a:latin typeface="Calibri"/>
                  <a:ea typeface="Calibri"/>
                  <a:cs typeface="Calibri"/>
                </a:rPr>
                <a:pPr/>
                <a:t>9924</a:t>
              </a:fld>
              <a:endParaRPr lang="en-US" sz="4400">
                <a:solidFill>
                  <a:srgbClr val="1F8CB3"/>
                </a:solidFill>
              </a:endParaRPr>
            </a:p>
          </xdr:txBody>
        </xdr:sp>
        <xdr:sp macro="" textlink="">
          <xdr:nvSpPr>
            <xdr:cNvPr id="78" name="TextBox 77">
              <a:extLst>
                <a:ext uri="{FF2B5EF4-FFF2-40B4-BE49-F238E27FC236}">
                  <a16:creationId xmlns:a16="http://schemas.microsoft.com/office/drawing/2014/main" id="{E7684520-E41C-4C23-BB33-F41014548377}"/>
                </a:ext>
              </a:extLst>
            </xdr:cNvPr>
            <xdr:cNvSpPr txBox="1"/>
          </xdr:nvSpPr>
          <xdr:spPr>
            <a:xfrm>
              <a:off x="11667279" y="1242060"/>
              <a:ext cx="2372244" cy="1013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AVG. EMERGENCY</a:t>
              </a:r>
              <a:r>
                <a:rPr lang="en-US" sz="1800" b="1" baseline="0">
                  <a:solidFill>
                    <a:schemeClr val="bg1"/>
                  </a:solidFill>
                </a:rPr>
                <a:t> RESPONSE TIME </a:t>
              </a:r>
              <a:endParaRPr lang="en-US" sz="1800" b="1">
                <a:solidFill>
                  <a:schemeClr val="bg1"/>
                </a:solidFill>
              </a:endParaRPr>
            </a:p>
          </xdr:txBody>
        </xdr:sp>
        <xdr:sp macro="" textlink="'Pivot Analysis'!U4">
          <xdr:nvSpPr>
            <xdr:cNvPr id="79" name="TextBox 78">
              <a:extLst>
                <a:ext uri="{FF2B5EF4-FFF2-40B4-BE49-F238E27FC236}">
                  <a16:creationId xmlns:a16="http://schemas.microsoft.com/office/drawing/2014/main" id="{B429305F-6D02-430D-95D8-85166DEAB532}"/>
                </a:ext>
              </a:extLst>
            </xdr:cNvPr>
            <xdr:cNvSpPr txBox="1"/>
          </xdr:nvSpPr>
          <xdr:spPr>
            <a:xfrm>
              <a:off x="12065154" y="1996440"/>
              <a:ext cx="1741649"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56A852-0F7D-4839-8660-288FBBFCF3D6}" type="TxLink">
                <a:rPr lang="en-US" sz="2400" b="1" i="0" u="none" strike="noStrike">
                  <a:solidFill>
                    <a:srgbClr val="8528FD"/>
                  </a:solidFill>
                  <a:latin typeface="Calibri"/>
                  <a:ea typeface="Calibri"/>
                  <a:cs typeface="Calibri"/>
                </a:rPr>
                <a:pPr/>
                <a:t>32.25</a:t>
              </a:fld>
              <a:r>
                <a:rPr lang="en-US" sz="1800" b="1" i="0" u="none" strike="noStrike">
                  <a:solidFill>
                    <a:srgbClr val="8528FD"/>
                  </a:solidFill>
                  <a:latin typeface="Calibri"/>
                  <a:ea typeface="Calibri"/>
                  <a:cs typeface="Calibri"/>
                </a:rPr>
                <a:t> (Mins)</a:t>
              </a:r>
              <a:endParaRPr lang="en-US" sz="7200">
                <a:solidFill>
                  <a:srgbClr val="8528FD"/>
                </a:solidFill>
              </a:endParaRPr>
            </a:p>
          </xdr:txBody>
        </xdr:sp>
        <xdr:pic>
          <xdr:nvPicPr>
            <xdr:cNvPr id="81" name="Picture 80">
              <a:extLst>
                <a:ext uri="{FF2B5EF4-FFF2-40B4-BE49-F238E27FC236}">
                  <a16:creationId xmlns:a16="http://schemas.microsoft.com/office/drawing/2014/main" id="{C07E529C-7269-B9F0-3D52-3EF45BF45011}"/>
                </a:ext>
              </a:extLst>
            </xdr:cNvPr>
            <xdr:cNvPicPr>
              <a:picLocks noChangeAspect="1"/>
            </xdr:cNvPicPr>
          </xdr:nvPicPr>
          <xdr:blipFill>
            <a:blip xmlns:r="http://schemas.openxmlformats.org/officeDocument/2006/relationships" r:embed="rId10"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2651758" y="1524000"/>
              <a:ext cx="487680" cy="487680"/>
            </a:xfrm>
            <a:prstGeom prst="rect">
              <a:avLst/>
            </a:prstGeom>
          </xdr:spPr>
        </xdr:pic>
        <xdr:pic>
          <xdr:nvPicPr>
            <xdr:cNvPr id="87" name="Picture 86">
              <a:extLst>
                <a:ext uri="{FF2B5EF4-FFF2-40B4-BE49-F238E27FC236}">
                  <a16:creationId xmlns:a16="http://schemas.microsoft.com/office/drawing/2014/main" id="{1B0B4468-55A2-5A2C-ACE8-1E47353EBD6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445685" y="1501140"/>
              <a:ext cx="403859" cy="403860"/>
            </a:xfrm>
            <a:prstGeom prst="rect">
              <a:avLst/>
            </a:prstGeom>
          </xdr:spPr>
        </xdr:pic>
        <xdr:pic>
          <xdr:nvPicPr>
            <xdr:cNvPr id="89" name="Picture 88">
              <a:extLst>
                <a:ext uri="{FF2B5EF4-FFF2-40B4-BE49-F238E27FC236}">
                  <a16:creationId xmlns:a16="http://schemas.microsoft.com/office/drawing/2014/main" id="{ABA26EDD-A2DD-8EF9-35CE-6EB8F06469E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564874" y="1539239"/>
              <a:ext cx="426721" cy="426721"/>
            </a:xfrm>
            <a:prstGeom prst="rect">
              <a:avLst/>
            </a:prstGeom>
          </xdr:spPr>
        </xdr:pic>
        <xdr:pic>
          <xdr:nvPicPr>
            <xdr:cNvPr id="91" name="Picture 90">
              <a:extLst>
                <a:ext uri="{FF2B5EF4-FFF2-40B4-BE49-F238E27FC236}">
                  <a16:creationId xmlns:a16="http://schemas.microsoft.com/office/drawing/2014/main" id="{B84CEADA-ABEF-2197-2FF2-53253F8475C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00923" y="1546860"/>
              <a:ext cx="411480" cy="411480"/>
            </a:xfrm>
            <a:prstGeom prst="rect">
              <a:avLst/>
            </a:prstGeom>
          </xdr:spPr>
        </xdr:pic>
        <xdr:pic>
          <xdr:nvPicPr>
            <xdr:cNvPr id="101" name="Picture 100">
              <a:hlinkClick xmlns:r="http://schemas.openxmlformats.org/officeDocument/2006/relationships" r:id="rId14"/>
              <a:extLst>
                <a:ext uri="{FF2B5EF4-FFF2-40B4-BE49-F238E27FC236}">
                  <a16:creationId xmlns:a16="http://schemas.microsoft.com/office/drawing/2014/main" id="{D252C745-038A-4165-9D81-846A67681E6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04800" y="312420"/>
              <a:ext cx="617220" cy="617220"/>
            </a:xfrm>
            <a:prstGeom prst="rect">
              <a:avLst/>
            </a:prstGeom>
          </xdr:spPr>
        </xdr:pic>
        <xdr:sp macro="" textlink="">
          <xdr:nvSpPr>
            <xdr:cNvPr id="92" name="Rectangle: Rounded Corners 91">
              <a:extLst>
                <a:ext uri="{FF2B5EF4-FFF2-40B4-BE49-F238E27FC236}">
                  <a16:creationId xmlns:a16="http://schemas.microsoft.com/office/drawing/2014/main" id="{E3FFCA14-A3EA-4575-91C6-79C5DD8F52AD}"/>
                </a:ext>
              </a:extLst>
            </xdr:cNvPr>
            <xdr:cNvSpPr/>
          </xdr:nvSpPr>
          <xdr:spPr>
            <a:xfrm>
              <a:off x="2385058" y="6355080"/>
              <a:ext cx="6519608" cy="3665220"/>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7" name="Group 136">
              <a:extLst>
                <a:ext uri="{FF2B5EF4-FFF2-40B4-BE49-F238E27FC236}">
                  <a16:creationId xmlns:a16="http://schemas.microsoft.com/office/drawing/2014/main" id="{806E49FE-F8BE-642B-5330-4E1E2CFEE708}"/>
                </a:ext>
              </a:extLst>
            </xdr:cNvPr>
            <xdr:cNvGrpSpPr/>
          </xdr:nvGrpSpPr>
          <xdr:grpSpPr>
            <a:xfrm>
              <a:off x="9083034" y="6301740"/>
              <a:ext cx="4949086" cy="3703320"/>
              <a:chOff x="9083040" y="8069031"/>
              <a:chExt cx="4876361" cy="3741420"/>
            </a:xfrm>
          </xdr:grpSpPr>
          <xdr:sp macro="" textlink="">
            <xdr:nvSpPr>
              <xdr:cNvPr id="112" name="Rectangle: Rounded Corners 111">
                <a:extLst>
                  <a:ext uri="{FF2B5EF4-FFF2-40B4-BE49-F238E27FC236}">
                    <a16:creationId xmlns:a16="http://schemas.microsoft.com/office/drawing/2014/main" id="{C8CEA6EC-ACAF-45EB-A0E8-F80D1194E216}"/>
                  </a:ext>
                </a:extLst>
              </xdr:cNvPr>
              <xdr:cNvSpPr/>
            </xdr:nvSpPr>
            <xdr:spPr>
              <a:xfrm>
                <a:off x="9083040" y="8069031"/>
                <a:ext cx="4876361" cy="3741420"/>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11" name="Chart 110">
                <a:extLst>
                  <a:ext uri="{FF2B5EF4-FFF2-40B4-BE49-F238E27FC236}">
                    <a16:creationId xmlns:a16="http://schemas.microsoft.com/office/drawing/2014/main" id="{710E2688-5160-4CD9-88B6-B5FDF8AA863A}"/>
                  </a:ext>
                </a:extLst>
              </xdr:cNvPr>
              <xdr:cNvGraphicFramePr>
                <a:graphicFrameLocks/>
              </xdr:cNvGraphicFramePr>
            </xdr:nvGraphicFramePr>
            <xdr:xfrm>
              <a:off x="9156225" y="8648700"/>
              <a:ext cx="4705671" cy="3063240"/>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113" name="TextBox 112">
                <a:extLst>
                  <a:ext uri="{FF2B5EF4-FFF2-40B4-BE49-F238E27FC236}">
                    <a16:creationId xmlns:a16="http://schemas.microsoft.com/office/drawing/2014/main" id="{3C84191C-C9E7-450C-B224-53DF1B735EB6}"/>
                  </a:ext>
                </a:extLst>
              </xdr:cNvPr>
              <xdr:cNvSpPr txBox="1"/>
            </xdr:nvSpPr>
            <xdr:spPr>
              <a:xfrm>
                <a:off x="10292892" y="8222136"/>
                <a:ext cx="3506144" cy="36576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HOSPITALIZATION</a:t>
                </a:r>
                <a:r>
                  <a:rPr lang="en-US" sz="1800" b="1" baseline="0">
                    <a:solidFill>
                      <a:schemeClr val="bg1"/>
                    </a:solidFill>
                  </a:rPr>
                  <a:t> BY SEVERITY</a:t>
                </a:r>
                <a:endParaRPr lang="en-US" sz="1800" b="1">
                  <a:solidFill>
                    <a:schemeClr val="bg1"/>
                  </a:solidFill>
                </a:endParaRPr>
              </a:p>
            </xdr:txBody>
          </xdr:sp>
          <xdr:pic>
            <xdr:nvPicPr>
              <xdr:cNvPr id="114" name="Picture 113">
                <a:extLst>
                  <a:ext uri="{FF2B5EF4-FFF2-40B4-BE49-F238E27FC236}">
                    <a16:creationId xmlns:a16="http://schemas.microsoft.com/office/drawing/2014/main" id="{099BDA7D-984D-44AB-808F-0725154FFEF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10800000" flipV="1">
                <a:off x="9904871" y="8214673"/>
                <a:ext cx="435245" cy="411480"/>
              </a:xfrm>
              <a:prstGeom prst="rect">
                <a:avLst/>
              </a:prstGeom>
              <a:scene3d>
                <a:camera prst="orthographicFront"/>
                <a:lightRig rig="threePt" dir="t"/>
              </a:scene3d>
              <a:sp3d>
                <a:bevelT/>
              </a:sp3d>
            </xdr:spPr>
          </xdr:pic>
        </xdr:grpSp>
        <xdr:sp macro="" textlink="">
          <xdr:nvSpPr>
            <xdr:cNvPr id="118" name="TextBox 117">
              <a:extLst>
                <a:ext uri="{FF2B5EF4-FFF2-40B4-BE49-F238E27FC236}">
                  <a16:creationId xmlns:a16="http://schemas.microsoft.com/office/drawing/2014/main" id="{7BD1EAC5-E125-4AD5-A440-A9AC0BD8B4E1}"/>
                </a:ext>
              </a:extLst>
            </xdr:cNvPr>
            <xdr:cNvSpPr txBox="1"/>
          </xdr:nvSpPr>
          <xdr:spPr>
            <a:xfrm>
              <a:off x="601979" y="1409700"/>
              <a:ext cx="1523999"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FILTER</a:t>
              </a:r>
              <a:r>
                <a:rPr lang="en-US" sz="1800" b="1" baseline="0">
                  <a:solidFill>
                    <a:schemeClr val="bg1"/>
                  </a:solidFill>
                </a:rPr>
                <a:t> PANEL</a:t>
              </a:r>
              <a:endParaRPr lang="en-US" sz="1800" b="1">
                <a:solidFill>
                  <a:schemeClr val="bg1"/>
                </a:solidFill>
              </a:endParaRPr>
            </a:p>
          </xdr:txBody>
        </xdr:sp>
        <xdr:sp macro="" textlink="">
          <xdr:nvSpPr>
            <xdr:cNvPr id="123" name="Rectangle: Rounded Corners 122">
              <a:extLst>
                <a:ext uri="{FF2B5EF4-FFF2-40B4-BE49-F238E27FC236}">
                  <a16:creationId xmlns:a16="http://schemas.microsoft.com/office/drawing/2014/main" id="{0DDD46FC-CFBE-46FE-B3A4-AB5853A1F43B}"/>
                </a:ext>
              </a:extLst>
            </xdr:cNvPr>
            <xdr:cNvSpPr/>
          </xdr:nvSpPr>
          <xdr:spPr>
            <a:xfrm>
              <a:off x="9593574" y="10172700"/>
              <a:ext cx="4442457" cy="3246120"/>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5" name="TextBox 124">
              <a:extLst>
                <a:ext uri="{FF2B5EF4-FFF2-40B4-BE49-F238E27FC236}">
                  <a16:creationId xmlns:a16="http://schemas.microsoft.com/office/drawing/2014/main" id="{090D3F0F-8A50-4CC2-9EBB-8439F4099E56}"/>
                </a:ext>
              </a:extLst>
            </xdr:cNvPr>
            <xdr:cNvSpPr txBox="1"/>
          </xdr:nvSpPr>
          <xdr:spPr>
            <a:xfrm>
              <a:off x="10616262" y="10242698"/>
              <a:ext cx="2725101"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CASUALITIES BY LOCATION</a:t>
              </a:r>
            </a:p>
          </xdr:txBody>
        </xdr:sp>
        <xdr:grpSp>
          <xdr:nvGrpSpPr>
            <xdr:cNvPr id="95" name="Group 94">
              <a:extLst>
                <a:ext uri="{FF2B5EF4-FFF2-40B4-BE49-F238E27FC236}">
                  <a16:creationId xmlns:a16="http://schemas.microsoft.com/office/drawing/2014/main" id="{0E266887-46B2-A5AA-1F30-118177264285}"/>
                </a:ext>
              </a:extLst>
            </xdr:cNvPr>
            <xdr:cNvGrpSpPr/>
          </xdr:nvGrpSpPr>
          <xdr:grpSpPr>
            <a:xfrm>
              <a:off x="2390792" y="13668844"/>
              <a:ext cx="6072443" cy="3171356"/>
              <a:chOff x="2385060" y="12070079"/>
              <a:chExt cx="5875020" cy="3108962"/>
            </a:xfrm>
          </xdr:grpSpPr>
          <xdr:sp macro="" textlink="">
            <xdr:nvSpPr>
              <xdr:cNvPr id="122" name="Rectangle: Rounded Corners 121">
                <a:extLst>
                  <a:ext uri="{FF2B5EF4-FFF2-40B4-BE49-F238E27FC236}">
                    <a16:creationId xmlns:a16="http://schemas.microsoft.com/office/drawing/2014/main" id="{C78D2CF1-E9A8-4354-88E1-BCB811AE90A0}"/>
                  </a:ext>
                </a:extLst>
              </xdr:cNvPr>
              <xdr:cNvSpPr/>
            </xdr:nvSpPr>
            <xdr:spPr>
              <a:xfrm>
                <a:off x="2385060" y="12070079"/>
                <a:ext cx="5875020" cy="3108960"/>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4" name="TextBox 123">
                <a:extLst>
                  <a:ext uri="{FF2B5EF4-FFF2-40B4-BE49-F238E27FC236}">
                    <a16:creationId xmlns:a16="http://schemas.microsoft.com/office/drawing/2014/main" id="{0E41E0A0-5B7D-4F47-9F91-7FB18888458B}"/>
                  </a:ext>
                </a:extLst>
              </xdr:cNvPr>
              <xdr:cNvSpPr txBox="1"/>
            </xdr:nvSpPr>
            <xdr:spPr>
              <a:xfrm>
                <a:off x="4243972" y="12137942"/>
                <a:ext cx="2438400" cy="36576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ROAD TYPE ANALYSIS</a:t>
                </a:r>
              </a:p>
            </xdr:txBody>
          </xdr:sp>
          <xdr:graphicFrame macro="">
            <xdr:nvGraphicFramePr>
              <xdr:cNvPr id="127" name="Chart 126">
                <a:extLst>
                  <a:ext uri="{FF2B5EF4-FFF2-40B4-BE49-F238E27FC236}">
                    <a16:creationId xmlns:a16="http://schemas.microsoft.com/office/drawing/2014/main" id="{59DEF1A3-DC57-4DD8-81A1-61A2C18C777C}"/>
                  </a:ext>
                </a:extLst>
              </xdr:cNvPr>
              <xdr:cNvGraphicFramePr>
                <a:graphicFrameLocks/>
              </xdr:cNvGraphicFramePr>
            </xdr:nvGraphicFramePr>
            <xdr:xfrm>
              <a:off x="2529840" y="12601863"/>
              <a:ext cx="5684520" cy="2577178"/>
            </xdr:xfrm>
            <a:graphic>
              <a:graphicData uri="http://schemas.openxmlformats.org/drawingml/2006/chart">
                <c:chart xmlns:c="http://schemas.openxmlformats.org/drawingml/2006/chart" xmlns:r="http://schemas.openxmlformats.org/officeDocument/2006/relationships" r:id="rId18"/>
              </a:graphicData>
            </a:graphic>
          </xdr:graphicFrame>
          <xdr:pic>
            <xdr:nvPicPr>
              <xdr:cNvPr id="3" name="Picture 2">
                <a:extLst>
                  <a:ext uri="{FF2B5EF4-FFF2-40B4-BE49-F238E27FC236}">
                    <a16:creationId xmlns:a16="http://schemas.microsoft.com/office/drawing/2014/main" id="{D9D7795A-098C-4213-96DC-DED7E540693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78716" y="12171288"/>
                <a:ext cx="365760" cy="281940"/>
              </a:xfrm>
              <a:prstGeom prst="rect">
                <a:avLst/>
              </a:prstGeom>
            </xdr:spPr>
          </xdr:pic>
        </xdr:grpSp>
        <xdr:grpSp>
          <xdr:nvGrpSpPr>
            <xdr:cNvPr id="4114" name="Group 4113">
              <a:extLst>
                <a:ext uri="{FF2B5EF4-FFF2-40B4-BE49-F238E27FC236}">
                  <a16:creationId xmlns:a16="http://schemas.microsoft.com/office/drawing/2014/main" id="{2333857F-40CA-AAEB-32D8-8AEE6A549CD5}"/>
                </a:ext>
              </a:extLst>
            </xdr:cNvPr>
            <xdr:cNvGrpSpPr/>
          </xdr:nvGrpSpPr>
          <xdr:grpSpPr>
            <a:xfrm>
              <a:off x="2453412" y="10219838"/>
              <a:ext cx="4998717" cy="3237082"/>
              <a:chOff x="2400074" y="10242698"/>
              <a:chExt cx="4998720" cy="3237082"/>
            </a:xfrm>
          </xdr:grpSpPr>
          <xdr:sp macro="" textlink="">
            <xdr:nvSpPr>
              <xdr:cNvPr id="4" name="Rectangle: Rounded Corners 3">
                <a:extLst>
                  <a:ext uri="{FF2B5EF4-FFF2-40B4-BE49-F238E27FC236}">
                    <a16:creationId xmlns:a16="http://schemas.microsoft.com/office/drawing/2014/main" id="{49AA8CFF-9D86-4640-AE59-1F5B2CD4A687}"/>
                  </a:ext>
                </a:extLst>
              </xdr:cNvPr>
              <xdr:cNvSpPr/>
            </xdr:nvSpPr>
            <xdr:spPr>
              <a:xfrm>
                <a:off x="2400074" y="10242698"/>
                <a:ext cx="4998720" cy="3237082"/>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5" name="Group 44">
                <a:extLst>
                  <a:ext uri="{FF2B5EF4-FFF2-40B4-BE49-F238E27FC236}">
                    <a16:creationId xmlns:a16="http://schemas.microsoft.com/office/drawing/2014/main" id="{7BF5EA01-9AF2-2884-D20C-4A273AA4AC71}"/>
                  </a:ext>
                </a:extLst>
              </xdr:cNvPr>
              <xdr:cNvGrpSpPr/>
            </xdr:nvGrpSpPr>
            <xdr:grpSpPr>
              <a:xfrm>
                <a:off x="2549659" y="10747037"/>
                <a:ext cx="3668261" cy="2671783"/>
                <a:chOff x="2435152" y="16101061"/>
                <a:chExt cx="3561788" cy="2529839"/>
              </a:xfrm>
            </xdr:grpSpPr>
            <xdr:grpSp>
              <xdr:nvGrpSpPr>
                <xdr:cNvPr id="33" name="Group 32">
                  <a:extLst>
                    <a:ext uri="{FF2B5EF4-FFF2-40B4-BE49-F238E27FC236}">
                      <a16:creationId xmlns:a16="http://schemas.microsoft.com/office/drawing/2014/main" id="{BAC50FF6-A10C-7079-63D6-E625B02E7E4F}"/>
                    </a:ext>
                  </a:extLst>
                </xdr:cNvPr>
                <xdr:cNvGrpSpPr/>
              </xdr:nvGrpSpPr>
              <xdr:grpSpPr>
                <a:xfrm>
                  <a:off x="4732020" y="16101061"/>
                  <a:ext cx="1264920" cy="1249680"/>
                  <a:chOff x="5135880" y="16093441"/>
                  <a:chExt cx="1264920" cy="1249680"/>
                </a:xfrm>
              </xdr:grpSpPr>
              <xdr:sp macro="" textlink="">
                <xdr:nvSpPr>
                  <xdr:cNvPr id="10" name="Oval 9">
                    <a:extLst>
                      <a:ext uri="{FF2B5EF4-FFF2-40B4-BE49-F238E27FC236}">
                        <a16:creationId xmlns:a16="http://schemas.microsoft.com/office/drawing/2014/main" id="{886B1E60-301E-4E08-9CC7-3A5D50843E7A}"/>
                      </a:ext>
                    </a:extLst>
                  </xdr:cNvPr>
                  <xdr:cNvSpPr/>
                </xdr:nvSpPr>
                <xdr:spPr>
                  <a:xfrm>
                    <a:off x="5135880" y="16093441"/>
                    <a:ext cx="1264920" cy="1249680"/>
                  </a:xfrm>
                  <a:prstGeom prst="ellipse">
                    <a:avLst/>
                  </a:prstGeom>
                  <a:solidFill>
                    <a:srgbClr val="8528FD"/>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Analysis'!T46">
                <xdr:nvSpPr>
                  <xdr:cNvPr id="12" name="TextBox 11">
                    <a:extLst>
                      <a:ext uri="{FF2B5EF4-FFF2-40B4-BE49-F238E27FC236}">
                        <a16:creationId xmlns:a16="http://schemas.microsoft.com/office/drawing/2014/main" id="{6BFAEFC5-121B-4963-9387-4C979599FBDA}"/>
                      </a:ext>
                    </a:extLst>
                  </xdr:cNvPr>
                  <xdr:cNvSpPr txBox="1"/>
                </xdr:nvSpPr>
                <xdr:spPr>
                  <a:xfrm>
                    <a:off x="5377403" y="16764000"/>
                    <a:ext cx="982980" cy="41148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BCD49F-2EED-4E44-A4A0-D8584F25AAB2}" type="TxLink">
                      <a:rPr lang="en-US" sz="1800" b="1" i="0" u="none" strike="noStrike">
                        <a:solidFill>
                          <a:schemeClr val="bg1"/>
                        </a:solidFill>
                        <a:latin typeface="Calibri"/>
                        <a:ea typeface="Calibri"/>
                        <a:cs typeface="Calibri"/>
                      </a:rPr>
                      <a:pPr/>
                      <a:t>20.80%</a:t>
                    </a:fld>
                    <a:endParaRPr lang="en-US" sz="1800">
                      <a:solidFill>
                        <a:schemeClr val="bg1"/>
                      </a:solidFill>
                    </a:endParaRPr>
                  </a:p>
                </xdr:txBody>
              </xdr:sp>
              <xdr:pic>
                <xdr:nvPicPr>
                  <xdr:cNvPr id="18" name="Picture 17">
                    <a:extLst>
                      <a:ext uri="{FF2B5EF4-FFF2-40B4-BE49-F238E27FC236}">
                        <a16:creationId xmlns:a16="http://schemas.microsoft.com/office/drawing/2014/main" id="{DE92B05E-064D-452F-80E8-10659BB93C2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H="1">
                    <a:off x="5516880" y="16312801"/>
                    <a:ext cx="480060" cy="480060"/>
                  </a:xfrm>
                  <a:prstGeom prst="rect">
                    <a:avLst/>
                  </a:prstGeom>
                  <a:ln>
                    <a:noFill/>
                  </a:ln>
                </xdr:spPr>
              </xdr:pic>
            </xdr:grpSp>
            <xdr:grpSp>
              <xdr:nvGrpSpPr>
                <xdr:cNvPr id="30" name="Group 29">
                  <a:extLst>
                    <a:ext uri="{FF2B5EF4-FFF2-40B4-BE49-F238E27FC236}">
                      <a16:creationId xmlns:a16="http://schemas.microsoft.com/office/drawing/2014/main" id="{6BEDB460-9143-6B9E-DA9D-E03128EB3206}"/>
                    </a:ext>
                  </a:extLst>
                </xdr:cNvPr>
                <xdr:cNvGrpSpPr/>
              </xdr:nvGrpSpPr>
              <xdr:grpSpPr>
                <a:xfrm>
                  <a:off x="3459143" y="16264324"/>
                  <a:ext cx="1272877" cy="1292156"/>
                  <a:chOff x="3824903" y="16241464"/>
                  <a:chExt cx="1272877" cy="1292156"/>
                </a:xfrm>
              </xdr:grpSpPr>
              <xdr:sp macro="" textlink="">
                <xdr:nvSpPr>
                  <xdr:cNvPr id="5" name="Oval 4">
                    <a:extLst>
                      <a:ext uri="{FF2B5EF4-FFF2-40B4-BE49-F238E27FC236}">
                        <a16:creationId xmlns:a16="http://schemas.microsoft.com/office/drawing/2014/main" id="{6117C5BD-10EC-E317-BB45-38893A715F3F}"/>
                      </a:ext>
                    </a:extLst>
                  </xdr:cNvPr>
                  <xdr:cNvSpPr/>
                </xdr:nvSpPr>
                <xdr:spPr>
                  <a:xfrm>
                    <a:off x="3824903" y="16241464"/>
                    <a:ext cx="1272877" cy="1292156"/>
                  </a:xfrm>
                  <a:prstGeom prst="ellipse">
                    <a:avLst/>
                  </a:prstGeom>
                  <a:solidFill>
                    <a:srgbClr val="E33B57"/>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Analysis'!T45">
                <xdr:nvSpPr>
                  <xdr:cNvPr id="11" name="TextBox 10">
                    <a:extLst>
                      <a:ext uri="{FF2B5EF4-FFF2-40B4-BE49-F238E27FC236}">
                        <a16:creationId xmlns:a16="http://schemas.microsoft.com/office/drawing/2014/main" id="{E9EA2394-8476-CC37-44EE-550E8EFCE1D8}"/>
                      </a:ext>
                    </a:extLst>
                  </xdr:cNvPr>
                  <xdr:cNvSpPr txBox="1"/>
                </xdr:nvSpPr>
                <xdr:spPr>
                  <a:xfrm>
                    <a:off x="4111931" y="16953285"/>
                    <a:ext cx="891540" cy="40386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923CE61-3FD4-4D0B-9BC6-B7FFA854D384}" type="TxLink">
                      <a:rPr lang="en-US" sz="1600" b="1" i="0" u="none" strike="noStrike">
                        <a:solidFill>
                          <a:schemeClr val="bg1"/>
                        </a:solidFill>
                        <a:latin typeface="Calibri"/>
                        <a:ea typeface="Calibri"/>
                        <a:cs typeface="Calibri"/>
                      </a:rPr>
                      <a:pPr marL="0" indent="0"/>
                      <a:t>21.35%</a:t>
                    </a:fld>
                    <a:endParaRPr lang="en-US" sz="1600" b="1" i="0" u="none" strike="noStrike">
                      <a:solidFill>
                        <a:schemeClr val="bg1"/>
                      </a:solidFill>
                      <a:latin typeface="Calibri"/>
                      <a:ea typeface="Calibri"/>
                      <a:cs typeface="Calibri"/>
                    </a:endParaRPr>
                  </a:p>
                </xdr:txBody>
              </xdr:sp>
              <xdr:pic>
                <xdr:nvPicPr>
                  <xdr:cNvPr id="24" name="Picture 23">
                    <a:extLst>
                      <a:ext uri="{FF2B5EF4-FFF2-40B4-BE49-F238E27FC236}">
                        <a16:creationId xmlns:a16="http://schemas.microsoft.com/office/drawing/2014/main" id="{2EE7D9D2-B570-437D-9F1B-EAD8E0CE588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06018" y="16473225"/>
                    <a:ext cx="480060" cy="480060"/>
                  </a:xfrm>
                  <a:prstGeom prst="rect">
                    <a:avLst/>
                  </a:prstGeom>
                  <a:ln>
                    <a:noFill/>
                  </a:ln>
                </xdr:spPr>
              </xdr:pic>
            </xdr:grpSp>
            <xdr:grpSp>
              <xdr:nvGrpSpPr>
                <xdr:cNvPr id="36" name="Group 35">
                  <a:extLst>
                    <a:ext uri="{FF2B5EF4-FFF2-40B4-BE49-F238E27FC236}">
                      <a16:creationId xmlns:a16="http://schemas.microsoft.com/office/drawing/2014/main" id="{C4CE19A6-26E0-9848-4A9E-18F79ADD66B1}"/>
                    </a:ext>
                  </a:extLst>
                </xdr:cNvPr>
                <xdr:cNvGrpSpPr/>
              </xdr:nvGrpSpPr>
              <xdr:grpSpPr>
                <a:xfrm>
                  <a:off x="2435152" y="16810530"/>
                  <a:ext cx="1097280" cy="1097280"/>
                  <a:chOff x="2764954" y="16086630"/>
                  <a:chExt cx="1097280" cy="1097280"/>
                </a:xfrm>
              </xdr:grpSpPr>
              <xdr:sp macro="" textlink="">
                <xdr:nvSpPr>
                  <xdr:cNvPr id="8" name="Oval 7">
                    <a:extLst>
                      <a:ext uri="{FF2B5EF4-FFF2-40B4-BE49-F238E27FC236}">
                        <a16:creationId xmlns:a16="http://schemas.microsoft.com/office/drawing/2014/main" id="{F1398A54-E791-A770-B028-942166D028EB}"/>
                      </a:ext>
                    </a:extLst>
                  </xdr:cNvPr>
                  <xdr:cNvSpPr/>
                </xdr:nvSpPr>
                <xdr:spPr>
                  <a:xfrm>
                    <a:off x="2764954" y="16086630"/>
                    <a:ext cx="1097280" cy="1097280"/>
                  </a:xfrm>
                  <a:prstGeom prst="ellipse">
                    <a:avLst/>
                  </a:prstGeom>
                  <a:solidFill>
                    <a:srgbClr val="F17427"/>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b="1"/>
                  </a:p>
                </xdr:txBody>
              </xdr:sp>
              <xdr:sp macro="" textlink="'Pivot Analysis'!T47">
                <xdr:nvSpPr>
                  <xdr:cNvPr id="14" name="TextBox 13">
                    <a:extLst>
                      <a:ext uri="{FF2B5EF4-FFF2-40B4-BE49-F238E27FC236}">
                        <a16:creationId xmlns:a16="http://schemas.microsoft.com/office/drawing/2014/main" id="{D19BC112-43DB-4830-A957-9A9FFDABA132}"/>
                      </a:ext>
                    </a:extLst>
                  </xdr:cNvPr>
                  <xdr:cNvSpPr txBox="1"/>
                </xdr:nvSpPr>
                <xdr:spPr>
                  <a:xfrm>
                    <a:off x="2950759" y="16668305"/>
                    <a:ext cx="880554" cy="312597"/>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A63E27E-5888-446F-A439-503B5B929AA9}" type="TxLink">
                      <a:rPr lang="en-US" sz="1600" b="1" i="0" u="none" strike="noStrike">
                        <a:solidFill>
                          <a:schemeClr val="bg1"/>
                        </a:solidFill>
                        <a:latin typeface="Calibri"/>
                        <a:ea typeface="Calibri"/>
                        <a:cs typeface="Calibri"/>
                      </a:rPr>
                      <a:pPr marL="0" indent="0"/>
                      <a:t>19.40%</a:t>
                    </a:fld>
                    <a:endParaRPr lang="en-US" sz="1600" b="1" i="0" u="none" strike="noStrike">
                      <a:solidFill>
                        <a:schemeClr val="bg1"/>
                      </a:solidFill>
                      <a:latin typeface="Calibri"/>
                      <a:ea typeface="Calibri"/>
                      <a:cs typeface="Calibri"/>
                    </a:endParaRPr>
                  </a:p>
                </xdr:txBody>
              </xdr:sp>
              <xdr:pic>
                <xdr:nvPicPr>
                  <xdr:cNvPr id="25" name="Picture 24">
                    <a:extLst>
                      <a:ext uri="{FF2B5EF4-FFF2-40B4-BE49-F238E27FC236}">
                        <a16:creationId xmlns:a16="http://schemas.microsoft.com/office/drawing/2014/main" id="{A445FA7A-29B0-4101-B1F8-BF1174F52E8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075558" y="16255688"/>
                    <a:ext cx="456314" cy="456314"/>
                  </a:xfrm>
                  <a:prstGeom prst="rect">
                    <a:avLst/>
                  </a:prstGeom>
                  <a:ln>
                    <a:noFill/>
                  </a:ln>
                </xdr:spPr>
              </xdr:pic>
            </xdr:grpSp>
            <xdr:grpSp>
              <xdr:nvGrpSpPr>
                <xdr:cNvPr id="28" name="Group 27">
                  <a:extLst>
                    <a:ext uri="{FF2B5EF4-FFF2-40B4-BE49-F238E27FC236}">
                      <a16:creationId xmlns:a16="http://schemas.microsoft.com/office/drawing/2014/main" id="{628DE748-336A-6CF8-E2A0-5BE13D4CBE36}"/>
                    </a:ext>
                  </a:extLst>
                </xdr:cNvPr>
                <xdr:cNvGrpSpPr/>
              </xdr:nvGrpSpPr>
              <xdr:grpSpPr>
                <a:xfrm>
                  <a:off x="4337196" y="17244060"/>
                  <a:ext cx="1070227" cy="1028700"/>
                  <a:chOff x="4876800" y="17533620"/>
                  <a:chExt cx="1070227" cy="1028700"/>
                </a:xfrm>
              </xdr:grpSpPr>
              <xdr:sp macro="" textlink="">
                <xdr:nvSpPr>
                  <xdr:cNvPr id="6" name="Oval 5">
                    <a:extLst>
                      <a:ext uri="{FF2B5EF4-FFF2-40B4-BE49-F238E27FC236}">
                        <a16:creationId xmlns:a16="http://schemas.microsoft.com/office/drawing/2014/main" id="{A22C77E2-88EF-D77F-67BA-87305899C545}"/>
                      </a:ext>
                    </a:extLst>
                  </xdr:cNvPr>
                  <xdr:cNvSpPr/>
                </xdr:nvSpPr>
                <xdr:spPr>
                  <a:xfrm>
                    <a:off x="4876800" y="17533620"/>
                    <a:ext cx="1036320" cy="1028700"/>
                  </a:xfrm>
                  <a:prstGeom prst="ellipse">
                    <a:avLst/>
                  </a:prstGeom>
                  <a:solidFill>
                    <a:srgbClr val="1F8CB3"/>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Analysis'!T44">
                <xdr:nvSpPr>
                  <xdr:cNvPr id="15" name="TextBox 14">
                    <a:extLst>
                      <a:ext uri="{FF2B5EF4-FFF2-40B4-BE49-F238E27FC236}">
                        <a16:creationId xmlns:a16="http://schemas.microsoft.com/office/drawing/2014/main" id="{8FB3F764-5A39-4414-B33C-61B89F5E9200}"/>
                      </a:ext>
                    </a:extLst>
                  </xdr:cNvPr>
                  <xdr:cNvSpPr txBox="1"/>
                </xdr:nvSpPr>
                <xdr:spPr>
                  <a:xfrm>
                    <a:off x="5040247" y="18105120"/>
                    <a:ext cx="906780" cy="30480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9B4E2C-1770-4809-92E8-0E13EE6F169C}" type="TxLink">
                      <a:rPr lang="en-US" sz="1600" b="1" i="0" u="none" strike="noStrike">
                        <a:solidFill>
                          <a:schemeClr val="bg1"/>
                        </a:solidFill>
                        <a:latin typeface="Calibri"/>
                        <a:ea typeface="Calibri"/>
                        <a:cs typeface="Calibri"/>
                      </a:rPr>
                      <a:pPr marL="0" indent="0"/>
                      <a:t>18.85%</a:t>
                    </a:fld>
                    <a:endParaRPr lang="en-US" sz="1600" b="1" i="0" u="none" strike="noStrike">
                      <a:solidFill>
                        <a:schemeClr val="bg1"/>
                      </a:solidFill>
                      <a:latin typeface="Calibri"/>
                      <a:ea typeface="Calibri"/>
                      <a:cs typeface="Calibri"/>
                    </a:endParaRPr>
                  </a:p>
                </xdr:txBody>
              </xdr:sp>
              <xdr:pic>
                <xdr:nvPicPr>
                  <xdr:cNvPr id="26" name="Picture 25">
                    <a:extLst>
                      <a:ext uri="{FF2B5EF4-FFF2-40B4-BE49-F238E27FC236}">
                        <a16:creationId xmlns:a16="http://schemas.microsoft.com/office/drawing/2014/main" id="{BBB3AB25-BC2E-4AA2-BCC4-2814E9F0EEA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5183587" y="17693924"/>
                    <a:ext cx="443376" cy="442812"/>
                  </a:xfrm>
                  <a:prstGeom prst="rect">
                    <a:avLst/>
                  </a:prstGeom>
                  <a:ln>
                    <a:noFill/>
                  </a:ln>
                </xdr:spPr>
              </xdr:pic>
            </xdr:grpSp>
            <xdr:grpSp>
              <xdr:nvGrpSpPr>
                <xdr:cNvPr id="38" name="Group 37">
                  <a:extLst>
                    <a:ext uri="{FF2B5EF4-FFF2-40B4-BE49-F238E27FC236}">
                      <a16:creationId xmlns:a16="http://schemas.microsoft.com/office/drawing/2014/main" id="{5CD658F5-ED59-429D-B0A2-0B4DDB65FF28}"/>
                    </a:ext>
                  </a:extLst>
                </xdr:cNvPr>
                <xdr:cNvGrpSpPr/>
              </xdr:nvGrpSpPr>
              <xdr:grpSpPr>
                <a:xfrm>
                  <a:off x="3243978" y="17533620"/>
                  <a:ext cx="1138975" cy="1097280"/>
                  <a:chOff x="2987670" y="17228820"/>
                  <a:chExt cx="1138975" cy="1097280"/>
                </a:xfrm>
              </xdr:grpSpPr>
              <xdr:sp macro="" textlink="">
                <xdr:nvSpPr>
                  <xdr:cNvPr id="7" name="Oval 6">
                    <a:extLst>
                      <a:ext uri="{FF2B5EF4-FFF2-40B4-BE49-F238E27FC236}">
                        <a16:creationId xmlns:a16="http://schemas.microsoft.com/office/drawing/2014/main" id="{00D8A816-CA8B-31C5-35CC-BDBE5685EFBC}"/>
                      </a:ext>
                    </a:extLst>
                  </xdr:cNvPr>
                  <xdr:cNvSpPr/>
                </xdr:nvSpPr>
                <xdr:spPr>
                  <a:xfrm>
                    <a:off x="2987670" y="17228820"/>
                    <a:ext cx="1134749" cy="1097280"/>
                  </a:xfrm>
                  <a:prstGeom prst="ellipse">
                    <a:avLst/>
                  </a:prstGeom>
                  <a:solidFill>
                    <a:srgbClr val="1C6DFF"/>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7" name="Group 36">
                    <a:extLst>
                      <a:ext uri="{FF2B5EF4-FFF2-40B4-BE49-F238E27FC236}">
                        <a16:creationId xmlns:a16="http://schemas.microsoft.com/office/drawing/2014/main" id="{30847227-353E-0C9B-47B2-4C44537EC148}"/>
                      </a:ext>
                    </a:extLst>
                  </xdr:cNvPr>
                  <xdr:cNvGrpSpPr/>
                </xdr:nvGrpSpPr>
                <xdr:grpSpPr>
                  <a:xfrm>
                    <a:off x="3213986" y="17377524"/>
                    <a:ext cx="912659" cy="729280"/>
                    <a:chOff x="3213986" y="17377524"/>
                    <a:chExt cx="912659" cy="729280"/>
                  </a:xfrm>
                </xdr:grpSpPr>
                <xdr:sp macro="" textlink="'Pivot Analysis'!T43">
                  <xdr:nvSpPr>
                    <xdr:cNvPr id="13" name="TextBox 12">
                      <a:extLst>
                        <a:ext uri="{FF2B5EF4-FFF2-40B4-BE49-F238E27FC236}">
                          <a16:creationId xmlns:a16="http://schemas.microsoft.com/office/drawing/2014/main" id="{58ADFDB9-82F6-487B-974D-70A8E2C67253}"/>
                        </a:ext>
                      </a:extLst>
                    </xdr:cNvPr>
                    <xdr:cNvSpPr txBox="1"/>
                  </xdr:nvSpPr>
                  <xdr:spPr>
                    <a:xfrm>
                      <a:off x="3213986" y="17827699"/>
                      <a:ext cx="912659" cy="279105"/>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B41E0F4-5EA8-4C14-958F-E425D27AA339}" type="TxLink">
                        <a:rPr lang="en-US" sz="1600" b="1" i="0" u="none" strike="noStrike">
                          <a:solidFill>
                            <a:schemeClr val="bg1"/>
                          </a:solidFill>
                          <a:latin typeface="Calibri"/>
                          <a:ea typeface="Calibri"/>
                          <a:cs typeface="Calibri"/>
                        </a:rPr>
                        <a:pPr marL="0" indent="0"/>
                        <a:t>19.60%</a:t>
                      </a:fld>
                      <a:endParaRPr lang="en-US" sz="1600" b="1" i="0" u="none" strike="noStrike">
                        <a:solidFill>
                          <a:schemeClr val="bg1"/>
                        </a:solidFill>
                        <a:latin typeface="Calibri"/>
                        <a:ea typeface="Calibri"/>
                        <a:cs typeface="Calibri"/>
                      </a:endParaRPr>
                    </a:p>
                  </xdr:txBody>
                </xdr:sp>
                <xdr:pic>
                  <xdr:nvPicPr>
                    <xdr:cNvPr id="27" name="Picture 26">
                      <a:extLst>
                        <a:ext uri="{FF2B5EF4-FFF2-40B4-BE49-F238E27FC236}">
                          <a16:creationId xmlns:a16="http://schemas.microsoft.com/office/drawing/2014/main" id="{C7E0B57D-7EC1-459C-AD99-763A1CD4BB9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48193" y="17377524"/>
                      <a:ext cx="487931" cy="471820"/>
                    </a:xfrm>
                    <a:prstGeom prst="rect">
                      <a:avLst/>
                    </a:prstGeom>
                    <a:ln>
                      <a:noFill/>
                    </a:ln>
                  </xdr:spPr>
                </xdr:pic>
              </xdr:grpSp>
            </xdr:grpSp>
          </xdr:grpSp>
          <xdr:grpSp>
            <xdr:nvGrpSpPr>
              <xdr:cNvPr id="62" name="Group 61">
                <a:extLst>
                  <a:ext uri="{FF2B5EF4-FFF2-40B4-BE49-F238E27FC236}">
                    <a16:creationId xmlns:a16="http://schemas.microsoft.com/office/drawing/2014/main" id="{43C1AD0D-BB81-7977-24AF-F8342BA73328}"/>
                  </a:ext>
                </a:extLst>
              </xdr:cNvPr>
              <xdr:cNvGrpSpPr/>
            </xdr:nvGrpSpPr>
            <xdr:grpSpPr>
              <a:xfrm>
                <a:off x="6408526" y="11176592"/>
                <a:ext cx="936068" cy="1429724"/>
                <a:chOff x="7063740" y="16393456"/>
                <a:chExt cx="937260" cy="1429724"/>
              </a:xfrm>
            </xdr:grpSpPr>
            <xdr:sp macro="" textlink="">
              <xdr:nvSpPr>
                <xdr:cNvPr id="39" name="Rectangle: Rounded Corners 38">
                  <a:extLst>
                    <a:ext uri="{FF2B5EF4-FFF2-40B4-BE49-F238E27FC236}">
                      <a16:creationId xmlns:a16="http://schemas.microsoft.com/office/drawing/2014/main" id="{7B302C42-21C5-4877-FD35-A13D2D838DC3}"/>
                    </a:ext>
                  </a:extLst>
                </xdr:cNvPr>
                <xdr:cNvSpPr/>
              </xdr:nvSpPr>
              <xdr:spPr>
                <a:xfrm flipH="1">
                  <a:off x="7063740" y="16439176"/>
                  <a:ext cx="190500" cy="190500"/>
                </a:xfrm>
                <a:prstGeom prst="roundRect">
                  <a:avLst/>
                </a:prstGeom>
                <a:solidFill>
                  <a:srgbClr val="E33B57"/>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Rounded Corners 39">
                  <a:extLst>
                    <a:ext uri="{FF2B5EF4-FFF2-40B4-BE49-F238E27FC236}">
                      <a16:creationId xmlns:a16="http://schemas.microsoft.com/office/drawing/2014/main" id="{F71375F9-6BD2-40D9-9197-A9A0FF691B0A}"/>
                    </a:ext>
                  </a:extLst>
                </xdr:cNvPr>
                <xdr:cNvSpPr/>
              </xdr:nvSpPr>
              <xdr:spPr>
                <a:xfrm flipH="1">
                  <a:off x="7063740" y="16741140"/>
                  <a:ext cx="190500" cy="190500"/>
                </a:xfrm>
                <a:prstGeom prst="roundRect">
                  <a:avLst/>
                </a:prstGeom>
                <a:solidFill>
                  <a:srgbClr val="8528FD"/>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Rounded Corners 40">
                  <a:extLst>
                    <a:ext uri="{FF2B5EF4-FFF2-40B4-BE49-F238E27FC236}">
                      <a16:creationId xmlns:a16="http://schemas.microsoft.com/office/drawing/2014/main" id="{9B3118CD-6ACC-9F38-31CE-2C19195DFF50}"/>
                    </a:ext>
                  </a:extLst>
                </xdr:cNvPr>
                <xdr:cNvSpPr/>
              </xdr:nvSpPr>
              <xdr:spPr>
                <a:xfrm flipH="1">
                  <a:off x="7063740" y="17047358"/>
                  <a:ext cx="190500" cy="190500"/>
                </a:xfrm>
                <a:prstGeom prst="roundRect">
                  <a:avLst/>
                </a:prstGeom>
                <a:solidFill>
                  <a:srgbClr val="1C6DFF"/>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Rounded Corners 41">
                  <a:extLst>
                    <a:ext uri="{FF2B5EF4-FFF2-40B4-BE49-F238E27FC236}">
                      <a16:creationId xmlns:a16="http://schemas.microsoft.com/office/drawing/2014/main" id="{847027CC-80E1-D039-9FE5-E12F90DB18C2}"/>
                    </a:ext>
                  </a:extLst>
                </xdr:cNvPr>
                <xdr:cNvSpPr/>
              </xdr:nvSpPr>
              <xdr:spPr>
                <a:xfrm flipH="1">
                  <a:off x="7063740" y="17343120"/>
                  <a:ext cx="190500" cy="190500"/>
                </a:xfrm>
                <a:prstGeom prst="roundRect">
                  <a:avLst/>
                </a:prstGeom>
                <a:solidFill>
                  <a:srgbClr val="F2792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Rounded Corners 42">
                  <a:extLst>
                    <a:ext uri="{FF2B5EF4-FFF2-40B4-BE49-F238E27FC236}">
                      <a16:creationId xmlns:a16="http://schemas.microsoft.com/office/drawing/2014/main" id="{B5B62497-5F52-4D8F-B37A-A21829744A01}"/>
                    </a:ext>
                  </a:extLst>
                </xdr:cNvPr>
                <xdr:cNvSpPr/>
              </xdr:nvSpPr>
              <xdr:spPr>
                <a:xfrm flipH="1">
                  <a:off x="7063740" y="17632680"/>
                  <a:ext cx="190500" cy="190500"/>
                </a:xfrm>
                <a:prstGeom prst="roundRect">
                  <a:avLst/>
                </a:prstGeom>
                <a:solidFill>
                  <a:srgbClr val="1F8CB3"/>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45">
                  <a:extLst>
                    <a:ext uri="{FF2B5EF4-FFF2-40B4-BE49-F238E27FC236}">
                      <a16:creationId xmlns:a16="http://schemas.microsoft.com/office/drawing/2014/main" id="{DBE942D5-E15F-BB51-201F-A77D4163B2EF}"/>
                    </a:ext>
                  </a:extLst>
                </xdr:cNvPr>
                <xdr:cNvSpPr txBox="1"/>
              </xdr:nvSpPr>
              <xdr:spPr>
                <a:xfrm>
                  <a:off x="7315200" y="16393456"/>
                  <a:ext cx="685800"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Rainy</a:t>
                  </a:r>
                </a:p>
              </xdr:txBody>
            </xdr:sp>
            <xdr:sp macro="" textlink="">
              <xdr:nvSpPr>
                <xdr:cNvPr id="47" name="TextBox 46">
                  <a:extLst>
                    <a:ext uri="{FF2B5EF4-FFF2-40B4-BE49-F238E27FC236}">
                      <a16:creationId xmlns:a16="http://schemas.microsoft.com/office/drawing/2014/main" id="{FB134CA4-3957-C70A-2582-441E24449BAB}"/>
                    </a:ext>
                  </a:extLst>
                </xdr:cNvPr>
                <xdr:cNvSpPr txBox="1"/>
              </xdr:nvSpPr>
              <xdr:spPr>
                <a:xfrm>
                  <a:off x="7315200" y="16695420"/>
                  <a:ext cx="685800"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Snowy</a:t>
                  </a:r>
                </a:p>
              </xdr:txBody>
            </xdr:sp>
            <xdr:sp macro="" textlink="">
              <xdr:nvSpPr>
                <xdr:cNvPr id="48" name="TextBox 47">
                  <a:extLst>
                    <a:ext uri="{FF2B5EF4-FFF2-40B4-BE49-F238E27FC236}">
                      <a16:creationId xmlns:a16="http://schemas.microsoft.com/office/drawing/2014/main" id="{184313BE-2AA2-4D2E-A386-4275FB15C781}"/>
                    </a:ext>
                  </a:extLst>
                </xdr:cNvPr>
                <xdr:cNvSpPr txBox="1"/>
              </xdr:nvSpPr>
              <xdr:spPr>
                <a:xfrm>
                  <a:off x="7315200" y="17007840"/>
                  <a:ext cx="685800"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Clear</a:t>
                  </a:r>
                </a:p>
              </xdr:txBody>
            </xdr:sp>
            <xdr:sp macro="" textlink="">
              <xdr:nvSpPr>
                <xdr:cNvPr id="49" name="TextBox 48">
                  <a:extLst>
                    <a:ext uri="{FF2B5EF4-FFF2-40B4-BE49-F238E27FC236}">
                      <a16:creationId xmlns:a16="http://schemas.microsoft.com/office/drawing/2014/main" id="{EBCE384D-4877-4B55-B17C-7559A6D9B576}"/>
                    </a:ext>
                  </a:extLst>
                </xdr:cNvPr>
                <xdr:cNvSpPr txBox="1"/>
              </xdr:nvSpPr>
              <xdr:spPr>
                <a:xfrm>
                  <a:off x="7315200" y="17320260"/>
                  <a:ext cx="685800"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Windy</a:t>
                  </a:r>
                </a:p>
              </xdr:txBody>
            </xdr:sp>
            <xdr:sp macro="" textlink="">
              <xdr:nvSpPr>
                <xdr:cNvPr id="50" name="TextBox 49">
                  <a:extLst>
                    <a:ext uri="{FF2B5EF4-FFF2-40B4-BE49-F238E27FC236}">
                      <a16:creationId xmlns:a16="http://schemas.microsoft.com/office/drawing/2014/main" id="{6A746432-0656-482A-9AC9-2EE317E2032F}"/>
                    </a:ext>
                  </a:extLst>
                </xdr:cNvPr>
                <xdr:cNvSpPr txBox="1"/>
              </xdr:nvSpPr>
              <xdr:spPr>
                <a:xfrm>
                  <a:off x="7315200" y="17586960"/>
                  <a:ext cx="685800"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Foggy</a:t>
                  </a:r>
                </a:p>
              </xdr:txBody>
            </xdr:sp>
          </xdr:grpSp>
        </xdr:grpSp>
        <xdr:pic>
          <xdr:nvPicPr>
            <xdr:cNvPr id="61" name="Picture 60">
              <a:extLst>
                <a:ext uri="{FF2B5EF4-FFF2-40B4-BE49-F238E27FC236}">
                  <a16:creationId xmlns:a16="http://schemas.microsoft.com/office/drawing/2014/main" id="{0596ED01-26B4-4D61-931C-8BD52EBB58C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flipH="1">
              <a:off x="3169917" y="10311278"/>
              <a:ext cx="358140" cy="358140"/>
            </a:xfrm>
            <a:prstGeom prst="rect">
              <a:avLst/>
            </a:prstGeom>
          </xdr:spPr>
        </xdr:pic>
        <xdr:sp macro="" textlink="">
          <xdr:nvSpPr>
            <xdr:cNvPr id="31" name="TextBox 30">
              <a:extLst>
                <a:ext uri="{FF2B5EF4-FFF2-40B4-BE49-F238E27FC236}">
                  <a16:creationId xmlns:a16="http://schemas.microsoft.com/office/drawing/2014/main" id="{1BB53D3E-A8CD-E37F-8E98-758AB7314876}"/>
                </a:ext>
              </a:extLst>
            </xdr:cNvPr>
            <xdr:cNvSpPr txBox="1"/>
          </xdr:nvSpPr>
          <xdr:spPr>
            <a:xfrm>
              <a:off x="10841703" y="2941320"/>
              <a:ext cx="3091458"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ACCIDENTS BY VEHICLE</a:t>
              </a:r>
              <a:r>
                <a:rPr lang="en-US" sz="1800" b="1" baseline="0">
                  <a:solidFill>
                    <a:schemeClr val="bg1"/>
                  </a:solidFill>
                </a:rPr>
                <a:t> TYPE</a:t>
              </a:r>
              <a:endParaRPr lang="en-US" sz="1800" b="1">
                <a:solidFill>
                  <a:schemeClr val="bg1"/>
                </a:solidFill>
              </a:endParaRPr>
            </a:p>
          </xdr:txBody>
        </xdr:sp>
        <xdr:pic>
          <xdr:nvPicPr>
            <xdr:cNvPr id="107" name="Picture 106">
              <a:extLst>
                <a:ext uri="{FF2B5EF4-FFF2-40B4-BE49-F238E27FC236}">
                  <a16:creationId xmlns:a16="http://schemas.microsoft.com/office/drawing/2014/main" id="{37ADC14B-68A6-4846-9650-3A10F5A2BFD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623485" y="3480390"/>
              <a:ext cx="624839" cy="624840"/>
            </a:xfrm>
            <a:prstGeom prst="rect">
              <a:avLst/>
            </a:prstGeom>
            <a:noFill/>
          </xdr:spPr>
        </xdr:pic>
        <xdr:pic>
          <xdr:nvPicPr>
            <xdr:cNvPr id="108" name="Picture 107">
              <a:extLst>
                <a:ext uri="{FF2B5EF4-FFF2-40B4-BE49-F238E27FC236}">
                  <a16:creationId xmlns:a16="http://schemas.microsoft.com/office/drawing/2014/main" id="{13DC8F17-BA25-43D8-B833-632BF2C5327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2415453" y="4191001"/>
              <a:ext cx="647698" cy="670560"/>
            </a:xfrm>
            <a:prstGeom prst="rect">
              <a:avLst/>
            </a:prstGeom>
          </xdr:spPr>
        </xdr:pic>
        <xdr:pic>
          <xdr:nvPicPr>
            <xdr:cNvPr id="109" name="Picture 108">
              <a:extLst>
                <a:ext uri="{FF2B5EF4-FFF2-40B4-BE49-F238E27FC236}">
                  <a16:creationId xmlns:a16="http://schemas.microsoft.com/office/drawing/2014/main" id="{E9335263-8D52-4624-B17C-FEA04F69E1E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346893" y="3421381"/>
              <a:ext cx="723899" cy="723900"/>
            </a:xfrm>
            <a:prstGeom prst="rect">
              <a:avLst/>
            </a:prstGeom>
          </xdr:spPr>
        </xdr:pic>
        <xdr:pic>
          <xdr:nvPicPr>
            <xdr:cNvPr id="110" name="Picture 109">
              <a:extLst>
                <a:ext uri="{FF2B5EF4-FFF2-40B4-BE49-F238E27FC236}">
                  <a16:creationId xmlns:a16="http://schemas.microsoft.com/office/drawing/2014/main" id="{A9F3E1B8-AE3C-47D4-8A03-5477E5D2F79A}"/>
                </a:ext>
              </a:extLst>
            </xdr:cNvPr>
            <xdr:cNvPicPr>
              <a:picLocks noChangeAspect="1"/>
            </xdr:cNvPicPr>
          </xdr:nvPicPr>
          <xdr:blipFill>
            <a:blip xmlns:r="http://schemas.openxmlformats.org/officeDocument/2006/relationships" r:embed="rId29"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12613570" y="4937760"/>
              <a:ext cx="449581" cy="449581"/>
            </a:xfrm>
            <a:prstGeom prst="rect">
              <a:avLst/>
            </a:prstGeom>
          </xdr:spPr>
        </xdr:pic>
        <xdr:pic>
          <xdr:nvPicPr>
            <xdr:cNvPr id="69" name="Picture 68">
              <a:extLst>
                <a:ext uri="{FF2B5EF4-FFF2-40B4-BE49-F238E27FC236}">
                  <a16:creationId xmlns:a16="http://schemas.microsoft.com/office/drawing/2014/main" id="{81C0F7A1-77F2-5A2F-A17C-E6FA33A5A5C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1670643" y="5435011"/>
              <a:ext cx="645750" cy="645750"/>
            </a:xfrm>
            <a:prstGeom prst="rect">
              <a:avLst/>
            </a:prstGeom>
          </xdr:spPr>
        </xdr:pic>
        <xdr:sp macro="" textlink="'Pivot Analysis'!$T$63">
          <xdr:nvSpPr>
            <xdr:cNvPr id="84" name="TextBox 83">
              <a:extLst>
                <a:ext uri="{FF2B5EF4-FFF2-40B4-BE49-F238E27FC236}">
                  <a16:creationId xmlns:a16="http://schemas.microsoft.com/office/drawing/2014/main" id="{FEEFBD4B-CAEC-4DC3-AE47-377162E98630}"/>
                </a:ext>
              </a:extLst>
            </xdr:cNvPr>
            <xdr:cNvSpPr txBox="1"/>
          </xdr:nvSpPr>
          <xdr:spPr>
            <a:xfrm>
              <a:off x="12384992" y="5608320"/>
              <a:ext cx="981729"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3A3C6B-8B64-4748-AA45-75F1A9155D5C}" type="TxLink">
                <a:rPr lang="en-US" sz="1800" b="1" i="0" u="none" strike="noStrike">
                  <a:solidFill>
                    <a:schemeClr val="bg1"/>
                  </a:solidFill>
                  <a:latin typeface="Calibri"/>
                  <a:ea typeface="Calibri"/>
                  <a:cs typeface="Calibri"/>
                </a:rPr>
                <a:pPr marL="0" indent="0"/>
                <a:t>15.25%</a:t>
              </a:fld>
              <a:endParaRPr lang="en-US" sz="1800" b="1" i="0" u="none" strike="noStrike">
                <a:solidFill>
                  <a:schemeClr val="bg1"/>
                </a:solidFill>
                <a:latin typeface="Calibri"/>
                <a:ea typeface="Calibri"/>
                <a:cs typeface="Calibri"/>
              </a:endParaRPr>
            </a:p>
          </xdr:txBody>
        </xdr:sp>
        <xdr:sp macro="" textlink="'Pivot Analysis'!$T$59">
          <xdr:nvSpPr>
            <xdr:cNvPr id="85" name="TextBox 84">
              <a:extLst>
                <a:ext uri="{FF2B5EF4-FFF2-40B4-BE49-F238E27FC236}">
                  <a16:creationId xmlns:a16="http://schemas.microsoft.com/office/drawing/2014/main" id="{10271954-60B7-46A7-A78E-2D8AD8AD033B}"/>
                </a:ext>
              </a:extLst>
            </xdr:cNvPr>
            <xdr:cNvSpPr txBox="1"/>
          </xdr:nvSpPr>
          <xdr:spPr>
            <a:xfrm>
              <a:off x="13125247" y="3611880"/>
              <a:ext cx="981729"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E991EC3-1B0E-4503-9709-D52142B31034}" type="TxLink">
                <a:rPr lang="en-US" sz="1800" b="1" i="0" u="none" strike="noStrike">
                  <a:solidFill>
                    <a:schemeClr val="bg1"/>
                  </a:solidFill>
                  <a:latin typeface="Calibri"/>
                  <a:ea typeface="Calibri"/>
                  <a:cs typeface="Calibri"/>
                </a:rPr>
                <a:pPr marL="0" indent="0"/>
                <a:t>14.20%</a:t>
              </a:fld>
              <a:endParaRPr lang="en-US" sz="1800" b="1" i="0" u="none" strike="noStrike">
                <a:solidFill>
                  <a:schemeClr val="bg1"/>
                </a:solidFill>
                <a:latin typeface="Calibri"/>
                <a:ea typeface="Calibri"/>
                <a:cs typeface="Calibri"/>
              </a:endParaRPr>
            </a:p>
          </xdr:txBody>
        </xdr:sp>
        <xdr:sp macro="" textlink="'Pivot Analysis'!$T$63">
          <xdr:nvSpPr>
            <xdr:cNvPr id="86" name="TextBox 85">
              <a:extLst>
                <a:ext uri="{FF2B5EF4-FFF2-40B4-BE49-F238E27FC236}">
                  <a16:creationId xmlns:a16="http://schemas.microsoft.com/office/drawing/2014/main" id="{51132AB7-0E19-4072-AB48-7448FCEF7E42}"/>
                </a:ext>
              </a:extLst>
            </xdr:cNvPr>
            <xdr:cNvSpPr txBox="1"/>
          </xdr:nvSpPr>
          <xdr:spPr>
            <a:xfrm>
              <a:off x="13116376" y="4389120"/>
              <a:ext cx="981729"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C45EDF7-C1FF-43F8-8E76-27ABF6124943}" type="TxLink">
                <a:rPr lang="en-US" sz="1800" b="1" i="0" u="none" strike="noStrike">
                  <a:solidFill>
                    <a:schemeClr val="bg1"/>
                  </a:solidFill>
                  <a:latin typeface="Calibri"/>
                  <a:ea typeface="Calibri"/>
                  <a:cs typeface="Calibri"/>
                </a:rPr>
                <a:pPr marL="0" indent="0"/>
                <a:t>15.25%</a:t>
              </a:fld>
              <a:endParaRPr lang="en-US" sz="1800" b="1" i="0" u="none" strike="noStrike">
                <a:solidFill>
                  <a:schemeClr val="bg1"/>
                </a:solidFill>
                <a:latin typeface="Calibri"/>
                <a:ea typeface="Calibri"/>
                <a:cs typeface="Calibri"/>
              </a:endParaRPr>
            </a:p>
          </xdr:txBody>
        </xdr:sp>
        <xdr:sp macro="" textlink="'Pivot Analysis'!$T$62">
          <xdr:nvSpPr>
            <xdr:cNvPr id="88" name="TextBox 87">
              <a:extLst>
                <a:ext uri="{FF2B5EF4-FFF2-40B4-BE49-F238E27FC236}">
                  <a16:creationId xmlns:a16="http://schemas.microsoft.com/office/drawing/2014/main" id="{BCC94E4E-52B7-4A21-B322-0153E780131F}"/>
                </a:ext>
              </a:extLst>
            </xdr:cNvPr>
            <xdr:cNvSpPr txBox="1"/>
          </xdr:nvSpPr>
          <xdr:spPr>
            <a:xfrm>
              <a:off x="13132866" y="5049320"/>
              <a:ext cx="981729"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F3029C2-2201-448D-A5C7-F55B46DED3AE}" type="TxLink">
                <a:rPr lang="en-US" sz="1800" b="1" i="0" u="none" strike="noStrike">
                  <a:solidFill>
                    <a:schemeClr val="bg1"/>
                  </a:solidFill>
                  <a:latin typeface="Calibri"/>
                  <a:ea typeface="Calibri"/>
                  <a:cs typeface="Calibri"/>
                </a:rPr>
                <a:pPr marL="0" indent="0"/>
                <a:t>14.15%</a:t>
              </a:fld>
              <a:endParaRPr lang="en-US" sz="1800" b="1" i="0" u="none" strike="noStrike">
                <a:solidFill>
                  <a:schemeClr val="bg1"/>
                </a:solidFill>
                <a:latin typeface="Calibri"/>
                <a:ea typeface="Calibri"/>
                <a:cs typeface="Calibri"/>
              </a:endParaRPr>
            </a:p>
          </xdr:txBody>
        </xdr:sp>
        <xdr:sp macro="" textlink="">
          <xdr:nvSpPr>
            <xdr:cNvPr id="98" name="Rectangle: Rounded Corners 97">
              <a:extLst>
                <a:ext uri="{FF2B5EF4-FFF2-40B4-BE49-F238E27FC236}">
                  <a16:creationId xmlns:a16="http://schemas.microsoft.com/office/drawing/2014/main" id="{C8314466-3503-44CF-B8B2-CBFDB3649E49}"/>
                </a:ext>
              </a:extLst>
            </xdr:cNvPr>
            <xdr:cNvSpPr/>
          </xdr:nvSpPr>
          <xdr:spPr>
            <a:xfrm>
              <a:off x="8663936" y="13655040"/>
              <a:ext cx="5402577" cy="3200400"/>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9" name="TextBox 98">
              <a:extLst>
                <a:ext uri="{FF2B5EF4-FFF2-40B4-BE49-F238E27FC236}">
                  <a16:creationId xmlns:a16="http://schemas.microsoft.com/office/drawing/2014/main" id="{28E8D68D-2108-49E2-BC31-D8FD3C59F7FB}"/>
                </a:ext>
              </a:extLst>
            </xdr:cNvPr>
            <xdr:cNvSpPr txBox="1"/>
          </xdr:nvSpPr>
          <xdr:spPr>
            <a:xfrm>
              <a:off x="9883134" y="13760285"/>
              <a:ext cx="3619497"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SEVERITY BY CAUSE</a:t>
              </a:r>
              <a:r>
                <a:rPr lang="en-US" sz="1800" b="1" baseline="0">
                  <a:solidFill>
                    <a:schemeClr val="bg1"/>
                  </a:solidFill>
                </a:rPr>
                <a:t> OF ACCIDENTS</a:t>
              </a:r>
              <a:endParaRPr lang="en-US" sz="1800" b="1">
                <a:solidFill>
                  <a:schemeClr val="bg1"/>
                </a:solidFill>
              </a:endParaRPr>
            </a:p>
          </xdr:txBody>
        </xdr:sp>
        <xdr:sp macro="" textlink="">
          <xdr:nvSpPr>
            <xdr:cNvPr id="133" name="TextBox 132">
              <a:extLst>
                <a:ext uri="{FF2B5EF4-FFF2-40B4-BE49-F238E27FC236}">
                  <a16:creationId xmlns:a16="http://schemas.microsoft.com/office/drawing/2014/main" id="{B4092479-CFFA-45BD-99D0-DCCCDF6B8B0E}"/>
                </a:ext>
              </a:extLst>
            </xdr:cNvPr>
            <xdr:cNvSpPr txBox="1"/>
          </xdr:nvSpPr>
          <xdr:spPr>
            <a:xfrm>
              <a:off x="3861251" y="2971801"/>
              <a:ext cx="2659378"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ACCIDENTS BY LOCATION</a:t>
              </a:r>
            </a:p>
          </xdr:txBody>
        </xdr:sp>
        <xdr:grpSp>
          <xdr:nvGrpSpPr>
            <xdr:cNvPr id="135" name="Group 134">
              <a:extLst>
                <a:ext uri="{FF2B5EF4-FFF2-40B4-BE49-F238E27FC236}">
                  <a16:creationId xmlns:a16="http://schemas.microsoft.com/office/drawing/2014/main" id="{E9A5C668-DE13-9A0B-D062-0DF0A363FD5F}"/>
                </a:ext>
              </a:extLst>
            </xdr:cNvPr>
            <xdr:cNvGrpSpPr/>
          </xdr:nvGrpSpPr>
          <xdr:grpSpPr>
            <a:xfrm>
              <a:off x="7498272" y="2872739"/>
              <a:ext cx="2880433" cy="3352800"/>
              <a:chOff x="7759108" y="2872740"/>
              <a:chExt cx="2880435" cy="3272608"/>
            </a:xfrm>
          </xdr:grpSpPr>
          <xdr:sp macro="" textlink="">
            <xdr:nvSpPr>
              <xdr:cNvPr id="54" name="Rectangle: Rounded Corners 53">
                <a:extLst>
                  <a:ext uri="{FF2B5EF4-FFF2-40B4-BE49-F238E27FC236}">
                    <a16:creationId xmlns:a16="http://schemas.microsoft.com/office/drawing/2014/main" id="{BCFAE30C-90DF-4FE8-A891-29AACD0D4097}"/>
                  </a:ext>
                </a:extLst>
              </xdr:cNvPr>
              <xdr:cNvSpPr/>
            </xdr:nvSpPr>
            <xdr:spPr>
              <a:xfrm>
                <a:off x="7894320" y="2872740"/>
                <a:ext cx="2654300" cy="3192780"/>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TextBox 55">
                <a:extLst>
                  <a:ext uri="{FF2B5EF4-FFF2-40B4-BE49-F238E27FC236}">
                    <a16:creationId xmlns:a16="http://schemas.microsoft.com/office/drawing/2014/main" id="{31C64114-0BE3-47B4-BABF-1BC07E7B5A3A}"/>
                  </a:ext>
                </a:extLst>
              </xdr:cNvPr>
              <xdr:cNvSpPr txBox="1"/>
            </xdr:nvSpPr>
            <xdr:spPr>
              <a:xfrm>
                <a:off x="8017456" y="2933337"/>
                <a:ext cx="2191986" cy="678179"/>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CASUALITIES BY TRAFFIC DENSITY</a:t>
                </a:r>
              </a:p>
            </xdr:txBody>
          </xdr:sp>
          <xdr:graphicFrame macro="">
            <xdr:nvGraphicFramePr>
              <xdr:cNvPr id="100" name="Chart 99">
                <a:extLst>
                  <a:ext uri="{FF2B5EF4-FFF2-40B4-BE49-F238E27FC236}">
                    <a16:creationId xmlns:a16="http://schemas.microsoft.com/office/drawing/2014/main" id="{4E8C41D6-0EED-4F74-B449-9D420A70C69A}"/>
                  </a:ext>
                </a:extLst>
              </xdr:cNvPr>
              <xdr:cNvGraphicFramePr>
                <a:graphicFrameLocks/>
              </xdr:cNvGraphicFramePr>
            </xdr:nvGraphicFramePr>
            <xdr:xfrm>
              <a:off x="7759108" y="3676650"/>
              <a:ext cx="1636352" cy="1261110"/>
            </xdr:xfrm>
            <a:graphic>
              <a:graphicData uri="http://schemas.openxmlformats.org/drawingml/2006/chart">
                <c:chart xmlns:c="http://schemas.openxmlformats.org/drawingml/2006/chart" xmlns:r="http://schemas.openxmlformats.org/officeDocument/2006/relationships" r:id="rId31"/>
              </a:graphicData>
            </a:graphic>
          </xdr:graphicFrame>
          <xdr:graphicFrame macro="">
            <xdr:nvGraphicFramePr>
              <xdr:cNvPr id="119" name="Chart 118">
                <a:extLst>
                  <a:ext uri="{FF2B5EF4-FFF2-40B4-BE49-F238E27FC236}">
                    <a16:creationId xmlns:a16="http://schemas.microsoft.com/office/drawing/2014/main" id="{7B2351DE-E32E-470B-910A-073F40830DD7}"/>
                  </a:ext>
                </a:extLst>
              </xdr:cNvPr>
              <xdr:cNvGraphicFramePr>
                <a:graphicFrameLocks/>
              </xdr:cNvGraphicFramePr>
            </xdr:nvGraphicFramePr>
            <xdr:xfrm>
              <a:off x="7962899" y="4891858"/>
              <a:ext cx="1323473" cy="1253490"/>
            </xdr:xfrm>
            <a:graphic>
              <a:graphicData uri="http://schemas.openxmlformats.org/drawingml/2006/chart">
                <c:chart xmlns:c="http://schemas.openxmlformats.org/drawingml/2006/chart" xmlns:r="http://schemas.openxmlformats.org/officeDocument/2006/relationships" r:id="rId32"/>
              </a:graphicData>
            </a:graphic>
          </xdr:graphicFrame>
          <xdr:graphicFrame macro="">
            <xdr:nvGraphicFramePr>
              <xdr:cNvPr id="120" name="Chart 119">
                <a:extLst>
                  <a:ext uri="{FF2B5EF4-FFF2-40B4-BE49-F238E27FC236}">
                    <a16:creationId xmlns:a16="http://schemas.microsoft.com/office/drawing/2014/main" id="{6EE8C32F-BF04-423A-BF57-493982AC26D3}"/>
                  </a:ext>
                </a:extLst>
              </xdr:cNvPr>
              <xdr:cNvGraphicFramePr>
                <a:graphicFrameLocks/>
              </xdr:cNvGraphicFramePr>
            </xdr:nvGraphicFramePr>
            <xdr:xfrm>
              <a:off x="9145751" y="3705768"/>
              <a:ext cx="1493792" cy="1254669"/>
            </xdr:xfrm>
            <a:graphic>
              <a:graphicData uri="http://schemas.openxmlformats.org/drawingml/2006/chart">
                <c:chart xmlns:c="http://schemas.openxmlformats.org/drawingml/2006/chart" xmlns:r="http://schemas.openxmlformats.org/officeDocument/2006/relationships" r:id="rId33"/>
              </a:graphicData>
            </a:graphic>
          </xdr:graphicFrame>
          <xdr:graphicFrame macro="">
            <xdr:nvGraphicFramePr>
              <xdr:cNvPr id="121" name="Chart 120">
                <a:extLst>
                  <a:ext uri="{FF2B5EF4-FFF2-40B4-BE49-F238E27FC236}">
                    <a16:creationId xmlns:a16="http://schemas.microsoft.com/office/drawing/2014/main" id="{517A00C0-95D8-4988-B37A-467BCAE174AF}"/>
                  </a:ext>
                </a:extLst>
              </xdr:cNvPr>
              <xdr:cNvGraphicFramePr>
                <a:graphicFrameLocks/>
              </xdr:cNvGraphicFramePr>
            </xdr:nvGraphicFramePr>
            <xdr:xfrm>
              <a:off x="9151620" y="4907281"/>
              <a:ext cx="1473200" cy="1230630"/>
            </xdr:xfrm>
            <a:graphic>
              <a:graphicData uri="http://schemas.openxmlformats.org/drawingml/2006/chart">
                <c:chart xmlns:c="http://schemas.openxmlformats.org/drawingml/2006/chart" xmlns:r="http://schemas.openxmlformats.org/officeDocument/2006/relationships" r:id="rId34"/>
              </a:graphicData>
            </a:graphic>
          </xdr:graphicFrame>
          <xdr:sp macro="" textlink="">
            <xdr:nvSpPr>
              <xdr:cNvPr id="129" name="TextBox 128">
                <a:extLst>
                  <a:ext uri="{FF2B5EF4-FFF2-40B4-BE49-F238E27FC236}">
                    <a16:creationId xmlns:a16="http://schemas.microsoft.com/office/drawing/2014/main" id="{E4A7FDAA-DDF3-4464-A9B0-C83C1B77B399}"/>
                  </a:ext>
                </a:extLst>
              </xdr:cNvPr>
              <xdr:cNvSpPr txBox="1"/>
            </xdr:nvSpPr>
            <xdr:spPr>
              <a:xfrm>
                <a:off x="8336031" y="3649980"/>
                <a:ext cx="684928"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HIGH</a:t>
                </a:r>
              </a:p>
            </xdr:txBody>
          </xdr:sp>
          <xdr:sp macro="" textlink="">
            <xdr:nvSpPr>
              <xdr:cNvPr id="130" name="TextBox 129">
                <a:extLst>
                  <a:ext uri="{FF2B5EF4-FFF2-40B4-BE49-F238E27FC236}">
                    <a16:creationId xmlns:a16="http://schemas.microsoft.com/office/drawing/2014/main" id="{5E5D3D51-E3F7-40EA-8421-FFB897F666B0}"/>
                  </a:ext>
                </a:extLst>
              </xdr:cNvPr>
              <xdr:cNvSpPr txBox="1"/>
            </xdr:nvSpPr>
            <xdr:spPr>
              <a:xfrm>
                <a:off x="8374688" y="4869544"/>
                <a:ext cx="684928"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LOW</a:t>
                </a:r>
              </a:p>
            </xdr:txBody>
          </xdr:sp>
          <xdr:sp macro="" textlink="">
            <xdr:nvSpPr>
              <xdr:cNvPr id="131" name="TextBox 130">
                <a:extLst>
                  <a:ext uri="{FF2B5EF4-FFF2-40B4-BE49-F238E27FC236}">
                    <a16:creationId xmlns:a16="http://schemas.microsoft.com/office/drawing/2014/main" id="{26A55FB2-2DAD-497E-9B91-FDA25E355508}"/>
                  </a:ext>
                </a:extLst>
              </xdr:cNvPr>
              <xdr:cNvSpPr txBox="1"/>
            </xdr:nvSpPr>
            <xdr:spPr>
              <a:xfrm>
                <a:off x="9518596" y="3672294"/>
                <a:ext cx="860116"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MEDIUM</a:t>
                </a:r>
              </a:p>
            </xdr:txBody>
          </xdr:sp>
          <xdr:sp macro="" textlink="">
            <xdr:nvSpPr>
              <xdr:cNvPr id="132" name="TextBox 131">
                <a:extLst>
                  <a:ext uri="{FF2B5EF4-FFF2-40B4-BE49-F238E27FC236}">
                    <a16:creationId xmlns:a16="http://schemas.microsoft.com/office/drawing/2014/main" id="{9BF86D55-933A-49CA-B44A-570274673B86}"/>
                  </a:ext>
                </a:extLst>
              </xdr:cNvPr>
              <xdr:cNvSpPr txBox="1"/>
            </xdr:nvSpPr>
            <xdr:spPr>
              <a:xfrm>
                <a:off x="9547503" y="4884420"/>
                <a:ext cx="860116" cy="2362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SEVERE</a:t>
                </a:r>
              </a:p>
            </xdr:txBody>
          </xdr:sp>
          <xdr:pic>
            <xdr:nvPicPr>
              <xdr:cNvPr id="134" name="Picture 133">
                <a:extLst>
                  <a:ext uri="{FF2B5EF4-FFF2-40B4-BE49-F238E27FC236}">
                    <a16:creationId xmlns:a16="http://schemas.microsoft.com/office/drawing/2014/main" id="{21D9337D-775D-42F8-BAC0-999064E940CC}"/>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864074" y="2999183"/>
                <a:ext cx="453406" cy="453406"/>
              </a:xfrm>
              <a:prstGeom prst="rect">
                <a:avLst/>
              </a:prstGeom>
            </xdr:spPr>
          </xdr:pic>
        </xdr:grpSp>
        <xdr:pic>
          <xdr:nvPicPr>
            <xdr:cNvPr id="105" name="Picture 104">
              <a:extLst>
                <a:ext uri="{FF2B5EF4-FFF2-40B4-BE49-F238E27FC236}">
                  <a16:creationId xmlns:a16="http://schemas.microsoft.com/office/drawing/2014/main" id="{15D76309-43C3-41A3-BD4C-7A3E3AE4D8C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0623485" y="4145281"/>
              <a:ext cx="640079" cy="640079"/>
            </a:xfrm>
            <a:prstGeom prst="rect">
              <a:avLst/>
            </a:prstGeom>
          </xdr:spPr>
        </xdr:pic>
        <xdr:sp macro="" textlink="'Pivot Analysis'!$T$61">
          <xdr:nvSpPr>
            <xdr:cNvPr id="80" name="TextBox 79">
              <a:extLst>
                <a:ext uri="{FF2B5EF4-FFF2-40B4-BE49-F238E27FC236}">
                  <a16:creationId xmlns:a16="http://schemas.microsoft.com/office/drawing/2014/main" id="{8B55DF27-9E4E-4310-B1BD-B9EFC9173036}"/>
                </a:ext>
              </a:extLst>
            </xdr:cNvPr>
            <xdr:cNvSpPr txBox="1"/>
          </xdr:nvSpPr>
          <xdr:spPr>
            <a:xfrm>
              <a:off x="11288963" y="4343400"/>
              <a:ext cx="981729"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DF55B0-C7DB-4E75-8CEF-28C6E8B759FE}" type="TxLink">
                <a:rPr lang="en-US" sz="1800" b="1" i="0" u="none" strike="noStrike">
                  <a:solidFill>
                    <a:schemeClr val="bg1"/>
                  </a:solidFill>
                  <a:latin typeface="Calibri"/>
                  <a:ea typeface="Calibri"/>
                  <a:cs typeface="Calibri"/>
                </a:rPr>
                <a:pPr marL="0" indent="0"/>
                <a:t>14.60%</a:t>
              </a:fld>
              <a:endParaRPr lang="en-US" sz="1800" b="1" i="0" u="none" strike="noStrike">
                <a:solidFill>
                  <a:schemeClr val="bg1"/>
                </a:solidFill>
                <a:latin typeface="Calibri"/>
                <a:ea typeface="Calibri"/>
                <a:cs typeface="Calibri"/>
              </a:endParaRPr>
            </a:p>
          </xdr:txBody>
        </xdr:sp>
        <xdr:pic>
          <xdr:nvPicPr>
            <xdr:cNvPr id="106" name="Picture 105">
              <a:extLst>
                <a:ext uri="{FF2B5EF4-FFF2-40B4-BE49-F238E27FC236}">
                  <a16:creationId xmlns:a16="http://schemas.microsoft.com/office/drawing/2014/main" id="{1FBB6A8B-4C54-4CCB-96FD-935FC0223AB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0655844" y="4914753"/>
              <a:ext cx="539070" cy="539070"/>
            </a:xfrm>
            <a:prstGeom prst="rect">
              <a:avLst/>
            </a:prstGeom>
          </xdr:spPr>
        </xdr:pic>
        <xdr:sp macro="" textlink="'Pivot Analysis'!$T$64">
          <xdr:nvSpPr>
            <xdr:cNvPr id="82" name="TextBox 81">
              <a:extLst>
                <a:ext uri="{FF2B5EF4-FFF2-40B4-BE49-F238E27FC236}">
                  <a16:creationId xmlns:a16="http://schemas.microsoft.com/office/drawing/2014/main" id="{2E0B41E3-878E-4203-8AA0-66E44B281576}"/>
                </a:ext>
              </a:extLst>
            </xdr:cNvPr>
            <xdr:cNvSpPr txBox="1"/>
          </xdr:nvSpPr>
          <xdr:spPr>
            <a:xfrm>
              <a:off x="11280684" y="5049963"/>
              <a:ext cx="981729"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9CE1B94-6CDC-4CB7-9F46-729E2BE8B6C2}" type="TxLink">
                <a:rPr lang="en-US" sz="1800" b="1" i="0" u="none" strike="noStrike">
                  <a:solidFill>
                    <a:schemeClr val="bg1"/>
                  </a:solidFill>
                  <a:latin typeface="Calibri"/>
                  <a:ea typeface="Calibri"/>
                  <a:cs typeface="Calibri"/>
                </a:rPr>
                <a:pPr marL="0" indent="0"/>
                <a:t>13.35%</a:t>
              </a:fld>
              <a:endParaRPr lang="en-US" sz="1800" b="1" i="0" u="none" strike="noStrike">
                <a:solidFill>
                  <a:schemeClr val="bg1"/>
                </a:solidFill>
                <a:latin typeface="Calibri"/>
                <a:ea typeface="Calibri"/>
                <a:cs typeface="Calibri"/>
              </a:endParaRPr>
            </a:p>
          </xdr:txBody>
        </xdr:sp>
        <xdr:graphicFrame macro="">
          <xdr:nvGraphicFramePr>
            <xdr:cNvPr id="138" name="Chart 137">
              <a:extLst>
                <a:ext uri="{FF2B5EF4-FFF2-40B4-BE49-F238E27FC236}">
                  <a16:creationId xmlns:a16="http://schemas.microsoft.com/office/drawing/2014/main" id="{8EEAC74C-EAAA-4F53-AA51-B82316383998}"/>
                </a:ext>
              </a:extLst>
            </xdr:cNvPr>
            <xdr:cNvGraphicFramePr>
              <a:graphicFrameLocks/>
            </xdr:cNvGraphicFramePr>
          </xdr:nvGraphicFramePr>
          <xdr:xfrm>
            <a:off x="8549635" y="13873150"/>
            <a:ext cx="5379717" cy="2995811"/>
          </xdr:xfrm>
          <a:graphic>
            <a:graphicData uri="http://schemas.openxmlformats.org/drawingml/2006/chart">
              <c:chart xmlns:c="http://schemas.openxmlformats.org/drawingml/2006/chart" xmlns:r="http://schemas.openxmlformats.org/officeDocument/2006/relationships" r:id="rId38"/>
            </a:graphicData>
          </a:graphic>
        </xdr:graphicFrame>
        <xdr:sp macro="" textlink="'Pivot Analysis'!$T$58">
          <xdr:nvSpPr>
            <xdr:cNvPr id="83" name="TextBox 82">
              <a:extLst>
                <a:ext uri="{FF2B5EF4-FFF2-40B4-BE49-F238E27FC236}">
                  <a16:creationId xmlns:a16="http://schemas.microsoft.com/office/drawing/2014/main" id="{658CCD45-CB88-49C4-AFCE-67BB96FD63EA}"/>
                </a:ext>
              </a:extLst>
            </xdr:cNvPr>
            <xdr:cNvSpPr txBox="1"/>
          </xdr:nvSpPr>
          <xdr:spPr>
            <a:xfrm>
              <a:off x="11288963" y="3657600"/>
              <a:ext cx="981729"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A8D2B3A-B937-4F8D-A297-26252EE5C4A3}" type="TxLink">
                <a:rPr lang="en-US" sz="1800" b="1" i="0" u="none" strike="noStrike">
                  <a:solidFill>
                    <a:schemeClr val="bg1"/>
                  </a:solidFill>
                  <a:latin typeface="Calibri"/>
                  <a:ea typeface="Calibri"/>
                  <a:cs typeface="Calibri"/>
                </a:rPr>
                <a:pPr marL="0" indent="0"/>
                <a:t>14.45%</a:t>
              </a:fld>
              <a:endParaRPr lang="en-US" sz="1800" b="1" i="0" u="none" strike="noStrike">
                <a:solidFill>
                  <a:schemeClr val="bg1"/>
                </a:solidFill>
                <a:latin typeface="Calibri"/>
                <a:ea typeface="Calibri"/>
                <a:cs typeface="Calibri"/>
              </a:endParaRPr>
            </a:p>
          </xdr:txBody>
        </xdr:sp>
        <mc:AlternateContent xmlns:mc="http://schemas.openxmlformats.org/markup-compatibility/2006">
          <mc:Choice xmlns:a14="http://schemas.microsoft.com/office/drawing/2010/main" Requires="a14">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900-000001100000}"/>
                    </a:ext>
                  </a:extLst>
                </xdr:cNvPr>
                <xdr:cNvSpPr/>
              </xdr:nvSpPr>
              <xdr:spPr bwMode="auto">
                <a:xfrm>
                  <a:off x="11986253" y="10744200"/>
                  <a:ext cx="214030" cy="259080"/>
                </a:xfrm>
                <a:prstGeom prst="rect">
                  <a:avLst/>
                </a:prstGeom>
                <a:solidFill>
                  <a:srgbClr val="222854"/>
                </a:solidFill>
                <a:ln>
                  <a:noFill/>
                </a:ln>
                <a:extLs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900-000002100000}"/>
                    </a:ext>
                  </a:extLst>
                </xdr:cNvPr>
                <xdr:cNvSpPr/>
              </xdr:nvSpPr>
              <xdr:spPr bwMode="auto">
                <a:xfrm>
                  <a:off x="12740857" y="10728960"/>
                  <a:ext cx="225151" cy="274320"/>
                </a:xfrm>
                <a:prstGeom prst="rect">
                  <a:avLst/>
                </a:prstGeom>
                <a:solidFill>
                  <a:srgbClr val="1F244D"/>
                </a:solidFill>
                <a:ln>
                  <a:noFill/>
                </a:ln>
                <a:extLst>
                  <a:ext uri="{91240B29-F687-4F45-9708-019B960494DF}">
                    <a14:hiddenLine w="9525">
                      <a:solidFill>
                        <a:srgbClr val="000000" mc:Ignorable="a14" a14:legacySpreadsheetColorIndex="64"/>
                      </a:solidFill>
                      <a:miter lim="800000"/>
                      <a:headEnd/>
                      <a:tailEnd/>
                    </a14:hiddenLine>
                  </a:ext>
                </a:extLst>
              </xdr:spPr>
            </xdr:sp>
          </mc:Choice>
          <mc:Fallback/>
        </mc:AlternateContent>
        <xdr:graphicFrame macro="">
          <xdr:nvGraphicFramePr>
            <xdr:cNvPr id="2" name="Chart 1">
              <a:extLst>
                <a:ext uri="{FF2B5EF4-FFF2-40B4-BE49-F238E27FC236}">
                  <a16:creationId xmlns:a16="http://schemas.microsoft.com/office/drawing/2014/main" id="{E7BBB42C-34BE-453F-9037-4794F1FDE18D}"/>
                </a:ext>
              </a:extLst>
            </xdr:cNvPr>
            <xdr:cNvGraphicFramePr>
              <a:graphicFrameLocks/>
            </xdr:cNvGraphicFramePr>
          </xdr:nvGraphicFramePr>
          <xdr:xfrm>
            <a:off x="9654535" y="11049000"/>
            <a:ext cx="4411978" cy="2316480"/>
          </xdr:xfrm>
          <a:graphic>
            <a:graphicData uri="http://schemas.openxmlformats.org/drawingml/2006/chart">
              <c:chart xmlns:c="http://schemas.openxmlformats.org/drawingml/2006/chart" xmlns:r="http://schemas.openxmlformats.org/officeDocument/2006/relationships" r:id="rId39"/>
            </a:graphicData>
          </a:graphic>
        </xdr:graphicFrame>
        <xdr:pic>
          <xdr:nvPicPr>
            <xdr:cNvPr id="29" name="Picture 28">
              <a:extLst>
                <a:ext uri="{FF2B5EF4-FFF2-40B4-BE49-F238E27FC236}">
                  <a16:creationId xmlns:a16="http://schemas.microsoft.com/office/drawing/2014/main" id="{FAFF7782-F417-4663-BDC2-37307E92D1FF}"/>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rot="10800000" flipV="1">
              <a:off x="9616434" y="13738860"/>
              <a:ext cx="297599" cy="297600"/>
            </a:xfrm>
            <a:prstGeom prst="rect">
              <a:avLst/>
            </a:prstGeom>
          </xdr:spPr>
        </xdr:pic>
        <xdr:graphicFrame macro="">
          <xdr:nvGraphicFramePr>
            <xdr:cNvPr id="65" name="Chart 64">
              <a:extLst>
                <a:ext uri="{FF2B5EF4-FFF2-40B4-BE49-F238E27FC236}">
                  <a16:creationId xmlns:a16="http://schemas.microsoft.com/office/drawing/2014/main" id="{75DEFAA1-FF6D-4850-9AB8-634B8DFA9685}"/>
                </a:ext>
              </a:extLst>
            </xdr:cNvPr>
            <xdr:cNvGraphicFramePr>
              <a:graphicFrameLocks/>
            </xdr:cNvGraphicFramePr>
          </xdr:nvGraphicFramePr>
          <xdr:xfrm>
            <a:off x="2392678" y="7071360"/>
            <a:ext cx="6492236" cy="2956560"/>
          </xdr:xfrm>
          <a:graphic>
            <a:graphicData uri="http://schemas.openxmlformats.org/drawingml/2006/chart">
              <c:chart xmlns:c="http://schemas.openxmlformats.org/drawingml/2006/chart" xmlns:r="http://schemas.openxmlformats.org/officeDocument/2006/relationships" r:id="rId41"/>
            </a:graphicData>
          </a:graphic>
        </xdr:graphicFrame>
        <xdr:sp macro="" textlink="">
          <xdr:nvSpPr>
            <xdr:cNvPr id="97" name="TextBox 96">
              <a:extLst>
                <a:ext uri="{FF2B5EF4-FFF2-40B4-BE49-F238E27FC236}">
                  <a16:creationId xmlns:a16="http://schemas.microsoft.com/office/drawing/2014/main" id="{3393E79C-84F5-4C91-9FEF-4AE5AF5B0A9A}"/>
                </a:ext>
              </a:extLst>
            </xdr:cNvPr>
            <xdr:cNvSpPr txBox="1"/>
          </xdr:nvSpPr>
          <xdr:spPr>
            <a:xfrm>
              <a:off x="3596637" y="6492240"/>
              <a:ext cx="4587237" cy="36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MONTH WISE ACCIDENTS AND CASUALITIES</a:t>
              </a:r>
            </a:p>
          </xdr:txBody>
        </xdr:sp>
        <xdr:pic>
          <xdr:nvPicPr>
            <xdr:cNvPr id="103" name="Picture 102">
              <a:extLst>
                <a:ext uri="{FF2B5EF4-FFF2-40B4-BE49-F238E27FC236}">
                  <a16:creationId xmlns:a16="http://schemas.microsoft.com/office/drawing/2014/main" id="{628ADD91-7AD7-2BC5-9FC5-A1499A02CAB3}"/>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215638" y="6491630"/>
              <a:ext cx="389229" cy="389230"/>
            </a:xfrm>
            <a:prstGeom prst="rect">
              <a:avLst/>
            </a:prstGeom>
          </xdr:spPr>
        </xdr:pic>
        <xdr:grpSp>
          <xdr:nvGrpSpPr>
            <xdr:cNvPr id="4108" name="Group 4107">
              <a:extLst>
                <a:ext uri="{FF2B5EF4-FFF2-40B4-BE49-F238E27FC236}">
                  <a16:creationId xmlns:a16="http://schemas.microsoft.com/office/drawing/2014/main" id="{8897C462-D9E0-15FA-FC9D-2C84EB9D0890}"/>
                </a:ext>
              </a:extLst>
            </xdr:cNvPr>
            <xdr:cNvGrpSpPr/>
          </xdr:nvGrpSpPr>
          <xdr:grpSpPr>
            <a:xfrm>
              <a:off x="7590174" y="10195560"/>
              <a:ext cx="1865563" cy="3383280"/>
              <a:chOff x="7392027" y="10218420"/>
              <a:chExt cx="1779340" cy="3383280"/>
            </a:xfrm>
          </xdr:grpSpPr>
          <xdr:sp macro="" textlink="">
            <xdr:nvSpPr>
              <xdr:cNvPr id="4096" name="Rectangle: Rounded Corners 4095">
                <a:extLst>
                  <a:ext uri="{FF2B5EF4-FFF2-40B4-BE49-F238E27FC236}">
                    <a16:creationId xmlns:a16="http://schemas.microsoft.com/office/drawing/2014/main" id="{F1ED90E4-E86A-4F21-9611-A2FA79D41560}"/>
                  </a:ext>
                </a:extLst>
              </xdr:cNvPr>
              <xdr:cNvSpPr/>
            </xdr:nvSpPr>
            <xdr:spPr>
              <a:xfrm>
                <a:off x="7420040" y="10218420"/>
                <a:ext cx="1691640" cy="3200400"/>
              </a:xfrm>
              <a:prstGeom prst="roundRect">
                <a:avLst/>
              </a:prstGeom>
              <a:solidFill>
                <a:srgbClr val="181C3A"/>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4" name="Chart 103">
                <a:extLst>
                  <a:ext uri="{FF2B5EF4-FFF2-40B4-BE49-F238E27FC236}">
                    <a16:creationId xmlns:a16="http://schemas.microsoft.com/office/drawing/2014/main" id="{1DF42A8C-6970-4DC4-A34A-014F09472219}"/>
                  </a:ext>
                </a:extLst>
              </xdr:cNvPr>
              <xdr:cNvGraphicFramePr>
                <a:graphicFrameLocks/>
              </xdr:cNvGraphicFramePr>
            </xdr:nvGraphicFramePr>
            <xdr:xfrm>
              <a:off x="7405288" y="11178540"/>
              <a:ext cx="1766079" cy="1013460"/>
            </xdr:xfrm>
            <a:graphic>
              <a:graphicData uri="http://schemas.openxmlformats.org/drawingml/2006/chart">
                <c:chart xmlns:c="http://schemas.openxmlformats.org/drawingml/2006/chart" xmlns:r="http://schemas.openxmlformats.org/officeDocument/2006/relationships" r:id="rId43"/>
              </a:graphicData>
            </a:graphic>
          </xdr:graphicFrame>
          <xdr:graphicFrame macro="">
            <xdr:nvGraphicFramePr>
              <xdr:cNvPr id="115" name="Chart 114">
                <a:extLst>
                  <a:ext uri="{FF2B5EF4-FFF2-40B4-BE49-F238E27FC236}">
                    <a16:creationId xmlns:a16="http://schemas.microsoft.com/office/drawing/2014/main" id="{10E1F620-D04C-496A-9F59-B597BE23743D}"/>
                  </a:ext>
                </a:extLst>
              </xdr:cNvPr>
              <xdr:cNvGraphicFramePr>
                <a:graphicFrameLocks/>
              </xdr:cNvGraphicFramePr>
            </xdr:nvGraphicFramePr>
            <xdr:xfrm>
              <a:off x="7392027" y="12473940"/>
              <a:ext cx="1743219" cy="1127760"/>
            </xdr:xfrm>
            <a:graphic>
              <a:graphicData uri="http://schemas.openxmlformats.org/drawingml/2006/chart">
                <c:chart xmlns:c="http://schemas.openxmlformats.org/drawingml/2006/chart" xmlns:r="http://schemas.openxmlformats.org/officeDocument/2006/relationships" r:id="rId44"/>
              </a:graphicData>
            </a:graphic>
          </xdr:graphicFrame>
          <xdr:sp macro="" textlink="'Pivot Analysis'!$G$206">
            <xdr:nvSpPr>
              <xdr:cNvPr id="4099" name="TextBox 4098">
                <a:extLst>
                  <a:ext uri="{FF2B5EF4-FFF2-40B4-BE49-F238E27FC236}">
                    <a16:creationId xmlns:a16="http://schemas.microsoft.com/office/drawing/2014/main" id="{E16F2CE4-E7CC-40CA-9B6D-E8963981CD3A}"/>
                  </a:ext>
                </a:extLst>
              </xdr:cNvPr>
              <xdr:cNvSpPr txBox="1"/>
            </xdr:nvSpPr>
            <xdr:spPr>
              <a:xfrm>
                <a:off x="7673017" y="11521440"/>
                <a:ext cx="836950" cy="25908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EB088F-B1AF-4CD8-A3AD-9D493DD35E93}" type="TxLink">
                  <a:rPr lang="en-US" sz="1400" b="1" i="0" u="none" strike="noStrike">
                    <a:solidFill>
                      <a:schemeClr val="bg1"/>
                    </a:solidFill>
                    <a:latin typeface="Calibri"/>
                    <a:ea typeface="Calibri"/>
                    <a:cs typeface="Calibri"/>
                  </a:rPr>
                  <a:pPr/>
                  <a:t>66.70%</a:t>
                </a:fld>
                <a:endParaRPr lang="en-US" sz="2000">
                  <a:solidFill>
                    <a:schemeClr val="bg1"/>
                  </a:solidFill>
                </a:endParaRPr>
              </a:p>
            </xdr:txBody>
          </xdr:sp>
          <xdr:sp macro="" textlink="'Pivot Analysis'!$G$207">
            <xdr:nvSpPr>
              <xdr:cNvPr id="4100" name="TextBox 4099">
                <a:extLst>
                  <a:ext uri="{FF2B5EF4-FFF2-40B4-BE49-F238E27FC236}">
                    <a16:creationId xmlns:a16="http://schemas.microsoft.com/office/drawing/2014/main" id="{5B004EA9-8CBA-448C-9268-498B6A5990BD}"/>
                  </a:ext>
                </a:extLst>
              </xdr:cNvPr>
              <xdr:cNvSpPr txBox="1"/>
            </xdr:nvSpPr>
            <xdr:spPr>
              <a:xfrm>
                <a:off x="7471373" y="12882592"/>
                <a:ext cx="836950" cy="25908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5505284-18DC-45A8-ABEA-7F64906AF8B9}" type="TxLink">
                  <a:rPr lang="en-US" sz="1400" b="1" i="0" u="none" strike="noStrike">
                    <a:solidFill>
                      <a:schemeClr val="bg1"/>
                    </a:solidFill>
                    <a:latin typeface="Calibri"/>
                    <a:ea typeface="Calibri"/>
                    <a:cs typeface="Calibri"/>
                  </a:rPr>
                  <a:pPr marL="0" indent="0"/>
                  <a:t>33.30%</a:t>
                </a:fld>
                <a:endParaRPr lang="en-US" sz="1400" b="1" i="0" u="none" strike="noStrike">
                  <a:solidFill>
                    <a:schemeClr val="bg1"/>
                  </a:solidFill>
                  <a:latin typeface="Calibri"/>
                  <a:ea typeface="Calibri"/>
                  <a:cs typeface="Calibri"/>
                </a:endParaRPr>
              </a:p>
            </xdr:txBody>
          </xdr:sp>
          <xdr:pic>
            <xdr:nvPicPr>
              <xdr:cNvPr id="4101" name="Picture 4100">
                <a:extLst>
                  <a:ext uri="{FF2B5EF4-FFF2-40B4-BE49-F238E27FC236}">
                    <a16:creationId xmlns:a16="http://schemas.microsoft.com/office/drawing/2014/main" id="{9A26CEB9-E15E-48DC-BA75-6BDFFA39FFDA}"/>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8036722" y="12260580"/>
                <a:ext cx="538067" cy="538067"/>
              </a:xfrm>
              <a:prstGeom prst="rect">
                <a:avLst/>
              </a:prstGeom>
            </xdr:spPr>
          </xdr:pic>
          <xdr:sp macro="" textlink="">
            <xdr:nvSpPr>
              <xdr:cNvPr id="4103" name="TextBox 4102">
                <a:extLst>
                  <a:ext uri="{FF2B5EF4-FFF2-40B4-BE49-F238E27FC236}">
                    <a16:creationId xmlns:a16="http://schemas.microsoft.com/office/drawing/2014/main" id="{2AC62FD1-B896-4293-829B-9A9438DA661A}"/>
                  </a:ext>
                </a:extLst>
              </xdr:cNvPr>
              <xdr:cNvSpPr txBox="1"/>
            </xdr:nvSpPr>
            <xdr:spPr>
              <a:xfrm>
                <a:off x="7487241" y="11864340"/>
                <a:ext cx="1684020" cy="36576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OFF</a:t>
                </a:r>
                <a:r>
                  <a:rPr lang="en-US" sz="1800" b="1" baseline="0">
                    <a:solidFill>
                      <a:schemeClr val="bg1"/>
                    </a:solidFill>
                  </a:rPr>
                  <a:t> </a:t>
                </a:r>
                <a:r>
                  <a:rPr lang="en-US" sz="1600" b="1" baseline="0">
                    <a:solidFill>
                      <a:schemeClr val="bg1"/>
                    </a:solidFill>
                  </a:rPr>
                  <a:t>PEAK HOURS</a:t>
                </a:r>
                <a:endParaRPr lang="en-US" sz="1800" b="1">
                  <a:solidFill>
                    <a:schemeClr val="bg1"/>
                  </a:solidFill>
                </a:endParaRPr>
              </a:p>
            </xdr:txBody>
          </xdr:sp>
          <xdr:sp macro="" textlink="">
            <xdr:nvSpPr>
              <xdr:cNvPr id="4104" name="TextBox 4103">
                <a:extLst>
                  <a:ext uri="{FF2B5EF4-FFF2-40B4-BE49-F238E27FC236}">
                    <a16:creationId xmlns:a16="http://schemas.microsoft.com/office/drawing/2014/main" id="{470716F0-333D-4AD4-B1D1-A115D68037F1}"/>
                  </a:ext>
                </a:extLst>
              </xdr:cNvPr>
              <xdr:cNvSpPr txBox="1"/>
            </xdr:nvSpPr>
            <xdr:spPr>
              <a:xfrm>
                <a:off x="7682141" y="10477500"/>
                <a:ext cx="1303020" cy="36576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bg1"/>
                    </a:solidFill>
                  </a:rPr>
                  <a:t>PEAK HOURS</a:t>
                </a:r>
                <a:endParaRPr lang="en-US" sz="1800" b="1">
                  <a:solidFill>
                    <a:schemeClr val="bg1"/>
                  </a:solidFill>
                </a:endParaRPr>
              </a:p>
            </xdr:txBody>
          </xdr:sp>
          <xdr:pic>
            <xdr:nvPicPr>
              <xdr:cNvPr id="4106" name="Picture 4105">
                <a:extLst>
                  <a:ext uri="{FF2B5EF4-FFF2-40B4-BE49-F238E27FC236}">
                    <a16:creationId xmlns:a16="http://schemas.microsoft.com/office/drawing/2014/main" id="{60D2821A-E357-4ADC-B9B4-F1F3045CB2F4}"/>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7979641" y="10805160"/>
                <a:ext cx="604801" cy="609600"/>
              </a:xfrm>
              <a:prstGeom prst="rect">
                <a:avLst/>
              </a:prstGeom>
            </xdr:spPr>
          </xdr:pic>
        </xdr:grpSp>
        <xdr:sp macro="" textlink="">
          <xdr:nvSpPr>
            <xdr:cNvPr id="44" name="TextBox 43">
              <a:extLst>
                <a:ext uri="{FF2B5EF4-FFF2-40B4-BE49-F238E27FC236}">
                  <a16:creationId xmlns:a16="http://schemas.microsoft.com/office/drawing/2014/main" id="{500D5E85-DF1E-4F2A-86A2-F4D169231358}"/>
                </a:ext>
              </a:extLst>
            </xdr:cNvPr>
            <xdr:cNvSpPr txBox="1"/>
          </xdr:nvSpPr>
          <xdr:spPr>
            <a:xfrm>
              <a:off x="3503453" y="10311278"/>
              <a:ext cx="3044120" cy="36576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ACCIDENTS DUE</a:t>
              </a:r>
              <a:r>
                <a:rPr lang="en-US" sz="1800" b="1" baseline="0">
                  <a:solidFill>
                    <a:schemeClr val="bg1"/>
                  </a:solidFill>
                </a:rPr>
                <a:t> TO WEATHER</a:t>
              </a:r>
              <a:endParaRPr lang="en-US" sz="1800" b="1">
                <a:solidFill>
                  <a:schemeClr val="bg1"/>
                </a:solidFill>
              </a:endParaRPr>
            </a:p>
          </xdr:txBody>
        </xdr:sp>
        <xdr:grpSp>
          <xdr:nvGrpSpPr>
            <xdr:cNvPr id="116" name="Group 115">
              <a:extLst>
                <a:ext uri="{FF2B5EF4-FFF2-40B4-BE49-F238E27FC236}">
                  <a16:creationId xmlns:a16="http://schemas.microsoft.com/office/drawing/2014/main" id="{8F5E224E-5328-B1EE-8647-DDDBA6434E59}"/>
                </a:ext>
              </a:extLst>
            </xdr:cNvPr>
            <xdr:cNvGrpSpPr/>
          </xdr:nvGrpSpPr>
          <xdr:grpSpPr>
            <a:xfrm>
              <a:off x="106681" y="1844041"/>
              <a:ext cx="2049099" cy="14630399"/>
              <a:chOff x="106681" y="1844041"/>
              <a:chExt cx="2049100" cy="13471425"/>
            </a:xfrm>
          </xdr:grpSpPr>
          <mc:AlternateContent xmlns:mc="http://schemas.openxmlformats.org/markup-compatibility/2006">
            <mc:Choice xmlns:a14="http://schemas.microsoft.com/office/drawing/2010/main" Requires="a14">
              <xdr:graphicFrame macro="">
                <xdr:nvGraphicFramePr>
                  <xdr:cNvPr id="126" name="Vehicle Type 1">
                    <a:extLst>
                      <a:ext uri="{FF2B5EF4-FFF2-40B4-BE49-F238E27FC236}">
                        <a16:creationId xmlns:a16="http://schemas.microsoft.com/office/drawing/2014/main" id="{A15E32B2-F6C5-4635-B7AE-93048D3CFE3E}"/>
                      </a:ext>
                    </a:extLst>
                  </xdr:cNvPr>
                  <xdr:cNvGraphicFramePr/>
                </xdr:nvGraphicFramePr>
                <xdr:xfrm>
                  <a:off x="211441" y="1844041"/>
                  <a:ext cx="1914312" cy="1463040"/>
                </xdr:xfrm>
                <a:graphic>
                  <a:graphicData uri="http://schemas.microsoft.com/office/drawing/2010/slicer">
                    <sle:slicer xmlns:sle="http://schemas.microsoft.com/office/drawing/2010/slicer" name="Vehicle Type 1"/>
                  </a:graphicData>
                </a:graphic>
              </xdr:graphicFrame>
            </mc:Choice>
            <mc:Fallback>
              <xdr:sp macro="" textlink="">
                <xdr:nvSpPr>
                  <xdr:cNvPr id="0" name=""/>
                  <xdr:cNvSpPr>
                    <a:spLocks noTextEdit="1"/>
                  </xdr:cNvSpPr>
                </xdr:nvSpPr>
                <xdr:spPr>
                  <a:xfrm>
                    <a:off x="274320" y="1813561"/>
                    <a:ext cx="1943100" cy="1588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4" name="Road Type 1">
                    <a:extLst>
                      <a:ext uri="{FF2B5EF4-FFF2-40B4-BE49-F238E27FC236}">
                        <a16:creationId xmlns:a16="http://schemas.microsoft.com/office/drawing/2014/main" id="{6DFB511B-3317-4AEA-AE36-EFC66821E26D}"/>
                      </a:ext>
                    </a:extLst>
                  </xdr:cNvPr>
                  <xdr:cNvGraphicFramePr/>
                </xdr:nvGraphicFramePr>
                <xdr:xfrm>
                  <a:off x="106681" y="10874157"/>
                  <a:ext cx="2026579" cy="1208744"/>
                </xdr:xfrm>
                <a:graphic>
                  <a:graphicData uri="http://schemas.microsoft.com/office/drawing/2010/slicer">
                    <sle:slicer xmlns:sle="http://schemas.microsoft.com/office/drawing/2010/slicer" name="Road Type 1"/>
                  </a:graphicData>
                </a:graphic>
              </xdr:graphicFrame>
            </mc:Choice>
            <mc:Fallback>
              <xdr:sp macro="" textlink="">
                <xdr:nvSpPr>
                  <xdr:cNvPr id="0" name=""/>
                  <xdr:cNvSpPr>
                    <a:spLocks noTextEdit="1"/>
                  </xdr:cNvSpPr>
                </xdr:nvSpPr>
                <xdr:spPr>
                  <a:xfrm>
                    <a:off x="167985" y="11620556"/>
                    <a:ext cx="2057055" cy="1312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6" name="Weather Condition 2">
                    <a:extLst>
                      <a:ext uri="{FF2B5EF4-FFF2-40B4-BE49-F238E27FC236}">
                        <a16:creationId xmlns:a16="http://schemas.microsoft.com/office/drawing/2014/main" id="{B7DF60C2-84B4-46DD-BD68-9C456B524F16}"/>
                      </a:ext>
                    </a:extLst>
                  </xdr:cNvPr>
                  <xdr:cNvGraphicFramePr/>
                </xdr:nvGraphicFramePr>
                <xdr:xfrm>
                  <a:off x="166398" y="5729889"/>
                  <a:ext cx="1989383" cy="899159"/>
                </xdr:xfrm>
                <a:graphic>
                  <a:graphicData uri="http://schemas.microsoft.com/office/drawing/2010/slicer">
                    <sle:slicer xmlns:sle="http://schemas.microsoft.com/office/drawing/2010/slicer" name="Weather Condition 2"/>
                  </a:graphicData>
                </a:graphic>
              </xdr:graphicFrame>
            </mc:Choice>
            <mc:Fallback>
              <xdr:sp macro="" textlink="">
                <xdr:nvSpPr>
                  <xdr:cNvPr id="0" name=""/>
                  <xdr:cNvSpPr>
                    <a:spLocks noTextEdit="1"/>
                  </xdr:cNvSpPr>
                </xdr:nvSpPr>
                <xdr:spPr>
                  <a:xfrm>
                    <a:off x="228600" y="6033716"/>
                    <a:ext cx="2019300" cy="976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tsle="http://schemas.microsoft.com/office/drawing/2012/timeslicer" Requires="tsle">
              <xdr:graphicFrame macro="">
                <xdr:nvGraphicFramePr>
                  <xdr:cNvPr id="90" name="Date 1">
                    <a:extLst>
                      <a:ext uri="{FF2B5EF4-FFF2-40B4-BE49-F238E27FC236}">
                        <a16:creationId xmlns:a16="http://schemas.microsoft.com/office/drawing/2014/main" id="{E28F25A7-C8D1-44C3-9DCA-6229FD3A7AC4}"/>
                      </a:ext>
                    </a:extLst>
                  </xdr:cNvPr>
                  <xdr:cNvGraphicFramePr/>
                </xdr:nvGraphicFramePr>
                <xdr:xfrm>
                  <a:off x="173905" y="6644171"/>
                  <a:ext cx="1951848" cy="137160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236220" y="7026656"/>
                    <a:ext cx="1981200" cy="148960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mc:AlternateContent xmlns:mc="http://schemas.openxmlformats.org/markup-compatibility/2006">
            <mc:Choice xmlns:a14="http://schemas.microsoft.com/office/drawing/2010/main" Requires="a14">
              <xdr:graphicFrame macro="">
                <xdr:nvGraphicFramePr>
                  <xdr:cNvPr id="93" name="Traffic Density 1">
                    <a:extLst>
                      <a:ext uri="{FF2B5EF4-FFF2-40B4-BE49-F238E27FC236}">
                        <a16:creationId xmlns:a16="http://schemas.microsoft.com/office/drawing/2014/main" id="{808CE9CB-CF38-4830-B5E8-05C2FE8E254D}"/>
                      </a:ext>
                    </a:extLst>
                  </xdr:cNvPr>
                  <xdr:cNvGraphicFramePr/>
                </xdr:nvGraphicFramePr>
                <xdr:xfrm>
                  <a:off x="129540" y="9952255"/>
                  <a:ext cx="2026241" cy="906779"/>
                </xdr:xfrm>
                <a:graphic>
                  <a:graphicData uri="http://schemas.microsoft.com/office/drawing/2010/slicer">
                    <sle:slicer xmlns:sle="http://schemas.microsoft.com/office/drawing/2010/slicer" name="Traffic Density 1"/>
                  </a:graphicData>
                </a:graphic>
              </xdr:graphicFrame>
            </mc:Choice>
            <mc:Fallback>
              <xdr:sp macro="" textlink="">
                <xdr:nvSpPr>
                  <xdr:cNvPr id="0" name=""/>
                  <xdr:cNvSpPr>
                    <a:spLocks noTextEdit="1"/>
                  </xdr:cNvSpPr>
                </xdr:nvSpPr>
                <xdr:spPr>
                  <a:xfrm>
                    <a:off x="191188" y="10619341"/>
                    <a:ext cx="2056712" cy="984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6" name="Months (Date) 1">
                    <a:extLst>
                      <a:ext uri="{FF2B5EF4-FFF2-40B4-BE49-F238E27FC236}">
                        <a16:creationId xmlns:a16="http://schemas.microsoft.com/office/drawing/2014/main" id="{2614E2D0-0562-481B-AC90-4506E0E54624}"/>
                      </a:ext>
                    </a:extLst>
                  </xdr:cNvPr>
                  <xdr:cNvGraphicFramePr/>
                </xdr:nvGraphicFramePr>
                <xdr:xfrm>
                  <a:off x="151384" y="8030894"/>
                  <a:ext cx="1981876" cy="1205316"/>
                </xdr:xfrm>
                <a:graphic>
                  <a:graphicData uri="http://schemas.microsoft.com/office/drawing/2010/slicer">
                    <sle:slicer xmlns:sle="http://schemas.microsoft.com/office/drawing/2010/slicer" name="Months (Date) 1"/>
                  </a:graphicData>
                </a:graphic>
              </xdr:graphicFrame>
            </mc:Choice>
            <mc:Fallback>
              <xdr:sp macro="" textlink="">
                <xdr:nvSpPr>
                  <xdr:cNvPr id="0" name=""/>
                  <xdr:cNvSpPr>
                    <a:spLocks noTextEdit="1"/>
                  </xdr:cNvSpPr>
                </xdr:nvSpPr>
                <xdr:spPr>
                  <a:xfrm>
                    <a:off x="213360" y="8532682"/>
                    <a:ext cx="2011680" cy="1309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4" name="Peak/off-peak 1">
                    <a:extLst>
                      <a:ext uri="{FF2B5EF4-FFF2-40B4-BE49-F238E27FC236}">
                        <a16:creationId xmlns:a16="http://schemas.microsoft.com/office/drawing/2014/main" id="{C8378526-0FB3-4239-9411-19C6630EEDE1}"/>
                      </a:ext>
                    </a:extLst>
                  </xdr:cNvPr>
                  <xdr:cNvGraphicFramePr/>
                </xdr:nvGraphicFramePr>
                <xdr:xfrm>
                  <a:off x="121355" y="9251333"/>
                  <a:ext cx="1996890" cy="685799"/>
                </xdr:xfrm>
                <a:graphic>
                  <a:graphicData uri="http://schemas.microsoft.com/office/drawing/2010/slicer">
                    <sle:slicer xmlns:sle="http://schemas.microsoft.com/office/drawing/2010/slicer" name="Peak/off-peak 1"/>
                  </a:graphicData>
                </a:graphic>
              </xdr:graphicFrame>
            </mc:Choice>
            <mc:Fallback>
              <xdr:sp macro="" textlink="">
                <xdr:nvSpPr>
                  <xdr:cNvPr id="0" name=""/>
                  <xdr:cNvSpPr>
                    <a:spLocks noTextEdit="1"/>
                  </xdr:cNvSpPr>
                </xdr:nvSpPr>
                <xdr:spPr>
                  <a:xfrm>
                    <a:off x="182880" y="9858117"/>
                    <a:ext cx="2026920" cy="74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5" name="Location 1">
                    <a:extLst>
                      <a:ext uri="{FF2B5EF4-FFF2-40B4-BE49-F238E27FC236}">
                        <a16:creationId xmlns:a16="http://schemas.microsoft.com/office/drawing/2014/main" id="{FD2D3C27-5077-448A-B053-D6D0D374F6FB}"/>
                      </a:ext>
                    </a:extLst>
                  </xdr:cNvPr>
                  <xdr:cNvGraphicFramePr/>
                </xdr:nvGraphicFramePr>
                <xdr:xfrm>
                  <a:off x="203932" y="3322204"/>
                  <a:ext cx="1951849" cy="144018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266698" y="3418893"/>
                    <a:ext cx="1981202" cy="1564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2" name="Accident Cause 1">
                    <a:extLst>
                      <a:ext uri="{FF2B5EF4-FFF2-40B4-BE49-F238E27FC236}">
                        <a16:creationId xmlns:a16="http://schemas.microsoft.com/office/drawing/2014/main" id="{37796E39-A8F5-46C4-85DB-2C4E06CED6C2}"/>
                      </a:ext>
                    </a:extLst>
                  </xdr:cNvPr>
                  <xdr:cNvGraphicFramePr/>
                </xdr:nvGraphicFramePr>
                <xdr:xfrm>
                  <a:off x="106681" y="12098024"/>
                  <a:ext cx="2026580" cy="1432560"/>
                </xdr:xfrm>
                <a:graphic>
                  <a:graphicData uri="http://schemas.microsoft.com/office/drawing/2010/slicer">
                    <sle:slicer xmlns:sle="http://schemas.microsoft.com/office/drawing/2010/slicer" name="Accident Cause 1"/>
                  </a:graphicData>
                </a:graphic>
              </xdr:graphicFrame>
            </mc:Choice>
            <mc:Fallback>
              <xdr:sp macro="" textlink="">
                <xdr:nvSpPr>
                  <xdr:cNvPr id="0" name=""/>
                  <xdr:cNvSpPr>
                    <a:spLocks noTextEdit="1"/>
                  </xdr:cNvSpPr>
                </xdr:nvSpPr>
                <xdr:spPr>
                  <a:xfrm>
                    <a:off x="167985" y="12949715"/>
                    <a:ext cx="2057056" cy="1555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3" name="Severity 1">
                    <a:extLst>
                      <a:ext uri="{FF2B5EF4-FFF2-40B4-BE49-F238E27FC236}">
                        <a16:creationId xmlns:a16="http://schemas.microsoft.com/office/drawing/2014/main" id="{58D2C3C9-6AB2-47D0-8BFA-2049B7708066}"/>
                      </a:ext>
                    </a:extLst>
                  </xdr:cNvPr>
                  <xdr:cNvGraphicFramePr/>
                </xdr:nvGraphicFramePr>
                <xdr:xfrm>
                  <a:off x="181412" y="4777507"/>
                  <a:ext cx="1944341" cy="937259"/>
                </xdr:xfrm>
                <a:graphic>
                  <a:graphicData uri="http://schemas.microsoft.com/office/drawing/2010/slicer">
                    <sle:slicer xmlns:sle="http://schemas.microsoft.com/office/drawing/2010/slicer" name="Severity 1"/>
                  </a:graphicData>
                </a:graphic>
              </xdr:graphicFrame>
            </mc:Choice>
            <mc:Fallback>
              <xdr:sp macro="" textlink="">
                <xdr:nvSpPr>
                  <xdr:cNvPr id="0" name=""/>
                  <xdr:cNvSpPr>
                    <a:spLocks noTextEdit="1"/>
                  </xdr:cNvSpPr>
                </xdr:nvSpPr>
                <xdr:spPr>
                  <a:xfrm>
                    <a:off x="243840" y="4999399"/>
                    <a:ext cx="1973581" cy="10178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License Validity 1">
                    <a:extLst>
                      <a:ext uri="{FF2B5EF4-FFF2-40B4-BE49-F238E27FC236}">
                        <a16:creationId xmlns:a16="http://schemas.microsoft.com/office/drawing/2014/main" id="{AB81B497-81BE-4C02-8C82-B4A43340ABC9}"/>
                      </a:ext>
                    </a:extLst>
                  </xdr:cNvPr>
                  <xdr:cNvGraphicFramePr/>
                </xdr:nvGraphicFramePr>
                <xdr:xfrm>
                  <a:off x="106681" y="13545707"/>
                  <a:ext cx="2041594" cy="922020"/>
                </xdr:xfrm>
                <a:graphic>
                  <a:graphicData uri="http://schemas.microsoft.com/office/drawing/2010/slicer">
                    <sle:slicer xmlns:sle="http://schemas.microsoft.com/office/drawing/2010/slicer" name="License Validity 1"/>
                  </a:graphicData>
                </a:graphic>
              </xdr:graphicFrame>
            </mc:Choice>
            <mc:Fallback>
              <xdr:sp macro="" textlink="">
                <xdr:nvSpPr>
                  <xdr:cNvPr id="0" name=""/>
                  <xdr:cNvSpPr>
                    <a:spLocks noTextEdit="1"/>
                  </xdr:cNvSpPr>
                </xdr:nvSpPr>
                <xdr:spPr>
                  <a:xfrm>
                    <a:off x="167985" y="14521945"/>
                    <a:ext cx="2072296" cy="1001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4" name="Legal Actions Taken 1">
                    <a:extLst>
                      <a:ext uri="{FF2B5EF4-FFF2-40B4-BE49-F238E27FC236}">
                        <a16:creationId xmlns:a16="http://schemas.microsoft.com/office/drawing/2014/main" id="{0BA1D6AE-53F4-4B77-821A-12F8342F864B}"/>
                      </a:ext>
                    </a:extLst>
                  </xdr:cNvPr>
                  <xdr:cNvGraphicFramePr/>
                </xdr:nvGraphicFramePr>
                <xdr:xfrm>
                  <a:off x="158891" y="14475831"/>
                  <a:ext cx="1981876" cy="839635"/>
                </xdr:xfrm>
                <a:graphic>
                  <a:graphicData uri="http://schemas.microsoft.com/office/drawing/2010/slicer">
                    <sle:slicer xmlns:sle="http://schemas.microsoft.com/office/drawing/2010/slicer" name="Legal Actions Taken 1"/>
                  </a:graphicData>
                </a:graphic>
              </xdr:graphicFrame>
            </mc:Choice>
            <mc:Fallback>
              <xdr:sp macro="" textlink="">
                <xdr:nvSpPr>
                  <xdr:cNvPr id="0" name=""/>
                  <xdr:cNvSpPr>
                    <a:spLocks noTextEdit="1"/>
                  </xdr:cNvSpPr>
                </xdr:nvSpPr>
                <xdr:spPr>
                  <a:xfrm>
                    <a:off x="220980" y="15532089"/>
                    <a:ext cx="2011680" cy="9118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pic>
          <xdr:nvPicPr>
            <xdr:cNvPr id="4102" name="Picture 4101">
              <a:extLst>
                <a:ext uri="{FF2B5EF4-FFF2-40B4-BE49-F238E27FC236}">
                  <a16:creationId xmlns:a16="http://schemas.microsoft.com/office/drawing/2014/main" id="{57C983DC-E114-2DB4-EE44-50E0732DE3B2}"/>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xdr:blipFill>
          <xdr:spPr>
            <a:xfrm>
              <a:off x="365760" y="1440180"/>
              <a:ext cx="320040" cy="320040"/>
            </a:xfrm>
            <a:prstGeom prst="rect">
              <a:avLst/>
            </a:prstGeom>
          </xdr:spPr>
        </xdr:pic>
      </xdr:grpSp>
      <xdr:sp macro="" textlink="">
        <xdr:nvSpPr>
          <xdr:cNvPr id="4110" name="TextBox 4109">
            <a:extLst>
              <a:ext uri="{FF2B5EF4-FFF2-40B4-BE49-F238E27FC236}">
                <a16:creationId xmlns:a16="http://schemas.microsoft.com/office/drawing/2014/main" id="{D32DF5B2-AA6A-4074-B526-737FA2F7AD74}"/>
              </a:ext>
            </a:extLst>
          </xdr:cNvPr>
          <xdr:cNvSpPr txBox="1"/>
        </xdr:nvSpPr>
        <xdr:spPr>
          <a:xfrm>
            <a:off x="8130540" y="10233660"/>
            <a:ext cx="1386706" cy="36576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bg1"/>
                </a:solidFill>
              </a:rPr>
              <a:t>ACCIDENT  HOURS</a:t>
            </a:r>
            <a:endParaRPr lang="en-US" sz="1800" b="1">
              <a:solidFill>
                <a:schemeClr val="bg1"/>
              </a:solidFill>
            </a:endParaRPr>
          </a:p>
        </xdr:txBody>
      </xdr:sp>
      <xdr:sp macro="" textlink="">
        <xdr:nvSpPr>
          <xdr:cNvPr id="4111" name="TextBox 4110">
            <a:extLst>
              <a:ext uri="{FF2B5EF4-FFF2-40B4-BE49-F238E27FC236}">
                <a16:creationId xmlns:a16="http://schemas.microsoft.com/office/drawing/2014/main" id="{E18BEBEF-9850-12F8-1EB9-467648F37360}"/>
              </a:ext>
            </a:extLst>
          </xdr:cNvPr>
          <xdr:cNvSpPr txBox="1"/>
        </xdr:nvSpPr>
        <xdr:spPr>
          <a:xfrm>
            <a:off x="12336780" y="10728960"/>
            <a:ext cx="5943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TOP 3</a:t>
            </a:r>
          </a:p>
        </xdr:txBody>
      </xdr:sp>
      <xdr:sp macro="" textlink="">
        <xdr:nvSpPr>
          <xdr:cNvPr id="4112" name="TextBox 4111">
            <a:extLst>
              <a:ext uri="{FF2B5EF4-FFF2-40B4-BE49-F238E27FC236}">
                <a16:creationId xmlns:a16="http://schemas.microsoft.com/office/drawing/2014/main" id="{C6F1957B-B68C-4DF0-9D00-89A76295CEA7}"/>
              </a:ext>
            </a:extLst>
          </xdr:cNvPr>
          <xdr:cNvSpPr txBox="1"/>
        </xdr:nvSpPr>
        <xdr:spPr>
          <a:xfrm>
            <a:off x="13167360" y="10744200"/>
            <a:ext cx="8839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BOTTOM 3</a:t>
            </a:r>
          </a:p>
        </xdr:txBody>
      </xdr:sp>
      <xdr:pic>
        <xdr:nvPicPr>
          <xdr:cNvPr id="4115" name="Picture 4114">
            <a:extLst>
              <a:ext uri="{FF2B5EF4-FFF2-40B4-BE49-F238E27FC236}">
                <a16:creationId xmlns:a16="http://schemas.microsoft.com/office/drawing/2014/main" id="{6DC7EACE-3550-4CA8-9A74-C51C27E374FF}"/>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rot="10800000" flipV="1">
            <a:off x="10507980" y="10302240"/>
            <a:ext cx="279540" cy="279540"/>
          </a:xfrm>
          <a:prstGeom prst="rect">
            <a:avLst/>
          </a:prstGeom>
        </xdr:spPr>
      </xdr:pic>
    </xdr:grpSp>
    <xdr:clientData/>
  </xdr:twoCellAnchor>
  <xdr:twoCellAnchor editAs="oneCell">
    <xdr:from>
      <xdr:col>7</xdr:col>
      <xdr:colOff>175260</xdr:colOff>
      <xdr:row>1</xdr:row>
      <xdr:rowOff>15240</xdr:rowOff>
    </xdr:from>
    <xdr:to>
      <xdr:col>8</xdr:col>
      <xdr:colOff>289560</xdr:colOff>
      <xdr:row>5</xdr:row>
      <xdr:rowOff>7620</xdr:rowOff>
    </xdr:to>
    <xdr:pic>
      <xdr:nvPicPr>
        <xdr:cNvPr id="4117" name="Picture 4116">
          <a:extLst>
            <a:ext uri="{FF2B5EF4-FFF2-40B4-BE49-F238E27FC236}">
              <a16:creationId xmlns:a16="http://schemas.microsoft.com/office/drawing/2014/main" id="{2AA54FCF-7DFB-1847-EFB8-91266C9D60A9}"/>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4442460" y="198120"/>
          <a:ext cx="723900" cy="723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0</xdr:row>
      <xdr:rowOff>83820</xdr:rowOff>
    </xdr:from>
    <xdr:to>
      <xdr:col>23</xdr:col>
      <xdr:colOff>350520</xdr:colOff>
      <xdr:row>92</xdr:row>
      <xdr:rowOff>22860</xdr:rowOff>
    </xdr:to>
    <xdr:grpSp>
      <xdr:nvGrpSpPr>
        <xdr:cNvPr id="20" name="Group 19">
          <a:extLst>
            <a:ext uri="{FF2B5EF4-FFF2-40B4-BE49-F238E27FC236}">
              <a16:creationId xmlns:a16="http://schemas.microsoft.com/office/drawing/2014/main" id="{44C21E2E-78C6-A14B-55E8-017C5C662299}"/>
            </a:ext>
          </a:extLst>
        </xdr:cNvPr>
        <xdr:cNvGrpSpPr/>
      </xdr:nvGrpSpPr>
      <xdr:grpSpPr>
        <a:xfrm>
          <a:off x="114300" y="83820"/>
          <a:ext cx="14257020" cy="16764000"/>
          <a:chOff x="83820" y="83820"/>
          <a:chExt cx="14257020" cy="16764000"/>
        </a:xfrm>
      </xdr:grpSpPr>
      <xdr:sp macro="" textlink="">
        <xdr:nvSpPr>
          <xdr:cNvPr id="2" name="Rectangle: Rounded Corners 1">
            <a:extLst>
              <a:ext uri="{FF2B5EF4-FFF2-40B4-BE49-F238E27FC236}">
                <a16:creationId xmlns:a16="http://schemas.microsoft.com/office/drawing/2014/main" id="{F60A6381-DEE6-43E9-A7A5-2D26A366B586}"/>
              </a:ext>
            </a:extLst>
          </xdr:cNvPr>
          <xdr:cNvSpPr/>
        </xdr:nvSpPr>
        <xdr:spPr>
          <a:xfrm>
            <a:off x="10624820" y="2872739"/>
            <a:ext cx="3571240" cy="3208021"/>
          </a:xfrm>
          <a:prstGeom prst="roundRect">
            <a:avLst/>
          </a:prstGeom>
          <a:solidFill>
            <a:srgbClr val="FFFFFF"/>
          </a:solidFill>
          <a:ln>
            <a:noFill/>
          </a:ln>
          <a:effectLst>
            <a:outerShdw blurRad="63500" sx="102000" sy="102000" algn="ctr" rotWithShape="0">
              <a:prstClr val="black">
                <a:alpha val="40000"/>
              </a:prstClr>
            </a:outerShdw>
          </a:effectLst>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sp macro="" textlink="">
        <xdr:nvSpPr>
          <xdr:cNvPr id="3" name="Rectangle: Rounded Corners 2">
            <a:extLst>
              <a:ext uri="{FF2B5EF4-FFF2-40B4-BE49-F238E27FC236}">
                <a16:creationId xmlns:a16="http://schemas.microsoft.com/office/drawing/2014/main" id="{9763ED13-8128-4A2D-8FF5-37948A1018FD}"/>
              </a:ext>
            </a:extLst>
          </xdr:cNvPr>
          <xdr:cNvSpPr/>
        </xdr:nvSpPr>
        <xdr:spPr>
          <a:xfrm>
            <a:off x="2354580" y="2849880"/>
            <a:ext cx="5120640" cy="3291840"/>
          </a:xfrm>
          <a:prstGeom prst="roundRect">
            <a:avLst/>
          </a:prstGeom>
          <a:solidFill>
            <a:srgbClr val="FFFFFF"/>
          </a:solidFill>
          <a:ln>
            <a:noFill/>
          </a:ln>
          <a:effectLst>
            <a:outerShdw blurRad="63500" sx="102000" sy="102000" algn="ctr" rotWithShape="0">
              <a:prstClr val="black">
                <a:alpha val="40000"/>
              </a:prstClr>
            </a:outerShdw>
          </a:effectLst>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12DD08DA-8B27-4FF5-A82E-DF4EE4303908}"/>
              </a:ext>
            </a:extLst>
          </xdr:cNvPr>
          <xdr:cNvSpPr/>
        </xdr:nvSpPr>
        <xdr:spPr>
          <a:xfrm>
            <a:off x="83820" y="83820"/>
            <a:ext cx="14257020" cy="1097280"/>
          </a:xfrm>
          <a:prstGeom prst="roundRect">
            <a:avLst/>
          </a:prstGeom>
          <a:solidFill>
            <a:srgbClr val="FFFFFF"/>
          </a:solidFill>
          <a:ln>
            <a:noFill/>
          </a:ln>
          <a:effectLst>
            <a:outerShdw blurRad="63500" sx="102000" sy="102000" algn="ctr" rotWithShape="0">
              <a:prstClr val="black">
                <a:alpha val="40000"/>
              </a:prstClr>
            </a:outerShdw>
          </a:effectLst>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A6F77055-05EE-4AC2-90BF-DAFB60E81FD9}"/>
              </a:ext>
            </a:extLst>
          </xdr:cNvPr>
          <xdr:cNvSpPr/>
        </xdr:nvSpPr>
        <xdr:spPr>
          <a:xfrm>
            <a:off x="114300" y="1318260"/>
            <a:ext cx="2103120" cy="15506700"/>
          </a:xfrm>
          <a:prstGeom prst="roundRect">
            <a:avLst/>
          </a:prstGeom>
          <a:solidFill>
            <a:srgbClr val="FFFFFF"/>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 name="Group 5">
            <a:extLst>
              <a:ext uri="{FF2B5EF4-FFF2-40B4-BE49-F238E27FC236}">
                <a16:creationId xmlns:a16="http://schemas.microsoft.com/office/drawing/2014/main" id="{0F3AEA96-C4C1-4B22-89C1-48939A6D1974}"/>
              </a:ext>
            </a:extLst>
          </xdr:cNvPr>
          <xdr:cNvGrpSpPr/>
        </xdr:nvGrpSpPr>
        <xdr:grpSpPr>
          <a:xfrm>
            <a:off x="2339340" y="1347415"/>
            <a:ext cx="11856720" cy="1359408"/>
            <a:chOff x="2173026" y="1271215"/>
            <a:chExt cx="11588694" cy="1359408"/>
          </a:xfrm>
        </xdr:grpSpPr>
        <xdr:sp macro="" textlink="">
          <xdr:nvSpPr>
            <xdr:cNvPr id="7" name="Rectangle: Rounded Corners 6">
              <a:extLst>
                <a:ext uri="{FF2B5EF4-FFF2-40B4-BE49-F238E27FC236}">
                  <a16:creationId xmlns:a16="http://schemas.microsoft.com/office/drawing/2014/main" id="{5A77C4A2-86D0-F3F5-000B-325A75ED6B66}"/>
                </a:ext>
              </a:extLst>
            </xdr:cNvPr>
            <xdr:cNvSpPr/>
          </xdr:nvSpPr>
          <xdr:spPr>
            <a:xfrm>
              <a:off x="2173026" y="1271215"/>
              <a:ext cx="2787594" cy="1344168"/>
            </a:xfrm>
            <a:prstGeom prst="roundRect">
              <a:avLst/>
            </a:prstGeom>
            <a:gradFill flip="none" rotWithShape="1">
              <a:gsLst>
                <a:gs pos="11000">
                  <a:srgbClr val="FFFFFF"/>
                </a:gs>
                <a:gs pos="0">
                  <a:srgbClr val="E33B57"/>
                </a:gs>
              </a:gsLst>
              <a:lin ang="0" scaled="1"/>
              <a:tileRect/>
            </a:gradFill>
            <a:ln>
              <a:noFill/>
            </a:ln>
            <a:effectLst>
              <a:outerShdw blurRad="63500" sx="102000" sy="102000" algn="ctr" rotWithShape="0">
                <a:prstClr val="black">
                  <a:alpha val="40000"/>
                </a:prstClr>
              </a:outerShdw>
            </a:effectLst>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FBEF9656-77DE-0A1B-886F-4DBEA6E7B409}"/>
                </a:ext>
              </a:extLst>
            </xdr:cNvPr>
            <xdr:cNvSpPr/>
          </xdr:nvSpPr>
          <xdr:spPr>
            <a:xfrm>
              <a:off x="5109266" y="1271215"/>
              <a:ext cx="2787594" cy="1344168"/>
            </a:xfrm>
            <a:prstGeom prst="roundRect">
              <a:avLst/>
            </a:prstGeom>
            <a:gradFill flip="none" rotWithShape="1">
              <a:gsLst>
                <a:gs pos="11000">
                  <a:srgbClr val="FFFFFF"/>
                </a:gs>
                <a:gs pos="0">
                  <a:srgbClr val="F06813"/>
                </a:gs>
              </a:gsLst>
              <a:lin ang="0" scaled="1"/>
              <a:tileRect/>
            </a:gradFill>
            <a:ln>
              <a:noFill/>
            </a:ln>
            <a:effectLst>
              <a:outerShdw blurRad="63500" sx="102000" sy="102000" algn="ctr" rotWithShape="0">
                <a:prstClr val="black">
                  <a:alpha val="40000"/>
                </a:prstClr>
              </a:outerShdw>
            </a:effectLst>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A3515FF7-29FF-E2C7-9BE2-2E24590F1F5A}"/>
                </a:ext>
              </a:extLst>
            </xdr:cNvPr>
            <xdr:cNvSpPr/>
          </xdr:nvSpPr>
          <xdr:spPr>
            <a:xfrm>
              <a:off x="8045506" y="1278835"/>
              <a:ext cx="2787594" cy="1344168"/>
            </a:xfrm>
            <a:prstGeom prst="roundRect">
              <a:avLst/>
            </a:prstGeom>
            <a:gradFill flip="none" rotWithShape="1">
              <a:gsLst>
                <a:gs pos="11000">
                  <a:srgbClr val="FFFFFF"/>
                </a:gs>
                <a:gs pos="0">
                  <a:srgbClr val="1F8CB3"/>
                </a:gs>
              </a:gsLst>
              <a:lin ang="0" scaled="1"/>
              <a:tileRect/>
            </a:gradFill>
            <a:ln>
              <a:noFill/>
            </a:ln>
            <a:effectLst>
              <a:outerShdw blurRad="63500" sx="102000" sy="102000" algn="ctr" rotWithShape="0">
                <a:prstClr val="black">
                  <a:alpha val="40000"/>
                </a:prstClr>
              </a:outerShdw>
            </a:effectLst>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4CA3F261-4E57-EA32-C53E-DA8CC8D0CFB1}"/>
                </a:ext>
              </a:extLst>
            </xdr:cNvPr>
            <xdr:cNvSpPr/>
          </xdr:nvSpPr>
          <xdr:spPr>
            <a:xfrm>
              <a:off x="10974126" y="1286455"/>
              <a:ext cx="2787594" cy="1344168"/>
            </a:xfrm>
            <a:prstGeom prst="roundRect">
              <a:avLst/>
            </a:prstGeom>
            <a:gradFill flip="none" rotWithShape="1">
              <a:gsLst>
                <a:gs pos="7000">
                  <a:srgbClr val="FFFFFF"/>
                </a:gs>
                <a:gs pos="0">
                  <a:srgbClr val="8528FD"/>
                </a:gs>
              </a:gsLst>
              <a:lin ang="0" scaled="1"/>
              <a:tileRect/>
            </a:gradFill>
            <a:ln>
              <a:noFill/>
            </a:ln>
            <a:effectLst>
              <a:outerShdw blurRad="63500" sx="102000" sy="102000" algn="ctr" rotWithShape="0">
                <a:prstClr val="black">
                  <a:alpha val="40000"/>
                </a:prstClr>
              </a:outerShdw>
            </a:effectLst>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pic>
        <xdr:nvPicPr>
          <xdr:cNvPr id="12" name="Picture 11">
            <a:hlinkClick xmlns:r="http://schemas.openxmlformats.org/officeDocument/2006/relationships" r:id="rId1"/>
            <a:extLst>
              <a:ext uri="{FF2B5EF4-FFF2-40B4-BE49-F238E27FC236}">
                <a16:creationId xmlns:a16="http://schemas.microsoft.com/office/drawing/2014/main" id="{167895B6-5409-4F24-A848-A0E20DC49B5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flipH="1">
            <a:off x="13456919" y="289560"/>
            <a:ext cx="624839" cy="624839"/>
          </a:xfrm>
          <a:prstGeom prst="rect">
            <a:avLst/>
          </a:prstGeom>
        </xdr:spPr>
      </xdr:pic>
      <xdr:pic>
        <xdr:nvPicPr>
          <xdr:cNvPr id="13" name="Picture 12">
            <a:hlinkClick xmlns:r="http://schemas.openxmlformats.org/officeDocument/2006/relationships" r:id="rId3"/>
            <a:extLst>
              <a:ext uri="{FF2B5EF4-FFF2-40B4-BE49-F238E27FC236}">
                <a16:creationId xmlns:a16="http://schemas.microsoft.com/office/drawing/2014/main" id="{DB0977FE-12F5-4CE5-8191-8FF9E90FDD5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22458" y="349499"/>
            <a:ext cx="570122" cy="570122"/>
          </a:xfrm>
          <a:prstGeom prst="rect">
            <a:avLst/>
          </a:prstGeom>
        </xdr:spPr>
      </xdr:pic>
      <xdr:pic>
        <xdr:nvPicPr>
          <xdr:cNvPr id="14" name="Picture 13">
            <a:hlinkClick xmlns:r="http://schemas.openxmlformats.org/officeDocument/2006/relationships" r:id="rId5"/>
            <a:extLst>
              <a:ext uri="{FF2B5EF4-FFF2-40B4-BE49-F238E27FC236}">
                <a16:creationId xmlns:a16="http://schemas.microsoft.com/office/drawing/2014/main" id="{A7A16FBB-4ABC-412C-9BAC-DDAE6616BFD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1856879" y="294780"/>
            <a:ext cx="627240" cy="627240"/>
          </a:xfrm>
          <a:prstGeom prst="rect">
            <a:avLst/>
          </a:prstGeom>
        </xdr:spPr>
      </xdr:pic>
      <xdr:graphicFrame macro="">
        <xdr:nvGraphicFramePr>
          <xdr:cNvPr id="15" name="Chart 14">
            <a:extLst>
              <a:ext uri="{FF2B5EF4-FFF2-40B4-BE49-F238E27FC236}">
                <a16:creationId xmlns:a16="http://schemas.microsoft.com/office/drawing/2014/main" id="{F49F5B52-EE42-46CF-9CDE-234F451FB0D6}"/>
              </a:ext>
            </a:extLst>
          </xdr:cNvPr>
          <xdr:cNvGraphicFramePr>
            <a:graphicFrameLocks/>
          </xdr:cNvGraphicFramePr>
        </xdr:nvGraphicFramePr>
        <xdr:xfrm>
          <a:off x="2369820" y="3268980"/>
          <a:ext cx="4960620" cy="2811781"/>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6" name="Oval 15">
            <a:extLst>
              <a:ext uri="{FF2B5EF4-FFF2-40B4-BE49-F238E27FC236}">
                <a16:creationId xmlns:a16="http://schemas.microsoft.com/office/drawing/2014/main" id="{7663E673-4DE9-420B-B290-00AE3DF1BBA1}"/>
              </a:ext>
            </a:extLst>
          </xdr:cNvPr>
          <xdr:cNvSpPr/>
        </xdr:nvSpPr>
        <xdr:spPr>
          <a:xfrm>
            <a:off x="2659380" y="1501140"/>
            <a:ext cx="548640" cy="548640"/>
          </a:xfrm>
          <a:prstGeom prst="ellipse">
            <a:avLst/>
          </a:prstGeom>
          <a:solidFill>
            <a:srgbClr val="E54963"/>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Oval 16">
            <a:extLst>
              <a:ext uri="{FF2B5EF4-FFF2-40B4-BE49-F238E27FC236}">
                <a16:creationId xmlns:a16="http://schemas.microsoft.com/office/drawing/2014/main" id="{C86F7DA4-0A79-4270-9ECA-42A8F5BD942E}"/>
              </a:ext>
            </a:extLst>
          </xdr:cNvPr>
          <xdr:cNvSpPr/>
        </xdr:nvSpPr>
        <xdr:spPr>
          <a:xfrm>
            <a:off x="5593080" y="1508760"/>
            <a:ext cx="548640" cy="548640"/>
          </a:xfrm>
          <a:prstGeom prst="ellipse">
            <a:avLst/>
          </a:prstGeom>
          <a:solidFill>
            <a:srgbClr val="F06813"/>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Oval 17">
            <a:extLst>
              <a:ext uri="{FF2B5EF4-FFF2-40B4-BE49-F238E27FC236}">
                <a16:creationId xmlns:a16="http://schemas.microsoft.com/office/drawing/2014/main" id="{EF3644B2-C8BB-4DA3-A220-1BC8E297F3CE}"/>
              </a:ext>
            </a:extLst>
          </xdr:cNvPr>
          <xdr:cNvSpPr/>
        </xdr:nvSpPr>
        <xdr:spPr>
          <a:xfrm>
            <a:off x="8671560" y="1516380"/>
            <a:ext cx="548640" cy="548640"/>
          </a:xfrm>
          <a:prstGeom prst="ellipse">
            <a:avLst/>
          </a:prstGeom>
          <a:solidFill>
            <a:srgbClr val="1F8CB3"/>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Oval 18">
            <a:extLst>
              <a:ext uri="{FF2B5EF4-FFF2-40B4-BE49-F238E27FC236}">
                <a16:creationId xmlns:a16="http://schemas.microsoft.com/office/drawing/2014/main" id="{D09D2C6F-73C0-4970-8A4D-CC417D490D30}"/>
              </a:ext>
            </a:extLst>
          </xdr:cNvPr>
          <xdr:cNvSpPr/>
        </xdr:nvSpPr>
        <xdr:spPr>
          <a:xfrm>
            <a:off x="11551920" y="1478280"/>
            <a:ext cx="548640" cy="548640"/>
          </a:xfrm>
          <a:prstGeom prst="ellipse">
            <a:avLst/>
          </a:prstGeom>
          <a:solidFill>
            <a:srgbClr val="8528FD"/>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Analysis'!R4">
        <xdr:nvSpPr>
          <xdr:cNvPr id="21" name="TextBox 20">
            <a:extLst>
              <a:ext uri="{FF2B5EF4-FFF2-40B4-BE49-F238E27FC236}">
                <a16:creationId xmlns:a16="http://schemas.microsoft.com/office/drawing/2014/main" id="{D4C07B41-2ED7-4A68-BE70-F92713BA8FA4}"/>
              </a:ext>
            </a:extLst>
          </xdr:cNvPr>
          <xdr:cNvSpPr txBox="1"/>
        </xdr:nvSpPr>
        <xdr:spPr>
          <a:xfrm>
            <a:off x="3649980" y="2087880"/>
            <a:ext cx="944880" cy="51054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167FB1-CF71-42A0-9419-A0CE5D6EAB65}" type="TxLink">
              <a:rPr lang="en-US" sz="2400" b="1" i="0" u="none" strike="noStrike">
                <a:solidFill>
                  <a:srgbClr val="E33955"/>
                </a:solidFill>
                <a:latin typeface="Calibri"/>
                <a:ea typeface="Calibri"/>
                <a:cs typeface="Calibri"/>
              </a:rPr>
              <a:pPr/>
              <a:t>2000</a:t>
            </a:fld>
            <a:endParaRPr lang="en-US" sz="2400">
              <a:solidFill>
                <a:srgbClr val="E33955"/>
              </a:solidFill>
            </a:endParaRPr>
          </a:p>
        </xdr:txBody>
      </xdr:sp>
      <xdr:sp macro="" textlink="'Pivot Analysis'!S4">
        <xdr:nvSpPr>
          <xdr:cNvPr id="22" name="TextBox 21">
            <a:extLst>
              <a:ext uri="{FF2B5EF4-FFF2-40B4-BE49-F238E27FC236}">
                <a16:creationId xmlns:a16="http://schemas.microsoft.com/office/drawing/2014/main" id="{369AB7E5-662E-4520-8EE9-651A1C30243D}"/>
              </a:ext>
            </a:extLst>
          </xdr:cNvPr>
          <xdr:cNvSpPr txBox="1"/>
        </xdr:nvSpPr>
        <xdr:spPr>
          <a:xfrm>
            <a:off x="6629400" y="2080260"/>
            <a:ext cx="868680" cy="51054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8C275F-63B4-4AD7-8B19-127673384274}" type="TxLink">
              <a:rPr lang="en-US" sz="2400" b="1" i="0" u="none" strike="noStrike">
                <a:solidFill>
                  <a:srgbClr val="F06813"/>
                </a:solidFill>
                <a:latin typeface="Calibri"/>
                <a:ea typeface="Calibri"/>
                <a:cs typeface="Calibri"/>
              </a:rPr>
              <a:pPr/>
              <a:t>6085</a:t>
            </a:fld>
            <a:endParaRPr lang="en-US" sz="2400">
              <a:solidFill>
                <a:srgbClr val="F06813"/>
              </a:solidFill>
            </a:endParaRPr>
          </a:p>
        </xdr:txBody>
      </xdr:sp>
      <xdr:sp macro="" textlink="">
        <xdr:nvSpPr>
          <xdr:cNvPr id="23" name="TextBox 22">
            <a:extLst>
              <a:ext uri="{FF2B5EF4-FFF2-40B4-BE49-F238E27FC236}">
                <a16:creationId xmlns:a16="http://schemas.microsoft.com/office/drawing/2014/main" id="{2304A195-9EAB-4BE3-B224-103F2119F9D1}"/>
              </a:ext>
            </a:extLst>
          </xdr:cNvPr>
          <xdr:cNvSpPr txBox="1"/>
        </xdr:nvSpPr>
        <xdr:spPr>
          <a:xfrm>
            <a:off x="3200400" y="1417320"/>
            <a:ext cx="174498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ysClr val="windowText" lastClr="000000"/>
                </a:solidFill>
              </a:rPr>
              <a:t>NUMBER</a:t>
            </a:r>
            <a:r>
              <a:rPr lang="en-US" sz="1800" b="1" baseline="0">
                <a:solidFill>
                  <a:sysClr val="windowText" lastClr="000000"/>
                </a:solidFill>
              </a:rPr>
              <a:t> OF</a:t>
            </a:r>
            <a:r>
              <a:rPr lang="en-US" sz="1800" b="1">
                <a:solidFill>
                  <a:sysClr val="windowText" lastClr="000000"/>
                </a:solidFill>
              </a:rPr>
              <a:t> ACCIDENTS</a:t>
            </a:r>
          </a:p>
        </xdr:txBody>
      </xdr:sp>
      <xdr:sp macro="" textlink="">
        <xdr:nvSpPr>
          <xdr:cNvPr id="24" name="TextBox 23">
            <a:extLst>
              <a:ext uri="{FF2B5EF4-FFF2-40B4-BE49-F238E27FC236}">
                <a16:creationId xmlns:a16="http://schemas.microsoft.com/office/drawing/2014/main" id="{70802694-C692-4007-88FD-4AD0CB35BA31}"/>
              </a:ext>
            </a:extLst>
          </xdr:cNvPr>
          <xdr:cNvSpPr txBox="1"/>
        </xdr:nvSpPr>
        <xdr:spPr>
          <a:xfrm>
            <a:off x="6172200" y="1440180"/>
            <a:ext cx="174498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ysClr val="windowText" lastClr="000000"/>
                </a:solidFill>
                <a:latin typeface="+mn-lt"/>
                <a:ea typeface="+mn-ea"/>
                <a:cs typeface="+mn-cs"/>
              </a:rPr>
              <a:t>TOTAL</a:t>
            </a:r>
            <a:r>
              <a:rPr lang="en-US" sz="1800" b="1">
                <a:solidFill>
                  <a:schemeClr val="bg1"/>
                </a:solidFill>
              </a:rPr>
              <a:t> </a:t>
            </a:r>
            <a:r>
              <a:rPr lang="en-US" sz="1800" b="1" baseline="0">
                <a:solidFill>
                  <a:sysClr val="windowText" lastClr="000000"/>
                </a:solidFill>
                <a:latin typeface="+mn-lt"/>
                <a:ea typeface="+mn-ea"/>
                <a:cs typeface="+mn-cs"/>
              </a:rPr>
              <a:t>VEHICLES</a:t>
            </a:r>
            <a:r>
              <a:rPr lang="en-US" sz="1800" b="1">
                <a:solidFill>
                  <a:schemeClr val="bg1"/>
                </a:solidFill>
              </a:rPr>
              <a:t> </a:t>
            </a:r>
            <a:r>
              <a:rPr lang="en-US" sz="1800" b="1" baseline="0">
                <a:solidFill>
                  <a:sysClr val="windowText" lastClr="000000"/>
                </a:solidFill>
                <a:latin typeface="+mn-lt"/>
                <a:ea typeface="+mn-ea"/>
                <a:cs typeface="+mn-cs"/>
              </a:rPr>
              <a:t>INVOLED</a:t>
            </a:r>
          </a:p>
        </xdr:txBody>
      </xdr:sp>
      <xdr:sp macro="" textlink="">
        <xdr:nvSpPr>
          <xdr:cNvPr id="25" name="TextBox 24">
            <a:extLst>
              <a:ext uri="{FF2B5EF4-FFF2-40B4-BE49-F238E27FC236}">
                <a16:creationId xmlns:a16="http://schemas.microsoft.com/office/drawing/2014/main" id="{42C62B72-70C9-4F53-917F-5EF3612F388B}"/>
              </a:ext>
            </a:extLst>
          </xdr:cNvPr>
          <xdr:cNvSpPr txBox="1"/>
        </xdr:nvSpPr>
        <xdr:spPr>
          <a:xfrm>
            <a:off x="9166860" y="1409700"/>
            <a:ext cx="174498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ysClr val="windowText" lastClr="000000"/>
                </a:solidFill>
                <a:latin typeface="+mn-lt"/>
                <a:ea typeface="+mn-ea"/>
                <a:cs typeface="+mn-cs"/>
              </a:rPr>
              <a:t>CASUALITIES</a:t>
            </a:r>
            <a:r>
              <a:rPr lang="en-US" sz="1800" b="1">
                <a:solidFill>
                  <a:schemeClr val="bg1"/>
                </a:solidFill>
              </a:rPr>
              <a:t> </a:t>
            </a:r>
            <a:r>
              <a:rPr lang="en-US" sz="1800" b="1" baseline="0">
                <a:solidFill>
                  <a:sysClr val="windowText" lastClr="000000"/>
                </a:solidFill>
                <a:latin typeface="+mn-lt"/>
                <a:ea typeface="+mn-ea"/>
                <a:cs typeface="+mn-cs"/>
              </a:rPr>
              <a:t>COUNT</a:t>
            </a:r>
          </a:p>
        </xdr:txBody>
      </xdr:sp>
      <xdr:sp macro="" textlink="'Pivot Analysis'!T4">
        <xdr:nvSpPr>
          <xdr:cNvPr id="26" name="TextBox 25">
            <a:extLst>
              <a:ext uri="{FF2B5EF4-FFF2-40B4-BE49-F238E27FC236}">
                <a16:creationId xmlns:a16="http://schemas.microsoft.com/office/drawing/2014/main" id="{88D01BEB-E90C-4EB4-BD38-B361A05BBB79}"/>
              </a:ext>
            </a:extLst>
          </xdr:cNvPr>
          <xdr:cNvSpPr txBox="1"/>
        </xdr:nvSpPr>
        <xdr:spPr>
          <a:xfrm>
            <a:off x="9677400" y="2026920"/>
            <a:ext cx="86868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F70191-34FD-4FBB-AD1B-53513827EDF3}" type="TxLink">
              <a:rPr lang="en-US" sz="2400" b="1" i="0" u="none" strike="noStrike">
                <a:solidFill>
                  <a:srgbClr val="1F8CB3"/>
                </a:solidFill>
                <a:latin typeface="Calibri"/>
                <a:ea typeface="Calibri"/>
                <a:cs typeface="Calibri"/>
              </a:rPr>
              <a:pPr/>
              <a:t>9924</a:t>
            </a:fld>
            <a:endParaRPr lang="en-US" sz="4400">
              <a:solidFill>
                <a:srgbClr val="1F8CB3"/>
              </a:solidFill>
            </a:endParaRPr>
          </a:p>
        </xdr:txBody>
      </xdr:sp>
      <xdr:sp macro="" textlink="">
        <xdr:nvSpPr>
          <xdr:cNvPr id="27" name="TextBox 26">
            <a:extLst>
              <a:ext uri="{FF2B5EF4-FFF2-40B4-BE49-F238E27FC236}">
                <a16:creationId xmlns:a16="http://schemas.microsoft.com/office/drawing/2014/main" id="{86D29BAD-2A92-4477-9C83-4660FA9570BF}"/>
              </a:ext>
            </a:extLst>
          </xdr:cNvPr>
          <xdr:cNvSpPr txBox="1"/>
        </xdr:nvSpPr>
        <xdr:spPr>
          <a:xfrm>
            <a:off x="12062460" y="1402080"/>
            <a:ext cx="206502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ysClr val="windowText" lastClr="000000"/>
                </a:solidFill>
                <a:latin typeface="+mn-lt"/>
                <a:ea typeface="+mn-ea"/>
                <a:cs typeface="+mn-cs"/>
              </a:rPr>
              <a:t>AVG. EMERGENCY</a:t>
            </a:r>
            <a:r>
              <a:rPr lang="en-US" sz="1800" b="1" baseline="0">
                <a:solidFill>
                  <a:schemeClr val="bg1"/>
                </a:solidFill>
              </a:rPr>
              <a:t> </a:t>
            </a:r>
            <a:r>
              <a:rPr lang="en-US" sz="1800" b="1" baseline="0">
                <a:solidFill>
                  <a:sysClr val="windowText" lastClr="000000"/>
                </a:solidFill>
                <a:latin typeface="+mn-lt"/>
                <a:ea typeface="+mn-ea"/>
                <a:cs typeface="+mn-cs"/>
              </a:rPr>
              <a:t>RESPONSE</a:t>
            </a:r>
            <a:r>
              <a:rPr lang="en-US" sz="1800" b="1" baseline="0">
                <a:solidFill>
                  <a:schemeClr val="bg1"/>
                </a:solidFill>
              </a:rPr>
              <a:t> </a:t>
            </a:r>
            <a:r>
              <a:rPr lang="en-US" sz="1800" b="1" baseline="0">
                <a:solidFill>
                  <a:sysClr val="windowText" lastClr="000000"/>
                </a:solidFill>
                <a:latin typeface="+mn-lt"/>
                <a:ea typeface="+mn-ea"/>
                <a:cs typeface="+mn-cs"/>
              </a:rPr>
              <a:t>TIME</a:t>
            </a:r>
          </a:p>
        </xdr:txBody>
      </xdr:sp>
      <xdr:sp macro="" textlink="'Pivot Analysis'!U4">
        <xdr:nvSpPr>
          <xdr:cNvPr id="28" name="TextBox 27">
            <a:extLst>
              <a:ext uri="{FF2B5EF4-FFF2-40B4-BE49-F238E27FC236}">
                <a16:creationId xmlns:a16="http://schemas.microsoft.com/office/drawing/2014/main" id="{C046B6F1-711F-45B4-9F9A-ABA557C0C8C0}"/>
              </a:ext>
            </a:extLst>
          </xdr:cNvPr>
          <xdr:cNvSpPr txBox="1"/>
        </xdr:nvSpPr>
        <xdr:spPr>
          <a:xfrm>
            <a:off x="12329160" y="2026920"/>
            <a:ext cx="179832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56A852-0F7D-4839-8660-288FBBFCF3D6}" type="TxLink">
              <a:rPr lang="en-US" sz="2400" b="1" i="0" u="none" strike="noStrike">
                <a:solidFill>
                  <a:srgbClr val="8528FD"/>
                </a:solidFill>
                <a:latin typeface="Calibri"/>
                <a:ea typeface="Calibri"/>
                <a:cs typeface="Calibri"/>
              </a:rPr>
              <a:pPr/>
              <a:t>32.25</a:t>
            </a:fld>
            <a:r>
              <a:rPr lang="en-US" sz="2400" b="1" i="0" u="none" strike="noStrike">
                <a:solidFill>
                  <a:srgbClr val="8528FD"/>
                </a:solidFill>
                <a:latin typeface="Calibri"/>
                <a:ea typeface="Calibri"/>
                <a:cs typeface="Calibri"/>
              </a:rPr>
              <a:t> </a:t>
            </a:r>
            <a:r>
              <a:rPr lang="en-US" sz="1800" b="1" i="0" u="none" strike="noStrike">
                <a:solidFill>
                  <a:srgbClr val="8528FD"/>
                </a:solidFill>
                <a:latin typeface="Calibri"/>
                <a:ea typeface="Calibri"/>
                <a:cs typeface="Calibri"/>
              </a:rPr>
              <a:t>(Mins)</a:t>
            </a:r>
            <a:endParaRPr lang="en-US" sz="7200">
              <a:solidFill>
                <a:srgbClr val="8528FD"/>
              </a:solidFill>
            </a:endParaRPr>
          </a:p>
        </xdr:txBody>
      </xdr:sp>
      <xdr:pic>
        <xdr:nvPicPr>
          <xdr:cNvPr id="29" name="Picture 28">
            <a:extLst>
              <a:ext uri="{FF2B5EF4-FFF2-40B4-BE49-F238E27FC236}">
                <a16:creationId xmlns:a16="http://schemas.microsoft.com/office/drawing/2014/main" id="{AA4D7C0F-8B57-4A05-8FEF-174D0D171366}"/>
              </a:ext>
            </a:extLst>
          </xdr:cNvPr>
          <xdr:cNvPicPr>
            <a:picLocks noChangeAspect="1"/>
          </xdr:cNvPicPr>
        </xdr:nvPicPr>
        <xdr:blipFill>
          <a:blip xmlns:r="http://schemas.openxmlformats.org/officeDocument/2006/relationships" r:embed="rId8"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2705100" y="1539240"/>
            <a:ext cx="487680" cy="487680"/>
          </a:xfrm>
          <a:prstGeom prst="rect">
            <a:avLst/>
          </a:prstGeom>
        </xdr:spPr>
      </xdr:pic>
      <xdr:pic>
        <xdr:nvPicPr>
          <xdr:cNvPr id="30" name="Picture 29">
            <a:extLst>
              <a:ext uri="{FF2B5EF4-FFF2-40B4-BE49-F238E27FC236}">
                <a16:creationId xmlns:a16="http://schemas.microsoft.com/office/drawing/2014/main" id="{54931B49-C810-4495-A66E-078B07EAAA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635740" y="1508760"/>
            <a:ext cx="403860" cy="403860"/>
          </a:xfrm>
          <a:prstGeom prst="rect">
            <a:avLst/>
          </a:prstGeom>
        </xdr:spPr>
      </xdr:pic>
      <xdr:pic>
        <xdr:nvPicPr>
          <xdr:cNvPr id="31" name="Picture 30">
            <a:extLst>
              <a:ext uri="{FF2B5EF4-FFF2-40B4-BE49-F238E27FC236}">
                <a16:creationId xmlns:a16="http://schemas.microsoft.com/office/drawing/2014/main" id="{F407A36A-86DE-4E54-B072-2DCCD8D36A3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717279" y="1562099"/>
            <a:ext cx="426721" cy="426721"/>
          </a:xfrm>
          <a:prstGeom prst="rect">
            <a:avLst/>
          </a:prstGeom>
        </xdr:spPr>
      </xdr:pic>
      <xdr:pic>
        <xdr:nvPicPr>
          <xdr:cNvPr id="32" name="Picture 31">
            <a:extLst>
              <a:ext uri="{FF2B5EF4-FFF2-40B4-BE49-F238E27FC236}">
                <a16:creationId xmlns:a16="http://schemas.microsoft.com/office/drawing/2014/main" id="{59E5F968-D9F6-4263-9E2F-1E6FD395915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646420" y="1554480"/>
            <a:ext cx="411480" cy="411480"/>
          </a:xfrm>
          <a:prstGeom prst="rect">
            <a:avLst/>
          </a:prstGeom>
        </xdr:spPr>
      </xdr:pic>
      <xdr:sp macro="" textlink="">
        <xdr:nvSpPr>
          <xdr:cNvPr id="34" name="Rectangle: Rounded Corners 33">
            <a:extLst>
              <a:ext uri="{FF2B5EF4-FFF2-40B4-BE49-F238E27FC236}">
                <a16:creationId xmlns:a16="http://schemas.microsoft.com/office/drawing/2014/main" id="{7583578F-83FE-4A8E-8339-3995815075EB}"/>
              </a:ext>
            </a:extLst>
          </xdr:cNvPr>
          <xdr:cNvSpPr/>
        </xdr:nvSpPr>
        <xdr:spPr>
          <a:xfrm>
            <a:off x="2385060" y="6355080"/>
            <a:ext cx="6416040" cy="3665220"/>
          </a:xfrm>
          <a:prstGeom prst="roundRect">
            <a:avLst/>
          </a:prstGeom>
          <a:solidFill>
            <a:srgbClr val="FFFFFF"/>
          </a:solidFill>
          <a:ln>
            <a:noFill/>
          </a:ln>
          <a:effectLst>
            <a:outerShdw blurRad="63500" sx="102000" sy="102000" algn="ctr" rotWithShape="0">
              <a:prstClr val="black">
                <a:alpha val="40000"/>
              </a:prstClr>
            </a:outerShdw>
          </a:effectLst>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5" name="Group 34">
            <a:extLst>
              <a:ext uri="{FF2B5EF4-FFF2-40B4-BE49-F238E27FC236}">
                <a16:creationId xmlns:a16="http://schemas.microsoft.com/office/drawing/2014/main" id="{A0BA5E20-FFB7-4822-BB86-12E5D51F4712}"/>
              </a:ext>
            </a:extLst>
          </xdr:cNvPr>
          <xdr:cNvGrpSpPr/>
        </xdr:nvGrpSpPr>
        <xdr:grpSpPr>
          <a:xfrm>
            <a:off x="9136380" y="6286500"/>
            <a:ext cx="5166360" cy="3703320"/>
            <a:chOff x="9083040" y="8069031"/>
            <a:chExt cx="4876361" cy="3741420"/>
          </a:xfrm>
          <a:effectLst>
            <a:outerShdw blurRad="63500" sx="102000" sy="102000" algn="ctr" rotWithShape="0">
              <a:prstClr val="black">
                <a:alpha val="40000"/>
              </a:prstClr>
            </a:outerShdw>
          </a:effectLst>
        </xdr:grpSpPr>
        <xdr:sp macro="" textlink="">
          <xdr:nvSpPr>
            <xdr:cNvPr id="36" name="Rectangle: Rounded Corners 35">
              <a:extLst>
                <a:ext uri="{FF2B5EF4-FFF2-40B4-BE49-F238E27FC236}">
                  <a16:creationId xmlns:a16="http://schemas.microsoft.com/office/drawing/2014/main" id="{8C69DC0A-3090-F03D-0BE2-BD5892C70E0D}"/>
                </a:ext>
              </a:extLst>
            </xdr:cNvPr>
            <xdr:cNvSpPr/>
          </xdr:nvSpPr>
          <xdr:spPr>
            <a:xfrm>
              <a:off x="9083040" y="8069031"/>
              <a:ext cx="4876361" cy="3741420"/>
            </a:xfrm>
            <a:prstGeom prst="roundRect">
              <a:avLst/>
            </a:prstGeom>
            <a:solidFill>
              <a:srgbClr val="FFFFFF"/>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7" name="Chart 36">
              <a:extLst>
                <a:ext uri="{FF2B5EF4-FFF2-40B4-BE49-F238E27FC236}">
                  <a16:creationId xmlns:a16="http://schemas.microsoft.com/office/drawing/2014/main" id="{D5BAD906-06DA-8442-031C-80B6141894B9}"/>
                </a:ext>
              </a:extLst>
            </xdr:cNvPr>
            <xdr:cNvGraphicFramePr>
              <a:graphicFrameLocks/>
            </xdr:cNvGraphicFramePr>
          </xdr:nvGraphicFramePr>
          <xdr:xfrm>
            <a:off x="9156225" y="8648700"/>
            <a:ext cx="4705671" cy="306324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38" name="TextBox 37">
              <a:extLst>
                <a:ext uri="{FF2B5EF4-FFF2-40B4-BE49-F238E27FC236}">
                  <a16:creationId xmlns:a16="http://schemas.microsoft.com/office/drawing/2014/main" id="{8D662150-BF1F-CCC1-1BDE-840B5AA3527D}"/>
                </a:ext>
              </a:extLst>
            </xdr:cNvPr>
            <xdr:cNvSpPr txBox="1"/>
          </xdr:nvSpPr>
          <xdr:spPr>
            <a:xfrm>
              <a:off x="10292892" y="8222136"/>
              <a:ext cx="3506144" cy="365760"/>
            </a:xfrm>
            <a:prstGeom prst="rect">
              <a:avLst/>
            </a:prstGeom>
            <a:noFill/>
            <a:ln w="9525" cmpd="sng">
              <a:noFill/>
            </a:ln>
            <a:scene3d>
              <a:camera prst="orthographicFront"/>
              <a:lightRig rig="threePt" dir="t"/>
            </a:scene3d>
            <a:sp3d>
              <a:bevelT prst="convex"/>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HOSPITALIZATION</a:t>
              </a:r>
              <a:r>
                <a:rPr lang="en-US" sz="1800" b="1" baseline="0">
                  <a:solidFill>
                    <a:sysClr val="windowText" lastClr="000000"/>
                  </a:solidFill>
                </a:rPr>
                <a:t> BY SEVERITY</a:t>
              </a:r>
              <a:endParaRPr lang="en-US" sz="1800" b="1">
                <a:solidFill>
                  <a:sysClr val="windowText" lastClr="000000"/>
                </a:solidFill>
              </a:endParaRPr>
            </a:p>
          </xdr:txBody>
        </xdr:sp>
        <xdr:pic>
          <xdr:nvPicPr>
            <xdr:cNvPr id="39" name="Picture 38">
              <a:extLst>
                <a:ext uri="{FF2B5EF4-FFF2-40B4-BE49-F238E27FC236}">
                  <a16:creationId xmlns:a16="http://schemas.microsoft.com/office/drawing/2014/main" id="{CF1EEED1-6BCB-4451-66F2-FFAFF772C08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0800000" flipV="1">
              <a:off x="9904871" y="8214673"/>
              <a:ext cx="435245" cy="411480"/>
            </a:xfrm>
            <a:prstGeom prst="rect">
              <a:avLst/>
            </a:prstGeom>
          </xdr:spPr>
        </xdr:pic>
      </xdr:grpSp>
      <xdr:sp macro="" textlink="">
        <xdr:nvSpPr>
          <xdr:cNvPr id="40" name="TextBox 39">
            <a:extLst>
              <a:ext uri="{FF2B5EF4-FFF2-40B4-BE49-F238E27FC236}">
                <a16:creationId xmlns:a16="http://schemas.microsoft.com/office/drawing/2014/main" id="{846BC348-7AC9-46EF-B190-9FD38AEA4B71}"/>
              </a:ext>
            </a:extLst>
          </xdr:cNvPr>
          <xdr:cNvSpPr txBox="1"/>
        </xdr:nvSpPr>
        <xdr:spPr>
          <a:xfrm>
            <a:off x="571500" y="1402080"/>
            <a:ext cx="15240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FILTER</a:t>
            </a:r>
            <a:r>
              <a:rPr lang="en-US" sz="1800" b="1" baseline="0">
                <a:solidFill>
                  <a:schemeClr val="bg1"/>
                </a:solidFill>
              </a:rPr>
              <a:t> </a:t>
            </a:r>
            <a:r>
              <a:rPr lang="en-US" sz="1800" b="1" baseline="0">
                <a:solidFill>
                  <a:sysClr val="windowText" lastClr="000000"/>
                </a:solidFill>
              </a:rPr>
              <a:t>PANEL</a:t>
            </a:r>
            <a:endParaRPr lang="en-US" sz="1800" b="1">
              <a:solidFill>
                <a:sysClr val="windowText" lastClr="000000"/>
              </a:solidFill>
            </a:endParaRPr>
          </a:p>
        </xdr:txBody>
      </xdr:sp>
      <xdr:sp macro="" textlink="">
        <xdr:nvSpPr>
          <xdr:cNvPr id="41" name="Rectangle: Rounded Corners 40">
            <a:extLst>
              <a:ext uri="{FF2B5EF4-FFF2-40B4-BE49-F238E27FC236}">
                <a16:creationId xmlns:a16="http://schemas.microsoft.com/office/drawing/2014/main" id="{1DA410D4-7D8F-4326-9764-08E802FB1C54}"/>
              </a:ext>
            </a:extLst>
          </xdr:cNvPr>
          <xdr:cNvSpPr/>
        </xdr:nvSpPr>
        <xdr:spPr>
          <a:xfrm>
            <a:off x="9715500" y="10165080"/>
            <a:ext cx="4564380" cy="3246120"/>
          </a:xfrm>
          <a:prstGeom prst="roundRect">
            <a:avLst/>
          </a:prstGeom>
          <a:solidFill>
            <a:srgbClr val="FFFFFF"/>
          </a:solidFill>
          <a:ln>
            <a:noFill/>
          </a:ln>
          <a:effectLst>
            <a:outerShdw blurRad="63500" sx="102000" sy="102000" algn="ctr" rotWithShape="0">
              <a:prstClr val="black">
                <a:alpha val="40000"/>
              </a:prstClr>
            </a:outerShdw>
          </a:effectLst>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3C408F0C-FAA9-43E3-84FC-D6DC06B6DFC0}"/>
              </a:ext>
            </a:extLst>
          </xdr:cNvPr>
          <xdr:cNvSpPr txBox="1"/>
        </xdr:nvSpPr>
        <xdr:spPr>
          <a:xfrm>
            <a:off x="10941785" y="10242698"/>
            <a:ext cx="2941855"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CASUALITITES BY LOCATION</a:t>
            </a:r>
          </a:p>
        </xdr:txBody>
      </xdr:sp>
      <xdr:grpSp>
        <xdr:nvGrpSpPr>
          <xdr:cNvPr id="43" name="Group 42">
            <a:extLst>
              <a:ext uri="{FF2B5EF4-FFF2-40B4-BE49-F238E27FC236}">
                <a16:creationId xmlns:a16="http://schemas.microsoft.com/office/drawing/2014/main" id="{EA6F2A4F-39EC-4897-A182-095EC2C73B20}"/>
              </a:ext>
            </a:extLst>
          </xdr:cNvPr>
          <xdr:cNvGrpSpPr/>
        </xdr:nvGrpSpPr>
        <xdr:grpSpPr>
          <a:xfrm>
            <a:off x="2390793" y="13668844"/>
            <a:ext cx="6072447" cy="3171356"/>
            <a:chOff x="2385060" y="12070079"/>
            <a:chExt cx="5875020" cy="3108962"/>
          </a:xfrm>
          <a:effectLst>
            <a:outerShdw blurRad="63500" sx="102000" sy="102000" algn="ctr" rotWithShape="0">
              <a:prstClr val="black">
                <a:alpha val="40000"/>
              </a:prstClr>
            </a:outerShdw>
          </a:effectLst>
        </xdr:grpSpPr>
        <xdr:sp macro="" textlink="">
          <xdr:nvSpPr>
            <xdr:cNvPr id="44" name="Rectangle: Rounded Corners 43">
              <a:extLst>
                <a:ext uri="{FF2B5EF4-FFF2-40B4-BE49-F238E27FC236}">
                  <a16:creationId xmlns:a16="http://schemas.microsoft.com/office/drawing/2014/main" id="{5D9690DD-8501-A0DE-682D-AC38E8404C8A}"/>
                </a:ext>
              </a:extLst>
            </xdr:cNvPr>
            <xdr:cNvSpPr/>
          </xdr:nvSpPr>
          <xdr:spPr>
            <a:xfrm>
              <a:off x="2385060" y="12070079"/>
              <a:ext cx="5875020" cy="3108960"/>
            </a:xfrm>
            <a:prstGeom prst="roundRect">
              <a:avLst/>
            </a:prstGeom>
            <a:solidFill>
              <a:srgbClr val="FFFFFF"/>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TextBox 44">
              <a:extLst>
                <a:ext uri="{FF2B5EF4-FFF2-40B4-BE49-F238E27FC236}">
                  <a16:creationId xmlns:a16="http://schemas.microsoft.com/office/drawing/2014/main" id="{CD2A4CFD-5298-4224-346A-352AD274B35D}"/>
                </a:ext>
              </a:extLst>
            </xdr:cNvPr>
            <xdr:cNvSpPr txBox="1"/>
          </xdr:nvSpPr>
          <xdr:spPr>
            <a:xfrm>
              <a:off x="4243972" y="12137942"/>
              <a:ext cx="2438400" cy="365760"/>
            </a:xfrm>
            <a:prstGeom prst="rect">
              <a:avLst/>
            </a:prstGeom>
            <a:noFill/>
            <a:ln w="9525" cmpd="sng">
              <a:noFill/>
            </a:ln>
            <a:scene3d>
              <a:camera prst="orthographicFront"/>
              <a:lightRig rig="threePt" dir="t"/>
            </a:scene3d>
            <a:sp3d>
              <a:bevelT prst="convex"/>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ROAD TYPE ANALYSIS</a:t>
              </a:r>
            </a:p>
          </xdr:txBody>
        </xdr:sp>
        <xdr:graphicFrame macro="">
          <xdr:nvGraphicFramePr>
            <xdr:cNvPr id="46" name="Chart 45">
              <a:extLst>
                <a:ext uri="{FF2B5EF4-FFF2-40B4-BE49-F238E27FC236}">
                  <a16:creationId xmlns:a16="http://schemas.microsoft.com/office/drawing/2014/main" id="{4E474205-9011-ACD6-034D-D13DC52EE1DD}"/>
                </a:ext>
              </a:extLst>
            </xdr:cNvPr>
            <xdr:cNvGraphicFramePr>
              <a:graphicFrameLocks/>
            </xdr:cNvGraphicFramePr>
          </xdr:nvGraphicFramePr>
          <xdr:xfrm>
            <a:off x="2529840" y="12496801"/>
            <a:ext cx="5684520" cy="2682240"/>
          </xdr:xfrm>
          <a:graphic>
            <a:graphicData uri="http://schemas.openxmlformats.org/drawingml/2006/chart">
              <c:chart xmlns:c="http://schemas.openxmlformats.org/drawingml/2006/chart" xmlns:r="http://schemas.openxmlformats.org/officeDocument/2006/relationships" r:id="rId14"/>
            </a:graphicData>
          </a:graphic>
        </xdr:graphicFrame>
      </xdr:grpSp>
      <xdr:grpSp>
        <xdr:nvGrpSpPr>
          <xdr:cNvPr id="48" name="Group 47">
            <a:extLst>
              <a:ext uri="{FF2B5EF4-FFF2-40B4-BE49-F238E27FC236}">
                <a16:creationId xmlns:a16="http://schemas.microsoft.com/office/drawing/2014/main" id="{4DE311C8-ACDE-4109-BFB8-7CBC2E6FD462}"/>
              </a:ext>
            </a:extLst>
          </xdr:cNvPr>
          <xdr:cNvGrpSpPr/>
        </xdr:nvGrpSpPr>
        <xdr:grpSpPr>
          <a:xfrm>
            <a:off x="2438400" y="10196978"/>
            <a:ext cx="4998720" cy="3237082"/>
            <a:chOff x="2385060" y="10219838"/>
            <a:chExt cx="4998720" cy="3237082"/>
          </a:xfrm>
          <a:effectLst>
            <a:outerShdw blurRad="63500" sx="102000" sy="102000" algn="ctr" rotWithShape="0">
              <a:prstClr val="black">
                <a:alpha val="40000"/>
              </a:prstClr>
            </a:outerShdw>
          </a:effectLst>
        </xdr:grpSpPr>
        <xdr:sp macro="" textlink="">
          <xdr:nvSpPr>
            <xdr:cNvPr id="49" name="Rectangle: Rounded Corners 48">
              <a:extLst>
                <a:ext uri="{FF2B5EF4-FFF2-40B4-BE49-F238E27FC236}">
                  <a16:creationId xmlns:a16="http://schemas.microsoft.com/office/drawing/2014/main" id="{ACD3FF95-C980-F463-9370-8AE44C8FAA34}"/>
                </a:ext>
              </a:extLst>
            </xdr:cNvPr>
            <xdr:cNvSpPr/>
          </xdr:nvSpPr>
          <xdr:spPr>
            <a:xfrm>
              <a:off x="2385060" y="10219838"/>
              <a:ext cx="4998720" cy="3237082"/>
            </a:xfrm>
            <a:prstGeom prst="roundRect">
              <a:avLst/>
            </a:prstGeom>
            <a:solidFill>
              <a:srgbClr val="FFFFFF"/>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50" name="Group 49">
              <a:extLst>
                <a:ext uri="{FF2B5EF4-FFF2-40B4-BE49-F238E27FC236}">
                  <a16:creationId xmlns:a16="http://schemas.microsoft.com/office/drawing/2014/main" id="{C6D43315-53AB-98AB-08EC-E2C8FB57DBC8}"/>
                </a:ext>
              </a:extLst>
            </xdr:cNvPr>
            <xdr:cNvGrpSpPr/>
          </xdr:nvGrpSpPr>
          <xdr:grpSpPr>
            <a:xfrm>
              <a:off x="2564899" y="10747036"/>
              <a:ext cx="3653021" cy="2618443"/>
              <a:chOff x="2449950" y="16101061"/>
              <a:chExt cx="3546990" cy="2479333"/>
            </a:xfrm>
          </xdr:grpSpPr>
          <xdr:grpSp>
            <xdr:nvGrpSpPr>
              <xdr:cNvPr id="62" name="Group 61">
                <a:extLst>
                  <a:ext uri="{FF2B5EF4-FFF2-40B4-BE49-F238E27FC236}">
                    <a16:creationId xmlns:a16="http://schemas.microsoft.com/office/drawing/2014/main" id="{8AB1CA90-0E1D-D5CC-56A3-B8D0A67E988B}"/>
                  </a:ext>
                </a:extLst>
              </xdr:cNvPr>
              <xdr:cNvGrpSpPr/>
            </xdr:nvGrpSpPr>
            <xdr:grpSpPr>
              <a:xfrm>
                <a:off x="4732020" y="16101061"/>
                <a:ext cx="1264920" cy="1249680"/>
                <a:chOff x="5135880" y="16093441"/>
                <a:chExt cx="1264920" cy="1249680"/>
              </a:xfrm>
            </xdr:grpSpPr>
            <xdr:sp macro="" textlink="">
              <xdr:nvSpPr>
                <xdr:cNvPr id="80" name="Oval 79">
                  <a:extLst>
                    <a:ext uri="{FF2B5EF4-FFF2-40B4-BE49-F238E27FC236}">
                      <a16:creationId xmlns:a16="http://schemas.microsoft.com/office/drawing/2014/main" id="{8D1B6163-B08F-BEA1-9972-18F538F047DD}"/>
                    </a:ext>
                  </a:extLst>
                </xdr:cNvPr>
                <xdr:cNvSpPr/>
              </xdr:nvSpPr>
              <xdr:spPr>
                <a:xfrm>
                  <a:off x="5135880" y="16093441"/>
                  <a:ext cx="1264920" cy="1249680"/>
                </a:xfrm>
                <a:prstGeom prst="ellipse">
                  <a:avLst/>
                </a:prstGeom>
                <a:solidFill>
                  <a:srgbClr val="8528FD"/>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Analysis'!T46">
              <xdr:nvSpPr>
                <xdr:cNvPr id="81" name="TextBox 80">
                  <a:extLst>
                    <a:ext uri="{FF2B5EF4-FFF2-40B4-BE49-F238E27FC236}">
                      <a16:creationId xmlns:a16="http://schemas.microsoft.com/office/drawing/2014/main" id="{FCBF6DB1-FEDF-0342-D708-376833EE891B}"/>
                    </a:ext>
                  </a:extLst>
                </xdr:cNvPr>
                <xdr:cNvSpPr txBox="1"/>
              </xdr:nvSpPr>
              <xdr:spPr>
                <a:xfrm>
                  <a:off x="5385350" y="16771215"/>
                  <a:ext cx="9829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BCD49F-2EED-4E44-A4A0-D8584F25AAB2}" type="TxLink">
                    <a:rPr lang="en-US" sz="1600" b="1" i="0" u="none" strike="noStrike">
                      <a:solidFill>
                        <a:sysClr val="windowText" lastClr="000000"/>
                      </a:solidFill>
                      <a:latin typeface="Calibri"/>
                      <a:ea typeface="Calibri"/>
                      <a:cs typeface="Calibri"/>
                    </a:rPr>
                    <a:pPr marL="0" indent="0"/>
                    <a:t>20.80%</a:t>
                  </a:fld>
                  <a:endParaRPr lang="en-US" sz="1600" b="1" i="0" u="none" strike="noStrike">
                    <a:solidFill>
                      <a:sysClr val="windowText" lastClr="000000"/>
                    </a:solidFill>
                    <a:latin typeface="Calibri"/>
                    <a:ea typeface="Calibri"/>
                    <a:cs typeface="Calibri"/>
                  </a:endParaRPr>
                </a:p>
              </xdr:txBody>
            </xdr:sp>
          </xdr:grpSp>
          <xdr:grpSp>
            <xdr:nvGrpSpPr>
              <xdr:cNvPr id="63" name="Group 62">
                <a:extLst>
                  <a:ext uri="{FF2B5EF4-FFF2-40B4-BE49-F238E27FC236}">
                    <a16:creationId xmlns:a16="http://schemas.microsoft.com/office/drawing/2014/main" id="{28FFAB1C-2D11-62C1-30E0-DD3F294E30CE}"/>
                  </a:ext>
                </a:extLst>
              </xdr:cNvPr>
              <xdr:cNvGrpSpPr/>
            </xdr:nvGrpSpPr>
            <xdr:grpSpPr>
              <a:xfrm>
                <a:off x="3466542" y="16213817"/>
                <a:ext cx="1272877" cy="1292156"/>
                <a:chOff x="3832302" y="16190957"/>
                <a:chExt cx="1272877" cy="1292156"/>
              </a:xfrm>
            </xdr:grpSpPr>
            <xdr:sp macro="" textlink="">
              <xdr:nvSpPr>
                <xdr:cNvPr id="77" name="Oval 76">
                  <a:extLst>
                    <a:ext uri="{FF2B5EF4-FFF2-40B4-BE49-F238E27FC236}">
                      <a16:creationId xmlns:a16="http://schemas.microsoft.com/office/drawing/2014/main" id="{6F8760FB-AB95-9121-F6F7-87D6F888F27C}"/>
                    </a:ext>
                  </a:extLst>
                </xdr:cNvPr>
                <xdr:cNvSpPr/>
              </xdr:nvSpPr>
              <xdr:spPr>
                <a:xfrm>
                  <a:off x="3832302" y="16190957"/>
                  <a:ext cx="1272877" cy="1292156"/>
                </a:xfrm>
                <a:prstGeom prst="ellipse">
                  <a:avLst/>
                </a:prstGeom>
                <a:solidFill>
                  <a:srgbClr val="E33B57"/>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p3d extrusionH="57150">
                    <a:bevelT w="38100" h="38100" prst="convex"/>
                  </a:sp3d>
                </a:bodyPr>
                <a:lstStyle/>
                <a:p>
                  <a:pPr algn="l"/>
                  <a:endParaRPr lang="en-US" sz="1100"/>
                </a:p>
              </xdr:txBody>
            </xdr:sp>
            <xdr:sp macro="" textlink="'Pivot Analysis'!T45">
              <xdr:nvSpPr>
                <xdr:cNvPr id="78" name="TextBox 77">
                  <a:extLst>
                    <a:ext uri="{FF2B5EF4-FFF2-40B4-BE49-F238E27FC236}">
                      <a16:creationId xmlns:a16="http://schemas.microsoft.com/office/drawing/2014/main" id="{65196B77-BCE3-64DF-82A6-C89A0938CB48}"/>
                    </a:ext>
                  </a:extLst>
                </xdr:cNvPr>
                <xdr:cNvSpPr txBox="1"/>
              </xdr:nvSpPr>
              <xdr:spPr>
                <a:xfrm>
                  <a:off x="4112588" y="16909994"/>
                  <a:ext cx="8915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923CE61-3FD4-4D0B-9BC6-B7FFA854D384}" type="TxLink">
                    <a:rPr lang="en-US" sz="1600" b="1" i="0" u="none" strike="noStrike">
                      <a:solidFill>
                        <a:sysClr val="windowText" lastClr="000000"/>
                      </a:solidFill>
                      <a:latin typeface="Calibri"/>
                      <a:ea typeface="Calibri"/>
                      <a:cs typeface="Calibri"/>
                    </a:rPr>
                    <a:pPr marL="0" indent="0"/>
                    <a:t>21.35%</a:t>
                  </a:fld>
                  <a:endParaRPr lang="en-US" sz="1600" b="1" i="0" u="none" strike="noStrike">
                    <a:solidFill>
                      <a:sysClr val="windowText" lastClr="000000"/>
                    </a:solidFill>
                    <a:latin typeface="Calibri"/>
                    <a:ea typeface="Calibri"/>
                    <a:cs typeface="Calibri"/>
                  </a:endParaRPr>
                </a:p>
              </xdr:txBody>
            </xdr:sp>
            <xdr:pic>
              <xdr:nvPicPr>
                <xdr:cNvPr id="79" name="Picture 78">
                  <a:extLst>
                    <a:ext uri="{FF2B5EF4-FFF2-40B4-BE49-F238E27FC236}">
                      <a16:creationId xmlns:a16="http://schemas.microsoft.com/office/drawing/2014/main" id="{4A18FC79-6450-D247-B8A9-7DECD566BBE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35393" y="16415504"/>
                  <a:ext cx="480060" cy="480060"/>
                </a:xfrm>
                <a:prstGeom prst="rect">
                  <a:avLst/>
                </a:prstGeom>
                <a:ln>
                  <a:noFill/>
                </a:ln>
              </xdr:spPr>
            </xdr:pic>
          </xdr:grpSp>
          <xdr:grpSp>
            <xdr:nvGrpSpPr>
              <xdr:cNvPr id="64" name="Group 63">
                <a:extLst>
                  <a:ext uri="{FF2B5EF4-FFF2-40B4-BE49-F238E27FC236}">
                    <a16:creationId xmlns:a16="http://schemas.microsoft.com/office/drawing/2014/main" id="{B14FFF23-12B9-4A93-A341-D2606DB91FB6}"/>
                  </a:ext>
                </a:extLst>
              </xdr:cNvPr>
              <xdr:cNvGrpSpPr/>
            </xdr:nvGrpSpPr>
            <xdr:grpSpPr>
              <a:xfrm>
                <a:off x="2449950" y="16738378"/>
                <a:ext cx="1097280" cy="1097280"/>
                <a:chOff x="2779752" y="16014478"/>
                <a:chExt cx="1097280" cy="1097280"/>
              </a:xfrm>
            </xdr:grpSpPr>
            <xdr:sp macro="" textlink="">
              <xdr:nvSpPr>
                <xdr:cNvPr id="74" name="Oval 73">
                  <a:extLst>
                    <a:ext uri="{FF2B5EF4-FFF2-40B4-BE49-F238E27FC236}">
                      <a16:creationId xmlns:a16="http://schemas.microsoft.com/office/drawing/2014/main" id="{ED88AC29-DF82-2DA7-A847-4CFD9C628488}"/>
                    </a:ext>
                  </a:extLst>
                </xdr:cNvPr>
                <xdr:cNvSpPr/>
              </xdr:nvSpPr>
              <xdr:spPr>
                <a:xfrm>
                  <a:off x="2779752" y="16014478"/>
                  <a:ext cx="1097280" cy="1097280"/>
                </a:xfrm>
                <a:prstGeom prst="ellipse">
                  <a:avLst/>
                </a:prstGeom>
                <a:solidFill>
                  <a:srgbClr val="F17427"/>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b="1"/>
                </a:p>
              </xdr:txBody>
            </xdr:sp>
            <xdr:sp macro="" textlink="'Pivot Analysis'!T47">
              <xdr:nvSpPr>
                <xdr:cNvPr id="75" name="TextBox 74">
                  <a:extLst>
                    <a:ext uri="{FF2B5EF4-FFF2-40B4-BE49-F238E27FC236}">
                      <a16:creationId xmlns:a16="http://schemas.microsoft.com/office/drawing/2014/main" id="{2FC5C8E1-125C-7FC0-4E3C-8ACC8304A5D3}"/>
                    </a:ext>
                  </a:extLst>
                </xdr:cNvPr>
                <xdr:cNvSpPr txBox="1"/>
              </xdr:nvSpPr>
              <xdr:spPr>
                <a:xfrm>
                  <a:off x="2943581" y="16617800"/>
                  <a:ext cx="880554" cy="312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A63E27E-5888-446F-A439-503B5B929AA9}" type="TxLink">
                    <a:rPr lang="en-US" sz="1600" b="1" i="0" u="none" strike="noStrike">
                      <a:solidFill>
                        <a:sysClr val="windowText" lastClr="000000"/>
                      </a:solidFill>
                      <a:latin typeface="Calibri"/>
                      <a:ea typeface="Calibri"/>
                      <a:cs typeface="Calibri"/>
                    </a:rPr>
                    <a:pPr marL="0" indent="0"/>
                    <a:t>19.40%</a:t>
                  </a:fld>
                  <a:endParaRPr lang="en-US" sz="1600" b="1" i="0" u="none" strike="noStrike">
                    <a:solidFill>
                      <a:sysClr val="windowText" lastClr="000000"/>
                    </a:solidFill>
                    <a:latin typeface="Calibri"/>
                    <a:ea typeface="Calibri"/>
                    <a:cs typeface="Calibri"/>
                  </a:endParaRPr>
                </a:p>
              </xdr:txBody>
            </xdr:sp>
            <xdr:pic>
              <xdr:nvPicPr>
                <xdr:cNvPr id="76" name="Picture 75">
                  <a:extLst>
                    <a:ext uri="{FF2B5EF4-FFF2-40B4-BE49-F238E27FC236}">
                      <a16:creationId xmlns:a16="http://schemas.microsoft.com/office/drawing/2014/main" id="{2FC2EFDB-8CF1-35A2-06B5-2C42C5878AA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090357" y="16176319"/>
                  <a:ext cx="456314" cy="456314"/>
                </a:xfrm>
                <a:prstGeom prst="rect">
                  <a:avLst/>
                </a:prstGeom>
                <a:ln>
                  <a:noFill/>
                </a:ln>
              </xdr:spPr>
            </xdr:pic>
          </xdr:grpSp>
          <xdr:grpSp>
            <xdr:nvGrpSpPr>
              <xdr:cNvPr id="65" name="Group 64">
                <a:extLst>
                  <a:ext uri="{FF2B5EF4-FFF2-40B4-BE49-F238E27FC236}">
                    <a16:creationId xmlns:a16="http://schemas.microsoft.com/office/drawing/2014/main" id="{2BCB264C-1E40-02B4-CFA7-698BA10FE3F8}"/>
                  </a:ext>
                </a:extLst>
              </xdr:cNvPr>
              <xdr:cNvGrpSpPr/>
            </xdr:nvGrpSpPr>
            <xdr:grpSpPr>
              <a:xfrm>
                <a:off x="4337196" y="17244060"/>
                <a:ext cx="1041070" cy="1028700"/>
                <a:chOff x="4876800" y="17533620"/>
                <a:chExt cx="1041070" cy="1028700"/>
              </a:xfrm>
            </xdr:grpSpPr>
            <xdr:sp macro="" textlink="">
              <xdr:nvSpPr>
                <xdr:cNvPr id="71" name="Oval 70">
                  <a:extLst>
                    <a:ext uri="{FF2B5EF4-FFF2-40B4-BE49-F238E27FC236}">
                      <a16:creationId xmlns:a16="http://schemas.microsoft.com/office/drawing/2014/main" id="{285E3407-C71E-FB49-AF5C-53190FA2741B}"/>
                    </a:ext>
                  </a:extLst>
                </xdr:cNvPr>
                <xdr:cNvSpPr/>
              </xdr:nvSpPr>
              <xdr:spPr>
                <a:xfrm>
                  <a:off x="4876800" y="17533620"/>
                  <a:ext cx="1036320" cy="1028700"/>
                </a:xfrm>
                <a:prstGeom prst="ellipse">
                  <a:avLst/>
                </a:prstGeom>
                <a:solidFill>
                  <a:srgbClr val="1C9EA4"/>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Analysis'!T44">
              <xdr:nvSpPr>
                <xdr:cNvPr id="72" name="TextBox 71">
                  <a:extLst>
                    <a:ext uri="{FF2B5EF4-FFF2-40B4-BE49-F238E27FC236}">
                      <a16:creationId xmlns:a16="http://schemas.microsoft.com/office/drawing/2014/main" id="{175E17DE-0A01-6B5C-55E8-B7EED0315C7E}"/>
                    </a:ext>
                  </a:extLst>
                </xdr:cNvPr>
                <xdr:cNvSpPr txBox="1"/>
              </xdr:nvSpPr>
              <xdr:spPr>
                <a:xfrm>
                  <a:off x="5011090" y="18105120"/>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9B4E2C-1770-4809-92E8-0E13EE6F169C}" type="TxLink">
                    <a:rPr lang="en-US" sz="1600" b="1" i="0" u="none" strike="noStrike">
                      <a:solidFill>
                        <a:sysClr val="windowText" lastClr="000000"/>
                      </a:solidFill>
                      <a:latin typeface="Calibri"/>
                      <a:ea typeface="Calibri"/>
                      <a:cs typeface="Calibri"/>
                    </a:rPr>
                    <a:pPr marL="0" indent="0"/>
                    <a:t>18.85%</a:t>
                  </a:fld>
                  <a:endParaRPr lang="en-US" sz="1600" b="1" i="0" u="none" strike="noStrike">
                    <a:solidFill>
                      <a:sysClr val="windowText" lastClr="000000"/>
                    </a:solidFill>
                    <a:latin typeface="Calibri"/>
                    <a:ea typeface="Calibri"/>
                    <a:cs typeface="Calibri"/>
                  </a:endParaRPr>
                </a:p>
              </xdr:txBody>
            </xdr:sp>
            <xdr:pic>
              <xdr:nvPicPr>
                <xdr:cNvPr id="73" name="Picture 72">
                  <a:extLst>
                    <a:ext uri="{FF2B5EF4-FFF2-40B4-BE49-F238E27FC236}">
                      <a16:creationId xmlns:a16="http://schemas.microsoft.com/office/drawing/2014/main" id="{C3D37D9D-D19F-E434-C3A2-F42CD06FE24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5184025" y="17722784"/>
                  <a:ext cx="443376" cy="442812"/>
                </a:xfrm>
                <a:prstGeom prst="rect">
                  <a:avLst/>
                </a:prstGeom>
                <a:ln>
                  <a:noFill/>
                </a:ln>
              </xdr:spPr>
            </xdr:pic>
          </xdr:grpSp>
          <xdr:grpSp>
            <xdr:nvGrpSpPr>
              <xdr:cNvPr id="66" name="Group 65">
                <a:extLst>
                  <a:ext uri="{FF2B5EF4-FFF2-40B4-BE49-F238E27FC236}">
                    <a16:creationId xmlns:a16="http://schemas.microsoft.com/office/drawing/2014/main" id="{FCF0F997-96BE-3209-4227-CDD967692395}"/>
                  </a:ext>
                </a:extLst>
              </xdr:cNvPr>
              <xdr:cNvGrpSpPr/>
            </xdr:nvGrpSpPr>
            <xdr:grpSpPr>
              <a:xfrm>
                <a:off x="3258776" y="17483114"/>
                <a:ext cx="1134749" cy="1097280"/>
                <a:chOff x="3002468" y="17178314"/>
                <a:chExt cx="1134749" cy="1097280"/>
              </a:xfrm>
            </xdr:grpSpPr>
            <xdr:sp macro="" textlink="">
              <xdr:nvSpPr>
                <xdr:cNvPr id="67" name="Oval 66">
                  <a:extLst>
                    <a:ext uri="{FF2B5EF4-FFF2-40B4-BE49-F238E27FC236}">
                      <a16:creationId xmlns:a16="http://schemas.microsoft.com/office/drawing/2014/main" id="{6D30FC19-796E-8367-4A4B-10F811F98C59}"/>
                    </a:ext>
                  </a:extLst>
                </xdr:cNvPr>
                <xdr:cNvSpPr/>
              </xdr:nvSpPr>
              <xdr:spPr>
                <a:xfrm>
                  <a:off x="3002468" y="17178314"/>
                  <a:ext cx="1134749" cy="1097280"/>
                </a:xfrm>
                <a:prstGeom prst="ellipse">
                  <a:avLst/>
                </a:prstGeom>
                <a:solidFill>
                  <a:srgbClr val="1C6DFF"/>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8" name="Group 67">
                  <a:extLst>
                    <a:ext uri="{FF2B5EF4-FFF2-40B4-BE49-F238E27FC236}">
                      <a16:creationId xmlns:a16="http://schemas.microsoft.com/office/drawing/2014/main" id="{ADE767D1-7F80-22DD-33C4-AA1DDAE42BEC}"/>
                    </a:ext>
                  </a:extLst>
                </xdr:cNvPr>
                <xdr:cNvGrpSpPr/>
              </xdr:nvGrpSpPr>
              <xdr:grpSpPr>
                <a:xfrm>
                  <a:off x="3177540" y="17363094"/>
                  <a:ext cx="912659" cy="722064"/>
                  <a:chOff x="3177540" y="17363094"/>
                  <a:chExt cx="912659" cy="722064"/>
                </a:xfrm>
              </xdr:grpSpPr>
              <xdr:sp macro="" textlink="'Pivot Analysis'!T43">
                <xdr:nvSpPr>
                  <xdr:cNvPr id="69" name="TextBox 68">
                    <a:extLst>
                      <a:ext uri="{FF2B5EF4-FFF2-40B4-BE49-F238E27FC236}">
                        <a16:creationId xmlns:a16="http://schemas.microsoft.com/office/drawing/2014/main" id="{23B732C0-17D0-7B54-24A0-F874E50CFEA4}"/>
                      </a:ext>
                    </a:extLst>
                  </xdr:cNvPr>
                  <xdr:cNvSpPr txBox="1"/>
                </xdr:nvSpPr>
                <xdr:spPr>
                  <a:xfrm>
                    <a:off x="3177540" y="17806053"/>
                    <a:ext cx="912659" cy="279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B41E0F4-5EA8-4C14-958F-E425D27AA339}" type="TxLink">
                      <a:rPr lang="en-US" sz="1600" b="1" i="0" u="none" strike="noStrike">
                        <a:solidFill>
                          <a:sysClr val="windowText" lastClr="000000"/>
                        </a:solidFill>
                        <a:latin typeface="Calibri"/>
                        <a:ea typeface="Calibri"/>
                        <a:cs typeface="Calibri"/>
                      </a:rPr>
                      <a:pPr marL="0" indent="0"/>
                      <a:t>19.60%</a:t>
                    </a:fld>
                    <a:endParaRPr lang="en-US" sz="1600" b="1" i="0" u="none" strike="noStrike">
                      <a:solidFill>
                        <a:sysClr val="windowText" lastClr="000000"/>
                      </a:solidFill>
                      <a:latin typeface="Calibri"/>
                      <a:ea typeface="Calibri"/>
                      <a:cs typeface="Calibri"/>
                    </a:endParaRPr>
                  </a:p>
                </xdr:txBody>
              </xdr:sp>
              <xdr:pic>
                <xdr:nvPicPr>
                  <xdr:cNvPr id="70" name="Picture 69">
                    <a:extLst>
                      <a:ext uri="{FF2B5EF4-FFF2-40B4-BE49-F238E27FC236}">
                        <a16:creationId xmlns:a16="http://schemas.microsoft.com/office/drawing/2014/main" id="{A2005388-1BD7-3E90-6693-7CF761FDEFE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11747" y="17363094"/>
                    <a:ext cx="487931" cy="471820"/>
                  </a:xfrm>
                  <a:prstGeom prst="rect">
                    <a:avLst/>
                  </a:prstGeom>
                  <a:ln>
                    <a:noFill/>
                  </a:ln>
                </xdr:spPr>
              </xdr:pic>
            </xdr:grpSp>
          </xdr:grpSp>
        </xdr:grpSp>
        <xdr:grpSp>
          <xdr:nvGrpSpPr>
            <xdr:cNvPr id="51" name="Group 50">
              <a:extLst>
                <a:ext uri="{FF2B5EF4-FFF2-40B4-BE49-F238E27FC236}">
                  <a16:creationId xmlns:a16="http://schemas.microsoft.com/office/drawing/2014/main" id="{C3BECD85-2D16-E65C-255E-FD96BF6EC25D}"/>
                </a:ext>
              </a:extLst>
            </xdr:cNvPr>
            <xdr:cNvGrpSpPr/>
          </xdr:nvGrpSpPr>
          <xdr:grpSpPr>
            <a:xfrm>
              <a:off x="6408526" y="11176592"/>
              <a:ext cx="936068" cy="1429724"/>
              <a:chOff x="7063740" y="16393456"/>
              <a:chExt cx="937260" cy="1429724"/>
            </a:xfrm>
          </xdr:grpSpPr>
          <xdr:sp macro="" textlink="">
            <xdr:nvSpPr>
              <xdr:cNvPr id="52" name="Rectangle: Rounded Corners 51">
                <a:extLst>
                  <a:ext uri="{FF2B5EF4-FFF2-40B4-BE49-F238E27FC236}">
                    <a16:creationId xmlns:a16="http://schemas.microsoft.com/office/drawing/2014/main" id="{13A95917-6AC4-94DE-DE4C-829541423A94}"/>
                  </a:ext>
                </a:extLst>
              </xdr:cNvPr>
              <xdr:cNvSpPr/>
            </xdr:nvSpPr>
            <xdr:spPr>
              <a:xfrm flipH="1">
                <a:off x="7063740" y="16439176"/>
                <a:ext cx="190500" cy="190500"/>
              </a:xfrm>
              <a:prstGeom prst="roundRect">
                <a:avLst/>
              </a:prstGeom>
              <a:solidFill>
                <a:srgbClr val="E33B5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Rounded Corners 52">
                <a:extLst>
                  <a:ext uri="{FF2B5EF4-FFF2-40B4-BE49-F238E27FC236}">
                    <a16:creationId xmlns:a16="http://schemas.microsoft.com/office/drawing/2014/main" id="{672A3585-3C89-17EE-EF12-86A1A6726A19}"/>
                  </a:ext>
                </a:extLst>
              </xdr:cNvPr>
              <xdr:cNvSpPr/>
            </xdr:nvSpPr>
            <xdr:spPr>
              <a:xfrm flipH="1">
                <a:off x="7063740" y="16741140"/>
                <a:ext cx="190500" cy="190500"/>
              </a:xfrm>
              <a:prstGeom prst="roundRect">
                <a:avLst/>
              </a:prstGeom>
              <a:solidFill>
                <a:srgbClr val="8528F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Rounded Corners 53">
                <a:extLst>
                  <a:ext uri="{FF2B5EF4-FFF2-40B4-BE49-F238E27FC236}">
                    <a16:creationId xmlns:a16="http://schemas.microsoft.com/office/drawing/2014/main" id="{B64F9F13-036E-E90A-3783-2C673EEDB6B6}"/>
                  </a:ext>
                </a:extLst>
              </xdr:cNvPr>
              <xdr:cNvSpPr/>
            </xdr:nvSpPr>
            <xdr:spPr>
              <a:xfrm flipH="1">
                <a:off x="7063740" y="17047358"/>
                <a:ext cx="190500" cy="190500"/>
              </a:xfrm>
              <a:prstGeom prst="roundRect">
                <a:avLst/>
              </a:prstGeom>
              <a:solidFill>
                <a:srgbClr val="1C6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Rounded Corners 54">
                <a:extLst>
                  <a:ext uri="{FF2B5EF4-FFF2-40B4-BE49-F238E27FC236}">
                    <a16:creationId xmlns:a16="http://schemas.microsoft.com/office/drawing/2014/main" id="{77D4DCE4-8194-9A41-9FCB-346F45493855}"/>
                  </a:ext>
                </a:extLst>
              </xdr:cNvPr>
              <xdr:cNvSpPr/>
            </xdr:nvSpPr>
            <xdr:spPr>
              <a:xfrm flipH="1">
                <a:off x="7063740" y="17343120"/>
                <a:ext cx="190500" cy="190500"/>
              </a:xfrm>
              <a:prstGeom prst="roundRect">
                <a:avLst/>
              </a:prstGeom>
              <a:solidFill>
                <a:srgbClr val="F2792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Rounded Corners 55">
                <a:extLst>
                  <a:ext uri="{FF2B5EF4-FFF2-40B4-BE49-F238E27FC236}">
                    <a16:creationId xmlns:a16="http://schemas.microsoft.com/office/drawing/2014/main" id="{C63D7FD7-D104-CBEC-C4A9-496ABC5B70A7}"/>
                  </a:ext>
                </a:extLst>
              </xdr:cNvPr>
              <xdr:cNvSpPr/>
            </xdr:nvSpPr>
            <xdr:spPr>
              <a:xfrm flipH="1">
                <a:off x="7063740" y="17632680"/>
                <a:ext cx="190500" cy="190500"/>
              </a:xfrm>
              <a:prstGeom prst="round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TextBox 56">
                <a:extLst>
                  <a:ext uri="{FF2B5EF4-FFF2-40B4-BE49-F238E27FC236}">
                    <a16:creationId xmlns:a16="http://schemas.microsoft.com/office/drawing/2014/main" id="{BF98C498-8417-148C-517C-BCF300FEC8C9}"/>
                  </a:ext>
                </a:extLst>
              </xdr:cNvPr>
              <xdr:cNvSpPr txBox="1"/>
            </xdr:nvSpPr>
            <xdr:spPr>
              <a:xfrm>
                <a:off x="7315200" y="16393456"/>
                <a:ext cx="6858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Rainy</a:t>
                </a:r>
              </a:p>
            </xdr:txBody>
          </xdr:sp>
          <xdr:sp macro="" textlink="">
            <xdr:nvSpPr>
              <xdr:cNvPr id="58" name="TextBox 57">
                <a:extLst>
                  <a:ext uri="{FF2B5EF4-FFF2-40B4-BE49-F238E27FC236}">
                    <a16:creationId xmlns:a16="http://schemas.microsoft.com/office/drawing/2014/main" id="{B9DC7C9E-0FC3-3D93-ACD0-773818202AEB}"/>
                  </a:ext>
                </a:extLst>
              </xdr:cNvPr>
              <xdr:cNvSpPr txBox="1"/>
            </xdr:nvSpPr>
            <xdr:spPr>
              <a:xfrm>
                <a:off x="7315200" y="16695420"/>
                <a:ext cx="6858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Snowy</a:t>
                </a:r>
              </a:p>
            </xdr:txBody>
          </xdr:sp>
          <xdr:sp macro="" textlink="">
            <xdr:nvSpPr>
              <xdr:cNvPr id="59" name="TextBox 58">
                <a:extLst>
                  <a:ext uri="{FF2B5EF4-FFF2-40B4-BE49-F238E27FC236}">
                    <a16:creationId xmlns:a16="http://schemas.microsoft.com/office/drawing/2014/main" id="{1C2C0E1B-B861-8542-BA63-82861EC105DD}"/>
                  </a:ext>
                </a:extLst>
              </xdr:cNvPr>
              <xdr:cNvSpPr txBox="1"/>
            </xdr:nvSpPr>
            <xdr:spPr>
              <a:xfrm>
                <a:off x="7315200" y="17007840"/>
                <a:ext cx="6858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Clear</a:t>
                </a:r>
              </a:p>
            </xdr:txBody>
          </xdr:sp>
          <xdr:sp macro="" textlink="">
            <xdr:nvSpPr>
              <xdr:cNvPr id="60" name="TextBox 59">
                <a:extLst>
                  <a:ext uri="{FF2B5EF4-FFF2-40B4-BE49-F238E27FC236}">
                    <a16:creationId xmlns:a16="http://schemas.microsoft.com/office/drawing/2014/main" id="{8B98B20F-3EDE-8394-5653-BE309030509B}"/>
                  </a:ext>
                </a:extLst>
              </xdr:cNvPr>
              <xdr:cNvSpPr txBox="1"/>
            </xdr:nvSpPr>
            <xdr:spPr>
              <a:xfrm>
                <a:off x="7315200" y="17320260"/>
                <a:ext cx="6858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Windy</a:t>
                </a:r>
              </a:p>
            </xdr:txBody>
          </xdr:sp>
          <xdr:sp macro="" textlink="">
            <xdr:nvSpPr>
              <xdr:cNvPr id="61" name="TextBox 60">
                <a:extLst>
                  <a:ext uri="{FF2B5EF4-FFF2-40B4-BE49-F238E27FC236}">
                    <a16:creationId xmlns:a16="http://schemas.microsoft.com/office/drawing/2014/main" id="{70528A42-4B96-8779-C04D-531A14A41DFB}"/>
                  </a:ext>
                </a:extLst>
              </xdr:cNvPr>
              <xdr:cNvSpPr txBox="1"/>
            </xdr:nvSpPr>
            <xdr:spPr>
              <a:xfrm>
                <a:off x="7315200" y="17586960"/>
                <a:ext cx="6858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Foggy</a:t>
                </a:r>
              </a:p>
            </xdr:txBody>
          </xdr:sp>
        </xdr:grpSp>
      </xdr:grpSp>
      <xdr:sp macro="" textlink="">
        <xdr:nvSpPr>
          <xdr:cNvPr id="84" name="TextBox 83">
            <a:extLst>
              <a:ext uri="{FF2B5EF4-FFF2-40B4-BE49-F238E27FC236}">
                <a16:creationId xmlns:a16="http://schemas.microsoft.com/office/drawing/2014/main" id="{C7649302-83E4-4BAB-B851-A42C6C891EA3}"/>
              </a:ext>
            </a:extLst>
          </xdr:cNvPr>
          <xdr:cNvSpPr txBox="1"/>
        </xdr:nvSpPr>
        <xdr:spPr>
          <a:xfrm>
            <a:off x="10956010" y="2933700"/>
            <a:ext cx="30914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ACCIDENTS BY VEHICLE</a:t>
            </a:r>
            <a:r>
              <a:rPr lang="en-US" sz="1800" b="1" baseline="0">
                <a:solidFill>
                  <a:sysClr val="windowText" lastClr="000000"/>
                </a:solidFill>
              </a:rPr>
              <a:t> TYPE</a:t>
            </a:r>
            <a:endParaRPr lang="en-US" sz="1800" b="1">
              <a:solidFill>
                <a:sysClr val="windowText" lastClr="000000"/>
              </a:solidFill>
            </a:endParaRPr>
          </a:p>
        </xdr:txBody>
      </xdr:sp>
      <xdr:pic>
        <xdr:nvPicPr>
          <xdr:cNvPr id="85" name="Picture 84">
            <a:extLst>
              <a:ext uri="{FF2B5EF4-FFF2-40B4-BE49-F238E27FC236}">
                <a16:creationId xmlns:a16="http://schemas.microsoft.com/office/drawing/2014/main" id="{5809F081-F4BB-4464-BCAB-50B04566781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714931" y="3480390"/>
            <a:ext cx="624840" cy="624840"/>
          </a:xfrm>
          <a:prstGeom prst="rect">
            <a:avLst/>
          </a:prstGeom>
          <a:noFill/>
        </xdr:spPr>
      </xdr:pic>
      <xdr:pic>
        <xdr:nvPicPr>
          <xdr:cNvPr id="86" name="Picture 85">
            <a:extLst>
              <a:ext uri="{FF2B5EF4-FFF2-40B4-BE49-F238E27FC236}">
                <a16:creationId xmlns:a16="http://schemas.microsoft.com/office/drawing/2014/main" id="{C45456F2-3A45-4487-BD41-72997C756A5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491660" y="4191001"/>
            <a:ext cx="647699" cy="670560"/>
          </a:xfrm>
          <a:prstGeom prst="rect">
            <a:avLst/>
          </a:prstGeom>
        </xdr:spPr>
      </xdr:pic>
      <xdr:pic>
        <xdr:nvPicPr>
          <xdr:cNvPr id="87" name="Picture 86">
            <a:extLst>
              <a:ext uri="{FF2B5EF4-FFF2-40B4-BE49-F238E27FC236}">
                <a16:creationId xmlns:a16="http://schemas.microsoft.com/office/drawing/2014/main" id="{948A75AC-DD61-43CD-90C5-D22AB3A930C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423100" y="3421381"/>
            <a:ext cx="723900" cy="723900"/>
          </a:xfrm>
          <a:prstGeom prst="rect">
            <a:avLst/>
          </a:prstGeom>
        </xdr:spPr>
      </xdr:pic>
      <xdr:pic>
        <xdr:nvPicPr>
          <xdr:cNvPr id="89" name="Picture 88">
            <a:extLst>
              <a:ext uri="{FF2B5EF4-FFF2-40B4-BE49-F238E27FC236}">
                <a16:creationId xmlns:a16="http://schemas.microsoft.com/office/drawing/2014/main" id="{08BCAE67-F1E9-48FE-868B-993A25102D2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46850" y="5435011"/>
            <a:ext cx="645750" cy="645750"/>
          </a:xfrm>
          <a:prstGeom prst="rect">
            <a:avLst/>
          </a:prstGeom>
        </xdr:spPr>
      </xdr:pic>
      <xdr:sp macro="" textlink="'Pivot Analysis'!$T$63">
        <xdr:nvSpPr>
          <xdr:cNvPr id="90" name="TextBox 89">
            <a:extLst>
              <a:ext uri="{FF2B5EF4-FFF2-40B4-BE49-F238E27FC236}">
                <a16:creationId xmlns:a16="http://schemas.microsoft.com/office/drawing/2014/main" id="{B6FDB149-FF70-487A-9BE1-4EFCB3F5200F}"/>
              </a:ext>
            </a:extLst>
          </xdr:cNvPr>
          <xdr:cNvSpPr txBox="1"/>
        </xdr:nvSpPr>
        <xdr:spPr>
          <a:xfrm>
            <a:off x="12461200" y="5608320"/>
            <a:ext cx="98173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3A3C6B-8B64-4748-AA45-75F1A9155D5C}" type="TxLink">
              <a:rPr lang="en-US" sz="1800" b="1" i="0" u="none" strike="noStrike">
                <a:solidFill>
                  <a:sysClr val="windowText" lastClr="000000"/>
                </a:solidFill>
                <a:latin typeface="Calibri"/>
                <a:ea typeface="Calibri"/>
                <a:cs typeface="Calibri"/>
              </a:rPr>
              <a:pPr marL="0" indent="0"/>
              <a:t>15.25%</a:t>
            </a:fld>
            <a:endParaRPr lang="en-US" sz="1800" b="1" i="0" u="none" strike="noStrike">
              <a:solidFill>
                <a:sysClr val="windowText" lastClr="000000"/>
              </a:solidFill>
              <a:latin typeface="Calibri"/>
              <a:ea typeface="Calibri"/>
              <a:cs typeface="Calibri"/>
            </a:endParaRPr>
          </a:p>
        </xdr:txBody>
      </xdr:sp>
      <xdr:sp macro="" textlink="'Pivot Analysis'!$T$59">
        <xdr:nvSpPr>
          <xdr:cNvPr id="91" name="TextBox 90">
            <a:extLst>
              <a:ext uri="{FF2B5EF4-FFF2-40B4-BE49-F238E27FC236}">
                <a16:creationId xmlns:a16="http://schemas.microsoft.com/office/drawing/2014/main" id="{F32B557C-6622-4DB5-A093-733949078C67}"/>
              </a:ext>
            </a:extLst>
          </xdr:cNvPr>
          <xdr:cNvSpPr txBox="1"/>
        </xdr:nvSpPr>
        <xdr:spPr>
          <a:xfrm>
            <a:off x="13201454" y="3611880"/>
            <a:ext cx="98173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E991EC3-1B0E-4503-9709-D52142B31034}" type="TxLink">
              <a:rPr lang="en-US" sz="1800" b="1" i="0" u="none" strike="noStrike">
                <a:solidFill>
                  <a:sysClr val="windowText" lastClr="000000"/>
                </a:solidFill>
                <a:latin typeface="Calibri"/>
                <a:ea typeface="Calibri"/>
                <a:cs typeface="Calibri"/>
              </a:rPr>
              <a:pPr marL="0" indent="0"/>
              <a:t>14.20%</a:t>
            </a:fld>
            <a:endParaRPr lang="en-US" sz="1800" b="1" i="0" u="none" strike="noStrike">
              <a:solidFill>
                <a:sysClr val="windowText" lastClr="000000"/>
              </a:solidFill>
              <a:latin typeface="Calibri"/>
              <a:ea typeface="Calibri"/>
              <a:cs typeface="Calibri"/>
            </a:endParaRPr>
          </a:p>
        </xdr:txBody>
      </xdr:sp>
      <xdr:sp macro="" textlink="'Pivot Analysis'!$T$63">
        <xdr:nvSpPr>
          <xdr:cNvPr id="92" name="TextBox 91">
            <a:extLst>
              <a:ext uri="{FF2B5EF4-FFF2-40B4-BE49-F238E27FC236}">
                <a16:creationId xmlns:a16="http://schemas.microsoft.com/office/drawing/2014/main" id="{6D7B4B61-D696-4A42-90B7-E4DDB6B6F81E}"/>
              </a:ext>
            </a:extLst>
          </xdr:cNvPr>
          <xdr:cNvSpPr txBox="1"/>
        </xdr:nvSpPr>
        <xdr:spPr>
          <a:xfrm>
            <a:off x="13192584" y="4389120"/>
            <a:ext cx="98173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C45EDF7-C1FF-43F8-8E76-27ABF6124943}" type="TxLink">
              <a:rPr lang="en-US" sz="1800" b="1" i="0" u="none" strike="noStrike">
                <a:solidFill>
                  <a:sysClr val="windowText" lastClr="000000"/>
                </a:solidFill>
                <a:latin typeface="Calibri"/>
                <a:ea typeface="Calibri"/>
                <a:cs typeface="Calibri"/>
              </a:rPr>
              <a:pPr marL="0" indent="0"/>
              <a:t>15.25%</a:t>
            </a:fld>
            <a:endParaRPr lang="en-US" sz="1800" b="1" i="0" u="none" strike="noStrike">
              <a:solidFill>
                <a:sysClr val="windowText" lastClr="000000"/>
              </a:solidFill>
              <a:latin typeface="Calibri"/>
              <a:ea typeface="Calibri"/>
              <a:cs typeface="Calibri"/>
            </a:endParaRPr>
          </a:p>
        </xdr:txBody>
      </xdr:sp>
      <xdr:sp macro="" textlink="'Pivot Analysis'!$T$62">
        <xdr:nvSpPr>
          <xdr:cNvPr id="93" name="TextBox 92">
            <a:extLst>
              <a:ext uri="{FF2B5EF4-FFF2-40B4-BE49-F238E27FC236}">
                <a16:creationId xmlns:a16="http://schemas.microsoft.com/office/drawing/2014/main" id="{E4EB55D7-47AD-4523-9D2F-C46D009246C9}"/>
              </a:ext>
            </a:extLst>
          </xdr:cNvPr>
          <xdr:cNvSpPr txBox="1"/>
        </xdr:nvSpPr>
        <xdr:spPr>
          <a:xfrm>
            <a:off x="13209074" y="5049320"/>
            <a:ext cx="98173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F3029C2-2201-448D-A5C7-F55B46DED3AE}" type="TxLink">
              <a:rPr lang="en-US" sz="1800" b="1" i="0" u="none" strike="noStrike">
                <a:solidFill>
                  <a:sysClr val="windowText" lastClr="000000"/>
                </a:solidFill>
                <a:latin typeface="Calibri"/>
                <a:ea typeface="Calibri"/>
                <a:cs typeface="Calibri"/>
              </a:rPr>
              <a:pPr marL="0" indent="0"/>
              <a:t>14.15%</a:t>
            </a:fld>
            <a:endParaRPr lang="en-US" sz="1800" b="1" i="0" u="none" strike="noStrike">
              <a:solidFill>
                <a:sysClr val="windowText" lastClr="000000"/>
              </a:solidFill>
              <a:latin typeface="Calibri"/>
              <a:ea typeface="Calibri"/>
              <a:cs typeface="Calibri"/>
            </a:endParaRPr>
          </a:p>
        </xdr:txBody>
      </xdr:sp>
      <xdr:sp macro="" textlink="">
        <xdr:nvSpPr>
          <xdr:cNvPr id="94" name="Rectangle: Rounded Corners 93">
            <a:extLst>
              <a:ext uri="{FF2B5EF4-FFF2-40B4-BE49-F238E27FC236}">
                <a16:creationId xmlns:a16="http://schemas.microsoft.com/office/drawing/2014/main" id="{EBC5FAC6-A5FA-4BA9-8BB4-E6BAB1FFACB9}"/>
              </a:ext>
            </a:extLst>
          </xdr:cNvPr>
          <xdr:cNvSpPr/>
        </xdr:nvSpPr>
        <xdr:spPr>
          <a:xfrm>
            <a:off x="8793481" y="13647420"/>
            <a:ext cx="5524500" cy="3200400"/>
          </a:xfrm>
          <a:prstGeom prst="roundRect">
            <a:avLst/>
          </a:prstGeom>
          <a:solidFill>
            <a:srgbClr val="FFFFFF"/>
          </a:solidFill>
          <a:ln>
            <a:noFill/>
          </a:ln>
          <a:effectLst>
            <a:outerShdw blurRad="63500" sx="102000" sy="102000" algn="ctr" rotWithShape="0">
              <a:prstClr val="black">
                <a:alpha val="40000"/>
              </a:prstClr>
            </a:outerShdw>
          </a:effectLst>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5" name="TextBox 94">
            <a:extLst>
              <a:ext uri="{FF2B5EF4-FFF2-40B4-BE49-F238E27FC236}">
                <a16:creationId xmlns:a16="http://schemas.microsoft.com/office/drawing/2014/main" id="{0326FFEC-0901-46D4-A4DE-73780F3DBE31}"/>
              </a:ext>
            </a:extLst>
          </xdr:cNvPr>
          <xdr:cNvSpPr txBox="1"/>
        </xdr:nvSpPr>
        <xdr:spPr>
          <a:xfrm>
            <a:off x="10088880" y="13722185"/>
            <a:ext cx="36195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latin typeface="+mn-lt"/>
                <a:ea typeface="+mn-ea"/>
                <a:cs typeface="+mn-cs"/>
              </a:rPr>
              <a:t>SEVERITY</a:t>
            </a:r>
            <a:r>
              <a:rPr lang="en-US" sz="1800" b="1">
                <a:solidFill>
                  <a:schemeClr val="bg1"/>
                </a:solidFill>
              </a:rPr>
              <a:t> </a:t>
            </a:r>
            <a:r>
              <a:rPr lang="en-US" sz="1800" b="1">
                <a:solidFill>
                  <a:sysClr val="windowText" lastClr="000000"/>
                </a:solidFill>
                <a:latin typeface="+mn-lt"/>
                <a:ea typeface="+mn-ea"/>
                <a:cs typeface="+mn-cs"/>
              </a:rPr>
              <a:t>BY</a:t>
            </a:r>
            <a:r>
              <a:rPr lang="en-US" sz="1800" b="1">
                <a:solidFill>
                  <a:schemeClr val="bg1"/>
                </a:solidFill>
              </a:rPr>
              <a:t> </a:t>
            </a:r>
            <a:r>
              <a:rPr lang="en-US" sz="1800" b="1">
                <a:solidFill>
                  <a:sysClr val="windowText" lastClr="000000"/>
                </a:solidFill>
                <a:latin typeface="+mn-lt"/>
                <a:ea typeface="+mn-ea"/>
                <a:cs typeface="+mn-cs"/>
              </a:rPr>
              <a:t>CAUSE</a:t>
            </a:r>
            <a:r>
              <a:rPr lang="en-US" sz="1800" b="1" baseline="0">
                <a:solidFill>
                  <a:schemeClr val="bg1"/>
                </a:solidFill>
              </a:rPr>
              <a:t> </a:t>
            </a:r>
            <a:r>
              <a:rPr lang="en-US" sz="1800" b="1">
                <a:solidFill>
                  <a:sysClr val="windowText" lastClr="000000"/>
                </a:solidFill>
                <a:latin typeface="+mn-lt"/>
                <a:ea typeface="+mn-ea"/>
                <a:cs typeface="+mn-cs"/>
              </a:rPr>
              <a:t>OF</a:t>
            </a:r>
            <a:r>
              <a:rPr lang="en-US" sz="1800" b="1" baseline="0">
                <a:solidFill>
                  <a:schemeClr val="bg1"/>
                </a:solidFill>
              </a:rPr>
              <a:t> </a:t>
            </a:r>
            <a:r>
              <a:rPr lang="en-US" sz="1800" b="1">
                <a:solidFill>
                  <a:sysClr val="windowText" lastClr="000000"/>
                </a:solidFill>
                <a:latin typeface="+mn-lt"/>
                <a:ea typeface="+mn-ea"/>
                <a:cs typeface="+mn-cs"/>
              </a:rPr>
              <a:t>ACCIDENTS</a:t>
            </a:r>
          </a:p>
        </xdr:txBody>
      </xdr:sp>
      <xdr:sp macro="" textlink="">
        <xdr:nvSpPr>
          <xdr:cNvPr id="96" name="TextBox 95">
            <a:extLst>
              <a:ext uri="{FF2B5EF4-FFF2-40B4-BE49-F238E27FC236}">
                <a16:creationId xmlns:a16="http://schemas.microsoft.com/office/drawing/2014/main" id="{D0C7F74A-1C5B-43A3-AB20-93717DF31A41}"/>
              </a:ext>
            </a:extLst>
          </xdr:cNvPr>
          <xdr:cNvSpPr txBox="1"/>
        </xdr:nvSpPr>
        <xdr:spPr>
          <a:xfrm>
            <a:off x="3861254" y="2971801"/>
            <a:ext cx="265938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ACCIDENTS</a:t>
            </a:r>
            <a:r>
              <a:rPr lang="en-US" sz="1800" b="1">
                <a:solidFill>
                  <a:schemeClr val="bg1"/>
                </a:solidFill>
              </a:rPr>
              <a:t> </a:t>
            </a:r>
            <a:r>
              <a:rPr lang="en-US" sz="1800" b="1">
                <a:solidFill>
                  <a:sysClr val="windowText" lastClr="000000"/>
                </a:solidFill>
              </a:rPr>
              <a:t>BY</a:t>
            </a:r>
            <a:r>
              <a:rPr lang="en-US" sz="1800" b="1">
                <a:solidFill>
                  <a:schemeClr val="bg1"/>
                </a:solidFill>
              </a:rPr>
              <a:t> </a:t>
            </a:r>
            <a:r>
              <a:rPr lang="en-US" sz="1800" b="1">
                <a:solidFill>
                  <a:sysClr val="windowText" lastClr="000000"/>
                </a:solidFill>
              </a:rPr>
              <a:t>LOCATION</a:t>
            </a:r>
          </a:p>
        </xdr:txBody>
      </xdr:sp>
      <xdr:grpSp>
        <xdr:nvGrpSpPr>
          <xdr:cNvPr id="97" name="Group 96">
            <a:extLst>
              <a:ext uri="{FF2B5EF4-FFF2-40B4-BE49-F238E27FC236}">
                <a16:creationId xmlns:a16="http://schemas.microsoft.com/office/drawing/2014/main" id="{11C32BFB-86AE-40CE-BD1A-D2C29CAECA0F}"/>
              </a:ext>
            </a:extLst>
          </xdr:cNvPr>
          <xdr:cNvGrpSpPr/>
        </xdr:nvGrpSpPr>
        <xdr:grpSpPr>
          <a:xfrm>
            <a:off x="7597337" y="2872739"/>
            <a:ext cx="2880435" cy="3352800"/>
            <a:chOff x="7759108" y="2872740"/>
            <a:chExt cx="2880435" cy="3272608"/>
          </a:xfrm>
          <a:effectLst>
            <a:outerShdw blurRad="63500" sx="102000" sy="102000" algn="ctr" rotWithShape="0">
              <a:prstClr val="black">
                <a:alpha val="40000"/>
              </a:prstClr>
            </a:outerShdw>
          </a:effectLst>
        </xdr:grpSpPr>
        <xdr:sp macro="" textlink="">
          <xdr:nvSpPr>
            <xdr:cNvPr id="98" name="Rectangle: Rounded Corners 97">
              <a:extLst>
                <a:ext uri="{FF2B5EF4-FFF2-40B4-BE49-F238E27FC236}">
                  <a16:creationId xmlns:a16="http://schemas.microsoft.com/office/drawing/2014/main" id="{F0D429FF-DE96-2E82-8932-D57F835EF354}"/>
                </a:ext>
              </a:extLst>
            </xdr:cNvPr>
            <xdr:cNvSpPr/>
          </xdr:nvSpPr>
          <xdr:spPr>
            <a:xfrm>
              <a:off x="7894320" y="2872740"/>
              <a:ext cx="2654300" cy="3192780"/>
            </a:xfrm>
            <a:prstGeom prst="roundRect">
              <a:avLst/>
            </a:prstGeom>
            <a:solidFill>
              <a:srgbClr val="FFFFFF"/>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9" name="TextBox 98">
              <a:extLst>
                <a:ext uri="{FF2B5EF4-FFF2-40B4-BE49-F238E27FC236}">
                  <a16:creationId xmlns:a16="http://schemas.microsoft.com/office/drawing/2014/main" id="{E4FB95DF-0516-2E00-C203-68BE09147B4F}"/>
                </a:ext>
              </a:extLst>
            </xdr:cNvPr>
            <xdr:cNvSpPr txBox="1"/>
          </xdr:nvSpPr>
          <xdr:spPr>
            <a:xfrm>
              <a:off x="7986976" y="2933337"/>
              <a:ext cx="2191986" cy="678179"/>
            </a:xfrm>
            <a:prstGeom prst="rect">
              <a:avLst/>
            </a:prstGeom>
            <a:noFill/>
            <a:ln w="9525" cmpd="sng">
              <a:noFill/>
            </a:ln>
            <a:scene3d>
              <a:camera prst="orthographicFront"/>
              <a:lightRig rig="threePt" dir="t"/>
            </a:scene3d>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ysClr val="windowText" lastClr="000000"/>
                  </a:solidFill>
                </a:rPr>
                <a:t>CASUALITIES BY TRAFFIC DENSITY</a:t>
              </a:r>
            </a:p>
          </xdr:txBody>
        </xdr:sp>
        <xdr:graphicFrame macro="">
          <xdr:nvGraphicFramePr>
            <xdr:cNvPr id="100" name="Chart 99">
              <a:extLst>
                <a:ext uri="{FF2B5EF4-FFF2-40B4-BE49-F238E27FC236}">
                  <a16:creationId xmlns:a16="http://schemas.microsoft.com/office/drawing/2014/main" id="{5D37C90D-0135-C708-8629-06F80EF29FEE}"/>
                </a:ext>
              </a:extLst>
            </xdr:cNvPr>
            <xdr:cNvGraphicFramePr>
              <a:graphicFrameLocks/>
            </xdr:cNvGraphicFramePr>
          </xdr:nvGraphicFramePr>
          <xdr:xfrm>
            <a:off x="7759108" y="3676650"/>
            <a:ext cx="1636352" cy="1261110"/>
          </xdr:xfrm>
          <a:graphic>
            <a:graphicData uri="http://schemas.openxmlformats.org/drawingml/2006/chart">
              <c:chart xmlns:c="http://schemas.openxmlformats.org/drawingml/2006/chart" xmlns:r="http://schemas.openxmlformats.org/officeDocument/2006/relationships" r:id="rId23"/>
            </a:graphicData>
          </a:graphic>
        </xdr:graphicFrame>
        <xdr:graphicFrame macro="">
          <xdr:nvGraphicFramePr>
            <xdr:cNvPr id="101" name="Chart 100">
              <a:extLst>
                <a:ext uri="{FF2B5EF4-FFF2-40B4-BE49-F238E27FC236}">
                  <a16:creationId xmlns:a16="http://schemas.microsoft.com/office/drawing/2014/main" id="{B07418E7-5AEB-3143-B9B2-CAA599442BFD}"/>
                </a:ext>
              </a:extLst>
            </xdr:cNvPr>
            <xdr:cNvGraphicFramePr>
              <a:graphicFrameLocks/>
            </xdr:cNvGraphicFramePr>
          </xdr:nvGraphicFramePr>
          <xdr:xfrm>
            <a:off x="7962899" y="4891858"/>
            <a:ext cx="1323473" cy="1253490"/>
          </xdr:xfrm>
          <a:graphic>
            <a:graphicData uri="http://schemas.openxmlformats.org/drawingml/2006/chart">
              <c:chart xmlns:c="http://schemas.openxmlformats.org/drawingml/2006/chart" xmlns:r="http://schemas.openxmlformats.org/officeDocument/2006/relationships" r:id="rId24"/>
            </a:graphicData>
          </a:graphic>
        </xdr:graphicFrame>
        <xdr:graphicFrame macro="">
          <xdr:nvGraphicFramePr>
            <xdr:cNvPr id="102" name="Chart 101">
              <a:extLst>
                <a:ext uri="{FF2B5EF4-FFF2-40B4-BE49-F238E27FC236}">
                  <a16:creationId xmlns:a16="http://schemas.microsoft.com/office/drawing/2014/main" id="{1E3CB78B-E21E-2AB0-1ACA-A446B5FDD0DB}"/>
                </a:ext>
              </a:extLst>
            </xdr:cNvPr>
            <xdr:cNvGraphicFramePr>
              <a:graphicFrameLocks/>
            </xdr:cNvGraphicFramePr>
          </xdr:nvGraphicFramePr>
          <xdr:xfrm>
            <a:off x="9145751" y="3705768"/>
            <a:ext cx="1493792" cy="1254669"/>
          </xdr:xfrm>
          <a:graphic>
            <a:graphicData uri="http://schemas.openxmlformats.org/drawingml/2006/chart">
              <c:chart xmlns:c="http://schemas.openxmlformats.org/drawingml/2006/chart" xmlns:r="http://schemas.openxmlformats.org/officeDocument/2006/relationships" r:id="rId25"/>
            </a:graphicData>
          </a:graphic>
        </xdr:graphicFrame>
        <xdr:graphicFrame macro="">
          <xdr:nvGraphicFramePr>
            <xdr:cNvPr id="103" name="Chart 102">
              <a:extLst>
                <a:ext uri="{FF2B5EF4-FFF2-40B4-BE49-F238E27FC236}">
                  <a16:creationId xmlns:a16="http://schemas.microsoft.com/office/drawing/2014/main" id="{239D0BC4-7A5C-662F-DCFC-F774E847660F}"/>
                </a:ext>
              </a:extLst>
            </xdr:cNvPr>
            <xdr:cNvGraphicFramePr>
              <a:graphicFrameLocks/>
            </xdr:cNvGraphicFramePr>
          </xdr:nvGraphicFramePr>
          <xdr:xfrm>
            <a:off x="9168610" y="4947872"/>
            <a:ext cx="1425729" cy="1197476"/>
          </xdr:xfrm>
          <a:graphic>
            <a:graphicData uri="http://schemas.openxmlformats.org/drawingml/2006/chart">
              <c:chart xmlns:c="http://schemas.openxmlformats.org/drawingml/2006/chart" xmlns:r="http://schemas.openxmlformats.org/officeDocument/2006/relationships" r:id="rId26"/>
            </a:graphicData>
          </a:graphic>
        </xdr:graphicFrame>
        <xdr:sp macro="" textlink="">
          <xdr:nvSpPr>
            <xdr:cNvPr id="104" name="TextBox 103">
              <a:extLst>
                <a:ext uri="{FF2B5EF4-FFF2-40B4-BE49-F238E27FC236}">
                  <a16:creationId xmlns:a16="http://schemas.microsoft.com/office/drawing/2014/main" id="{E7A6E696-7694-E5ED-E185-369D61977DEF}"/>
                </a:ext>
              </a:extLst>
            </xdr:cNvPr>
            <xdr:cNvSpPr txBox="1"/>
          </xdr:nvSpPr>
          <xdr:spPr>
            <a:xfrm>
              <a:off x="8328524" y="3649980"/>
              <a:ext cx="684928" cy="236220"/>
            </a:xfrm>
            <a:prstGeom prst="rect">
              <a:avLst/>
            </a:prstGeom>
            <a:noFill/>
            <a:ln w="9525" cmpd="sng">
              <a:noFill/>
            </a:ln>
            <a:scene3d>
              <a:camera prst="orthographicFront"/>
              <a:lightRig rig="threePt" dir="t"/>
            </a:scene3d>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HIGH</a:t>
              </a:r>
            </a:p>
          </xdr:txBody>
        </xdr:sp>
        <xdr:sp macro="" textlink="">
          <xdr:nvSpPr>
            <xdr:cNvPr id="105" name="TextBox 104">
              <a:extLst>
                <a:ext uri="{FF2B5EF4-FFF2-40B4-BE49-F238E27FC236}">
                  <a16:creationId xmlns:a16="http://schemas.microsoft.com/office/drawing/2014/main" id="{8C56BA92-DBB4-4875-C6BE-34B904ED8769}"/>
                </a:ext>
              </a:extLst>
            </xdr:cNvPr>
            <xdr:cNvSpPr txBox="1"/>
          </xdr:nvSpPr>
          <xdr:spPr>
            <a:xfrm>
              <a:off x="8337152" y="4869544"/>
              <a:ext cx="684928" cy="236220"/>
            </a:xfrm>
            <a:prstGeom prst="rect">
              <a:avLst/>
            </a:prstGeom>
            <a:noFill/>
            <a:ln w="9525" cmpd="sng">
              <a:noFill/>
            </a:ln>
            <a:scene3d>
              <a:camera prst="orthographicFront"/>
              <a:lightRig rig="threePt" dir="t"/>
            </a:scene3d>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LOW</a:t>
              </a:r>
            </a:p>
          </xdr:txBody>
        </xdr:sp>
        <xdr:sp macro="" textlink="">
          <xdr:nvSpPr>
            <xdr:cNvPr id="106" name="TextBox 105">
              <a:extLst>
                <a:ext uri="{FF2B5EF4-FFF2-40B4-BE49-F238E27FC236}">
                  <a16:creationId xmlns:a16="http://schemas.microsoft.com/office/drawing/2014/main" id="{FE402CF1-7F18-9596-0A51-CB253CF39D24}"/>
                </a:ext>
              </a:extLst>
            </xdr:cNvPr>
            <xdr:cNvSpPr txBox="1"/>
          </xdr:nvSpPr>
          <xdr:spPr>
            <a:xfrm>
              <a:off x="9518596" y="3672294"/>
              <a:ext cx="860116" cy="236220"/>
            </a:xfrm>
            <a:prstGeom prst="rect">
              <a:avLst/>
            </a:prstGeom>
            <a:noFill/>
            <a:ln w="9525" cmpd="sng">
              <a:noFill/>
            </a:ln>
            <a:scene3d>
              <a:camera prst="orthographicFront"/>
              <a:lightRig rig="threePt" dir="t"/>
            </a:scene3d>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MEDIUM</a:t>
              </a:r>
            </a:p>
          </xdr:txBody>
        </xdr:sp>
        <xdr:sp macro="" textlink="">
          <xdr:nvSpPr>
            <xdr:cNvPr id="107" name="TextBox 106">
              <a:extLst>
                <a:ext uri="{FF2B5EF4-FFF2-40B4-BE49-F238E27FC236}">
                  <a16:creationId xmlns:a16="http://schemas.microsoft.com/office/drawing/2014/main" id="{B9F87270-1AE8-D33C-8A0C-76D3BE585C6C}"/>
                </a:ext>
              </a:extLst>
            </xdr:cNvPr>
            <xdr:cNvSpPr txBox="1"/>
          </xdr:nvSpPr>
          <xdr:spPr>
            <a:xfrm>
              <a:off x="9593223" y="4847231"/>
              <a:ext cx="860116" cy="236220"/>
            </a:xfrm>
            <a:prstGeom prst="rect">
              <a:avLst/>
            </a:prstGeom>
            <a:noFill/>
            <a:ln w="9525" cmpd="sng">
              <a:noFill/>
            </a:ln>
            <a:scene3d>
              <a:camera prst="orthographicFront"/>
              <a:lightRig rig="threePt" dir="t"/>
            </a:scene3d>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mn-lt"/>
                  <a:ea typeface="+mn-ea"/>
                  <a:cs typeface="+mn-cs"/>
                </a:rPr>
                <a:t>SEVERE</a:t>
              </a:r>
            </a:p>
          </xdr:txBody>
        </xdr:sp>
        <xdr:pic>
          <xdr:nvPicPr>
            <xdr:cNvPr id="108" name="Picture 107">
              <a:extLst>
                <a:ext uri="{FF2B5EF4-FFF2-40B4-BE49-F238E27FC236}">
                  <a16:creationId xmlns:a16="http://schemas.microsoft.com/office/drawing/2014/main" id="{98C64DAF-D4CA-5C98-4C88-6C0920D388A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864074" y="2999183"/>
              <a:ext cx="453406" cy="453406"/>
            </a:xfrm>
            <a:prstGeom prst="rect">
              <a:avLst/>
            </a:prstGeom>
            <a:scene3d>
              <a:camera prst="orthographicFront"/>
              <a:lightRig rig="threePt" dir="t"/>
            </a:scene3d>
            <a:sp3d/>
          </xdr:spPr>
        </xdr:pic>
      </xdr:grpSp>
      <xdr:pic>
        <xdr:nvPicPr>
          <xdr:cNvPr id="109" name="Picture 108">
            <a:extLst>
              <a:ext uri="{FF2B5EF4-FFF2-40B4-BE49-F238E27FC236}">
                <a16:creationId xmlns:a16="http://schemas.microsoft.com/office/drawing/2014/main" id="{8F59DD2C-6EED-4383-B90D-735899909C0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0722551" y="4152901"/>
            <a:ext cx="640079" cy="640079"/>
          </a:xfrm>
          <a:prstGeom prst="rect">
            <a:avLst/>
          </a:prstGeom>
        </xdr:spPr>
      </xdr:pic>
      <xdr:sp macro="" textlink="'Pivot Analysis'!$T$61">
        <xdr:nvSpPr>
          <xdr:cNvPr id="110" name="TextBox 109">
            <a:extLst>
              <a:ext uri="{FF2B5EF4-FFF2-40B4-BE49-F238E27FC236}">
                <a16:creationId xmlns:a16="http://schemas.microsoft.com/office/drawing/2014/main" id="{5C528568-EE77-453B-847C-4BE21944A776}"/>
              </a:ext>
            </a:extLst>
          </xdr:cNvPr>
          <xdr:cNvSpPr txBox="1"/>
        </xdr:nvSpPr>
        <xdr:spPr>
          <a:xfrm>
            <a:off x="11365170" y="4343400"/>
            <a:ext cx="98173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DF55B0-C7DB-4E75-8CEF-28C6E8B759FE}" type="TxLink">
              <a:rPr lang="en-US" sz="1800" b="1" i="0" u="none" strike="noStrike">
                <a:solidFill>
                  <a:sysClr val="windowText" lastClr="000000"/>
                </a:solidFill>
                <a:latin typeface="Calibri"/>
                <a:ea typeface="Calibri"/>
                <a:cs typeface="Calibri"/>
              </a:rPr>
              <a:pPr marL="0" indent="0"/>
              <a:t>14.60%</a:t>
            </a:fld>
            <a:endParaRPr lang="en-US" sz="1800" b="1" i="0" u="none" strike="noStrike">
              <a:solidFill>
                <a:sysClr val="windowText" lastClr="000000"/>
              </a:solidFill>
              <a:latin typeface="Calibri"/>
              <a:ea typeface="Calibri"/>
              <a:cs typeface="Calibri"/>
            </a:endParaRPr>
          </a:p>
        </xdr:txBody>
      </xdr:sp>
      <xdr:pic>
        <xdr:nvPicPr>
          <xdr:cNvPr id="111" name="Picture 110">
            <a:extLst>
              <a:ext uri="{FF2B5EF4-FFF2-40B4-BE49-F238E27FC236}">
                <a16:creationId xmlns:a16="http://schemas.microsoft.com/office/drawing/2014/main" id="{B2B79FB5-4503-40F7-BF21-C62AA8936A6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0732051" y="4914753"/>
            <a:ext cx="539070" cy="539070"/>
          </a:xfrm>
          <a:prstGeom prst="rect">
            <a:avLst/>
          </a:prstGeom>
        </xdr:spPr>
      </xdr:pic>
      <xdr:sp macro="" textlink="'Pivot Analysis'!$T$64">
        <xdr:nvSpPr>
          <xdr:cNvPr id="112" name="TextBox 111">
            <a:extLst>
              <a:ext uri="{FF2B5EF4-FFF2-40B4-BE49-F238E27FC236}">
                <a16:creationId xmlns:a16="http://schemas.microsoft.com/office/drawing/2014/main" id="{4FD608FF-B82D-45F8-A94F-D5476F090EB3}"/>
              </a:ext>
            </a:extLst>
          </xdr:cNvPr>
          <xdr:cNvSpPr txBox="1"/>
        </xdr:nvSpPr>
        <xdr:spPr>
          <a:xfrm>
            <a:off x="11356891" y="5049963"/>
            <a:ext cx="98173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9CE1B94-6CDC-4CB7-9F46-729E2BE8B6C2}" type="TxLink">
              <a:rPr lang="en-US" sz="1800" b="1" i="0" u="none" strike="noStrike">
                <a:solidFill>
                  <a:sysClr val="windowText" lastClr="000000"/>
                </a:solidFill>
                <a:latin typeface="Calibri"/>
                <a:ea typeface="Calibri"/>
                <a:cs typeface="Calibri"/>
              </a:rPr>
              <a:pPr marL="0" indent="0"/>
              <a:t>13.35%</a:t>
            </a:fld>
            <a:endParaRPr lang="en-US" sz="1800" b="1" i="0" u="none" strike="noStrike">
              <a:solidFill>
                <a:sysClr val="windowText" lastClr="000000"/>
              </a:solidFill>
              <a:latin typeface="Calibri"/>
              <a:ea typeface="Calibri"/>
              <a:cs typeface="Calibri"/>
            </a:endParaRPr>
          </a:p>
        </xdr:txBody>
      </xdr:sp>
      <xdr:graphicFrame macro="">
        <xdr:nvGraphicFramePr>
          <xdr:cNvPr id="113" name="Chart 112">
            <a:extLst>
              <a:ext uri="{FF2B5EF4-FFF2-40B4-BE49-F238E27FC236}">
                <a16:creationId xmlns:a16="http://schemas.microsoft.com/office/drawing/2014/main" id="{0BEBA10B-FFBB-4276-A454-904E1E6209DF}"/>
              </a:ext>
            </a:extLst>
          </xdr:cNvPr>
          <xdr:cNvGraphicFramePr>
            <a:graphicFrameLocks/>
          </xdr:cNvGraphicFramePr>
        </xdr:nvGraphicFramePr>
        <xdr:xfrm>
          <a:off x="8747760" y="13789330"/>
          <a:ext cx="5379720" cy="2995811"/>
        </xdr:xfrm>
        <a:graphic>
          <a:graphicData uri="http://schemas.openxmlformats.org/drawingml/2006/chart">
            <c:chart xmlns:c="http://schemas.openxmlformats.org/drawingml/2006/chart" xmlns:r="http://schemas.openxmlformats.org/officeDocument/2006/relationships" r:id="rId30"/>
          </a:graphicData>
        </a:graphic>
      </xdr:graphicFrame>
      <xdr:sp macro="" textlink="'Pivot Analysis'!$T$58">
        <xdr:nvSpPr>
          <xdr:cNvPr id="114" name="TextBox 113">
            <a:extLst>
              <a:ext uri="{FF2B5EF4-FFF2-40B4-BE49-F238E27FC236}">
                <a16:creationId xmlns:a16="http://schemas.microsoft.com/office/drawing/2014/main" id="{8979691E-3F84-4E8C-A692-EC643D789F10}"/>
              </a:ext>
            </a:extLst>
          </xdr:cNvPr>
          <xdr:cNvSpPr txBox="1"/>
        </xdr:nvSpPr>
        <xdr:spPr>
          <a:xfrm>
            <a:off x="11365170" y="3657600"/>
            <a:ext cx="98173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A8D2B3A-B937-4F8D-A297-26252EE5C4A3}" type="TxLink">
              <a:rPr lang="en-US" sz="1800" b="1" i="0" u="none" strike="noStrike">
                <a:solidFill>
                  <a:sysClr val="windowText" lastClr="000000"/>
                </a:solidFill>
                <a:latin typeface="Calibri"/>
                <a:ea typeface="Calibri"/>
                <a:cs typeface="Calibri"/>
              </a:rPr>
              <a:pPr marL="0" indent="0"/>
              <a:t>14.45%</a:t>
            </a:fld>
            <a:endParaRPr lang="en-US" sz="1800" b="1" i="0" u="none" strike="noStrike">
              <a:solidFill>
                <a:sysClr val="windowText" lastClr="000000"/>
              </a:solidFill>
              <a:latin typeface="Calibri"/>
              <a:ea typeface="Calibri"/>
              <a:cs typeface="Calibri"/>
            </a:endParaRPr>
          </a:p>
        </xdr:txBody>
      </xdr:sp>
      <mc:AlternateContent xmlns:mc="http://schemas.openxmlformats.org/markup-compatibility/2006">
        <mc:Choice xmlns:a14="http://schemas.microsoft.com/office/drawing/2010/main" Requires="a14">
          <xdr:sp macro="" textlink="">
            <xdr:nvSpPr>
              <xdr:cNvPr id="13313" name="Option Button 1" hidden="1">
                <a:extLst>
                  <a:ext uri="{63B3BB69-23CF-44E3-9099-C40C66FF867C}">
                    <a14:compatExt spid="_x0000_s13313"/>
                  </a:ext>
                  <a:ext uri="{FF2B5EF4-FFF2-40B4-BE49-F238E27FC236}">
                    <a16:creationId xmlns:a16="http://schemas.microsoft.com/office/drawing/2014/main" id="{00000000-0008-0000-0A00-000001340000}"/>
                  </a:ext>
                </a:extLst>
              </xdr:cNvPr>
              <xdr:cNvSpPr/>
            </xdr:nvSpPr>
            <xdr:spPr bwMode="auto">
              <a:xfrm>
                <a:off x="11986260" y="10713720"/>
                <a:ext cx="632460" cy="289560"/>
              </a:xfrm>
              <a:prstGeom prst="rect">
                <a:avLst/>
              </a:prstGeom>
              <a:solidFill>
                <a:srgbClr val="E33B57"/>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TOP 3</a:t>
                </a:r>
              </a:p>
            </xdr:txBody>
          </xdr:sp>
        </mc:Choice>
        <mc:Fallback/>
      </mc:AlternateContent>
      <mc:AlternateContent xmlns:mc="http://schemas.openxmlformats.org/markup-compatibility/2006">
        <mc:Choice xmlns:a14="http://schemas.microsoft.com/office/drawing/2010/main" Requires="a14">
          <xdr:sp macro="" textlink="">
            <xdr:nvSpPr>
              <xdr:cNvPr id="13314" name="Option Button 2" hidden="1">
                <a:extLst>
                  <a:ext uri="{63B3BB69-23CF-44E3-9099-C40C66FF867C}">
                    <a14:compatExt spid="_x0000_s13314"/>
                  </a:ext>
                  <a:ext uri="{FF2B5EF4-FFF2-40B4-BE49-F238E27FC236}">
                    <a16:creationId xmlns:a16="http://schemas.microsoft.com/office/drawing/2014/main" id="{00000000-0008-0000-0A00-000002340000}"/>
                  </a:ext>
                </a:extLst>
              </xdr:cNvPr>
              <xdr:cNvSpPr/>
            </xdr:nvSpPr>
            <xdr:spPr bwMode="auto">
              <a:xfrm>
                <a:off x="12755880" y="10713720"/>
                <a:ext cx="800100" cy="281940"/>
              </a:xfrm>
              <a:prstGeom prst="rect">
                <a:avLst/>
              </a:prstGeom>
              <a:solidFill>
                <a:srgbClr val="E33B57"/>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BOTTOM 3</a:t>
                </a:r>
              </a:p>
            </xdr:txBody>
          </xdr:sp>
        </mc:Choice>
        <mc:Fallback/>
      </mc:AlternateContent>
      <xdr:graphicFrame macro="">
        <xdr:nvGraphicFramePr>
          <xdr:cNvPr id="115" name="Chart 114">
            <a:extLst>
              <a:ext uri="{FF2B5EF4-FFF2-40B4-BE49-F238E27FC236}">
                <a16:creationId xmlns:a16="http://schemas.microsoft.com/office/drawing/2014/main" id="{271B7FC1-0755-45C2-B736-B962D991F8F3}"/>
              </a:ext>
            </a:extLst>
          </xdr:cNvPr>
          <xdr:cNvGraphicFramePr>
            <a:graphicFrameLocks/>
          </xdr:cNvGraphicFramePr>
        </xdr:nvGraphicFramePr>
        <xdr:xfrm>
          <a:off x="9784080" y="10911840"/>
          <a:ext cx="4411980" cy="2446020"/>
        </xdr:xfrm>
        <a:graphic>
          <a:graphicData uri="http://schemas.openxmlformats.org/drawingml/2006/chart">
            <c:chart xmlns:c="http://schemas.openxmlformats.org/drawingml/2006/chart" xmlns:r="http://schemas.openxmlformats.org/officeDocument/2006/relationships" r:id="rId31"/>
          </a:graphicData>
        </a:graphic>
      </xdr:graphicFrame>
      <xdr:pic>
        <xdr:nvPicPr>
          <xdr:cNvPr id="116" name="Picture 115">
            <a:extLst>
              <a:ext uri="{FF2B5EF4-FFF2-40B4-BE49-F238E27FC236}">
                <a16:creationId xmlns:a16="http://schemas.microsoft.com/office/drawing/2014/main" id="{F3676734-EEBB-4173-90A9-660B086B63D6}"/>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rot="10800000" flipV="1">
            <a:off x="9799320" y="13738860"/>
            <a:ext cx="297600" cy="297600"/>
          </a:xfrm>
          <a:prstGeom prst="rect">
            <a:avLst/>
          </a:prstGeom>
        </xdr:spPr>
      </xdr:pic>
      <xdr:graphicFrame macro="">
        <xdr:nvGraphicFramePr>
          <xdr:cNvPr id="117" name="Chart 116">
            <a:extLst>
              <a:ext uri="{FF2B5EF4-FFF2-40B4-BE49-F238E27FC236}">
                <a16:creationId xmlns:a16="http://schemas.microsoft.com/office/drawing/2014/main" id="{3995DC90-2D0F-48FB-84B4-00A8E0462BAE}"/>
              </a:ext>
            </a:extLst>
          </xdr:cNvPr>
          <xdr:cNvGraphicFramePr>
            <a:graphicFrameLocks/>
          </xdr:cNvGraphicFramePr>
        </xdr:nvGraphicFramePr>
        <xdr:xfrm>
          <a:off x="2392680" y="7071360"/>
          <a:ext cx="6492240" cy="2956560"/>
        </xdr:xfrm>
        <a:graphic>
          <a:graphicData uri="http://schemas.openxmlformats.org/drawingml/2006/chart">
            <c:chart xmlns:c="http://schemas.openxmlformats.org/drawingml/2006/chart" xmlns:r="http://schemas.openxmlformats.org/officeDocument/2006/relationships" r:id="rId33"/>
          </a:graphicData>
        </a:graphic>
      </xdr:graphicFrame>
      <xdr:sp macro="" textlink="">
        <xdr:nvSpPr>
          <xdr:cNvPr id="118" name="TextBox 117">
            <a:extLst>
              <a:ext uri="{FF2B5EF4-FFF2-40B4-BE49-F238E27FC236}">
                <a16:creationId xmlns:a16="http://schemas.microsoft.com/office/drawing/2014/main" id="{116AF7E7-A6B0-47BF-A0A0-49DF0A62005A}"/>
              </a:ext>
            </a:extLst>
          </xdr:cNvPr>
          <xdr:cNvSpPr txBox="1"/>
        </xdr:nvSpPr>
        <xdr:spPr>
          <a:xfrm>
            <a:off x="3596640" y="6492240"/>
            <a:ext cx="4587240" cy="36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MONTH WISE ACCIDENTS AND CASUALITIES</a:t>
            </a:r>
          </a:p>
        </xdr:txBody>
      </xdr:sp>
      <xdr:pic>
        <xdr:nvPicPr>
          <xdr:cNvPr id="119" name="Picture 118">
            <a:extLst>
              <a:ext uri="{FF2B5EF4-FFF2-40B4-BE49-F238E27FC236}">
                <a16:creationId xmlns:a16="http://schemas.microsoft.com/office/drawing/2014/main" id="{A709B8CD-B4D1-45A1-AD63-732AAD784591}"/>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215640" y="6491630"/>
            <a:ext cx="389230" cy="389230"/>
          </a:xfrm>
          <a:prstGeom prst="rect">
            <a:avLst/>
          </a:prstGeom>
        </xdr:spPr>
      </xdr:pic>
      <xdr:grpSp>
        <xdr:nvGrpSpPr>
          <xdr:cNvPr id="120" name="Group 119">
            <a:extLst>
              <a:ext uri="{FF2B5EF4-FFF2-40B4-BE49-F238E27FC236}">
                <a16:creationId xmlns:a16="http://schemas.microsoft.com/office/drawing/2014/main" id="{66574797-0540-4FF6-8FA3-98941E24EB52}"/>
              </a:ext>
            </a:extLst>
          </xdr:cNvPr>
          <xdr:cNvGrpSpPr/>
        </xdr:nvGrpSpPr>
        <xdr:grpSpPr>
          <a:xfrm>
            <a:off x="7674449" y="10195560"/>
            <a:ext cx="1858171" cy="3337560"/>
            <a:chOff x="7363386" y="10218420"/>
            <a:chExt cx="1772289" cy="3337560"/>
          </a:xfrm>
          <a:effectLst>
            <a:outerShdw blurRad="63500" sx="102000" sy="102000" algn="ctr" rotWithShape="0">
              <a:prstClr val="black">
                <a:alpha val="40000"/>
              </a:prstClr>
            </a:outerShdw>
          </a:effectLst>
        </xdr:grpSpPr>
        <xdr:sp macro="" textlink="">
          <xdr:nvSpPr>
            <xdr:cNvPr id="121" name="Rectangle: Rounded Corners 120">
              <a:extLst>
                <a:ext uri="{FF2B5EF4-FFF2-40B4-BE49-F238E27FC236}">
                  <a16:creationId xmlns:a16="http://schemas.microsoft.com/office/drawing/2014/main" id="{D199F08D-68E5-C40F-9F69-3949B186EA26}"/>
                </a:ext>
              </a:extLst>
            </xdr:cNvPr>
            <xdr:cNvSpPr/>
          </xdr:nvSpPr>
          <xdr:spPr>
            <a:xfrm>
              <a:off x="7391400" y="10218420"/>
              <a:ext cx="1691640" cy="3200400"/>
            </a:xfrm>
            <a:prstGeom prst="roundRect">
              <a:avLst/>
            </a:prstGeom>
            <a:solidFill>
              <a:srgbClr val="FFFFFF"/>
            </a:solidFill>
            <a:ln>
              <a:noFill/>
            </a:ln>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22" name="Chart 121">
              <a:extLst>
                <a:ext uri="{FF2B5EF4-FFF2-40B4-BE49-F238E27FC236}">
                  <a16:creationId xmlns:a16="http://schemas.microsoft.com/office/drawing/2014/main" id="{6BD0F112-91EC-53F5-7D2D-2C5FD1EAF97B}"/>
                </a:ext>
              </a:extLst>
            </xdr:cNvPr>
            <xdr:cNvGraphicFramePr>
              <a:graphicFrameLocks/>
            </xdr:cNvGraphicFramePr>
          </xdr:nvGraphicFramePr>
          <xdr:xfrm>
            <a:off x="7369596" y="11117580"/>
            <a:ext cx="1766079" cy="1013460"/>
          </xdr:xfrm>
          <a:graphic>
            <a:graphicData uri="http://schemas.openxmlformats.org/drawingml/2006/chart">
              <c:chart xmlns:c="http://schemas.openxmlformats.org/drawingml/2006/chart" xmlns:r="http://schemas.openxmlformats.org/officeDocument/2006/relationships" r:id="rId35"/>
            </a:graphicData>
          </a:graphic>
        </xdr:graphicFrame>
        <xdr:graphicFrame macro="">
          <xdr:nvGraphicFramePr>
            <xdr:cNvPr id="123" name="Chart 122">
              <a:extLst>
                <a:ext uri="{FF2B5EF4-FFF2-40B4-BE49-F238E27FC236}">
                  <a16:creationId xmlns:a16="http://schemas.microsoft.com/office/drawing/2014/main" id="{49DE25B8-38C8-5C28-394A-8AC3DDDCCDC8}"/>
                </a:ext>
              </a:extLst>
            </xdr:cNvPr>
            <xdr:cNvGraphicFramePr>
              <a:graphicFrameLocks/>
            </xdr:cNvGraphicFramePr>
          </xdr:nvGraphicFramePr>
          <xdr:xfrm>
            <a:off x="7363386" y="12428220"/>
            <a:ext cx="1743219" cy="1127760"/>
          </xdr:xfrm>
          <a:graphic>
            <a:graphicData uri="http://schemas.openxmlformats.org/drawingml/2006/chart">
              <c:chart xmlns:c="http://schemas.openxmlformats.org/drawingml/2006/chart" xmlns:r="http://schemas.openxmlformats.org/officeDocument/2006/relationships" r:id="rId36"/>
            </a:graphicData>
          </a:graphic>
        </xdr:graphicFrame>
        <xdr:sp macro="" textlink="'Pivot Analysis'!$G$206">
          <xdr:nvSpPr>
            <xdr:cNvPr id="124" name="TextBox 123">
              <a:extLst>
                <a:ext uri="{FF2B5EF4-FFF2-40B4-BE49-F238E27FC236}">
                  <a16:creationId xmlns:a16="http://schemas.microsoft.com/office/drawing/2014/main" id="{746BA58B-91DF-52B6-7453-C43B9839F51F}"/>
                </a:ext>
              </a:extLst>
            </xdr:cNvPr>
            <xdr:cNvSpPr txBox="1"/>
          </xdr:nvSpPr>
          <xdr:spPr>
            <a:xfrm>
              <a:off x="7658803" y="11460480"/>
              <a:ext cx="836950" cy="259080"/>
            </a:xfrm>
            <a:prstGeom prst="rect">
              <a:avLst/>
            </a:prstGeom>
            <a:noFill/>
            <a:ln w="9525" cmpd="sng">
              <a:noFill/>
            </a:ln>
            <a:scene3d>
              <a:camera prst="orthographicFront"/>
              <a:lightRig rig="threePt" dir="t"/>
            </a:scene3d>
            <a:sp3d>
              <a:bevelT prst="convex"/>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EB088F-B1AF-4CD8-A3AD-9D493DD35E93}" type="TxLink">
                <a:rPr lang="en-US" sz="1400" b="1" i="0" u="none" strike="noStrike">
                  <a:solidFill>
                    <a:sysClr val="windowText" lastClr="000000"/>
                  </a:solidFill>
                  <a:latin typeface="Calibri"/>
                  <a:ea typeface="Calibri"/>
                  <a:cs typeface="Calibri"/>
                </a:rPr>
                <a:pPr/>
                <a:t>66.70%</a:t>
              </a:fld>
              <a:endParaRPr lang="en-US" sz="2000">
                <a:solidFill>
                  <a:sysClr val="windowText" lastClr="000000"/>
                </a:solidFill>
              </a:endParaRPr>
            </a:p>
          </xdr:txBody>
        </xdr:sp>
        <xdr:sp macro="" textlink="'Pivot Analysis'!$G$207">
          <xdr:nvSpPr>
            <xdr:cNvPr id="125" name="TextBox 124">
              <a:extLst>
                <a:ext uri="{FF2B5EF4-FFF2-40B4-BE49-F238E27FC236}">
                  <a16:creationId xmlns:a16="http://schemas.microsoft.com/office/drawing/2014/main" id="{14F0A6BA-831F-1814-9B1A-609285BD9F44}"/>
                </a:ext>
              </a:extLst>
            </xdr:cNvPr>
            <xdr:cNvSpPr txBox="1"/>
          </xdr:nvSpPr>
          <xdr:spPr>
            <a:xfrm>
              <a:off x="7456837" y="12836872"/>
              <a:ext cx="836950" cy="259080"/>
            </a:xfrm>
            <a:prstGeom prst="rect">
              <a:avLst/>
            </a:prstGeom>
            <a:noFill/>
            <a:ln w="9525" cmpd="sng">
              <a:noFill/>
            </a:ln>
            <a:scene3d>
              <a:camera prst="orthographicFront"/>
              <a:lightRig rig="threePt" dir="t"/>
            </a:scene3d>
            <a:sp3d>
              <a:bevelT prst="convex"/>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5505284-18DC-45A8-ABEA-7F64906AF8B9}" type="TxLink">
                <a:rPr lang="en-US" sz="1400" b="1" i="0" u="none" strike="noStrike">
                  <a:solidFill>
                    <a:sysClr val="windowText" lastClr="000000"/>
                  </a:solidFill>
                  <a:latin typeface="Calibri"/>
                  <a:ea typeface="Calibri"/>
                  <a:cs typeface="Calibri"/>
                </a:rPr>
                <a:pPr marL="0" indent="0"/>
                <a:t>33.30%</a:t>
              </a:fld>
              <a:endParaRPr lang="en-US" sz="1400" b="1" i="0" u="none" strike="noStrike">
                <a:solidFill>
                  <a:sysClr val="windowText" lastClr="000000"/>
                </a:solidFill>
                <a:latin typeface="Calibri"/>
                <a:ea typeface="Calibri"/>
                <a:cs typeface="Calibri"/>
              </a:endParaRPr>
            </a:p>
          </xdr:txBody>
        </xdr:sp>
        <xdr:sp macro="" textlink="">
          <xdr:nvSpPr>
            <xdr:cNvPr id="127" name="TextBox 126">
              <a:extLst>
                <a:ext uri="{FF2B5EF4-FFF2-40B4-BE49-F238E27FC236}">
                  <a16:creationId xmlns:a16="http://schemas.microsoft.com/office/drawing/2014/main" id="{4A059675-CE6C-11B5-EEA8-5C2F77F0968A}"/>
                </a:ext>
              </a:extLst>
            </xdr:cNvPr>
            <xdr:cNvSpPr txBox="1"/>
          </xdr:nvSpPr>
          <xdr:spPr>
            <a:xfrm>
              <a:off x="7437120" y="11780520"/>
              <a:ext cx="1684020" cy="365760"/>
            </a:xfrm>
            <a:prstGeom prst="rect">
              <a:avLst/>
            </a:prstGeom>
            <a:noFill/>
            <a:ln w="9525" cmpd="sng">
              <a:noFill/>
            </a:ln>
            <a:scene3d>
              <a:camera prst="orthographicFront"/>
              <a:lightRig rig="threePt" dir="t"/>
            </a:scene3d>
            <a:sp3d>
              <a:bevelT prst="convex"/>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OFF</a:t>
              </a:r>
              <a:r>
                <a:rPr lang="en-US" sz="1800" b="1" baseline="0">
                  <a:solidFill>
                    <a:sysClr val="windowText" lastClr="000000"/>
                  </a:solidFill>
                </a:rPr>
                <a:t> </a:t>
              </a:r>
              <a:r>
                <a:rPr lang="en-US" sz="1600" b="1" baseline="0">
                  <a:solidFill>
                    <a:sysClr val="windowText" lastClr="000000"/>
                  </a:solidFill>
                </a:rPr>
                <a:t>PEAK HOURS</a:t>
              </a:r>
              <a:endParaRPr lang="en-US" sz="1800" b="1">
                <a:solidFill>
                  <a:sysClr val="windowText" lastClr="000000"/>
                </a:solidFill>
              </a:endParaRPr>
            </a:p>
          </xdr:txBody>
        </xdr:sp>
        <xdr:sp macro="" textlink="">
          <xdr:nvSpPr>
            <xdr:cNvPr id="13312" name="TextBox 13311">
              <a:extLst>
                <a:ext uri="{FF2B5EF4-FFF2-40B4-BE49-F238E27FC236}">
                  <a16:creationId xmlns:a16="http://schemas.microsoft.com/office/drawing/2014/main" id="{957DDB80-B294-E697-B944-7963CFF2E658}"/>
                </a:ext>
              </a:extLst>
            </xdr:cNvPr>
            <xdr:cNvSpPr txBox="1"/>
          </xdr:nvSpPr>
          <xdr:spPr>
            <a:xfrm>
              <a:off x="7610971" y="10386060"/>
              <a:ext cx="1303020" cy="365760"/>
            </a:xfrm>
            <a:prstGeom prst="rect">
              <a:avLst/>
            </a:prstGeom>
            <a:noFill/>
            <a:ln w="9525" cmpd="sng">
              <a:noFill/>
            </a:ln>
            <a:scene3d>
              <a:camera prst="orthographicFront"/>
              <a:lightRig rig="threePt" dir="t"/>
            </a:scene3d>
            <a:sp3d>
              <a:bevelT prst="convex"/>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ysClr val="windowText" lastClr="000000"/>
                  </a:solidFill>
                </a:rPr>
                <a:t>PEAK HOURS</a:t>
              </a:r>
              <a:endParaRPr lang="en-US" sz="1800" b="1">
                <a:solidFill>
                  <a:sysClr val="windowText" lastClr="000000"/>
                </a:solidFill>
              </a:endParaRPr>
            </a:p>
          </xdr:txBody>
        </xdr:sp>
      </xdr:grpSp>
      <xdr:sp macro="" textlink="">
        <xdr:nvSpPr>
          <xdr:cNvPr id="13316" name="TextBox 13315">
            <a:extLst>
              <a:ext uri="{FF2B5EF4-FFF2-40B4-BE49-F238E27FC236}">
                <a16:creationId xmlns:a16="http://schemas.microsoft.com/office/drawing/2014/main" id="{D599F178-BC6C-45AE-84B5-C593D178DC3E}"/>
              </a:ext>
            </a:extLst>
          </xdr:cNvPr>
          <xdr:cNvSpPr txBox="1"/>
        </xdr:nvSpPr>
        <xdr:spPr>
          <a:xfrm>
            <a:off x="3503455" y="10311278"/>
            <a:ext cx="3044122" cy="36576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ACCIDENTS DUE</a:t>
            </a:r>
            <a:r>
              <a:rPr lang="en-US" sz="1800" b="1" baseline="0">
                <a:solidFill>
                  <a:sysClr val="windowText" lastClr="000000"/>
                </a:solidFill>
              </a:rPr>
              <a:t> TO WEATHER</a:t>
            </a:r>
            <a:endParaRPr lang="en-US" sz="1800" b="1">
              <a:solidFill>
                <a:sysClr val="windowText" lastClr="000000"/>
              </a:solidFill>
            </a:endParaRPr>
          </a:p>
        </xdr:txBody>
      </xdr:sp>
      <mc:AlternateContent xmlns:mc="http://schemas.openxmlformats.org/markup-compatibility/2006" xmlns:a14="http://schemas.microsoft.com/office/drawing/2010/main">
        <mc:Choice Requires="a14">
          <xdr:graphicFrame macro="">
            <xdr:nvGraphicFramePr>
              <xdr:cNvPr id="13318" name="Vehicle Type 2">
                <a:extLst>
                  <a:ext uri="{FF2B5EF4-FFF2-40B4-BE49-F238E27FC236}">
                    <a16:creationId xmlns:a16="http://schemas.microsoft.com/office/drawing/2014/main" id="{8EF965DD-BC79-2BC4-8281-2265E215E614}"/>
                  </a:ext>
                </a:extLst>
              </xdr:cNvPr>
              <xdr:cNvGraphicFramePr/>
            </xdr:nvGraphicFramePr>
            <xdr:xfrm>
              <a:off x="228600" y="1844041"/>
              <a:ext cx="1905000" cy="1588908"/>
            </xdr:xfrm>
            <a:graphic>
              <a:graphicData uri="http://schemas.microsoft.com/office/drawing/2010/slicer">
                <sle:slicer xmlns:sle="http://schemas.microsoft.com/office/drawing/2010/slicer" name="Vehicle Type 2"/>
              </a:graphicData>
            </a:graphic>
          </xdr:graphicFrame>
        </mc:Choice>
        <mc:Fallback xmlns="">
          <xdr:sp macro="" textlink="">
            <xdr:nvSpPr>
              <xdr:cNvPr id="0" name=""/>
              <xdr:cNvSpPr>
                <a:spLocks noTextEdit="1"/>
              </xdr:cNvSpPr>
            </xdr:nvSpPr>
            <xdr:spPr>
              <a:xfrm>
                <a:off x="259080" y="1844041"/>
                <a:ext cx="1905000" cy="1588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319" name="Road Type 2">
                <a:extLst>
                  <a:ext uri="{FF2B5EF4-FFF2-40B4-BE49-F238E27FC236}">
                    <a16:creationId xmlns:a16="http://schemas.microsoft.com/office/drawing/2014/main" id="{7E6C3C68-2A8A-476E-4AA4-9A1076B4C1BC}"/>
                  </a:ext>
                </a:extLst>
              </xdr:cNvPr>
              <xdr:cNvGraphicFramePr/>
            </xdr:nvGraphicFramePr>
            <xdr:xfrm>
              <a:off x="175260" y="11651036"/>
              <a:ext cx="1965960" cy="1312735"/>
            </xdr:xfrm>
            <a:graphic>
              <a:graphicData uri="http://schemas.microsoft.com/office/drawing/2010/slicer">
                <sle:slicer xmlns:sle="http://schemas.microsoft.com/office/drawing/2010/slicer" name="Road Type 2"/>
              </a:graphicData>
            </a:graphic>
          </xdr:graphicFrame>
        </mc:Choice>
        <mc:Fallback xmlns="">
          <xdr:sp macro="" textlink="">
            <xdr:nvSpPr>
              <xdr:cNvPr id="0" name=""/>
              <xdr:cNvSpPr>
                <a:spLocks noTextEdit="1"/>
              </xdr:cNvSpPr>
            </xdr:nvSpPr>
            <xdr:spPr>
              <a:xfrm>
                <a:off x="205740" y="11651036"/>
                <a:ext cx="1965960" cy="1312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320" name="Weather Condition 3">
                <a:extLst>
                  <a:ext uri="{FF2B5EF4-FFF2-40B4-BE49-F238E27FC236}">
                    <a16:creationId xmlns:a16="http://schemas.microsoft.com/office/drawing/2014/main" id="{7B2BFDDB-4237-F43D-D460-13FE5BD8C689}"/>
                  </a:ext>
                </a:extLst>
              </xdr:cNvPr>
              <xdr:cNvGraphicFramePr/>
            </xdr:nvGraphicFramePr>
            <xdr:xfrm>
              <a:off x="190500" y="6064196"/>
              <a:ext cx="1950720" cy="976515"/>
            </xdr:xfrm>
            <a:graphic>
              <a:graphicData uri="http://schemas.microsoft.com/office/drawing/2010/slicer">
                <sle:slicer xmlns:sle="http://schemas.microsoft.com/office/drawing/2010/slicer" name="Weather Condition 3"/>
              </a:graphicData>
            </a:graphic>
          </xdr:graphicFrame>
        </mc:Choice>
        <mc:Fallback xmlns="">
          <xdr:sp macro="" textlink="">
            <xdr:nvSpPr>
              <xdr:cNvPr id="0" name=""/>
              <xdr:cNvSpPr>
                <a:spLocks noTextEdit="1"/>
              </xdr:cNvSpPr>
            </xdr:nvSpPr>
            <xdr:spPr>
              <a:xfrm>
                <a:off x="220980" y="6064196"/>
                <a:ext cx="1950720" cy="976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13321" name="Date 2">
                <a:extLst>
                  <a:ext uri="{FF2B5EF4-FFF2-40B4-BE49-F238E27FC236}">
                    <a16:creationId xmlns:a16="http://schemas.microsoft.com/office/drawing/2014/main" id="{DBBDEBA3-E4DD-5A2A-902B-1A01A88F9C58}"/>
                  </a:ext>
                </a:extLst>
              </xdr:cNvPr>
              <xdr:cNvGraphicFramePr/>
            </xdr:nvGraphicFramePr>
            <xdr:xfrm>
              <a:off x="198120" y="7057136"/>
              <a:ext cx="1935480" cy="1489602"/>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228600" y="7057136"/>
                <a:ext cx="1935480" cy="148960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mc:AlternateContent xmlns:mc="http://schemas.openxmlformats.org/markup-compatibility/2006" xmlns:a14="http://schemas.microsoft.com/office/drawing/2010/main">
        <mc:Choice Requires="a14">
          <xdr:graphicFrame macro="">
            <xdr:nvGraphicFramePr>
              <xdr:cNvPr id="13322" name="Traffic Density 2">
                <a:extLst>
                  <a:ext uri="{FF2B5EF4-FFF2-40B4-BE49-F238E27FC236}">
                    <a16:creationId xmlns:a16="http://schemas.microsoft.com/office/drawing/2014/main" id="{62B41F50-A5A9-D865-A835-C43259B77A76}"/>
                  </a:ext>
                </a:extLst>
              </xdr:cNvPr>
              <xdr:cNvGraphicFramePr/>
            </xdr:nvGraphicFramePr>
            <xdr:xfrm>
              <a:off x="190500" y="10649821"/>
              <a:ext cx="1950720" cy="984791"/>
            </xdr:xfrm>
            <a:graphic>
              <a:graphicData uri="http://schemas.microsoft.com/office/drawing/2010/slicer">
                <sle:slicer xmlns:sle="http://schemas.microsoft.com/office/drawing/2010/slicer" name="Traffic Density 2"/>
              </a:graphicData>
            </a:graphic>
          </xdr:graphicFrame>
        </mc:Choice>
        <mc:Fallback xmlns="">
          <xdr:sp macro="" textlink="">
            <xdr:nvSpPr>
              <xdr:cNvPr id="0" name=""/>
              <xdr:cNvSpPr>
                <a:spLocks noTextEdit="1"/>
              </xdr:cNvSpPr>
            </xdr:nvSpPr>
            <xdr:spPr>
              <a:xfrm>
                <a:off x="220980" y="10649821"/>
                <a:ext cx="1950720" cy="984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323" name="Months (Date) 2">
                <a:extLst>
                  <a:ext uri="{FF2B5EF4-FFF2-40B4-BE49-F238E27FC236}">
                    <a16:creationId xmlns:a16="http://schemas.microsoft.com/office/drawing/2014/main" id="{B0A4F8EB-0F57-95CB-3A98-C1241A580C86}"/>
                  </a:ext>
                </a:extLst>
              </xdr:cNvPr>
              <xdr:cNvGraphicFramePr/>
            </xdr:nvGraphicFramePr>
            <xdr:xfrm>
              <a:off x="205740" y="8563161"/>
              <a:ext cx="1943100" cy="1309012"/>
            </xdr:xfrm>
            <a:graphic>
              <a:graphicData uri="http://schemas.microsoft.com/office/drawing/2010/slicer">
                <sle:slicer xmlns:sle="http://schemas.microsoft.com/office/drawing/2010/slicer" name="Months (Date) 2"/>
              </a:graphicData>
            </a:graphic>
          </xdr:graphicFrame>
        </mc:Choice>
        <mc:Fallback xmlns="">
          <xdr:sp macro="" textlink="">
            <xdr:nvSpPr>
              <xdr:cNvPr id="0" name=""/>
              <xdr:cNvSpPr>
                <a:spLocks noTextEdit="1"/>
              </xdr:cNvSpPr>
            </xdr:nvSpPr>
            <xdr:spPr>
              <a:xfrm>
                <a:off x="236220" y="8563161"/>
                <a:ext cx="1943100" cy="1309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324" name="Peak/off-peak 2">
                <a:extLst>
                  <a:ext uri="{FF2B5EF4-FFF2-40B4-BE49-F238E27FC236}">
                    <a16:creationId xmlns:a16="http://schemas.microsoft.com/office/drawing/2014/main" id="{0554BACA-1DBD-EFD9-5359-19D864D08FF5}"/>
                  </a:ext>
                </a:extLst>
              </xdr:cNvPr>
              <xdr:cNvGraphicFramePr/>
            </xdr:nvGraphicFramePr>
            <xdr:xfrm>
              <a:off x="175260" y="9888597"/>
              <a:ext cx="1973580" cy="744800"/>
            </xdr:xfrm>
            <a:graphic>
              <a:graphicData uri="http://schemas.microsoft.com/office/drawing/2010/slicer">
                <sle:slicer xmlns:sle="http://schemas.microsoft.com/office/drawing/2010/slicer" name="Peak/off-peak 2"/>
              </a:graphicData>
            </a:graphic>
          </xdr:graphicFrame>
        </mc:Choice>
        <mc:Fallback xmlns="">
          <xdr:sp macro="" textlink="">
            <xdr:nvSpPr>
              <xdr:cNvPr id="0" name=""/>
              <xdr:cNvSpPr>
                <a:spLocks noTextEdit="1"/>
              </xdr:cNvSpPr>
            </xdr:nvSpPr>
            <xdr:spPr>
              <a:xfrm>
                <a:off x="205740" y="9888597"/>
                <a:ext cx="1973580" cy="74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325" name="Location 2">
                <a:extLst>
                  <a:ext uri="{FF2B5EF4-FFF2-40B4-BE49-F238E27FC236}">
                    <a16:creationId xmlns:a16="http://schemas.microsoft.com/office/drawing/2014/main" id="{8BFE1530-C4FB-16C4-EAFD-829F1E6BB359}"/>
                  </a:ext>
                </a:extLst>
              </xdr:cNvPr>
              <xdr:cNvGraphicFramePr/>
            </xdr:nvGraphicFramePr>
            <xdr:xfrm>
              <a:off x="205740" y="3449373"/>
              <a:ext cx="1935480" cy="1564082"/>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236220" y="3449373"/>
                <a:ext cx="1935480" cy="1564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326" name="Accident Cause 2">
                <a:extLst>
                  <a:ext uri="{FF2B5EF4-FFF2-40B4-BE49-F238E27FC236}">
                    <a16:creationId xmlns:a16="http://schemas.microsoft.com/office/drawing/2014/main" id="{573DEF5A-5698-A173-2C2F-FBB480876287}"/>
                  </a:ext>
                </a:extLst>
              </xdr:cNvPr>
              <xdr:cNvGraphicFramePr/>
            </xdr:nvGraphicFramePr>
            <xdr:xfrm>
              <a:off x="182880" y="12980195"/>
              <a:ext cx="1958340" cy="1555806"/>
            </xdr:xfrm>
            <a:graphic>
              <a:graphicData uri="http://schemas.microsoft.com/office/drawing/2010/slicer">
                <sle:slicer xmlns:sle="http://schemas.microsoft.com/office/drawing/2010/slicer" name="Accident Cause 2"/>
              </a:graphicData>
            </a:graphic>
          </xdr:graphicFrame>
        </mc:Choice>
        <mc:Fallback xmlns="">
          <xdr:sp macro="" textlink="">
            <xdr:nvSpPr>
              <xdr:cNvPr id="0" name=""/>
              <xdr:cNvSpPr>
                <a:spLocks noTextEdit="1"/>
              </xdr:cNvSpPr>
            </xdr:nvSpPr>
            <xdr:spPr>
              <a:xfrm>
                <a:off x="213360" y="12980195"/>
                <a:ext cx="1958340" cy="1555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327" name="Severity 2">
                <a:extLst>
                  <a:ext uri="{FF2B5EF4-FFF2-40B4-BE49-F238E27FC236}">
                    <a16:creationId xmlns:a16="http://schemas.microsoft.com/office/drawing/2014/main" id="{5718CCE0-5F47-EDFD-5FDD-AACBDE6BC046}"/>
                  </a:ext>
                </a:extLst>
              </xdr:cNvPr>
              <xdr:cNvGraphicFramePr/>
            </xdr:nvGraphicFramePr>
            <xdr:xfrm>
              <a:off x="213360" y="5029879"/>
              <a:ext cx="1912620" cy="1017893"/>
            </xdr:xfrm>
            <a:graphic>
              <a:graphicData uri="http://schemas.microsoft.com/office/drawing/2010/slicer">
                <sle:slicer xmlns:sle="http://schemas.microsoft.com/office/drawing/2010/slicer" name="Severity 2"/>
              </a:graphicData>
            </a:graphic>
          </xdr:graphicFrame>
        </mc:Choice>
        <mc:Fallback xmlns="">
          <xdr:sp macro="" textlink="">
            <xdr:nvSpPr>
              <xdr:cNvPr id="0" name=""/>
              <xdr:cNvSpPr>
                <a:spLocks noTextEdit="1"/>
              </xdr:cNvSpPr>
            </xdr:nvSpPr>
            <xdr:spPr>
              <a:xfrm>
                <a:off x="243840" y="5029879"/>
                <a:ext cx="1912620" cy="10178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328" name="License Validity 2">
                <a:extLst>
                  <a:ext uri="{FF2B5EF4-FFF2-40B4-BE49-F238E27FC236}">
                    <a16:creationId xmlns:a16="http://schemas.microsoft.com/office/drawing/2014/main" id="{8285E2DD-EB39-6A9B-9E61-B4C5400374C9}"/>
                  </a:ext>
                </a:extLst>
              </xdr:cNvPr>
              <xdr:cNvGraphicFramePr/>
            </xdr:nvGraphicFramePr>
            <xdr:xfrm>
              <a:off x="175260" y="14552425"/>
              <a:ext cx="1965960" cy="1001343"/>
            </xdr:xfrm>
            <a:graphic>
              <a:graphicData uri="http://schemas.microsoft.com/office/drawing/2010/slicer">
                <sle:slicer xmlns:sle="http://schemas.microsoft.com/office/drawing/2010/slicer" name="License Validity 2"/>
              </a:graphicData>
            </a:graphic>
          </xdr:graphicFrame>
        </mc:Choice>
        <mc:Fallback xmlns="">
          <xdr:sp macro="" textlink="">
            <xdr:nvSpPr>
              <xdr:cNvPr id="0" name=""/>
              <xdr:cNvSpPr>
                <a:spLocks noTextEdit="1"/>
              </xdr:cNvSpPr>
            </xdr:nvSpPr>
            <xdr:spPr>
              <a:xfrm>
                <a:off x="205740" y="14552425"/>
                <a:ext cx="1965960" cy="1001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329" name="Legal Actions Taken 2">
                <a:extLst>
                  <a:ext uri="{FF2B5EF4-FFF2-40B4-BE49-F238E27FC236}">
                    <a16:creationId xmlns:a16="http://schemas.microsoft.com/office/drawing/2014/main" id="{3E88BD7C-ECE6-FB56-D63F-B96819CC0B8C}"/>
                  </a:ext>
                </a:extLst>
              </xdr:cNvPr>
              <xdr:cNvGraphicFramePr/>
            </xdr:nvGraphicFramePr>
            <xdr:xfrm>
              <a:off x="198120" y="15570190"/>
              <a:ext cx="1943100" cy="980450"/>
            </xdr:xfrm>
            <a:graphic>
              <a:graphicData uri="http://schemas.microsoft.com/office/drawing/2010/slicer">
                <sle:slicer xmlns:sle="http://schemas.microsoft.com/office/drawing/2010/slicer" name="Legal Actions Taken 2"/>
              </a:graphicData>
            </a:graphic>
          </xdr:graphicFrame>
        </mc:Choice>
        <mc:Fallback xmlns="">
          <xdr:sp macro="" textlink="">
            <xdr:nvSpPr>
              <xdr:cNvPr id="0" name=""/>
              <xdr:cNvSpPr>
                <a:spLocks noTextEdit="1"/>
              </xdr:cNvSpPr>
            </xdr:nvSpPr>
            <xdr:spPr>
              <a:xfrm>
                <a:off x="228600" y="15570190"/>
                <a:ext cx="1943100" cy="980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3331" name="TextBox 13330">
            <a:extLst>
              <a:ext uri="{FF2B5EF4-FFF2-40B4-BE49-F238E27FC236}">
                <a16:creationId xmlns:a16="http://schemas.microsoft.com/office/drawing/2014/main" id="{E2B4A576-BA04-4836-A6DB-0E7F5431D012}"/>
              </a:ext>
            </a:extLst>
          </xdr:cNvPr>
          <xdr:cNvSpPr txBox="1"/>
        </xdr:nvSpPr>
        <xdr:spPr>
          <a:xfrm>
            <a:off x="5265420" y="228600"/>
            <a:ext cx="448818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ysClr val="windowText" lastClr="000000"/>
                </a:solidFill>
              </a:rPr>
              <a:t>ROAD TRAFFIC ACCIDENT</a:t>
            </a:r>
          </a:p>
        </xdr:txBody>
      </xdr:sp>
      <xdr:pic>
        <xdr:nvPicPr>
          <xdr:cNvPr id="13332" name="Picture 13331">
            <a:extLst>
              <a:ext uri="{FF2B5EF4-FFF2-40B4-BE49-F238E27FC236}">
                <a16:creationId xmlns:a16="http://schemas.microsoft.com/office/drawing/2014/main" id="{4727AED3-F678-4383-991D-F3093B363495}"/>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95800" y="121920"/>
            <a:ext cx="838200" cy="784860"/>
          </a:xfrm>
          <a:prstGeom prst="rect">
            <a:avLst/>
          </a:prstGeom>
          <a:noFill/>
        </xdr:spPr>
      </xdr:pic>
      <xdr:pic>
        <xdr:nvPicPr>
          <xdr:cNvPr id="13334" name="Picture 13333">
            <a:extLst>
              <a:ext uri="{FF2B5EF4-FFF2-40B4-BE49-F238E27FC236}">
                <a16:creationId xmlns:a16="http://schemas.microsoft.com/office/drawing/2014/main" id="{167DB136-0978-4D3C-90D1-4E1FD04C0F7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160882" y="10340340"/>
            <a:ext cx="397658" cy="397658"/>
          </a:xfrm>
          <a:prstGeom prst="rect">
            <a:avLst/>
          </a:prstGeom>
          <a:noFill/>
          <a:ln>
            <a:noFill/>
          </a:ln>
        </xdr:spPr>
      </xdr:pic>
      <xdr:pic>
        <xdr:nvPicPr>
          <xdr:cNvPr id="13335" name="Picture 13334">
            <a:extLst>
              <a:ext uri="{FF2B5EF4-FFF2-40B4-BE49-F238E27FC236}">
                <a16:creationId xmlns:a16="http://schemas.microsoft.com/office/drawing/2014/main" id="{2A08A515-1F7C-433F-969E-FAF30C4788AA}"/>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flipH="1">
            <a:off x="5311140" y="10867538"/>
            <a:ext cx="609600" cy="609600"/>
          </a:xfrm>
          <a:prstGeom prst="rect">
            <a:avLst/>
          </a:prstGeom>
        </xdr:spPr>
      </xdr:pic>
      <xdr:pic>
        <xdr:nvPicPr>
          <xdr:cNvPr id="13336" name="Picture 13335">
            <a:hlinkClick xmlns:r="http://schemas.openxmlformats.org/officeDocument/2006/relationships" r:id="rId40"/>
            <a:extLst>
              <a:ext uri="{FF2B5EF4-FFF2-40B4-BE49-F238E27FC236}">
                <a16:creationId xmlns:a16="http://schemas.microsoft.com/office/drawing/2014/main" id="{79448243-16A6-4085-97A2-FF1C6E4AA584}"/>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04800" y="335280"/>
            <a:ext cx="563880" cy="563880"/>
          </a:xfrm>
          <a:prstGeom prst="rect">
            <a:avLst/>
          </a:prstGeom>
        </xdr:spPr>
      </xdr:pic>
      <xdr:pic>
        <xdr:nvPicPr>
          <xdr:cNvPr id="13337" name="Picture 13336">
            <a:extLst>
              <a:ext uri="{FF2B5EF4-FFF2-40B4-BE49-F238E27FC236}">
                <a16:creationId xmlns:a16="http://schemas.microsoft.com/office/drawing/2014/main" id="{2A35FDCB-0F0A-4644-8F27-5D500029B896}"/>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2519660" y="4815840"/>
            <a:ext cx="571500" cy="571500"/>
          </a:xfrm>
          <a:prstGeom prst="rect">
            <a:avLst/>
          </a:prstGeom>
        </xdr:spPr>
      </xdr:pic>
      <xdr:pic>
        <xdr:nvPicPr>
          <xdr:cNvPr id="13339" name="Picture 13338">
            <a:extLst>
              <a:ext uri="{FF2B5EF4-FFF2-40B4-BE49-F238E27FC236}">
                <a16:creationId xmlns:a16="http://schemas.microsoft.com/office/drawing/2014/main" id="{51E57814-C283-99F4-537F-F81C6782866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03860" y="1463040"/>
            <a:ext cx="274320" cy="274320"/>
          </a:xfrm>
          <a:prstGeom prst="rect">
            <a:avLst/>
          </a:prstGeom>
        </xdr:spPr>
      </xdr:pic>
      <xdr:pic>
        <xdr:nvPicPr>
          <xdr:cNvPr id="11" name="Picture 10">
            <a:extLst>
              <a:ext uri="{FF2B5EF4-FFF2-40B4-BE49-F238E27FC236}">
                <a16:creationId xmlns:a16="http://schemas.microsoft.com/office/drawing/2014/main" id="{0F827E41-5AD3-482F-B25B-F3B2919D6FC1}"/>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0599420" y="10241280"/>
            <a:ext cx="403860" cy="403860"/>
          </a:xfrm>
          <a:prstGeom prst="rect">
            <a:avLst/>
          </a:prstGeom>
        </xdr:spPr>
      </xdr:pic>
    </xdr:grpSp>
    <xdr:clientData/>
  </xdr:twoCellAnchor>
  <xdr:twoCellAnchor editAs="oneCell">
    <xdr:from>
      <xdr:col>13</xdr:col>
      <xdr:colOff>373380</xdr:colOff>
      <xdr:row>58</xdr:row>
      <xdr:rowOff>91440</xdr:rowOff>
    </xdr:from>
    <xdr:to>
      <xdr:col>14</xdr:col>
      <xdr:colOff>434340</xdr:colOff>
      <xdr:row>62</xdr:row>
      <xdr:rowOff>30480</xdr:rowOff>
    </xdr:to>
    <xdr:pic>
      <xdr:nvPicPr>
        <xdr:cNvPr id="33" name="Picture 32">
          <a:extLst>
            <a:ext uri="{FF2B5EF4-FFF2-40B4-BE49-F238E27FC236}">
              <a16:creationId xmlns:a16="http://schemas.microsoft.com/office/drawing/2014/main" id="{21C8455D-191F-46F6-944C-B0923BB78CAB}"/>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8298180" y="10698480"/>
          <a:ext cx="670560" cy="670560"/>
        </a:xfrm>
        <a:prstGeom prst="rect">
          <a:avLst/>
        </a:prstGeom>
      </xdr:spPr>
    </xdr:pic>
    <xdr:clientData/>
  </xdr:twoCellAnchor>
  <xdr:twoCellAnchor editAs="oneCell">
    <xdr:from>
      <xdr:col>13</xdr:col>
      <xdr:colOff>434340</xdr:colOff>
      <xdr:row>66</xdr:row>
      <xdr:rowOff>121920</xdr:rowOff>
    </xdr:from>
    <xdr:to>
      <xdr:col>14</xdr:col>
      <xdr:colOff>411480</xdr:colOff>
      <xdr:row>69</xdr:row>
      <xdr:rowOff>160020</xdr:rowOff>
    </xdr:to>
    <xdr:pic>
      <xdr:nvPicPr>
        <xdr:cNvPr id="82" name="Picture 81">
          <a:extLst>
            <a:ext uri="{FF2B5EF4-FFF2-40B4-BE49-F238E27FC236}">
              <a16:creationId xmlns:a16="http://schemas.microsoft.com/office/drawing/2014/main" id="{EFCA5FC7-49B6-4EA9-997C-6812F9237D72}"/>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8359140" y="12192000"/>
          <a:ext cx="586740" cy="586740"/>
        </a:xfrm>
        <a:prstGeom prst="rect">
          <a:avLst/>
        </a:prstGeom>
      </xdr:spPr>
    </xdr:pic>
    <xdr:clientData/>
  </xdr:twoCellAnchor>
  <xdr:twoCellAnchor editAs="oneCell">
    <xdr:from>
      <xdr:col>6</xdr:col>
      <xdr:colOff>304800</xdr:colOff>
      <xdr:row>75</xdr:row>
      <xdr:rowOff>99060</xdr:rowOff>
    </xdr:from>
    <xdr:to>
      <xdr:col>7</xdr:col>
      <xdr:colOff>129540</xdr:colOff>
      <xdr:row>77</xdr:row>
      <xdr:rowOff>22860</xdr:rowOff>
    </xdr:to>
    <xdr:pic>
      <xdr:nvPicPr>
        <xdr:cNvPr id="83" name="Picture 82">
          <a:extLst>
            <a:ext uri="{FF2B5EF4-FFF2-40B4-BE49-F238E27FC236}">
              <a16:creationId xmlns:a16="http://schemas.microsoft.com/office/drawing/2014/main" id="{0907784A-15CA-429D-875C-28831286BE1B}"/>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962400" y="13815060"/>
          <a:ext cx="434340" cy="289560"/>
        </a:xfrm>
        <a:prstGeom prst="rect">
          <a:avLst/>
        </a:prstGeom>
      </xdr:spPr>
    </xdr:pic>
    <xdr:clientData/>
  </xdr:twoCellAnchor>
  <xdr:twoCellAnchor editAs="oneCell">
    <xdr:from>
      <xdr:col>5</xdr:col>
      <xdr:colOff>487680</xdr:colOff>
      <xdr:row>16</xdr:row>
      <xdr:rowOff>22860</xdr:rowOff>
    </xdr:from>
    <xdr:to>
      <xdr:col>6</xdr:col>
      <xdr:colOff>274320</xdr:colOff>
      <xdr:row>18</xdr:row>
      <xdr:rowOff>53340</xdr:rowOff>
    </xdr:to>
    <xdr:pic>
      <xdr:nvPicPr>
        <xdr:cNvPr id="88" name="Picture 87">
          <a:extLst>
            <a:ext uri="{FF2B5EF4-FFF2-40B4-BE49-F238E27FC236}">
              <a16:creationId xmlns:a16="http://schemas.microsoft.com/office/drawing/2014/main" id="{5FCC07AD-87D3-448E-AF77-07EA54AA59DD}"/>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3535680" y="2948940"/>
          <a:ext cx="396240" cy="396240"/>
        </a:xfrm>
        <a:prstGeom prst="rect">
          <a:avLst/>
        </a:prstGeom>
      </xdr:spPr>
    </xdr:pic>
    <xdr:clientData/>
  </xdr:twoCellAnchor>
  <xdr:twoCellAnchor editAs="oneCell">
    <xdr:from>
      <xdr:col>22</xdr:col>
      <xdr:colOff>205059</xdr:colOff>
      <xdr:row>58</xdr:row>
      <xdr:rowOff>99059</xdr:rowOff>
    </xdr:from>
    <xdr:to>
      <xdr:col>22</xdr:col>
      <xdr:colOff>502920</xdr:colOff>
      <xdr:row>60</xdr:row>
      <xdr:rowOff>31160</xdr:rowOff>
    </xdr:to>
    <xdr:pic>
      <xdr:nvPicPr>
        <xdr:cNvPr id="126" name="Picture 125">
          <a:hlinkClick xmlns:r="http://schemas.openxmlformats.org/officeDocument/2006/relationships" r:id="rId49"/>
          <a:extLst>
            <a:ext uri="{FF2B5EF4-FFF2-40B4-BE49-F238E27FC236}">
              <a16:creationId xmlns:a16="http://schemas.microsoft.com/office/drawing/2014/main" id="{5634AEB8-718D-D143-2E23-C5439D73CF21}"/>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3616259" y="10706099"/>
          <a:ext cx="297861" cy="2978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594361</xdr:colOff>
      <xdr:row>2</xdr:row>
      <xdr:rowOff>91441</xdr:rowOff>
    </xdr:from>
    <xdr:to>
      <xdr:col>2</xdr:col>
      <xdr:colOff>15240</xdr:colOff>
      <xdr:row>6</xdr:row>
      <xdr:rowOff>0</xdr:rowOff>
    </xdr:to>
    <xdr:pic>
      <xdr:nvPicPr>
        <xdr:cNvPr id="3" name="Picture 2">
          <a:extLst>
            <a:ext uri="{FF2B5EF4-FFF2-40B4-BE49-F238E27FC236}">
              <a16:creationId xmlns:a16="http://schemas.microsoft.com/office/drawing/2014/main" id="{A4F8E37B-8327-71FE-9E63-B6D71C8152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361" y="457201"/>
          <a:ext cx="640079" cy="640079"/>
        </a:xfrm>
        <a:prstGeom prst="rect">
          <a:avLst/>
        </a:prstGeom>
      </xdr:spPr>
    </xdr:pic>
    <xdr:clientData/>
  </xdr:twoCellAnchor>
  <xdr:twoCellAnchor editAs="oneCell">
    <xdr:from>
      <xdr:col>1</xdr:col>
      <xdr:colOff>7620</xdr:colOff>
      <xdr:row>7</xdr:row>
      <xdr:rowOff>7620</xdr:rowOff>
    </xdr:from>
    <xdr:to>
      <xdr:col>1</xdr:col>
      <xdr:colOff>586740</xdr:colOff>
      <xdr:row>10</xdr:row>
      <xdr:rowOff>38100</xdr:rowOff>
    </xdr:to>
    <xdr:pic>
      <xdr:nvPicPr>
        <xdr:cNvPr id="5" name="Picture 4">
          <a:extLst>
            <a:ext uri="{FF2B5EF4-FFF2-40B4-BE49-F238E27FC236}">
              <a16:creationId xmlns:a16="http://schemas.microsoft.com/office/drawing/2014/main" id="{910027F7-3434-CEDA-B682-1A58DC05C2D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220" y="1287780"/>
          <a:ext cx="579120" cy="579120"/>
        </a:xfrm>
        <a:prstGeom prst="rect">
          <a:avLst/>
        </a:prstGeom>
      </xdr:spPr>
    </xdr:pic>
    <xdr:clientData/>
  </xdr:twoCellAnchor>
  <xdr:twoCellAnchor editAs="oneCell">
    <xdr:from>
      <xdr:col>1</xdr:col>
      <xdr:colOff>22861</xdr:colOff>
      <xdr:row>10</xdr:row>
      <xdr:rowOff>175261</xdr:rowOff>
    </xdr:from>
    <xdr:to>
      <xdr:col>1</xdr:col>
      <xdr:colOff>586740</xdr:colOff>
      <xdr:row>14</xdr:row>
      <xdr:rowOff>7620</xdr:rowOff>
    </xdr:to>
    <xdr:pic>
      <xdr:nvPicPr>
        <xdr:cNvPr id="9" name="Picture 8">
          <a:extLst>
            <a:ext uri="{FF2B5EF4-FFF2-40B4-BE49-F238E27FC236}">
              <a16:creationId xmlns:a16="http://schemas.microsoft.com/office/drawing/2014/main" id="{368B2651-776A-A0E9-7B68-64B62675203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2461" y="2004061"/>
          <a:ext cx="563879" cy="563879"/>
        </a:xfrm>
        <a:prstGeom prst="rect">
          <a:avLst/>
        </a:prstGeom>
        <a:noFill/>
      </xdr:spPr>
    </xdr:pic>
    <xdr:clientData/>
  </xdr:twoCellAnchor>
  <xdr:twoCellAnchor editAs="oneCell">
    <xdr:from>
      <xdr:col>1</xdr:col>
      <xdr:colOff>38101</xdr:colOff>
      <xdr:row>18</xdr:row>
      <xdr:rowOff>144781</xdr:rowOff>
    </xdr:from>
    <xdr:to>
      <xdr:col>2</xdr:col>
      <xdr:colOff>76200</xdr:colOff>
      <xdr:row>22</xdr:row>
      <xdr:rowOff>83821</xdr:rowOff>
    </xdr:to>
    <xdr:pic>
      <xdr:nvPicPr>
        <xdr:cNvPr id="11" name="Picture 10">
          <a:extLst>
            <a:ext uri="{FF2B5EF4-FFF2-40B4-BE49-F238E27FC236}">
              <a16:creationId xmlns:a16="http://schemas.microsoft.com/office/drawing/2014/main" id="{C733BD0A-6BF8-BD19-C397-A74BBE47C8E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7701" y="3436621"/>
          <a:ext cx="647699" cy="670560"/>
        </a:xfrm>
        <a:prstGeom prst="rect">
          <a:avLst/>
        </a:prstGeom>
      </xdr:spPr>
    </xdr:pic>
    <xdr:clientData/>
  </xdr:twoCellAnchor>
  <xdr:twoCellAnchor editAs="oneCell">
    <xdr:from>
      <xdr:col>3</xdr:col>
      <xdr:colOff>426720</xdr:colOff>
      <xdr:row>2</xdr:row>
      <xdr:rowOff>22860</xdr:rowOff>
    </xdr:from>
    <xdr:to>
      <xdr:col>5</xdr:col>
      <xdr:colOff>7620</xdr:colOff>
      <xdr:row>6</xdr:row>
      <xdr:rowOff>91440</xdr:rowOff>
    </xdr:to>
    <xdr:pic>
      <xdr:nvPicPr>
        <xdr:cNvPr id="15" name="Graphic 14" descr="Car with solid fill">
          <a:extLst>
            <a:ext uri="{FF2B5EF4-FFF2-40B4-BE49-F238E27FC236}">
              <a16:creationId xmlns:a16="http://schemas.microsoft.com/office/drawing/2014/main" id="{A382B888-9C38-7951-0F11-A63514A614A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255520" y="388620"/>
          <a:ext cx="800100" cy="800100"/>
        </a:xfrm>
        <a:prstGeom prst="rect">
          <a:avLst/>
        </a:prstGeom>
      </xdr:spPr>
    </xdr:pic>
    <xdr:clientData/>
  </xdr:twoCellAnchor>
  <xdr:twoCellAnchor editAs="oneCell">
    <xdr:from>
      <xdr:col>3</xdr:col>
      <xdr:colOff>441961</xdr:colOff>
      <xdr:row>14</xdr:row>
      <xdr:rowOff>38101</xdr:rowOff>
    </xdr:from>
    <xdr:to>
      <xdr:col>4</xdr:col>
      <xdr:colOff>556261</xdr:colOff>
      <xdr:row>18</xdr:row>
      <xdr:rowOff>30481</xdr:rowOff>
    </xdr:to>
    <xdr:pic>
      <xdr:nvPicPr>
        <xdr:cNvPr id="17" name="Picture 16">
          <a:extLst>
            <a:ext uri="{FF2B5EF4-FFF2-40B4-BE49-F238E27FC236}">
              <a16:creationId xmlns:a16="http://schemas.microsoft.com/office/drawing/2014/main" id="{CFE28896-F21F-F162-59F9-400F125CB92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70761" y="2598421"/>
          <a:ext cx="723900" cy="723900"/>
        </a:xfrm>
        <a:prstGeom prst="rect">
          <a:avLst/>
        </a:prstGeom>
      </xdr:spPr>
    </xdr:pic>
    <xdr:clientData/>
  </xdr:twoCellAnchor>
  <xdr:twoCellAnchor editAs="oneCell">
    <xdr:from>
      <xdr:col>3</xdr:col>
      <xdr:colOff>571501</xdr:colOff>
      <xdr:row>23</xdr:row>
      <xdr:rowOff>30481</xdr:rowOff>
    </xdr:from>
    <xdr:to>
      <xdr:col>4</xdr:col>
      <xdr:colOff>487680</xdr:colOff>
      <xdr:row>26</xdr:row>
      <xdr:rowOff>7620</xdr:rowOff>
    </xdr:to>
    <xdr:pic>
      <xdr:nvPicPr>
        <xdr:cNvPr id="19" name="Picture 18">
          <a:extLst>
            <a:ext uri="{FF2B5EF4-FFF2-40B4-BE49-F238E27FC236}">
              <a16:creationId xmlns:a16="http://schemas.microsoft.com/office/drawing/2014/main" id="{092D14D2-5FC0-CE0F-E01E-328E16B7135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00301" y="4236721"/>
          <a:ext cx="525779" cy="525779"/>
        </a:xfrm>
        <a:prstGeom prst="rect">
          <a:avLst/>
        </a:prstGeom>
      </xdr:spPr>
    </xdr:pic>
    <xdr:clientData/>
  </xdr:twoCellAnchor>
  <xdr:twoCellAnchor editAs="oneCell">
    <xdr:from>
      <xdr:col>3</xdr:col>
      <xdr:colOff>457200</xdr:colOff>
      <xdr:row>10</xdr:row>
      <xdr:rowOff>83820</xdr:rowOff>
    </xdr:from>
    <xdr:to>
      <xdr:col>4</xdr:col>
      <xdr:colOff>510540</xdr:colOff>
      <xdr:row>14</xdr:row>
      <xdr:rowOff>15240</xdr:rowOff>
    </xdr:to>
    <xdr:pic>
      <xdr:nvPicPr>
        <xdr:cNvPr id="23" name="Picture 22">
          <a:extLst>
            <a:ext uri="{FF2B5EF4-FFF2-40B4-BE49-F238E27FC236}">
              <a16:creationId xmlns:a16="http://schemas.microsoft.com/office/drawing/2014/main" id="{70E47696-F872-AB2F-3FD8-A83C373B4B4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86000" y="1912620"/>
          <a:ext cx="662940" cy="662940"/>
        </a:xfrm>
        <a:prstGeom prst="rect">
          <a:avLst/>
        </a:prstGeom>
      </xdr:spPr>
    </xdr:pic>
    <xdr:clientData/>
  </xdr:twoCellAnchor>
  <xdr:twoCellAnchor editAs="oneCell">
    <xdr:from>
      <xdr:col>3</xdr:col>
      <xdr:colOff>472440</xdr:colOff>
      <xdr:row>18</xdr:row>
      <xdr:rowOff>106680</xdr:rowOff>
    </xdr:from>
    <xdr:to>
      <xdr:col>5</xdr:col>
      <xdr:colOff>22860</xdr:colOff>
      <xdr:row>22</xdr:row>
      <xdr:rowOff>22860</xdr:rowOff>
    </xdr:to>
    <xdr:pic>
      <xdr:nvPicPr>
        <xdr:cNvPr id="25" name="Graphic 24" descr="Truck with solid fill">
          <a:extLst>
            <a:ext uri="{FF2B5EF4-FFF2-40B4-BE49-F238E27FC236}">
              <a16:creationId xmlns:a16="http://schemas.microsoft.com/office/drawing/2014/main" id="{82211ED8-0DF7-519F-C59B-B2BEE184197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301240" y="3398520"/>
          <a:ext cx="769620" cy="647700"/>
        </a:xfrm>
        <a:prstGeom prst="rect">
          <a:avLst/>
        </a:prstGeom>
      </xdr:spPr>
    </xdr:pic>
    <xdr:clientData/>
  </xdr:twoCellAnchor>
  <xdr:twoCellAnchor editAs="oneCell">
    <xdr:from>
      <xdr:col>1</xdr:col>
      <xdr:colOff>7621</xdr:colOff>
      <xdr:row>14</xdr:row>
      <xdr:rowOff>76199</xdr:rowOff>
    </xdr:from>
    <xdr:to>
      <xdr:col>2</xdr:col>
      <xdr:colOff>121921</xdr:colOff>
      <xdr:row>18</xdr:row>
      <xdr:rowOff>68579</xdr:rowOff>
    </xdr:to>
    <xdr:pic>
      <xdr:nvPicPr>
        <xdr:cNvPr id="27" name="Picture 26">
          <a:extLst>
            <a:ext uri="{FF2B5EF4-FFF2-40B4-BE49-F238E27FC236}">
              <a16:creationId xmlns:a16="http://schemas.microsoft.com/office/drawing/2014/main" id="{6D49669F-784B-3565-BC52-6E5E046C6B0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17221" y="2636519"/>
          <a:ext cx="723900" cy="723900"/>
        </a:xfrm>
        <a:prstGeom prst="rect">
          <a:avLst/>
        </a:prstGeom>
      </xdr:spPr>
    </xdr:pic>
    <xdr:clientData/>
  </xdr:twoCellAnchor>
  <xdr:twoCellAnchor editAs="oneCell">
    <xdr:from>
      <xdr:col>1</xdr:col>
      <xdr:colOff>99059</xdr:colOff>
      <xdr:row>23</xdr:row>
      <xdr:rowOff>76199</xdr:rowOff>
    </xdr:from>
    <xdr:to>
      <xdr:col>1</xdr:col>
      <xdr:colOff>548640</xdr:colOff>
      <xdr:row>25</xdr:row>
      <xdr:rowOff>160020</xdr:rowOff>
    </xdr:to>
    <xdr:pic>
      <xdr:nvPicPr>
        <xdr:cNvPr id="33" name="Picture 32">
          <a:extLst>
            <a:ext uri="{FF2B5EF4-FFF2-40B4-BE49-F238E27FC236}">
              <a16:creationId xmlns:a16="http://schemas.microsoft.com/office/drawing/2014/main" id="{9EE22F33-9E22-98F7-0543-B1680304A55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8659" y="4282439"/>
          <a:ext cx="449581" cy="449581"/>
        </a:xfrm>
        <a:prstGeom prst="rect">
          <a:avLst/>
        </a:prstGeom>
      </xdr:spPr>
    </xdr:pic>
    <xdr:clientData/>
  </xdr:twoCellAnchor>
  <xdr:twoCellAnchor editAs="oneCell">
    <xdr:from>
      <xdr:col>2</xdr:col>
      <xdr:colOff>175261</xdr:colOff>
      <xdr:row>22</xdr:row>
      <xdr:rowOff>160021</xdr:rowOff>
    </xdr:from>
    <xdr:to>
      <xdr:col>3</xdr:col>
      <xdr:colOff>83821</xdr:colOff>
      <xdr:row>25</xdr:row>
      <xdr:rowOff>129541</xdr:rowOff>
    </xdr:to>
    <xdr:pic>
      <xdr:nvPicPr>
        <xdr:cNvPr id="35" name="Picture 34">
          <a:extLst>
            <a:ext uri="{FF2B5EF4-FFF2-40B4-BE49-F238E27FC236}">
              <a16:creationId xmlns:a16="http://schemas.microsoft.com/office/drawing/2014/main" id="{8AFAC7C5-C6DC-39EA-3442-4291538E935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94461" y="4183381"/>
          <a:ext cx="518160" cy="518160"/>
        </a:xfrm>
        <a:prstGeom prst="rect">
          <a:avLst/>
        </a:prstGeom>
      </xdr:spPr>
    </xdr:pic>
    <xdr:clientData/>
  </xdr:twoCellAnchor>
  <xdr:twoCellAnchor editAs="oneCell">
    <xdr:from>
      <xdr:col>1</xdr:col>
      <xdr:colOff>99741</xdr:colOff>
      <xdr:row>27</xdr:row>
      <xdr:rowOff>145461</xdr:rowOff>
    </xdr:from>
    <xdr:to>
      <xdr:col>1</xdr:col>
      <xdr:colOff>464820</xdr:colOff>
      <xdr:row>29</xdr:row>
      <xdr:rowOff>144780</xdr:rowOff>
    </xdr:to>
    <xdr:pic>
      <xdr:nvPicPr>
        <xdr:cNvPr id="4" name="Picture 3">
          <a:extLst>
            <a:ext uri="{FF2B5EF4-FFF2-40B4-BE49-F238E27FC236}">
              <a16:creationId xmlns:a16="http://schemas.microsoft.com/office/drawing/2014/main" id="{D208B819-1D34-05F8-D7DC-A9B69629CE7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09341" y="5083221"/>
          <a:ext cx="365079" cy="365079"/>
        </a:xfrm>
        <a:prstGeom prst="rect">
          <a:avLst/>
        </a:prstGeom>
      </xdr:spPr>
    </xdr:pic>
    <xdr:clientData/>
  </xdr:twoCellAnchor>
  <xdr:twoCellAnchor editAs="oneCell">
    <xdr:from>
      <xdr:col>0</xdr:col>
      <xdr:colOff>601982</xdr:colOff>
      <xdr:row>31</xdr:row>
      <xdr:rowOff>83821</xdr:rowOff>
    </xdr:from>
    <xdr:to>
      <xdr:col>1</xdr:col>
      <xdr:colOff>510541</xdr:colOff>
      <xdr:row>34</xdr:row>
      <xdr:rowOff>53340</xdr:rowOff>
    </xdr:to>
    <xdr:pic>
      <xdr:nvPicPr>
        <xdr:cNvPr id="7" name="Picture 6">
          <a:extLst>
            <a:ext uri="{FF2B5EF4-FFF2-40B4-BE49-F238E27FC236}">
              <a16:creationId xmlns:a16="http://schemas.microsoft.com/office/drawing/2014/main" id="{C47F753B-EC21-53E1-EB55-E0E1EE618B6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601982" y="5753101"/>
          <a:ext cx="518159" cy="518159"/>
        </a:xfrm>
        <a:prstGeom prst="rect">
          <a:avLst/>
        </a:prstGeom>
      </xdr:spPr>
    </xdr:pic>
    <xdr:clientData/>
  </xdr:twoCellAnchor>
  <xdr:twoCellAnchor editAs="oneCell">
    <xdr:from>
      <xdr:col>2</xdr:col>
      <xdr:colOff>464821</xdr:colOff>
      <xdr:row>31</xdr:row>
      <xdr:rowOff>129541</xdr:rowOff>
    </xdr:from>
    <xdr:to>
      <xdr:col>3</xdr:col>
      <xdr:colOff>297180</xdr:colOff>
      <xdr:row>34</xdr:row>
      <xdr:rowOff>22860</xdr:rowOff>
    </xdr:to>
    <xdr:pic>
      <xdr:nvPicPr>
        <xdr:cNvPr id="10" name="Picture 9">
          <a:extLst>
            <a:ext uri="{FF2B5EF4-FFF2-40B4-BE49-F238E27FC236}">
              <a16:creationId xmlns:a16="http://schemas.microsoft.com/office/drawing/2014/main" id="{5904311A-721A-412A-E61F-B575AA670D2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84021" y="5798821"/>
          <a:ext cx="441959" cy="441959"/>
        </a:xfrm>
        <a:prstGeom prst="rect">
          <a:avLst/>
        </a:prstGeom>
      </xdr:spPr>
    </xdr:pic>
    <xdr:clientData/>
  </xdr:twoCellAnchor>
  <xdr:twoCellAnchor editAs="oneCell">
    <xdr:from>
      <xdr:col>10</xdr:col>
      <xdr:colOff>390000</xdr:colOff>
      <xdr:row>14</xdr:row>
      <xdr:rowOff>92820</xdr:rowOff>
    </xdr:from>
    <xdr:to>
      <xdr:col>11</xdr:col>
      <xdr:colOff>214625</xdr:colOff>
      <xdr:row>16</xdr:row>
      <xdr:rowOff>161285</xdr:rowOff>
    </xdr:to>
    <xdr:pic>
      <xdr:nvPicPr>
        <xdr:cNvPr id="13" name="Picture 12">
          <a:extLst>
            <a:ext uri="{FF2B5EF4-FFF2-40B4-BE49-F238E27FC236}">
              <a16:creationId xmlns:a16="http://schemas.microsoft.com/office/drawing/2014/main" id="{9A405DF5-FCBC-C2E2-7C2F-66A7418C180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86000" y="2653140"/>
          <a:ext cx="434225" cy="434225"/>
        </a:xfrm>
        <a:prstGeom prst="rect">
          <a:avLst/>
        </a:prstGeom>
      </xdr:spPr>
    </xdr:pic>
    <xdr:clientData/>
  </xdr:twoCellAnchor>
  <xdr:twoCellAnchor editAs="oneCell">
    <xdr:from>
      <xdr:col>9</xdr:col>
      <xdr:colOff>228708</xdr:colOff>
      <xdr:row>14</xdr:row>
      <xdr:rowOff>76308</xdr:rowOff>
    </xdr:from>
    <xdr:to>
      <xdr:col>10</xdr:col>
      <xdr:colOff>82772</xdr:colOff>
      <xdr:row>16</xdr:row>
      <xdr:rowOff>174212</xdr:rowOff>
    </xdr:to>
    <xdr:pic>
      <xdr:nvPicPr>
        <xdr:cNvPr id="16" name="Picture 15">
          <a:extLst>
            <a:ext uri="{FF2B5EF4-FFF2-40B4-BE49-F238E27FC236}">
              <a16:creationId xmlns:a16="http://schemas.microsoft.com/office/drawing/2014/main" id="{6DD62A4E-626A-2848-F5A2-CD7C845798A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15108" y="2636628"/>
          <a:ext cx="463664" cy="463664"/>
        </a:xfrm>
        <a:prstGeom prst="rect">
          <a:avLst/>
        </a:prstGeom>
      </xdr:spPr>
    </xdr:pic>
    <xdr:clientData/>
  </xdr:twoCellAnchor>
  <xdr:twoCellAnchor editAs="oneCell">
    <xdr:from>
      <xdr:col>11</xdr:col>
      <xdr:colOff>530581</xdr:colOff>
      <xdr:row>10</xdr:row>
      <xdr:rowOff>73381</xdr:rowOff>
    </xdr:from>
    <xdr:to>
      <xdr:col>12</xdr:col>
      <xdr:colOff>355321</xdr:colOff>
      <xdr:row>12</xdr:row>
      <xdr:rowOff>141961</xdr:rowOff>
    </xdr:to>
    <xdr:pic>
      <xdr:nvPicPr>
        <xdr:cNvPr id="20" name="Picture 19">
          <a:extLst>
            <a:ext uri="{FF2B5EF4-FFF2-40B4-BE49-F238E27FC236}">
              <a16:creationId xmlns:a16="http://schemas.microsoft.com/office/drawing/2014/main" id="{D81AA846-57EB-453F-97F1-195955078C7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236181" y="1902181"/>
          <a:ext cx="434340" cy="434340"/>
        </a:xfrm>
        <a:prstGeom prst="rect">
          <a:avLst/>
        </a:prstGeom>
      </xdr:spPr>
    </xdr:pic>
    <xdr:clientData/>
  </xdr:twoCellAnchor>
  <xdr:twoCellAnchor editAs="oneCell">
    <xdr:from>
      <xdr:col>10</xdr:col>
      <xdr:colOff>352921</xdr:colOff>
      <xdr:row>10</xdr:row>
      <xdr:rowOff>63361</xdr:rowOff>
    </xdr:from>
    <xdr:to>
      <xdr:col>11</xdr:col>
      <xdr:colOff>177661</xdr:colOff>
      <xdr:row>12</xdr:row>
      <xdr:rowOff>131941</xdr:rowOff>
    </xdr:to>
    <xdr:pic>
      <xdr:nvPicPr>
        <xdr:cNvPr id="22" name="Picture 21">
          <a:extLst>
            <a:ext uri="{FF2B5EF4-FFF2-40B4-BE49-F238E27FC236}">
              <a16:creationId xmlns:a16="http://schemas.microsoft.com/office/drawing/2014/main" id="{CFD7ACA5-6361-0BC7-5D3F-39DA4428780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448921" y="1892161"/>
          <a:ext cx="434340" cy="434340"/>
        </a:xfrm>
        <a:prstGeom prst="rect">
          <a:avLst/>
        </a:prstGeom>
      </xdr:spPr>
    </xdr:pic>
    <xdr:clientData/>
  </xdr:twoCellAnchor>
  <xdr:twoCellAnchor editAs="oneCell">
    <xdr:from>
      <xdr:col>9</xdr:col>
      <xdr:colOff>236221</xdr:colOff>
      <xdr:row>10</xdr:row>
      <xdr:rowOff>53341</xdr:rowOff>
    </xdr:from>
    <xdr:to>
      <xdr:col>10</xdr:col>
      <xdr:colOff>60961</xdr:colOff>
      <xdr:row>12</xdr:row>
      <xdr:rowOff>121921</xdr:rowOff>
    </xdr:to>
    <xdr:pic>
      <xdr:nvPicPr>
        <xdr:cNvPr id="26" name="Picture 25">
          <a:extLst>
            <a:ext uri="{FF2B5EF4-FFF2-40B4-BE49-F238E27FC236}">
              <a16:creationId xmlns:a16="http://schemas.microsoft.com/office/drawing/2014/main" id="{945D6005-9C5E-221F-3788-788FA5B5E58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722621" y="1882141"/>
          <a:ext cx="434340" cy="434340"/>
        </a:xfrm>
        <a:prstGeom prst="rect">
          <a:avLst/>
        </a:prstGeom>
      </xdr:spPr>
    </xdr:pic>
    <xdr:clientData/>
  </xdr:twoCellAnchor>
  <xdr:twoCellAnchor editAs="oneCell">
    <xdr:from>
      <xdr:col>10</xdr:col>
      <xdr:colOff>363361</xdr:colOff>
      <xdr:row>17</xdr:row>
      <xdr:rowOff>45721</xdr:rowOff>
    </xdr:from>
    <xdr:to>
      <xdr:col>11</xdr:col>
      <xdr:colOff>381001</xdr:colOff>
      <xdr:row>20</xdr:row>
      <xdr:rowOff>124321</xdr:rowOff>
    </xdr:to>
    <xdr:pic>
      <xdr:nvPicPr>
        <xdr:cNvPr id="29" name="Picture 28">
          <a:extLst>
            <a:ext uri="{FF2B5EF4-FFF2-40B4-BE49-F238E27FC236}">
              <a16:creationId xmlns:a16="http://schemas.microsoft.com/office/drawing/2014/main" id="{C9DE22DF-8B93-CA27-1BC6-DE662E359EB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flipH="1">
          <a:off x="6459361" y="3154681"/>
          <a:ext cx="627240" cy="627240"/>
        </a:xfrm>
        <a:prstGeom prst="rect">
          <a:avLst/>
        </a:prstGeom>
      </xdr:spPr>
    </xdr:pic>
    <xdr:clientData/>
  </xdr:twoCellAnchor>
  <xdr:twoCellAnchor editAs="oneCell">
    <xdr:from>
      <xdr:col>9</xdr:col>
      <xdr:colOff>239041</xdr:colOff>
      <xdr:row>17</xdr:row>
      <xdr:rowOff>104281</xdr:rowOff>
    </xdr:from>
    <xdr:to>
      <xdr:col>10</xdr:col>
      <xdr:colOff>119520</xdr:colOff>
      <xdr:row>20</xdr:row>
      <xdr:rowOff>45720</xdr:rowOff>
    </xdr:to>
    <xdr:pic>
      <xdr:nvPicPr>
        <xdr:cNvPr id="31" name="Picture 30">
          <a:extLst>
            <a:ext uri="{FF2B5EF4-FFF2-40B4-BE49-F238E27FC236}">
              <a16:creationId xmlns:a16="http://schemas.microsoft.com/office/drawing/2014/main" id="{544E7624-7970-A55C-5251-1969DFBD3E3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flipH="1">
          <a:off x="5725441" y="3213241"/>
          <a:ext cx="490079" cy="490079"/>
        </a:xfrm>
        <a:prstGeom prst="rect">
          <a:avLst/>
        </a:prstGeom>
      </xdr:spPr>
    </xdr:pic>
    <xdr:clientData/>
  </xdr:twoCellAnchor>
  <xdr:twoCellAnchor editAs="oneCell">
    <xdr:from>
      <xdr:col>17</xdr:col>
      <xdr:colOff>0</xdr:colOff>
      <xdr:row>2</xdr:row>
      <xdr:rowOff>0</xdr:rowOff>
    </xdr:from>
    <xdr:to>
      <xdr:col>17</xdr:col>
      <xdr:colOff>347304</xdr:colOff>
      <xdr:row>3</xdr:row>
      <xdr:rowOff>167640</xdr:rowOff>
    </xdr:to>
    <xdr:pic>
      <xdr:nvPicPr>
        <xdr:cNvPr id="6" name="Picture 5">
          <a:extLst>
            <a:ext uri="{FF2B5EF4-FFF2-40B4-BE49-F238E27FC236}">
              <a16:creationId xmlns:a16="http://schemas.microsoft.com/office/drawing/2014/main" id="{19B73287-C855-9BE9-335E-6BF64B60FEA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0363200" y="365760"/>
          <a:ext cx="347304" cy="350520"/>
        </a:xfrm>
        <a:prstGeom prst="rect">
          <a:avLst/>
        </a:prstGeom>
      </xdr:spPr>
    </xdr:pic>
    <xdr:clientData/>
  </xdr:twoCellAnchor>
  <xdr:twoCellAnchor editAs="oneCell">
    <xdr:from>
      <xdr:col>16</xdr:col>
      <xdr:colOff>586741</xdr:colOff>
      <xdr:row>4</xdr:row>
      <xdr:rowOff>144781</xdr:rowOff>
    </xdr:from>
    <xdr:to>
      <xdr:col>17</xdr:col>
      <xdr:colOff>419100</xdr:colOff>
      <xdr:row>7</xdr:row>
      <xdr:rowOff>38100</xdr:rowOff>
    </xdr:to>
    <xdr:pic>
      <xdr:nvPicPr>
        <xdr:cNvPr id="12" name="Picture 11">
          <a:extLst>
            <a:ext uri="{FF2B5EF4-FFF2-40B4-BE49-F238E27FC236}">
              <a16:creationId xmlns:a16="http://schemas.microsoft.com/office/drawing/2014/main" id="{390DE866-8602-C6EB-97ED-D8C566797EF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340341" y="876301"/>
          <a:ext cx="441959" cy="441959"/>
        </a:xfrm>
        <a:prstGeom prst="rect">
          <a:avLst/>
        </a:prstGeom>
      </xdr:spPr>
    </xdr:pic>
    <xdr:clientData/>
  </xdr:twoCellAnchor>
  <xdr:twoCellAnchor editAs="oneCell">
    <xdr:from>
      <xdr:col>9</xdr:col>
      <xdr:colOff>167640</xdr:colOff>
      <xdr:row>27</xdr:row>
      <xdr:rowOff>160020</xdr:rowOff>
    </xdr:from>
    <xdr:to>
      <xdr:col>10</xdr:col>
      <xdr:colOff>167640</xdr:colOff>
      <xdr:row>31</xdr:row>
      <xdr:rowOff>38100</xdr:rowOff>
    </xdr:to>
    <xdr:pic>
      <xdr:nvPicPr>
        <xdr:cNvPr id="18" name="Picture 17">
          <a:extLst>
            <a:ext uri="{FF2B5EF4-FFF2-40B4-BE49-F238E27FC236}">
              <a16:creationId xmlns:a16="http://schemas.microsoft.com/office/drawing/2014/main" id="{20F46E7F-1312-CC19-9C47-AE140F123AF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flipH="1">
          <a:off x="5654040" y="5097780"/>
          <a:ext cx="609600" cy="609600"/>
        </a:xfrm>
        <a:prstGeom prst="rect">
          <a:avLst/>
        </a:prstGeom>
      </xdr:spPr>
    </xdr:pic>
    <xdr:clientData/>
  </xdr:twoCellAnchor>
  <xdr:twoCellAnchor editAs="oneCell">
    <xdr:from>
      <xdr:col>9</xdr:col>
      <xdr:colOff>220980</xdr:colOff>
      <xdr:row>32</xdr:row>
      <xdr:rowOff>68580</xdr:rowOff>
    </xdr:from>
    <xdr:to>
      <xdr:col>10</xdr:col>
      <xdr:colOff>205740</xdr:colOff>
      <xdr:row>35</xdr:row>
      <xdr:rowOff>114300</xdr:rowOff>
    </xdr:to>
    <xdr:pic>
      <xdr:nvPicPr>
        <xdr:cNvPr id="24" name="Picture 23">
          <a:extLst>
            <a:ext uri="{FF2B5EF4-FFF2-40B4-BE49-F238E27FC236}">
              <a16:creationId xmlns:a16="http://schemas.microsoft.com/office/drawing/2014/main" id="{6C2298A7-522C-57C3-120E-192F3CFA7A57}"/>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707380" y="5920740"/>
          <a:ext cx="594360" cy="594360"/>
        </a:xfrm>
        <a:prstGeom prst="rect">
          <a:avLst/>
        </a:prstGeom>
      </xdr:spPr>
    </xdr:pic>
    <xdr:clientData/>
  </xdr:twoCellAnchor>
  <xdr:twoCellAnchor editAs="oneCell">
    <xdr:from>
      <xdr:col>11</xdr:col>
      <xdr:colOff>91440</xdr:colOff>
      <xdr:row>36</xdr:row>
      <xdr:rowOff>121920</xdr:rowOff>
    </xdr:from>
    <xdr:to>
      <xdr:col>12</xdr:col>
      <xdr:colOff>121920</xdr:colOff>
      <xdr:row>40</xdr:row>
      <xdr:rowOff>30480</xdr:rowOff>
    </xdr:to>
    <xdr:pic>
      <xdr:nvPicPr>
        <xdr:cNvPr id="34" name="Picture 33">
          <a:extLst>
            <a:ext uri="{FF2B5EF4-FFF2-40B4-BE49-F238E27FC236}">
              <a16:creationId xmlns:a16="http://schemas.microsoft.com/office/drawing/2014/main" id="{844BDED4-1A8A-693E-75C4-1C55D5EEF7A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6797040" y="6705600"/>
          <a:ext cx="640080" cy="640080"/>
        </a:xfrm>
        <a:prstGeom prst="rect">
          <a:avLst/>
        </a:prstGeom>
      </xdr:spPr>
    </xdr:pic>
    <xdr:clientData/>
  </xdr:twoCellAnchor>
  <xdr:twoCellAnchor editAs="oneCell">
    <xdr:from>
      <xdr:col>10</xdr:col>
      <xdr:colOff>556260</xdr:colOff>
      <xdr:row>31</xdr:row>
      <xdr:rowOff>99060</xdr:rowOff>
    </xdr:from>
    <xdr:to>
      <xdr:col>12</xdr:col>
      <xdr:colOff>99060</xdr:colOff>
      <xdr:row>35</xdr:row>
      <xdr:rowOff>129540</xdr:rowOff>
    </xdr:to>
    <xdr:pic>
      <xdr:nvPicPr>
        <xdr:cNvPr id="37" name="Picture 36">
          <a:extLst>
            <a:ext uri="{FF2B5EF4-FFF2-40B4-BE49-F238E27FC236}">
              <a16:creationId xmlns:a16="http://schemas.microsoft.com/office/drawing/2014/main" id="{970172EF-AC15-F5B9-7F35-13E6C8CABE3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652260" y="5768340"/>
          <a:ext cx="762000" cy="762000"/>
        </a:xfrm>
        <a:prstGeom prst="rect">
          <a:avLst/>
        </a:prstGeom>
      </xdr:spPr>
    </xdr:pic>
    <xdr:clientData/>
  </xdr:twoCellAnchor>
  <xdr:twoCellAnchor editAs="oneCell">
    <xdr:from>
      <xdr:col>10</xdr:col>
      <xdr:colOff>609599</xdr:colOff>
      <xdr:row>27</xdr:row>
      <xdr:rowOff>167639</xdr:rowOff>
    </xdr:from>
    <xdr:to>
      <xdr:col>11</xdr:col>
      <xdr:colOff>472440</xdr:colOff>
      <xdr:row>30</xdr:row>
      <xdr:rowOff>91440</xdr:rowOff>
    </xdr:to>
    <xdr:pic>
      <xdr:nvPicPr>
        <xdr:cNvPr id="39" name="Picture 38">
          <a:extLst>
            <a:ext uri="{FF2B5EF4-FFF2-40B4-BE49-F238E27FC236}">
              <a16:creationId xmlns:a16="http://schemas.microsoft.com/office/drawing/2014/main" id="{5293A8D6-8127-FD16-4B79-45C0B2A1111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6705599" y="5105399"/>
          <a:ext cx="472441" cy="472441"/>
        </a:xfrm>
        <a:prstGeom prst="rect">
          <a:avLst/>
        </a:prstGeom>
      </xdr:spPr>
    </xdr:pic>
    <xdr:clientData/>
  </xdr:twoCellAnchor>
  <xdr:twoCellAnchor editAs="oneCell">
    <xdr:from>
      <xdr:col>9</xdr:col>
      <xdr:colOff>312420</xdr:colOff>
      <xdr:row>36</xdr:row>
      <xdr:rowOff>160020</xdr:rowOff>
    </xdr:from>
    <xdr:to>
      <xdr:col>10</xdr:col>
      <xdr:colOff>243840</xdr:colOff>
      <xdr:row>39</xdr:row>
      <xdr:rowOff>152400</xdr:rowOff>
    </xdr:to>
    <xdr:pic>
      <xdr:nvPicPr>
        <xdr:cNvPr id="41" name="Picture 40">
          <a:extLst>
            <a:ext uri="{FF2B5EF4-FFF2-40B4-BE49-F238E27FC236}">
              <a16:creationId xmlns:a16="http://schemas.microsoft.com/office/drawing/2014/main" id="{5EA43FD0-71D0-6228-A74F-B1D2C947FD05}"/>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798820" y="6743700"/>
          <a:ext cx="541020" cy="541020"/>
        </a:xfrm>
        <a:prstGeom prst="rect">
          <a:avLst/>
        </a:prstGeom>
      </xdr:spPr>
    </xdr:pic>
    <xdr:clientData/>
  </xdr:twoCellAnchor>
  <xdr:twoCellAnchor>
    <xdr:from>
      <xdr:col>2</xdr:col>
      <xdr:colOff>533400</xdr:colOff>
      <xdr:row>47</xdr:row>
      <xdr:rowOff>76200</xdr:rowOff>
    </xdr:from>
    <xdr:to>
      <xdr:col>3</xdr:col>
      <xdr:colOff>472440</xdr:colOff>
      <xdr:row>49</xdr:row>
      <xdr:rowOff>144780</xdr:rowOff>
    </xdr:to>
    <xdr:sp macro="" textlink="">
      <xdr:nvSpPr>
        <xdr:cNvPr id="48" name="Oval 47">
          <a:extLst>
            <a:ext uri="{FF2B5EF4-FFF2-40B4-BE49-F238E27FC236}">
              <a16:creationId xmlns:a16="http://schemas.microsoft.com/office/drawing/2014/main" id="{E2A26133-5857-48C1-9D72-78043EA16D33}"/>
            </a:ext>
          </a:extLst>
        </xdr:cNvPr>
        <xdr:cNvSpPr/>
      </xdr:nvSpPr>
      <xdr:spPr>
        <a:xfrm>
          <a:off x="1752600" y="8671560"/>
          <a:ext cx="548640" cy="548640"/>
        </a:xfrm>
        <a:prstGeom prst="ellipse">
          <a:avLst/>
        </a:prstGeom>
        <a:solidFill>
          <a:srgbClr val="F0681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7620</xdr:colOff>
      <xdr:row>52</xdr:row>
      <xdr:rowOff>91440</xdr:rowOff>
    </xdr:from>
    <xdr:to>
      <xdr:col>3</xdr:col>
      <xdr:colOff>556260</xdr:colOff>
      <xdr:row>54</xdr:row>
      <xdr:rowOff>160020</xdr:rowOff>
    </xdr:to>
    <xdr:sp macro="" textlink="">
      <xdr:nvSpPr>
        <xdr:cNvPr id="49" name="Oval 48">
          <a:extLst>
            <a:ext uri="{FF2B5EF4-FFF2-40B4-BE49-F238E27FC236}">
              <a16:creationId xmlns:a16="http://schemas.microsoft.com/office/drawing/2014/main" id="{1309E017-A2D2-4F10-B2AC-4E69AB93B741}"/>
            </a:ext>
          </a:extLst>
        </xdr:cNvPr>
        <xdr:cNvSpPr/>
      </xdr:nvSpPr>
      <xdr:spPr>
        <a:xfrm>
          <a:off x="1836420" y="9715500"/>
          <a:ext cx="548640" cy="548640"/>
        </a:xfrm>
        <a:prstGeom prst="ellipse">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22860</xdr:colOff>
      <xdr:row>47</xdr:row>
      <xdr:rowOff>45720</xdr:rowOff>
    </xdr:from>
    <xdr:to>
      <xdr:col>9</xdr:col>
      <xdr:colOff>571500</xdr:colOff>
      <xdr:row>49</xdr:row>
      <xdr:rowOff>114300</xdr:rowOff>
    </xdr:to>
    <xdr:sp macro="" textlink="">
      <xdr:nvSpPr>
        <xdr:cNvPr id="50" name="Oval 49">
          <a:extLst>
            <a:ext uri="{FF2B5EF4-FFF2-40B4-BE49-F238E27FC236}">
              <a16:creationId xmlns:a16="http://schemas.microsoft.com/office/drawing/2014/main" id="{92AC1AA9-E2F8-4769-96CF-4C7DAF5B918D}"/>
            </a:ext>
          </a:extLst>
        </xdr:cNvPr>
        <xdr:cNvSpPr/>
      </xdr:nvSpPr>
      <xdr:spPr>
        <a:xfrm>
          <a:off x="5509260" y="8641080"/>
          <a:ext cx="548640" cy="548640"/>
        </a:xfrm>
        <a:prstGeom prst="ellipse">
          <a:avLst/>
        </a:prstGeom>
        <a:solidFill>
          <a:srgbClr val="8528F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30480</xdr:colOff>
      <xdr:row>52</xdr:row>
      <xdr:rowOff>45720</xdr:rowOff>
    </xdr:from>
    <xdr:to>
      <xdr:col>9</xdr:col>
      <xdr:colOff>579120</xdr:colOff>
      <xdr:row>54</xdr:row>
      <xdr:rowOff>114300</xdr:rowOff>
    </xdr:to>
    <xdr:sp macro="" textlink="">
      <xdr:nvSpPr>
        <xdr:cNvPr id="51" name="Oval 50">
          <a:extLst>
            <a:ext uri="{FF2B5EF4-FFF2-40B4-BE49-F238E27FC236}">
              <a16:creationId xmlns:a16="http://schemas.microsoft.com/office/drawing/2014/main" id="{FFCE6C4D-A8DE-4977-800E-EDF0CDE9D333}"/>
            </a:ext>
          </a:extLst>
        </xdr:cNvPr>
        <xdr:cNvSpPr/>
      </xdr:nvSpPr>
      <xdr:spPr>
        <a:xfrm>
          <a:off x="5516880" y="9669780"/>
          <a:ext cx="548640" cy="548640"/>
        </a:xfrm>
        <a:prstGeom prst="ellipse">
          <a:avLst/>
        </a:prstGeom>
        <a:solidFill>
          <a:srgbClr val="E5496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579120</xdr:colOff>
      <xdr:row>47</xdr:row>
      <xdr:rowOff>53340</xdr:rowOff>
    </xdr:from>
    <xdr:to>
      <xdr:col>14</xdr:col>
      <xdr:colOff>518160</xdr:colOff>
      <xdr:row>49</xdr:row>
      <xdr:rowOff>121920</xdr:rowOff>
    </xdr:to>
    <xdr:sp macro="" textlink="">
      <xdr:nvSpPr>
        <xdr:cNvPr id="52" name="Oval 51">
          <a:extLst>
            <a:ext uri="{FF2B5EF4-FFF2-40B4-BE49-F238E27FC236}">
              <a16:creationId xmlns:a16="http://schemas.microsoft.com/office/drawing/2014/main" id="{7A47A842-0F2B-43ED-816C-920E5F783314}"/>
            </a:ext>
          </a:extLst>
        </xdr:cNvPr>
        <xdr:cNvSpPr/>
      </xdr:nvSpPr>
      <xdr:spPr>
        <a:xfrm>
          <a:off x="8503920" y="8648700"/>
          <a:ext cx="548640" cy="548640"/>
        </a:xfrm>
        <a:prstGeom prst="ellipse">
          <a:avLst/>
        </a:prstGeom>
        <a:solidFill>
          <a:srgbClr val="181C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563880</xdr:colOff>
      <xdr:row>52</xdr:row>
      <xdr:rowOff>68580</xdr:rowOff>
    </xdr:from>
    <xdr:to>
      <xdr:col>14</xdr:col>
      <xdr:colOff>502920</xdr:colOff>
      <xdr:row>54</xdr:row>
      <xdr:rowOff>137160</xdr:rowOff>
    </xdr:to>
    <xdr:sp macro="" textlink="">
      <xdr:nvSpPr>
        <xdr:cNvPr id="53" name="Oval 52">
          <a:extLst>
            <a:ext uri="{FF2B5EF4-FFF2-40B4-BE49-F238E27FC236}">
              <a16:creationId xmlns:a16="http://schemas.microsoft.com/office/drawing/2014/main" id="{FFA5D1BD-860E-4CDC-9B64-7CA2117E1793}"/>
            </a:ext>
          </a:extLst>
        </xdr:cNvPr>
        <xdr:cNvSpPr/>
      </xdr:nvSpPr>
      <xdr:spPr>
        <a:xfrm>
          <a:off x="8488680" y="9692640"/>
          <a:ext cx="548640" cy="548640"/>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441960</xdr:colOff>
      <xdr:row>47</xdr:row>
      <xdr:rowOff>7620</xdr:rowOff>
    </xdr:from>
    <xdr:to>
      <xdr:col>19</xdr:col>
      <xdr:colOff>381000</xdr:colOff>
      <xdr:row>49</xdr:row>
      <xdr:rowOff>76200</xdr:rowOff>
    </xdr:to>
    <xdr:sp macro="" textlink="">
      <xdr:nvSpPr>
        <xdr:cNvPr id="54" name="Oval 53">
          <a:extLst>
            <a:ext uri="{FF2B5EF4-FFF2-40B4-BE49-F238E27FC236}">
              <a16:creationId xmlns:a16="http://schemas.microsoft.com/office/drawing/2014/main" id="{AE76B4B4-BFBB-40B0-9D3E-956F3B92E751}"/>
            </a:ext>
          </a:extLst>
        </xdr:cNvPr>
        <xdr:cNvSpPr/>
      </xdr:nvSpPr>
      <xdr:spPr>
        <a:xfrm>
          <a:off x="11414760" y="8602980"/>
          <a:ext cx="548640" cy="548640"/>
        </a:xfrm>
        <a:prstGeom prst="ellipse">
          <a:avLst/>
        </a:prstGeom>
        <a:solidFill>
          <a:srgbClr val="2B1F5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23</xdr:col>
      <xdr:colOff>15240</xdr:colOff>
      <xdr:row>16</xdr:row>
      <xdr:rowOff>15240</xdr:rowOff>
    </xdr:from>
    <xdr:to>
      <xdr:col>24</xdr:col>
      <xdr:colOff>381000</xdr:colOff>
      <xdr:row>21</xdr:row>
      <xdr:rowOff>76200</xdr:rowOff>
    </xdr:to>
    <xdr:pic>
      <xdr:nvPicPr>
        <xdr:cNvPr id="55" name="Picture 54">
          <a:extLst>
            <a:ext uri="{FF2B5EF4-FFF2-40B4-BE49-F238E27FC236}">
              <a16:creationId xmlns:a16="http://schemas.microsoft.com/office/drawing/2014/main" id="{2AFD3DE1-EDE6-4FDB-B292-CEE4858EBF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4036040" y="2941320"/>
          <a:ext cx="975360" cy="975360"/>
        </a:xfrm>
        <a:prstGeom prst="rect">
          <a:avLst/>
        </a:prstGeom>
        <a:noFill/>
      </xdr:spPr>
    </xdr:pic>
    <xdr:clientData/>
  </xdr:twoCellAnchor>
  <xdr:twoCellAnchor editAs="oneCell">
    <xdr:from>
      <xdr:col>21</xdr:col>
      <xdr:colOff>0</xdr:colOff>
      <xdr:row>16</xdr:row>
      <xdr:rowOff>0</xdr:rowOff>
    </xdr:from>
    <xdr:to>
      <xdr:col>22</xdr:col>
      <xdr:colOff>342900</xdr:colOff>
      <xdr:row>21</xdr:row>
      <xdr:rowOff>38100</xdr:rowOff>
    </xdr:to>
    <xdr:pic>
      <xdr:nvPicPr>
        <xdr:cNvPr id="56" name="Picture 55">
          <a:extLst>
            <a:ext uri="{FF2B5EF4-FFF2-40B4-BE49-F238E27FC236}">
              <a16:creationId xmlns:a16="http://schemas.microsoft.com/office/drawing/2014/main" id="{CB5CB767-8642-46BB-8048-334D53F0ED8E}"/>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2801600" y="2926080"/>
          <a:ext cx="952500" cy="952500"/>
        </a:xfrm>
        <a:prstGeom prst="rect">
          <a:avLst/>
        </a:prstGeom>
        <a:noFill/>
        <a:ln>
          <a:noFill/>
        </a:ln>
      </xdr:spPr>
    </xdr:pic>
    <xdr:clientData/>
  </xdr:twoCellAnchor>
  <xdr:twoCellAnchor editAs="oneCell">
    <xdr:from>
      <xdr:col>24</xdr:col>
      <xdr:colOff>541020</xdr:colOff>
      <xdr:row>16</xdr:row>
      <xdr:rowOff>53340</xdr:rowOff>
    </xdr:from>
    <xdr:to>
      <xdr:col>26</xdr:col>
      <xdr:colOff>281940</xdr:colOff>
      <xdr:row>21</xdr:row>
      <xdr:rowOff>99060</xdr:rowOff>
    </xdr:to>
    <xdr:pic>
      <xdr:nvPicPr>
        <xdr:cNvPr id="57" name="Picture 56">
          <a:extLst>
            <a:ext uri="{FF2B5EF4-FFF2-40B4-BE49-F238E27FC236}">
              <a16:creationId xmlns:a16="http://schemas.microsoft.com/office/drawing/2014/main" id="{3EB5CA9B-4A89-4060-93D6-4F6AC7B76A7C}"/>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5171420" y="2979420"/>
          <a:ext cx="960120" cy="960120"/>
        </a:xfrm>
        <a:prstGeom prst="rect">
          <a:avLst/>
        </a:prstGeom>
      </xdr:spPr>
    </xdr:pic>
    <xdr:clientData/>
  </xdr:twoCellAnchor>
  <xdr:twoCellAnchor>
    <xdr:from>
      <xdr:col>18</xdr:col>
      <xdr:colOff>525780</xdr:colOff>
      <xdr:row>52</xdr:row>
      <xdr:rowOff>83820</xdr:rowOff>
    </xdr:from>
    <xdr:to>
      <xdr:col>19</xdr:col>
      <xdr:colOff>464820</xdr:colOff>
      <xdr:row>54</xdr:row>
      <xdr:rowOff>152400</xdr:rowOff>
    </xdr:to>
    <xdr:sp macro="" textlink="">
      <xdr:nvSpPr>
        <xdr:cNvPr id="58" name="Oval 57">
          <a:extLst>
            <a:ext uri="{FF2B5EF4-FFF2-40B4-BE49-F238E27FC236}">
              <a16:creationId xmlns:a16="http://schemas.microsoft.com/office/drawing/2014/main" id="{1489411D-FEA9-4983-A4BC-89E0A776489A}"/>
            </a:ext>
          </a:extLst>
        </xdr:cNvPr>
        <xdr:cNvSpPr/>
      </xdr:nvSpPr>
      <xdr:spPr>
        <a:xfrm>
          <a:off x="11498580" y="9707880"/>
          <a:ext cx="548640" cy="548640"/>
        </a:xfrm>
        <a:prstGeom prst="ellipse">
          <a:avLst/>
        </a:prstGeom>
        <a:solidFill>
          <a:srgbClr val="40F1A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586740</xdr:colOff>
      <xdr:row>57</xdr:row>
      <xdr:rowOff>106680</xdr:rowOff>
    </xdr:from>
    <xdr:to>
      <xdr:col>3</xdr:col>
      <xdr:colOff>525780</xdr:colOff>
      <xdr:row>59</xdr:row>
      <xdr:rowOff>160020</xdr:rowOff>
    </xdr:to>
    <xdr:sp macro="" textlink="">
      <xdr:nvSpPr>
        <xdr:cNvPr id="59" name="Oval 58">
          <a:extLst>
            <a:ext uri="{FF2B5EF4-FFF2-40B4-BE49-F238E27FC236}">
              <a16:creationId xmlns:a16="http://schemas.microsoft.com/office/drawing/2014/main" id="{382BD0AB-E83D-4043-BF4B-EFCF5B31E54F}"/>
            </a:ext>
          </a:extLst>
        </xdr:cNvPr>
        <xdr:cNvSpPr/>
      </xdr:nvSpPr>
      <xdr:spPr>
        <a:xfrm>
          <a:off x="1805940" y="10759440"/>
          <a:ext cx="548640" cy="533400"/>
        </a:xfrm>
        <a:prstGeom prst="ellipse">
          <a:avLst/>
        </a:prstGeom>
        <a:solidFill>
          <a:srgbClr val="991CF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53340</xdr:colOff>
      <xdr:row>57</xdr:row>
      <xdr:rowOff>76200</xdr:rowOff>
    </xdr:from>
    <xdr:to>
      <xdr:col>9</xdr:col>
      <xdr:colOff>601980</xdr:colOff>
      <xdr:row>59</xdr:row>
      <xdr:rowOff>106680</xdr:rowOff>
    </xdr:to>
    <xdr:sp macro="" textlink="">
      <xdr:nvSpPr>
        <xdr:cNvPr id="60" name="Oval 59">
          <a:extLst>
            <a:ext uri="{FF2B5EF4-FFF2-40B4-BE49-F238E27FC236}">
              <a16:creationId xmlns:a16="http://schemas.microsoft.com/office/drawing/2014/main" id="{CCE623A2-B66E-4909-B673-5BA3BD39FD12}"/>
            </a:ext>
          </a:extLst>
        </xdr:cNvPr>
        <xdr:cNvSpPr/>
      </xdr:nvSpPr>
      <xdr:spPr>
        <a:xfrm>
          <a:off x="5539740" y="10728960"/>
          <a:ext cx="548640" cy="510540"/>
        </a:xfrm>
        <a:prstGeom prst="ellipse">
          <a:avLst/>
        </a:prstGeom>
        <a:solidFill>
          <a:srgbClr val="0CF1E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586740</xdr:colOff>
      <xdr:row>57</xdr:row>
      <xdr:rowOff>38100</xdr:rowOff>
    </xdr:from>
    <xdr:to>
      <xdr:col>14</xdr:col>
      <xdr:colOff>525780</xdr:colOff>
      <xdr:row>59</xdr:row>
      <xdr:rowOff>68580</xdr:rowOff>
    </xdr:to>
    <xdr:sp macro="" textlink="">
      <xdr:nvSpPr>
        <xdr:cNvPr id="61" name="Oval 60">
          <a:extLst>
            <a:ext uri="{FF2B5EF4-FFF2-40B4-BE49-F238E27FC236}">
              <a16:creationId xmlns:a16="http://schemas.microsoft.com/office/drawing/2014/main" id="{9A3E5BC0-21EC-44E5-9E5E-D6EAFDAFB7F3}"/>
            </a:ext>
          </a:extLst>
        </xdr:cNvPr>
        <xdr:cNvSpPr/>
      </xdr:nvSpPr>
      <xdr:spPr>
        <a:xfrm>
          <a:off x="8511540" y="10690860"/>
          <a:ext cx="548640" cy="510540"/>
        </a:xfrm>
        <a:prstGeom prst="ellipse">
          <a:avLst/>
        </a:prstGeom>
        <a:solidFill>
          <a:srgbClr val="E723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563880</xdr:colOff>
      <xdr:row>57</xdr:row>
      <xdr:rowOff>53340</xdr:rowOff>
    </xdr:from>
    <xdr:to>
      <xdr:col>19</xdr:col>
      <xdr:colOff>502920</xdr:colOff>
      <xdr:row>59</xdr:row>
      <xdr:rowOff>83820</xdr:rowOff>
    </xdr:to>
    <xdr:sp macro="" textlink="">
      <xdr:nvSpPr>
        <xdr:cNvPr id="62" name="Oval 61">
          <a:extLst>
            <a:ext uri="{FF2B5EF4-FFF2-40B4-BE49-F238E27FC236}">
              <a16:creationId xmlns:a16="http://schemas.microsoft.com/office/drawing/2014/main" id="{FB89AD31-9B64-410F-BA97-F70E6E54DEFA}"/>
            </a:ext>
          </a:extLst>
        </xdr:cNvPr>
        <xdr:cNvSpPr/>
      </xdr:nvSpPr>
      <xdr:spPr>
        <a:xfrm>
          <a:off x="11536680" y="10706100"/>
          <a:ext cx="548640" cy="510540"/>
        </a:xfrm>
        <a:prstGeom prst="ellipse">
          <a:avLst/>
        </a:prstGeom>
        <a:solidFill>
          <a:srgbClr val="1C6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579120</xdr:colOff>
      <xdr:row>61</xdr:row>
      <xdr:rowOff>99060</xdr:rowOff>
    </xdr:from>
    <xdr:to>
      <xdr:col>3</xdr:col>
      <xdr:colOff>518160</xdr:colOff>
      <xdr:row>63</xdr:row>
      <xdr:rowOff>137160</xdr:rowOff>
    </xdr:to>
    <xdr:sp macro="" textlink="">
      <xdr:nvSpPr>
        <xdr:cNvPr id="63" name="Oval 62">
          <a:extLst>
            <a:ext uri="{FF2B5EF4-FFF2-40B4-BE49-F238E27FC236}">
              <a16:creationId xmlns:a16="http://schemas.microsoft.com/office/drawing/2014/main" id="{E0804EBB-6965-40AC-98EF-6597062E0FA2}"/>
            </a:ext>
          </a:extLst>
        </xdr:cNvPr>
        <xdr:cNvSpPr/>
      </xdr:nvSpPr>
      <xdr:spPr>
        <a:xfrm>
          <a:off x="1798320" y="11597640"/>
          <a:ext cx="548640" cy="518160"/>
        </a:xfrm>
        <a:prstGeom prst="ellipse">
          <a:avLst/>
        </a:prstGeom>
        <a:solidFill>
          <a:srgbClr val="F042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0</xdr:colOff>
      <xdr:row>2</xdr:row>
      <xdr:rowOff>0</xdr:rowOff>
    </xdr:from>
    <xdr:to>
      <xdr:col>8</xdr:col>
      <xdr:colOff>487680</xdr:colOff>
      <xdr:row>4</xdr:row>
      <xdr:rowOff>121920</xdr:rowOff>
    </xdr:to>
    <xdr:pic>
      <xdr:nvPicPr>
        <xdr:cNvPr id="64" name="Picture 63">
          <a:extLst>
            <a:ext uri="{FF2B5EF4-FFF2-40B4-BE49-F238E27FC236}">
              <a16:creationId xmlns:a16="http://schemas.microsoft.com/office/drawing/2014/main" id="{90C6DE75-6F28-4D26-91CD-7A10E3696D64}"/>
            </a:ext>
          </a:extLst>
        </xdr:cNvPr>
        <xdr:cNvPicPr>
          <a:picLocks noChangeAspect="1"/>
        </xdr:cNvPicPr>
      </xdr:nvPicPr>
      <xdr:blipFill>
        <a:blip xmlns:r="http://schemas.openxmlformats.org/officeDocument/2006/relationships" r:embed="rId36"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4876800" y="365760"/>
          <a:ext cx="487680" cy="487680"/>
        </a:xfrm>
        <a:prstGeom prst="rect">
          <a:avLst/>
        </a:prstGeom>
      </xdr:spPr>
    </xdr:pic>
    <xdr:clientData/>
  </xdr:twoCellAnchor>
  <xdr:twoCellAnchor editAs="oneCell">
    <xdr:from>
      <xdr:col>11</xdr:col>
      <xdr:colOff>464820</xdr:colOff>
      <xdr:row>1</xdr:row>
      <xdr:rowOff>137160</xdr:rowOff>
    </xdr:from>
    <xdr:to>
      <xdr:col>12</xdr:col>
      <xdr:colOff>259080</xdr:colOff>
      <xdr:row>3</xdr:row>
      <xdr:rowOff>175260</xdr:rowOff>
    </xdr:to>
    <xdr:pic>
      <xdr:nvPicPr>
        <xdr:cNvPr id="65" name="Picture 64">
          <a:extLst>
            <a:ext uri="{FF2B5EF4-FFF2-40B4-BE49-F238E27FC236}">
              <a16:creationId xmlns:a16="http://schemas.microsoft.com/office/drawing/2014/main" id="{BE5C4F25-8874-43DB-AA0E-A832B81D36C5}"/>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7170420" y="320040"/>
          <a:ext cx="403860" cy="403860"/>
        </a:xfrm>
        <a:prstGeom prst="rect">
          <a:avLst/>
        </a:prstGeom>
      </xdr:spPr>
    </xdr:pic>
    <xdr:clientData/>
  </xdr:twoCellAnchor>
  <xdr:twoCellAnchor editAs="oneCell">
    <xdr:from>
      <xdr:col>10</xdr:col>
      <xdr:colOff>304799</xdr:colOff>
      <xdr:row>1</xdr:row>
      <xdr:rowOff>182879</xdr:rowOff>
    </xdr:from>
    <xdr:to>
      <xdr:col>11</xdr:col>
      <xdr:colOff>121920</xdr:colOff>
      <xdr:row>4</xdr:row>
      <xdr:rowOff>60960</xdr:rowOff>
    </xdr:to>
    <xdr:pic>
      <xdr:nvPicPr>
        <xdr:cNvPr id="66" name="Picture 65">
          <a:extLst>
            <a:ext uri="{FF2B5EF4-FFF2-40B4-BE49-F238E27FC236}">
              <a16:creationId xmlns:a16="http://schemas.microsoft.com/office/drawing/2014/main" id="{1EBE57C7-F73C-4D13-B7CD-E3A47D86903A}"/>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6400799" y="365759"/>
          <a:ext cx="426721" cy="426721"/>
        </a:xfrm>
        <a:prstGeom prst="rect">
          <a:avLst/>
        </a:prstGeom>
      </xdr:spPr>
    </xdr:pic>
    <xdr:clientData/>
  </xdr:twoCellAnchor>
  <xdr:twoCellAnchor editAs="oneCell">
    <xdr:from>
      <xdr:col>9</xdr:col>
      <xdr:colOff>213360</xdr:colOff>
      <xdr:row>2</xdr:row>
      <xdr:rowOff>7620</xdr:rowOff>
    </xdr:from>
    <xdr:to>
      <xdr:col>10</xdr:col>
      <xdr:colOff>15240</xdr:colOff>
      <xdr:row>4</xdr:row>
      <xdr:rowOff>53340</xdr:rowOff>
    </xdr:to>
    <xdr:pic>
      <xdr:nvPicPr>
        <xdr:cNvPr id="67" name="Picture 66">
          <a:extLst>
            <a:ext uri="{FF2B5EF4-FFF2-40B4-BE49-F238E27FC236}">
              <a16:creationId xmlns:a16="http://schemas.microsoft.com/office/drawing/2014/main" id="{E4C2B98B-8DC2-49FE-B0A1-D3C0D59E6A4D}"/>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5699760" y="373380"/>
          <a:ext cx="411480" cy="411480"/>
        </a:xfrm>
        <a:prstGeom prst="rect">
          <a:avLst/>
        </a:prstGeom>
      </xdr:spPr>
    </xdr:pic>
    <xdr:clientData/>
  </xdr:twoCellAnchor>
  <xdr:twoCellAnchor editAs="oneCell">
    <xdr:from>
      <xdr:col>18</xdr:col>
      <xdr:colOff>205740</xdr:colOff>
      <xdr:row>1</xdr:row>
      <xdr:rowOff>93840</xdr:rowOff>
    </xdr:from>
    <xdr:to>
      <xdr:col>19</xdr:col>
      <xdr:colOff>182880</xdr:colOff>
      <xdr:row>4</xdr:row>
      <xdr:rowOff>131940</xdr:rowOff>
    </xdr:to>
    <xdr:pic>
      <xdr:nvPicPr>
        <xdr:cNvPr id="69" name="Picture 68">
          <a:extLst>
            <a:ext uri="{FF2B5EF4-FFF2-40B4-BE49-F238E27FC236}">
              <a16:creationId xmlns:a16="http://schemas.microsoft.com/office/drawing/2014/main" id="{815E28BB-E902-8F08-16A1-F9A1E6503699}"/>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1178540" y="276720"/>
          <a:ext cx="586740" cy="586740"/>
        </a:xfrm>
        <a:prstGeom prst="rect">
          <a:avLst/>
        </a:prstGeom>
      </xdr:spPr>
    </xdr:pic>
    <xdr:clientData/>
  </xdr:twoCellAnchor>
  <xdr:twoCellAnchor editAs="oneCell">
    <xdr:from>
      <xdr:col>18</xdr:col>
      <xdr:colOff>188100</xdr:colOff>
      <xdr:row>5</xdr:row>
      <xdr:rowOff>121920</xdr:rowOff>
    </xdr:from>
    <xdr:to>
      <xdr:col>19</xdr:col>
      <xdr:colOff>165240</xdr:colOff>
      <xdr:row>8</xdr:row>
      <xdr:rowOff>160020</xdr:rowOff>
    </xdr:to>
    <xdr:pic>
      <xdr:nvPicPr>
        <xdr:cNvPr id="71" name="Picture 70">
          <a:extLst>
            <a:ext uri="{FF2B5EF4-FFF2-40B4-BE49-F238E27FC236}">
              <a16:creationId xmlns:a16="http://schemas.microsoft.com/office/drawing/2014/main" id="{63306C68-54F5-5E3A-5DBE-9093B3DAB871}"/>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1160900" y="1036320"/>
          <a:ext cx="586740" cy="586740"/>
        </a:xfrm>
        <a:prstGeom prst="rect">
          <a:avLst/>
        </a:prstGeom>
      </xdr:spPr>
    </xdr:pic>
    <xdr:clientData/>
  </xdr:twoCellAnchor>
  <xdr:twoCellAnchor editAs="oneCell">
    <xdr:from>
      <xdr:col>20</xdr:col>
      <xdr:colOff>152400</xdr:colOff>
      <xdr:row>2</xdr:row>
      <xdr:rowOff>129120</xdr:rowOff>
    </xdr:from>
    <xdr:to>
      <xdr:col>21</xdr:col>
      <xdr:colOff>30480</xdr:colOff>
      <xdr:row>5</xdr:row>
      <xdr:rowOff>68160</xdr:rowOff>
    </xdr:to>
    <xdr:pic>
      <xdr:nvPicPr>
        <xdr:cNvPr id="73" name="Picture 72">
          <a:extLst>
            <a:ext uri="{FF2B5EF4-FFF2-40B4-BE49-F238E27FC236}">
              <a16:creationId xmlns:a16="http://schemas.microsoft.com/office/drawing/2014/main" id="{3614EFAF-DA3C-8FFB-5A85-D06525211067}"/>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rot="10800000" flipV="1">
          <a:off x="12344400" y="494880"/>
          <a:ext cx="487680" cy="487680"/>
        </a:xfrm>
        <a:prstGeom prst="rect">
          <a:avLst/>
        </a:prstGeom>
      </xdr:spPr>
    </xdr:pic>
    <xdr:clientData/>
  </xdr:twoCellAnchor>
  <xdr:twoCellAnchor editAs="oneCell">
    <xdr:from>
      <xdr:col>20</xdr:col>
      <xdr:colOff>586740</xdr:colOff>
      <xdr:row>6</xdr:row>
      <xdr:rowOff>60540</xdr:rowOff>
    </xdr:from>
    <xdr:to>
      <xdr:col>21</xdr:col>
      <xdr:colOff>439560</xdr:colOff>
      <xdr:row>8</xdr:row>
      <xdr:rowOff>157200</xdr:rowOff>
    </xdr:to>
    <xdr:pic>
      <xdr:nvPicPr>
        <xdr:cNvPr id="75" name="Picture 74">
          <a:extLst>
            <a:ext uri="{FF2B5EF4-FFF2-40B4-BE49-F238E27FC236}">
              <a16:creationId xmlns:a16="http://schemas.microsoft.com/office/drawing/2014/main" id="{35AFAFE6-8D34-1E06-EC53-BD26CA3D8D9D}"/>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rot="10800000" flipV="1">
          <a:off x="12778740" y="1157820"/>
          <a:ext cx="462420" cy="462420"/>
        </a:xfrm>
        <a:prstGeom prst="rect">
          <a:avLst/>
        </a:prstGeom>
      </xdr:spPr>
    </xdr:pic>
    <xdr:clientData/>
  </xdr:twoCellAnchor>
  <xdr:twoCellAnchor editAs="oneCell">
    <xdr:from>
      <xdr:col>19</xdr:col>
      <xdr:colOff>495720</xdr:colOff>
      <xdr:row>6</xdr:row>
      <xdr:rowOff>68580</xdr:rowOff>
    </xdr:from>
    <xdr:to>
      <xdr:col>20</xdr:col>
      <xdr:colOff>391440</xdr:colOff>
      <xdr:row>9</xdr:row>
      <xdr:rowOff>25260</xdr:rowOff>
    </xdr:to>
    <xdr:pic>
      <xdr:nvPicPr>
        <xdr:cNvPr id="77" name="Picture 76">
          <a:extLst>
            <a:ext uri="{FF2B5EF4-FFF2-40B4-BE49-F238E27FC236}">
              <a16:creationId xmlns:a16="http://schemas.microsoft.com/office/drawing/2014/main" id="{8D6A34B9-8435-59F4-5B99-1D0D69D7FE3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rot="10800000" flipV="1">
          <a:off x="12078120" y="1165860"/>
          <a:ext cx="505320" cy="505320"/>
        </a:xfrm>
        <a:prstGeom prst="rect">
          <a:avLst/>
        </a:prstGeom>
      </xdr:spPr>
    </xdr:pic>
    <xdr:clientData/>
  </xdr:twoCellAnchor>
  <xdr:twoCellAnchor editAs="oneCell">
    <xdr:from>
      <xdr:col>17</xdr:col>
      <xdr:colOff>30480</xdr:colOff>
      <xdr:row>7</xdr:row>
      <xdr:rowOff>30060</xdr:rowOff>
    </xdr:from>
    <xdr:to>
      <xdr:col>17</xdr:col>
      <xdr:colOff>427140</xdr:colOff>
      <xdr:row>9</xdr:row>
      <xdr:rowOff>60960</xdr:rowOff>
    </xdr:to>
    <xdr:pic>
      <xdr:nvPicPr>
        <xdr:cNvPr id="79" name="Picture 78">
          <a:extLst>
            <a:ext uri="{FF2B5EF4-FFF2-40B4-BE49-F238E27FC236}">
              <a16:creationId xmlns:a16="http://schemas.microsoft.com/office/drawing/2014/main" id="{6FB1F2F5-224F-1DB3-703A-EF099E1D14EE}"/>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rot="10800000" flipV="1">
          <a:off x="10393680" y="1310220"/>
          <a:ext cx="396660" cy="396660"/>
        </a:xfrm>
        <a:prstGeom prst="rect">
          <a:avLst/>
        </a:prstGeom>
      </xdr:spPr>
    </xdr:pic>
    <xdr:clientData/>
  </xdr:twoCellAnchor>
  <xdr:twoCellAnchor editAs="oneCell">
    <xdr:from>
      <xdr:col>22</xdr:col>
      <xdr:colOff>68581</xdr:colOff>
      <xdr:row>6</xdr:row>
      <xdr:rowOff>76201</xdr:rowOff>
    </xdr:from>
    <xdr:to>
      <xdr:col>22</xdr:col>
      <xdr:colOff>495301</xdr:colOff>
      <xdr:row>8</xdr:row>
      <xdr:rowOff>137161</xdr:rowOff>
    </xdr:to>
    <xdr:pic>
      <xdr:nvPicPr>
        <xdr:cNvPr id="8" name="Picture 7">
          <a:extLst>
            <a:ext uri="{FF2B5EF4-FFF2-40B4-BE49-F238E27FC236}">
              <a16:creationId xmlns:a16="http://schemas.microsoft.com/office/drawing/2014/main" id="{D698158B-8517-3D66-5365-A1CBBECFEE3D}"/>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3479781" y="1173481"/>
          <a:ext cx="426720" cy="426720"/>
        </a:xfrm>
        <a:prstGeom prst="rect">
          <a:avLst/>
        </a:prstGeom>
      </xdr:spPr>
    </xdr:pic>
    <xdr:clientData/>
  </xdr:twoCellAnchor>
  <xdr:twoCellAnchor editAs="oneCell">
    <xdr:from>
      <xdr:col>21</xdr:col>
      <xdr:colOff>274491</xdr:colOff>
      <xdr:row>2</xdr:row>
      <xdr:rowOff>68751</xdr:rowOff>
    </xdr:from>
    <xdr:to>
      <xdr:col>22</xdr:col>
      <xdr:colOff>160021</xdr:colOff>
      <xdr:row>5</xdr:row>
      <xdr:rowOff>15241</xdr:rowOff>
    </xdr:to>
    <xdr:pic>
      <xdr:nvPicPr>
        <xdr:cNvPr id="21" name="Picture 20">
          <a:extLst>
            <a:ext uri="{FF2B5EF4-FFF2-40B4-BE49-F238E27FC236}">
              <a16:creationId xmlns:a16="http://schemas.microsoft.com/office/drawing/2014/main" id="{1307AAF8-B0D3-5382-9752-A9E8CD6D395A}"/>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3076091" y="434511"/>
          <a:ext cx="495130" cy="495130"/>
        </a:xfrm>
        <a:prstGeom prst="rect">
          <a:avLst/>
        </a:prstGeom>
      </xdr:spPr>
    </xdr:pic>
    <xdr:clientData/>
  </xdr:twoCellAnchor>
  <xdr:twoCellAnchor editAs="oneCell">
    <xdr:from>
      <xdr:col>12</xdr:col>
      <xdr:colOff>329638</xdr:colOff>
      <xdr:row>28</xdr:row>
      <xdr:rowOff>15241</xdr:rowOff>
    </xdr:from>
    <xdr:to>
      <xdr:col>13</xdr:col>
      <xdr:colOff>291538</xdr:colOff>
      <xdr:row>31</xdr:row>
      <xdr:rowOff>38101</xdr:rowOff>
    </xdr:to>
    <xdr:pic>
      <xdr:nvPicPr>
        <xdr:cNvPr id="30" name="Picture 29">
          <a:extLst>
            <a:ext uri="{FF2B5EF4-FFF2-40B4-BE49-F238E27FC236}">
              <a16:creationId xmlns:a16="http://schemas.microsoft.com/office/drawing/2014/main" id="{4FFEE751-2838-3D7A-20F7-BB7FA6856189}"/>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flipH="1">
          <a:off x="7644838" y="5135881"/>
          <a:ext cx="571500" cy="571500"/>
        </a:xfrm>
        <a:prstGeom prst="rect">
          <a:avLst/>
        </a:prstGeom>
      </xdr:spPr>
    </xdr:pic>
    <xdr:clientData/>
  </xdr:twoCellAnchor>
  <xdr:twoCellAnchor editAs="oneCell">
    <xdr:from>
      <xdr:col>12</xdr:col>
      <xdr:colOff>504899</xdr:colOff>
      <xdr:row>36</xdr:row>
      <xdr:rowOff>121920</xdr:rowOff>
    </xdr:from>
    <xdr:to>
      <xdr:col>13</xdr:col>
      <xdr:colOff>489659</xdr:colOff>
      <xdr:row>39</xdr:row>
      <xdr:rowOff>167640</xdr:rowOff>
    </xdr:to>
    <xdr:pic>
      <xdr:nvPicPr>
        <xdr:cNvPr id="36" name="Picture 35">
          <a:extLst>
            <a:ext uri="{FF2B5EF4-FFF2-40B4-BE49-F238E27FC236}">
              <a16:creationId xmlns:a16="http://schemas.microsoft.com/office/drawing/2014/main" id="{247697DE-4204-C50F-7166-ED50CB401449}"/>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flipH="1">
          <a:off x="7820099" y="6705600"/>
          <a:ext cx="594360" cy="594360"/>
        </a:xfrm>
        <a:prstGeom prst="rect">
          <a:avLst/>
        </a:prstGeom>
      </xdr:spPr>
    </xdr:pic>
    <xdr:clientData/>
  </xdr:twoCellAnchor>
  <xdr:twoCellAnchor editAs="oneCell">
    <xdr:from>
      <xdr:col>15</xdr:col>
      <xdr:colOff>579121</xdr:colOff>
      <xdr:row>6</xdr:row>
      <xdr:rowOff>10021</xdr:rowOff>
    </xdr:from>
    <xdr:to>
      <xdr:col>16</xdr:col>
      <xdr:colOff>579121</xdr:colOff>
      <xdr:row>9</xdr:row>
      <xdr:rowOff>70981</xdr:rowOff>
    </xdr:to>
    <xdr:pic>
      <xdr:nvPicPr>
        <xdr:cNvPr id="40" name="Picture 39">
          <a:extLst>
            <a:ext uri="{FF2B5EF4-FFF2-40B4-BE49-F238E27FC236}">
              <a16:creationId xmlns:a16="http://schemas.microsoft.com/office/drawing/2014/main" id="{C0B1C319-3917-DCDD-F240-15D97C659BB4}"/>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723121" y="1107301"/>
          <a:ext cx="609600" cy="609600"/>
        </a:xfrm>
        <a:prstGeom prst="rect">
          <a:avLst/>
        </a:prstGeom>
      </xdr:spPr>
    </xdr:pic>
    <xdr:clientData/>
  </xdr:twoCellAnchor>
  <xdr:twoCellAnchor editAs="oneCell">
    <xdr:from>
      <xdr:col>15</xdr:col>
      <xdr:colOff>182880</xdr:colOff>
      <xdr:row>13</xdr:row>
      <xdr:rowOff>129540</xdr:rowOff>
    </xdr:from>
    <xdr:to>
      <xdr:col>16</xdr:col>
      <xdr:colOff>73247</xdr:colOff>
      <xdr:row>16</xdr:row>
      <xdr:rowOff>80867</xdr:rowOff>
    </xdr:to>
    <xdr:pic>
      <xdr:nvPicPr>
        <xdr:cNvPr id="14" name="Picture 13">
          <a:extLst>
            <a:ext uri="{FF2B5EF4-FFF2-40B4-BE49-F238E27FC236}">
              <a16:creationId xmlns:a16="http://schemas.microsoft.com/office/drawing/2014/main" id="{49494DC6-2CC7-079B-F863-7D9DE53EC2BB}"/>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9326880" y="2506980"/>
          <a:ext cx="499967" cy="499967"/>
        </a:xfrm>
        <a:prstGeom prst="rect">
          <a:avLst/>
        </a:prstGeom>
      </xdr:spPr>
    </xdr:pic>
    <xdr:clientData/>
  </xdr:twoCellAnchor>
  <xdr:twoCellAnchor editAs="oneCell">
    <xdr:from>
      <xdr:col>16</xdr:col>
      <xdr:colOff>287160</xdr:colOff>
      <xdr:row>13</xdr:row>
      <xdr:rowOff>58560</xdr:rowOff>
    </xdr:from>
    <xdr:to>
      <xdr:col>17</xdr:col>
      <xdr:colOff>177527</xdr:colOff>
      <xdr:row>16</xdr:row>
      <xdr:rowOff>9887</xdr:rowOff>
    </xdr:to>
    <xdr:pic>
      <xdr:nvPicPr>
        <xdr:cNvPr id="32" name="Picture 31">
          <a:extLst>
            <a:ext uri="{FF2B5EF4-FFF2-40B4-BE49-F238E27FC236}">
              <a16:creationId xmlns:a16="http://schemas.microsoft.com/office/drawing/2014/main" id="{309DDCB7-862F-15AE-8EB5-252C3CF957E6}"/>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0040760" y="2436000"/>
          <a:ext cx="499967" cy="499967"/>
        </a:xfrm>
        <a:prstGeom prst="rect">
          <a:avLst/>
        </a:prstGeom>
      </xdr:spPr>
    </xdr:pic>
    <xdr:clientData/>
  </xdr:twoCellAnchor>
  <xdr:twoCellAnchor editAs="oneCell">
    <xdr:from>
      <xdr:col>15</xdr:col>
      <xdr:colOff>292381</xdr:colOff>
      <xdr:row>18</xdr:row>
      <xdr:rowOff>48541</xdr:rowOff>
    </xdr:from>
    <xdr:to>
      <xdr:col>16</xdr:col>
      <xdr:colOff>182880</xdr:colOff>
      <xdr:row>21</xdr:row>
      <xdr:rowOff>0</xdr:rowOff>
    </xdr:to>
    <xdr:pic>
      <xdr:nvPicPr>
        <xdr:cNvPr id="42" name="Picture 41">
          <a:extLst>
            <a:ext uri="{FF2B5EF4-FFF2-40B4-BE49-F238E27FC236}">
              <a16:creationId xmlns:a16="http://schemas.microsoft.com/office/drawing/2014/main" id="{24B26D6A-FE69-91B9-5D75-F877D783B17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9436381" y="3340381"/>
          <a:ext cx="500099" cy="500099"/>
        </a:xfrm>
        <a:prstGeom prst="rect">
          <a:avLst/>
        </a:prstGeom>
      </xdr:spPr>
    </xdr:pic>
    <xdr:clientData/>
  </xdr:twoCellAnchor>
  <xdr:twoCellAnchor editAs="oneCell">
    <xdr:from>
      <xdr:col>16</xdr:col>
      <xdr:colOff>411480</xdr:colOff>
      <xdr:row>18</xdr:row>
      <xdr:rowOff>15240</xdr:rowOff>
    </xdr:from>
    <xdr:to>
      <xdr:col>17</xdr:col>
      <xdr:colOff>373397</xdr:colOff>
      <xdr:row>21</xdr:row>
      <xdr:rowOff>38117</xdr:rowOff>
    </xdr:to>
    <xdr:pic>
      <xdr:nvPicPr>
        <xdr:cNvPr id="44" name="Picture 43">
          <a:extLst>
            <a:ext uri="{FF2B5EF4-FFF2-40B4-BE49-F238E27FC236}">
              <a16:creationId xmlns:a16="http://schemas.microsoft.com/office/drawing/2014/main" id="{A23A2DA7-3C1B-14CF-34C9-1B5A08780CF4}"/>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0165080" y="3307080"/>
          <a:ext cx="571517" cy="571517"/>
        </a:xfrm>
        <a:prstGeom prst="rect">
          <a:avLst/>
        </a:prstGeom>
      </xdr:spPr>
    </xdr:pic>
    <xdr:clientData/>
  </xdr:twoCellAnchor>
  <xdr:twoCellAnchor editAs="oneCell">
    <xdr:from>
      <xdr:col>17</xdr:col>
      <xdr:colOff>403860</xdr:colOff>
      <xdr:row>13</xdr:row>
      <xdr:rowOff>60960</xdr:rowOff>
    </xdr:from>
    <xdr:to>
      <xdr:col>18</xdr:col>
      <xdr:colOff>251460</xdr:colOff>
      <xdr:row>15</xdr:row>
      <xdr:rowOff>152400</xdr:rowOff>
    </xdr:to>
    <xdr:pic>
      <xdr:nvPicPr>
        <xdr:cNvPr id="46" name="Picture 45">
          <a:extLst>
            <a:ext uri="{FF2B5EF4-FFF2-40B4-BE49-F238E27FC236}">
              <a16:creationId xmlns:a16="http://schemas.microsoft.com/office/drawing/2014/main" id="{B9408DCA-21DD-7B87-33E3-122C0AAADD7F}"/>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0767060" y="2438400"/>
          <a:ext cx="457200" cy="4572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ORE M" refreshedDate="45790.827616319446" createdVersion="8" refreshedVersion="8" minRefreshableVersion="3" recordCount="2000" xr:uid="{1E2A64B0-5642-4B7B-859E-3E75DC4F720B}">
  <cacheSource type="worksheet">
    <worksheetSource ref="B7:W2007" sheet="Source"/>
  </cacheSource>
  <cacheFields count="27">
    <cacheField name="S.NO" numFmtId="0">
      <sharedItems containsSemiMixedTypes="0" containsString="0" containsNumber="1" containsInteger="1" minValue="1" maxValue="2000"/>
    </cacheField>
    <cacheField name="Accident ID" numFmtId="0">
      <sharedItems containsMixedTypes="1" containsNumber="1" containsInteger="1" minValue="406000" maxValue="3.4700000000000002E+92"/>
    </cacheField>
    <cacheField name="Date" numFmtId="14">
      <sharedItems containsSemiMixedTypes="0" containsNonDate="0" containsDate="1" containsString="0" minDate="2020-01-05T00:00:00" maxDate="2025-01-01T00:00:00" count="1223">
        <d v="2023-05-31T00:00:00"/>
        <d v="2021-10-26T00:00:00"/>
        <d v="2023-12-28T00:00:00"/>
        <d v="2023-09-09T00:00:00"/>
        <d v="2023-07-05T00:00:00"/>
        <d v="2022-05-01T00:00:00"/>
        <d v="2021-10-03T00:00:00"/>
        <d v="2024-03-06T00:00:00"/>
        <d v="2020-09-27T00:00:00"/>
        <d v="2023-02-23T00:00:00"/>
        <d v="2023-05-13T00:00:00"/>
        <d v="2021-06-18T00:00:00"/>
        <d v="2020-10-08T00:00:00"/>
        <d v="2021-12-01T00:00:00"/>
        <d v="2023-10-21T00:00:00"/>
        <d v="2023-06-19T00:00:00"/>
        <d v="2024-06-23T00:00:00"/>
        <d v="2022-10-10T00:00:00"/>
        <d v="2022-07-03T00:00:00"/>
        <d v="2023-04-11T00:00:00"/>
        <d v="2020-01-19T00:00:00"/>
        <d v="2022-10-27T00:00:00"/>
        <d v="2020-12-18T00:00:00"/>
        <d v="2021-04-19T00:00:00"/>
        <d v="2024-11-19T00:00:00"/>
        <d v="2022-08-08T00:00:00"/>
        <d v="2023-06-08T00:00:00"/>
        <d v="2024-07-01T00:00:00"/>
        <d v="2022-03-29T00:00:00"/>
        <d v="2022-01-20T00:00:00"/>
        <d v="2020-12-19T00:00:00"/>
        <d v="2020-12-01T00:00:00"/>
        <d v="2021-07-11T00:00:00"/>
        <d v="2023-11-02T00:00:00"/>
        <d v="2022-06-10T00:00:00"/>
        <d v="2023-05-09T00:00:00"/>
        <d v="2021-01-06T00:00:00"/>
        <d v="2021-08-30T00:00:00"/>
        <d v="2024-08-13T00:00:00"/>
        <d v="2023-01-13T00:00:00"/>
        <d v="2021-01-10T00:00:00"/>
        <d v="2021-06-05T00:00:00"/>
        <d v="2021-02-19T00:00:00"/>
        <d v="2023-11-16T00:00:00"/>
        <d v="2023-07-22T00:00:00"/>
        <d v="2021-11-20T00:00:00"/>
        <d v="2023-08-20T00:00:00"/>
        <d v="2022-01-15T00:00:00"/>
        <d v="2023-02-22T00:00:00"/>
        <d v="2022-04-22T00:00:00"/>
        <d v="2024-12-27T00:00:00"/>
        <d v="2022-11-02T00:00:00"/>
        <d v="2021-03-26T00:00:00"/>
        <d v="2020-10-19T00:00:00"/>
        <d v="2022-10-13T00:00:00"/>
        <d v="2020-09-29T00:00:00"/>
        <d v="2024-07-28T00:00:00"/>
        <d v="2024-10-01T00:00:00"/>
        <d v="2021-09-22T00:00:00"/>
        <d v="2020-11-24T00:00:00"/>
        <d v="2020-07-30T00:00:00"/>
        <d v="2023-08-10T00:00:00"/>
        <d v="2022-10-05T00:00:00"/>
        <d v="2020-04-21T00:00:00"/>
        <d v="2021-03-02T00:00:00"/>
        <d v="2023-01-12T00:00:00"/>
        <d v="2024-10-29T00:00:00"/>
        <d v="2024-03-14T00:00:00"/>
        <d v="2024-05-26T00:00:00"/>
        <d v="2024-02-12T00:00:00"/>
        <d v="2021-08-25T00:00:00"/>
        <d v="2024-10-30T00:00:00"/>
        <d v="2024-07-10T00:00:00"/>
        <d v="2020-10-16T00:00:00"/>
        <d v="2021-09-10T00:00:00"/>
        <d v="2024-04-02T00:00:00"/>
        <d v="2022-07-10T00:00:00"/>
        <d v="2022-01-12T00:00:00"/>
        <d v="2024-01-05T00:00:00"/>
        <d v="2020-11-12T00:00:00"/>
        <d v="2020-02-03T00:00:00"/>
        <d v="2022-01-11T00:00:00"/>
        <d v="2023-08-28T00:00:00"/>
        <d v="2021-03-21T00:00:00"/>
        <d v="2024-03-28T00:00:00"/>
        <d v="2022-08-14T00:00:00"/>
        <d v="2022-04-08T00:00:00"/>
        <d v="2024-11-13T00:00:00"/>
        <d v="2023-10-16T00:00:00"/>
        <d v="2023-08-12T00:00:00"/>
        <d v="2020-05-07T00:00:00"/>
        <d v="2022-03-03T00:00:00"/>
        <d v="2021-03-28T00:00:00"/>
        <d v="2023-01-03T00:00:00"/>
        <d v="2024-01-07T00:00:00"/>
        <d v="2020-02-24T00:00:00"/>
        <d v="2023-06-23T00:00:00"/>
        <d v="2022-04-29T00:00:00"/>
        <d v="2023-03-29T00:00:00"/>
        <d v="2022-06-22T00:00:00"/>
        <d v="2024-10-02T00:00:00"/>
        <d v="2022-09-14T00:00:00"/>
        <d v="2021-06-12T00:00:00"/>
        <d v="2020-08-17T00:00:00"/>
        <d v="2021-03-12T00:00:00"/>
        <d v="2022-06-19T00:00:00"/>
        <d v="2021-09-28T00:00:00"/>
        <d v="2023-09-27T00:00:00"/>
        <d v="2022-03-10T00:00:00"/>
        <d v="2024-01-26T00:00:00"/>
        <d v="2023-06-20T00:00:00"/>
        <d v="2024-10-14T00:00:00"/>
        <d v="2024-01-16T00:00:00"/>
        <d v="2022-09-11T00:00:00"/>
        <d v="2024-10-09T00:00:00"/>
        <d v="2022-09-15T00:00:00"/>
        <d v="2020-09-24T00:00:00"/>
        <d v="2020-03-08T00:00:00"/>
        <d v="2021-11-11T00:00:00"/>
        <d v="2020-07-25T00:00:00"/>
        <d v="2024-04-22T00:00:00"/>
        <d v="2022-12-06T00:00:00"/>
        <d v="2023-08-19T00:00:00"/>
        <d v="2022-07-21T00:00:00"/>
        <d v="2022-07-29T00:00:00"/>
        <d v="2020-09-06T00:00:00"/>
        <d v="2021-10-11T00:00:00"/>
        <d v="2020-04-01T00:00:00"/>
        <d v="2020-04-13T00:00:00"/>
        <d v="2024-09-19T00:00:00"/>
        <d v="2021-08-28T00:00:00"/>
        <d v="2022-11-16T00:00:00"/>
        <d v="2021-12-29T00:00:00"/>
        <d v="2020-07-19T00:00:00"/>
        <d v="2021-08-26T00:00:00"/>
        <d v="2024-07-27T00:00:00"/>
        <d v="2020-11-18T00:00:00"/>
        <d v="2020-02-06T00:00:00"/>
        <d v="2021-10-18T00:00:00"/>
        <d v="2022-08-24T00:00:00"/>
        <d v="2023-03-25T00:00:00"/>
        <d v="2022-02-11T00:00:00"/>
        <d v="2022-02-07T00:00:00"/>
        <d v="2022-10-14T00:00:00"/>
        <d v="2021-11-06T00:00:00"/>
        <d v="2021-02-28T00:00:00"/>
        <d v="2020-05-20T00:00:00"/>
        <d v="2024-12-24T00:00:00"/>
        <d v="2021-12-06T00:00:00"/>
        <d v="2021-10-02T00:00:00"/>
        <d v="2021-11-25T00:00:00"/>
        <d v="2023-08-22T00:00:00"/>
        <d v="2023-11-06T00:00:00"/>
        <d v="2023-01-04T00:00:00"/>
        <d v="2020-01-20T00:00:00"/>
        <d v="2021-09-25T00:00:00"/>
        <d v="2020-02-26T00:00:00"/>
        <d v="2022-09-26T00:00:00"/>
        <d v="2023-05-30T00:00:00"/>
        <d v="2023-07-09T00:00:00"/>
        <d v="2021-10-24T00:00:00"/>
        <d v="2021-08-13T00:00:00"/>
        <d v="2022-01-05T00:00:00"/>
        <d v="2024-10-06T00:00:00"/>
        <d v="2023-08-31T00:00:00"/>
        <d v="2024-01-29T00:00:00"/>
        <d v="2024-03-02T00:00:00"/>
        <d v="2023-06-17T00:00:00"/>
        <d v="2022-11-04T00:00:00"/>
        <d v="2022-06-27T00:00:00"/>
        <d v="2023-03-12T00:00:00"/>
        <d v="2024-10-21T00:00:00"/>
        <d v="2023-05-19T00:00:00"/>
        <d v="2020-10-29T00:00:00"/>
        <d v="2020-03-05T00:00:00"/>
        <d v="2024-02-09T00:00:00"/>
        <d v="2024-10-04T00:00:00"/>
        <d v="2020-09-12T00:00:00"/>
        <d v="2024-06-28T00:00:00"/>
        <d v="2024-06-26T00:00:00"/>
        <d v="2020-12-14T00:00:00"/>
        <d v="2023-01-28T00:00:00"/>
        <d v="2023-09-25T00:00:00"/>
        <d v="2021-10-16T00:00:00"/>
        <d v="2021-03-23T00:00:00"/>
        <d v="2020-03-22T00:00:00"/>
        <d v="2023-11-26T00:00:00"/>
        <d v="2022-02-28T00:00:00"/>
        <d v="2021-02-18T00:00:00"/>
        <d v="2022-04-16T00:00:00"/>
        <d v="2021-05-20T00:00:00"/>
        <d v="2020-04-28T00:00:00"/>
        <d v="2020-07-20T00:00:00"/>
        <d v="2021-02-17T00:00:00"/>
        <d v="2023-12-05T00:00:00"/>
        <d v="2024-11-07T00:00:00"/>
        <d v="2020-10-26T00:00:00"/>
        <d v="2023-06-21T00:00:00"/>
        <d v="2024-03-05T00:00:00"/>
        <d v="2020-09-05T00:00:00"/>
        <d v="2020-05-12T00:00:00"/>
        <d v="2020-08-29T00:00:00"/>
        <d v="2022-04-09T00:00:00"/>
        <d v="2022-06-02T00:00:00"/>
        <d v="2020-07-12T00:00:00"/>
        <d v="2023-11-08T00:00:00"/>
        <d v="2024-09-20T00:00:00"/>
        <d v="2020-10-17T00:00:00"/>
        <d v="2020-01-05T00:00:00"/>
        <d v="2020-05-28T00:00:00"/>
        <d v="2024-03-22T00:00:00"/>
        <d v="2024-03-04T00:00:00"/>
        <d v="2023-02-02T00:00:00"/>
        <d v="2022-04-05T00:00:00"/>
        <d v="2022-07-14T00:00:00"/>
        <d v="2021-06-14T00:00:00"/>
        <d v="2023-12-16T00:00:00"/>
        <d v="2020-07-07T00:00:00"/>
        <d v="2022-11-01T00:00:00"/>
        <d v="2022-10-07T00:00:00"/>
        <d v="2023-02-15T00:00:00"/>
        <d v="2021-10-14T00:00:00"/>
        <d v="2021-02-06T00:00:00"/>
        <d v="2023-04-30T00:00:00"/>
        <d v="2022-03-12T00:00:00"/>
        <d v="2023-03-30T00:00:00"/>
        <d v="2024-06-25T00:00:00"/>
        <d v="2020-03-15T00:00:00"/>
        <d v="2024-08-25T00:00:00"/>
        <d v="2021-04-04T00:00:00"/>
        <d v="2020-02-21T00:00:00"/>
        <d v="2024-02-26T00:00:00"/>
        <d v="2020-02-12T00:00:00"/>
        <d v="2021-03-14T00:00:00"/>
        <d v="2024-04-18T00:00:00"/>
        <d v="2024-11-12T00:00:00"/>
        <d v="2024-08-03T00:00:00"/>
        <d v="2020-01-27T00:00:00"/>
        <d v="2024-09-07T00:00:00"/>
        <d v="2021-05-02T00:00:00"/>
        <d v="2020-05-10T00:00:00"/>
        <d v="2020-03-24T00:00:00"/>
        <d v="2024-12-07T00:00:00"/>
        <d v="2024-08-02T00:00:00"/>
        <d v="2024-03-27T00:00:00"/>
        <d v="2021-01-07T00:00:00"/>
        <d v="2023-06-12T00:00:00"/>
        <d v="2024-02-06T00:00:00"/>
        <d v="2024-04-23T00:00:00"/>
        <d v="2022-10-04T00:00:00"/>
        <d v="2023-04-16T00:00:00"/>
        <d v="2021-02-24T00:00:00"/>
        <d v="2022-03-14T00:00:00"/>
        <d v="2020-11-22T00:00:00"/>
        <d v="2023-10-06T00:00:00"/>
        <d v="2023-11-24T00:00:00"/>
        <d v="2023-01-16T00:00:00"/>
        <d v="2023-07-04T00:00:00"/>
        <d v="2021-06-27T00:00:00"/>
        <d v="2022-06-01T00:00:00"/>
        <d v="2021-11-03T00:00:00"/>
        <d v="2022-09-04T00:00:00"/>
        <d v="2021-07-31T00:00:00"/>
        <d v="2023-08-05T00:00:00"/>
        <d v="2022-05-29T00:00:00"/>
        <d v="2023-05-02T00:00:00"/>
        <d v="2020-03-10T00:00:00"/>
        <d v="2024-05-16T00:00:00"/>
        <d v="2022-12-19T00:00:00"/>
        <d v="2024-10-17T00:00:00"/>
        <d v="2023-11-05T00:00:00"/>
        <d v="2020-06-20T00:00:00"/>
        <d v="2024-03-19T00:00:00"/>
        <d v="2023-11-23T00:00:00"/>
        <d v="2024-06-16T00:00:00"/>
        <d v="2021-01-26T00:00:00"/>
        <d v="2023-11-17T00:00:00"/>
        <d v="2022-08-03T00:00:00"/>
        <d v="2023-09-10T00:00:00"/>
        <d v="2023-04-21T00:00:00"/>
        <d v="2021-02-12T00:00:00"/>
        <d v="2021-04-06T00:00:00"/>
        <d v="2022-10-22T00:00:00"/>
        <d v="2023-08-07T00:00:00"/>
        <d v="2024-09-15T00:00:00"/>
        <d v="2024-08-05T00:00:00"/>
        <d v="2023-02-07T00:00:00"/>
        <d v="2023-02-19T00:00:00"/>
        <d v="2022-05-10T00:00:00"/>
        <d v="2021-03-25T00:00:00"/>
        <d v="2021-09-24T00:00:00"/>
        <d v="2022-10-24T00:00:00"/>
        <d v="2022-12-16T00:00:00"/>
        <d v="2022-03-31T00:00:00"/>
        <d v="2023-04-24T00:00:00"/>
        <d v="2024-10-03T00:00:00"/>
        <d v="2023-04-02T00:00:00"/>
        <d v="2020-05-24T00:00:00"/>
        <d v="2021-06-15T00:00:00"/>
        <d v="2023-08-04T00:00:00"/>
        <d v="2023-11-01T00:00:00"/>
        <d v="2023-02-18T00:00:00"/>
        <d v="2024-08-14T00:00:00"/>
        <d v="2022-01-18T00:00:00"/>
        <d v="2021-07-15T00:00:00"/>
        <d v="2024-06-03T00:00:00"/>
        <d v="2024-05-14T00:00:00"/>
        <d v="2020-04-26T00:00:00"/>
        <d v="2020-01-29T00:00:00"/>
        <d v="2023-07-20T00:00:00"/>
        <d v="2023-06-10T00:00:00"/>
        <d v="2024-11-24T00:00:00"/>
        <d v="2023-10-02T00:00:00"/>
        <d v="2023-01-10T00:00:00"/>
        <d v="2024-11-28T00:00:00"/>
        <d v="2023-03-07T00:00:00"/>
        <d v="2022-06-18T00:00:00"/>
        <d v="2022-03-21T00:00:00"/>
        <d v="2023-05-28T00:00:00"/>
        <d v="2021-01-19T00:00:00"/>
        <d v="2023-12-23T00:00:00"/>
        <d v="2024-03-25T00:00:00"/>
        <d v="2024-11-23T00:00:00"/>
        <d v="2021-01-22T00:00:00"/>
        <d v="2022-03-19T00:00:00"/>
        <d v="2023-07-30T00:00:00"/>
        <d v="2023-03-15T00:00:00"/>
        <d v="2020-11-14T00:00:00"/>
        <d v="2020-12-27T00:00:00"/>
        <d v="2024-01-22T00:00:00"/>
        <d v="2023-11-13T00:00:00"/>
        <d v="2022-11-05T00:00:00"/>
        <d v="2023-11-03T00:00:00"/>
        <d v="2023-07-17T00:00:00"/>
        <d v="2020-05-08T00:00:00"/>
        <d v="2024-04-27T00:00:00"/>
        <d v="2021-08-16T00:00:00"/>
        <d v="2021-08-08T00:00:00"/>
        <d v="2024-08-09T00:00:00"/>
        <d v="2022-03-02T00:00:00"/>
        <d v="2022-06-24T00:00:00"/>
        <d v="2022-02-14T00:00:00"/>
        <d v="2024-01-11T00:00:00"/>
        <d v="2023-02-27T00:00:00"/>
        <d v="2024-03-07T00:00:00"/>
        <d v="2021-11-08T00:00:00"/>
        <d v="2022-03-07T00:00:00"/>
        <d v="2022-03-01T00:00:00"/>
        <d v="2021-05-17T00:00:00"/>
        <d v="2021-04-22T00:00:00"/>
        <d v="2024-12-13T00:00:00"/>
        <d v="2020-05-19T00:00:00"/>
        <d v="2022-07-26T00:00:00"/>
        <d v="2022-01-07T00:00:00"/>
        <d v="2022-09-30T00:00:00"/>
        <d v="2024-04-21T00:00:00"/>
        <d v="2022-07-31T00:00:00"/>
        <d v="2020-10-02T00:00:00"/>
        <d v="2021-07-22T00:00:00"/>
        <d v="2021-06-30T00:00:00"/>
        <d v="2024-05-04T00:00:00"/>
        <d v="2022-02-06T00:00:00"/>
        <d v="2021-08-19T00:00:00"/>
        <d v="2024-06-27T00:00:00"/>
        <d v="2024-05-07T00:00:00"/>
        <d v="2021-06-23T00:00:00"/>
        <d v="2020-12-31T00:00:00"/>
        <d v="2020-02-23T00:00:00"/>
        <d v="2020-07-27T00:00:00"/>
        <d v="2024-05-02T00:00:00"/>
        <d v="2022-04-20T00:00:00"/>
        <d v="2024-07-06T00:00:00"/>
        <d v="2023-08-02T00:00:00"/>
        <d v="2020-07-01T00:00:00"/>
        <d v="2024-06-06T00:00:00"/>
        <d v="2021-09-07T00:00:00"/>
        <d v="2020-11-30T00:00:00"/>
        <d v="2024-05-10T00:00:00"/>
        <d v="2024-08-17T00:00:00"/>
        <d v="2020-08-01T00:00:00"/>
        <d v="2020-05-25T00:00:00"/>
        <d v="2022-11-22T00:00:00"/>
        <d v="2020-09-21T00:00:00"/>
        <d v="2022-10-25T00:00:00"/>
        <d v="2023-12-30T00:00:00"/>
        <d v="2022-01-06T00:00:00"/>
        <d v="2022-05-27T00:00:00"/>
        <d v="2023-05-23T00:00:00"/>
        <d v="2023-07-15T00:00:00"/>
        <d v="2024-06-20T00:00:00"/>
        <d v="2022-10-20T00:00:00"/>
        <d v="2024-05-01T00:00:00"/>
        <d v="2021-12-18T00:00:00"/>
        <d v="2023-05-20T00:00:00"/>
        <d v="2023-03-17T00:00:00"/>
        <d v="2021-05-28T00:00:00"/>
        <d v="2020-12-10T00:00:00"/>
        <d v="2021-02-07T00:00:00"/>
        <d v="2023-12-04T00:00:00"/>
        <d v="2024-06-02T00:00:00"/>
        <d v="2022-07-20T00:00:00"/>
        <d v="2024-02-05T00:00:00"/>
        <d v="2022-08-30T00:00:00"/>
        <d v="2021-12-08T00:00:00"/>
        <d v="2021-11-17T00:00:00"/>
        <d v="2020-03-12T00:00:00"/>
        <d v="2022-12-13T00:00:00"/>
        <d v="2023-10-27T00:00:00"/>
        <d v="2022-09-27T00:00:00"/>
        <d v="2020-01-21T00:00:00"/>
        <d v="2022-12-31T00:00:00"/>
        <d v="2020-09-22T00:00:00"/>
        <d v="2024-03-16T00:00:00"/>
        <d v="2020-04-04T00:00:00"/>
        <d v="2024-06-21T00:00:00"/>
        <d v="2024-12-12T00:00:00"/>
        <d v="2020-06-15T00:00:00"/>
        <d v="2023-03-20T00:00:00"/>
        <d v="2020-01-11T00:00:00"/>
        <d v="2021-01-05T00:00:00"/>
        <d v="2021-01-01T00:00:00"/>
        <d v="2024-09-11T00:00:00"/>
        <d v="2021-01-20T00:00:00"/>
        <d v="2022-09-09T00:00:00"/>
        <d v="2024-06-17T00:00:00"/>
        <d v="2023-03-23T00:00:00"/>
        <d v="2020-03-11T00:00:00"/>
        <d v="2021-01-09T00:00:00"/>
        <d v="2024-10-16T00:00:00"/>
        <d v="2022-10-06T00:00:00"/>
        <d v="2020-06-18T00:00:00"/>
        <d v="2021-07-17T00:00:00"/>
        <d v="2021-07-19T00:00:00"/>
        <d v="2021-11-15T00:00:00"/>
        <d v="2020-11-04T00:00:00"/>
        <d v="2022-04-30T00:00:00"/>
        <d v="2022-08-26T00:00:00"/>
        <d v="2022-12-10T00:00:00"/>
        <d v="2024-04-11T00:00:00"/>
        <d v="2021-06-10T00:00:00"/>
        <d v="2021-06-06T00:00:00"/>
        <d v="2024-02-10T00:00:00"/>
        <d v="2023-07-21T00:00:00"/>
        <d v="2024-05-11T00:00:00"/>
        <d v="2021-09-16T00:00:00"/>
        <d v="2024-08-04T00:00:00"/>
        <d v="2022-08-25T00:00:00"/>
        <d v="2023-04-20T00:00:00"/>
        <d v="2020-03-26T00:00:00"/>
        <d v="2021-07-06T00:00:00"/>
        <d v="2020-11-16T00:00:00"/>
        <d v="2020-03-28T00:00:00"/>
        <d v="2021-09-30T00:00:00"/>
        <d v="2021-03-15T00:00:00"/>
        <d v="2021-02-25T00:00:00"/>
        <d v="2023-04-06T00:00:00"/>
        <d v="2021-10-31T00:00:00"/>
        <d v="2022-06-11T00:00:00"/>
        <d v="2023-11-19T00:00:00"/>
        <d v="2022-12-08T00:00:00"/>
        <d v="2021-03-03T00:00:00"/>
        <d v="2021-11-16T00:00:00"/>
        <d v="2024-09-17T00:00:00"/>
        <d v="2023-03-03T00:00:00"/>
        <d v="2021-10-29T00:00:00"/>
        <d v="2020-06-08T00:00:00"/>
        <d v="2022-07-04T00:00:00"/>
        <d v="2024-03-01T00:00:00"/>
        <d v="2022-11-10T00:00:00"/>
        <d v="2024-04-15T00:00:00"/>
        <d v="2020-12-02T00:00:00"/>
        <d v="2021-07-01T00:00:00"/>
        <d v="2023-06-27T00:00:00"/>
        <d v="2023-08-23T00:00:00"/>
        <d v="2022-05-12T00:00:00"/>
        <d v="2024-05-21T00:00:00"/>
        <d v="2024-02-22T00:00:00"/>
        <d v="2024-11-11T00:00:00"/>
        <d v="2022-08-07T00:00:00"/>
        <d v="2024-12-19T00:00:00"/>
        <d v="2023-11-28T00:00:00"/>
        <d v="2020-04-30T00:00:00"/>
        <d v="2021-01-30T00:00:00"/>
        <d v="2022-01-16T00:00:00"/>
        <d v="2024-02-11T00:00:00"/>
        <d v="2021-07-24T00:00:00"/>
        <d v="2021-12-13T00:00:00"/>
        <d v="2024-12-20T00:00:00"/>
        <d v="2021-06-13T00:00:00"/>
        <d v="2021-04-30T00:00:00"/>
        <d v="2023-03-31T00:00:00"/>
        <d v="2024-01-27T00:00:00"/>
        <d v="2024-09-14T00:00:00"/>
        <d v="2021-01-31T00:00:00"/>
        <d v="2024-07-02T00:00:00"/>
        <d v="2021-08-03T00:00:00"/>
        <d v="2021-03-27T00:00:00"/>
        <d v="2022-11-23T00:00:00"/>
        <d v="2020-10-25T00:00:00"/>
        <d v="2023-12-24T00:00:00"/>
        <d v="2020-05-05T00:00:00"/>
        <d v="2024-04-01T00:00:00"/>
        <d v="2024-11-10T00:00:00"/>
        <d v="2023-01-06T00:00:00"/>
        <d v="2023-04-25T00:00:00"/>
        <d v="2022-08-19T00:00:00"/>
        <d v="2023-05-25T00:00:00"/>
        <d v="2024-07-24T00:00:00"/>
        <d v="2021-03-20T00:00:00"/>
        <d v="2020-06-10T00:00:00"/>
        <d v="2023-12-27T00:00:00"/>
        <d v="2020-01-08T00:00:00"/>
        <d v="2020-12-21T00:00:00"/>
        <d v="2022-05-20T00:00:00"/>
        <d v="2024-03-17T00:00:00"/>
        <d v="2024-10-28T00:00:00"/>
        <d v="2022-02-08T00:00:00"/>
        <d v="2022-10-31T00:00:00"/>
        <d v="2020-03-25T00:00:00"/>
        <d v="2022-03-16T00:00:00"/>
        <d v="2022-10-02T00:00:00"/>
        <d v="2022-02-18T00:00:00"/>
        <d v="2023-09-02T00:00:00"/>
        <d v="2022-09-05T00:00:00"/>
        <d v="2023-10-29T00:00:00"/>
        <d v="2021-11-18T00:00:00"/>
        <d v="2022-12-30T00:00:00"/>
        <d v="2021-08-20T00:00:00"/>
        <d v="2020-12-26T00:00:00"/>
        <d v="2020-05-02T00:00:00"/>
        <d v="2021-09-17T00:00:00"/>
        <d v="2020-01-14T00:00:00"/>
        <d v="2022-11-27T00:00:00"/>
        <d v="2022-01-21T00:00:00"/>
        <d v="2022-12-25T00:00:00"/>
        <d v="2021-11-13T00:00:00"/>
        <d v="2021-10-25T00:00:00"/>
        <d v="2022-06-23T00:00:00"/>
        <d v="2020-05-09T00:00:00"/>
        <d v="2021-01-14T00:00:00"/>
        <d v="2020-02-04T00:00:00"/>
        <d v="2023-02-16T00:00:00"/>
        <d v="2024-06-11T00:00:00"/>
        <d v="2021-07-09T00:00:00"/>
        <d v="2024-10-13T00:00:00"/>
        <d v="2024-11-22T00:00:00"/>
        <d v="2022-04-19T00:00:00"/>
        <d v="2024-02-01T00:00:00"/>
        <d v="2022-07-27T00:00:00"/>
        <d v="2024-10-18T00:00:00"/>
        <d v="2022-07-17T00:00:00"/>
        <d v="2023-09-30T00:00:00"/>
        <d v="2024-02-25T00:00:00"/>
        <d v="2023-09-29T00:00:00"/>
        <d v="2024-03-18T00:00:00"/>
        <d v="2021-01-25T00:00:00"/>
        <d v="2020-06-03T00:00:00"/>
        <d v="2024-12-15T00:00:00"/>
        <d v="2022-09-12T00:00:00"/>
        <d v="2021-05-27T00:00:00"/>
        <d v="2024-01-20T00:00:00"/>
        <d v="2023-06-30T00:00:00"/>
        <d v="2021-09-05T00:00:00"/>
        <d v="2022-03-04T00:00:00"/>
        <d v="2022-03-25T00:00:00"/>
        <d v="2021-08-05T00:00:00"/>
        <d v="2022-05-24T00:00:00"/>
        <d v="2024-05-24T00:00:00"/>
        <d v="2020-09-19T00:00:00"/>
        <d v="2023-04-08T00:00:00"/>
        <d v="2022-02-10T00:00:00"/>
        <d v="2021-10-08T00:00:00"/>
        <d v="2024-05-20T00:00:00"/>
        <d v="2022-05-25T00:00:00"/>
        <d v="2020-07-02T00:00:00"/>
        <d v="2023-07-11T00:00:00"/>
        <d v="2020-12-28T00:00:00"/>
        <d v="2023-10-08T00:00:00"/>
        <d v="2020-02-11T00:00:00"/>
        <d v="2021-12-23T00:00:00"/>
        <d v="2020-05-29T00:00:00"/>
        <d v="2022-02-17T00:00:00"/>
        <d v="2023-06-03T00:00:00"/>
        <d v="2023-04-07T00:00:00"/>
        <d v="2023-12-26T00:00:00"/>
        <d v="2024-08-20T00:00:00"/>
        <d v="2020-06-01T00:00:00"/>
        <d v="2022-05-26T00:00:00"/>
        <d v="2023-06-13T00:00:00"/>
        <d v="2023-07-23T00:00:00"/>
        <d v="2022-01-10T00:00:00"/>
        <d v="2022-12-28T00:00:00"/>
        <d v="2020-07-06T00:00:00"/>
        <d v="2022-08-17T00:00:00"/>
        <d v="2024-09-08T00:00:00"/>
        <d v="2024-04-09T00:00:00"/>
        <d v="2020-08-05T00:00:00"/>
        <d v="2022-05-09T00:00:00"/>
        <d v="2021-03-19T00:00:00"/>
        <d v="2023-04-23T00:00:00"/>
        <d v="2021-09-03T00:00:00"/>
        <d v="2024-09-25T00:00:00"/>
        <d v="2022-10-15T00:00:00"/>
        <d v="2022-11-25T00:00:00"/>
        <d v="2020-10-05T00:00:00"/>
        <d v="2022-04-01T00:00:00"/>
        <d v="2022-06-28T00:00:00"/>
        <d v="2022-08-18T00:00:00"/>
        <d v="2021-03-01T00:00:00"/>
        <d v="2024-02-17T00:00:00"/>
        <d v="2022-01-09T00:00:00"/>
        <d v="2020-06-17T00:00:00"/>
        <d v="2021-12-28T00:00:00"/>
        <d v="2023-03-28T00:00:00"/>
        <d v="2023-04-26T00:00:00"/>
        <d v="2022-09-10T00:00:00"/>
        <d v="2023-02-03T00:00:00"/>
        <d v="2022-06-08T00:00:00"/>
        <d v="2024-03-24T00:00:00"/>
        <d v="2023-09-23T00:00:00"/>
        <d v="2021-12-26T00:00:00"/>
        <d v="2023-02-21T00:00:00"/>
        <d v="2024-12-21T00:00:00"/>
        <d v="2020-05-01T00:00:00"/>
        <d v="2022-02-05T00:00:00"/>
        <d v="2022-05-21T00:00:00"/>
        <d v="2020-10-01T00:00:00"/>
        <d v="2021-04-03T00:00:00"/>
        <d v="2020-06-07T00:00:00"/>
        <d v="2023-04-22T00:00:00"/>
        <d v="2022-08-22T00:00:00"/>
        <d v="2020-11-07T00:00:00"/>
        <d v="2020-11-29T00:00:00"/>
        <d v="2023-10-09T00:00:00"/>
        <d v="2024-07-17T00:00:00"/>
        <d v="2020-10-27T00:00:00"/>
        <d v="2023-10-01T00:00:00"/>
        <d v="2022-07-24T00:00:00"/>
        <d v="2023-05-01T00:00:00"/>
        <d v="2024-10-20T00:00:00"/>
        <d v="2023-10-07T00:00:00"/>
        <d v="2021-01-11T00:00:00"/>
        <d v="2023-01-02T00:00:00"/>
        <d v="2022-11-26T00:00:00"/>
        <d v="2023-03-01T00:00:00"/>
        <d v="2023-01-14T00:00:00"/>
        <d v="2021-11-19T00:00:00"/>
        <d v="2024-04-10T00:00:00"/>
        <d v="2021-05-06T00:00:00"/>
        <d v="2023-03-13T00:00:00"/>
        <d v="2020-04-07T00:00:00"/>
        <d v="2023-12-13T00:00:00"/>
        <d v="2022-11-15T00:00:00"/>
        <d v="2020-10-07T00:00:00"/>
        <d v="2023-04-12T00:00:00"/>
        <d v="2022-04-04T00:00:00"/>
        <d v="2022-05-03T00:00:00"/>
        <d v="2022-08-28T00:00:00"/>
        <d v="2024-01-09T00:00:00"/>
        <d v="2022-06-29T00:00:00"/>
        <d v="2022-02-13T00:00:00"/>
        <d v="2022-10-11T00:00:00"/>
        <d v="2023-03-08T00:00:00"/>
        <d v="2023-06-28T00:00:00"/>
        <d v="2021-12-15T00:00:00"/>
        <d v="2023-10-17T00:00:00"/>
        <d v="2021-02-15T00:00:00"/>
        <d v="2022-01-19T00:00:00"/>
        <d v="2021-07-13T00:00:00"/>
        <d v="2023-10-30T00:00:00"/>
        <d v="2024-07-30T00:00:00"/>
        <d v="2022-12-15T00:00:00"/>
        <d v="2022-08-23T00:00:00"/>
        <d v="2024-01-19T00:00:00"/>
        <d v="2024-08-30T00:00:00"/>
        <d v="2022-03-08T00:00:00"/>
        <d v="2021-01-03T00:00:00"/>
        <d v="2020-02-02T00:00:00"/>
        <d v="2021-04-18T00:00:00"/>
        <d v="2020-05-18T00:00:00"/>
        <d v="2023-01-07T00:00:00"/>
        <d v="2020-08-31T00:00:00"/>
        <d v="2023-03-18T00:00:00"/>
        <d v="2021-12-12T00:00:00"/>
        <d v="2022-08-27T00:00:00"/>
        <d v="2021-01-04T00:00:00"/>
        <d v="2023-03-24T00:00:00"/>
        <d v="2024-08-06T00:00:00"/>
        <d v="2022-11-03T00:00:00"/>
        <d v="2024-03-11T00:00:00"/>
        <d v="2024-09-21T00:00:00"/>
        <d v="2023-06-02T00:00:00"/>
        <d v="2022-07-16T00:00:00"/>
        <d v="2023-03-26T00:00:00"/>
        <d v="2024-07-11T00:00:00"/>
        <d v="2021-02-03T00:00:00"/>
        <d v="2021-04-27T00:00:00"/>
        <d v="2024-01-21T00:00:00"/>
        <d v="2022-09-22T00:00:00"/>
        <d v="2020-09-11T00:00:00"/>
        <d v="2023-05-05T00:00:00"/>
        <d v="2021-08-17T00:00:00"/>
        <d v="2021-11-22T00:00:00"/>
        <d v="2022-11-29T00:00:00"/>
        <d v="2023-10-15T00:00:00"/>
        <d v="2023-03-06T00:00:00"/>
        <d v="2023-10-22T00:00:00"/>
        <d v="2024-12-28T00:00:00"/>
        <d v="2021-08-21T00:00:00"/>
        <d v="2023-11-12T00:00:00"/>
        <d v="2023-09-18T00:00:00"/>
        <d v="2021-09-08T00:00:00"/>
        <d v="2024-12-02T00:00:00"/>
        <d v="2022-07-09T00:00:00"/>
        <d v="2020-03-18T00:00:00"/>
        <d v="2023-01-31T00:00:00"/>
        <d v="2022-09-19T00:00:00"/>
        <d v="2022-05-18T00:00:00"/>
        <d v="2022-03-11T00:00:00"/>
        <d v="2024-04-06T00:00:00"/>
        <d v="2024-06-10T00:00:00"/>
        <d v="2023-12-14T00:00:00"/>
        <d v="2021-08-27T00:00:00"/>
        <d v="2021-11-27T00:00:00"/>
        <d v="2020-02-29T00:00:00"/>
        <d v="2024-08-26T00:00:00"/>
        <d v="2022-10-08T00:00:00"/>
        <d v="2023-03-02T00:00:00"/>
        <d v="2021-04-26T00:00:00"/>
        <d v="2023-06-16T00:00:00"/>
        <d v="2020-07-17T00:00:00"/>
        <d v="2022-06-04T00:00:00"/>
        <d v="2020-10-15T00:00:00"/>
        <d v="2022-10-26T00:00:00"/>
        <d v="2024-07-23T00:00:00"/>
        <d v="2022-11-20T00:00:00"/>
        <d v="2022-02-01T00:00:00"/>
        <d v="2020-01-31T00:00:00"/>
        <d v="2021-11-26T00:00:00"/>
        <d v="2024-12-10T00:00:00"/>
        <d v="2021-07-04T00:00:00"/>
        <d v="2024-07-07T00:00:00"/>
        <d v="2024-10-19T00:00:00"/>
        <d v="2023-01-26T00:00:00"/>
        <d v="2023-07-31T00:00:00"/>
        <d v="2020-06-26T00:00:00"/>
        <d v="2021-06-03T00:00:00"/>
        <d v="2024-11-14T00:00:00"/>
        <d v="2020-03-13T00:00:00"/>
        <d v="2024-09-03T00:00:00"/>
        <d v="2024-05-05T00:00:00"/>
        <d v="2020-01-16T00:00:00"/>
        <d v="2024-07-25T00:00:00"/>
        <d v="2022-04-15T00:00:00"/>
        <d v="2021-02-04T00:00:00"/>
        <d v="2024-06-15T00:00:00"/>
        <d v="2023-11-09T00:00:00"/>
        <d v="2024-11-21T00:00:00"/>
        <d v="2024-09-12T00:00:00"/>
        <d v="2020-04-14T00:00:00"/>
        <d v="2022-09-25T00:00:00"/>
        <d v="2022-11-24T00:00:00"/>
        <d v="2022-10-01T00:00:00"/>
        <d v="2024-06-05T00:00:00"/>
        <d v="2022-09-23T00:00:00"/>
        <d v="2020-01-15T00:00:00"/>
        <d v="2024-04-14T00:00:00"/>
        <d v="2024-03-03T00:00:00"/>
        <d v="2021-04-28T00:00:00"/>
        <d v="2020-08-28T00:00:00"/>
        <d v="2020-07-15T00:00:00"/>
        <d v="2022-05-15T00:00:00"/>
        <d v="2024-09-27T00:00:00"/>
        <d v="2020-11-20T00:00:00"/>
        <d v="2023-02-24T00:00:00"/>
        <d v="2022-02-02T00:00:00"/>
        <d v="2021-01-29T00:00:00"/>
        <d v="2024-04-20T00:00:00"/>
        <d v="2023-06-04T00:00:00"/>
        <d v="2024-05-28T00:00:00"/>
        <d v="2022-10-03T00:00:00"/>
        <d v="2020-09-10T00:00:00"/>
        <d v="2021-01-28T00:00:00"/>
        <d v="2024-07-31T00:00:00"/>
        <d v="2020-04-08T00:00:00"/>
        <d v="2022-01-31T00:00:00"/>
        <d v="2020-05-30T00:00:00"/>
        <d v="2021-06-11T00:00:00"/>
        <d v="2023-12-07T00:00:00"/>
        <d v="2022-06-05T00:00:00"/>
        <d v="2024-11-03T00:00:00"/>
        <d v="2021-03-06T00:00:00"/>
        <d v="2024-07-14T00:00:00"/>
        <d v="2021-08-31T00:00:00"/>
        <d v="2023-12-31T00:00:00"/>
        <d v="2020-04-27T00:00:00"/>
        <d v="2023-11-14T00:00:00"/>
        <d v="2020-02-28T00:00:00"/>
        <d v="2022-07-15T00:00:00"/>
        <d v="2024-01-10T00:00:00"/>
        <d v="2021-04-08T00:00:00"/>
        <d v="2021-12-17T00:00:00"/>
        <d v="2023-09-03T00:00:00"/>
        <d v="2024-02-15T00:00:00"/>
        <d v="2023-05-14T00:00:00"/>
        <d v="2022-05-16T00:00:00"/>
        <d v="2024-03-08T00:00:00"/>
        <d v="2021-09-02T00:00:00"/>
        <d v="2024-06-22T00:00:00"/>
        <d v="2023-01-05T00:00:00"/>
        <d v="2021-03-29T00:00:00"/>
        <d v="2021-01-15T00:00:00"/>
        <d v="2020-10-18T00:00:00"/>
        <d v="2023-02-20T00:00:00"/>
        <d v="2022-07-11T00:00:00"/>
        <d v="2023-01-20T00:00:00"/>
        <d v="2021-06-25T00:00:00"/>
        <d v="2020-12-04T00:00:00"/>
        <d v="2024-01-14T00:00:00"/>
        <d v="2022-01-01T00:00:00"/>
        <d v="2021-09-20T00:00:00"/>
        <d v="2024-11-02T00:00:00"/>
        <d v="2021-05-30T00:00:00"/>
        <d v="2024-02-02T00:00:00"/>
        <d v="2024-12-26T00:00:00"/>
        <d v="2024-06-13T00:00:00"/>
        <d v="2023-12-21T00:00:00"/>
        <d v="2023-09-24T00:00:00"/>
        <d v="2022-09-16T00:00:00"/>
        <d v="2020-05-23T00:00:00"/>
        <d v="2024-02-13T00:00:00"/>
        <d v="2024-07-21T00:00:00"/>
        <d v="2023-03-11T00:00:00"/>
        <d v="2024-05-17T00:00:00"/>
        <d v="2022-03-23T00:00:00"/>
        <d v="2023-07-27T00:00:00"/>
        <d v="2021-07-21T00:00:00"/>
        <d v="2024-05-09T00:00:00"/>
        <d v="2024-10-25T00:00:00"/>
        <d v="2021-08-01T00:00:00"/>
        <d v="2020-02-09T00:00:00"/>
        <d v="2022-11-07T00:00:00"/>
        <d v="2023-09-11T00:00:00"/>
        <d v="2024-04-28T00:00:00"/>
        <d v="2020-07-09T00:00:00"/>
        <d v="2023-02-05T00:00:00"/>
        <d v="2022-12-04T00:00:00"/>
        <d v="2024-10-27T00:00:00"/>
        <d v="2020-08-06T00:00:00"/>
        <d v="2020-04-23T00:00:00"/>
        <d v="2022-04-14T00:00:00"/>
        <d v="2024-04-08T00:00:00"/>
        <d v="2023-04-03T00:00:00"/>
        <d v="2020-08-13T00:00:00"/>
        <d v="2020-08-07T00:00:00"/>
        <d v="2021-09-15T00:00:00"/>
        <d v="2023-08-17T00:00:00"/>
        <d v="2022-11-19T00:00:00"/>
        <d v="2024-11-06T00:00:00"/>
        <d v="2023-04-27T00:00:00"/>
        <d v="2020-07-04T00:00:00"/>
        <d v="2021-07-02T00:00:00"/>
        <d v="2021-05-01T00:00:00"/>
        <d v="2021-10-01T00:00:00"/>
        <d v="2023-06-22T00:00:00"/>
        <d v="2023-10-28T00:00:00"/>
        <d v="2020-01-09T00:00:00"/>
        <d v="2020-09-23T00:00:00"/>
        <d v="2024-12-22T00:00:00"/>
        <d v="2020-12-23T00:00:00"/>
        <d v="2024-08-12T00:00:00"/>
        <d v="2020-12-25T00:00:00"/>
        <d v="2023-11-27T00:00:00"/>
        <d v="2023-09-17T00:00:00"/>
        <d v="2022-10-16T00:00:00"/>
        <d v="2021-09-04T00:00:00"/>
        <d v="2021-04-23T00:00:00"/>
        <d v="2024-04-05T00:00:00"/>
        <d v="2024-04-03T00:00:00"/>
        <d v="2023-10-25T00:00:00"/>
        <d v="2024-01-03T00:00:00"/>
        <d v="2020-12-20T00:00:00"/>
        <d v="2020-12-05T00:00:00"/>
        <d v="2020-01-28T00:00:00"/>
        <d v="2022-04-13T00:00:00"/>
        <d v="2020-08-24T00:00:00"/>
        <d v="2021-07-16T00:00:00"/>
        <d v="2022-07-08T00:00:00"/>
        <d v="2022-10-28T00:00:00"/>
        <d v="2024-10-22T00:00:00"/>
        <d v="2022-08-10T00:00:00"/>
        <d v="2022-08-31T00:00:00"/>
        <d v="2021-03-24T00:00:00"/>
        <d v="2023-07-01T00:00:00"/>
        <d v="2022-02-04T00:00:00"/>
        <d v="2020-03-27T00:00:00"/>
        <d v="2022-12-01T00:00:00"/>
        <d v="2022-08-02T00:00:00"/>
        <d v="2024-11-20T00:00:00"/>
        <d v="2024-03-20T00:00:00"/>
        <d v="2020-06-04T00:00:00"/>
        <d v="2021-08-02T00:00:00"/>
        <d v="2022-02-09T00:00:00"/>
        <d v="2021-11-02T00:00:00"/>
        <d v="2023-05-17T00:00:00"/>
        <d v="2021-09-21T00:00:00"/>
        <d v="2020-01-18T00:00:00"/>
        <d v="2024-10-05T00:00:00"/>
        <d v="2022-07-05T00:00:00"/>
        <d v="2022-06-14T00:00:00"/>
        <d v="2021-03-04T00:00:00"/>
        <d v="2020-10-20T00:00:00"/>
        <d v="2022-02-16T00:00:00"/>
        <d v="2022-11-13T00:00:00"/>
        <d v="2020-06-21T00:00:00"/>
        <d v="2024-07-16T00:00:00"/>
        <d v="2023-02-25T00:00:00"/>
        <d v="2022-05-31T00:00:00"/>
        <d v="2020-08-26T00:00:00"/>
        <d v="2022-03-09T00:00:00"/>
        <d v="2022-03-30T00:00:00"/>
        <d v="2023-02-11T00:00:00"/>
        <d v="2024-12-01T00:00:00"/>
        <d v="2021-04-20T00:00:00"/>
        <d v="2020-02-18T00:00:00"/>
        <d v="2022-06-30T00:00:00"/>
        <d v="2021-05-11T00:00:00"/>
        <d v="2020-11-15T00:00:00"/>
        <d v="2022-12-21T00:00:00"/>
        <d v="2021-02-01T00:00:00"/>
        <d v="2024-02-21T00:00:00"/>
        <d v="2022-04-28T00:00:00"/>
        <d v="2020-07-22T00:00:00"/>
        <d v="2020-08-14T00:00:00"/>
        <d v="2021-03-30T00:00:00"/>
        <d v="2023-12-03T00:00:00"/>
        <d v="2022-12-17T00:00:00"/>
        <d v="2024-06-24T00:00:00"/>
        <d v="2020-02-14T00:00:00"/>
        <d v="2020-09-09T00:00:00"/>
        <d v="2024-05-22T00:00:00"/>
        <d v="2023-07-12T00:00:00"/>
        <d v="2021-02-23T00:00:00"/>
        <d v="2022-05-06T00:00:00"/>
        <d v="2024-07-29T00:00:00"/>
        <d v="2023-05-18T00:00:00"/>
        <d v="2024-02-28T00:00:00"/>
        <d v="2023-12-22T00:00:00"/>
        <d v="2022-02-23T00:00:00"/>
        <d v="2020-11-01T00:00:00"/>
        <d v="2022-07-28T00:00:00"/>
        <d v="2022-05-28T00:00:00"/>
        <d v="2020-02-10T00:00:00"/>
        <d v="2022-07-06T00:00:00"/>
        <d v="2021-05-09T00:00:00"/>
        <d v="2023-10-12T00:00:00"/>
        <d v="2024-11-04T00:00:00"/>
        <d v="2023-11-18T00:00:00"/>
        <d v="2024-12-03T00:00:00"/>
        <d v="2020-04-03T00:00:00"/>
        <d v="2023-10-10T00:00:00"/>
        <d v="2024-01-12T00:00:00"/>
        <d v="2021-09-26T00:00:00"/>
        <d v="2022-10-19T00:00:00"/>
        <d v="2024-09-09T00:00:00"/>
        <d v="2020-10-14T00:00:00"/>
        <d v="2020-06-27T00:00:00"/>
        <d v="2024-02-07T00:00:00"/>
        <d v="2023-05-27T00:00:00"/>
        <d v="2021-07-28T00:00:00"/>
        <d v="2023-01-15T00:00:00"/>
        <d v="2023-05-15T00:00:00"/>
        <d v="2022-01-08T00:00:00"/>
        <d v="2023-05-11T00:00:00"/>
        <d v="2023-03-22T00:00:00"/>
        <d v="2022-02-27T00:00:00"/>
        <d v="2022-04-03T00:00:00"/>
        <d v="2021-08-18T00:00:00"/>
        <d v="2021-10-17T00:00:00"/>
        <d v="2021-03-10T00:00:00"/>
        <d v="2021-06-19T00:00:00"/>
        <d v="2020-07-14T00:00:00"/>
        <d v="2021-12-14T00:00:00"/>
        <d v="2024-06-29T00:00:00"/>
        <d v="2022-09-29T00:00:00"/>
        <d v="2021-02-14T00:00:00"/>
        <d v="2022-12-09T00:00:00"/>
        <d v="2023-02-01T00:00:00"/>
        <d v="2021-08-14T00:00:00"/>
        <d v="2024-06-30T00:00:00"/>
        <d v="2022-03-15T00:00:00"/>
        <d v="2023-03-27T00:00:00"/>
        <d v="2024-03-31T00:00:00"/>
        <d v="2022-06-03T00:00:00"/>
        <d v="2022-07-02T00:00:00"/>
        <d v="2024-04-26T00:00:00"/>
        <d v="2020-01-24T00:00:00"/>
        <d v="2021-02-22T00:00:00"/>
        <d v="2024-12-31T00:00:00"/>
        <d v="2021-06-24T00:00:00"/>
        <d v="2023-12-09T00:00:00"/>
        <d v="2020-11-19T00:00:00"/>
        <d v="2022-01-30T00:00:00"/>
        <d v="2022-09-13T00:00:00"/>
        <d v="2021-03-31T00:00:00"/>
        <d v="2020-10-24T00:00:00"/>
        <d v="2022-08-11T00:00:00"/>
        <d v="2020-12-16T00:00:00"/>
        <d v="2023-10-04T00:00:00"/>
        <d v="2024-08-31T00:00:00"/>
        <d v="2023-09-04T00:00:00"/>
        <d v="2023-09-19T00:00:00"/>
        <d v="2020-10-12T00:00:00"/>
        <d v="2020-07-13T00:00:00"/>
        <d v="2024-09-06T00:00:00"/>
        <d v="2021-09-19T00:00:00"/>
        <d v="2020-04-29T00:00:00"/>
        <d v="2024-05-13T00:00:00"/>
        <d v="2020-03-06T00:00:00"/>
        <d v="2023-09-05T00:00:00"/>
        <d v="2021-04-15T00:00:00"/>
        <d v="2023-06-05T00:00:00"/>
        <d v="2022-11-28T00:00:00"/>
        <d v="2022-12-20T00:00:00"/>
        <d v="2021-08-23T00:00:00"/>
        <d v="2023-08-09T00:00:00"/>
        <d v="2022-06-09T00:00:00"/>
        <d v="2023-08-14T00:00:00"/>
        <d v="2021-02-09T00:00:00"/>
        <d v="2024-04-16T00:00:00"/>
        <d v="2024-09-18T00:00:00"/>
        <d v="2023-05-21T00:00:00"/>
        <d v="2020-08-30T00:00:00"/>
        <d v="2021-04-05T00:00:00"/>
        <d v="2024-01-17T00:00:00"/>
        <d v="2023-01-21T00:00:00"/>
        <d v="2021-06-04T00:00:00"/>
        <d v="2024-06-01T00:00:00"/>
        <d v="2024-04-29T00:00:00"/>
        <d v="2024-11-27T00:00:00"/>
        <d v="2024-03-29T00:00:00"/>
        <d v="2020-04-11T00:00:00"/>
        <d v="2020-05-06T00:00:00"/>
        <d v="2021-10-06T00:00:00"/>
        <d v="2020-04-17T00:00:00"/>
        <d v="2020-03-30T00:00:00"/>
        <d v="2021-08-04T00:00:00"/>
        <d v="2021-10-22T00:00:00"/>
        <d v="2020-01-17T00:00:00"/>
        <d v="2023-09-06T00:00:00"/>
        <d v="2021-11-04T00:00:00"/>
        <d v="2022-05-08T00:00:00"/>
        <d v="2024-06-14T00:00:00"/>
        <d v="2021-11-10T00:00:00"/>
        <d v="2020-06-14T00:00:00"/>
        <d v="2024-09-29T00:00:00"/>
        <d v="2021-08-10T00:00:00"/>
        <d v="2024-03-15T00:00:00"/>
        <d v="2020-08-10T00:00:00"/>
        <d v="2020-10-28T00:00:00"/>
        <d v="2023-03-21T00:00:00"/>
        <d v="2023-07-13T00:00:00"/>
        <d v="2024-06-04T00:00:00"/>
        <d v="2020-08-11T00:00:00"/>
        <d v="2024-05-15T00:00:00"/>
        <d v="2023-02-09T00:00:00"/>
        <d v="2021-09-12T00:00:00"/>
        <d v="2021-11-23T00:00:00"/>
        <d v="2023-02-06T00:00:00"/>
        <d v="2020-11-23T00:00:00"/>
        <d v="2024-05-30T00:00:00"/>
        <d v="2022-08-05T00:00:00"/>
        <d v="2021-05-21T00:00:00"/>
        <d v="2024-03-30T00:00:00"/>
        <d v="2021-08-22T00:00:00"/>
        <d v="2023-03-04T00:00:00"/>
        <d v="2023-02-14T00:00:00"/>
        <d v="2020-10-09T00:00:00"/>
        <d v="2020-07-21T00:00:00"/>
        <d v="2022-01-17T00:00:00"/>
        <d v="2020-12-29T00:00:00"/>
        <d v="2024-01-15T00:00:00"/>
        <d v="2022-03-05T00:00:00"/>
        <d v="2021-11-07T00:00:00"/>
        <d v="2021-12-09T00:00:00"/>
        <d v="2022-04-11T00:00:00"/>
        <d v="2023-11-29T00:00:00"/>
        <d v="2020-04-19T00:00:00"/>
        <d v="2021-07-12T00:00:00"/>
        <d v="2020-09-26T00:00:00"/>
        <d v="2023-10-05T00:00:00"/>
        <d v="2023-11-20T00:00:00"/>
        <d v="2022-02-22T00:00:00"/>
        <d v="2023-08-08T00:00:00"/>
        <d v="2020-11-02T00:00:00"/>
        <d v="2021-02-10T00:00:00"/>
        <d v="2023-06-15T00:00:00"/>
        <d v="2022-10-18T00:00:00"/>
        <d v="2021-11-21T00:00:00"/>
        <d v="2023-09-16T00:00:00"/>
        <d v="2020-03-29T00:00:00"/>
        <d v="2020-01-23T00:00:00"/>
        <d v="2022-01-22T00:00:00"/>
        <d v="2023-06-29T00:00:00"/>
        <d v="2022-03-24T00:00:00"/>
        <d v="2021-06-21T00:00:00"/>
        <d v="2020-07-28T00:00:00"/>
        <d v="2023-12-15T00:00:00"/>
        <d v="2023-08-25T00:00:00"/>
        <d v="2020-06-29T00:00:00"/>
        <d v="2020-09-03T00:00:00"/>
        <d v="2020-07-03T00:00:00"/>
        <d v="2021-09-18T00:00:00"/>
        <d v="2023-02-17T00:00:00"/>
        <d v="2022-01-25T00:00:00"/>
        <d v="2022-03-20T00:00:00"/>
        <d v="2023-06-26T00:00:00"/>
        <d v="2024-09-23T00:00:00"/>
        <d v="2020-05-04T00:00:00"/>
        <d v="2024-06-18T00:00:00"/>
        <d v="2024-06-19T00:00:00"/>
        <d v="2020-05-16T00:00:00"/>
        <d v="2021-02-27T00:00:00"/>
        <d v="2023-06-24T00:00:00"/>
        <d v="2024-07-22T00:00:00"/>
        <d v="2023-05-03T00:00:00"/>
        <d v="2020-08-25T00:00:00"/>
        <d v="2024-02-16T00:00:00"/>
        <d v="2020-08-23T00:00:00"/>
        <d v="2024-07-13T00:00:00"/>
        <d v="2020-10-31T00:00:00"/>
        <d v="2024-03-21T00:00:00"/>
        <d v="2020-07-10T00:00:00"/>
        <d v="2022-12-26T00:00:00"/>
        <d v="2021-02-26T00:00:00"/>
        <d v="2023-07-16T00:00:00"/>
        <d v="2024-01-08T00:00:00"/>
        <d v="2024-05-23T00:00:00"/>
        <d v="2024-08-01T00:00:00"/>
        <d v="2023-01-01T00:00:00"/>
        <d v="2022-03-06T00:00:00"/>
        <d v="2024-09-26T00:00:00"/>
        <d v="2022-08-06T00:00:00"/>
        <d v="2020-12-24T00:00:00"/>
        <d v="2023-04-19T00:00:00"/>
        <d v="2020-01-22T00:00:00"/>
        <d v="2023-06-01T00:00:00"/>
        <d v="2020-06-28T00:00:00"/>
        <d v="2024-06-07T00:00:00"/>
        <d v="2021-02-21T00:00:00"/>
        <d v="2024-01-28T00:00:00"/>
        <d v="2021-01-12T00:00:00"/>
        <d v="2021-12-02T00:00:00"/>
        <d v="2020-03-14T00:00:00"/>
        <d v="2021-02-16T00:00:00"/>
        <d v="2021-12-24T00:00:00"/>
        <d v="2020-04-20T00:00:00"/>
        <d v="2021-05-26T00:00:00"/>
        <d v="2021-11-09T00:00:00"/>
        <d v="2022-08-21T00:00:00"/>
        <d v="2023-10-24T00:00:00"/>
        <d v="2021-05-16T00:00:00"/>
        <d v="2021-05-25T00:00:00"/>
        <d v="2020-06-13T00:00:00"/>
        <d v="2023-08-29T00:00:00"/>
        <d v="2024-12-18T00:00:00"/>
        <d v="2022-08-15T00:00:00"/>
        <d v="2023-12-29T00:00:00"/>
        <d v="2021-01-08T00:00:00"/>
        <d v="2021-06-20T00:00:00"/>
        <d v="2020-08-27T00:00:00"/>
        <d v="2024-08-28T00:00:00"/>
        <d v="2021-05-05T00:00:00"/>
        <d v="2021-10-10T00:00:00"/>
        <d v="2024-12-16T00:00:00"/>
        <d v="2021-08-12T00:00:00"/>
        <d v="2020-09-02T00:00:00"/>
        <d v="2022-11-08T00:00:00"/>
        <d v="2024-07-09T00:00:00"/>
        <d v="2022-10-17T00:00:00"/>
        <d v="2023-06-11T00:00:00"/>
        <d v="2020-10-11T00:00:00"/>
        <d v="2024-05-06T00:00:00"/>
        <d v="2024-04-12T00:00:00"/>
        <d v="2021-09-01T00:00:00"/>
        <d v="2021-04-02T00:00:00"/>
        <d v="2023-11-25T00:00:00"/>
        <d v="2024-01-18T00:00:00"/>
        <d v="2021-04-11T00:00:00"/>
        <d v="2021-07-18T00:00:00"/>
        <d v="2021-12-11T00:00:00"/>
        <d v="2023-04-13T00:00:00"/>
        <d v="2020-09-14T00:00:00"/>
        <d v="2021-01-02T00:00:00"/>
        <d v="2024-05-29T00:00:00"/>
        <d v="2024-04-24T00:00:00"/>
        <d v="2023-07-14T00:00:00"/>
        <d v="2020-07-26T00:00:00"/>
        <d v="2022-01-29T00:00:00"/>
        <d v="2023-10-14T00:00:00"/>
        <d v="2023-01-19T00:00:00"/>
        <d v="2022-03-28T00:00:00"/>
        <d v="2021-09-27T00:00:00"/>
        <d v="2024-04-13T00:00:00"/>
        <d v="2022-09-21T00:00:00"/>
        <d v="2022-12-23T00:00:00"/>
        <d v="2024-11-15T00:00:00"/>
        <d v="2022-12-07T00:00:00"/>
        <d v="2020-08-02T00:00:00"/>
        <d v="2022-05-07T00:00:00"/>
        <d v="2024-10-12T00:00:00"/>
        <d v="2021-04-29T00:00:00"/>
        <d v="2021-05-29T00:00:00"/>
        <d v="2021-12-07T00:00:00"/>
        <d v="2023-04-29T00:00:00"/>
        <d v="2023-07-29T00:00:00"/>
        <d v="2021-01-17T00:00:00"/>
        <d v="2022-09-24T00:00:00"/>
        <d v="2020-07-31T00:00:00"/>
        <d v="2023-10-19T00:00:00"/>
        <d v="2023-12-18T00:00:00"/>
        <d v="2022-01-24T00:00:00"/>
        <d v="2022-06-26T00:00:00"/>
      </sharedItems>
      <fieldGroup par="24"/>
    </cacheField>
    <cacheField name="Month" numFmtId="167">
      <sharedItems containsSemiMixedTypes="0" containsNonDate="0" containsDate="1" containsString="0" minDate="2020-01-05T00:00:00" maxDate="2025-01-01T00:00:00"/>
    </cacheField>
    <cacheField name="Accident Time" numFmtId="166">
      <sharedItems containsSemiMixedTypes="0" containsNonDate="0" containsDate="1" containsString="0" minDate="1899-12-30T00:00:10" maxDate="1900-03-24T01:10:00" count="2060">
        <d v="1899-12-30T18:10:00"/>
        <d v="1899-12-30T19:10:00"/>
        <d v="1899-12-30T20:10:00"/>
        <d v="1899-12-30T21:10:00"/>
        <d v="1899-12-30T22:10:00"/>
        <d v="1899-12-30T23:10:00"/>
        <d v="1899-12-31T00:10:00"/>
        <d v="1899-12-31T01:10:00"/>
        <d v="1899-12-31T02:10:00"/>
        <d v="1899-12-31T03:10:00"/>
        <d v="1899-12-31T04:10:00"/>
        <d v="1899-12-31T05:10:00"/>
        <d v="1899-12-31T06:10:00"/>
        <d v="1899-12-31T07:10:00"/>
        <d v="1899-12-31T08:10:00"/>
        <d v="1899-12-31T09:10:00"/>
        <d v="1899-12-31T10:10:00"/>
        <d v="1899-12-31T11:10:00"/>
        <d v="1899-12-31T12:10:00"/>
        <d v="1899-12-31T13:10:00"/>
        <d v="1899-12-31T14:10:00"/>
        <d v="1899-12-31T15:10:00"/>
        <d v="1899-12-31T16:10:00"/>
        <d v="1899-12-31T17:10:00"/>
        <d v="1899-12-31T18:10:00"/>
        <d v="1899-12-31T19:10:00"/>
        <d v="1899-12-31T20:10:00"/>
        <d v="1899-12-31T21:10:00"/>
        <d v="1899-12-31T22:10:00"/>
        <d v="1899-12-31T23:10:00"/>
        <d v="1900-01-01T00:10:00"/>
        <d v="1900-01-01T01:10:00"/>
        <d v="1900-01-01T02:10:00"/>
        <d v="1900-01-01T03:10:00"/>
        <d v="1900-01-01T04:10:00"/>
        <d v="1900-01-01T05:10:00"/>
        <d v="1900-01-01T06:10:00"/>
        <d v="1900-01-01T07:10:00"/>
        <d v="1900-01-01T08:10:00"/>
        <d v="1900-01-01T09:10:00"/>
        <d v="1900-01-01T10:10:00"/>
        <d v="1900-01-01T11:10:00"/>
        <d v="1900-01-01T12:10:00"/>
        <d v="1900-01-01T13:10:00"/>
        <d v="1900-01-01T14:10:00"/>
        <d v="1900-01-01T15:10:00"/>
        <d v="1900-01-01T16:10:00"/>
        <d v="1900-01-01T17:10:00"/>
        <d v="1900-01-01T18:10:00"/>
        <d v="1900-01-01T19:10:00"/>
        <d v="1900-01-01T20:10:00"/>
        <d v="1900-01-01T21:10:00"/>
        <d v="1900-01-01T22:10:00"/>
        <d v="1900-01-01T23:10:00"/>
        <d v="1900-01-02T00:10:00"/>
        <d v="1900-01-02T01:10:00"/>
        <d v="1900-01-02T02:10:00"/>
        <d v="1900-01-02T03:10:00"/>
        <d v="1900-01-02T04:10:00"/>
        <d v="1900-01-02T05:10:00"/>
        <d v="1900-01-02T06:10:00"/>
        <d v="1900-01-02T07:10:00"/>
        <d v="1900-01-02T08:10:00"/>
        <d v="1900-01-02T09:10:00"/>
        <d v="1900-01-02T10:10:00"/>
        <d v="1900-01-02T11:10:00"/>
        <d v="1900-01-02T12:10:00"/>
        <d v="1900-01-02T13:10:00"/>
        <d v="1900-01-02T14:10:00"/>
        <d v="1900-01-02T15:10:00"/>
        <d v="1900-01-02T16:10:00"/>
        <d v="1900-01-02T17:10:00"/>
        <d v="1900-01-02T18:10:00"/>
        <d v="1900-01-02T19:10:00"/>
        <d v="1900-01-02T20:10:00"/>
        <d v="1900-01-02T21:10:00"/>
        <d v="1900-01-02T22:10:00"/>
        <d v="1900-01-02T23:10:00"/>
        <d v="1900-01-03T00:10:00"/>
        <d v="1900-01-03T01:10:00"/>
        <d v="1900-01-03T02:10:00"/>
        <d v="1900-01-03T03:10:00"/>
        <d v="1900-01-03T04:10:00"/>
        <d v="1900-01-03T05:10:00"/>
        <d v="1900-01-03T06:10:00"/>
        <d v="1900-01-03T07:10:00"/>
        <d v="1900-01-03T08:10:00"/>
        <d v="1900-01-03T09:10:00"/>
        <d v="1900-01-03T10:10:00"/>
        <d v="1900-01-03T11:10:00"/>
        <d v="1900-01-03T12:10:00"/>
        <d v="1900-01-03T13:10:00"/>
        <d v="1900-01-03T14:10:00"/>
        <d v="1900-01-03T15:10:00"/>
        <d v="1900-01-03T16:10:00"/>
        <d v="1900-01-03T17:10:00"/>
        <d v="1900-01-03T18:10:00"/>
        <d v="1900-01-03T19:10:00"/>
        <d v="1900-01-03T20:10:00"/>
        <d v="1900-01-03T21:10:00"/>
        <d v="1900-01-03T22:10:00"/>
        <d v="1900-01-03T23:10:00"/>
        <d v="1900-01-04T00:10:00"/>
        <d v="1900-01-04T01:10:00"/>
        <d v="1900-01-04T02:10:00"/>
        <d v="1900-01-04T03:10:00"/>
        <d v="1900-01-04T04:10:00"/>
        <d v="1900-01-04T05:10:00"/>
        <d v="1900-01-04T06:10:00"/>
        <d v="1900-01-04T07:10:00"/>
        <d v="1900-01-04T08:10:00"/>
        <d v="1900-01-04T09:10:00"/>
        <d v="1900-01-04T10:10:00"/>
        <d v="1900-01-04T11:10:00"/>
        <d v="1900-01-04T12:10:00"/>
        <d v="1900-01-04T13:10:00"/>
        <d v="1900-01-04T14:10:00"/>
        <d v="1900-01-04T15:10:00"/>
        <d v="1900-01-04T16:10:00"/>
        <d v="1900-01-04T17:10:00"/>
        <d v="1900-01-04T18:10:00"/>
        <d v="1900-01-04T19:10:00"/>
        <d v="1900-01-04T20:10:00"/>
        <d v="1900-01-04T21:10:00"/>
        <d v="1900-01-04T22:10:00"/>
        <d v="1900-01-04T23:10:00"/>
        <d v="1900-01-05T00:10:00"/>
        <d v="1900-01-05T01:10:00"/>
        <d v="1900-01-05T02:10:00"/>
        <d v="1900-01-05T03:10:00"/>
        <d v="1900-01-05T04:10:00"/>
        <d v="1900-01-05T05:10:00"/>
        <d v="1900-01-05T06:10:00"/>
        <d v="1900-01-05T07:10:00"/>
        <d v="1900-01-05T08:10:00"/>
        <d v="1900-01-05T09:10:00"/>
        <d v="1900-01-05T10:10:00"/>
        <d v="1900-01-05T11:10:00"/>
        <d v="1900-01-05T12:10:00"/>
        <d v="1900-01-05T13:10:00"/>
        <d v="1900-01-05T14:10:00"/>
        <d v="1900-01-05T15:10:00"/>
        <d v="1900-01-05T16:10:00"/>
        <d v="1900-01-05T17:10:00"/>
        <d v="1900-01-05T18:10:00"/>
        <d v="1900-01-05T19:10:00"/>
        <d v="1900-01-05T20:10:00"/>
        <d v="1900-01-05T21:10:00"/>
        <d v="1900-01-05T22:10:00"/>
        <d v="1900-01-05T23:10:00"/>
        <d v="1900-01-06T00:10:00"/>
        <d v="1900-01-06T01:10:00"/>
        <d v="1900-01-06T02:10:00"/>
        <d v="1900-01-06T03:10:00"/>
        <d v="1900-01-06T04:10:00"/>
        <d v="1900-01-06T05:10:00"/>
        <d v="1900-01-06T06:10:00"/>
        <d v="1900-01-06T07:10:00"/>
        <d v="1900-01-06T08:10:00"/>
        <d v="1900-01-06T09:10:00"/>
        <d v="1900-01-06T10:10:00"/>
        <d v="1900-01-06T11:10:00"/>
        <d v="1900-01-06T12:10:00"/>
        <d v="1900-01-06T13:10:00"/>
        <d v="1900-01-06T14:10:00"/>
        <d v="1900-01-06T15:10:00"/>
        <d v="1900-01-06T16:10:00"/>
        <d v="1900-01-06T17:10:00"/>
        <d v="1900-01-06T18:10:00"/>
        <d v="1900-01-06T19:10:00"/>
        <d v="1900-01-06T20:10:00"/>
        <d v="1900-01-06T21:10:00"/>
        <d v="1900-01-06T22:10:00"/>
        <d v="1900-01-06T23:10:00"/>
        <d v="1900-01-07T00:10:00"/>
        <d v="1900-01-07T01:10:00"/>
        <d v="1900-01-07T02:10:00"/>
        <d v="1900-01-07T03:10:00"/>
        <d v="1900-01-07T04:10:00"/>
        <d v="1900-01-07T05:10:00"/>
        <d v="1900-01-07T06:10:00"/>
        <d v="1900-01-07T07:10:00"/>
        <d v="1900-01-07T08:10:00"/>
        <d v="1900-01-07T09:10:00"/>
        <d v="1900-01-07T10:10:00"/>
        <d v="1900-01-07T11:10:00"/>
        <d v="1900-01-07T12:10:00"/>
        <d v="1900-01-07T13:10:00"/>
        <d v="1900-01-07T14:10:00"/>
        <d v="1900-01-07T15:10:00"/>
        <d v="1900-01-07T16:10:00"/>
        <d v="1900-01-07T17:10:00"/>
        <d v="1900-01-07T18:10:00"/>
        <d v="1900-01-07T19:10:00"/>
        <d v="1900-01-07T20:10:00"/>
        <d v="1900-01-07T21:10:00"/>
        <d v="1900-01-07T22:10:00"/>
        <d v="1900-01-07T23:10:00"/>
        <d v="1900-01-08T00:10:00"/>
        <d v="1900-01-08T01:10:00"/>
        <d v="1900-01-08T02:10:00"/>
        <d v="1900-01-08T03:10:00"/>
        <d v="1900-01-08T04:10:00"/>
        <d v="1900-01-08T05:10:00"/>
        <d v="1900-01-08T06:10:00"/>
        <d v="1900-01-08T07:10:00"/>
        <d v="1900-01-08T08:10:00"/>
        <d v="1900-01-08T09:10:00"/>
        <d v="1900-01-08T10:10:00"/>
        <d v="1900-01-08T11:10:00"/>
        <d v="1900-01-08T12:10:00"/>
        <d v="1900-01-08T13:10:00"/>
        <d v="1900-01-08T14:10:00"/>
        <d v="1900-01-08T15:10:00"/>
        <d v="1900-01-08T16:10:00"/>
        <d v="1900-01-08T17:10:00"/>
        <d v="1900-01-08T18:10:00"/>
        <d v="1900-01-08T19:10:00"/>
        <d v="1900-01-08T20:10:00"/>
        <d v="1900-01-08T21:10:00"/>
        <d v="1900-01-08T22:10:00"/>
        <d v="1900-01-08T23:10:00"/>
        <d v="1900-01-09T00:10:00"/>
        <d v="1900-01-09T01:10:00"/>
        <d v="1900-01-09T02:10:00"/>
        <d v="1900-01-09T03:10:00"/>
        <d v="1900-01-09T04:10:00"/>
        <d v="1900-01-09T05:10:00"/>
        <d v="1900-01-09T06:10:00"/>
        <d v="1900-01-09T07:10:00"/>
        <d v="1900-01-09T08:10:00"/>
        <d v="1900-01-09T09:10:00"/>
        <d v="1900-01-09T10:10:00"/>
        <d v="1900-01-09T11:10:00"/>
        <d v="1900-01-09T12:10:00"/>
        <d v="1900-01-09T13:10:00"/>
        <d v="1900-01-09T14:10:00"/>
        <d v="1900-01-09T15:10:00"/>
        <d v="1900-01-09T16:10:00"/>
        <d v="1900-01-09T17:10:00"/>
        <d v="1900-01-09T18:10:00"/>
        <d v="1900-01-09T19:10:00"/>
        <d v="1900-01-09T20:10:00"/>
        <d v="1900-01-09T21:10:00"/>
        <d v="1900-01-09T22:10:00"/>
        <d v="1900-01-09T23:10:00"/>
        <d v="1900-01-10T00:10:00"/>
        <d v="1900-01-10T01:10:00"/>
        <d v="1900-01-10T02:10:00"/>
        <d v="1900-01-10T03:10:00"/>
        <d v="1900-01-10T04:10:00"/>
        <d v="1900-01-10T05:10:00"/>
        <d v="1900-01-10T06:10:00"/>
        <d v="1900-01-10T07:10:00"/>
        <d v="1900-01-10T08:10:00"/>
        <d v="1900-01-10T09:10:00"/>
        <d v="1900-01-10T10:10:00"/>
        <d v="1900-01-10T11:10:00"/>
        <d v="1900-01-10T12:10:00"/>
        <d v="1900-01-10T13:10:00"/>
        <d v="1900-01-10T14:10:00"/>
        <d v="1900-01-10T15:10:00"/>
        <d v="1900-01-10T16:10:00"/>
        <d v="1900-01-10T17:10:00"/>
        <d v="1900-01-10T18:10:00"/>
        <d v="1900-01-10T19:10:00"/>
        <d v="1900-01-10T20:10:00"/>
        <d v="1900-01-10T21:10:00"/>
        <d v="1900-01-10T22:10:00"/>
        <d v="1900-01-10T23:10:00"/>
        <d v="1900-01-11T00:10:00"/>
        <d v="1900-01-11T01:10:00"/>
        <d v="1900-01-11T02:10:00"/>
        <d v="1900-01-11T03:10:00"/>
        <d v="1900-01-11T04:10:00"/>
        <d v="1900-01-11T05:10:00"/>
        <d v="1900-01-11T06:10:00"/>
        <d v="1900-01-11T07:10:00"/>
        <d v="1900-01-11T08:10:00"/>
        <d v="1900-01-11T09:10:00"/>
        <d v="1900-01-11T10:10:00"/>
        <d v="1900-01-11T11:10:00"/>
        <d v="1900-01-11T12:10:00"/>
        <d v="1900-01-11T13:10:00"/>
        <d v="1900-01-11T14:10:00"/>
        <d v="1900-01-11T15:10:00"/>
        <d v="1900-01-11T16:10:00"/>
        <d v="1900-01-11T17:10:00"/>
        <d v="1900-01-11T18:10:00"/>
        <d v="1900-01-11T19:10:00"/>
        <d v="1900-01-11T20:10:00"/>
        <d v="1900-01-11T21:10:00"/>
        <d v="1900-01-11T22:10:00"/>
        <d v="1900-01-11T23:10:00"/>
        <d v="1900-01-12T00:10:00"/>
        <d v="1900-01-12T01:10:00"/>
        <d v="1900-01-12T02:10:00"/>
        <d v="1900-01-12T03:10:00"/>
        <d v="1900-01-12T04:10:00"/>
        <d v="1900-01-12T05:10:00"/>
        <d v="1900-01-12T06:10:00"/>
        <d v="1900-01-12T07:10:00"/>
        <d v="1900-01-12T08:10:00"/>
        <d v="1900-01-12T09:10:00"/>
        <d v="1900-01-12T10:10:00"/>
        <d v="1900-01-12T11:10:00"/>
        <d v="1900-01-12T12:10:00"/>
        <d v="1900-01-12T13:10:00"/>
        <d v="1900-01-12T14:10:00"/>
        <d v="1900-01-12T15:10:00"/>
        <d v="1900-01-12T16:10:00"/>
        <d v="1900-01-12T17:10:00"/>
        <d v="1900-01-12T18:10:00"/>
        <d v="1900-01-12T19:10:00"/>
        <d v="1900-01-12T20:10:00"/>
        <d v="1900-01-12T21:10:00"/>
        <d v="1900-01-12T22:10:00"/>
        <d v="1900-01-12T23:10:00"/>
        <d v="1900-01-13T00:10:00"/>
        <d v="1900-01-13T01:10:00"/>
        <d v="1900-01-13T02:10:00"/>
        <d v="1900-01-13T03:10:00"/>
        <d v="1900-01-13T04:10:00"/>
        <d v="1900-01-13T05:10:00"/>
        <d v="1900-01-13T06:10:00"/>
        <d v="1900-01-13T07:10:00"/>
        <d v="1900-01-13T08:10:00"/>
        <d v="1900-01-13T09:10:00"/>
        <d v="1900-01-13T10:10:00"/>
        <d v="1900-01-13T11:10:00"/>
        <d v="1900-01-13T12:10:00"/>
        <d v="1900-01-13T13:10:00"/>
        <d v="1900-01-13T14:10:00"/>
        <d v="1900-01-13T15:10:00"/>
        <d v="1900-01-13T16:10:00"/>
        <d v="1900-01-13T17:10:00"/>
        <d v="1900-01-13T18:10:00"/>
        <d v="1900-01-13T19:10:00"/>
        <d v="1900-01-13T20:10:00"/>
        <d v="1900-01-13T21:10:00"/>
        <d v="1900-01-13T22:10:00"/>
        <d v="1900-01-13T23:10:00"/>
        <d v="1900-01-14T00:10:00"/>
        <d v="1900-01-14T01:10:00"/>
        <d v="1900-01-14T02:10:00"/>
        <d v="1900-01-14T03:10:00"/>
        <d v="1900-01-14T04:10:00"/>
        <d v="1900-01-14T05:10:00"/>
        <d v="1900-01-14T06:10:00"/>
        <d v="1900-01-14T07:10:00"/>
        <d v="1900-01-14T08:10:00"/>
        <d v="1900-01-14T09:10:00"/>
        <d v="1900-01-14T10:10:00"/>
        <d v="1900-01-14T11:10:00"/>
        <d v="1900-01-14T12:10:00"/>
        <d v="1900-01-14T13:10:00"/>
        <d v="1900-01-14T14:10:00"/>
        <d v="1900-01-14T15:10:00"/>
        <d v="1900-01-14T16:10:00"/>
        <d v="1900-01-14T17:10:00"/>
        <d v="1900-01-14T18:10:00"/>
        <d v="1900-01-14T19:10:00"/>
        <d v="1900-01-14T20:10:00"/>
        <d v="1900-01-14T21:10:00"/>
        <d v="1900-01-14T22:10:00"/>
        <d v="1900-01-14T23:10:00"/>
        <d v="1900-01-15T00:10:00"/>
        <d v="1900-01-15T01:10:00"/>
        <d v="1900-01-15T02:10:00"/>
        <d v="1900-01-15T03:10:00"/>
        <d v="1900-01-15T04:10:00"/>
        <d v="1900-01-15T05:10:00"/>
        <d v="1900-01-15T06:10:00"/>
        <d v="1900-01-15T07:10:00"/>
        <d v="1900-01-15T08:10:00"/>
        <d v="1900-01-15T09:10:00"/>
        <d v="1900-01-15T10:10:00"/>
        <d v="1900-01-15T11:10:00"/>
        <d v="1900-01-15T12:10:00"/>
        <d v="1900-01-15T13:10:00"/>
        <d v="1900-01-15T14:10:00"/>
        <d v="1900-01-15T15:10:00"/>
        <d v="1900-01-15T16:10:00"/>
        <d v="1900-01-15T17:10:00"/>
        <d v="1900-01-15T18:10:00"/>
        <d v="1900-01-15T19:10:00"/>
        <d v="1900-01-15T20:10:00"/>
        <d v="1900-01-15T21:10:00"/>
        <d v="1900-01-15T22:10:00"/>
        <d v="1900-01-15T23:10:00"/>
        <d v="1900-01-16T00:10:00"/>
        <d v="1900-01-16T01:10:00"/>
        <d v="1900-01-16T02:10:00"/>
        <d v="1900-01-16T03:10:00"/>
        <d v="1900-01-16T04:10:00"/>
        <d v="1900-01-16T05:10:00"/>
        <d v="1900-01-16T06:10:00"/>
        <d v="1900-01-16T07:10:00"/>
        <d v="1900-01-16T08:10:00"/>
        <d v="1900-01-16T09:10:00"/>
        <d v="1900-01-16T10:10:00"/>
        <d v="1900-01-16T11:10:00"/>
        <d v="1900-01-16T12:10:00"/>
        <d v="1900-01-16T13:10:00"/>
        <d v="1900-01-16T14:10:00"/>
        <d v="1900-01-16T15:10:00"/>
        <d v="1900-01-16T16:10:00"/>
        <d v="1900-01-16T17:10:00"/>
        <d v="1900-01-16T18:10:00"/>
        <d v="1900-01-16T19:10:00"/>
        <d v="1900-01-16T20:10:00"/>
        <d v="1900-01-16T21:10:00"/>
        <d v="1900-01-16T22:10:00"/>
        <d v="1900-01-16T23:10:00"/>
        <d v="1900-01-17T00:10:00"/>
        <d v="1900-01-17T01:10:00"/>
        <d v="1900-01-17T02:10:00"/>
        <d v="1900-01-17T03:10:00"/>
        <d v="1900-01-17T04:10:00"/>
        <d v="1900-01-17T05:10:00"/>
        <d v="1900-01-17T06:10:00"/>
        <d v="1900-01-17T07:10:00"/>
        <d v="1900-01-17T08:10:00"/>
        <d v="1900-01-17T09:10:00"/>
        <d v="1900-01-17T10:10:00"/>
        <d v="1900-01-17T11:10:00"/>
        <d v="1900-01-17T12:10:00"/>
        <d v="1900-01-17T13:10:00"/>
        <d v="1900-01-17T14:10:00"/>
        <d v="1900-01-17T15:10:00"/>
        <d v="1900-01-17T16:10:00"/>
        <d v="1900-01-17T17:10:00"/>
        <d v="1900-01-17T18:10:00"/>
        <d v="1900-01-17T19:10:00"/>
        <d v="1900-01-17T20:10:00"/>
        <d v="1900-01-17T21:10:00"/>
        <d v="1900-01-17T22:10:00"/>
        <d v="1900-01-17T23:10:00"/>
        <d v="1900-01-18T00:10:00"/>
        <d v="1900-01-18T01:10:00"/>
        <d v="1900-01-18T02:10:00"/>
        <d v="1900-01-18T03:10:00"/>
        <d v="1900-01-18T04:10:00"/>
        <d v="1900-01-18T05:10:00"/>
        <d v="1900-01-18T06:10:00"/>
        <d v="1900-01-18T07:10:00"/>
        <d v="1900-01-18T08:10:00"/>
        <d v="1900-01-18T09:10:00"/>
        <d v="1900-01-18T10:10:00"/>
        <d v="1900-01-18T11:10:00"/>
        <d v="1900-01-18T12:10:00"/>
        <d v="1900-01-18T13:10:00"/>
        <d v="1900-01-18T14:10:00"/>
        <d v="1900-01-18T15:10:00"/>
        <d v="1900-01-18T16:10:00"/>
        <d v="1900-01-18T17:10:00"/>
        <d v="1900-01-18T18:10:00"/>
        <d v="1900-01-18T19:10:00"/>
        <d v="1900-01-18T20:10:00"/>
        <d v="1900-01-18T21:10:00"/>
        <d v="1900-01-18T22:10:00"/>
        <d v="1900-01-18T23:10:00"/>
        <d v="1900-01-19T00:10:00"/>
        <d v="1900-01-19T01:10:00"/>
        <d v="1900-01-19T02:10:00"/>
        <d v="1900-01-19T03:10:00"/>
        <d v="1900-01-19T04:10:00"/>
        <d v="1900-01-19T05:10:00"/>
        <d v="1900-01-19T06:10:00"/>
        <d v="1900-01-19T07:10:00"/>
        <d v="1900-01-19T08:10:00"/>
        <d v="1900-01-19T09:10:00"/>
        <d v="1900-01-19T10:10:00"/>
        <d v="1900-01-19T11:10:00"/>
        <d v="1900-01-19T12:10:00"/>
        <d v="1900-01-19T13:10:00"/>
        <d v="1900-01-19T14:10:00"/>
        <d v="1900-01-19T15:10:00"/>
        <d v="1900-01-19T16:10:00"/>
        <d v="1900-01-19T17:10:00"/>
        <d v="1900-01-19T18:10:00"/>
        <d v="1900-01-19T19:10:00"/>
        <d v="1900-01-19T20:10:00"/>
        <d v="1900-01-19T21:10:00"/>
        <d v="1900-01-19T22:10:00"/>
        <d v="1900-01-19T23:10:00"/>
        <d v="1900-01-20T00:10:00"/>
        <d v="1900-01-20T01:10:00"/>
        <d v="1900-01-20T02:10:00"/>
        <d v="1900-01-20T03:10:00"/>
        <d v="1900-01-20T04:10:00"/>
        <d v="1900-01-20T05:10:00"/>
        <d v="1900-01-20T06:10:00"/>
        <d v="1900-01-20T07:10:00"/>
        <d v="1900-01-20T08:10:00"/>
        <d v="1900-01-20T09:10:00"/>
        <d v="1900-01-20T10:10:00"/>
        <d v="1900-01-20T11:10:00"/>
        <d v="1900-01-20T12:10:00"/>
        <d v="1900-01-20T13:10:00"/>
        <d v="1900-01-20T14:10:00"/>
        <d v="1900-01-20T15:10:00"/>
        <d v="1900-01-20T16:10:00"/>
        <d v="1900-01-20T17:10:00"/>
        <d v="1900-01-20T18:10:00"/>
        <d v="1900-01-20T19:10:00"/>
        <d v="1900-01-20T20:10:00"/>
        <d v="1900-01-20T21:10:00"/>
        <d v="1900-01-20T22:10:00"/>
        <d v="1900-01-20T23:10:00"/>
        <d v="1900-01-21T00:10:00"/>
        <d v="1900-01-21T01:10:00"/>
        <d v="1900-01-21T02:10:00"/>
        <d v="1900-01-21T03:10:00"/>
        <d v="1900-01-21T04:10:00"/>
        <d v="1900-01-21T05:10:00"/>
        <d v="1900-01-21T06:10:00"/>
        <d v="1900-01-21T07:10:00"/>
        <d v="1900-01-21T08:10:00"/>
        <d v="1900-01-21T09:10:00"/>
        <d v="1900-01-21T10:10:00"/>
        <d v="1900-01-21T11:10:00"/>
        <d v="1900-01-21T12:10:00"/>
        <d v="1900-01-21T13:10:00"/>
        <d v="1900-01-21T14:10:00"/>
        <d v="1900-01-21T15:10:00"/>
        <d v="1900-01-21T16:10:00"/>
        <d v="1900-01-21T17:10:00"/>
        <d v="1900-01-21T18:10:00"/>
        <d v="1900-01-21T19:10:00"/>
        <d v="1900-01-21T20:10:00"/>
        <d v="1900-01-21T21:10:00"/>
        <d v="1900-01-21T22:10:00"/>
        <d v="1900-01-21T23:10:00"/>
        <d v="1900-01-22T00:10:00"/>
        <d v="1900-01-22T01:10:00"/>
        <d v="1900-01-22T02:10:00"/>
        <d v="1900-01-22T03:10:00"/>
        <d v="1900-01-22T04:10:00"/>
        <d v="1900-01-22T05:10:00"/>
        <d v="1900-01-22T06:10:00"/>
        <d v="1900-01-22T07:10:00"/>
        <d v="1900-01-22T08:10:00"/>
        <d v="1900-01-22T09:10:00"/>
        <d v="1900-01-22T10:10:00"/>
        <d v="1900-01-22T11:10:00"/>
        <d v="1900-01-22T12:10:00"/>
        <d v="1900-01-22T13:10:00"/>
        <d v="1900-01-22T14:10:00"/>
        <d v="1900-01-22T15:10:00"/>
        <d v="1900-01-22T16:10:00"/>
        <d v="1900-01-22T17:10:00"/>
        <d v="1900-01-22T18:10:00"/>
        <d v="1900-01-22T19:10:00"/>
        <d v="1900-01-22T20:10:00"/>
        <d v="1900-01-22T21:10:00"/>
        <d v="1900-01-22T22:10:00"/>
        <d v="1900-01-22T23:10:00"/>
        <d v="1900-01-23T00:10:00"/>
        <d v="1900-01-23T01:10:00"/>
        <d v="1900-01-23T02:10:00"/>
        <d v="1900-01-23T03:10:00"/>
        <d v="1900-01-23T04:10:00"/>
        <d v="1900-01-23T05:10:00"/>
        <d v="1900-01-23T06:10:00"/>
        <d v="1900-01-23T07:10:00"/>
        <d v="1900-01-23T08:10:00"/>
        <d v="1900-01-23T09:10:00"/>
        <d v="1900-01-23T10:10:00"/>
        <d v="1900-01-23T11:10:00"/>
        <d v="1900-01-23T12:10:00"/>
        <d v="1900-01-23T13:10:00"/>
        <d v="1900-01-23T14:10:00"/>
        <d v="1900-01-23T15:10:00"/>
        <d v="1900-01-23T16:10:00"/>
        <d v="1900-01-23T17:10:00"/>
        <d v="1900-01-23T18:10:00"/>
        <d v="1900-01-23T19:10:00"/>
        <d v="1900-01-23T20:10:00"/>
        <d v="1900-01-23T21:10:00"/>
        <d v="1900-01-23T22:10:00"/>
        <d v="1900-01-23T23:10:00"/>
        <d v="1900-01-24T00:10:00"/>
        <d v="1900-01-24T01:10:00"/>
        <d v="1900-01-24T02:10:00"/>
        <d v="1900-01-24T03:10:00"/>
        <d v="1900-01-24T04:10:00"/>
        <d v="1900-01-24T05:10:00"/>
        <d v="1900-01-24T06:10:00"/>
        <d v="1900-01-24T07:10:00"/>
        <d v="1900-01-24T08:10:00"/>
        <d v="1900-01-24T09:10:00"/>
        <d v="1900-01-24T10:10:00"/>
        <d v="1900-01-24T11:10:00"/>
        <d v="1900-01-24T12:10:00"/>
        <d v="1900-01-24T13:10:00"/>
        <d v="1900-01-24T14:10:00"/>
        <d v="1900-01-24T15:10:00"/>
        <d v="1900-01-24T16:10:00"/>
        <d v="1900-01-24T17:10:00"/>
        <d v="1900-01-24T18:10:00"/>
        <d v="1900-01-24T19:10:00"/>
        <d v="1900-01-24T20:10:00"/>
        <d v="1900-01-24T21:10:00"/>
        <d v="1900-01-24T22:10:00"/>
        <d v="1900-01-24T23:10:00"/>
        <d v="1900-01-25T00:10:00"/>
        <d v="1900-01-25T01:10:00"/>
        <d v="1900-01-25T02:10:00"/>
        <d v="1900-01-25T03:10:00"/>
        <d v="1900-01-25T04:10:00"/>
        <d v="1900-01-25T05:10:00"/>
        <d v="1900-01-25T06:10:00"/>
        <d v="1900-01-25T07:10:00"/>
        <d v="1900-01-25T08:10:00"/>
        <d v="1900-01-25T09:10:00"/>
        <d v="1900-01-25T10:10:00"/>
        <d v="1900-01-25T11:10:00"/>
        <d v="1900-01-25T12:10:00"/>
        <d v="1900-01-25T13:10:00"/>
        <d v="1900-01-25T14:10:00"/>
        <d v="1900-01-25T15:10:00"/>
        <d v="1900-01-25T16:10:00"/>
        <d v="1900-01-25T17:10:00"/>
        <d v="1900-01-25T18:10:00"/>
        <d v="1900-01-25T19:10:00"/>
        <d v="1900-01-25T20:10:00"/>
        <d v="1900-01-25T21:10:00"/>
        <d v="1900-01-25T22:10:00"/>
        <d v="1900-01-25T23:10:00"/>
        <d v="1900-01-26T00:10:00"/>
        <d v="1900-01-26T01:10:00"/>
        <d v="1900-01-26T02:10:00"/>
        <d v="1900-01-26T03:10:00"/>
        <d v="1900-01-26T04:10:00"/>
        <d v="1900-01-26T05:10:00"/>
        <d v="1900-01-26T06:10:00"/>
        <d v="1900-01-26T07:10:00"/>
        <d v="1900-01-26T08:10:00"/>
        <d v="1900-01-26T09:10:00"/>
        <d v="1900-01-26T10:10:00"/>
        <d v="1900-01-26T11:10:00"/>
        <d v="1900-01-26T12:10:00"/>
        <d v="1900-01-26T13:10:00"/>
        <d v="1900-01-26T14:10:00"/>
        <d v="1900-01-26T15:10:00"/>
        <d v="1900-01-26T16:10:00"/>
        <d v="1900-01-26T17:10:00"/>
        <d v="1900-01-26T18:10:00"/>
        <d v="1900-01-26T19:10:00"/>
        <d v="1900-01-26T20:10:00"/>
        <d v="1900-01-26T21:10:00"/>
        <d v="1900-01-26T22:10:00"/>
        <d v="1900-01-26T23:10:00"/>
        <d v="1900-01-27T00:10:00"/>
        <d v="1900-01-27T01:10:00"/>
        <d v="1900-01-27T02:10:00"/>
        <d v="1900-01-27T03:10:00"/>
        <d v="1900-01-27T04:10:00"/>
        <d v="1900-01-27T05:10:00"/>
        <d v="1900-01-27T06:10:00"/>
        <d v="1900-01-27T07:10:00"/>
        <d v="1900-01-27T08:10:00"/>
        <d v="1900-01-27T09:10:00"/>
        <d v="1900-01-27T10:10:00"/>
        <d v="1900-01-27T11:10:00"/>
        <d v="1900-01-27T12:10:00"/>
        <d v="1900-01-27T13:10:00"/>
        <d v="1900-01-27T14:10:00"/>
        <d v="1900-01-27T15:10:00"/>
        <d v="1900-01-27T16:10:00"/>
        <d v="1900-01-27T17:10:00"/>
        <d v="1900-01-27T18:10:00"/>
        <d v="1900-01-27T19:10:00"/>
        <d v="1900-01-27T20:10:00"/>
        <d v="1900-01-27T21:10:00"/>
        <d v="1900-01-27T22:10:00"/>
        <d v="1900-01-27T23:10:00"/>
        <d v="1900-01-28T00:10:00"/>
        <d v="1900-01-28T01:10:00"/>
        <d v="1900-01-28T02:10:00"/>
        <d v="1900-01-28T03:10:00"/>
        <d v="1900-01-28T04:10:00"/>
        <d v="1900-01-28T05:10:00"/>
        <d v="1900-01-28T06:10:00"/>
        <d v="1900-01-28T07:10:00"/>
        <d v="1900-01-28T08:10:00"/>
        <d v="1900-01-28T09:10:00"/>
        <d v="1900-01-28T10:10:00"/>
        <d v="1900-01-28T11:10:00"/>
        <d v="1900-01-28T12:10:00"/>
        <d v="1900-01-28T13:10:00"/>
        <d v="1900-01-28T14:10:00"/>
        <d v="1900-01-28T15:10:00"/>
        <d v="1900-01-28T16:10:00"/>
        <d v="1900-01-28T17:10:00"/>
        <d v="1900-01-28T18:10:00"/>
        <d v="1900-01-28T19:10:00"/>
        <d v="1900-01-28T20:10:00"/>
        <d v="1900-01-28T21:10:00"/>
        <d v="1900-01-28T22:10:00"/>
        <d v="1900-01-28T23:10:00"/>
        <d v="1900-01-29T00:10:00"/>
        <d v="1900-01-29T01:10:00"/>
        <d v="1900-01-29T02:10:00"/>
        <d v="1900-01-29T03:10:00"/>
        <d v="1900-01-29T04:10:00"/>
        <d v="1900-01-29T05:10:00"/>
        <d v="1900-01-29T06:10:00"/>
        <d v="1900-01-29T07:10:00"/>
        <d v="1900-01-29T08:10:00"/>
        <d v="1900-01-29T09:10:00"/>
        <d v="1900-01-29T10:10:00"/>
        <d v="1900-01-29T11:10:00"/>
        <d v="1900-01-29T12:10:00"/>
        <d v="1900-01-29T13:10:00"/>
        <d v="1900-01-29T14:10:00"/>
        <d v="1900-01-29T15:10:00"/>
        <d v="1900-01-29T16:10:00"/>
        <d v="1900-01-29T17:10:00"/>
        <d v="1900-01-29T18:10:00"/>
        <d v="1900-01-29T19:10:00"/>
        <d v="1900-01-29T20:10:00"/>
        <d v="1900-01-29T21:10:00"/>
        <d v="1900-01-29T22:10:00"/>
        <d v="1900-01-29T23:10:00"/>
        <d v="1900-01-30T00:10:00"/>
        <d v="1900-01-30T01:10:00"/>
        <d v="1900-01-30T02:10:00"/>
        <d v="1900-01-30T03:10:00"/>
        <d v="1900-01-30T04:10:00"/>
        <d v="1900-01-30T05:10:00"/>
        <d v="1900-01-30T06:10:00"/>
        <d v="1900-01-30T07:10:00"/>
        <d v="1900-01-30T08:10:00"/>
        <d v="1900-01-30T09:10:00"/>
        <d v="1900-01-30T10:10:00"/>
        <d v="1900-01-30T11:10:00"/>
        <d v="1900-01-30T12:10:00"/>
        <d v="1900-01-30T13:10:00"/>
        <d v="1900-01-30T14:10:00"/>
        <d v="1900-01-30T15:10:00"/>
        <d v="1900-01-30T16:10:00"/>
        <d v="1900-01-30T17:10:00"/>
        <d v="1900-01-30T18:10:00"/>
        <d v="1900-01-30T19:10:00"/>
        <d v="1900-01-30T20:10:00"/>
        <d v="1900-01-30T21:10:00"/>
        <d v="1900-01-30T22:10:00"/>
        <d v="1900-01-30T23:10:00"/>
        <d v="1900-01-31T00:10:00"/>
        <d v="1900-01-31T01:10:00"/>
        <d v="1900-01-31T02:10:00"/>
        <d v="1900-01-31T03:10:00"/>
        <d v="1900-01-31T04:10:00"/>
        <d v="1900-01-31T05:10:00"/>
        <d v="1900-01-31T06:10:00"/>
        <d v="1900-01-31T07:10:00"/>
        <d v="1900-01-31T08:10:00"/>
        <d v="1900-01-31T09:10:00"/>
        <d v="1900-01-31T10:10:00"/>
        <d v="1900-01-31T11:10:00"/>
        <d v="1900-01-31T12:10:00"/>
        <d v="1900-01-31T13:10:00"/>
        <d v="1900-01-31T14:10:00"/>
        <d v="1900-01-31T15:10:00"/>
        <d v="1900-01-31T16:10:00"/>
        <d v="1900-01-31T17:10:00"/>
        <d v="1900-01-31T18:10:00"/>
        <d v="1900-01-31T19:10:00"/>
        <d v="1900-01-31T20:10:00"/>
        <d v="1900-01-31T21:10:00"/>
        <d v="1900-01-31T22:10:00"/>
        <d v="1900-01-31T23:10:00"/>
        <d v="1900-02-01T00:10:00"/>
        <d v="1900-02-01T01:10:00"/>
        <d v="1900-02-01T02:10:00"/>
        <d v="1900-02-01T03:10:00"/>
        <d v="1900-02-01T04:10:00"/>
        <d v="1900-02-01T05:10:00"/>
        <d v="1900-02-01T06:10:00"/>
        <d v="1900-02-01T07:10:00"/>
        <d v="1900-02-01T08:10:00"/>
        <d v="1900-02-01T09:10:00"/>
        <d v="1900-02-01T10:10:00"/>
        <d v="1900-02-01T11:10:00"/>
        <d v="1900-02-01T12:10:00"/>
        <d v="1900-02-01T13:10:00"/>
        <d v="1900-02-01T14:10:00"/>
        <d v="1900-02-01T15:10:00"/>
        <d v="1900-02-01T16:10:00"/>
        <d v="1900-02-01T17:10:00"/>
        <d v="1900-02-01T18:10:00"/>
        <d v="1900-02-01T19:10:00"/>
        <d v="1900-02-01T20:10:00"/>
        <d v="1900-02-01T21:10:00"/>
        <d v="1900-02-01T22:10:00"/>
        <d v="1900-02-01T23:10:00"/>
        <d v="1900-02-02T00:10:00"/>
        <d v="1900-02-02T01:10:00"/>
        <d v="1900-02-02T02:10:00"/>
        <d v="1900-02-02T03:10:00"/>
        <d v="1900-02-02T04:10:00"/>
        <d v="1900-02-02T05:10:00"/>
        <d v="1900-02-02T06:10:00"/>
        <d v="1900-02-02T07:10:00"/>
        <d v="1900-02-02T08:10:00"/>
        <d v="1900-02-02T09:10:00"/>
        <d v="1900-02-02T10:10:00"/>
        <d v="1900-02-02T11:10:00"/>
        <d v="1900-02-02T12:10:00"/>
        <d v="1900-02-02T13:10:00"/>
        <d v="1900-02-02T14:10:00"/>
        <d v="1900-02-02T15:10:00"/>
        <d v="1900-02-02T16:10:00"/>
        <d v="1900-02-02T17:10:00"/>
        <d v="1900-02-02T18:10:00"/>
        <d v="1900-02-02T19:10:00"/>
        <d v="1900-02-02T20:10:00"/>
        <d v="1900-02-02T21:10:00"/>
        <d v="1900-02-02T22:10:00"/>
        <d v="1900-02-02T23:10:00"/>
        <d v="1900-02-03T00:10:00"/>
        <d v="1900-02-03T01:10:00"/>
        <d v="1900-02-03T02:10:00"/>
        <d v="1900-02-03T03:10:00"/>
        <d v="1900-02-03T04:10:00"/>
        <d v="1900-02-03T05:10:00"/>
        <d v="1900-02-03T06:10:00"/>
        <d v="1900-02-03T07:10:00"/>
        <d v="1900-02-03T08:10:00"/>
        <d v="1900-02-03T09:10:00"/>
        <d v="1900-02-03T10:10:00"/>
        <d v="1900-02-03T11:10:00"/>
        <d v="1900-02-03T12:10:00"/>
        <d v="1900-02-03T13:10:00"/>
        <d v="1900-02-03T14:10:00"/>
        <d v="1900-02-03T15:10:00"/>
        <d v="1900-02-03T16:10:00"/>
        <d v="1900-02-03T17:10:00"/>
        <d v="1900-02-03T18:10:00"/>
        <d v="1900-02-03T19:10:00"/>
        <d v="1900-02-03T20:10:00"/>
        <d v="1900-02-03T21:10:00"/>
        <d v="1900-02-03T22:10:00"/>
        <d v="1900-02-03T23:10:00"/>
        <d v="1900-02-04T00:10:00"/>
        <d v="1900-02-04T01:10:00"/>
        <d v="1900-02-04T02:10:00"/>
        <d v="1900-02-04T03:10:00"/>
        <d v="1900-02-04T04:10:00"/>
        <d v="1900-02-04T05:10:00"/>
        <d v="1900-02-04T06:10:00"/>
        <d v="1900-02-04T07:10:00"/>
        <d v="1900-02-04T08:10:00"/>
        <d v="1900-02-04T09:10:00"/>
        <d v="1900-02-04T10:10:00"/>
        <d v="1900-02-04T11:10:00"/>
        <d v="1900-02-04T12:10:00"/>
        <d v="1900-02-04T13:10:00"/>
        <d v="1900-02-04T14:10:00"/>
        <d v="1900-02-04T15:10:00"/>
        <d v="1900-02-04T16:10:00"/>
        <d v="1900-02-04T17:10:00"/>
        <d v="1900-02-04T18:10:00"/>
        <d v="1900-02-04T19:10:00"/>
        <d v="1900-02-04T20:10:00"/>
        <d v="1900-02-04T21:10:00"/>
        <d v="1900-02-04T22:10:00"/>
        <d v="1900-02-04T23:10:00"/>
        <d v="1900-02-05T00:10:00"/>
        <d v="1900-02-05T01:10:00"/>
        <d v="1900-02-05T02:10:00"/>
        <d v="1900-02-05T03:10:00"/>
        <d v="1900-02-05T04:10:00"/>
        <d v="1900-02-05T05:10:00"/>
        <d v="1900-02-05T06:10:00"/>
        <d v="1900-02-05T07:10:00"/>
        <d v="1900-02-05T08:10:00"/>
        <d v="1900-02-05T09:10:00"/>
        <d v="1900-02-05T10:10:00"/>
        <d v="1900-02-05T11:10:00"/>
        <d v="1900-02-05T12:10:00"/>
        <d v="1900-02-05T13:10:00"/>
        <d v="1900-02-05T14:10:00"/>
        <d v="1900-02-05T15:10:00"/>
        <d v="1900-02-05T16:10:00"/>
        <d v="1900-02-05T17:10:00"/>
        <d v="1900-02-05T18:10:00"/>
        <d v="1900-02-05T19:10:00"/>
        <d v="1900-02-05T20:10:00"/>
        <d v="1900-02-05T21:10:00"/>
        <d v="1900-02-05T22:10:00"/>
        <d v="1900-02-05T23:10:00"/>
        <d v="1900-02-06T00:10:00"/>
        <d v="1900-02-06T01:10:00"/>
        <d v="1900-02-06T02:10:00"/>
        <d v="1900-02-06T03:10:00"/>
        <d v="1900-02-06T04:10:00"/>
        <d v="1900-02-06T05:10:00"/>
        <d v="1900-02-06T06:10:00"/>
        <d v="1900-02-06T07:10:00"/>
        <d v="1900-02-06T08:10:00"/>
        <d v="1900-02-06T09:10:00"/>
        <d v="1900-02-06T10:10:00"/>
        <d v="1900-02-06T11:10:00"/>
        <d v="1900-02-06T12:10:00"/>
        <d v="1900-02-06T13:10:00"/>
        <d v="1900-02-06T14:10:00"/>
        <d v="1900-02-06T15:10:00"/>
        <d v="1900-02-06T16:10:00"/>
        <d v="1900-02-06T17:10:00"/>
        <d v="1900-02-06T18:10:00"/>
        <d v="1900-02-06T19:10:00"/>
        <d v="1900-02-06T20:10:00"/>
        <d v="1900-02-06T21:10:00"/>
        <d v="1900-02-06T22:10:00"/>
        <d v="1900-02-06T23:10:00"/>
        <d v="1900-02-07T00:10:00"/>
        <d v="1900-02-07T01:10:00"/>
        <d v="1900-02-07T02:10:00"/>
        <d v="1900-02-07T03:10:00"/>
        <d v="1900-02-07T04:10:00"/>
        <d v="1900-02-07T05:10:00"/>
        <d v="1900-02-07T06:10:00"/>
        <d v="1900-02-07T07:10:00"/>
        <d v="1900-02-07T08:10:00"/>
        <d v="1900-02-07T09:10:00"/>
        <d v="1900-02-07T10:10:00"/>
        <d v="1900-02-07T11:10:00"/>
        <d v="1900-02-07T12:10:00"/>
        <d v="1900-02-07T13:10:00"/>
        <d v="1900-02-07T14:10:00"/>
        <d v="1900-02-07T15:10:00"/>
        <d v="1900-02-07T16:10:00"/>
        <d v="1900-02-07T17:10:00"/>
        <d v="1900-02-07T18:10:00"/>
        <d v="1900-02-07T19:10:00"/>
        <d v="1900-02-07T20:10:00"/>
        <d v="1900-02-07T21:10:00"/>
        <d v="1900-02-07T22:10:00"/>
        <d v="1900-02-07T23:10:00"/>
        <d v="1900-02-08T00:10:00"/>
        <d v="1900-02-08T01:10:00"/>
        <d v="1900-02-08T02:10:00"/>
        <d v="1900-02-08T03:10:00"/>
        <d v="1900-02-08T04:10:00"/>
        <d v="1900-02-08T05:10:00"/>
        <d v="1900-02-08T06:10:00"/>
        <d v="1900-02-08T07:10:00"/>
        <d v="1900-02-08T08:10:00"/>
        <d v="1900-02-08T09:10:00"/>
        <d v="1900-02-08T10:10:00"/>
        <d v="1900-02-08T11:10:00"/>
        <d v="1900-02-08T12:10:00"/>
        <d v="1900-02-08T13:10:00"/>
        <d v="1900-02-08T14:10:00"/>
        <d v="1900-02-08T15:10:00"/>
        <d v="1900-02-08T16:10:00"/>
        <d v="1900-02-08T17:10:00"/>
        <d v="1900-02-08T18:10:00"/>
        <d v="1900-02-08T19:10:00"/>
        <d v="1900-02-08T20:10:00"/>
        <d v="1900-02-08T21:10:00"/>
        <d v="1900-02-08T22:10:00"/>
        <d v="1900-02-08T23:10:00"/>
        <d v="1900-02-09T00:10:00"/>
        <d v="1900-02-09T01:10:00"/>
        <d v="1900-02-09T02:10:00"/>
        <d v="1900-02-09T03:10:00"/>
        <d v="1900-02-09T04:10:00"/>
        <d v="1900-02-09T05:10:00"/>
        <d v="1900-02-09T06:10:00"/>
        <d v="1900-02-09T07:10:00"/>
        <d v="1900-02-09T08:10:00"/>
        <d v="1900-02-09T09:10:00"/>
        <d v="1900-02-09T10:10:00"/>
        <d v="1900-02-09T11:10:00"/>
        <d v="1900-02-09T12:10:00"/>
        <d v="1900-02-09T13:10:00"/>
        <d v="1900-02-09T14:10:00"/>
        <d v="1900-02-09T15:10:00"/>
        <d v="1900-02-09T16:10:00"/>
        <d v="1900-02-09T17:10:00"/>
        <d v="1900-02-09T18:10:00"/>
        <d v="1900-02-09T19:10:00"/>
        <d v="1900-02-09T20:10:00"/>
        <d v="1900-02-09T21:10:00"/>
        <d v="1900-02-09T22:10:00"/>
        <d v="1900-02-09T23:10:00"/>
        <d v="1900-02-10T00:10:00"/>
        <d v="1900-02-10T01:10:00"/>
        <d v="1900-02-10T02:10:00"/>
        <d v="1900-02-10T03:10:00"/>
        <d v="1900-02-10T04:10:00"/>
        <d v="1900-02-10T05:10:00"/>
        <d v="1900-02-10T06:10:00"/>
        <d v="1900-02-10T07:10:00"/>
        <d v="1900-02-10T08:10:00"/>
        <d v="1900-02-10T09:10:00"/>
        <d v="1900-02-10T10:10:00"/>
        <d v="1900-02-10T11:10:00"/>
        <d v="1900-02-10T12:10:00"/>
        <d v="1900-02-10T13:10:00"/>
        <d v="1900-02-10T14:10:00"/>
        <d v="1900-02-10T15:10:00"/>
        <d v="1900-02-10T16:10:00"/>
        <d v="1900-02-10T17:10:00"/>
        <d v="1900-02-10T18:10:00"/>
        <d v="1900-02-10T19:10:00"/>
        <d v="1900-02-10T20:10:00"/>
        <d v="1900-02-10T21:10:00"/>
        <d v="1900-02-10T22:10:00"/>
        <d v="1900-02-10T23:10:00"/>
        <d v="1900-02-11T00:10:00"/>
        <d v="1900-02-11T01:10:00"/>
        <d v="1900-02-11T02:10:00"/>
        <d v="1900-02-11T03:10:00"/>
        <d v="1900-02-11T04:10:00"/>
        <d v="1900-02-11T05:10:00"/>
        <d v="1900-02-11T06:10:00"/>
        <d v="1900-02-11T07:10:00"/>
        <d v="1900-02-11T08:10:00"/>
        <d v="1900-02-11T09:10:00"/>
        <d v="1900-02-11T10:10:00"/>
        <d v="1900-02-11T11:10:00"/>
        <d v="1900-02-11T12:10:00"/>
        <d v="1900-02-11T13:10:00"/>
        <d v="1900-02-11T14:10:00"/>
        <d v="1900-02-11T15:10:00"/>
        <d v="1900-02-11T16:10:00"/>
        <d v="1900-02-11T17:10:00"/>
        <d v="1900-02-11T18:10:00"/>
        <d v="1900-02-11T19:10:00"/>
        <d v="1900-02-11T20:10:00"/>
        <d v="1900-02-11T21:10:00"/>
        <d v="1900-02-11T22:10:00"/>
        <d v="1900-02-11T23:10:00"/>
        <d v="1900-02-12T00:10:00"/>
        <d v="1900-02-12T01:10:00"/>
        <d v="1900-02-12T02:10:00"/>
        <d v="1900-02-12T03:10:00"/>
        <d v="1900-02-12T04:10:00"/>
        <d v="1900-02-12T05:10:00"/>
        <d v="1900-02-12T06:10:00"/>
        <d v="1900-02-12T07:10:00"/>
        <d v="1900-02-12T08:10:00"/>
        <d v="1900-02-12T09:10:00"/>
        <d v="1900-02-12T10:10:00"/>
        <d v="1900-02-12T11:10:00"/>
        <d v="1900-02-12T12:10:00"/>
        <d v="1900-02-12T13:10:00"/>
        <d v="1900-02-12T14:10:00"/>
        <d v="1900-02-12T15:10:00"/>
        <d v="1900-02-12T16:10:00"/>
        <d v="1900-02-12T17:10:00"/>
        <d v="1900-02-12T18:10:00"/>
        <d v="1900-02-12T19:10:00"/>
        <d v="1900-02-12T20:10:00"/>
        <d v="1900-02-12T21:10:00"/>
        <d v="1900-02-12T22:10:00"/>
        <d v="1900-02-12T23:10:00"/>
        <d v="1900-02-13T00:10:00"/>
        <d v="1900-02-13T01:10:00"/>
        <d v="1900-02-13T02:10:00"/>
        <d v="1900-02-13T03:10:00"/>
        <d v="1900-02-13T04:10:00"/>
        <d v="1900-02-13T05:10:00"/>
        <d v="1900-02-13T06:10:00"/>
        <d v="1900-02-13T07:10:00"/>
        <d v="1900-02-13T08:10:00"/>
        <d v="1900-02-13T09:10:00"/>
        <d v="1900-02-13T10:10:00"/>
        <d v="1900-02-13T11:10:00"/>
        <d v="1900-02-13T12:10:00"/>
        <d v="1900-02-13T13:10:00"/>
        <d v="1900-02-13T14:10:00"/>
        <d v="1900-02-13T15:10:00"/>
        <d v="1900-02-13T16:10:00"/>
        <d v="1900-02-13T17:10:00"/>
        <d v="1900-02-13T18:10:00"/>
        <d v="1900-02-13T19:10:00"/>
        <d v="1900-02-13T20:10:00"/>
        <d v="1900-02-13T21:10:00"/>
        <d v="1900-02-13T22:10:00"/>
        <d v="1900-02-13T23:10:00"/>
        <d v="1900-02-14T00:10:00"/>
        <d v="1900-02-14T01:10:00"/>
        <d v="1900-02-14T02:10:00"/>
        <d v="1900-02-14T03:10:00"/>
        <d v="1900-02-14T04:10:00"/>
        <d v="1900-02-14T05:10:00"/>
        <d v="1900-02-14T06:10:00"/>
        <d v="1900-02-14T07:10:00"/>
        <d v="1900-02-14T08:10:00"/>
        <d v="1900-02-14T09:10:00"/>
        <d v="1900-02-14T10:10:00"/>
        <d v="1900-02-14T11:10:00"/>
        <d v="1900-02-14T12:10:00"/>
        <d v="1900-02-14T13:10:00"/>
        <d v="1900-02-14T14:10:00"/>
        <d v="1900-02-14T15:10:00"/>
        <d v="1900-02-14T16:10:00"/>
        <d v="1900-02-14T17:10:00"/>
        <d v="1900-02-14T18:10:00"/>
        <d v="1900-02-14T19:10:00"/>
        <d v="1900-02-14T20:10:00"/>
        <d v="1900-02-14T21:10:00"/>
        <d v="1900-02-14T22:10:00"/>
        <d v="1900-02-14T23:10:00"/>
        <d v="1900-02-15T00:10:00"/>
        <d v="1900-02-15T01:10:00"/>
        <d v="1900-02-15T02:10:00"/>
        <d v="1900-02-15T03:10:00"/>
        <d v="1900-02-15T04:10:00"/>
        <d v="1900-02-15T05:10:00"/>
        <d v="1900-02-15T06:10:00"/>
        <d v="1900-02-15T07:10:00"/>
        <d v="1900-02-15T08:10:00"/>
        <d v="1900-02-15T09:10:00"/>
        <d v="1900-02-15T10:10:00"/>
        <d v="1900-02-15T11:10:00"/>
        <d v="1900-02-15T12:10:00"/>
        <d v="1900-02-15T13:10:00"/>
        <d v="1900-02-15T14:10:00"/>
        <d v="1900-02-15T15:10:00"/>
        <d v="1900-02-15T16:10:00"/>
        <d v="1900-02-15T17:10:00"/>
        <d v="1900-02-15T18:10:00"/>
        <d v="1900-02-15T19:10:00"/>
        <d v="1900-02-15T20:10:00"/>
        <d v="1900-02-15T21:10:00"/>
        <d v="1900-02-15T22:10:00"/>
        <d v="1900-02-15T23:10:00"/>
        <d v="1900-02-16T00:10:00"/>
        <d v="1900-02-16T01:10:00"/>
        <d v="1900-02-16T02:10:00"/>
        <d v="1900-02-16T03:10:00"/>
        <d v="1900-02-16T04:10:00"/>
        <d v="1900-02-16T05:10:00"/>
        <d v="1900-02-16T06:10:00"/>
        <d v="1900-02-16T07:10:00"/>
        <d v="1900-02-16T08:10:00"/>
        <d v="1900-02-16T09:10:00"/>
        <d v="1900-02-16T10:10:00"/>
        <d v="1900-02-16T11:10:00"/>
        <d v="1900-02-16T12:10:00"/>
        <d v="1900-02-16T13:10:00"/>
        <d v="1900-02-16T14:10:00"/>
        <d v="1900-02-16T15:10:00"/>
        <d v="1900-02-16T16:10:00"/>
        <d v="1900-02-16T17:10:00"/>
        <d v="1900-02-16T18:10:00"/>
        <d v="1900-02-16T19:10:00"/>
        <d v="1900-02-16T20:10:00"/>
        <d v="1900-02-16T21:10:00"/>
        <d v="1900-02-16T22:10:00"/>
        <d v="1900-02-16T23:10:00"/>
        <d v="1900-02-17T00:10:00"/>
        <d v="1900-02-17T01:10:00"/>
        <d v="1900-02-17T02:10:00"/>
        <d v="1900-02-17T03:10:00"/>
        <d v="1900-02-17T04:10:00"/>
        <d v="1900-02-17T05:10:00"/>
        <d v="1900-02-17T06:10:00"/>
        <d v="1900-02-17T07:10:00"/>
        <d v="1900-02-17T08:10:00"/>
        <d v="1900-02-17T09:10:00"/>
        <d v="1900-02-17T10:10:00"/>
        <d v="1900-02-17T11:10:00"/>
        <d v="1900-02-17T12:10:00"/>
        <d v="1900-02-17T13:10:00"/>
        <d v="1900-02-17T14:10:00"/>
        <d v="1900-02-17T15:10:00"/>
        <d v="1900-02-17T16:10:00"/>
        <d v="1900-02-17T17:10:00"/>
        <d v="1900-02-17T18:10:00"/>
        <d v="1900-02-17T19:10:00"/>
        <d v="1900-02-17T20:10:00"/>
        <d v="1900-02-17T21:10:00"/>
        <d v="1900-02-17T22:10:00"/>
        <d v="1900-02-17T23:10:00"/>
        <d v="1900-02-18T00:10:00"/>
        <d v="1900-02-18T01:10:00"/>
        <d v="1900-02-18T02:10:00"/>
        <d v="1900-02-18T03:10:00"/>
        <d v="1900-02-18T04:10:00"/>
        <d v="1900-02-18T05:10:00"/>
        <d v="1900-02-18T06:10:00"/>
        <d v="1900-02-18T07:10:00"/>
        <d v="1900-02-18T08:10:00"/>
        <d v="1900-02-18T09:10:00"/>
        <d v="1900-02-18T10:10:00"/>
        <d v="1900-02-18T11:10:00"/>
        <d v="1900-02-18T12:10:00"/>
        <d v="1900-02-18T13:10:00"/>
        <d v="1900-02-18T14:10:00"/>
        <d v="1900-02-18T15:10:00"/>
        <d v="1900-02-18T16:10:00"/>
        <d v="1900-02-18T17:10:00"/>
        <d v="1900-02-18T18:10:00"/>
        <d v="1900-02-18T19:10:00"/>
        <d v="1900-02-18T20:10:00"/>
        <d v="1900-02-18T21:10:00"/>
        <d v="1900-02-18T22:10:00"/>
        <d v="1900-02-18T23:10:00"/>
        <d v="1900-02-19T00:10:00"/>
        <d v="1900-02-19T01:10:00"/>
        <d v="1900-02-19T02:10:00"/>
        <d v="1900-02-19T03:10:00"/>
        <d v="1900-02-19T04:10:00"/>
        <d v="1900-02-19T05:10:00"/>
        <d v="1900-02-19T06:10:00"/>
        <d v="1900-02-19T07:10:00"/>
        <d v="1900-02-19T08:10:00"/>
        <d v="1900-02-19T09:10:00"/>
        <d v="1900-02-19T10:10:00"/>
        <d v="1900-02-19T11:10:00"/>
        <d v="1900-02-19T12:10:00"/>
        <d v="1900-02-19T13:10:00"/>
        <d v="1900-02-19T14:10:00"/>
        <d v="1900-02-19T15:10:00"/>
        <d v="1900-02-19T16:10:00"/>
        <d v="1900-02-19T17:10:00"/>
        <d v="1900-02-19T18:10:00"/>
        <d v="1900-02-19T19:10:00"/>
        <d v="1900-02-19T20:10:00"/>
        <d v="1900-02-19T21:10:00"/>
        <d v="1900-02-19T22:10:00"/>
        <d v="1900-02-19T23:10:00"/>
        <d v="1900-02-20T00:10:00"/>
        <d v="1900-02-20T01:10:00"/>
        <d v="1900-02-20T02:10:00"/>
        <d v="1900-02-20T03:10:00"/>
        <d v="1900-02-20T04:10:00"/>
        <d v="1900-02-20T05:10:00"/>
        <d v="1900-02-20T06:10:00"/>
        <d v="1900-02-20T07:10:00"/>
        <d v="1900-02-20T08:10:00"/>
        <d v="1900-02-20T09:10:00"/>
        <d v="1900-02-20T10:10:00"/>
        <d v="1900-02-20T11:10:00"/>
        <d v="1900-02-20T12:10:00"/>
        <d v="1900-02-20T13:10:00"/>
        <d v="1900-02-20T14:10:00"/>
        <d v="1900-02-20T15:10:00"/>
        <d v="1900-02-20T16:10:00"/>
        <d v="1900-02-20T17:10:00"/>
        <d v="1900-02-20T18:10:00"/>
        <d v="1900-02-20T19:10:00"/>
        <d v="1900-02-20T20:10:00"/>
        <d v="1900-02-20T21:10:00"/>
        <d v="1900-02-20T22:10:00"/>
        <d v="1900-02-20T23:10:00"/>
        <d v="1900-02-21T00:10:00"/>
        <d v="1900-02-21T01:10:00"/>
        <d v="1900-02-21T02:10:00"/>
        <d v="1900-02-21T03:10:00"/>
        <d v="1900-02-21T04:10:00"/>
        <d v="1900-02-21T05:10:00"/>
        <d v="1900-02-21T06:10:00"/>
        <d v="1900-02-21T07:10:00"/>
        <d v="1900-02-21T08:10:00"/>
        <d v="1900-02-21T09:10:00"/>
        <d v="1900-02-21T10:10:00"/>
        <d v="1900-02-21T11:10:00"/>
        <d v="1900-02-21T12:10:00"/>
        <d v="1900-02-21T13:10:00"/>
        <d v="1900-02-21T14:10:00"/>
        <d v="1900-02-21T15:10:00"/>
        <d v="1900-02-21T16:10:00"/>
        <d v="1900-02-21T17:10:00"/>
        <d v="1900-02-21T18:10:00"/>
        <d v="1900-02-21T19:10:00"/>
        <d v="1900-02-21T20:10:00"/>
        <d v="1900-02-21T21:10:00"/>
        <d v="1900-02-21T22:10:00"/>
        <d v="1900-02-21T23:10:00"/>
        <d v="1900-02-22T00:10:00"/>
        <d v="1900-02-22T01:10:00"/>
        <d v="1900-02-22T02:10:00"/>
        <d v="1900-02-22T03:10:00"/>
        <d v="1900-02-22T04:10:00"/>
        <d v="1900-02-22T05:10:00"/>
        <d v="1900-02-22T06:10:00"/>
        <d v="1900-02-22T07:10:00"/>
        <d v="1900-02-22T08:10:00"/>
        <d v="1900-02-22T09:10:00"/>
        <d v="1900-02-22T10:10:00"/>
        <d v="1900-02-22T11:10:00"/>
        <d v="1900-02-22T12:10:00"/>
        <d v="1900-02-22T13:10:00"/>
        <d v="1900-02-22T14:10:00"/>
        <d v="1900-02-22T15:10:00"/>
        <d v="1900-02-22T16:10:00"/>
        <d v="1900-02-22T17:10:00"/>
        <d v="1900-02-22T18:10:00"/>
        <d v="1900-02-22T19:10:00"/>
        <d v="1900-02-22T20:10:00"/>
        <d v="1900-02-22T21:10:00"/>
        <d v="1900-02-22T22:10:00"/>
        <d v="1900-02-22T23:10:00"/>
        <d v="1900-02-23T00:10:00"/>
        <d v="1900-02-23T01:10:00"/>
        <d v="1900-02-23T02:10:00"/>
        <d v="1900-02-23T03:10:00"/>
        <d v="1900-02-23T04:10:00"/>
        <d v="1900-02-23T05:10:00"/>
        <d v="1900-02-23T06:10:00"/>
        <d v="1900-02-23T07:10:00"/>
        <d v="1900-02-23T08:10:00"/>
        <d v="1900-02-23T09:10:00"/>
        <d v="1900-02-23T10:10:00"/>
        <d v="1900-02-23T11:10:00"/>
        <d v="1900-02-23T12:10:00"/>
        <d v="1900-02-23T13:10:00"/>
        <d v="1900-02-23T14:10:00"/>
        <d v="1900-02-23T15:10:00"/>
        <d v="1900-02-23T16:10:00"/>
        <d v="1900-02-23T17:10:00"/>
        <d v="1900-02-23T18:10:00"/>
        <d v="1900-02-23T19:10:00"/>
        <d v="1900-02-23T20:10:00"/>
        <d v="1900-02-23T21:10:00"/>
        <d v="1900-02-23T22:10:00"/>
        <d v="1900-02-23T23:10:00"/>
        <d v="1900-02-24T00:10:00"/>
        <d v="1900-02-24T01:10:00"/>
        <d v="1900-02-24T02:10:00"/>
        <d v="1900-02-24T03:10:00"/>
        <d v="1900-02-24T04:10:00"/>
        <d v="1900-02-24T05:10:00"/>
        <d v="1900-02-24T06:10:00"/>
        <d v="1900-02-24T07:10:00"/>
        <d v="1900-02-24T08:10:00"/>
        <d v="1900-02-24T09:10:00"/>
        <d v="1900-02-24T10:10:00"/>
        <d v="1900-02-24T11:10:00"/>
        <d v="1900-02-24T12:10:00"/>
        <d v="1900-02-24T13:10:00"/>
        <d v="1900-02-24T14:10:00"/>
        <d v="1900-02-24T15:10:00"/>
        <d v="1900-02-24T16:10:00"/>
        <d v="1900-02-24T17:10:00"/>
        <d v="1900-02-24T18:10:00"/>
        <d v="1900-02-24T19:10:00"/>
        <d v="1900-02-24T20:10:00"/>
        <d v="1900-02-24T21:10:00"/>
        <d v="1900-02-24T22:10:00"/>
        <d v="1900-02-24T23:10:00"/>
        <d v="1900-02-25T00:10:00"/>
        <d v="1900-02-25T01:10:00"/>
        <d v="1900-02-25T02:10:00"/>
        <d v="1900-02-25T03:10:00"/>
        <d v="1900-02-25T04:10:00"/>
        <d v="1900-02-25T05:10:00"/>
        <d v="1900-02-25T06:10:00"/>
        <d v="1900-02-25T07:10:00"/>
        <d v="1900-02-25T08:10:00"/>
        <d v="1900-02-25T09:10:00"/>
        <d v="1900-02-25T10:10:00"/>
        <d v="1900-02-25T11:10:00"/>
        <d v="1900-02-25T12:10:00"/>
        <d v="1900-02-25T13:10:00"/>
        <d v="1900-02-25T14:10:00"/>
        <d v="1900-02-25T15:10:00"/>
        <d v="1900-02-25T16:10:00"/>
        <d v="1900-02-25T17:10:00"/>
        <d v="1900-02-25T18:10:00"/>
        <d v="1900-02-25T19:10:00"/>
        <d v="1900-02-25T20:10:00"/>
        <d v="1900-02-25T21:10:00"/>
        <d v="1900-02-25T22:10:00"/>
        <d v="1900-02-25T23:10:00"/>
        <d v="1900-02-26T00:10:00"/>
        <d v="1900-02-26T01:10:00"/>
        <d v="1900-02-26T02:10:00"/>
        <d v="1900-02-26T03:10:00"/>
        <d v="1900-02-26T04:10:00"/>
        <d v="1900-02-26T05:10:00"/>
        <d v="1900-02-26T06:10:00"/>
        <d v="1900-02-26T07:10:00"/>
        <d v="1900-02-26T08:10:00"/>
        <d v="1900-02-26T09:10:00"/>
        <d v="1900-02-26T10:10:00"/>
        <d v="1900-02-26T11:10:00"/>
        <d v="1900-02-26T12:10:00"/>
        <d v="1900-02-26T13:10:00"/>
        <d v="1900-02-26T14:10:00"/>
        <d v="1900-02-26T15:10:00"/>
        <d v="1900-02-26T16:10:00"/>
        <d v="1900-02-26T17:10:00"/>
        <d v="1900-02-26T18:10:00"/>
        <d v="1900-02-26T19:10:00"/>
        <d v="1900-02-26T20:10:00"/>
        <d v="1900-02-26T21:10:00"/>
        <d v="1900-02-26T22:10:00"/>
        <d v="1900-02-26T23:10:00"/>
        <d v="1900-02-27T00:10:00"/>
        <d v="1900-02-27T01:10:00"/>
        <d v="1900-02-27T02:10:00"/>
        <d v="1900-02-27T03:10:00"/>
        <d v="1900-02-27T04:10:00"/>
        <d v="1900-02-27T05:10:00"/>
        <d v="1900-02-27T06:10:00"/>
        <d v="1900-02-27T07:10:00"/>
        <d v="1900-02-27T08:10:00"/>
        <d v="1900-02-27T09:10:00"/>
        <d v="1900-02-27T10:10:00"/>
        <d v="1900-02-27T11:10:00"/>
        <d v="1900-02-27T12:10:00"/>
        <d v="1900-02-27T13:10:00"/>
        <d v="1900-02-27T14:10:00"/>
        <d v="1900-02-27T15:10:00"/>
        <d v="1900-02-27T16:10:00"/>
        <d v="1900-02-27T17:10:00"/>
        <d v="1900-02-27T18:10:00"/>
        <d v="1900-02-27T19:10:00"/>
        <d v="1900-02-27T20:10:00"/>
        <d v="1900-02-27T21:10:00"/>
        <d v="1900-02-27T22:10:00"/>
        <d v="1900-02-27T23:10:00"/>
        <d v="1900-02-28T00:10:00"/>
        <d v="1900-02-28T01:10:00"/>
        <d v="1900-02-28T02:10:00"/>
        <d v="1900-02-28T03:10:00"/>
        <d v="1900-02-28T04:10:00"/>
        <d v="1900-02-28T05:10:00"/>
        <d v="1900-02-28T06:10:00"/>
        <d v="1900-02-28T07:10:00"/>
        <d v="1900-02-28T08:10:00"/>
        <d v="1900-02-28T09:10:00"/>
        <d v="1900-02-28T10:10:00"/>
        <d v="1900-02-28T11:10:00"/>
        <d v="1900-02-28T12:10:00"/>
        <d v="1900-02-28T13:10:00"/>
        <d v="1900-02-28T14:10:00"/>
        <d v="1900-02-28T15:10:00"/>
        <d v="1900-02-28T16:10:00"/>
        <d v="1900-02-28T17:10:00"/>
        <d v="1900-02-28T18:10:00"/>
        <d v="1900-02-28T19:10:00"/>
        <d v="1900-02-28T20:10:00"/>
        <d v="1900-02-28T21:10:00"/>
        <d v="1900-02-28T22:10:00"/>
        <d v="1900-02-28T23:10:00"/>
        <d v="1900-03-01T00:10:00"/>
        <d v="1900-03-01T01:10:00"/>
        <d v="1900-03-01T02:10:00"/>
        <d v="1900-03-01T03:10:00"/>
        <d v="1900-03-01T04:10:00"/>
        <d v="1900-03-01T05:10:00"/>
        <d v="1900-03-01T06:10:00"/>
        <d v="1900-03-01T07:10:00"/>
        <d v="1900-03-01T08:10:00"/>
        <d v="1900-03-01T09:10:00"/>
        <d v="1900-03-01T10:10:00"/>
        <d v="1900-03-01T11:10:00"/>
        <d v="1900-03-01T12:10:00"/>
        <d v="1900-03-01T13:10:00"/>
        <d v="1900-03-01T14:10:00"/>
        <d v="1900-03-01T15:10:00"/>
        <d v="1900-03-01T16:10:00"/>
        <d v="1900-03-01T17:10:00"/>
        <d v="1900-03-01T18:10:00"/>
        <d v="1900-03-01T19:10:00"/>
        <d v="1900-03-01T20:10:00"/>
        <d v="1900-03-01T21:10:00"/>
        <d v="1900-03-01T22:10:00"/>
        <d v="1900-03-01T23:10:00"/>
        <d v="1900-03-02T00:10:00"/>
        <d v="1900-03-02T01:10:00"/>
        <d v="1900-03-02T02:10:00"/>
        <d v="1900-03-02T03:10:00"/>
        <d v="1900-03-02T04:10:00"/>
        <d v="1900-03-02T05:10:00"/>
        <d v="1900-03-02T06:10:00"/>
        <d v="1900-03-02T07:10:00"/>
        <d v="1900-03-02T08:10:00"/>
        <d v="1900-03-02T09:10:00"/>
        <d v="1900-03-02T10:10:00"/>
        <d v="1900-03-02T11:10:00"/>
        <d v="1900-03-02T12:10:00"/>
        <d v="1900-03-02T13:10:00"/>
        <d v="1900-03-02T14:10:00"/>
        <d v="1900-03-02T15:10:00"/>
        <d v="1900-03-02T16:10:00"/>
        <d v="1900-03-02T17:10:00"/>
        <d v="1900-03-02T18:10:00"/>
        <d v="1900-03-02T19:10:00"/>
        <d v="1900-03-02T20:10:00"/>
        <d v="1900-03-02T21:10:00"/>
        <d v="1900-03-02T22:10:00"/>
        <d v="1900-03-02T23:10:00"/>
        <d v="1900-03-03T00:10:00"/>
        <d v="1900-03-03T01:10:00"/>
        <d v="1900-03-03T02:10:00"/>
        <d v="1900-03-03T03:10:00"/>
        <d v="1900-03-03T04:10:00"/>
        <d v="1900-03-03T05:10:00"/>
        <d v="1900-03-03T06:10:00"/>
        <d v="1900-03-03T07:10:00"/>
        <d v="1900-03-03T08:10:00"/>
        <d v="1900-03-03T09:10:00"/>
        <d v="1900-03-03T10:10:00"/>
        <d v="1900-03-03T11:10:00"/>
        <d v="1900-03-03T12:10:00"/>
        <d v="1900-03-03T13:10:00"/>
        <d v="1900-03-03T14:10:00"/>
        <d v="1900-03-03T15:10:00"/>
        <d v="1900-03-03T16:10:00"/>
        <d v="1900-03-03T17:10:00"/>
        <d v="1900-03-03T18:10:00"/>
        <d v="1900-03-03T19:10:00"/>
        <d v="1900-03-03T20:10:00"/>
        <d v="1900-03-03T21:10:00"/>
        <d v="1900-03-03T22:10:00"/>
        <d v="1900-03-03T23:10:00"/>
        <d v="1900-03-04T00:10:00"/>
        <d v="1900-03-04T01:10:00"/>
        <d v="1900-03-04T02:10:00"/>
        <d v="1900-03-04T03:10:00"/>
        <d v="1900-03-04T04:10:00"/>
        <d v="1900-03-04T05:10:00"/>
        <d v="1900-03-04T06:10:00"/>
        <d v="1900-03-04T07:10:00"/>
        <d v="1900-03-04T08:10:00"/>
        <d v="1900-03-04T09:10:00"/>
        <d v="1900-03-04T10:10:00"/>
        <d v="1900-03-04T11:10:00"/>
        <d v="1900-03-04T12:10:00"/>
        <d v="1900-03-04T13:10:00"/>
        <d v="1900-03-04T14:10:00"/>
        <d v="1900-03-04T15:10:00"/>
        <d v="1900-03-04T16:10:00"/>
        <d v="1900-03-04T17:10:00"/>
        <d v="1900-03-04T18:10:00"/>
        <d v="1900-03-04T19:10:00"/>
        <d v="1900-03-04T20:10:00"/>
        <d v="1900-03-04T21:10:00"/>
        <d v="1900-03-04T22:10:00"/>
        <d v="1900-03-04T23:10:00"/>
        <d v="1900-03-05T00:10:00"/>
        <d v="1900-03-05T01:10:00"/>
        <d v="1900-03-05T02:10:00"/>
        <d v="1900-03-05T03:10:00"/>
        <d v="1900-03-05T04:10:00"/>
        <d v="1900-03-05T05:10:00"/>
        <d v="1900-03-05T06:10:00"/>
        <d v="1900-03-05T07:10:00"/>
        <d v="1900-03-05T08:10:00"/>
        <d v="1900-03-05T09:10:00"/>
        <d v="1900-03-05T10:10:00"/>
        <d v="1900-03-05T11:10:00"/>
        <d v="1900-03-05T12:10:00"/>
        <d v="1900-03-05T13:10:00"/>
        <d v="1900-03-05T14:10:00"/>
        <d v="1900-03-05T15:10:00"/>
        <d v="1900-03-05T16:10:00"/>
        <d v="1900-03-05T17:10:00"/>
        <d v="1900-03-05T18:10:00"/>
        <d v="1900-03-05T19:10:00"/>
        <d v="1900-03-05T20:10:00"/>
        <d v="1900-03-05T21:10:00"/>
        <d v="1900-03-05T22:10:00"/>
        <d v="1900-03-05T23:10:00"/>
        <d v="1900-03-06T00:10:00"/>
        <d v="1900-03-06T01:10:00"/>
        <d v="1900-03-06T02:10:00"/>
        <d v="1900-03-06T03:10:00"/>
        <d v="1900-03-06T04:10:00"/>
        <d v="1900-03-06T05:10:00"/>
        <d v="1900-03-06T06:10:00"/>
        <d v="1900-03-06T07:10:00"/>
        <d v="1900-03-06T08:10:00"/>
        <d v="1900-03-06T09:10:00"/>
        <d v="1900-03-06T10:10:00"/>
        <d v="1900-03-06T11:10:00"/>
        <d v="1900-03-06T12:10:00"/>
        <d v="1900-03-06T13:10:00"/>
        <d v="1900-03-06T14:10:00"/>
        <d v="1900-03-06T15:10:00"/>
        <d v="1900-03-06T16:10:00"/>
        <d v="1900-03-06T17:10:00"/>
        <d v="1900-03-06T18:10:00"/>
        <d v="1900-03-06T19:10:00"/>
        <d v="1900-03-06T20:10:00"/>
        <d v="1900-03-06T21:10:00"/>
        <d v="1900-03-06T22:10:00"/>
        <d v="1900-03-06T23:10:00"/>
        <d v="1900-03-07T00:10:00"/>
        <d v="1900-03-07T01:10:00"/>
        <d v="1900-03-07T02:10:00"/>
        <d v="1900-03-07T03:10:00"/>
        <d v="1900-03-07T04:10:00"/>
        <d v="1900-03-07T05:10:00"/>
        <d v="1900-03-07T06:10:00"/>
        <d v="1900-03-07T07:10:00"/>
        <d v="1900-03-07T08:10:00"/>
        <d v="1900-03-07T09:10:00"/>
        <d v="1900-03-07T10:10:00"/>
        <d v="1900-03-07T11:10:00"/>
        <d v="1900-03-07T12:10:00"/>
        <d v="1900-03-07T13:10:00"/>
        <d v="1900-03-07T14:10:00"/>
        <d v="1900-03-07T15:10:00"/>
        <d v="1900-03-07T16:10:00"/>
        <d v="1900-03-07T17:10:00"/>
        <d v="1900-03-07T18:10:00"/>
        <d v="1900-03-07T19:10:00"/>
        <d v="1900-03-07T20:10:00"/>
        <d v="1900-03-07T21:10:00"/>
        <d v="1900-03-07T22:10:00"/>
        <d v="1900-03-07T23:10:00"/>
        <d v="1900-03-08T00:10:00"/>
        <d v="1900-03-08T01:10:00"/>
        <d v="1900-03-08T02:10:00"/>
        <d v="1900-03-08T03:10:00"/>
        <d v="1900-03-08T04:10:00"/>
        <d v="1900-03-08T05:10:00"/>
        <d v="1900-03-08T06:10:00"/>
        <d v="1900-03-08T07:10:00"/>
        <d v="1900-03-08T08:10:00"/>
        <d v="1900-03-08T09:10:00"/>
        <d v="1900-03-08T10:10:00"/>
        <d v="1900-03-08T11:10:00"/>
        <d v="1900-03-08T12:10:00"/>
        <d v="1900-03-08T13:10:00"/>
        <d v="1900-03-08T14:10:00"/>
        <d v="1900-03-08T15:10:00"/>
        <d v="1900-03-08T16:10:00"/>
        <d v="1900-03-08T17:10:00"/>
        <d v="1900-03-08T18:10:00"/>
        <d v="1900-03-08T19:10:00"/>
        <d v="1900-03-08T20:10:00"/>
        <d v="1900-03-08T21:10:00"/>
        <d v="1900-03-08T22:10:00"/>
        <d v="1900-03-08T23:10:00"/>
        <d v="1900-03-09T00:10:00"/>
        <d v="1900-03-09T01:10:00"/>
        <d v="1900-03-09T02:10:00"/>
        <d v="1900-03-09T03:10:00"/>
        <d v="1900-03-09T04:10:00"/>
        <d v="1900-03-09T05:10:00"/>
        <d v="1900-03-09T06:10:00"/>
        <d v="1900-03-09T07:10:00"/>
        <d v="1900-03-09T08:10:00"/>
        <d v="1900-03-09T09:10:00"/>
        <d v="1900-03-09T10:10:00"/>
        <d v="1900-03-09T11:10:00"/>
        <d v="1900-03-09T12:10:00"/>
        <d v="1900-03-09T13:10:00"/>
        <d v="1900-03-09T14:10:00"/>
        <d v="1900-03-09T15:10:00"/>
        <d v="1900-03-09T16:10:00"/>
        <d v="1900-03-09T17:10:00"/>
        <d v="1900-03-09T18:10:00"/>
        <d v="1900-03-09T19:10:00"/>
        <d v="1900-03-09T20:10:00"/>
        <d v="1900-03-09T21:10:00"/>
        <d v="1900-03-09T22:10:00"/>
        <d v="1900-03-09T23:10:00"/>
        <d v="1900-03-10T00:10:00"/>
        <d v="1900-03-10T01:10:00"/>
        <d v="1900-03-10T02:10:00"/>
        <d v="1900-03-10T03:10:00"/>
        <d v="1900-03-10T04:10:00"/>
        <d v="1900-03-10T05:10:00"/>
        <d v="1900-03-10T06:10:00"/>
        <d v="1900-03-10T07:10:00"/>
        <d v="1900-03-10T08:10:00"/>
        <d v="1900-03-10T09:10:00"/>
        <d v="1900-03-10T10:10:00"/>
        <d v="1900-03-10T11:10:00"/>
        <d v="1900-03-10T12:10:00"/>
        <d v="1900-03-10T13:10:00"/>
        <d v="1900-03-10T14:10:00"/>
        <d v="1900-03-10T15:10:00"/>
        <d v="1900-03-10T16:10:00"/>
        <d v="1900-03-10T17:10:00"/>
        <d v="1900-03-10T18:10:00"/>
        <d v="1900-03-10T19:10:00"/>
        <d v="1900-03-10T20:10:00"/>
        <d v="1900-03-10T21:10:00"/>
        <d v="1900-03-10T22:10:00"/>
        <d v="1900-03-10T23:10:00"/>
        <d v="1900-03-11T00:10:00"/>
        <d v="1900-03-11T01:10:00"/>
        <d v="1900-03-11T02:10:00"/>
        <d v="1900-03-11T03:10:00"/>
        <d v="1900-03-11T04:10:00"/>
        <d v="1900-03-11T05:10:00"/>
        <d v="1900-03-11T06:10:00"/>
        <d v="1900-03-11T07:10:00"/>
        <d v="1900-03-11T08:10:00"/>
        <d v="1900-03-11T09:10:00"/>
        <d v="1900-03-11T10:10:00"/>
        <d v="1900-03-11T11:10:00"/>
        <d v="1900-03-11T12:10:00"/>
        <d v="1900-03-11T13:10:00"/>
        <d v="1900-03-11T14:10:00"/>
        <d v="1900-03-11T15:10:00"/>
        <d v="1900-03-11T16:10:00"/>
        <d v="1900-03-11T17:10:00"/>
        <d v="1900-03-11T18:10:00"/>
        <d v="1900-03-11T19:10:00"/>
        <d v="1900-03-11T20:10:00"/>
        <d v="1900-03-11T21:10:00"/>
        <d v="1900-03-11T22:10:00"/>
        <d v="1900-03-11T23:10:00"/>
        <d v="1900-03-12T00:10:00"/>
        <d v="1900-03-12T01:10:00"/>
        <d v="1900-03-12T02:10:00"/>
        <d v="1900-03-12T03:10:00"/>
        <d v="1900-03-12T04:10:00"/>
        <d v="1900-03-12T05:10:00"/>
        <d v="1900-03-12T06:10:00"/>
        <d v="1900-03-12T07:10:00"/>
        <d v="1900-03-12T08:10:00"/>
        <d v="1900-03-12T09:10:00"/>
        <d v="1900-03-12T10:10:00"/>
        <d v="1900-03-12T11:10:00"/>
        <d v="1900-03-12T12:10:00"/>
        <d v="1900-03-12T13:10:00"/>
        <d v="1900-03-12T14:10:00"/>
        <d v="1900-03-12T15:10:00"/>
        <d v="1900-03-12T16:10:00"/>
        <d v="1900-03-12T17:10:00"/>
        <d v="1900-03-12T18:10:00"/>
        <d v="1900-03-12T19:10:00"/>
        <d v="1900-03-12T20:10:00"/>
        <d v="1900-03-12T21:10:00"/>
        <d v="1900-03-12T22:10:00"/>
        <d v="1900-03-12T23:10:00"/>
        <d v="1900-03-13T00:10:00"/>
        <d v="1900-03-13T01:10:00"/>
        <d v="1900-03-13T02:10:00"/>
        <d v="1900-03-13T03:10:00"/>
        <d v="1900-03-13T04:10:00"/>
        <d v="1900-03-13T05:10:00"/>
        <d v="1900-03-13T06:10:00"/>
        <d v="1900-03-13T07:10:00"/>
        <d v="1900-03-13T08:10:00"/>
        <d v="1900-03-13T09:10:00"/>
        <d v="1900-03-13T10:10:00"/>
        <d v="1900-03-13T11:10:00"/>
        <d v="1900-03-13T12:10:00"/>
        <d v="1900-03-13T13:10:00"/>
        <d v="1900-03-13T14:10:00"/>
        <d v="1900-03-13T15:10:00"/>
        <d v="1900-03-13T16:10:00"/>
        <d v="1900-03-13T17:10:00"/>
        <d v="1900-03-13T18:10:00"/>
        <d v="1900-03-13T19:10:00"/>
        <d v="1900-03-13T20:10:00"/>
        <d v="1900-03-13T21:10:00"/>
        <d v="1900-03-13T22:10:00"/>
        <d v="1900-03-13T23:10:00"/>
        <d v="1900-03-14T00:10:00"/>
        <d v="1900-03-14T01:10:00"/>
        <d v="1900-03-14T02:10:00"/>
        <d v="1900-03-14T03:10:00"/>
        <d v="1900-03-14T04:10:00"/>
        <d v="1900-03-14T05:10:00"/>
        <d v="1900-03-14T06:10:00"/>
        <d v="1900-03-14T07:10:00"/>
        <d v="1900-03-14T08:10:00"/>
        <d v="1900-03-14T09:10:00"/>
        <d v="1900-03-14T10:10:00"/>
        <d v="1900-03-14T11:10:00"/>
        <d v="1900-03-14T12:10:00"/>
        <d v="1900-03-14T13:10:00"/>
        <d v="1900-03-14T14:10:00"/>
        <d v="1900-03-14T15:10:00"/>
        <d v="1900-03-14T16:10:00"/>
        <d v="1900-03-14T17:10:00"/>
        <d v="1900-03-14T18:10:00"/>
        <d v="1900-03-14T19:10:00"/>
        <d v="1900-03-14T20:10:00"/>
        <d v="1900-03-14T21:10:00"/>
        <d v="1900-03-14T22:10:00"/>
        <d v="1900-03-14T23:10:00"/>
        <d v="1900-03-15T00:10:00"/>
        <d v="1900-03-15T01:10:00"/>
        <d v="1900-03-15T02:10:00"/>
        <d v="1900-03-15T03:10:00"/>
        <d v="1900-03-15T04:10:00"/>
        <d v="1900-03-15T05:10:00"/>
        <d v="1900-03-15T06:10:00"/>
        <d v="1900-03-15T07:10:00"/>
        <d v="1900-03-15T08:10:00"/>
        <d v="1900-03-15T09:10:00"/>
        <d v="1900-03-15T10:10:00"/>
        <d v="1900-03-15T11:10:00"/>
        <d v="1900-03-15T12:10:00"/>
        <d v="1900-03-15T13:10:00"/>
        <d v="1900-03-15T14:10:00"/>
        <d v="1900-03-15T15:10:00"/>
        <d v="1900-03-15T16:10:00"/>
        <d v="1900-03-15T17:10:00"/>
        <d v="1900-03-15T18:10:00"/>
        <d v="1900-03-15T19:10:00"/>
        <d v="1900-03-15T20:10:00"/>
        <d v="1900-03-15T21:10:00"/>
        <d v="1900-03-15T22:10:00"/>
        <d v="1900-03-15T23:10:00"/>
        <d v="1900-03-16T00:10:00"/>
        <d v="1900-03-16T01:10:00"/>
        <d v="1900-03-16T02:10:00"/>
        <d v="1900-03-16T03:10:00"/>
        <d v="1900-03-16T04:10:00"/>
        <d v="1900-03-16T05:10:00"/>
        <d v="1900-03-16T06:10:00"/>
        <d v="1900-03-16T07:10:00"/>
        <d v="1900-03-16T08:10:00"/>
        <d v="1900-03-16T09:10:00"/>
        <d v="1900-03-16T10:10:00"/>
        <d v="1900-03-16T11:10:00"/>
        <d v="1900-03-16T12:10:00"/>
        <d v="1900-03-16T13:10:00"/>
        <d v="1900-03-16T14:10:00"/>
        <d v="1900-03-16T15:10:00"/>
        <d v="1900-03-16T16:10:00"/>
        <d v="1900-03-16T17:10:00"/>
        <d v="1900-03-16T18:10:00"/>
        <d v="1900-03-16T19:10:00"/>
        <d v="1900-03-16T20:10:00"/>
        <d v="1900-03-16T21:10:00"/>
        <d v="1900-03-16T22:10:00"/>
        <d v="1900-03-16T23:10:00"/>
        <d v="1900-03-17T00:10:00"/>
        <d v="1900-03-17T01:10:00"/>
        <d v="1900-03-17T02:10:00"/>
        <d v="1900-03-17T03:10:00"/>
        <d v="1900-03-17T04:10:00"/>
        <d v="1900-03-17T05:10:00"/>
        <d v="1900-03-17T06:10:00"/>
        <d v="1900-03-17T07:10:00"/>
        <d v="1900-03-17T08:10:00"/>
        <d v="1900-03-17T09:10:00"/>
        <d v="1900-03-17T10:10:00"/>
        <d v="1900-03-17T11:10:00"/>
        <d v="1900-03-17T12:10:00"/>
        <d v="1900-03-17T13:10:00"/>
        <d v="1900-03-17T14:10:00"/>
        <d v="1900-03-17T15:10:00"/>
        <d v="1900-03-17T16:10:00"/>
        <d v="1900-03-17T17:10:00"/>
        <d v="1900-03-17T18:10:00"/>
        <d v="1900-03-17T19:10:00"/>
        <d v="1900-03-17T20:10:00"/>
        <d v="1900-03-17T21:10:00"/>
        <d v="1900-03-17T22:10:00"/>
        <d v="1900-03-17T23:10:00"/>
        <d v="1900-03-18T00:10:00"/>
        <d v="1900-03-18T01:10:00"/>
        <d v="1900-03-18T02:10:00"/>
        <d v="1900-03-18T03:10:00"/>
        <d v="1900-03-18T04:10:00"/>
        <d v="1900-03-18T05:10:00"/>
        <d v="1900-03-18T06:10:00"/>
        <d v="1900-03-18T07:10:00"/>
        <d v="1900-03-18T08:10:00"/>
        <d v="1900-03-18T09:10:00"/>
        <d v="1900-03-18T10:10:00"/>
        <d v="1900-03-18T11:10:00"/>
        <d v="1900-03-18T12:10:00"/>
        <d v="1900-03-18T13:10:00"/>
        <d v="1900-03-18T14:10:00"/>
        <d v="1900-03-18T15:10:00"/>
        <d v="1900-03-18T16:10:00"/>
        <d v="1900-03-18T17:10:00"/>
        <d v="1900-03-18T18:10:00"/>
        <d v="1900-03-18T19:10:00"/>
        <d v="1900-03-18T20:10:00"/>
        <d v="1900-03-18T21:10:00"/>
        <d v="1900-03-18T22:10:00"/>
        <d v="1900-03-18T23:10:00"/>
        <d v="1900-03-19T00:10:00"/>
        <d v="1900-03-19T01:10:00"/>
        <d v="1900-03-19T02:10:00"/>
        <d v="1900-03-19T03:10:00"/>
        <d v="1900-03-19T04:10:00"/>
        <d v="1900-03-19T05:10:00"/>
        <d v="1900-03-19T06:10:00"/>
        <d v="1900-03-19T07:10:00"/>
        <d v="1900-03-19T08:10:00"/>
        <d v="1900-03-19T09:10:00"/>
        <d v="1900-03-19T10:10:00"/>
        <d v="1900-03-19T11:10:00"/>
        <d v="1900-03-19T12:10:00"/>
        <d v="1900-03-19T13:10:00"/>
        <d v="1900-03-19T14:10:00"/>
        <d v="1900-03-19T15:10:00"/>
        <d v="1900-03-19T16:10:00"/>
        <d v="1900-03-19T17:10:00"/>
        <d v="1900-03-19T18:10:00"/>
        <d v="1900-03-19T19:10:00"/>
        <d v="1900-03-19T20:10:00"/>
        <d v="1900-03-19T21:10:00"/>
        <d v="1900-03-19T22:10:00"/>
        <d v="1900-03-19T23:10:00"/>
        <d v="1900-03-20T00:10:00"/>
        <d v="1900-03-20T01:10:00"/>
        <d v="1900-03-20T02:10:00"/>
        <d v="1900-03-20T03:10:00"/>
        <d v="1900-03-20T04:10:00"/>
        <d v="1900-03-20T05:10:00"/>
        <d v="1900-03-20T06:10:00"/>
        <d v="1900-03-20T07:10:00"/>
        <d v="1900-03-20T08:10:00"/>
        <d v="1900-03-20T09:10:00"/>
        <d v="1900-03-20T10:10:00"/>
        <d v="1900-03-20T11:10:00"/>
        <d v="1900-03-20T12:10:00"/>
        <d v="1900-03-20T13:10:00"/>
        <d v="1900-03-20T14:10:00"/>
        <d v="1900-03-20T15:10:00"/>
        <d v="1900-03-20T16:10:00"/>
        <d v="1900-03-20T17:10:00"/>
        <d v="1900-03-20T18:10:00"/>
        <d v="1900-03-20T19:10:00"/>
        <d v="1900-03-20T20:10:00"/>
        <d v="1900-03-20T21:10:00"/>
        <d v="1900-03-20T22:10:00"/>
        <d v="1900-03-20T23:10:00"/>
        <d v="1900-03-21T00:10:00"/>
        <d v="1900-03-21T01:10:00"/>
        <d v="1900-03-21T02:10:00"/>
        <d v="1900-03-21T03:10:00"/>
        <d v="1900-03-21T04:10:00"/>
        <d v="1900-03-21T05:10:00"/>
        <d v="1900-03-21T06:10:00"/>
        <d v="1900-03-21T07:10:00"/>
        <d v="1900-03-21T08:10:00"/>
        <d v="1900-03-21T09:10:00"/>
        <d v="1900-03-21T10:10:00"/>
        <d v="1900-03-21T11:10:00"/>
        <d v="1900-03-21T12:10:00"/>
        <d v="1900-03-21T13:10:00"/>
        <d v="1900-03-21T14:10:00"/>
        <d v="1900-03-21T15:10:00"/>
        <d v="1900-03-21T16:10:00"/>
        <d v="1900-03-21T17:10:00"/>
        <d v="1900-03-21T18:10:00"/>
        <d v="1900-03-21T19:10:00"/>
        <d v="1900-03-21T20:10:00"/>
        <d v="1900-03-21T21:10:00"/>
        <d v="1900-03-21T22:10:00"/>
        <d v="1900-03-21T23:10:00"/>
        <d v="1900-03-22T00:10:00"/>
        <d v="1900-03-22T01:10:00"/>
        <d v="1900-03-22T02:10:00"/>
        <d v="1900-03-22T03:10:00"/>
        <d v="1900-03-22T04:10:00"/>
        <d v="1900-03-22T05:10:00"/>
        <d v="1900-03-22T06:10:00"/>
        <d v="1900-03-22T07:10:00"/>
        <d v="1900-03-22T08:10:00"/>
        <d v="1900-03-22T09:10:00"/>
        <d v="1900-03-22T10:10:00"/>
        <d v="1900-03-22T11:10:00"/>
        <d v="1900-03-22T12:10:00"/>
        <d v="1900-03-22T13:10:00"/>
        <d v="1900-03-22T14:10:00"/>
        <d v="1900-03-22T15:10:00"/>
        <d v="1900-03-22T16:10:00"/>
        <d v="1900-03-22T17:10:00"/>
        <d v="1900-03-22T18:10:00"/>
        <d v="1900-03-22T19:10:00"/>
        <d v="1900-03-22T20:10:00"/>
        <d v="1900-03-22T21:10:00"/>
        <d v="1900-03-22T22:10:00"/>
        <d v="1900-03-22T23:10:00"/>
        <d v="1900-03-23T00:10:00"/>
        <d v="1900-03-23T01:10:00"/>
        <d v="1900-03-23T02:10:00"/>
        <d v="1900-03-23T03:10:00"/>
        <d v="1900-03-23T04:10:00"/>
        <d v="1900-03-23T05:10:00"/>
        <d v="1900-03-23T06:10:00"/>
        <d v="1900-03-23T07:10:00"/>
        <d v="1900-03-23T08:10:00"/>
        <d v="1900-03-23T09:10:00"/>
        <d v="1900-03-23T10:10:00"/>
        <d v="1900-03-23T11:10:00"/>
        <d v="1900-03-23T12:10:00"/>
        <d v="1900-03-23T13:10:00"/>
        <d v="1900-03-23T14:10:00"/>
        <d v="1900-03-23T15:10:00"/>
        <d v="1900-03-23T16:10:00"/>
        <d v="1900-03-23T17:10:00"/>
        <d v="1900-03-23T18:10:00"/>
        <d v="1900-03-23T19:10:00"/>
        <d v="1900-03-23T20:10:00"/>
        <d v="1900-03-23T21:10:00"/>
        <d v="1900-03-23T22:10:00"/>
        <d v="1900-03-23T23:10:00"/>
        <d v="1900-03-24T00:10:00"/>
        <d v="1900-03-24T01:10:00"/>
        <d v="1899-12-30T00:18:10" u="1"/>
        <d v="1899-12-30T00:29:10" u="1"/>
        <d v="1899-12-30T00:16:10" u="1"/>
        <d v="1899-12-30T00:37:10" u="1"/>
        <d v="1899-12-30T00:53:10" u="1"/>
        <d v="1899-12-30T00:20:10" u="1"/>
        <d v="1899-12-30T00:03:10" u="1"/>
        <d v="1899-12-30T00:11:10" u="1"/>
        <d v="1899-12-30T00:05:10" u="1"/>
        <d v="1899-12-30T00:57:10" u="1"/>
        <d v="1899-12-30T00:30:10" u="1"/>
        <d v="1899-12-30T00:39:10" u="1"/>
        <d v="1899-12-30T00:55:10" u="1"/>
        <d v="1899-12-30T00:12:10" u="1"/>
        <d v="1899-12-30T00:22:10" u="1"/>
        <d v="1899-12-30T00:59:10" u="1"/>
        <d v="1899-12-30T00:19:10" u="1"/>
        <d v="1899-12-30T00:08:10" u="1"/>
        <d v="1899-12-30T00:40:10" u="1"/>
        <d v="1899-12-30T00:32:10" u="1"/>
        <d v="1899-12-30T00:01:10" u="1"/>
        <d v="1899-12-30T00:24:10" u="1"/>
        <d v="1899-12-30T00:04:10" u="1"/>
        <d v="1899-12-30T00:27:10" u="1"/>
        <d v="1899-12-30T00:56:10" u="1"/>
        <d v="1899-12-30T00:02:10" u="1"/>
        <d v="1899-12-30T00:28:10" u="1"/>
        <d v="1899-12-30T00:49:10" u="1"/>
        <d v="1899-12-30T00:41:10" u="1"/>
        <d v="1899-12-30T00:47:10" u="1"/>
        <d v="1899-12-30T00:43:10" u="1"/>
        <d v="1899-12-30T00:52:10" u="1"/>
        <d v="1899-12-30T00:44:10" u="1"/>
        <d v="1899-12-30T00:15:10" u="1"/>
        <d v="1899-12-30T00:46:10" u="1"/>
        <d v="1899-12-30T00:33:10" u="1"/>
        <d v="1899-12-30T00:35:10" u="1"/>
        <d v="1899-12-30T00:38:10" u="1"/>
        <d v="1899-12-30T00:48:10" u="1"/>
        <d v="1899-12-30T00:07:10" u="1"/>
        <d v="1899-12-30T00:34:10" u="1"/>
        <d v="1899-12-30T00:25:10" u="1"/>
        <d v="1899-12-30T00:10:10" u="1"/>
        <d v="1899-12-30T00:26:10" u="1"/>
        <d v="1899-12-30T00:00:10" u="1"/>
        <d v="1899-12-30T00:50:10" u="1"/>
        <d v="1899-12-30T00:45:10" u="1"/>
        <d v="1899-12-30T00:36:10" u="1"/>
        <d v="1899-12-30T00:14:10" u="1"/>
        <d v="1899-12-30T00:23:10" u="1"/>
        <d v="1899-12-30T00:42:10" u="1"/>
        <d v="1899-12-30T00:06:10" u="1"/>
        <d v="1899-12-30T00:58:10" u="1"/>
        <d v="1899-12-30T00:31:10" u="1"/>
        <d v="1899-12-30T00:51:10" u="1"/>
        <d v="1899-12-30T00:09:10" u="1"/>
        <d v="1899-12-30T00:54:10" u="1"/>
        <d v="1899-12-30T00:21:10" u="1"/>
        <d v="1899-12-30T00:13:10" u="1"/>
        <d v="1899-12-30T00:17:10" u="1"/>
      </sharedItems>
      <fieldGroup par="26"/>
    </cacheField>
    <cacheField name="Hour" numFmtId="0">
      <sharedItems containsSemiMixedTypes="0" containsString="0" containsNumber="1" containsInteger="1" minValue="0" maxValue="23"/>
    </cacheField>
    <cacheField name="Peak/off-peak" numFmtId="0">
      <sharedItems count="2">
        <s v="Peak"/>
        <s v="Off-Peak"/>
      </sharedItems>
    </cacheField>
    <cacheField name="Location" numFmtId="0">
      <sharedItems count="8">
        <s v="Pune"/>
        <s v="Mumbai"/>
        <s v="Ahmedabad"/>
        <s v="Kolkata"/>
        <s v="Bangalore"/>
        <s v="Delhi"/>
        <s v="Chennai"/>
        <s v="Hyderabad"/>
      </sharedItems>
    </cacheField>
    <cacheField name="Road Type" numFmtId="0">
      <sharedItems count="5">
        <s v="Rural Road"/>
        <s v="Residential Area"/>
        <s v="City Road"/>
        <s v="Expressway"/>
        <s v="Highway"/>
      </sharedItems>
    </cacheField>
    <cacheField name="Weather Condition" numFmtId="0">
      <sharedItems count="5">
        <s v="Snowy"/>
        <s v="Clear"/>
        <s v="Rainy"/>
        <s v="Foggy"/>
        <s v="Windy"/>
      </sharedItems>
    </cacheField>
    <cacheField name="Vehicle Type" numFmtId="14">
      <sharedItems count="8">
        <s v="Car"/>
        <s v="Pedestrian"/>
        <s v="Bus"/>
        <s v="Auto"/>
        <s v="Truck"/>
        <s v="Bicycle"/>
        <s v="Bike"/>
        <s v="Auto-rickshaw" u="1"/>
      </sharedItems>
    </cacheField>
    <cacheField name="Accident Cause" numFmtId="14">
      <sharedItems count="7">
        <s v="Reckless Driving"/>
        <s v="Pedestrian Crossing"/>
        <s v="Over Speeding"/>
        <s v="Weather Conditions"/>
        <s v="Signal Violation"/>
        <s v="Brake Failure"/>
        <s v="Drunk Driving"/>
      </sharedItems>
    </cacheField>
    <cacheField name="Traffic Density" numFmtId="14">
      <sharedItems count="4">
        <s v="Low"/>
        <s v="High"/>
        <s v="Severe"/>
        <s v="Medium"/>
      </sharedItems>
    </cacheField>
    <cacheField name="Vehicles Involved" numFmtId="1">
      <sharedItems containsSemiMixedTypes="0" containsString="0" containsNumber="1" containsInteger="1" minValue="1" maxValue="5"/>
    </cacheField>
    <cacheField name="Driver Age" numFmtId="1">
      <sharedItems containsSemiMixedTypes="0" containsString="0" containsNumber="1" containsInteger="1" minValue="18" maxValue="75" count="58">
        <n v="42"/>
        <n v="34"/>
        <n v="21"/>
        <n v="57"/>
        <n v="26"/>
        <n v="74"/>
        <n v="72"/>
        <n v="29"/>
        <n v="60"/>
        <n v="37"/>
        <n v="47"/>
        <n v="68"/>
        <n v="64"/>
        <n v="27"/>
        <n v="19"/>
        <n v="56"/>
        <n v="71"/>
        <n v="39"/>
        <n v="63"/>
        <n v="32"/>
        <n v="44"/>
        <n v="43"/>
        <n v="30"/>
        <n v="35"/>
        <n v="75"/>
        <n v="18"/>
        <n v="23"/>
        <n v="40"/>
        <n v="61"/>
        <n v="65"/>
        <n v="67"/>
        <n v="49"/>
        <n v="24"/>
        <n v="41"/>
        <n v="38"/>
        <n v="50"/>
        <n v="46"/>
        <n v="25"/>
        <n v="51"/>
        <n v="33"/>
        <n v="70"/>
        <n v="45"/>
        <n v="59"/>
        <n v="66"/>
        <n v="31"/>
        <n v="48"/>
        <n v="55"/>
        <n v="62"/>
        <n v="58"/>
        <n v="22"/>
        <n v="73"/>
        <n v="20"/>
        <n v="28"/>
        <n v="69"/>
        <n v="52"/>
        <n v="53"/>
        <n v="36"/>
        <n v="54"/>
      </sharedItems>
    </cacheField>
    <cacheField name="License Validity" numFmtId="1">
      <sharedItems count="3">
        <s v="Expired"/>
        <s v="Valid"/>
        <s v="Suspended"/>
      </sharedItems>
    </cacheField>
    <cacheField name="Casualties" numFmtId="1">
      <sharedItems containsSemiMixedTypes="0" containsString="0" containsNumber="1" containsInteger="1" minValue="0" maxValue="10" count="11">
        <n v="0"/>
        <n v="7"/>
        <n v="2"/>
        <n v="4"/>
        <n v="10"/>
        <n v="6"/>
        <n v="5"/>
        <n v="8"/>
        <n v="9"/>
        <n v="3"/>
        <n v="1"/>
      </sharedItems>
    </cacheField>
    <cacheField name="Severity" numFmtId="1">
      <sharedItems count="4">
        <s v="Severe"/>
        <s v="Moderate"/>
        <s v="Minor"/>
        <s v="Fatal"/>
      </sharedItems>
    </cacheField>
    <cacheField name="Emergency Response Time (mins)" numFmtId="1">
      <sharedItems containsSemiMixedTypes="0" containsString="0" containsNumber="1" containsInteger="1" minValue="5" maxValue="60"/>
    </cacheField>
    <cacheField name="Hospitalization Required" numFmtId="166">
      <sharedItems count="2">
        <s v="Yes"/>
        <s v="No"/>
      </sharedItems>
    </cacheField>
    <cacheField name="Police Report Filed" numFmtId="166">
      <sharedItems count="2">
        <s v="Yes"/>
        <s v="No"/>
      </sharedItems>
    </cacheField>
    <cacheField name="Legal Actions Taken" numFmtId="166">
      <sharedItems count="4">
        <s v="Fine Issued"/>
        <s v="License Suspended"/>
        <s v="None"/>
        <s v="Arrest Made"/>
      </sharedItems>
    </cacheField>
    <cacheField name="Months (Date)" numFmtId="0" databaseField="0">
      <fieldGroup base="2">
        <rangePr groupBy="months" startDate="2020-01-05T00:00:00" endDate="2025-01-01T00:00:00"/>
        <groupItems count="14">
          <s v="&lt;05-01-2020"/>
          <s v="Jan"/>
          <s v="Feb"/>
          <s v="Mar"/>
          <s v="Apr"/>
          <s v="May"/>
          <s v="Jun"/>
          <s v="Jul"/>
          <s v="Aug"/>
          <s v="Sep"/>
          <s v="Oct"/>
          <s v="Nov"/>
          <s v="Dec"/>
          <s v="&gt;01-01-2025"/>
        </groupItems>
      </fieldGroup>
    </cacheField>
    <cacheField name="Quarters (Date)" numFmtId="0" databaseField="0">
      <fieldGroup base="2">
        <rangePr groupBy="quarters" startDate="2020-01-05T00:00:00" endDate="2025-01-01T00:00:00"/>
        <groupItems count="6">
          <s v="&lt;05-01-2020"/>
          <s v="Qtr1"/>
          <s v="Qtr2"/>
          <s v="Qtr3"/>
          <s v="Qtr4"/>
          <s v="&gt;01-01-2025"/>
        </groupItems>
      </fieldGroup>
    </cacheField>
    <cacheField name="Years (Date)" numFmtId="0" databaseField="0">
      <fieldGroup base="2">
        <rangePr groupBy="years" startDate="2020-01-05T00:00:00" endDate="2025-01-01T00:00:00"/>
        <groupItems count="8">
          <s v="&lt;05-01-2020"/>
          <s v="2020"/>
          <s v="2021"/>
          <s v="2022"/>
          <s v="2023"/>
          <s v="2024"/>
          <s v="2025"/>
          <s v="&gt;01-01-2025"/>
        </groupItems>
      </fieldGroup>
    </cacheField>
    <cacheField name="Minutes (Accident Time)" numFmtId="0" databaseField="0">
      <fieldGroup base="4">
        <rangePr groupBy="minutes" startDate="1899-12-30T18:10:00" endDate="1900-03-24T01:10: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24-03-1900"/>
        </groupItems>
      </fieldGroup>
    </cacheField>
    <cacheField name="Hours (Accident Time)" numFmtId="0" databaseField="0">
      <fieldGroup base="4">
        <rangePr groupBy="hours" startDate="1899-12-30T18:10:00" endDate="1900-03-24T01:10:00"/>
        <groupItems count="26">
          <s v="&lt;00-01-1900"/>
          <s v="00"/>
          <s v="01"/>
          <s v="02"/>
          <s v="03"/>
          <s v="04"/>
          <s v="05"/>
          <s v="06"/>
          <s v="07"/>
          <s v="08"/>
          <s v="09"/>
          <s v="10"/>
          <s v="11"/>
          <s v="12"/>
          <s v="13"/>
          <s v="14"/>
          <s v="15"/>
          <s v="16"/>
          <s v="17"/>
          <s v="18"/>
          <s v="19"/>
          <s v="20"/>
          <s v="21"/>
          <s v="22"/>
          <s v="23"/>
          <s v="&gt;24-03-1900"/>
        </groupItems>
      </fieldGroup>
    </cacheField>
  </cacheFields>
  <extLst>
    <ext xmlns:x14="http://schemas.microsoft.com/office/spreadsheetml/2009/9/main" uri="{725AE2AE-9491-48be-B2B4-4EB974FC3084}">
      <x14:pivotCacheDefinition pivotCacheId="18683829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1"/>
    <s v="40d89ac9"/>
    <x v="0"/>
    <d v="2023-05-31T00:00:00"/>
    <x v="0"/>
    <n v="18"/>
    <x v="0"/>
    <x v="0"/>
    <x v="0"/>
    <x v="0"/>
    <x v="0"/>
    <x v="0"/>
    <x v="0"/>
    <n v="4"/>
    <x v="0"/>
    <x v="0"/>
    <x v="0"/>
    <x v="0"/>
    <n v="16"/>
    <x v="0"/>
    <x v="0"/>
    <x v="0"/>
  </r>
  <r>
    <n v="2"/>
    <s v="0d3aa9eb"/>
    <x v="1"/>
    <d v="2021-10-26T00:00:00"/>
    <x v="1"/>
    <n v="19"/>
    <x v="0"/>
    <x v="1"/>
    <x v="1"/>
    <x v="0"/>
    <x v="1"/>
    <x v="1"/>
    <x v="1"/>
    <n v="1"/>
    <x v="1"/>
    <x v="1"/>
    <x v="1"/>
    <x v="0"/>
    <n v="23"/>
    <x v="1"/>
    <x v="1"/>
    <x v="1"/>
  </r>
  <r>
    <n v="3"/>
    <s v="2c8d4c41"/>
    <x v="2"/>
    <d v="2023-12-28T00:00:00"/>
    <x v="2"/>
    <n v="20"/>
    <x v="1"/>
    <x v="1"/>
    <x v="2"/>
    <x v="1"/>
    <x v="1"/>
    <x v="1"/>
    <x v="1"/>
    <n v="3"/>
    <x v="2"/>
    <x v="1"/>
    <x v="2"/>
    <x v="1"/>
    <n v="39"/>
    <x v="1"/>
    <x v="0"/>
    <x v="2"/>
  </r>
  <r>
    <n v="4"/>
    <s v="52847abc"/>
    <x v="3"/>
    <d v="2023-09-09T00:00:00"/>
    <x v="3"/>
    <n v="21"/>
    <x v="1"/>
    <x v="2"/>
    <x v="2"/>
    <x v="1"/>
    <x v="2"/>
    <x v="1"/>
    <x v="2"/>
    <n v="5"/>
    <x v="3"/>
    <x v="0"/>
    <x v="3"/>
    <x v="2"/>
    <n v="48"/>
    <x v="1"/>
    <x v="0"/>
    <x v="3"/>
  </r>
  <r>
    <n v="5"/>
    <s v="59960c90"/>
    <x v="4"/>
    <d v="2023-07-05T00:00:00"/>
    <x v="4"/>
    <n v="22"/>
    <x v="1"/>
    <x v="3"/>
    <x v="2"/>
    <x v="2"/>
    <x v="3"/>
    <x v="2"/>
    <x v="0"/>
    <n v="4"/>
    <x v="4"/>
    <x v="0"/>
    <x v="4"/>
    <x v="1"/>
    <n v="31"/>
    <x v="0"/>
    <x v="0"/>
    <x v="1"/>
  </r>
  <r>
    <n v="6"/>
    <s v="39d5930b"/>
    <x v="5"/>
    <d v="2022-05-01T00:00:00"/>
    <x v="5"/>
    <n v="23"/>
    <x v="1"/>
    <x v="1"/>
    <x v="3"/>
    <x v="0"/>
    <x v="1"/>
    <x v="2"/>
    <x v="1"/>
    <n v="4"/>
    <x v="5"/>
    <x v="2"/>
    <x v="0"/>
    <x v="1"/>
    <n v="7"/>
    <x v="1"/>
    <x v="0"/>
    <x v="2"/>
  </r>
  <r>
    <n v="7"/>
    <s v="4b833fa3"/>
    <x v="6"/>
    <d v="2021-10-03T00:00:00"/>
    <x v="6"/>
    <n v="0"/>
    <x v="1"/>
    <x v="0"/>
    <x v="2"/>
    <x v="3"/>
    <x v="4"/>
    <x v="1"/>
    <x v="3"/>
    <n v="5"/>
    <x v="6"/>
    <x v="2"/>
    <x v="1"/>
    <x v="2"/>
    <n v="50"/>
    <x v="0"/>
    <x v="1"/>
    <x v="2"/>
  </r>
  <r>
    <n v="8"/>
    <s v="4fdc3887"/>
    <x v="7"/>
    <d v="2024-03-06T00:00:00"/>
    <x v="7"/>
    <n v="1"/>
    <x v="1"/>
    <x v="4"/>
    <x v="4"/>
    <x v="0"/>
    <x v="0"/>
    <x v="3"/>
    <x v="0"/>
    <n v="5"/>
    <x v="1"/>
    <x v="0"/>
    <x v="5"/>
    <x v="3"/>
    <n v="47"/>
    <x v="0"/>
    <x v="0"/>
    <x v="1"/>
  </r>
  <r>
    <n v="9"/>
    <s v="4d797daa"/>
    <x v="8"/>
    <d v="2020-09-27T00:00:00"/>
    <x v="8"/>
    <n v="2"/>
    <x v="1"/>
    <x v="5"/>
    <x v="4"/>
    <x v="0"/>
    <x v="2"/>
    <x v="1"/>
    <x v="3"/>
    <n v="1"/>
    <x v="7"/>
    <x v="1"/>
    <x v="1"/>
    <x v="2"/>
    <n v="21"/>
    <x v="0"/>
    <x v="1"/>
    <x v="0"/>
  </r>
  <r>
    <n v="10"/>
    <s v="44a7c0d6"/>
    <x v="9"/>
    <d v="2023-02-23T00:00:00"/>
    <x v="9"/>
    <n v="3"/>
    <x v="1"/>
    <x v="5"/>
    <x v="4"/>
    <x v="2"/>
    <x v="4"/>
    <x v="4"/>
    <x v="0"/>
    <n v="4"/>
    <x v="8"/>
    <x v="0"/>
    <x v="1"/>
    <x v="3"/>
    <n v="6"/>
    <x v="1"/>
    <x v="1"/>
    <x v="1"/>
  </r>
  <r>
    <n v="11"/>
    <s v="59bdcb7f"/>
    <x v="10"/>
    <d v="2023-05-13T00:00:00"/>
    <x v="10"/>
    <n v="4"/>
    <x v="1"/>
    <x v="1"/>
    <x v="2"/>
    <x v="3"/>
    <x v="2"/>
    <x v="2"/>
    <x v="0"/>
    <n v="2"/>
    <x v="9"/>
    <x v="0"/>
    <x v="6"/>
    <x v="2"/>
    <n v="15"/>
    <x v="0"/>
    <x v="1"/>
    <x v="3"/>
  </r>
  <r>
    <n v="12"/>
    <s v="98f78204"/>
    <x v="11"/>
    <d v="2021-06-18T00:00:00"/>
    <x v="11"/>
    <n v="5"/>
    <x v="1"/>
    <x v="2"/>
    <x v="1"/>
    <x v="1"/>
    <x v="2"/>
    <x v="2"/>
    <x v="2"/>
    <n v="4"/>
    <x v="10"/>
    <x v="1"/>
    <x v="7"/>
    <x v="1"/>
    <n v="37"/>
    <x v="0"/>
    <x v="1"/>
    <x v="2"/>
  </r>
  <r>
    <n v="13"/>
    <s v="64432c0c"/>
    <x v="12"/>
    <d v="2020-10-08T00:00:00"/>
    <x v="12"/>
    <n v="6"/>
    <x v="1"/>
    <x v="4"/>
    <x v="3"/>
    <x v="0"/>
    <x v="5"/>
    <x v="4"/>
    <x v="0"/>
    <n v="2"/>
    <x v="2"/>
    <x v="0"/>
    <x v="1"/>
    <x v="0"/>
    <n v="18"/>
    <x v="1"/>
    <x v="0"/>
    <x v="2"/>
  </r>
  <r>
    <n v="14"/>
    <s v="fc8c3d07"/>
    <x v="13"/>
    <d v="2021-12-01T00:00:00"/>
    <x v="13"/>
    <n v="7"/>
    <x v="0"/>
    <x v="6"/>
    <x v="2"/>
    <x v="2"/>
    <x v="6"/>
    <x v="3"/>
    <x v="1"/>
    <n v="4"/>
    <x v="9"/>
    <x v="1"/>
    <x v="8"/>
    <x v="0"/>
    <n v="11"/>
    <x v="1"/>
    <x v="1"/>
    <x v="3"/>
  </r>
  <r>
    <n v="15"/>
    <s v="a466bd77"/>
    <x v="14"/>
    <d v="2023-10-21T00:00:00"/>
    <x v="14"/>
    <n v="8"/>
    <x v="0"/>
    <x v="0"/>
    <x v="0"/>
    <x v="2"/>
    <x v="1"/>
    <x v="4"/>
    <x v="3"/>
    <n v="2"/>
    <x v="11"/>
    <x v="2"/>
    <x v="6"/>
    <x v="3"/>
    <n v="31"/>
    <x v="0"/>
    <x v="1"/>
    <x v="3"/>
  </r>
  <r>
    <n v="16"/>
    <s v="81a27098"/>
    <x v="15"/>
    <d v="2023-06-19T00:00:00"/>
    <x v="15"/>
    <n v="9"/>
    <x v="0"/>
    <x v="5"/>
    <x v="0"/>
    <x v="0"/>
    <x v="1"/>
    <x v="3"/>
    <x v="3"/>
    <n v="2"/>
    <x v="12"/>
    <x v="2"/>
    <x v="4"/>
    <x v="1"/>
    <n v="29"/>
    <x v="0"/>
    <x v="0"/>
    <x v="3"/>
  </r>
  <r>
    <n v="17"/>
    <s v="d3a65474"/>
    <x v="16"/>
    <d v="2024-06-23T00:00:00"/>
    <x v="16"/>
    <n v="10"/>
    <x v="0"/>
    <x v="0"/>
    <x v="4"/>
    <x v="1"/>
    <x v="5"/>
    <x v="4"/>
    <x v="0"/>
    <n v="5"/>
    <x v="13"/>
    <x v="2"/>
    <x v="4"/>
    <x v="1"/>
    <n v="24"/>
    <x v="0"/>
    <x v="0"/>
    <x v="0"/>
  </r>
  <r>
    <n v="18"/>
    <s v="264e9b29"/>
    <x v="17"/>
    <d v="2022-10-10T00:00:00"/>
    <x v="17"/>
    <n v="11"/>
    <x v="1"/>
    <x v="5"/>
    <x v="2"/>
    <x v="2"/>
    <x v="5"/>
    <x v="3"/>
    <x v="2"/>
    <n v="3"/>
    <x v="14"/>
    <x v="0"/>
    <x v="2"/>
    <x v="0"/>
    <n v="46"/>
    <x v="1"/>
    <x v="1"/>
    <x v="0"/>
  </r>
  <r>
    <n v="19"/>
    <s v="4ab088e4"/>
    <x v="18"/>
    <d v="2022-07-03T00:00:00"/>
    <x v="18"/>
    <n v="12"/>
    <x v="1"/>
    <x v="5"/>
    <x v="3"/>
    <x v="4"/>
    <x v="0"/>
    <x v="4"/>
    <x v="0"/>
    <n v="2"/>
    <x v="15"/>
    <x v="0"/>
    <x v="5"/>
    <x v="1"/>
    <n v="42"/>
    <x v="1"/>
    <x v="1"/>
    <x v="3"/>
  </r>
  <r>
    <n v="20"/>
    <s v="ec1a519d"/>
    <x v="19"/>
    <d v="2023-04-11T00:00:00"/>
    <x v="19"/>
    <n v="13"/>
    <x v="1"/>
    <x v="2"/>
    <x v="2"/>
    <x v="4"/>
    <x v="3"/>
    <x v="3"/>
    <x v="1"/>
    <n v="5"/>
    <x v="16"/>
    <x v="0"/>
    <x v="1"/>
    <x v="0"/>
    <n v="53"/>
    <x v="0"/>
    <x v="1"/>
    <x v="0"/>
  </r>
  <r>
    <n v="21"/>
    <s v="a0a6c08a"/>
    <x v="20"/>
    <d v="2020-01-19T00:00:00"/>
    <x v="20"/>
    <n v="14"/>
    <x v="1"/>
    <x v="0"/>
    <x v="1"/>
    <x v="0"/>
    <x v="6"/>
    <x v="5"/>
    <x v="3"/>
    <n v="5"/>
    <x v="17"/>
    <x v="0"/>
    <x v="7"/>
    <x v="0"/>
    <n v="24"/>
    <x v="1"/>
    <x v="0"/>
    <x v="3"/>
  </r>
  <r>
    <n v="22"/>
    <s v="22f4a2b2"/>
    <x v="21"/>
    <d v="2022-10-27T00:00:00"/>
    <x v="21"/>
    <n v="15"/>
    <x v="1"/>
    <x v="3"/>
    <x v="3"/>
    <x v="0"/>
    <x v="5"/>
    <x v="4"/>
    <x v="1"/>
    <n v="1"/>
    <x v="18"/>
    <x v="0"/>
    <x v="5"/>
    <x v="3"/>
    <n v="30"/>
    <x v="0"/>
    <x v="1"/>
    <x v="0"/>
  </r>
  <r>
    <n v="23"/>
    <s v="1df61f69"/>
    <x v="22"/>
    <d v="2020-12-18T00:00:00"/>
    <x v="22"/>
    <n v="16"/>
    <x v="0"/>
    <x v="2"/>
    <x v="2"/>
    <x v="2"/>
    <x v="5"/>
    <x v="3"/>
    <x v="2"/>
    <n v="3"/>
    <x v="19"/>
    <x v="1"/>
    <x v="8"/>
    <x v="3"/>
    <n v="19"/>
    <x v="0"/>
    <x v="0"/>
    <x v="3"/>
  </r>
  <r>
    <n v="24"/>
    <s v="034d0c36"/>
    <x v="23"/>
    <d v="2021-04-19T00:00:00"/>
    <x v="23"/>
    <n v="17"/>
    <x v="0"/>
    <x v="6"/>
    <x v="3"/>
    <x v="2"/>
    <x v="1"/>
    <x v="3"/>
    <x v="2"/>
    <n v="3"/>
    <x v="20"/>
    <x v="2"/>
    <x v="2"/>
    <x v="0"/>
    <n v="44"/>
    <x v="1"/>
    <x v="1"/>
    <x v="3"/>
  </r>
  <r>
    <n v="25"/>
    <s v="c93d8959"/>
    <x v="24"/>
    <d v="2024-11-19T00:00:00"/>
    <x v="24"/>
    <n v="18"/>
    <x v="0"/>
    <x v="2"/>
    <x v="1"/>
    <x v="1"/>
    <x v="4"/>
    <x v="5"/>
    <x v="3"/>
    <n v="2"/>
    <x v="21"/>
    <x v="1"/>
    <x v="8"/>
    <x v="2"/>
    <n v="52"/>
    <x v="0"/>
    <x v="0"/>
    <x v="2"/>
  </r>
  <r>
    <n v="26"/>
    <s v="37d51695"/>
    <x v="25"/>
    <d v="2022-08-08T00:00:00"/>
    <x v="25"/>
    <n v="19"/>
    <x v="0"/>
    <x v="2"/>
    <x v="2"/>
    <x v="1"/>
    <x v="0"/>
    <x v="4"/>
    <x v="2"/>
    <n v="4"/>
    <x v="22"/>
    <x v="1"/>
    <x v="2"/>
    <x v="3"/>
    <n v="53"/>
    <x v="0"/>
    <x v="0"/>
    <x v="1"/>
  </r>
  <r>
    <n v="27"/>
    <s v="27a122e8"/>
    <x v="26"/>
    <d v="2023-06-08T00:00:00"/>
    <x v="26"/>
    <n v="20"/>
    <x v="1"/>
    <x v="6"/>
    <x v="1"/>
    <x v="2"/>
    <x v="0"/>
    <x v="5"/>
    <x v="3"/>
    <n v="3"/>
    <x v="8"/>
    <x v="2"/>
    <x v="7"/>
    <x v="1"/>
    <n v="22"/>
    <x v="1"/>
    <x v="0"/>
    <x v="3"/>
  </r>
  <r>
    <n v="28"/>
    <s v="10693c04"/>
    <x v="27"/>
    <d v="2024-07-01T00:00:00"/>
    <x v="27"/>
    <n v="21"/>
    <x v="1"/>
    <x v="2"/>
    <x v="3"/>
    <x v="3"/>
    <x v="0"/>
    <x v="5"/>
    <x v="0"/>
    <n v="5"/>
    <x v="19"/>
    <x v="1"/>
    <x v="5"/>
    <x v="1"/>
    <n v="39"/>
    <x v="1"/>
    <x v="0"/>
    <x v="1"/>
  </r>
  <r>
    <n v="29"/>
    <s v="c4d418be"/>
    <x v="28"/>
    <d v="2022-03-29T00:00:00"/>
    <x v="28"/>
    <n v="22"/>
    <x v="1"/>
    <x v="4"/>
    <x v="3"/>
    <x v="1"/>
    <x v="6"/>
    <x v="5"/>
    <x v="1"/>
    <n v="1"/>
    <x v="10"/>
    <x v="0"/>
    <x v="2"/>
    <x v="2"/>
    <n v="25"/>
    <x v="1"/>
    <x v="0"/>
    <x v="0"/>
  </r>
  <r>
    <n v="30"/>
    <s v="20abffff"/>
    <x v="29"/>
    <d v="2022-01-20T00:00:00"/>
    <x v="29"/>
    <n v="23"/>
    <x v="1"/>
    <x v="4"/>
    <x v="3"/>
    <x v="0"/>
    <x v="2"/>
    <x v="6"/>
    <x v="2"/>
    <n v="1"/>
    <x v="15"/>
    <x v="0"/>
    <x v="1"/>
    <x v="1"/>
    <n v="38"/>
    <x v="1"/>
    <x v="0"/>
    <x v="2"/>
  </r>
  <r>
    <n v="31"/>
    <s v="ce174ec6"/>
    <x v="30"/>
    <d v="2020-12-19T00:00:00"/>
    <x v="30"/>
    <n v="0"/>
    <x v="1"/>
    <x v="1"/>
    <x v="0"/>
    <x v="1"/>
    <x v="3"/>
    <x v="6"/>
    <x v="0"/>
    <n v="5"/>
    <x v="23"/>
    <x v="2"/>
    <x v="0"/>
    <x v="1"/>
    <n v="22"/>
    <x v="0"/>
    <x v="0"/>
    <x v="0"/>
  </r>
  <r>
    <n v="32"/>
    <s v="eb1ef1d5"/>
    <x v="31"/>
    <d v="2020-12-01T00:00:00"/>
    <x v="31"/>
    <n v="1"/>
    <x v="1"/>
    <x v="1"/>
    <x v="4"/>
    <x v="3"/>
    <x v="5"/>
    <x v="3"/>
    <x v="3"/>
    <n v="3"/>
    <x v="24"/>
    <x v="2"/>
    <x v="9"/>
    <x v="2"/>
    <n v="20"/>
    <x v="0"/>
    <x v="1"/>
    <x v="2"/>
  </r>
  <r>
    <n v="33"/>
    <s v="70a2f93d"/>
    <x v="32"/>
    <d v="2021-07-11T00:00:00"/>
    <x v="32"/>
    <n v="2"/>
    <x v="1"/>
    <x v="2"/>
    <x v="4"/>
    <x v="0"/>
    <x v="4"/>
    <x v="1"/>
    <x v="2"/>
    <n v="5"/>
    <x v="25"/>
    <x v="2"/>
    <x v="3"/>
    <x v="2"/>
    <n v="20"/>
    <x v="1"/>
    <x v="1"/>
    <x v="1"/>
  </r>
  <r>
    <n v="34"/>
    <s v="d4188d99"/>
    <x v="33"/>
    <d v="2023-11-02T00:00:00"/>
    <x v="33"/>
    <n v="3"/>
    <x v="1"/>
    <x v="2"/>
    <x v="3"/>
    <x v="3"/>
    <x v="1"/>
    <x v="2"/>
    <x v="1"/>
    <n v="4"/>
    <x v="19"/>
    <x v="2"/>
    <x v="0"/>
    <x v="2"/>
    <n v="11"/>
    <x v="0"/>
    <x v="0"/>
    <x v="2"/>
  </r>
  <r>
    <n v="35"/>
    <s v="ca62459b"/>
    <x v="34"/>
    <d v="2022-06-10T00:00:00"/>
    <x v="34"/>
    <n v="4"/>
    <x v="1"/>
    <x v="3"/>
    <x v="0"/>
    <x v="3"/>
    <x v="0"/>
    <x v="0"/>
    <x v="2"/>
    <n v="4"/>
    <x v="26"/>
    <x v="2"/>
    <x v="3"/>
    <x v="2"/>
    <n v="49"/>
    <x v="0"/>
    <x v="1"/>
    <x v="1"/>
  </r>
  <r>
    <n v="36"/>
    <s v="ec88d997"/>
    <x v="35"/>
    <d v="2023-05-09T00:00:00"/>
    <x v="35"/>
    <n v="5"/>
    <x v="1"/>
    <x v="4"/>
    <x v="0"/>
    <x v="4"/>
    <x v="4"/>
    <x v="3"/>
    <x v="3"/>
    <n v="2"/>
    <x v="27"/>
    <x v="2"/>
    <x v="1"/>
    <x v="3"/>
    <n v="57"/>
    <x v="0"/>
    <x v="0"/>
    <x v="2"/>
  </r>
  <r>
    <n v="37"/>
    <s v="907ba7c0"/>
    <x v="36"/>
    <d v="2021-01-06T00:00:00"/>
    <x v="36"/>
    <n v="6"/>
    <x v="1"/>
    <x v="2"/>
    <x v="2"/>
    <x v="1"/>
    <x v="4"/>
    <x v="2"/>
    <x v="1"/>
    <n v="1"/>
    <x v="28"/>
    <x v="2"/>
    <x v="2"/>
    <x v="0"/>
    <n v="52"/>
    <x v="0"/>
    <x v="1"/>
    <x v="2"/>
  </r>
  <r>
    <n v="38"/>
    <s v="71e118bf"/>
    <x v="37"/>
    <d v="2021-08-30T00:00:00"/>
    <x v="37"/>
    <n v="7"/>
    <x v="0"/>
    <x v="5"/>
    <x v="0"/>
    <x v="3"/>
    <x v="2"/>
    <x v="2"/>
    <x v="0"/>
    <n v="3"/>
    <x v="11"/>
    <x v="1"/>
    <x v="10"/>
    <x v="3"/>
    <n v="32"/>
    <x v="1"/>
    <x v="1"/>
    <x v="1"/>
  </r>
  <r>
    <n v="39"/>
    <s v="c76727e6"/>
    <x v="38"/>
    <d v="2024-08-13T00:00:00"/>
    <x v="38"/>
    <n v="8"/>
    <x v="0"/>
    <x v="0"/>
    <x v="0"/>
    <x v="0"/>
    <x v="5"/>
    <x v="2"/>
    <x v="2"/>
    <n v="3"/>
    <x v="2"/>
    <x v="1"/>
    <x v="6"/>
    <x v="3"/>
    <n v="37"/>
    <x v="0"/>
    <x v="1"/>
    <x v="1"/>
  </r>
  <r>
    <n v="40"/>
    <s v="814030ed"/>
    <x v="39"/>
    <d v="2023-01-13T00:00:00"/>
    <x v="39"/>
    <n v="9"/>
    <x v="0"/>
    <x v="6"/>
    <x v="0"/>
    <x v="2"/>
    <x v="2"/>
    <x v="4"/>
    <x v="2"/>
    <n v="5"/>
    <x v="29"/>
    <x v="2"/>
    <x v="9"/>
    <x v="1"/>
    <n v="36"/>
    <x v="0"/>
    <x v="1"/>
    <x v="2"/>
  </r>
  <r>
    <n v="41"/>
    <s v="fe783964"/>
    <x v="40"/>
    <d v="2021-01-10T00:00:00"/>
    <x v="40"/>
    <n v="10"/>
    <x v="0"/>
    <x v="7"/>
    <x v="0"/>
    <x v="4"/>
    <x v="5"/>
    <x v="6"/>
    <x v="0"/>
    <n v="1"/>
    <x v="21"/>
    <x v="1"/>
    <x v="10"/>
    <x v="1"/>
    <n v="48"/>
    <x v="1"/>
    <x v="0"/>
    <x v="0"/>
  </r>
  <r>
    <n v="42"/>
    <n v="2463718"/>
    <x v="41"/>
    <d v="2021-06-05T00:00:00"/>
    <x v="41"/>
    <n v="11"/>
    <x v="1"/>
    <x v="5"/>
    <x v="3"/>
    <x v="2"/>
    <x v="4"/>
    <x v="2"/>
    <x v="1"/>
    <n v="3"/>
    <x v="15"/>
    <x v="2"/>
    <x v="7"/>
    <x v="1"/>
    <n v="50"/>
    <x v="0"/>
    <x v="1"/>
    <x v="2"/>
  </r>
  <r>
    <n v="43"/>
    <s v="c531dfc9"/>
    <x v="42"/>
    <d v="2021-02-19T00:00:00"/>
    <x v="42"/>
    <n v="12"/>
    <x v="1"/>
    <x v="3"/>
    <x v="4"/>
    <x v="2"/>
    <x v="6"/>
    <x v="6"/>
    <x v="0"/>
    <n v="2"/>
    <x v="30"/>
    <x v="0"/>
    <x v="7"/>
    <x v="3"/>
    <n v="23"/>
    <x v="0"/>
    <x v="0"/>
    <x v="1"/>
  </r>
  <r>
    <n v="44"/>
    <s v="1442adb1"/>
    <x v="43"/>
    <d v="2023-11-16T00:00:00"/>
    <x v="43"/>
    <n v="13"/>
    <x v="1"/>
    <x v="4"/>
    <x v="2"/>
    <x v="4"/>
    <x v="0"/>
    <x v="6"/>
    <x v="1"/>
    <n v="2"/>
    <x v="31"/>
    <x v="0"/>
    <x v="7"/>
    <x v="2"/>
    <n v="45"/>
    <x v="0"/>
    <x v="0"/>
    <x v="3"/>
  </r>
  <r>
    <n v="45"/>
    <s v="45a2d136"/>
    <x v="44"/>
    <d v="2023-07-22T00:00:00"/>
    <x v="44"/>
    <n v="14"/>
    <x v="1"/>
    <x v="3"/>
    <x v="1"/>
    <x v="1"/>
    <x v="2"/>
    <x v="6"/>
    <x v="0"/>
    <n v="5"/>
    <x v="30"/>
    <x v="0"/>
    <x v="4"/>
    <x v="2"/>
    <n v="50"/>
    <x v="1"/>
    <x v="1"/>
    <x v="3"/>
  </r>
  <r>
    <n v="46"/>
    <n v="960000000000"/>
    <x v="45"/>
    <d v="2021-11-20T00:00:00"/>
    <x v="45"/>
    <n v="15"/>
    <x v="1"/>
    <x v="6"/>
    <x v="4"/>
    <x v="0"/>
    <x v="1"/>
    <x v="6"/>
    <x v="2"/>
    <n v="5"/>
    <x v="32"/>
    <x v="0"/>
    <x v="9"/>
    <x v="2"/>
    <n v="53"/>
    <x v="1"/>
    <x v="1"/>
    <x v="3"/>
  </r>
  <r>
    <n v="47"/>
    <s v="a9f0d72b"/>
    <x v="46"/>
    <d v="2023-08-20T00:00:00"/>
    <x v="46"/>
    <n v="16"/>
    <x v="0"/>
    <x v="1"/>
    <x v="0"/>
    <x v="1"/>
    <x v="4"/>
    <x v="2"/>
    <x v="1"/>
    <n v="4"/>
    <x v="22"/>
    <x v="1"/>
    <x v="5"/>
    <x v="2"/>
    <n v="44"/>
    <x v="1"/>
    <x v="0"/>
    <x v="1"/>
  </r>
  <r>
    <n v="48"/>
    <s v="f53ab804"/>
    <x v="15"/>
    <d v="2023-06-19T00:00:00"/>
    <x v="47"/>
    <n v="17"/>
    <x v="0"/>
    <x v="3"/>
    <x v="4"/>
    <x v="2"/>
    <x v="2"/>
    <x v="1"/>
    <x v="1"/>
    <n v="1"/>
    <x v="33"/>
    <x v="0"/>
    <x v="7"/>
    <x v="3"/>
    <n v="49"/>
    <x v="1"/>
    <x v="1"/>
    <x v="1"/>
  </r>
  <r>
    <n v="49"/>
    <n v="855000000000000"/>
    <x v="47"/>
    <d v="2022-01-15T00:00:00"/>
    <x v="48"/>
    <n v="18"/>
    <x v="0"/>
    <x v="4"/>
    <x v="1"/>
    <x v="1"/>
    <x v="2"/>
    <x v="5"/>
    <x v="1"/>
    <n v="1"/>
    <x v="34"/>
    <x v="2"/>
    <x v="8"/>
    <x v="2"/>
    <n v="5"/>
    <x v="1"/>
    <x v="1"/>
    <x v="2"/>
  </r>
  <r>
    <n v="50"/>
    <s v="874a9994"/>
    <x v="48"/>
    <d v="2023-02-22T00:00:00"/>
    <x v="49"/>
    <n v="19"/>
    <x v="0"/>
    <x v="6"/>
    <x v="0"/>
    <x v="1"/>
    <x v="3"/>
    <x v="0"/>
    <x v="1"/>
    <n v="5"/>
    <x v="3"/>
    <x v="1"/>
    <x v="7"/>
    <x v="3"/>
    <n v="46"/>
    <x v="1"/>
    <x v="1"/>
    <x v="3"/>
  </r>
  <r>
    <n v="51"/>
    <s v="1a9350d7"/>
    <x v="49"/>
    <d v="2022-04-22T00:00:00"/>
    <x v="50"/>
    <n v="20"/>
    <x v="1"/>
    <x v="5"/>
    <x v="4"/>
    <x v="3"/>
    <x v="6"/>
    <x v="0"/>
    <x v="1"/>
    <n v="1"/>
    <x v="35"/>
    <x v="2"/>
    <x v="8"/>
    <x v="2"/>
    <n v="39"/>
    <x v="0"/>
    <x v="1"/>
    <x v="3"/>
  </r>
  <r>
    <n v="52"/>
    <s v="ceda9bef"/>
    <x v="50"/>
    <d v="2024-12-27T00:00:00"/>
    <x v="51"/>
    <n v="21"/>
    <x v="1"/>
    <x v="2"/>
    <x v="2"/>
    <x v="1"/>
    <x v="5"/>
    <x v="6"/>
    <x v="0"/>
    <n v="1"/>
    <x v="7"/>
    <x v="1"/>
    <x v="3"/>
    <x v="2"/>
    <n v="7"/>
    <x v="1"/>
    <x v="1"/>
    <x v="0"/>
  </r>
  <r>
    <n v="53"/>
    <s v="97600c06"/>
    <x v="51"/>
    <d v="2022-11-02T00:00:00"/>
    <x v="52"/>
    <n v="22"/>
    <x v="1"/>
    <x v="1"/>
    <x v="3"/>
    <x v="4"/>
    <x v="3"/>
    <x v="6"/>
    <x v="3"/>
    <n v="1"/>
    <x v="25"/>
    <x v="0"/>
    <x v="7"/>
    <x v="3"/>
    <n v="23"/>
    <x v="0"/>
    <x v="0"/>
    <x v="3"/>
  </r>
  <r>
    <n v="54"/>
    <s v="91e21889"/>
    <x v="52"/>
    <d v="2021-03-26T00:00:00"/>
    <x v="53"/>
    <n v="23"/>
    <x v="1"/>
    <x v="1"/>
    <x v="1"/>
    <x v="1"/>
    <x v="3"/>
    <x v="0"/>
    <x v="2"/>
    <n v="1"/>
    <x v="4"/>
    <x v="2"/>
    <x v="1"/>
    <x v="2"/>
    <n v="8"/>
    <x v="0"/>
    <x v="0"/>
    <x v="0"/>
  </r>
  <r>
    <n v="55"/>
    <s v="4eb498cb"/>
    <x v="53"/>
    <d v="2020-10-19T00:00:00"/>
    <x v="54"/>
    <n v="0"/>
    <x v="1"/>
    <x v="5"/>
    <x v="1"/>
    <x v="3"/>
    <x v="2"/>
    <x v="1"/>
    <x v="2"/>
    <n v="4"/>
    <x v="36"/>
    <x v="2"/>
    <x v="0"/>
    <x v="2"/>
    <n v="13"/>
    <x v="1"/>
    <x v="0"/>
    <x v="0"/>
  </r>
  <r>
    <n v="56"/>
    <s v="c9640ce5"/>
    <x v="54"/>
    <d v="2022-10-13T00:00:00"/>
    <x v="55"/>
    <n v="1"/>
    <x v="1"/>
    <x v="3"/>
    <x v="2"/>
    <x v="0"/>
    <x v="3"/>
    <x v="5"/>
    <x v="3"/>
    <n v="4"/>
    <x v="20"/>
    <x v="1"/>
    <x v="3"/>
    <x v="2"/>
    <n v="18"/>
    <x v="0"/>
    <x v="1"/>
    <x v="2"/>
  </r>
  <r>
    <n v="57"/>
    <s v="22f643b3"/>
    <x v="55"/>
    <d v="2020-09-29T00:00:00"/>
    <x v="56"/>
    <n v="2"/>
    <x v="1"/>
    <x v="1"/>
    <x v="2"/>
    <x v="2"/>
    <x v="5"/>
    <x v="6"/>
    <x v="0"/>
    <n v="3"/>
    <x v="17"/>
    <x v="2"/>
    <x v="10"/>
    <x v="2"/>
    <n v="44"/>
    <x v="0"/>
    <x v="0"/>
    <x v="3"/>
  </r>
  <r>
    <n v="58"/>
    <s v="97fe9fc4"/>
    <x v="56"/>
    <d v="2024-07-28T00:00:00"/>
    <x v="57"/>
    <n v="3"/>
    <x v="1"/>
    <x v="4"/>
    <x v="0"/>
    <x v="1"/>
    <x v="5"/>
    <x v="6"/>
    <x v="3"/>
    <n v="5"/>
    <x v="15"/>
    <x v="1"/>
    <x v="1"/>
    <x v="1"/>
    <n v="50"/>
    <x v="1"/>
    <x v="1"/>
    <x v="0"/>
  </r>
  <r>
    <n v="59"/>
    <s v="3a40fda4"/>
    <x v="57"/>
    <d v="2024-10-01T00:00:00"/>
    <x v="58"/>
    <n v="4"/>
    <x v="1"/>
    <x v="2"/>
    <x v="3"/>
    <x v="3"/>
    <x v="4"/>
    <x v="6"/>
    <x v="3"/>
    <n v="4"/>
    <x v="32"/>
    <x v="2"/>
    <x v="4"/>
    <x v="0"/>
    <n v="18"/>
    <x v="0"/>
    <x v="1"/>
    <x v="2"/>
  </r>
  <r>
    <n v="60"/>
    <s v="373a04fb"/>
    <x v="58"/>
    <d v="2021-09-22T00:00:00"/>
    <x v="59"/>
    <n v="5"/>
    <x v="1"/>
    <x v="6"/>
    <x v="0"/>
    <x v="1"/>
    <x v="1"/>
    <x v="5"/>
    <x v="2"/>
    <n v="3"/>
    <x v="37"/>
    <x v="1"/>
    <x v="1"/>
    <x v="1"/>
    <n v="7"/>
    <x v="0"/>
    <x v="0"/>
    <x v="2"/>
  </r>
  <r>
    <n v="61"/>
    <s v="37e15da3"/>
    <x v="59"/>
    <d v="2020-11-24T00:00:00"/>
    <x v="60"/>
    <n v="6"/>
    <x v="1"/>
    <x v="7"/>
    <x v="1"/>
    <x v="3"/>
    <x v="4"/>
    <x v="6"/>
    <x v="1"/>
    <n v="2"/>
    <x v="36"/>
    <x v="1"/>
    <x v="9"/>
    <x v="2"/>
    <n v="48"/>
    <x v="1"/>
    <x v="0"/>
    <x v="2"/>
  </r>
  <r>
    <n v="62"/>
    <s v="a554b467"/>
    <x v="60"/>
    <d v="2020-07-30T00:00:00"/>
    <x v="61"/>
    <n v="7"/>
    <x v="0"/>
    <x v="1"/>
    <x v="2"/>
    <x v="0"/>
    <x v="4"/>
    <x v="0"/>
    <x v="1"/>
    <n v="1"/>
    <x v="38"/>
    <x v="1"/>
    <x v="4"/>
    <x v="3"/>
    <n v="60"/>
    <x v="0"/>
    <x v="1"/>
    <x v="3"/>
  </r>
  <r>
    <n v="63"/>
    <s v="2fdd556e"/>
    <x v="61"/>
    <d v="2023-08-10T00:00:00"/>
    <x v="62"/>
    <n v="8"/>
    <x v="0"/>
    <x v="4"/>
    <x v="0"/>
    <x v="2"/>
    <x v="2"/>
    <x v="5"/>
    <x v="0"/>
    <n v="1"/>
    <x v="37"/>
    <x v="1"/>
    <x v="8"/>
    <x v="0"/>
    <n v="57"/>
    <x v="0"/>
    <x v="1"/>
    <x v="1"/>
  </r>
  <r>
    <n v="64"/>
    <s v="8e3bd898"/>
    <x v="62"/>
    <d v="2022-10-05T00:00:00"/>
    <x v="63"/>
    <n v="9"/>
    <x v="0"/>
    <x v="1"/>
    <x v="2"/>
    <x v="2"/>
    <x v="3"/>
    <x v="3"/>
    <x v="2"/>
    <n v="1"/>
    <x v="39"/>
    <x v="1"/>
    <x v="0"/>
    <x v="0"/>
    <n v="46"/>
    <x v="0"/>
    <x v="0"/>
    <x v="1"/>
  </r>
  <r>
    <n v="65"/>
    <s v="6585d595"/>
    <x v="63"/>
    <d v="2020-04-21T00:00:00"/>
    <x v="64"/>
    <n v="10"/>
    <x v="0"/>
    <x v="7"/>
    <x v="4"/>
    <x v="0"/>
    <x v="2"/>
    <x v="0"/>
    <x v="3"/>
    <n v="4"/>
    <x v="40"/>
    <x v="1"/>
    <x v="0"/>
    <x v="0"/>
    <n v="31"/>
    <x v="0"/>
    <x v="1"/>
    <x v="3"/>
  </r>
  <r>
    <n v="66"/>
    <s v="e4763fa7"/>
    <x v="64"/>
    <d v="2021-03-02T00:00:00"/>
    <x v="65"/>
    <n v="11"/>
    <x v="1"/>
    <x v="3"/>
    <x v="0"/>
    <x v="2"/>
    <x v="1"/>
    <x v="5"/>
    <x v="0"/>
    <n v="4"/>
    <x v="10"/>
    <x v="1"/>
    <x v="1"/>
    <x v="2"/>
    <n v="6"/>
    <x v="1"/>
    <x v="0"/>
    <x v="2"/>
  </r>
  <r>
    <n v="67"/>
    <s v="2ff7f2a6"/>
    <x v="65"/>
    <d v="2023-01-12T00:00:00"/>
    <x v="66"/>
    <n v="12"/>
    <x v="1"/>
    <x v="0"/>
    <x v="4"/>
    <x v="1"/>
    <x v="1"/>
    <x v="3"/>
    <x v="0"/>
    <n v="1"/>
    <x v="41"/>
    <x v="2"/>
    <x v="5"/>
    <x v="0"/>
    <n v="39"/>
    <x v="0"/>
    <x v="1"/>
    <x v="1"/>
  </r>
  <r>
    <n v="68"/>
    <s v="1e0abc02"/>
    <x v="66"/>
    <d v="2024-10-29T00:00:00"/>
    <x v="67"/>
    <n v="13"/>
    <x v="1"/>
    <x v="2"/>
    <x v="1"/>
    <x v="4"/>
    <x v="2"/>
    <x v="6"/>
    <x v="3"/>
    <n v="5"/>
    <x v="14"/>
    <x v="0"/>
    <x v="2"/>
    <x v="2"/>
    <n v="19"/>
    <x v="1"/>
    <x v="0"/>
    <x v="2"/>
  </r>
  <r>
    <n v="69"/>
    <s v="373acf8a"/>
    <x v="67"/>
    <d v="2024-03-14T00:00:00"/>
    <x v="68"/>
    <n v="14"/>
    <x v="1"/>
    <x v="2"/>
    <x v="2"/>
    <x v="4"/>
    <x v="6"/>
    <x v="5"/>
    <x v="3"/>
    <n v="3"/>
    <x v="17"/>
    <x v="1"/>
    <x v="2"/>
    <x v="0"/>
    <n v="60"/>
    <x v="0"/>
    <x v="1"/>
    <x v="3"/>
  </r>
  <r>
    <n v="70"/>
    <s v="d0db6aea"/>
    <x v="68"/>
    <d v="2024-05-26T00:00:00"/>
    <x v="69"/>
    <n v="15"/>
    <x v="1"/>
    <x v="3"/>
    <x v="2"/>
    <x v="0"/>
    <x v="6"/>
    <x v="6"/>
    <x v="1"/>
    <n v="1"/>
    <x v="42"/>
    <x v="2"/>
    <x v="6"/>
    <x v="3"/>
    <n v="50"/>
    <x v="1"/>
    <x v="0"/>
    <x v="1"/>
  </r>
  <r>
    <n v="71"/>
    <s v="3dca6f80"/>
    <x v="69"/>
    <d v="2024-02-12T00:00:00"/>
    <x v="70"/>
    <n v="16"/>
    <x v="0"/>
    <x v="1"/>
    <x v="0"/>
    <x v="0"/>
    <x v="1"/>
    <x v="6"/>
    <x v="0"/>
    <n v="4"/>
    <x v="9"/>
    <x v="0"/>
    <x v="2"/>
    <x v="3"/>
    <n v="25"/>
    <x v="1"/>
    <x v="0"/>
    <x v="3"/>
  </r>
  <r>
    <n v="72"/>
    <s v="9d8a1fc4"/>
    <x v="70"/>
    <d v="2021-08-25T00:00:00"/>
    <x v="71"/>
    <n v="17"/>
    <x v="0"/>
    <x v="2"/>
    <x v="2"/>
    <x v="1"/>
    <x v="1"/>
    <x v="5"/>
    <x v="3"/>
    <n v="5"/>
    <x v="43"/>
    <x v="1"/>
    <x v="3"/>
    <x v="3"/>
    <n v="54"/>
    <x v="1"/>
    <x v="1"/>
    <x v="2"/>
  </r>
  <r>
    <n v="73"/>
    <s v="36a74b48"/>
    <x v="71"/>
    <d v="2024-10-30T00:00:00"/>
    <x v="72"/>
    <n v="18"/>
    <x v="0"/>
    <x v="7"/>
    <x v="0"/>
    <x v="2"/>
    <x v="1"/>
    <x v="0"/>
    <x v="3"/>
    <n v="3"/>
    <x v="44"/>
    <x v="1"/>
    <x v="10"/>
    <x v="1"/>
    <n v="28"/>
    <x v="0"/>
    <x v="0"/>
    <x v="3"/>
  </r>
  <r>
    <n v="74"/>
    <s v="5eff3b8a"/>
    <x v="72"/>
    <d v="2024-07-10T00:00:00"/>
    <x v="73"/>
    <n v="19"/>
    <x v="0"/>
    <x v="7"/>
    <x v="0"/>
    <x v="0"/>
    <x v="1"/>
    <x v="5"/>
    <x v="1"/>
    <n v="4"/>
    <x v="45"/>
    <x v="0"/>
    <x v="7"/>
    <x v="2"/>
    <n v="57"/>
    <x v="0"/>
    <x v="0"/>
    <x v="2"/>
  </r>
  <r>
    <n v="75"/>
    <s v="de27dea1"/>
    <x v="73"/>
    <d v="2020-10-16T00:00:00"/>
    <x v="74"/>
    <n v="20"/>
    <x v="1"/>
    <x v="7"/>
    <x v="3"/>
    <x v="4"/>
    <x v="6"/>
    <x v="5"/>
    <x v="3"/>
    <n v="2"/>
    <x v="46"/>
    <x v="0"/>
    <x v="4"/>
    <x v="1"/>
    <n v="13"/>
    <x v="0"/>
    <x v="0"/>
    <x v="2"/>
  </r>
  <r>
    <n v="76"/>
    <s v="325ec259"/>
    <x v="74"/>
    <d v="2021-09-10T00:00:00"/>
    <x v="75"/>
    <n v="21"/>
    <x v="1"/>
    <x v="3"/>
    <x v="2"/>
    <x v="1"/>
    <x v="0"/>
    <x v="3"/>
    <x v="2"/>
    <n v="4"/>
    <x v="6"/>
    <x v="2"/>
    <x v="7"/>
    <x v="2"/>
    <n v="22"/>
    <x v="0"/>
    <x v="1"/>
    <x v="3"/>
  </r>
  <r>
    <n v="77"/>
    <s v="410d4143"/>
    <x v="75"/>
    <d v="2024-04-02T00:00:00"/>
    <x v="76"/>
    <n v="22"/>
    <x v="1"/>
    <x v="5"/>
    <x v="3"/>
    <x v="3"/>
    <x v="3"/>
    <x v="6"/>
    <x v="3"/>
    <n v="2"/>
    <x v="42"/>
    <x v="0"/>
    <x v="2"/>
    <x v="3"/>
    <n v="35"/>
    <x v="0"/>
    <x v="1"/>
    <x v="0"/>
  </r>
  <r>
    <n v="78"/>
    <s v="441ee040"/>
    <x v="76"/>
    <d v="2022-07-10T00:00:00"/>
    <x v="77"/>
    <n v="23"/>
    <x v="1"/>
    <x v="0"/>
    <x v="4"/>
    <x v="1"/>
    <x v="3"/>
    <x v="5"/>
    <x v="0"/>
    <n v="3"/>
    <x v="4"/>
    <x v="1"/>
    <x v="3"/>
    <x v="0"/>
    <n v="25"/>
    <x v="0"/>
    <x v="0"/>
    <x v="1"/>
  </r>
  <r>
    <n v="79"/>
    <s v="a2b50fdd"/>
    <x v="77"/>
    <d v="2022-01-12T00:00:00"/>
    <x v="78"/>
    <n v="0"/>
    <x v="1"/>
    <x v="2"/>
    <x v="2"/>
    <x v="3"/>
    <x v="2"/>
    <x v="2"/>
    <x v="2"/>
    <n v="5"/>
    <x v="40"/>
    <x v="0"/>
    <x v="8"/>
    <x v="3"/>
    <n v="42"/>
    <x v="1"/>
    <x v="1"/>
    <x v="2"/>
  </r>
  <r>
    <n v="80"/>
    <s v="bd539dc5"/>
    <x v="78"/>
    <d v="2024-01-05T00:00:00"/>
    <x v="79"/>
    <n v="1"/>
    <x v="1"/>
    <x v="6"/>
    <x v="1"/>
    <x v="3"/>
    <x v="5"/>
    <x v="5"/>
    <x v="2"/>
    <n v="3"/>
    <x v="36"/>
    <x v="0"/>
    <x v="9"/>
    <x v="2"/>
    <n v="49"/>
    <x v="0"/>
    <x v="1"/>
    <x v="3"/>
  </r>
  <r>
    <n v="81"/>
    <s v="d88cd916"/>
    <x v="79"/>
    <d v="2020-11-12T00:00:00"/>
    <x v="80"/>
    <n v="2"/>
    <x v="1"/>
    <x v="5"/>
    <x v="3"/>
    <x v="0"/>
    <x v="1"/>
    <x v="1"/>
    <x v="0"/>
    <n v="5"/>
    <x v="33"/>
    <x v="2"/>
    <x v="1"/>
    <x v="3"/>
    <n v="59"/>
    <x v="1"/>
    <x v="0"/>
    <x v="1"/>
  </r>
  <r>
    <n v="82"/>
    <s v="cabf5269"/>
    <x v="80"/>
    <d v="2020-02-03T00:00:00"/>
    <x v="81"/>
    <n v="3"/>
    <x v="1"/>
    <x v="2"/>
    <x v="0"/>
    <x v="1"/>
    <x v="2"/>
    <x v="1"/>
    <x v="0"/>
    <n v="5"/>
    <x v="11"/>
    <x v="2"/>
    <x v="10"/>
    <x v="0"/>
    <n v="19"/>
    <x v="1"/>
    <x v="0"/>
    <x v="0"/>
  </r>
  <r>
    <n v="83"/>
    <s v="5163918a"/>
    <x v="81"/>
    <d v="2022-01-11T00:00:00"/>
    <x v="82"/>
    <n v="4"/>
    <x v="1"/>
    <x v="6"/>
    <x v="0"/>
    <x v="2"/>
    <x v="5"/>
    <x v="3"/>
    <x v="2"/>
    <n v="5"/>
    <x v="47"/>
    <x v="1"/>
    <x v="1"/>
    <x v="0"/>
    <n v="50"/>
    <x v="1"/>
    <x v="0"/>
    <x v="3"/>
  </r>
  <r>
    <n v="84"/>
    <s v="c467b0f8"/>
    <x v="13"/>
    <d v="2021-12-01T00:00:00"/>
    <x v="83"/>
    <n v="5"/>
    <x v="1"/>
    <x v="7"/>
    <x v="1"/>
    <x v="1"/>
    <x v="6"/>
    <x v="1"/>
    <x v="0"/>
    <n v="3"/>
    <x v="16"/>
    <x v="2"/>
    <x v="7"/>
    <x v="1"/>
    <n v="27"/>
    <x v="1"/>
    <x v="1"/>
    <x v="2"/>
  </r>
  <r>
    <n v="85"/>
    <s v="ba9cc414"/>
    <x v="82"/>
    <d v="2023-08-28T00:00:00"/>
    <x v="84"/>
    <n v="6"/>
    <x v="1"/>
    <x v="2"/>
    <x v="2"/>
    <x v="4"/>
    <x v="2"/>
    <x v="3"/>
    <x v="2"/>
    <n v="2"/>
    <x v="48"/>
    <x v="1"/>
    <x v="0"/>
    <x v="1"/>
    <n v="59"/>
    <x v="0"/>
    <x v="0"/>
    <x v="0"/>
  </r>
  <r>
    <n v="86"/>
    <s v="bb513262"/>
    <x v="83"/>
    <d v="2021-03-21T00:00:00"/>
    <x v="85"/>
    <n v="7"/>
    <x v="0"/>
    <x v="2"/>
    <x v="1"/>
    <x v="2"/>
    <x v="1"/>
    <x v="3"/>
    <x v="2"/>
    <n v="1"/>
    <x v="21"/>
    <x v="0"/>
    <x v="4"/>
    <x v="3"/>
    <n v="9"/>
    <x v="1"/>
    <x v="1"/>
    <x v="2"/>
  </r>
  <r>
    <n v="87"/>
    <s v="73d8c3d1"/>
    <x v="84"/>
    <d v="2024-03-28T00:00:00"/>
    <x v="86"/>
    <n v="8"/>
    <x v="0"/>
    <x v="4"/>
    <x v="1"/>
    <x v="2"/>
    <x v="1"/>
    <x v="0"/>
    <x v="0"/>
    <n v="2"/>
    <x v="44"/>
    <x v="0"/>
    <x v="2"/>
    <x v="1"/>
    <n v="55"/>
    <x v="0"/>
    <x v="1"/>
    <x v="2"/>
  </r>
  <r>
    <n v="88"/>
    <s v="7a326695"/>
    <x v="85"/>
    <d v="2022-08-14T00:00:00"/>
    <x v="87"/>
    <n v="9"/>
    <x v="0"/>
    <x v="5"/>
    <x v="4"/>
    <x v="3"/>
    <x v="6"/>
    <x v="0"/>
    <x v="2"/>
    <n v="3"/>
    <x v="2"/>
    <x v="2"/>
    <x v="6"/>
    <x v="3"/>
    <n v="41"/>
    <x v="1"/>
    <x v="0"/>
    <x v="1"/>
  </r>
  <r>
    <n v="89"/>
    <s v="68baa0a9"/>
    <x v="86"/>
    <d v="2022-04-08T00:00:00"/>
    <x v="88"/>
    <n v="10"/>
    <x v="0"/>
    <x v="2"/>
    <x v="4"/>
    <x v="0"/>
    <x v="1"/>
    <x v="5"/>
    <x v="1"/>
    <n v="1"/>
    <x v="47"/>
    <x v="2"/>
    <x v="4"/>
    <x v="0"/>
    <n v="58"/>
    <x v="1"/>
    <x v="0"/>
    <x v="3"/>
  </r>
  <r>
    <n v="90"/>
    <s v="5cb10aea"/>
    <x v="87"/>
    <d v="2024-11-13T00:00:00"/>
    <x v="89"/>
    <n v="11"/>
    <x v="1"/>
    <x v="5"/>
    <x v="2"/>
    <x v="4"/>
    <x v="6"/>
    <x v="4"/>
    <x v="3"/>
    <n v="2"/>
    <x v="35"/>
    <x v="2"/>
    <x v="9"/>
    <x v="2"/>
    <n v="58"/>
    <x v="1"/>
    <x v="0"/>
    <x v="2"/>
  </r>
  <r>
    <n v="91"/>
    <s v="7fd33cb5"/>
    <x v="88"/>
    <d v="2023-10-16T00:00:00"/>
    <x v="90"/>
    <n v="12"/>
    <x v="1"/>
    <x v="2"/>
    <x v="1"/>
    <x v="1"/>
    <x v="4"/>
    <x v="6"/>
    <x v="0"/>
    <n v="4"/>
    <x v="17"/>
    <x v="1"/>
    <x v="4"/>
    <x v="0"/>
    <n v="42"/>
    <x v="1"/>
    <x v="1"/>
    <x v="2"/>
  </r>
  <r>
    <n v="92"/>
    <s v="d17d108b"/>
    <x v="89"/>
    <d v="2023-08-12T00:00:00"/>
    <x v="91"/>
    <n v="13"/>
    <x v="1"/>
    <x v="2"/>
    <x v="4"/>
    <x v="0"/>
    <x v="3"/>
    <x v="6"/>
    <x v="3"/>
    <n v="4"/>
    <x v="36"/>
    <x v="1"/>
    <x v="9"/>
    <x v="1"/>
    <n v="27"/>
    <x v="1"/>
    <x v="1"/>
    <x v="3"/>
  </r>
  <r>
    <n v="93"/>
    <s v="0947c9f9"/>
    <x v="90"/>
    <d v="2020-05-07T00:00:00"/>
    <x v="92"/>
    <n v="14"/>
    <x v="1"/>
    <x v="0"/>
    <x v="0"/>
    <x v="4"/>
    <x v="2"/>
    <x v="1"/>
    <x v="2"/>
    <n v="5"/>
    <x v="42"/>
    <x v="0"/>
    <x v="10"/>
    <x v="2"/>
    <n v="20"/>
    <x v="0"/>
    <x v="1"/>
    <x v="0"/>
  </r>
  <r>
    <n v="94"/>
    <s v="1cece067"/>
    <x v="91"/>
    <d v="2022-03-03T00:00:00"/>
    <x v="93"/>
    <n v="15"/>
    <x v="1"/>
    <x v="6"/>
    <x v="3"/>
    <x v="0"/>
    <x v="3"/>
    <x v="1"/>
    <x v="0"/>
    <n v="4"/>
    <x v="45"/>
    <x v="1"/>
    <x v="9"/>
    <x v="1"/>
    <n v="48"/>
    <x v="1"/>
    <x v="1"/>
    <x v="2"/>
  </r>
  <r>
    <n v="95"/>
    <s v="a99ec260"/>
    <x v="92"/>
    <d v="2021-03-28T00:00:00"/>
    <x v="94"/>
    <n v="16"/>
    <x v="0"/>
    <x v="7"/>
    <x v="4"/>
    <x v="4"/>
    <x v="2"/>
    <x v="5"/>
    <x v="0"/>
    <n v="3"/>
    <x v="4"/>
    <x v="2"/>
    <x v="8"/>
    <x v="1"/>
    <n v="57"/>
    <x v="0"/>
    <x v="1"/>
    <x v="1"/>
  </r>
  <r>
    <n v="96"/>
    <s v="5868e4fc"/>
    <x v="93"/>
    <d v="2023-01-03T00:00:00"/>
    <x v="95"/>
    <n v="17"/>
    <x v="0"/>
    <x v="2"/>
    <x v="4"/>
    <x v="1"/>
    <x v="0"/>
    <x v="4"/>
    <x v="3"/>
    <n v="1"/>
    <x v="42"/>
    <x v="0"/>
    <x v="10"/>
    <x v="0"/>
    <n v="22"/>
    <x v="1"/>
    <x v="0"/>
    <x v="3"/>
  </r>
  <r>
    <n v="97"/>
    <s v="209f3d73"/>
    <x v="94"/>
    <d v="2024-01-07T00:00:00"/>
    <x v="96"/>
    <n v="18"/>
    <x v="0"/>
    <x v="0"/>
    <x v="1"/>
    <x v="0"/>
    <x v="4"/>
    <x v="1"/>
    <x v="3"/>
    <n v="5"/>
    <x v="25"/>
    <x v="0"/>
    <x v="6"/>
    <x v="1"/>
    <n v="57"/>
    <x v="1"/>
    <x v="1"/>
    <x v="0"/>
  </r>
  <r>
    <n v="98"/>
    <s v="99b1d8fe"/>
    <x v="95"/>
    <d v="2020-02-24T00:00:00"/>
    <x v="97"/>
    <n v="19"/>
    <x v="0"/>
    <x v="6"/>
    <x v="1"/>
    <x v="0"/>
    <x v="3"/>
    <x v="4"/>
    <x v="2"/>
    <n v="3"/>
    <x v="47"/>
    <x v="1"/>
    <x v="1"/>
    <x v="2"/>
    <n v="15"/>
    <x v="1"/>
    <x v="1"/>
    <x v="3"/>
  </r>
  <r>
    <n v="99"/>
    <s v="649262cd"/>
    <x v="96"/>
    <d v="2023-06-23T00:00:00"/>
    <x v="98"/>
    <n v="20"/>
    <x v="1"/>
    <x v="6"/>
    <x v="0"/>
    <x v="0"/>
    <x v="1"/>
    <x v="0"/>
    <x v="2"/>
    <n v="2"/>
    <x v="49"/>
    <x v="1"/>
    <x v="4"/>
    <x v="3"/>
    <n v="58"/>
    <x v="0"/>
    <x v="0"/>
    <x v="0"/>
  </r>
  <r>
    <n v="100"/>
    <s v="4f7dca28"/>
    <x v="97"/>
    <d v="2022-04-29T00:00:00"/>
    <x v="99"/>
    <n v="21"/>
    <x v="1"/>
    <x v="4"/>
    <x v="3"/>
    <x v="1"/>
    <x v="1"/>
    <x v="4"/>
    <x v="1"/>
    <n v="2"/>
    <x v="25"/>
    <x v="2"/>
    <x v="6"/>
    <x v="3"/>
    <n v="10"/>
    <x v="1"/>
    <x v="1"/>
    <x v="3"/>
  </r>
  <r>
    <n v="101"/>
    <s v="3d124d38"/>
    <x v="98"/>
    <d v="2023-03-29T00:00:00"/>
    <x v="100"/>
    <n v="22"/>
    <x v="1"/>
    <x v="6"/>
    <x v="2"/>
    <x v="1"/>
    <x v="3"/>
    <x v="6"/>
    <x v="2"/>
    <n v="2"/>
    <x v="50"/>
    <x v="1"/>
    <x v="5"/>
    <x v="1"/>
    <n v="37"/>
    <x v="0"/>
    <x v="0"/>
    <x v="1"/>
  </r>
  <r>
    <n v="102"/>
    <s v="0ebd8112"/>
    <x v="99"/>
    <d v="2022-06-22T00:00:00"/>
    <x v="101"/>
    <n v="23"/>
    <x v="1"/>
    <x v="7"/>
    <x v="2"/>
    <x v="0"/>
    <x v="0"/>
    <x v="2"/>
    <x v="3"/>
    <n v="4"/>
    <x v="51"/>
    <x v="2"/>
    <x v="0"/>
    <x v="2"/>
    <n v="10"/>
    <x v="0"/>
    <x v="1"/>
    <x v="1"/>
  </r>
  <r>
    <n v="103"/>
    <s v="35f506ec"/>
    <x v="100"/>
    <d v="2024-10-02T00:00:00"/>
    <x v="102"/>
    <n v="0"/>
    <x v="1"/>
    <x v="2"/>
    <x v="0"/>
    <x v="0"/>
    <x v="1"/>
    <x v="3"/>
    <x v="1"/>
    <n v="4"/>
    <x v="19"/>
    <x v="0"/>
    <x v="10"/>
    <x v="0"/>
    <n v="31"/>
    <x v="0"/>
    <x v="1"/>
    <x v="2"/>
  </r>
  <r>
    <n v="104"/>
    <s v="bb133f64"/>
    <x v="101"/>
    <d v="2022-09-14T00:00:00"/>
    <x v="103"/>
    <n v="1"/>
    <x v="1"/>
    <x v="2"/>
    <x v="2"/>
    <x v="2"/>
    <x v="6"/>
    <x v="4"/>
    <x v="2"/>
    <n v="3"/>
    <x v="46"/>
    <x v="2"/>
    <x v="1"/>
    <x v="3"/>
    <n v="7"/>
    <x v="1"/>
    <x v="0"/>
    <x v="2"/>
  </r>
  <r>
    <n v="105"/>
    <s v="f2c4d40c"/>
    <x v="102"/>
    <d v="2021-06-12T00:00:00"/>
    <x v="104"/>
    <n v="2"/>
    <x v="1"/>
    <x v="4"/>
    <x v="3"/>
    <x v="2"/>
    <x v="1"/>
    <x v="3"/>
    <x v="1"/>
    <n v="5"/>
    <x v="19"/>
    <x v="1"/>
    <x v="0"/>
    <x v="3"/>
    <n v="50"/>
    <x v="1"/>
    <x v="0"/>
    <x v="1"/>
  </r>
  <r>
    <n v="106"/>
    <s v="c3d2b667"/>
    <x v="103"/>
    <d v="2020-08-17T00:00:00"/>
    <x v="105"/>
    <n v="3"/>
    <x v="1"/>
    <x v="2"/>
    <x v="1"/>
    <x v="4"/>
    <x v="2"/>
    <x v="5"/>
    <x v="0"/>
    <n v="2"/>
    <x v="17"/>
    <x v="1"/>
    <x v="7"/>
    <x v="2"/>
    <n v="5"/>
    <x v="1"/>
    <x v="1"/>
    <x v="3"/>
  </r>
  <r>
    <n v="107"/>
    <n v="53333442"/>
    <x v="104"/>
    <d v="2021-03-12T00:00:00"/>
    <x v="106"/>
    <n v="4"/>
    <x v="1"/>
    <x v="1"/>
    <x v="3"/>
    <x v="1"/>
    <x v="6"/>
    <x v="2"/>
    <x v="2"/>
    <n v="1"/>
    <x v="36"/>
    <x v="0"/>
    <x v="6"/>
    <x v="2"/>
    <n v="13"/>
    <x v="1"/>
    <x v="0"/>
    <x v="1"/>
  </r>
  <r>
    <n v="108"/>
    <s v="81c2b65c"/>
    <x v="105"/>
    <d v="2022-06-19T00:00:00"/>
    <x v="107"/>
    <n v="5"/>
    <x v="1"/>
    <x v="7"/>
    <x v="0"/>
    <x v="4"/>
    <x v="3"/>
    <x v="1"/>
    <x v="3"/>
    <n v="3"/>
    <x v="52"/>
    <x v="0"/>
    <x v="3"/>
    <x v="2"/>
    <n v="30"/>
    <x v="0"/>
    <x v="1"/>
    <x v="1"/>
  </r>
  <r>
    <n v="109"/>
    <s v="1b1cced3"/>
    <x v="106"/>
    <d v="2021-09-28T00:00:00"/>
    <x v="108"/>
    <n v="6"/>
    <x v="1"/>
    <x v="7"/>
    <x v="4"/>
    <x v="2"/>
    <x v="5"/>
    <x v="4"/>
    <x v="3"/>
    <n v="2"/>
    <x v="14"/>
    <x v="2"/>
    <x v="0"/>
    <x v="1"/>
    <n v="34"/>
    <x v="1"/>
    <x v="1"/>
    <x v="2"/>
  </r>
  <r>
    <n v="110"/>
    <s v="404185b1"/>
    <x v="107"/>
    <d v="2023-09-27T00:00:00"/>
    <x v="109"/>
    <n v="7"/>
    <x v="0"/>
    <x v="3"/>
    <x v="3"/>
    <x v="1"/>
    <x v="4"/>
    <x v="0"/>
    <x v="0"/>
    <n v="5"/>
    <x v="25"/>
    <x v="1"/>
    <x v="1"/>
    <x v="2"/>
    <n v="42"/>
    <x v="0"/>
    <x v="0"/>
    <x v="0"/>
  </r>
  <r>
    <n v="111"/>
    <s v="c802a6af"/>
    <x v="108"/>
    <d v="2022-03-10T00:00:00"/>
    <x v="110"/>
    <n v="8"/>
    <x v="0"/>
    <x v="0"/>
    <x v="3"/>
    <x v="0"/>
    <x v="4"/>
    <x v="1"/>
    <x v="1"/>
    <n v="3"/>
    <x v="52"/>
    <x v="1"/>
    <x v="9"/>
    <x v="0"/>
    <n v="57"/>
    <x v="1"/>
    <x v="0"/>
    <x v="1"/>
  </r>
  <r>
    <n v="112"/>
    <s v="36a2ecab"/>
    <x v="109"/>
    <d v="2024-01-26T00:00:00"/>
    <x v="111"/>
    <n v="9"/>
    <x v="0"/>
    <x v="5"/>
    <x v="2"/>
    <x v="2"/>
    <x v="0"/>
    <x v="2"/>
    <x v="0"/>
    <n v="3"/>
    <x v="27"/>
    <x v="2"/>
    <x v="5"/>
    <x v="3"/>
    <n v="16"/>
    <x v="1"/>
    <x v="0"/>
    <x v="0"/>
  </r>
  <r>
    <n v="113"/>
    <s v="0b8dc49d"/>
    <x v="57"/>
    <d v="2024-10-01T00:00:00"/>
    <x v="112"/>
    <n v="10"/>
    <x v="0"/>
    <x v="5"/>
    <x v="4"/>
    <x v="3"/>
    <x v="6"/>
    <x v="4"/>
    <x v="0"/>
    <n v="2"/>
    <x v="30"/>
    <x v="0"/>
    <x v="7"/>
    <x v="3"/>
    <n v="56"/>
    <x v="0"/>
    <x v="0"/>
    <x v="2"/>
  </r>
  <r>
    <n v="114"/>
    <s v="29427c1e"/>
    <x v="110"/>
    <d v="2023-06-20T00:00:00"/>
    <x v="113"/>
    <n v="11"/>
    <x v="1"/>
    <x v="7"/>
    <x v="3"/>
    <x v="4"/>
    <x v="6"/>
    <x v="2"/>
    <x v="1"/>
    <n v="3"/>
    <x v="5"/>
    <x v="2"/>
    <x v="0"/>
    <x v="0"/>
    <n v="57"/>
    <x v="0"/>
    <x v="1"/>
    <x v="2"/>
  </r>
  <r>
    <n v="115"/>
    <s v="894a771e"/>
    <x v="56"/>
    <d v="2024-07-28T00:00:00"/>
    <x v="114"/>
    <n v="12"/>
    <x v="1"/>
    <x v="4"/>
    <x v="1"/>
    <x v="1"/>
    <x v="4"/>
    <x v="2"/>
    <x v="1"/>
    <n v="5"/>
    <x v="53"/>
    <x v="0"/>
    <x v="4"/>
    <x v="2"/>
    <n v="32"/>
    <x v="0"/>
    <x v="0"/>
    <x v="0"/>
  </r>
  <r>
    <n v="116"/>
    <s v="2b5fc7b2"/>
    <x v="111"/>
    <d v="2024-10-14T00:00:00"/>
    <x v="115"/>
    <n v="13"/>
    <x v="1"/>
    <x v="6"/>
    <x v="2"/>
    <x v="4"/>
    <x v="4"/>
    <x v="6"/>
    <x v="2"/>
    <n v="3"/>
    <x v="35"/>
    <x v="1"/>
    <x v="6"/>
    <x v="0"/>
    <n v="6"/>
    <x v="1"/>
    <x v="0"/>
    <x v="0"/>
  </r>
  <r>
    <n v="117"/>
    <s v="088a81da"/>
    <x v="112"/>
    <d v="2024-01-16T00:00:00"/>
    <x v="116"/>
    <n v="14"/>
    <x v="1"/>
    <x v="4"/>
    <x v="4"/>
    <x v="1"/>
    <x v="1"/>
    <x v="1"/>
    <x v="3"/>
    <n v="4"/>
    <x v="16"/>
    <x v="2"/>
    <x v="7"/>
    <x v="2"/>
    <n v="23"/>
    <x v="0"/>
    <x v="0"/>
    <x v="2"/>
  </r>
  <r>
    <n v="118"/>
    <s v="22d2bb8b"/>
    <x v="113"/>
    <d v="2022-09-11T00:00:00"/>
    <x v="117"/>
    <n v="15"/>
    <x v="1"/>
    <x v="1"/>
    <x v="3"/>
    <x v="1"/>
    <x v="0"/>
    <x v="5"/>
    <x v="2"/>
    <n v="2"/>
    <x v="41"/>
    <x v="2"/>
    <x v="5"/>
    <x v="0"/>
    <n v="51"/>
    <x v="0"/>
    <x v="0"/>
    <x v="1"/>
  </r>
  <r>
    <n v="119"/>
    <s v="8573c609"/>
    <x v="114"/>
    <d v="2024-10-09T00:00:00"/>
    <x v="118"/>
    <n v="16"/>
    <x v="0"/>
    <x v="6"/>
    <x v="0"/>
    <x v="3"/>
    <x v="6"/>
    <x v="5"/>
    <x v="1"/>
    <n v="2"/>
    <x v="39"/>
    <x v="2"/>
    <x v="1"/>
    <x v="1"/>
    <n v="14"/>
    <x v="1"/>
    <x v="1"/>
    <x v="0"/>
  </r>
  <r>
    <n v="120"/>
    <s v="7a99e844"/>
    <x v="102"/>
    <d v="2021-06-12T00:00:00"/>
    <x v="119"/>
    <n v="17"/>
    <x v="0"/>
    <x v="5"/>
    <x v="0"/>
    <x v="0"/>
    <x v="3"/>
    <x v="0"/>
    <x v="3"/>
    <n v="5"/>
    <x v="45"/>
    <x v="2"/>
    <x v="0"/>
    <x v="1"/>
    <n v="50"/>
    <x v="1"/>
    <x v="0"/>
    <x v="1"/>
  </r>
  <r>
    <n v="121"/>
    <s v="3a212e0e"/>
    <x v="115"/>
    <d v="2022-09-15T00:00:00"/>
    <x v="120"/>
    <n v="18"/>
    <x v="0"/>
    <x v="4"/>
    <x v="2"/>
    <x v="0"/>
    <x v="5"/>
    <x v="4"/>
    <x v="0"/>
    <n v="5"/>
    <x v="22"/>
    <x v="2"/>
    <x v="3"/>
    <x v="1"/>
    <n v="32"/>
    <x v="1"/>
    <x v="1"/>
    <x v="0"/>
  </r>
  <r>
    <n v="122"/>
    <s v="dc8e3f00"/>
    <x v="116"/>
    <d v="2020-09-24T00:00:00"/>
    <x v="121"/>
    <n v="19"/>
    <x v="0"/>
    <x v="0"/>
    <x v="0"/>
    <x v="3"/>
    <x v="5"/>
    <x v="3"/>
    <x v="0"/>
    <n v="2"/>
    <x v="54"/>
    <x v="0"/>
    <x v="3"/>
    <x v="3"/>
    <n v="16"/>
    <x v="0"/>
    <x v="1"/>
    <x v="1"/>
  </r>
  <r>
    <n v="123"/>
    <s v="20c9f557"/>
    <x v="117"/>
    <d v="2020-03-08T00:00:00"/>
    <x v="122"/>
    <n v="20"/>
    <x v="1"/>
    <x v="3"/>
    <x v="0"/>
    <x v="2"/>
    <x v="4"/>
    <x v="2"/>
    <x v="3"/>
    <n v="3"/>
    <x v="31"/>
    <x v="2"/>
    <x v="9"/>
    <x v="1"/>
    <n v="46"/>
    <x v="0"/>
    <x v="0"/>
    <x v="0"/>
  </r>
  <r>
    <n v="124"/>
    <s v="a6b1a9bc"/>
    <x v="118"/>
    <d v="2021-11-11T00:00:00"/>
    <x v="123"/>
    <n v="21"/>
    <x v="1"/>
    <x v="0"/>
    <x v="2"/>
    <x v="3"/>
    <x v="0"/>
    <x v="1"/>
    <x v="1"/>
    <n v="5"/>
    <x v="16"/>
    <x v="2"/>
    <x v="1"/>
    <x v="0"/>
    <n v="37"/>
    <x v="1"/>
    <x v="1"/>
    <x v="3"/>
  </r>
  <r>
    <n v="125"/>
    <s v="0e759b6e"/>
    <x v="119"/>
    <d v="2020-07-25T00:00:00"/>
    <x v="124"/>
    <n v="22"/>
    <x v="1"/>
    <x v="5"/>
    <x v="4"/>
    <x v="4"/>
    <x v="5"/>
    <x v="2"/>
    <x v="0"/>
    <n v="1"/>
    <x v="51"/>
    <x v="1"/>
    <x v="4"/>
    <x v="2"/>
    <n v="36"/>
    <x v="1"/>
    <x v="1"/>
    <x v="0"/>
  </r>
  <r>
    <n v="126"/>
    <s v="416e436d"/>
    <x v="120"/>
    <d v="2024-04-22T00:00:00"/>
    <x v="125"/>
    <n v="23"/>
    <x v="1"/>
    <x v="4"/>
    <x v="2"/>
    <x v="3"/>
    <x v="0"/>
    <x v="1"/>
    <x v="1"/>
    <n v="5"/>
    <x v="41"/>
    <x v="1"/>
    <x v="3"/>
    <x v="3"/>
    <n v="50"/>
    <x v="1"/>
    <x v="1"/>
    <x v="0"/>
  </r>
  <r>
    <n v="127"/>
    <s v="c290cecb"/>
    <x v="121"/>
    <d v="2022-12-06T00:00:00"/>
    <x v="126"/>
    <n v="0"/>
    <x v="1"/>
    <x v="6"/>
    <x v="2"/>
    <x v="0"/>
    <x v="3"/>
    <x v="1"/>
    <x v="0"/>
    <n v="3"/>
    <x v="31"/>
    <x v="0"/>
    <x v="4"/>
    <x v="1"/>
    <n v="29"/>
    <x v="0"/>
    <x v="1"/>
    <x v="0"/>
  </r>
  <r>
    <n v="128"/>
    <s v="6c6e9006"/>
    <x v="122"/>
    <d v="2023-08-19T00:00:00"/>
    <x v="127"/>
    <n v="1"/>
    <x v="1"/>
    <x v="3"/>
    <x v="4"/>
    <x v="0"/>
    <x v="4"/>
    <x v="3"/>
    <x v="1"/>
    <n v="3"/>
    <x v="49"/>
    <x v="2"/>
    <x v="2"/>
    <x v="0"/>
    <n v="16"/>
    <x v="0"/>
    <x v="0"/>
    <x v="0"/>
  </r>
  <r>
    <n v="129"/>
    <s v="c63b300d"/>
    <x v="123"/>
    <d v="2022-07-21T00:00:00"/>
    <x v="128"/>
    <n v="2"/>
    <x v="1"/>
    <x v="5"/>
    <x v="4"/>
    <x v="3"/>
    <x v="5"/>
    <x v="5"/>
    <x v="1"/>
    <n v="5"/>
    <x v="23"/>
    <x v="2"/>
    <x v="7"/>
    <x v="2"/>
    <n v="49"/>
    <x v="1"/>
    <x v="1"/>
    <x v="2"/>
  </r>
  <r>
    <n v="130"/>
    <s v="292862de"/>
    <x v="124"/>
    <d v="2022-07-29T00:00:00"/>
    <x v="129"/>
    <n v="3"/>
    <x v="1"/>
    <x v="1"/>
    <x v="2"/>
    <x v="1"/>
    <x v="3"/>
    <x v="5"/>
    <x v="1"/>
    <n v="4"/>
    <x v="48"/>
    <x v="2"/>
    <x v="6"/>
    <x v="3"/>
    <n v="19"/>
    <x v="1"/>
    <x v="0"/>
    <x v="3"/>
  </r>
  <r>
    <n v="131"/>
    <s v="31c4a526"/>
    <x v="125"/>
    <d v="2020-09-06T00:00:00"/>
    <x v="130"/>
    <n v="4"/>
    <x v="1"/>
    <x v="2"/>
    <x v="3"/>
    <x v="4"/>
    <x v="0"/>
    <x v="3"/>
    <x v="2"/>
    <n v="1"/>
    <x v="2"/>
    <x v="2"/>
    <x v="3"/>
    <x v="2"/>
    <n v="52"/>
    <x v="0"/>
    <x v="1"/>
    <x v="2"/>
  </r>
  <r>
    <n v="132"/>
    <s v="12fbfa77"/>
    <x v="126"/>
    <d v="2021-10-11T00:00:00"/>
    <x v="131"/>
    <n v="5"/>
    <x v="1"/>
    <x v="1"/>
    <x v="1"/>
    <x v="4"/>
    <x v="0"/>
    <x v="3"/>
    <x v="3"/>
    <n v="4"/>
    <x v="34"/>
    <x v="1"/>
    <x v="10"/>
    <x v="3"/>
    <n v="43"/>
    <x v="0"/>
    <x v="0"/>
    <x v="2"/>
  </r>
  <r>
    <n v="133"/>
    <s v="2bfbd0b5"/>
    <x v="127"/>
    <d v="2020-04-01T00:00:00"/>
    <x v="132"/>
    <n v="6"/>
    <x v="1"/>
    <x v="2"/>
    <x v="1"/>
    <x v="4"/>
    <x v="0"/>
    <x v="5"/>
    <x v="1"/>
    <n v="5"/>
    <x v="37"/>
    <x v="1"/>
    <x v="10"/>
    <x v="1"/>
    <n v="45"/>
    <x v="1"/>
    <x v="0"/>
    <x v="3"/>
  </r>
  <r>
    <n v="134"/>
    <s v="7c0635a8"/>
    <x v="128"/>
    <d v="2020-04-13T00:00:00"/>
    <x v="133"/>
    <n v="7"/>
    <x v="0"/>
    <x v="3"/>
    <x v="0"/>
    <x v="1"/>
    <x v="2"/>
    <x v="3"/>
    <x v="1"/>
    <n v="1"/>
    <x v="41"/>
    <x v="1"/>
    <x v="10"/>
    <x v="2"/>
    <n v="44"/>
    <x v="1"/>
    <x v="1"/>
    <x v="2"/>
  </r>
  <r>
    <n v="135"/>
    <s v="fb28cbb7"/>
    <x v="129"/>
    <d v="2024-09-19T00:00:00"/>
    <x v="134"/>
    <n v="8"/>
    <x v="0"/>
    <x v="7"/>
    <x v="3"/>
    <x v="3"/>
    <x v="1"/>
    <x v="5"/>
    <x v="1"/>
    <n v="1"/>
    <x v="21"/>
    <x v="2"/>
    <x v="9"/>
    <x v="0"/>
    <n v="29"/>
    <x v="0"/>
    <x v="1"/>
    <x v="1"/>
  </r>
  <r>
    <n v="136"/>
    <s v="df075112"/>
    <x v="130"/>
    <d v="2021-08-28T00:00:00"/>
    <x v="135"/>
    <n v="9"/>
    <x v="0"/>
    <x v="1"/>
    <x v="1"/>
    <x v="1"/>
    <x v="4"/>
    <x v="5"/>
    <x v="1"/>
    <n v="5"/>
    <x v="39"/>
    <x v="1"/>
    <x v="6"/>
    <x v="0"/>
    <n v="11"/>
    <x v="0"/>
    <x v="0"/>
    <x v="1"/>
  </r>
  <r>
    <n v="137"/>
    <s v="2f15b7d3"/>
    <x v="131"/>
    <d v="2022-11-16T00:00:00"/>
    <x v="136"/>
    <n v="10"/>
    <x v="0"/>
    <x v="0"/>
    <x v="4"/>
    <x v="3"/>
    <x v="5"/>
    <x v="5"/>
    <x v="2"/>
    <n v="1"/>
    <x v="40"/>
    <x v="1"/>
    <x v="2"/>
    <x v="0"/>
    <n v="20"/>
    <x v="0"/>
    <x v="0"/>
    <x v="1"/>
  </r>
  <r>
    <n v="138"/>
    <s v="753a7335"/>
    <x v="132"/>
    <d v="2021-12-29T00:00:00"/>
    <x v="137"/>
    <n v="11"/>
    <x v="1"/>
    <x v="0"/>
    <x v="2"/>
    <x v="2"/>
    <x v="1"/>
    <x v="1"/>
    <x v="1"/>
    <n v="2"/>
    <x v="20"/>
    <x v="0"/>
    <x v="2"/>
    <x v="0"/>
    <n v="14"/>
    <x v="1"/>
    <x v="1"/>
    <x v="2"/>
  </r>
  <r>
    <n v="139"/>
    <s v="8d46ce77"/>
    <x v="133"/>
    <d v="2020-07-19T00:00:00"/>
    <x v="138"/>
    <n v="12"/>
    <x v="1"/>
    <x v="0"/>
    <x v="3"/>
    <x v="3"/>
    <x v="3"/>
    <x v="1"/>
    <x v="0"/>
    <n v="2"/>
    <x v="26"/>
    <x v="2"/>
    <x v="7"/>
    <x v="3"/>
    <n v="36"/>
    <x v="1"/>
    <x v="0"/>
    <x v="1"/>
  </r>
  <r>
    <n v="140"/>
    <s v="210ee24d"/>
    <x v="134"/>
    <d v="2021-08-26T00:00:00"/>
    <x v="139"/>
    <n v="13"/>
    <x v="1"/>
    <x v="5"/>
    <x v="1"/>
    <x v="3"/>
    <x v="6"/>
    <x v="5"/>
    <x v="0"/>
    <n v="2"/>
    <x v="11"/>
    <x v="0"/>
    <x v="2"/>
    <x v="3"/>
    <n v="16"/>
    <x v="0"/>
    <x v="0"/>
    <x v="2"/>
  </r>
  <r>
    <n v="141"/>
    <s v="6376b9ff"/>
    <x v="135"/>
    <d v="2024-07-27T00:00:00"/>
    <x v="140"/>
    <n v="14"/>
    <x v="1"/>
    <x v="1"/>
    <x v="3"/>
    <x v="0"/>
    <x v="5"/>
    <x v="5"/>
    <x v="0"/>
    <n v="4"/>
    <x v="13"/>
    <x v="2"/>
    <x v="4"/>
    <x v="0"/>
    <n v="55"/>
    <x v="0"/>
    <x v="0"/>
    <x v="3"/>
  </r>
  <r>
    <n v="142"/>
    <s v="479be866"/>
    <x v="136"/>
    <d v="2020-11-18T00:00:00"/>
    <x v="141"/>
    <n v="15"/>
    <x v="1"/>
    <x v="0"/>
    <x v="3"/>
    <x v="2"/>
    <x v="2"/>
    <x v="1"/>
    <x v="3"/>
    <n v="4"/>
    <x v="37"/>
    <x v="1"/>
    <x v="3"/>
    <x v="1"/>
    <n v="53"/>
    <x v="0"/>
    <x v="0"/>
    <x v="3"/>
  </r>
  <r>
    <n v="143"/>
    <s v="5bd5b052"/>
    <x v="38"/>
    <d v="2024-08-13T00:00:00"/>
    <x v="142"/>
    <n v="16"/>
    <x v="0"/>
    <x v="0"/>
    <x v="0"/>
    <x v="0"/>
    <x v="2"/>
    <x v="4"/>
    <x v="0"/>
    <n v="4"/>
    <x v="35"/>
    <x v="2"/>
    <x v="6"/>
    <x v="1"/>
    <n v="30"/>
    <x v="0"/>
    <x v="1"/>
    <x v="2"/>
  </r>
  <r>
    <n v="144"/>
    <s v="12eada79"/>
    <x v="137"/>
    <d v="2020-02-06T00:00:00"/>
    <x v="143"/>
    <n v="17"/>
    <x v="0"/>
    <x v="7"/>
    <x v="2"/>
    <x v="0"/>
    <x v="3"/>
    <x v="0"/>
    <x v="0"/>
    <n v="1"/>
    <x v="29"/>
    <x v="1"/>
    <x v="4"/>
    <x v="0"/>
    <n v="33"/>
    <x v="1"/>
    <x v="1"/>
    <x v="1"/>
  </r>
  <r>
    <n v="145"/>
    <s v="90e27818"/>
    <x v="138"/>
    <d v="2021-10-18T00:00:00"/>
    <x v="144"/>
    <n v="18"/>
    <x v="0"/>
    <x v="2"/>
    <x v="0"/>
    <x v="0"/>
    <x v="5"/>
    <x v="4"/>
    <x v="0"/>
    <n v="1"/>
    <x v="2"/>
    <x v="0"/>
    <x v="6"/>
    <x v="2"/>
    <n v="15"/>
    <x v="0"/>
    <x v="1"/>
    <x v="3"/>
  </r>
  <r>
    <n v="146"/>
    <s v="7e982751"/>
    <x v="139"/>
    <d v="2022-08-24T00:00:00"/>
    <x v="145"/>
    <n v="19"/>
    <x v="0"/>
    <x v="5"/>
    <x v="4"/>
    <x v="2"/>
    <x v="0"/>
    <x v="0"/>
    <x v="3"/>
    <n v="3"/>
    <x v="39"/>
    <x v="0"/>
    <x v="8"/>
    <x v="2"/>
    <n v="21"/>
    <x v="1"/>
    <x v="1"/>
    <x v="0"/>
  </r>
  <r>
    <n v="147"/>
    <s v="5412fefe"/>
    <x v="140"/>
    <d v="2023-03-25T00:00:00"/>
    <x v="146"/>
    <n v="20"/>
    <x v="1"/>
    <x v="7"/>
    <x v="3"/>
    <x v="1"/>
    <x v="6"/>
    <x v="2"/>
    <x v="1"/>
    <n v="1"/>
    <x v="10"/>
    <x v="2"/>
    <x v="2"/>
    <x v="1"/>
    <n v="20"/>
    <x v="1"/>
    <x v="1"/>
    <x v="0"/>
  </r>
  <r>
    <n v="148"/>
    <s v="69f4de51"/>
    <x v="141"/>
    <d v="2022-02-11T00:00:00"/>
    <x v="147"/>
    <n v="21"/>
    <x v="1"/>
    <x v="1"/>
    <x v="0"/>
    <x v="1"/>
    <x v="1"/>
    <x v="5"/>
    <x v="3"/>
    <n v="4"/>
    <x v="45"/>
    <x v="2"/>
    <x v="3"/>
    <x v="3"/>
    <n v="6"/>
    <x v="0"/>
    <x v="0"/>
    <x v="2"/>
  </r>
  <r>
    <n v="149"/>
    <n v="35737949"/>
    <x v="142"/>
    <d v="2022-02-07T00:00:00"/>
    <x v="148"/>
    <n v="22"/>
    <x v="1"/>
    <x v="1"/>
    <x v="0"/>
    <x v="2"/>
    <x v="2"/>
    <x v="0"/>
    <x v="3"/>
    <n v="1"/>
    <x v="25"/>
    <x v="2"/>
    <x v="2"/>
    <x v="0"/>
    <n v="8"/>
    <x v="0"/>
    <x v="1"/>
    <x v="1"/>
  </r>
  <r>
    <n v="150"/>
    <s v="49f28b72"/>
    <x v="143"/>
    <d v="2022-10-14T00:00:00"/>
    <x v="149"/>
    <n v="23"/>
    <x v="1"/>
    <x v="2"/>
    <x v="1"/>
    <x v="3"/>
    <x v="4"/>
    <x v="6"/>
    <x v="0"/>
    <n v="1"/>
    <x v="15"/>
    <x v="1"/>
    <x v="9"/>
    <x v="3"/>
    <n v="49"/>
    <x v="0"/>
    <x v="1"/>
    <x v="2"/>
  </r>
  <r>
    <n v="151"/>
    <s v="821c6b72"/>
    <x v="144"/>
    <d v="2021-11-06T00:00:00"/>
    <x v="150"/>
    <n v="0"/>
    <x v="1"/>
    <x v="0"/>
    <x v="0"/>
    <x v="4"/>
    <x v="3"/>
    <x v="6"/>
    <x v="0"/>
    <n v="3"/>
    <x v="1"/>
    <x v="1"/>
    <x v="1"/>
    <x v="0"/>
    <n v="53"/>
    <x v="1"/>
    <x v="1"/>
    <x v="0"/>
  </r>
  <r>
    <n v="152"/>
    <s v="8779c13f"/>
    <x v="145"/>
    <d v="2021-02-28T00:00:00"/>
    <x v="151"/>
    <n v="1"/>
    <x v="1"/>
    <x v="5"/>
    <x v="3"/>
    <x v="1"/>
    <x v="4"/>
    <x v="3"/>
    <x v="1"/>
    <n v="4"/>
    <x v="52"/>
    <x v="0"/>
    <x v="10"/>
    <x v="2"/>
    <n v="8"/>
    <x v="1"/>
    <x v="1"/>
    <x v="1"/>
  </r>
  <r>
    <n v="153"/>
    <s v="b8ce4efc"/>
    <x v="146"/>
    <d v="2020-05-20T00:00:00"/>
    <x v="152"/>
    <n v="2"/>
    <x v="1"/>
    <x v="4"/>
    <x v="4"/>
    <x v="4"/>
    <x v="1"/>
    <x v="2"/>
    <x v="3"/>
    <n v="5"/>
    <x v="54"/>
    <x v="0"/>
    <x v="4"/>
    <x v="2"/>
    <n v="50"/>
    <x v="1"/>
    <x v="0"/>
    <x v="2"/>
  </r>
  <r>
    <n v="154"/>
    <s v="fd59a743"/>
    <x v="147"/>
    <d v="2024-12-24T00:00:00"/>
    <x v="153"/>
    <n v="3"/>
    <x v="1"/>
    <x v="3"/>
    <x v="1"/>
    <x v="3"/>
    <x v="4"/>
    <x v="3"/>
    <x v="0"/>
    <n v="1"/>
    <x v="32"/>
    <x v="1"/>
    <x v="4"/>
    <x v="3"/>
    <n v="60"/>
    <x v="1"/>
    <x v="0"/>
    <x v="1"/>
  </r>
  <r>
    <n v="155"/>
    <s v="343b7d93"/>
    <x v="148"/>
    <d v="2021-12-06T00:00:00"/>
    <x v="154"/>
    <n v="4"/>
    <x v="1"/>
    <x v="7"/>
    <x v="0"/>
    <x v="1"/>
    <x v="2"/>
    <x v="5"/>
    <x v="1"/>
    <n v="3"/>
    <x v="55"/>
    <x v="2"/>
    <x v="6"/>
    <x v="0"/>
    <n v="12"/>
    <x v="1"/>
    <x v="0"/>
    <x v="1"/>
  </r>
  <r>
    <n v="156"/>
    <s v="812f9179"/>
    <x v="149"/>
    <d v="2021-10-02T00:00:00"/>
    <x v="155"/>
    <n v="5"/>
    <x v="1"/>
    <x v="5"/>
    <x v="2"/>
    <x v="4"/>
    <x v="4"/>
    <x v="5"/>
    <x v="2"/>
    <n v="1"/>
    <x v="48"/>
    <x v="1"/>
    <x v="4"/>
    <x v="0"/>
    <n v="57"/>
    <x v="0"/>
    <x v="0"/>
    <x v="0"/>
  </r>
  <r>
    <n v="157"/>
    <s v="34ff0546"/>
    <x v="150"/>
    <d v="2021-11-25T00:00:00"/>
    <x v="156"/>
    <n v="6"/>
    <x v="1"/>
    <x v="7"/>
    <x v="3"/>
    <x v="2"/>
    <x v="4"/>
    <x v="0"/>
    <x v="2"/>
    <n v="5"/>
    <x v="41"/>
    <x v="2"/>
    <x v="7"/>
    <x v="0"/>
    <n v="14"/>
    <x v="0"/>
    <x v="0"/>
    <x v="3"/>
  </r>
  <r>
    <n v="158"/>
    <s v="75fd1587"/>
    <x v="151"/>
    <d v="2023-08-22T00:00:00"/>
    <x v="157"/>
    <n v="7"/>
    <x v="0"/>
    <x v="2"/>
    <x v="3"/>
    <x v="0"/>
    <x v="3"/>
    <x v="6"/>
    <x v="3"/>
    <n v="5"/>
    <x v="44"/>
    <x v="1"/>
    <x v="10"/>
    <x v="3"/>
    <n v="16"/>
    <x v="1"/>
    <x v="1"/>
    <x v="1"/>
  </r>
  <r>
    <n v="159"/>
    <s v="a366e0ff"/>
    <x v="152"/>
    <d v="2023-11-06T00:00:00"/>
    <x v="158"/>
    <n v="8"/>
    <x v="0"/>
    <x v="2"/>
    <x v="1"/>
    <x v="0"/>
    <x v="3"/>
    <x v="3"/>
    <x v="3"/>
    <n v="3"/>
    <x v="49"/>
    <x v="0"/>
    <x v="7"/>
    <x v="0"/>
    <n v="45"/>
    <x v="0"/>
    <x v="1"/>
    <x v="1"/>
  </r>
  <r>
    <n v="160"/>
    <s v="4b9df2af"/>
    <x v="153"/>
    <d v="2023-01-04T00:00:00"/>
    <x v="159"/>
    <n v="9"/>
    <x v="0"/>
    <x v="6"/>
    <x v="4"/>
    <x v="1"/>
    <x v="5"/>
    <x v="3"/>
    <x v="1"/>
    <n v="5"/>
    <x v="27"/>
    <x v="2"/>
    <x v="4"/>
    <x v="1"/>
    <n v="27"/>
    <x v="0"/>
    <x v="0"/>
    <x v="2"/>
  </r>
  <r>
    <n v="161"/>
    <n v="701000000000"/>
    <x v="154"/>
    <d v="2020-01-20T00:00:00"/>
    <x v="160"/>
    <n v="10"/>
    <x v="0"/>
    <x v="1"/>
    <x v="4"/>
    <x v="0"/>
    <x v="6"/>
    <x v="1"/>
    <x v="1"/>
    <n v="1"/>
    <x v="9"/>
    <x v="2"/>
    <x v="8"/>
    <x v="2"/>
    <n v="60"/>
    <x v="0"/>
    <x v="0"/>
    <x v="2"/>
  </r>
  <r>
    <n v="162"/>
    <s v="df2bd8a8"/>
    <x v="155"/>
    <d v="2021-09-25T00:00:00"/>
    <x v="161"/>
    <n v="11"/>
    <x v="1"/>
    <x v="3"/>
    <x v="1"/>
    <x v="2"/>
    <x v="3"/>
    <x v="6"/>
    <x v="2"/>
    <n v="3"/>
    <x v="12"/>
    <x v="1"/>
    <x v="3"/>
    <x v="2"/>
    <n v="20"/>
    <x v="1"/>
    <x v="1"/>
    <x v="3"/>
  </r>
  <r>
    <n v="163"/>
    <s v="66eb421c"/>
    <x v="156"/>
    <d v="2020-02-26T00:00:00"/>
    <x v="162"/>
    <n v="12"/>
    <x v="1"/>
    <x v="2"/>
    <x v="4"/>
    <x v="2"/>
    <x v="1"/>
    <x v="4"/>
    <x v="3"/>
    <n v="2"/>
    <x v="12"/>
    <x v="1"/>
    <x v="7"/>
    <x v="2"/>
    <n v="9"/>
    <x v="0"/>
    <x v="0"/>
    <x v="0"/>
  </r>
  <r>
    <n v="164"/>
    <s v="726f3789"/>
    <x v="157"/>
    <d v="2022-09-26T00:00:00"/>
    <x v="163"/>
    <n v="13"/>
    <x v="1"/>
    <x v="7"/>
    <x v="1"/>
    <x v="2"/>
    <x v="4"/>
    <x v="1"/>
    <x v="3"/>
    <n v="3"/>
    <x v="9"/>
    <x v="0"/>
    <x v="3"/>
    <x v="2"/>
    <n v="9"/>
    <x v="1"/>
    <x v="0"/>
    <x v="3"/>
  </r>
  <r>
    <n v="165"/>
    <s v="dbec6453"/>
    <x v="158"/>
    <d v="2023-05-30T00:00:00"/>
    <x v="164"/>
    <n v="14"/>
    <x v="1"/>
    <x v="1"/>
    <x v="2"/>
    <x v="2"/>
    <x v="4"/>
    <x v="6"/>
    <x v="0"/>
    <n v="5"/>
    <x v="28"/>
    <x v="2"/>
    <x v="0"/>
    <x v="0"/>
    <n v="34"/>
    <x v="1"/>
    <x v="0"/>
    <x v="1"/>
  </r>
  <r>
    <n v="166"/>
    <s v="13fbebbc"/>
    <x v="159"/>
    <d v="2023-07-09T00:00:00"/>
    <x v="165"/>
    <n v="15"/>
    <x v="1"/>
    <x v="2"/>
    <x v="0"/>
    <x v="0"/>
    <x v="2"/>
    <x v="0"/>
    <x v="0"/>
    <n v="1"/>
    <x v="33"/>
    <x v="2"/>
    <x v="9"/>
    <x v="3"/>
    <n v="11"/>
    <x v="1"/>
    <x v="1"/>
    <x v="2"/>
  </r>
  <r>
    <n v="167"/>
    <s v="9c010cdd"/>
    <x v="160"/>
    <d v="2021-10-24T00:00:00"/>
    <x v="166"/>
    <n v="16"/>
    <x v="0"/>
    <x v="3"/>
    <x v="1"/>
    <x v="4"/>
    <x v="6"/>
    <x v="0"/>
    <x v="1"/>
    <n v="3"/>
    <x v="56"/>
    <x v="0"/>
    <x v="6"/>
    <x v="0"/>
    <n v="60"/>
    <x v="0"/>
    <x v="1"/>
    <x v="0"/>
  </r>
  <r>
    <n v="168"/>
    <s v="00892c7d"/>
    <x v="161"/>
    <d v="2021-08-13T00:00:00"/>
    <x v="167"/>
    <n v="17"/>
    <x v="0"/>
    <x v="7"/>
    <x v="4"/>
    <x v="2"/>
    <x v="6"/>
    <x v="3"/>
    <x v="3"/>
    <n v="4"/>
    <x v="13"/>
    <x v="0"/>
    <x v="10"/>
    <x v="0"/>
    <n v="35"/>
    <x v="1"/>
    <x v="1"/>
    <x v="0"/>
  </r>
  <r>
    <n v="169"/>
    <s v="b45438fb"/>
    <x v="162"/>
    <d v="2022-01-05T00:00:00"/>
    <x v="168"/>
    <n v="18"/>
    <x v="0"/>
    <x v="2"/>
    <x v="4"/>
    <x v="2"/>
    <x v="5"/>
    <x v="1"/>
    <x v="1"/>
    <n v="1"/>
    <x v="40"/>
    <x v="1"/>
    <x v="3"/>
    <x v="0"/>
    <n v="7"/>
    <x v="1"/>
    <x v="1"/>
    <x v="1"/>
  </r>
  <r>
    <n v="170"/>
    <s v="4b96e63a"/>
    <x v="163"/>
    <d v="2024-10-06T00:00:00"/>
    <x v="169"/>
    <n v="19"/>
    <x v="0"/>
    <x v="7"/>
    <x v="0"/>
    <x v="3"/>
    <x v="5"/>
    <x v="1"/>
    <x v="1"/>
    <n v="3"/>
    <x v="46"/>
    <x v="0"/>
    <x v="3"/>
    <x v="2"/>
    <n v="38"/>
    <x v="1"/>
    <x v="0"/>
    <x v="3"/>
  </r>
  <r>
    <n v="171"/>
    <s v="ca89525e"/>
    <x v="164"/>
    <d v="2023-08-31T00:00:00"/>
    <x v="170"/>
    <n v="20"/>
    <x v="1"/>
    <x v="2"/>
    <x v="4"/>
    <x v="0"/>
    <x v="1"/>
    <x v="1"/>
    <x v="1"/>
    <n v="4"/>
    <x v="28"/>
    <x v="0"/>
    <x v="6"/>
    <x v="1"/>
    <n v="28"/>
    <x v="1"/>
    <x v="0"/>
    <x v="2"/>
  </r>
  <r>
    <n v="172"/>
    <s v="772a5208"/>
    <x v="165"/>
    <d v="2024-01-29T00:00:00"/>
    <x v="171"/>
    <n v="21"/>
    <x v="1"/>
    <x v="4"/>
    <x v="1"/>
    <x v="3"/>
    <x v="1"/>
    <x v="1"/>
    <x v="0"/>
    <n v="3"/>
    <x v="50"/>
    <x v="0"/>
    <x v="9"/>
    <x v="1"/>
    <n v="9"/>
    <x v="0"/>
    <x v="0"/>
    <x v="1"/>
  </r>
  <r>
    <n v="173"/>
    <s v="dd0c05f5"/>
    <x v="166"/>
    <d v="2024-03-02T00:00:00"/>
    <x v="172"/>
    <n v="22"/>
    <x v="1"/>
    <x v="3"/>
    <x v="2"/>
    <x v="3"/>
    <x v="1"/>
    <x v="6"/>
    <x v="1"/>
    <n v="3"/>
    <x v="46"/>
    <x v="0"/>
    <x v="1"/>
    <x v="0"/>
    <n v="5"/>
    <x v="0"/>
    <x v="0"/>
    <x v="3"/>
  </r>
  <r>
    <n v="174"/>
    <n v="37426413"/>
    <x v="167"/>
    <d v="2023-06-17T00:00:00"/>
    <x v="173"/>
    <n v="23"/>
    <x v="1"/>
    <x v="1"/>
    <x v="1"/>
    <x v="3"/>
    <x v="5"/>
    <x v="1"/>
    <x v="0"/>
    <n v="1"/>
    <x v="5"/>
    <x v="0"/>
    <x v="7"/>
    <x v="2"/>
    <n v="39"/>
    <x v="1"/>
    <x v="1"/>
    <x v="1"/>
  </r>
  <r>
    <n v="175"/>
    <s v="596f172d"/>
    <x v="168"/>
    <d v="2022-11-04T00:00:00"/>
    <x v="174"/>
    <n v="0"/>
    <x v="1"/>
    <x v="7"/>
    <x v="2"/>
    <x v="2"/>
    <x v="3"/>
    <x v="1"/>
    <x v="2"/>
    <n v="5"/>
    <x v="23"/>
    <x v="2"/>
    <x v="2"/>
    <x v="2"/>
    <n v="20"/>
    <x v="0"/>
    <x v="0"/>
    <x v="2"/>
  </r>
  <r>
    <n v="176"/>
    <s v="d4d5db7e"/>
    <x v="169"/>
    <d v="2022-06-27T00:00:00"/>
    <x v="175"/>
    <n v="1"/>
    <x v="1"/>
    <x v="2"/>
    <x v="0"/>
    <x v="0"/>
    <x v="5"/>
    <x v="3"/>
    <x v="2"/>
    <n v="4"/>
    <x v="57"/>
    <x v="0"/>
    <x v="6"/>
    <x v="2"/>
    <n v="38"/>
    <x v="1"/>
    <x v="0"/>
    <x v="2"/>
  </r>
  <r>
    <n v="177"/>
    <s v="0ab22c90"/>
    <x v="170"/>
    <d v="2023-03-12T00:00:00"/>
    <x v="176"/>
    <n v="2"/>
    <x v="1"/>
    <x v="1"/>
    <x v="2"/>
    <x v="1"/>
    <x v="0"/>
    <x v="5"/>
    <x v="3"/>
    <n v="4"/>
    <x v="22"/>
    <x v="0"/>
    <x v="6"/>
    <x v="1"/>
    <n v="28"/>
    <x v="0"/>
    <x v="1"/>
    <x v="2"/>
  </r>
  <r>
    <n v="178"/>
    <s v="29b3614b"/>
    <x v="171"/>
    <d v="2024-10-21T00:00:00"/>
    <x v="177"/>
    <n v="3"/>
    <x v="1"/>
    <x v="7"/>
    <x v="3"/>
    <x v="1"/>
    <x v="4"/>
    <x v="6"/>
    <x v="1"/>
    <n v="4"/>
    <x v="56"/>
    <x v="0"/>
    <x v="3"/>
    <x v="1"/>
    <n v="15"/>
    <x v="1"/>
    <x v="1"/>
    <x v="0"/>
  </r>
  <r>
    <n v="179"/>
    <s v="2f0bd88b"/>
    <x v="172"/>
    <d v="2023-05-19T00:00:00"/>
    <x v="178"/>
    <n v="4"/>
    <x v="1"/>
    <x v="5"/>
    <x v="3"/>
    <x v="4"/>
    <x v="6"/>
    <x v="3"/>
    <x v="3"/>
    <n v="4"/>
    <x v="48"/>
    <x v="0"/>
    <x v="6"/>
    <x v="2"/>
    <n v="58"/>
    <x v="1"/>
    <x v="0"/>
    <x v="3"/>
  </r>
  <r>
    <n v="180"/>
    <s v="55c58541"/>
    <x v="173"/>
    <d v="2020-10-29T00:00:00"/>
    <x v="179"/>
    <n v="5"/>
    <x v="1"/>
    <x v="3"/>
    <x v="3"/>
    <x v="1"/>
    <x v="4"/>
    <x v="3"/>
    <x v="1"/>
    <n v="2"/>
    <x v="20"/>
    <x v="0"/>
    <x v="3"/>
    <x v="1"/>
    <n v="5"/>
    <x v="0"/>
    <x v="0"/>
    <x v="2"/>
  </r>
  <r>
    <n v="181"/>
    <n v="5543578"/>
    <x v="174"/>
    <d v="2020-03-05T00:00:00"/>
    <x v="180"/>
    <n v="6"/>
    <x v="1"/>
    <x v="7"/>
    <x v="4"/>
    <x v="0"/>
    <x v="0"/>
    <x v="1"/>
    <x v="3"/>
    <n v="1"/>
    <x v="38"/>
    <x v="1"/>
    <x v="10"/>
    <x v="1"/>
    <n v="57"/>
    <x v="1"/>
    <x v="0"/>
    <x v="2"/>
  </r>
  <r>
    <n v="182"/>
    <s v="dde23e7e"/>
    <x v="175"/>
    <d v="2024-02-09T00:00:00"/>
    <x v="181"/>
    <n v="7"/>
    <x v="0"/>
    <x v="3"/>
    <x v="3"/>
    <x v="4"/>
    <x v="6"/>
    <x v="6"/>
    <x v="1"/>
    <n v="5"/>
    <x v="39"/>
    <x v="2"/>
    <x v="5"/>
    <x v="0"/>
    <n v="54"/>
    <x v="0"/>
    <x v="0"/>
    <x v="1"/>
  </r>
  <r>
    <n v="183"/>
    <s v="b19a8c86"/>
    <x v="176"/>
    <d v="2024-10-04T00:00:00"/>
    <x v="182"/>
    <n v="8"/>
    <x v="0"/>
    <x v="2"/>
    <x v="3"/>
    <x v="4"/>
    <x v="4"/>
    <x v="5"/>
    <x v="1"/>
    <n v="1"/>
    <x v="31"/>
    <x v="2"/>
    <x v="7"/>
    <x v="0"/>
    <n v="54"/>
    <x v="0"/>
    <x v="0"/>
    <x v="2"/>
  </r>
  <r>
    <n v="184"/>
    <s v="5914a52a"/>
    <x v="177"/>
    <d v="2020-09-12T00:00:00"/>
    <x v="183"/>
    <n v="9"/>
    <x v="0"/>
    <x v="6"/>
    <x v="3"/>
    <x v="4"/>
    <x v="5"/>
    <x v="2"/>
    <x v="3"/>
    <n v="5"/>
    <x v="21"/>
    <x v="0"/>
    <x v="8"/>
    <x v="0"/>
    <n v="45"/>
    <x v="1"/>
    <x v="0"/>
    <x v="3"/>
  </r>
  <r>
    <n v="185"/>
    <s v="55bddaad"/>
    <x v="178"/>
    <d v="2024-06-28T00:00:00"/>
    <x v="184"/>
    <n v="10"/>
    <x v="0"/>
    <x v="3"/>
    <x v="0"/>
    <x v="2"/>
    <x v="2"/>
    <x v="5"/>
    <x v="3"/>
    <n v="5"/>
    <x v="29"/>
    <x v="0"/>
    <x v="6"/>
    <x v="2"/>
    <n v="16"/>
    <x v="1"/>
    <x v="1"/>
    <x v="2"/>
  </r>
  <r>
    <n v="186"/>
    <s v="9c020186"/>
    <x v="179"/>
    <d v="2024-06-26T00:00:00"/>
    <x v="185"/>
    <n v="11"/>
    <x v="1"/>
    <x v="0"/>
    <x v="1"/>
    <x v="3"/>
    <x v="2"/>
    <x v="4"/>
    <x v="0"/>
    <n v="4"/>
    <x v="44"/>
    <x v="2"/>
    <x v="8"/>
    <x v="0"/>
    <n v="42"/>
    <x v="0"/>
    <x v="0"/>
    <x v="0"/>
  </r>
  <r>
    <n v="187"/>
    <s v="b3c7aa3c"/>
    <x v="180"/>
    <d v="2020-12-14T00:00:00"/>
    <x v="186"/>
    <n v="12"/>
    <x v="1"/>
    <x v="4"/>
    <x v="4"/>
    <x v="0"/>
    <x v="0"/>
    <x v="2"/>
    <x v="1"/>
    <n v="3"/>
    <x v="14"/>
    <x v="2"/>
    <x v="6"/>
    <x v="1"/>
    <n v="28"/>
    <x v="0"/>
    <x v="0"/>
    <x v="3"/>
  </r>
  <r>
    <n v="188"/>
    <s v="dd5c3a41"/>
    <x v="181"/>
    <d v="2023-01-28T00:00:00"/>
    <x v="187"/>
    <n v="13"/>
    <x v="1"/>
    <x v="6"/>
    <x v="3"/>
    <x v="0"/>
    <x v="0"/>
    <x v="1"/>
    <x v="2"/>
    <n v="3"/>
    <x v="28"/>
    <x v="2"/>
    <x v="2"/>
    <x v="2"/>
    <n v="39"/>
    <x v="0"/>
    <x v="0"/>
    <x v="3"/>
  </r>
  <r>
    <n v="189"/>
    <s v="4a5c87c8"/>
    <x v="182"/>
    <d v="2023-09-25T00:00:00"/>
    <x v="188"/>
    <n v="14"/>
    <x v="1"/>
    <x v="0"/>
    <x v="2"/>
    <x v="4"/>
    <x v="5"/>
    <x v="4"/>
    <x v="0"/>
    <n v="2"/>
    <x v="14"/>
    <x v="2"/>
    <x v="4"/>
    <x v="1"/>
    <n v="20"/>
    <x v="1"/>
    <x v="0"/>
    <x v="1"/>
  </r>
  <r>
    <n v="190"/>
    <s v="18e01d25"/>
    <x v="183"/>
    <d v="2021-10-16T00:00:00"/>
    <x v="189"/>
    <n v="15"/>
    <x v="1"/>
    <x v="5"/>
    <x v="3"/>
    <x v="0"/>
    <x v="6"/>
    <x v="5"/>
    <x v="2"/>
    <n v="2"/>
    <x v="39"/>
    <x v="1"/>
    <x v="9"/>
    <x v="2"/>
    <n v="46"/>
    <x v="1"/>
    <x v="1"/>
    <x v="3"/>
  </r>
  <r>
    <n v="191"/>
    <s v="a55a7f2e"/>
    <x v="184"/>
    <d v="2021-03-23T00:00:00"/>
    <x v="190"/>
    <n v="16"/>
    <x v="0"/>
    <x v="6"/>
    <x v="2"/>
    <x v="4"/>
    <x v="0"/>
    <x v="1"/>
    <x v="2"/>
    <n v="4"/>
    <x v="43"/>
    <x v="2"/>
    <x v="3"/>
    <x v="3"/>
    <n v="52"/>
    <x v="1"/>
    <x v="0"/>
    <x v="0"/>
  </r>
  <r>
    <n v="192"/>
    <s v="defa909e"/>
    <x v="185"/>
    <d v="2020-03-22T00:00:00"/>
    <x v="191"/>
    <n v="17"/>
    <x v="0"/>
    <x v="5"/>
    <x v="0"/>
    <x v="3"/>
    <x v="0"/>
    <x v="0"/>
    <x v="1"/>
    <n v="5"/>
    <x v="55"/>
    <x v="0"/>
    <x v="1"/>
    <x v="1"/>
    <n v="38"/>
    <x v="0"/>
    <x v="0"/>
    <x v="1"/>
  </r>
  <r>
    <n v="193"/>
    <s v="c974fb05"/>
    <x v="186"/>
    <d v="2023-11-26T00:00:00"/>
    <x v="192"/>
    <n v="18"/>
    <x v="0"/>
    <x v="0"/>
    <x v="3"/>
    <x v="1"/>
    <x v="0"/>
    <x v="1"/>
    <x v="1"/>
    <n v="4"/>
    <x v="48"/>
    <x v="2"/>
    <x v="8"/>
    <x v="0"/>
    <n v="45"/>
    <x v="1"/>
    <x v="1"/>
    <x v="3"/>
  </r>
  <r>
    <n v="194"/>
    <s v="ac0115ef"/>
    <x v="187"/>
    <d v="2022-02-28T00:00:00"/>
    <x v="193"/>
    <n v="19"/>
    <x v="0"/>
    <x v="6"/>
    <x v="2"/>
    <x v="0"/>
    <x v="0"/>
    <x v="0"/>
    <x v="2"/>
    <n v="4"/>
    <x v="8"/>
    <x v="2"/>
    <x v="9"/>
    <x v="3"/>
    <n v="21"/>
    <x v="0"/>
    <x v="0"/>
    <x v="3"/>
  </r>
  <r>
    <n v="195"/>
    <s v="19d7d9f5"/>
    <x v="188"/>
    <d v="2021-02-18T00:00:00"/>
    <x v="194"/>
    <n v="20"/>
    <x v="1"/>
    <x v="0"/>
    <x v="1"/>
    <x v="0"/>
    <x v="6"/>
    <x v="6"/>
    <x v="0"/>
    <n v="5"/>
    <x v="57"/>
    <x v="0"/>
    <x v="5"/>
    <x v="3"/>
    <n v="44"/>
    <x v="1"/>
    <x v="0"/>
    <x v="3"/>
  </r>
  <r>
    <n v="196"/>
    <s v="70b8b030"/>
    <x v="189"/>
    <d v="2022-04-16T00:00:00"/>
    <x v="195"/>
    <n v="21"/>
    <x v="1"/>
    <x v="5"/>
    <x v="2"/>
    <x v="2"/>
    <x v="1"/>
    <x v="6"/>
    <x v="3"/>
    <n v="2"/>
    <x v="15"/>
    <x v="1"/>
    <x v="3"/>
    <x v="3"/>
    <n v="43"/>
    <x v="0"/>
    <x v="0"/>
    <x v="3"/>
  </r>
  <r>
    <n v="197"/>
    <s v="c27113c7"/>
    <x v="190"/>
    <d v="2021-05-20T00:00:00"/>
    <x v="196"/>
    <n v="22"/>
    <x v="1"/>
    <x v="3"/>
    <x v="4"/>
    <x v="0"/>
    <x v="6"/>
    <x v="0"/>
    <x v="0"/>
    <n v="4"/>
    <x v="44"/>
    <x v="0"/>
    <x v="10"/>
    <x v="1"/>
    <n v="60"/>
    <x v="1"/>
    <x v="0"/>
    <x v="3"/>
  </r>
  <r>
    <n v="198"/>
    <s v="3ebfc418"/>
    <x v="191"/>
    <d v="2020-04-28T00:00:00"/>
    <x v="197"/>
    <n v="23"/>
    <x v="1"/>
    <x v="3"/>
    <x v="3"/>
    <x v="0"/>
    <x v="3"/>
    <x v="0"/>
    <x v="3"/>
    <n v="5"/>
    <x v="7"/>
    <x v="1"/>
    <x v="2"/>
    <x v="3"/>
    <n v="8"/>
    <x v="1"/>
    <x v="0"/>
    <x v="1"/>
  </r>
  <r>
    <n v="199"/>
    <s v="d5ff6d34"/>
    <x v="192"/>
    <d v="2020-07-20T00:00:00"/>
    <x v="198"/>
    <n v="0"/>
    <x v="1"/>
    <x v="2"/>
    <x v="1"/>
    <x v="1"/>
    <x v="4"/>
    <x v="1"/>
    <x v="1"/>
    <n v="5"/>
    <x v="13"/>
    <x v="0"/>
    <x v="0"/>
    <x v="1"/>
    <n v="24"/>
    <x v="1"/>
    <x v="0"/>
    <x v="2"/>
  </r>
  <r>
    <n v="200"/>
    <s v="af7e8764"/>
    <x v="193"/>
    <d v="2021-02-17T00:00:00"/>
    <x v="199"/>
    <n v="1"/>
    <x v="1"/>
    <x v="3"/>
    <x v="0"/>
    <x v="3"/>
    <x v="1"/>
    <x v="1"/>
    <x v="0"/>
    <n v="2"/>
    <x v="15"/>
    <x v="2"/>
    <x v="4"/>
    <x v="2"/>
    <n v="37"/>
    <x v="0"/>
    <x v="0"/>
    <x v="0"/>
  </r>
  <r>
    <n v="201"/>
    <s v="0b78c6ca"/>
    <x v="194"/>
    <d v="2023-12-05T00:00:00"/>
    <x v="200"/>
    <n v="2"/>
    <x v="1"/>
    <x v="6"/>
    <x v="1"/>
    <x v="0"/>
    <x v="5"/>
    <x v="4"/>
    <x v="3"/>
    <n v="5"/>
    <x v="22"/>
    <x v="0"/>
    <x v="6"/>
    <x v="2"/>
    <n v="11"/>
    <x v="0"/>
    <x v="1"/>
    <x v="3"/>
  </r>
  <r>
    <n v="202"/>
    <s v="c66258d2"/>
    <x v="195"/>
    <d v="2024-11-07T00:00:00"/>
    <x v="201"/>
    <n v="3"/>
    <x v="1"/>
    <x v="0"/>
    <x v="2"/>
    <x v="3"/>
    <x v="1"/>
    <x v="3"/>
    <x v="2"/>
    <n v="5"/>
    <x v="17"/>
    <x v="1"/>
    <x v="8"/>
    <x v="3"/>
    <n v="60"/>
    <x v="0"/>
    <x v="1"/>
    <x v="1"/>
  </r>
  <r>
    <n v="203"/>
    <s v="73cca960"/>
    <x v="45"/>
    <d v="2021-11-20T00:00:00"/>
    <x v="202"/>
    <n v="4"/>
    <x v="1"/>
    <x v="6"/>
    <x v="2"/>
    <x v="2"/>
    <x v="5"/>
    <x v="3"/>
    <x v="1"/>
    <n v="2"/>
    <x v="41"/>
    <x v="1"/>
    <x v="5"/>
    <x v="1"/>
    <n v="29"/>
    <x v="0"/>
    <x v="0"/>
    <x v="2"/>
  </r>
  <r>
    <n v="204"/>
    <s v="f4059853"/>
    <x v="196"/>
    <d v="2020-10-26T00:00:00"/>
    <x v="203"/>
    <n v="5"/>
    <x v="1"/>
    <x v="1"/>
    <x v="3"/>
    <x v="4"/>
    <x v="3"/>
    <x v="5"/>
    <x v="1"/>
    <n v="4"/>
    <x v="31"/>
    <x v="0"/>
    <x v="0"/>
    <x v="1"/>
    <n v="25"/>
    <x v="0"/>
    <x v="1"/>
    <x v="3"/>
  </r>
  <r>
    <n v="205"/>
    <s v="84fb6a9d"/>
    <x v="197"/>
    <d v="2023-06-21T00:00:00"/>
    <x v="204"/>
    <n v="6"/>
    <x v="1"/>
    <x v="2"/>
    <x v="0"/>
    <x v="1"/>
    <x v="6"/>
    <x v="1"/>
    <x v="0"/>
    <n v="2"/>
    <x v="27"/>
    <x v="1"/>
    <x v="6"/>
    <x v="2"/>
    <n v="32"/>
    <x v="1"/>
    <x v="1"/>
    <x v="3"/>
  </r>
  <r>
    <n v="206"/>
    <s v="0d3b4a31"/>
    <x v="11"/>
    <d v="2021-06-18T00:00:00"/>
    <x v="205"/>
    <n v="7"/>
    <x v="0"/>
    <x v="5"/>
    <x v="4"/>
    <x v="1"/>
    <x v="0"/>
    <x v="6"/>
    <x v="1"/>
    <n v="2"/>
    <x v="54"/>
    <x v="0"/>
    <x v="6"/>
    <x v="2"/>
    <n v="44"/>
    <x v="1"/>
    <x v="1"/>
    <x v="0"/>
  </r>
  <r>
    <n v="207"/>
    <s v="66b3b915"/>
    <x v="198"/>
    <d v="2024-03-05T00:00:00"/>
    <x v="206"/>
    <n v="8"/>
    <x v="0"/>
    <x v="6"/>
    <x v="0"/>
    <x v="4"/>
    <x v="3"/>
    <x v="5"/>
    <x v="1"/>
    <n v="2"/>
    <x v="42"/>
    <x v="2"/>
    <x v="2"/>
    <x v="2"/>
    <n v="34"/>
    <x v="1"/>
    <x v="1"/>
    <x v="0"/>
  </r>
  <r>
    <n v="208"/>
    <s v="107a4111"/>
    <x v="199"/>
    <d v="2020-09-05T00:00:00"/>
    <x v="207"/>
    <n v="9"/>
    <x v="0"/>
    <x v="0"/>
    <x v="2"/>
    <x v="4"/>
    <x v="4"/>
    <x v="4"/>
    <x v="3"/>
    <n v="1"/>
    <x v="2"/>
    <x v="1"/>
    <x v="5"/>
    <x v="3"/>
    <n v="27"/>
    <x v="1"/>
    <x v="0"/>
    <x v="3"/>
  </r>
  <r>
    <n v="209"/>
    <s v="2e00ce90"/>
    <x v="200"/>
    <d v="2020-05-12T00:00:00"/>
    <x v="208"/>
    <n v="10"/>
    <x v="0"/>
    <x v="1"/>
    <x v="2"/>
    <x v="4"/>
    <x v="3"/>
    <x v="2"/>
    <x v="0"/>
    <n v="1"/>
    <x v="45"/>
    <x v="0"/>
    <x v="1"/>
    <x v="0"/>
    <n v="29"/>
    <x v="1"/>
    <x v="1"/>
    <x v="3"/>
  </r>
  <r>
    <n v="210"/>
    <s v="c1c4e0d8"/>
    <x v="201"/>
    <d v="2020-08-29T00:00:00"/>
    <x v="209"/>
    <n v="11"/>
    <x v="1"/>
    <x v="2"/>
    <x v="2"/>
    <x v="3"/>
    <x v="2"/>
    <x v="1"/>
    <x v="1"/>
    <n v="4"/>
    <x v="6"/>
    <x v="2"/>
    <x v="2"/>
    <x v="0"/>
    <n v="28"/>
    <x v="1"/>
    <x v="1"/>
    <x v="3"/>
  </r>
  <r>
    <n v="211"/>
    <s v="90850fd7"/>
    <x v="202"/>
    <d v="2022-04-09T00:00:00"/>
    <x v="210"/>
    <n v="12"/>
    <x v="1"/>
    <x v="0"/>
    <x v="0"/>
    <x v="1"/>
    <x v="6"/>
    <x v="4"/>
    <x v="3"/>
    <n v="1"/>
    <x v="14"/>
    <x v="2"/>
    <x v="2"/>
    <x v="3"/>
    <n v="28"/>
    <x v="1"/>
    <x v="0"/>
    <x v="1"/>
  </r>
  <r>
    <n v="212"/>
    <s v="e91856df"/>
    <x v="203"/>
    <d v="2022-06-02T00:00:00"/>
    <x v="211"/>
    <n v="13"/>
    <x v="1"/>
    <x v="4"/>
    <x v="1"/>
    <x v="0"/>
    <x v="2"/>
    <x v="0"/>
    <x v="2"/>
    <n v="2"/>
    <x v="30"/>
    <x v="2"/>
    <x v="1"/>
    <x v="0"/>
    <n v="7"/>
    <x v="1"/>
    <x v="0"/>
    <x v="0"/>
  </r>
  <r>
    <n v="213"/>
    <s v="2097c4da"/>
    <x v="53"/>
    <d v="2020-10-19T00:00:00"/>
    <x v="212"/>
    <n v="14"/>
    <x v="1"/>
    <x v="0"/>
    <x v="3"/>
    <x v="1"/>
    <x v="1"/>
    <x v="1"/>
    <x v="2"/>
    <n v="5"/>
    <x v="31"/>
    <x v="2"/>
    <x v="7"/>
    <x v="0"/>
    <n v="49"/>
    <x v="1"/>
    <x v="1"/>
    <x v="3"/>
  </r>
  <r>
    <n v="214"/>
    <s v="f440f8a0"/>
    <x v="204"/>
    <d v="2020-07-12T00:00:00"/>
    <x v="213"/>
    <n v="15"/>
    <x v="1"/>
    <x v="4"/>
    <x v="3"/>
    <x v="3"/>
    <x v="2"/>
    <x v="1"/>
    <x v="3"/>
    <n v="2"/>
    <x v="52"/>
    <x v="0"/>
    <x v="7"/>
    <x v="0"/>
    <n v="45"/>
    <x v="0"/>
    <x v="1"/>
    <x v="1"/>
  </r>
  <r>
    <n v="215"/>
    <s v="fa984aa1"/>
    <x v="205"/>
    <d v="2023-11-08T00:00:00"/>
    <x v="214"/>
    <n v="16"/>
    <x v="0"/>
    <x v="4"/>
    <x v="1"/>
    <x v="3"/>
    <x v="3"/>
    <x v="1"/>
    <x v="0"/>
    <n v="3"/>
    <x v="25"/>
    <x v="0"/>
    <x v="9"/>
    <x v="3"/>
    <n v="49"/>
    <x v="1"/>
    <x v="1"/>
    <x v="2"/>
  </r>
  <r>
    <n v="216"/>
    <s v="7d0ea96a"/>
    <x v="206"/>
    <d v="2024-09-20T00:00:00"/>
    <x v="215"/>
    <n v="17"/>
    <x v="0"/>
    <x v="1"/>
    <x v="1"/>
    <x v="2"/>
    <x v="4"/>
    <x v="5"/>
    <x v="0"/>
    <n v="1"/>
    <x v="32"/>
    <x v="2"/>
    <x v="5"/>
    <x v="0"/>
    <n v="31"/>
    <x v="1"/>
    <x v="0"/>
    <x v="2"/>
  </r>
  <r>
    <n v="217"/>
    <s v="a2fb45a4"/>
    <x v="207"/>
    <d v="2020-10-17T00:00:00"/>
    <x v="216"/>
    <n v="18"/>
    <x v="0"/>
    <x v="6"/>
    <x v="2"/>
    <x v="3"/>
    <x v="1"/>
    <x v="0"/>
    <x v="0"/>
    <n v="3"/>
    <x v="46"/>
    <x v="1"/>
    <x v="2"/>
    <x v="3"/>
    <n v="21"/>
    <x v="1"/>
    <x v="0"/>
    <x v="3"/>
  </r>
  <r>
    <n v="218"/>
    <s v="3a1c6900"/>
    <x v="65"/>
    <d v="2023-01-12T00:00:00"/>
    <x v="217"/>
    <n v="19"/>
    <x v="0"/>
    <x v="1"/>
    <x v="4"/>
    <x v="0"/>
    <x v="6"/>
    <x v="3"/>
    <x v="0"/>
    <n v="2"/>
    <x v="43"/>
    <x v="0"/>
    <x v="2"/>
    <x v="3"/>
    <n v="33"/>
    <x v="0"/>
    <x v="1"/>
    <x v="0"/>
  </r>
  <r>
    <n v="219"/>
    <s v="8f24206f"/>
    <x v="208"/>
    <d v="2020-01-05T00:00:00"/>
    <x v="218"/>
    <n v="20"/>
    <x v="1"/>
    <x v="7"/>
    <x v="2"/>
    <x v="0"/>
    <x v="3"/>
    <x v="6"/>
    <x v="1"/>
    <n v="2"/>
    <x v="39"/>
    <x v="1"/>
    <x v="7"/>
    <x v="2"/>
    <n v="33"/>
    <x v="1"/>
    <x v="0"/>
    <x v="3"/>
  </r>
  <r>
    <n v="220"/>
    <s v="2abc299e"/>
    <x v="209"/>
    <d v="2020-05-28T00:00:00"/>
    <x v="219"/>
    <n v="21"/>
    <x v="1"/>
    <x v="5"/>
    <x v="2"/>
    <x v="4"/>
    <x v="1"/>
    <x v="5"/>
    <x v="0"/>
    <n v="2"/>
    <x v="29"/>
    <x v="0"/>
    <x v="8"/>
    <x v="2"/>
    <n v="50"/>
    <x v="0"/>
    <x v="1"/>
    <x v="0"/>
  </r>
  <r>
    <n v="221"/>
    <s v="669cefca"/>
    <x v="210"/>
    <d v="2024-03-22T00:00:00"/>
    <x v="220"/>
    <n v="22"/>
    <x v="1"/>
    <x v="5"/>
    <x v="1"/>
    <x v="4"/>
    <x v="4"/>
    <x v="0"/>
    <x v="1"/>
    <n v="2"/>
    <x v="21"/>
    <x v="0"/>
    <x v="6"/>
    <x v="3"/>
    <n v="55"/>
    <x v="0"/>
    <x v="0"/>
    <x v="2"/>
  </r>
  <r>
    <n v="222"/>
    <s v="00afd818"/>
    <x v="211"/>
    <d v="2024-03-04T00:00:00"/>
    <x v="221"/>
    <n v="23"/>
    <x v="1"/>
    <x v="3"/>
    <x v="3"/>
    <x v="1"/>
    <x v="5"/>
    <x v="0"/>
    <x v="3"/>
    <n v="3"/>
    <x v="18"/>
    <x v="1"/>
    <x v="1"/>
    <x v="1"/>
    <n v="8"/>
    <x v="0"/>
    <x v="0"/>
    <x v="2"/>
  </r>
  <r>
    <n v="223"/>
    <s v="b320a1b9"/>
    <x v="212"/>
    <d v="2023-02-02T00:00:00"/>
    <x v="222"/>
    <n v="0"/>
    <x v="1"/>
    <x v="6"/>
    <x v="4"/>
    <x v="1"/>
    <x v="3"/>
    <x v="4"/>
    <x v="1"/>
    <n v="4"/>
    <x v="15"/>
    <x v="0"/>
    <x v="2"/>
    <x v="1"/>
    <n v="56"/>
    <x v="1"/>
    <x v="1"/>
    <x v="3"/>
  </r>
  <r>
    <n v="224"/>
    <s v="221e9529"/>
    <x v="213"/>
    <d v="2022-04-05T00:00:00"/>
    <x v="223"/>
    <n v="1"/>
    <x v="1"/>
    <x v="3"/>
    <x v="2"/>
    <x v="2"/>
    <x v="4"/>
    <x v="6"/>
    <x v="0"/>
    <n v="4"/>
    <x v="18"/>
    <x v="1"/>
    <x v="6"/>
    <x v="3"/>
    <n v="7"/>
    <x v="1"/>
    <x v="1"/>
    <x v="3"/>
  </r>
  <r>
    <n v="225"/>
    <s v="fdf7963a"/>
    <x v="214"/>
    <d v="2022-07-14T00:00:00"/>
    <x v="224"/>
    <n v="2"/>
    <x v="1"/>
    <x v="3"/>
    <x v="4"/>
    <x v="0"/>
    <x v="0"/>
    <x v="5"/>
    <x v="3"/>
    <n v="1"/>
    <x v="30"/>
    <x v="1"/>
    <x v="6"/>
    <x v="2"/>
    <n v="28"/>
    <x v="0"/>
    <x v="1"/>
    <x v="2"/>
  </r>
  <r>
    <n v="226"/>
    <s v="ce0fc8cb"/>
    <x v="215"/>
    <d v="2021-06-14T00:00:00"/>
    <x v="225"/>
    <n v="3"/>
    <x v="1"/>
    <x v="6"/>
    <x v="4"/>
    <x v="3"/>
    <x v="6"/>
    <x v="5"/>
    <x v="0"/>
    <n v="4"/>
    <x v="9"/>
    <x v="0"/>
    <x v="6"/>
    <x v="2"/>
    <n v="17"/>
    <x v="0"/>
    <x v="1"/>
    <x v="0"/>
  </r>
  <r>
    <n v="227"/>
    <s v="2967a44a"/>
    <x v="216"/>
    <d v="2023-12-16T00:00:00"/>
    <x v="226"/>
    <n v="4"/>
    <x v="1"/>
    <x v="5"/>
    <x v="3"/>
    <x v="4"/>
    <x v="4"/>
    <x v="0"/>
    <x v="1"/>
    <n v="2"/>
    <x v="19"/>
    <x v="1"/>
    <x v="0"/>
    <x v="1"/>
    <n v="29"/>
    <x v="0"/>
    <x v="0"/>
    <x v="1"/>
  </r>
  <r>
    <n v="228"/>
    <s v="5c974a98"/>
    <x v="192"/>
    <d v="2020-07-20T00:00:00"/>
    <x v="227"/>
    <n v="5"/>
    <x v="1"/>
    <x v="1"/>
    <x v="1"/>
    <x v="0"/>
    <x v="3"/>
    <x v="1"/>
    <x v="2"/>
    <n v="2"/>
    <x v="41"/>
    <x v="1"/>
    <x v="0"/>
    <x v="1"/>
    <n v="19"/>
    <x v="1"/>
    <x v="0"/>
    <x v="1"/>
  </r>
  <r>
    <n v="229"/>
    <s v="05dc0847"/>
    <x v="217"/>
    <d v="2020-07-07T00:00:00"/>
    <x v="228"/>
    <n v="6"/>
    <x v="1"/>
    <x v="5"/>
    <x v="2"/>
    <x v="4"/>
    <x v="4"/>
    <x v="0"/>
    <x v="2"/>
    <n v="2"/>
    <x v="0"/>
    <x v="1"/>
    <x v="6"/>
    <x v="1"/>
    <n v="19"/>
    <x v="1"/>
    <x v="0"/>
    <x v="2"/>
  </r>
  <r>
    <n v="230"/>
    <s v="3df1121b"/>
    <x v="218"/>
    <d v="2022-11-01T00:00:00"/>
    <x v="229"/>
    <n v="7"/>
    <x v="0"/>
    <x v="2"/>
    <x v="4"/>
    <x v="2"/>
    <x v="2"/>
    <x v="3"/>
    <x v="0"/>
    <n v="5"/>
    <x v="57"/>
    <x v="2"/>
    <x v="4"/>
    <x v="1"/>
    <n v="26"/>
    <x v="0"/>
    <x v="1"/>
    <x v="2"/>
  </r>
  <r>
    <n v="231"/>
    <s v="e22f69e5"/>
    <x v="219"/>
    <d v="2022-10-07T00:00:00"/>
    <x v="230"/>
    <n v="8"/>
    <x v="0"/>
    <x v="2"/>
    <x v="3"/>
    <x v="3"/>
    <x v="5"/>
    <x v="4"/>
    <x v="0"/>
    <n v="4"/>
    <x v="41"/>
    <x v="0"/>
    <x v="4"/>
    <x v="2"/>
    <n v="56"/>
    <x v="0"/>
    <x v="1"/>
    <x v="0"/>
  </r>
  <r>
    <n v="232"/>
    <s v="f20a3ea9"/>
    <x v="220"/>
    <d v="2023-02-15T00:00:00"/>
    <x v="231"/>
    <n v="9"/>
    <x v="0"/>
    <x v="4"/>
    <x v="0"/>
    <x v="3"/>
    <x v="3"/>
    <x v="0"/>
    <x v="0"/>
    <n v="3"/>
    <x v="1"/>
    <x v="1"/>
    <x v="1"/>
    <x v="2"/>
    <n v="7"/>
    <x v="1"/>
    <x v="0"/>
    <x v="3"/>
  </r>
  <r>
    <n v="233"/>
    <s v="32033a93"/>
    <x v="221"/>
    <d v="2021-10-14T00:00:00"/>
    <x v="232"/>
    <n v="10"/>
    <x v="0"/>
    <x v="1"/>
    <x v="4"/>
    <x v="3"/>
    <x v="4"/>
    <x v="6"/>
    <x v="0"/>
    <n v="5"/>
    <x v="29"/>
    <x v="2"/>
    <x v="0"/>
    <x v="1"/>
    <n v="48"/>
    <x v="1"/>
    <x v="0"/>
    <x v="2"/>
  </r>
  <r>
    <n v="234"/>
    <s v="9ffb696e"/>
    <x v="180"/>
    <d v="2020-12-14T00:00:00"/>
    <x v="233"/>
    <n v="11"/>
    <x v="1"/>
    <x v="2"/>
    <x v="0"/>
    <x v="2"/>
    <x v="1"/>
    <x v="3"/>
    <x v="3"/>
    <n v="2"/>
    <x v="13"/>
    <x v="2"/>
    <x v="10"/>
    <x v="1"/>
    <n v="53"/>
    <x v="1"/>
    <x v="0"/>
    <x v="0"/>
  </r>
  <r>
    <n v="235"/>
    <s v="4ed392c1"/>
    <x v="222"/>
    <d v="2021-02-06T00:00:00"/>
    <x v="234"/>
    <n v="12"/>
    <x v="1"/>
    <x v="2"/>
    <x v="0"/>
    <x v="4"/>
    <x v="1"/>
    <x v="1"/>
    <x v="1"/>
    <n v="3"/>
    <x v="35"/>
    <x v="2"/>
    <x v="2"/>
    <x v="3"/>
    <n v="28"/>
    <x v="1"/>
    <x v="0"/>
    <x v="3"/>
  </r>
  <r>
    <n v="236"/>
    <s v="d136f55c"/>
    <x v="223"/>
    <d v="2023-04-30T00:00:00"/>
    <x v="235"/>
    <n v="13"/>
    <x v="1"/>
    <x v="2"/>
    <x v="1"/>
    <x v="1"/>
    <x v="3"/>
    <x v="1"/>
    <x v="3"/>
    <n v="2"/>
    <x v="51"/>
    <x v="2"/>
    <x v="5"/>
    <x v="3"/>
    <n v="11"/>
    <x v="0"/>
    <x v="0"/>
    <x v="1"/>
  </r>
  <r>
    <n v="237"/>
    <s v="58ba58c3"/>
    <x v="224"/>
    <d v="2022-03-12T00:00:00"/>
    <x v="236"/>
    <n v="14"/>
    <x v="1"/>
    <x v="5"/>
    <x v="3"/>
    <x v="4"/>
    <x v="0"/>
    <x v="1"/>
    <x v="3"/>
    <n v="3"/>
    <x v="1"/>
    <x v="0"/>
    <x v="10"/>
    <x v="3"/>
    <n v="55"/>
    <x v="0"/>
    <x v="0"/>
    <x v="1"/>
  </r>
  <r>
    <n v="238"/>
    <s v="e7ad1b51"/>
    <x v="91"/>
    <d v="2022-03-03T00:00:00"/>
    <x v="237"/>
    <n v="15"/>
    <x v="1"/>
    <x v="3"/>
    <x v="0"/>
    <x v="4"/>
    <x v="1"/>
    <x v="4"/>
    <x v="1"/>
    <n v="4"/>
    <x v="36"/>
    <x v="0"/>
    <x v="7"/>
    <x v="2"/>
    <n v="20"/>
    <x v="0"/>
    <x v="1"/>
    <x v="0"/>
  </r>
  <r>
    <n v="239"/>
    <s v="55962e9a"/>
    <x v="225"/>
    <d v="2023-03-30T00:00:00"/>
    <x v="238"/>
    <n v="16"/>
    <x v="0"/>
    <x v="2"/>
    <x v="1"/>
    <x v="3"/>
    <x v="6"/>
    <x v="1"/>
    <x v="2"/>
    <n v="4"/>
    <x v="9"/>
    <x v="1"/>
    <x v="4"/>
    <x v="3"/>
    <n v="48"/>
    <x v="1"/>
    <x v="0"/>
    <x v="2"/>
  </r>
  <r>
    <n v="240"/>
    <s v="ca141bab"/>
    <x v="226"/>
    <d v="2024-06-25T00:00:00"/>
    <x v="239"/>
    <n v="17"/>
    <x v="0"/>
    <x v="6"/>
    <x v="4"/>
    <x v="0"/>
    <x v="1"/>
    <x v="1"/>
    <x v="1"/>
    <n v="3"/>
    <x v="53"/>
    <x v="1"/>
    <x v="1"/>
    <x v="1"/>
    <n v="47"/>
    <x v="1"/>
    <x v="0"/>
    <x v="0"/>
  </r>
  <r>
    <n v="241"/>
    <s v="9af66561"/>
    <x v="51"/>
    <d v="2022-11-02T00:00:00"/>
    <x v="240"/>
    <n v="18"/>
    <x v="0"/>
    <x v="4"/>
    <x v="1"/>
    <x v="1"/>
    <x v="3"/>
    <x v="0"/>
    <x v="2"/>
    <n v="4"/>
    <x v="47"/>
    <x v="2"/>
    <x v="2"/>
    <x v="3"/>
    <n v="39"/>
    <x v="1"/>
    <x v="1"/>
    <x v="0"/>
  </r>
  <r>
    <n v="242"/>
    <s v="3846fff4"/>
    <x v="44"/>
    <d v="2023-07-22T00:00:00"/>
    <x v="241"/>
    <n v="19"/>
    <x v="0"/>
    <x v="7"/>
    <x v="1"/>
    <x v="1"/>
    <x v="5"/>
    <x v="1"/>
    <x v="1"/>
    <n v="5"/>
    <x v="54"/>
    <x v="0"/>
    <x v="10"/>
    <x v="2"/>
    <n v="22"/>
    <x v="0"/>
    <x v="0"/>
    <x v="3"/>
  </r>
  <r>
    <n v="243"/>
    <s v="4eb1bf52"/>
    <x v="227"/>
    <d v="2020-03-15T00:00:00"/>
    <x v="242"/>
    <n v="20"/>
    <x v="1"/>
    <x v="7"/>
    <x v="1"/>
    <x v="0"/>
    <x v="4"/>
    <x v="0"/>
    <x v="0"/>
    <n v="1"/>
    <x v="0"/>
    <x v="0"/>
    <x v="9"/>
    <x v="1"/>
    <n v="32"/>
    <x v="0"/>
    <x v="1"/>
    <x v="3"/>
  </r>
  <r>
    <n v="244"/>
    <s v="c61f95ee"/>
    <x v="228"/>
    <d v="2024-08-25T00:00:00"/>
    <x v="243"/>
    <n v="21"/>
    <x v="1"/>
    <x v="7"/>
    <x v="1"/>
    <x v="2"/>
    <x v="1"/>
    <x v="1"/>
    <x v="2"/>
    <n v="4"/>
    <x v="43"/>
    <x v="1"/>
    <x v="8"/>
    <x v="3"/>
    <n v="51"/>
    <x v="0"/>
    <x v="1"/>
    <x v="2"/>
  </r>
  <r>
    <n v="245"/>
    <s v="de45d22f"/>
    <x v="229"/>
    <d v="2021-04-04T00:00:00"/>
    <x v="244"/>
    <n v="22"/>
    <x v="1"/>
    <x v="3"/>
    <x v="3"/>
    <x v="3"/>
    <x v="1"/>
    <x v="6"/>
    <x v="3"/>
    <n v="5"/>
    <x v="46"/>
    <x v="2"/>
    <x v="7"/>
    <x v="2"/>
    <n v="9"/>
    <x v="1"/>
    <x v="1"/>
    <x v="2"/>
  </r>
  <r>
    <n v="246"/>
    <s v="20bd7eba"/>
    <x v="230"/>
    <d v="2020-02-21T00:00:00"/>
    <x v="245"/>
    <n v="23"/>
    <x v="1"/>
    <x v="5"/>
    <x v="1"/>
    <x v="2"/>
    <x v="6"/>
    <x v="3"/>
    <x v="3"/>
    <n v="2"/>
    <x v="23"/>
    <x v="1"/>
    <x v="6"/>
    <x v="0"/>
    <n v="30"/>
    <x v="1"/>
    <x v="0"/>
    <x v="1"/>
  </r>
  <r>
    <n v="247"/>
    <s v="3f4a453d"/>
    <x v="231"/>
    <d v="2024-02-26T00:00:00"/>
    <x v="246"/>
    <n v="0"/>
    <x v="1"/>
    <x v="5"/>
    <x v="4"/>
    <x v="1"/>
    <x v="6"/>
    <x v="2"/>
    <x v="1"/>
    <n v="4"/>
    <x v="40"/>
    <x v="0"/>
    <x v="0"/>
    <x v="0"/>
    <n v="43"/>
    <x v="1"/>
    <x v="0"/>
    <x v="0"/>
  </r>
  <r>
    <n v="248"/>
    <s v="6f150125"/>
    <x v="232"/>
    <d v="2020-02-12T00:00:00"/>
    <x v="247"/>
    <n v="1"/>
    <x v="1"/>
    <x v="6"/>
    <x v="3"/>
    <x v="3"/>
    <x v="3"/>
    <x v="2"/>
    <x v="2"/>
    <n v="1"/>
    <x v="48"/>
    <x v="1"/>
    <x v="6"/>
    <x v="3"/>
    <n v="28"/>
    <x v="0"/>
    <x v="1"/>
    <x v="0"/>
  </r>
  <r>
    <n v="249"/>
    <s v="067c9d39"/>
    <x v="233"/>
    <d v="2021-03-14T00:00:00"/>
    <x v="248"/>
    <n v="2"/>
    <x v="1"/>
    <x v="3"/>
    <x v="2"/>
    <x v="4"/>
    <x v="2"/>
    <x v="4"/>
    <x v="3"/>
    <n v="1"/>
    <x v="3"/>
    <x v="1"/>
    <x v="7"/>
    <x v="2"/>
    <n v="43"/>
    <x v="1"/>
    <x v="1"/>
    <x v="3"/>
  </r>
  <r>
    <n v="250"/>
    <s v="f0eb0be8"/>
    <x v="227"/>
    <d v="2020-03-15T00:00:00"/>
    <x v="249"/>
    <n v="3"/>
    <x v="1"/>
    <x v="5"/>
    <x v="2"/>
    <x v="2"/>
    <x v="6"/>
    <x v="2"/>
    <x v="1"/>
    <n v="1"/>
    <x v="10"/>
    <x v="2"/>
    <x v="1"/>
    <x v="3"/>
    <n v="57"/>
    <x v="1"/>
    <x v="1"/>
    <x v="2"/>
  </r>
  <r>
    <n v="251"/>
    <s v="69e3155a"/>
    <x v="234"/>
    <d v="2024-04-18T00:00:00"/>
    <x v="250"/>
    <n v="4"/>
    <x v="1"/>
    <x v="1"/>
    <x v="3"/>
    <x v="3"/>
    <x v="6"/>
    <x v="0"/>
    <x v="3"/>
    <n v="5"/>
    <x v="50"/>
    <x v="1"/>
    <x v="5"/>
    <x v="3"/>
    <n v="9"/>
    <x v="1"/>
    <x v="0"/>
    <x v="2"/>
  </r>
  <r>
    <n v="252"/>
    <s v="630d292d"/>
    <x v="235"/>
    <d v="2024-11-12T00:00:00"/>
    <x v="251"/>
    <n v="5"/>
    <x v="1"/>
    <x v="5"/>
    <x v="2"/>
    <x v="2"/>
    <x v="2"/>
    <x v="2"/>
    <x v="0"/>
    <n v="5"/>
    <x v="9"/>
    <x v="1"/>
    <x v="7"/>
    <x v="0"/>
    <n v="50"/>
    <x v="0"/>
    <x v="0"/>
    <x v="0"/>
  </r>
  <r>
    <n v="253"/>
    <s v="19428dd0"/>
    <x v="236"/>
    <d v="2024-08-03T00:00:00"/>
    <x v="252"/>
    <n v="6"/>
    <x v="1"/>
    <x v="2"/>
    <x v="2"/>
    <x v="3"/>
    <x v="3"/>
    <x v="3"/>
    <x v="3"/>
    <n v="2"/>
    <x v="35"/>
    <x v="0"/>
    <x v="4"/>
    <x v="1"/>
    <n v="23"/>
    <x v="1"/>
    <x v="0"/>
    <x v="3"/>
  </r>
  <r>
    <n v="254"/>
    <s v="cd5957c3"/>
    <x v="237"/>
    <d v="2020-01-27T00:00:00"/>
    <x v="253"/>
    <n v="7"/>
    <x v="0"/>
    <x v="4"/>
    <x v="1"/>
    <x v="2"/>
    <x v="3"/>
    <x v="6"/>
    <x v="2"/>
    <n v="3"/>
    <x v="6"/>
    <x v="2"/>
    <x v="5"/>
    <x v="1"/>
    <n v="47"/>
    <x v="1"/>
    <x v="1"/>
    <x v="1"/>
  </r>
  <r>
    <n v="255"/>
    <s v="9e210f06"/>
    <x v="238"/>
    <d v="2024-09-07T00:00:00"/>
    <x v="254"/>
    <n v="8"/>
    <x v="0"/>
    <x v="1"/>
    <x v="0"/>
    <x v="1"/>
    <x v="0"/>
    <x v="2"/>
    <x v="1"/>
    <n v="5"/>
    <x v="18"/>
    <x v="1"/>
    <x v="4"/>
    <x v="3"/>
    <n v="12"/>
    <x v="0"/>
    <x v="1"/>
    <x v="0"/>
  </r>
  <r>
    <n v="256"/>
    <s v="0e6bcacb"/>
    <x v="239"/>
    <d v="2021-05-02T00:00:00"/>
    <x v="255"/>
    <n v="9"/>
    <x v="0"/>
    <x v="1"/>
    <x v="4"/>
    <x v="0"/>
    <x v="3"/>
    <x v="1"/>
    <x v="1"/>
    <n v="3"/>
    <x v="43"/>
    <x v="1"/>
    <x v="4"/>
    <x v="0"/>
    <n v="44"/>
    <x v="1"/>
    <x v="0"/>
    <x v="3"/>
  </r>
  <r>
    <n v="257"/>
    <n v="13953128"/>
    <x v="240"/>
    <d v="2020-05-10T00:00:00"/>
    <x v="256"/>
    <n v="10"/>
    <x v="0"/>
    <x v="2"/>
    <x v="0"/>
    <x v="3"/>
    <x v="1"/>
    <x v="2"/>
    <x v="3"/>
    <n v="1"/>
    <x v="31"/>
    <x v="0"/>
    <x v="4"/>
    <x v="3"/>
    <n v="42"/>
    <x v="0"/>
    <x v="0"/>
    <x v="1"/>
  </r>
  <r>
    <n v="258"/>
    <s v="7a1c0a4c"/>
    <x v="241"/>
    <d v="2020-03-24T00:00:00"/>
    <x v="257"/>
    <n v="11"/>
    <x v="1"/>
    <x v="4"/>
    <x v="2"/>
    <x v="2"/>
    <x v="0"/>
    <x v="5"/>
    <x v="3"/>
    <n v="3"/>
    <x v="55"/>
    <x v="0"/>
    <x v="8"/>
    <x v="3"/>
    <n v="33"/>
    <x v="1"/>
    <x v="0"/>
    <x v="0"/>
  </r>
  <r>
    <n v="259"/>
    <s v="6e57d85f"/>
    <x v="242"/>
    <d v="2024-12-07T00:00:00"/>
    <x v="258"/>
    <n v="12"/>
    <x v="1"/>
    <x v="5"/>
    <x v="1"/>
    <x v="0"/>
    <x v="0"/>
    <x v="3"/>
    <x v="0"/>
    <n v="5"/>
    <x v="42"/>
    <x v="0"/>
    <x v="6"/>
    <x v="0"/>
    <n v="5"/>
    <x v="0"/>
    <x v="0"/>
    <x v="3"/>
  </r>
  <r>
    <n v="260"/>
    <s v="dc36ea93"/>
    <x v="243"/>
    <d v="2024-08-02T00:00:00"/>
    <x v="259"/>
    <n v="13"/>
    <x v="1"/>
    <x v="1"/>
    <x v="1"/>
    <x v="0"/>
    <x v="0"/>
    <x v="6"/>
    <x v="1"/>
    <n v="3"/>
    <x v="56"/>
    <x v="0"/>
    <x v="4"/>
    <x v="3"/>
    <n v="6"/>
    <x v="1"/>
    <x v="1"/>
    <x v="3"/>
  </r>
  <r>
    <n v="261"/>
    <s v="0315ae85"/>
    <x v="244"/>
    <d v="2024-03-27T00:00:00"/>
    <x v="260"/>
    <n v="14"/>
    <x v="1"/>
    <x v="7"/>
    <x v="0"/>
    <x v="0"/>
    <x v="5"/>
    <x v="0"/>
    <x v="3"/>
    <n v="3"/>
    <x v="50"/>
    <x v="2"/>
    <x v="4"/>
    <x v="2"/>
    <n v="9"/>
    <x v="1"/>
    <x v="1"/>
    <x v="3"/>
  </r>
  <r>
    <n v="262"/>
    <s v="fbc41706"/>
    <x v="245"/>
    <d v="2021-01-07T00:00:00"/>
    <x v="261"/>
    <n v="15"/>
    <x v="1"/>
    <x v="4"/>
    <x v="3"/>
    <x v="4"/>
    <x v="6"/>
    <x v="1"/>
    <x v="0"/>
    <n v="4"/>
    <x v="18"/>
    <x v="2"/>
    <x v="8"/>
    <x v="3"/>
    <n v="39"/>
    <x v="0"/>
    <x v="0"/>
    <x v="2"/>
  </r>
  <r>
    <n v="263"/>
    <s v="f33a62f7"/>
    <x v="246"/>
    <d v="2023-06-12T00:00:00"/>
    <x v="262"/>
    <n v="16"/>
    <x v="0"/>
    <x v="0"/>
    <x v="4"/>
    <x v="3"/>
    <x v="1"/>
    <x v="0"/>
    <x v="0"/>
    <n v="3"/>
    <x v="17"/>
    <x v="1"/>
    <x v="0"/>
    <x v="1"/>
    <n v="13"/>
    <x v="1"/>
    <x v="0"/>
    <x v="2"/>
  </r>
  <r>
    <n v="264"/>
    <s v="b9f0f8ca"/>
    <x v="247"/>
    <d v="2024-02-06T00:00:00"/>
    <x v="263"/>
    <n v="17"/>
    <x v="0"/>
    <x v="0"/>
    <x v="2"/>
    <x v="4"/>
    <x v="4"/>
    <x v="1"/>
    <x v="3"/>
    <n v="4"/>
    <x v="21"/>
    <x v="1"/>
    <x v="7"/>
    <x v="2"/>
    <n v="55"/>
    <x v="1"/>
    <x v="1"/>
    <x v="0"/>
  </r>
  <r>
    <n v="265"/>
    <s v="df8ecbc2"/>
    <x v="248"/>
    <d v="2024-04-23T00:00:00"/>
    <x v="264"/>
    <n v="18"/>
    <x v="0"/>
    <x v="3"/>
    <x v="4"/>
    <x v="2"/>
    <x v="0"/>
    <x v="4"/>
    <x v="0"/>
    <n v="2"/>
    <x v="41"/>
    <x v="1"/>
    <x v="10"/>
    <x v="0"/>
    <n v="35"/>
    <x v="1"/>
    <x v="1"/>
    <x v="2"/>
  </r>
  <r>
    <n v="266"/>
    <s v="8349841d"/>
    <x v="249"/>
    <d v="2022-10-04T00:00:00"/>
    <x v="265"/>
    <n v="19"/>
    <x v="0"/>
    <x v="6"/>
    <x v="1"/>
    <x v="4"/>
    <x v="5"/>
    <x v="3"/>
    <x v="0"/>
    <n v="4"/>
    <x v="13"/>
    <x v="2"/>
    <x v="3"/>
    <x v="1"/>
    <n v="28"/>
    <x v="0"/>
    <x v="0"/>
    <x v="0"/>
  </r>
  <r>
    <n v="267"/>
    <s v="95d5aea9"/>
    <x v="250"/>
    <d v="2023-04-16T00:00:00"/>
    <x v="266"/>
    <n v="20"/>
    <x v="1"/>
    <x v="4"/>
    <x v="0"/>
    <x v="3"/>
    <x v="5"/>
    <x v="2"/>
    <x v="0"/>
    <n v="3"/>
    <x v="15"/>
    <x v="2"/>
    <x v="4"/>
    <x v="3"/>
    <n v="19"/>
    <x v="0"/>
    <x v="0"/>
    <x v="1"/>
  </r>
  <r>
    <n v="268"/>
    <s v="2694ee10"/>
    <x v="251"/>
    <d v="2021-02-24T00:00:00"/>
    <x v="267"/>
    <n v="21"/>
    <x v="1"/>
    <x v="3"/>
    <x v="2"/>
    <x v="0"/>
    <x v="0"/>
    <x v="6"/>
    <x v="0"/>
    <n v="1"/>
    <x v="21"/>
    <x v="2"/>
    <x v="0"/>
    <x v="3"/>
    <n v="52"/>
    <x v="0"/>
    <x v="0"/>
    <x v="3"/>
  </r>
  <r>
    <n v="269"/>
    <s v="5c9e640b"/>
    <x v="252"/>
    <d v="2022-03-14T00:00:00"/>
    <x v="268"/>
    <n v="22"/>
    <x v="1"/>
    <x v="5"/>
    <x v="0"/>
    <x v="2"/>
    <x v="2"/>
    <x v="0"/>
    <x v="0"/>
    <n v="5"/>
    <x v="43"/>
    <x v="0"/>
    <x v="8"/>
    <x v="2"/>
    <n v="36"/>
    <x v="1"/>
    <x v="0"/>
    <x v="3"/>
  </r>
  <r>
    <n v="270"/>
    <s v="a157ae70"/>
    <x v="253"/>
    <d v="2020-11-22T00:00:00"/>
    <x v="269"/>
    <n v="23"/>
    <x v="1"/>
    <x v="3"/>
    <x v="2"/>
    <x v="4"/>
    <x v="5"/>
    <x v="4"/>
    <x v="1"/>
    <n v="4"/>
    <x v="30"/>
    <x v="2"/>
    <x v="3"/>
    <x v="0"/>
    <n v="53"/>
    <x v="0"/>
    <x v="0"/>
    <x v="1"/>
  </r>
  <r>
    <n v="271"/>
    <s v="a739ed53"/>
    <x v="254"/>
    <d v="2023-10-06T00:00:00"/>
    <x v="270"/>
    <n v="0"/>
    <x v="1"/>
    <x v="5"/>
    <x v="1"/>
    <x v="4"/>
    <x v="0"/>
    <x v="5"/>
    <x v="3"/>
    <n v="3"/>
    <x v="6"/>
    <x v="2"/>
    <x v="0"/>
    <x v="1"/>
    <n v="7"/>
    <x v="0"/>
    <x v="1"/>
    <x v="2"/>
  </r>
  <r>
    <n v="272"/>
    <s v="af366ce4"/>
    <x v="255"/>
    <d v="2023-11-24T00:00:00"/>
    <x v="271"/>
    <n v="1"/>
    <x v="1"/>
    <x v="7"/>
    <x v="2"/>
    <x v="0"/>
    <x v="2"/>
    <x v="0"/>
    <x v="1"/>
    <n v="3"/>
    <x v="27"/>
    <x v="2"/>
    <x v="4"/>
    <x v="0"/>
    <n v="16"/>
    <x v="0"/>
    <x v="1"/>
    <x v="3"/>
  </r>
  <r>
    <n v="273"/>
    <s v="5f39df8e"/>
    <x v="109"/>
    <d v="2024-01-26T00:00:00"/>
    <x v="272"/>
    <n v="2"/>
    <x v="1"/>
    <x v="1"/>
    <x v="0"/>
    <x v="4"/>
    <x v="4"/>
    <x v="2"/>
    <x v="1"/>
    <n v="2"/>
    <x v="7"/>
    <x v="2"/>
    <x v="9"/>
    <x v="0"/>
    <n v="27"/>
    <x v="0"/>
    <x v="0"/>
    <x v="3"/>
  </r>
  <r>
    <n v="274"/>
    <s v="ed02f320"/>
    <x v="256"/>
    <d v="2023-01-16T00:00:00"/>
    <x v="273"/>
    <n v="3"/>
    <x v="1"/>
    <x v="7"/>
    <x v="1"/>
    <x v="2"/>
    <x v="2"/>
    <x v="3"/>
    <x v="1"/>
    <n v="1"/>
    <x v="15"/>
    <x v="2"/>
    <x v="10"/>
    <x v="2"/>
    <n v="41"/>
    <x v="0"/>
    <x v="1"/>
    <x v="0"/>
  </r>
  <r>
    <n v="275"/>
    <s v="0e560856"/>
    <x v="257"/>
    <d v="2023-07-04T00:00:00"/>
    <x v="274"/>
    <n v="4"/>
    <x v="1"/>
    <x v="5"/>
    <x v="1"/>
    <x v="0"/>
    <x v="6"/>
    <x v="6"/>
    <x v="2"/>
    <n v="3"/>
    <x v="48"/>
    <x v="1"/>
    <x v="4"/>
    <x v="0"/>
    <n v="15"/>
    <x v="1"/>
    <x v="1"/>
    <x v="1"/>
  </r>
  <r>
    <n v="276"/>
    <s v="f6833f86"/>
    <x v="242"/>
    <d v="2024-12-07T00:00:00"/>
    <x v="275"/>
    <n v="5"/>
    <x v="1"/>
    <x v="5"/>
    <x v="0"/>
    <x v="1"/>
    <x v="1"/>
    <x v="4"/>
    <x v="0"/>
    <n v="2"/>
    <x v="11"/>
    <x v="0"/>
    <x v="0"/>
    <x v="1"/>
    <n v="30"/>
    <x v="1"/>
    <x v="0"/>
    <x v="3"/>
  </r>
  <r>
    <n v="277"/>
    <s v="f77252ac"/>
    <x v="258"/>
    <d v="2021-06-27T00:00:00"/>
    <x v="276"/>
    <n v="6"/>
    <x v="1"/>
    <x v="4"/>
    <x v="4"/>
    <x v="0"/>
    <x v="0"/>
    <x v="6"/>
    <x v="1"/>
    <n v="3"/>
    <x v="14"/>
    <x v="1"/>
    <x v="4"/>
    <x v="2"/>
    <n v="12"/>
    <x v="0"/>
    <x v="0"/>
    <x v="2"/>
  </r>
  <r>
    <n v="278"/>
    <s v="ad9663e5"/>
    <x v="259"/>
    <d v="2022-06-01T00:00:00"/>
    <x v="277"/>
    <n v="7"/>
    <x v="0"/>
    <x v="0"/>
    <x v="2"/>
    <x v="2"/>
    <x v="6"/>
    <x v="5"/>
    <x v="3"/>
    <n v="4"/>
    <x v="57"/>
    <x v="0"/>
    <x v="6"/>
    <x v="0"/>
    <n v="8"/>
    <x v="1"/>
    <x v="1"/>
    <x v="0"/>
  </r>
  <r>
    <n v="279"/>
    <s v="b616752e"/>
    <x v="260"/>
    <d v="2021-11-03T00:00:00"/>
    <x v="278"/>
    <n v="8"/>
    <x v="0"/>
    <x v="6"/>
    <x v="1"/>
    <x v="3"/>
    <x v="5"/>
    <x v="6"/>
    <x v="2"/>
    <n v="5"/>
    <x v="47"/>
    <x v="2"/>
    <x v="7"/>
    <x v="1"/>
    <n v="33"/>
    <x v="1"/>
    <x v="0"/>
    <x v="2"/>
  </r>
  <r>
    <n v="280"/>
    <s v="9b87ddb5"/>
    <x v="261"/>
    <d v="2022-09-04T00:00:00"/>
    <x v="279"/>
    <n v="9"/>
    <x v="0"/>
    <x v="6"/>
    <x v="4"/>
    <x v="3"/>
    <x v="4"/>
    <x v="0"/>
    <x v="2"/>
    <n v="4"/>
    <x v="52"/>
    <x v="0"/>
    <x v="0"/>
    <x v="1"/>
    <n v="60"/>
    <x v="0"/>
    <x v="1"/>
    <x v="2"/>
  </r>
  <r>
    <n v="281"/>
    <s v="e9a223a1"/>
    <x v="262"/>
    <d v="2021-07-31T00:00:00"/>
    <x v="280"/>
    <n v="10"/>
    <x v="0"/>
    <x v="3"/>
    <x v="1"/>
    <x v="1"/>
    <x v="2"/>
    <x v="6"/>
    <x v="0"/>
    <n v="2"/>
    <x v="5"/>
    <x v="2"/>
    <x v="4"/>
    <x v="3"/>
    <n v="52"/>
    <x v="0"/>
    <x v="0"/>
    <x v="0"/>
  </r>
  <r>
    <n v="282"/>
    <s v="c54a3395"/>
    <x v="263"/>
    <d v="2023-08-05T00:00:00"/>
    <x v="281"/>
    <n v="11"/>
    <x v="1"/>
    <x v="6"/>
    <x v="0"/>
    <x v="0"/>
    <x v="5"/>
    <x v="1"/>
    <x v="3"/>
    <n v="1"/>
    <x v="38"/>
    <x v="2"/>
    <x v="10"/>
    <x v="3"/>
    <n v="55"/>
    <x v="1"/>
    <x v="0"/>
    <x v="0"/>
  </r>
  <r>
    <n v="283"/>
    <s v="1347243f"/>
    <x v="264"/>
    <d v="2022-05-29T00:00:00"/>
    <x v="282"/>
    <n v="12"/>
    <x v="1"/>
    <x v="4"/>
    <x v="1"/>
    <x v="0"/>
    <x v="3"/>
    <x v="5"/>
    <x v="2"/>
    <n v="5"/>
    <x v="39"/>
    <x v="1"/>
    <x v="5"/>
    <x v="1"/>
    <n v="17"/>
    <x v="1"/>
    <x v="1"/>
    <x v="2"/>
  </r>
  <r>
    <n v="284"/>
    <s v="b23ec7f3"/>
    <x v="265"/>
    <d v="2023-05-02T00:00:00"/>
    <x v="283"/>
    <n v="13"/>
    <x v="1"/>
    <x v="0"/>
    <x v="2"/>
    <x v="1"/>
    <x v="5"/>
    <x v="4"/>
    <x v="1"/>
    <n v="3"/>
    <x v="46"/>
    <x v="2"/>
    <x v="1"/>
    <x v="3"/>
    <n v="47"/>
    <x v="1"/>
    <x v="0"/>
    <x v="2"/>
  </r>
  <r>
    <n v="285"/>
    <s v="65d25d78"/>
    <x v="266"/>
    <d v="2020-03-10T00:00:00"/>
    <x v="284"/>
    <n v="14"/>
    <x v="1"/>
    <x v="5"/>
    <x v="2"/>
    <x v="4"/>
    <x v="3"/>
    <x v="1"/>
    <x v="1"/>
    <n v="1"/>
    <x v="27"/>
    <x v="0"/>
    <x v="4"/>
    <x v="2"/>
    <n v="55"/>
    <x v="0"/>
    <x v="1"/>
    <x v="2"/>
  </r>
  <r>
    <n v="286"/>
    <s v="b0403aa4"/>
    <x v="267"/>
    <d v="2024-05-16T00:00:00"/>
    <x v="285"/>
    <n v="15"/>
    <x v="1"/>
    <x v="1"/>
    <x v="2"/>
    <x v="0"/>
    <x v="3"/>
    <x v="6"/>
    <x v="3"/>
    <n v="5"/>
    <x v="22"/>
    <x v="2"/>
    <x v="10"/>
    <x v="1"/>
    <n v="10"/>
    <x v="1"/>
    <x v="1"/>
    <x v="3"/>
  </r>
  <r>
    <n v="287"/>
    <s v="1c5498b3"/>
    <x v="268"/>
    <d v="2022-12-19T00:00:00"/>
    <x v="286"/>
    <n v="16"/>
    <x v="0"/>
    <x v="7"/>
    <x v="4"/>
    <x v="4"/>
    <x v="3"/>
    <x v="2"/>
    <x v="0"/>
    <n v="1"/>
    <x v="39"/>
    <x v="0"/>
    <x v="9"/>
    <x v="2"/>
    <n v="9"/>
    <x v="1"/>
    <x v="1"/>
    <x v="3"/>
  </r>
  <r>
    <n v="288"/>
    <s v="4fd0c982"/>
    <x v="269"/>
    <d v="2024-10-17T00:00:00"/>
    <x v="287"/>
    <n v="17"/>
    <x v="0"/>
    <x v="4"/>
    <x v="3"/>
    <x v="4"/>
    <x v="0"/>
    <x v="6"/>
    <x v="1"/>
    <n v="5"/>
    <x v="47"/>
    <x v="2"/>
    <x v="7"/>
    <x v="1"/>
    <n v="16"/>
    <x v="1"/>
    <x v="1"/>
    <x v="2"/>
  </r>
  <r>
    <n v="289"/>
    <s v="9ca498bf"/>
    <x v="270"/>
    <d v="2023-11-05T00:00:00"/>
    <x v="288"/>
    <n v="18"/>
    <x v="0"/>
    <x v="0"/>
    <x v="2"/>
    <x v="3"/>
    <x v="4"/>
    <x v="5"/>
    <x v="2"/>
    <n v="2"/>
    <x v="38"/>
    <x v="1"/>
    <x v="4"/>
    <x v="3"/>
    <n v="6"/>
    <x v="0"/>
    <x v="1"/>
    <x v="1"/>
  </r>
  <r>
    <n v="290"/>
    <s v="73ae0e94"/>
    <x v="271"/>
    <d v="2020-06-20T00:00:00"/>
    <x v="289"/>
    <n v="19"/>
    <x v="0"/>
    <x v="2"/>
    <x v="1"/>
    <x v="3"/>
    <x v="3"/>
    <x v="6"/>
    <x v="1"/>
    <n v="5"/>
    <x v="42"/>
    <x v="1"/>
    <x v="2"/>
    <x v="0"/>
    <n v="19"/>
    <x v="0"/>
    <x v="1"/>
    <x v="0"/>
  </r>
  <r>
    <n v="291"/>
    <s v="d0acd107"/>
    <x v="272"/>
    <d v="2024-03-19T00:00:00"/>
    <x v="290"/>
    <n v="20"/>
    <x v="1"/>
    <x v="4"/>
    <x v="0"/>
    <x v="4"/>
    <x v="5"/>
    <x v="1"/>
    <x v="0"/>
    <n v="1"/>
    <x v="49"/>
    <x v="0"/>
    <x v="10"/>
    <x v="2"/>
    <n v="23"/>
    <x v="0"/>
    <x v="1"/>
    <x v="3"/>
  </r>
  <r>
    <n v="292"/>
    <s v="764afefd"/>
    <x v="273"/>
    <d v="2023-11-23T00:00:00"/>
    <x v="291"/>
    <n v="21"/>
    <x v="1"/>
    <x v="7"/>
    <x v="0"/>
    <x v="0"/>
    <x v="1"/>
    <x v="2"/>
    <x v="0"/>
    <n v="3"/>
    <x v="15"/>
    <x v="1"/>
    <x v="4"/>
    <x v="0"/>
    <n v="16"/>
    <x v="0"/>
    <x v="1"/>
    <x v="3"/>
  </r>
  <r>
    <n v="293"/>
    <s v="39cd9245"/>
    <x v="45"/>
    <d v="2021-11-20T00:00:00"/>
    <x v="292"/>
    <n v="22"/>
    <x v="1"/>
    <x v="5"/>
    <x v="3"/>
    <x v="2"/>
    <x v="6"/>
    <x v="0"/>
    <x v="0"/>
    <n v="1"/>
    <x v="0"/>
    <x v="0"/>
    <x v="0"/>
    <x v="0"/>
    <n v="21"/>
    <x v="0"/>
    <x v="1"/>
    <x v="2"/>
  </r>
  <r>
    <n v="294"/>
    <s v="3b6b8b85"/>
    <x v="274"/>
    <d v="2024-06-16T00:00:00"/>
    <x v="293"/>
    <n v="23"/>
    <x v="1"/>
    <x v="7"/>
    <x v="1"/>
    <x v="1"/>
    <x v="0"/>
    <x v="1"/>
    <x v="1"/>
    <n v="1"/>
    <x v="21"/>
    <x v="0"/>
    <x v="9"/>
    <x v="1"/>
    <n v="38"/>
    <x v="0"/>
    <x v="1"/>
    <x v="0"/>
  </r>
  <r>
    <n v="295"/>
    <s v="c66dae85"/>
    <x v="180"/>
    <d v="2020-12-14T00:00:00"/>
    <x v="294"/>
    <n v="0"/>
    <x v="1"/>
    <x v="0"/>
    <x v="0"/>
    <x v="0"/>
    <x v="2"/>
    <x v="5"/>
    <x v="2"/>
    <n v="3"/>
    <x v="17"/>
    <x v="1"/>
    <x v="1"/>
    <x v="1"/>
    <n v="45"/>
    <x v="0"/>
    <x v="1"/>
    <x v="3"/>
  </r>
  <r>
    <n v="296"/>
    <s v="a3d7750d"/>
    <x v="275"/>
    <d v="2021-01-26T00:00:00"/>
    <x v="295"/>
    <n v="1"/>
    <x v="1"/>
    <x v="1"/>
    <x v="3"/>
    <x v="4"/>
    <x v="3"/>
    <x v="5"/>
    <x v="2"/>
    <n v="5"/>
    <x v="31"/>
    <x v="2"/>
    <x v="1"/>
    <x v="3"/>
    <n v="5"/>
    <x v="1"/>
    <x v="1"/>
    <x v="3"/>
  </r>
  <r>
    <n v="297"/>
    <s v="9f64d0c2"/>
    <x v="276"/>
    <d v="2023-11-17T00:00:00"/>
    <x v="296"/>
    <n v="2"/>
    <x v="1"/>
    <x v="3"/>
    <x v="1"/>
    <x v="0"/>
    <x v="0"/>
    <x v="6"/>
    <x v="1"/>
    <n v="4"/>
    <x v="57"/>
    <x v="1"/>
    <x v="0"/>
    <x v="2"/>
    <n v="5"/>
    <x v="1"/>
    <x v="1"/>
    <x v="3"/>
  </r>
  <r>
    <n v="298"/>
    <s v="15959fe2"/>
    <x v="277"/>
    <d v="2022-08-03T00:00:00"/>
    <x v="297"/>
    <n v="3"/>
    <x v="1"/>
    <x v="2"/>
    <x v="2"/>
    <x v="2"/>
    <x v="4"/>
    <x v="6"/>
    <x v="1"/>
    <n v="1"/>
    <x v="50"/>
    <x v="1"/>
    <x v="10"/>
    <x v="2"/>
    <n v="44"/>
    <x v="1"/>
    <x v="0"/>
    <x v="3"/>
  </r>
  <r>
    <n v="299"/>
    <s v="7ff408a0"/>
    <x v="278"/>
    <d v="2023-09-10T00:00:00"/>
    <x v="298"/>
    <n v="4"/>
    <x v="1"/>
    <x v="0"/>
    <x v="0"/>
    <x v="0"/>
    <x v="6"/>
    <x v="2"/>
    <x v="3"/>
    <n v="1"/>
    <x v="13"/>
    <x v="0"/>
    <x v="8"/>
    <x v="0"/>
    <n v="54"/>
    <x v="1"/>
    <x v="1"/>
    <x v="3"/>
  </r>
  <r>
    <n v="300"/>
    <s v="55182e7c"/>
    <x v="279"/>
    <d v="2023-04-21T00:00:00"/>
    <x v="299"/>
    <n v="5"/>
    <x v="1"/>
    <x v="2"/>
    <x v="2"/>
    <x v="4"/>
    <x v="3"/>
    <x v="0"/>
    <x v="1"/>
    <n v="5"/>
    <x v="49"/>
    <x v="0"/>
    <x v="3"/>
    <x v="3"/>
    <n v="34"/>
    <x v="1"/>
    <x v="0"/>
    <x v="2"/>
  </r>
  <r>
    <n v="301"/>
    <s v="7a629077"/>
    <x v="280"/>
    <d v="2021-02-12T00:00:00"/>
    <x v="300"/>
    <n v="6"/>
    <x v="1"/>
    <x v="3"/>
    <x v="2"/>
    <x v="4"/>
    <x v="3"/>
    <x v="0"/>
    <x v="0"/>
    <n v="1"/>
    <x v="34"/>
    <x v="1"/>
    <x v="4"/>
    <x v="3"/>
    <n v="43"/>
    <x v="1"/>
    <x v="1"/>
    <x v="1"/>
  </r>
  <r>
    <n v="302"/>
    <s v="33cf180b"/>
    <x v="281"/>
    <d v="2021-04-06T00:00:00"/>
    <x v="301"/>
    <n v="7"/>
    <x v="0"/>
    <x v="6"/>
    <x v="4"/>
    <x v="1"/>
    <x v="4"/>
    <x v="1"/>
    <x v="0"/>
    <n v="4"/>
    <x v="54"/>
    <x v="1"/>
    <x v="1"/>
    <x v="0"/>
    <n v="24"/>
    <x v="1"/>
    <x v="1"/>
    <x v="3"/>
  </r>
  <r>
    <n v="303"/>
    <s v="6be2b749"/>
    <x v="282"/>
    <d v="2022-10-22T00:00:00"/>
    <x v="302"/>
    <n v="8"/>
    <x v="0"/>
    <x v="2"/>
    <x v="1"/>
    <x v="2"/>
    <x v="6"/>
    <x v="6"/>
    <x v="2"/>
    <n v="1"/>
    <x v="43"/>
    <x v="1"/>
    <x v="6"/>
    <x v="1"/>
    <n v="56"/>
    <x v="1"/>
    <x v="1"/>
    <x v="2"/>
  </r>
  <r>
    <n v="304"/>
    <s v="25c9cd57"/>
    <x v="283"/>
    <d v="2023-08-07T00:00:00"/>
    <x v="303"/>
    <n v="9"/>
    <x v="0"/>
    <x v="3"/>
    <x v="4"/>
    <x v="2"/>
    <x v="5"/>
    <x v="0"/>
    <x v="2"/>
    <n v="2"/>
    <x v="35"/>
    <x v="0"/>
    <x v="7"/>
    <x v="2"/>
    <n v="19"/>
    <x v="1"/>
    <x v="0"/>
    <x v="0"/>
  </r>
  <r>
    <n v="305"/>
    <s v="a9930589"/>
    <x v="52"/>
    <d v="2021-03-26T00:00:00"/>
    <x v="304"/>
    <n v="10"/>
    <x v="0"/>
    <x v="2"/>
    <x v="1"/>
    <x v="4"/>
    <x v="6"/>
    <x v="2"/>
    <x v="1"/>
    <n v="3"/>
    <x v="9"/>
    <x v="2"/>
    <x v="2"/>
    <x v="1"/>
    <n v="17"/>
    <x v="0"/>
    <x v="0"/>
    <x v="3"/>
  </r>
  <r>
    <n v="306"/>
    <s v="1d6e6409"/>
    <x v="284"/>
    <d v="2024-09-15T00:00:00"/>
    <x v="305"/>
    <n v="11"/>
    <x v="1"/>
    <x v="1"/>
    <x v="2"/>
    <x v="0"/>
    <x v="1"/>
    <x v="6"/>
    <x v="0"/>
    <n v="5"/>
    <x v="34"/>
    <x v="2"/>
    <x v="10"/>
    <x v="2"/>
    <n v="20"/>
    <x v="0"/>
    <x v="1"/>
    <x v="0"/>
  </r>
  <r>
    <n v="307"/>
    <s v="746ac474"/>
    <x v="285"/>
    <d v="2024-08-05T00:00:00"/>
    <x v="306"/>
    <n v="12"/>
    <x v="1"/>
    <x v="2"/>
    <x v="2"/>
    <x v="0"/>
    <x v="4"/>
    <x v="2"/>
    <x v="1"/>
    <n v="5"/>
    <x v="17"/>
    <x v="2"/>
    <x v="4"/>
    <x v="3"/>
    <n v="16"/>
    <x v="1"/>
    <x v="0"/>
    <x v="3"/>
  </r>
  <r>
    <n v="308"/>
    <s v="a527c1e3"/>
    <x v="286"/>
    <d v="2023-02-07T00:00:00"/>
    <x v="307"/>
    <n v="13"/>
    <x v="1"/>
    <x v="7"/>
    <x v="4"/>
    <x v="4"/>
    <x v="5"/>
    <x v="5"/>
    <x v="3"/>
    <n v="5"/>
    <x v="11"/>
    <x v="0"/>
    <x v="7"/>
    <x v="0"/>
    <n v="54"/>
    <x v="1"/>
    <x v="1"/>
    <x v="0"/>
  </r>
  <r>
    <n v="309"/>
    <s v="374f9fb6"/>
    <x v="287"/>
    <d v="2023-02-19T00:00:00"/>
    <x v="308"/>
    <n v="14"/>
    <x v="1"/>
    <x v="5"/>
    <x v="1"/>
    <x v="0"/>
    <x v="4"/>
    <x v="4"/>
    <x v="3"/>
    <n v="2"/>
    <x v="47"/>
    <x v="0"/>
    <x v="9"/>
    <x v="1"/>
    <n v="34"/>
    <x v="0"/>
    <x v="0"/>
    <x v="1"/>
  </r>
  <r>
    <n v="310"/>
    <s v="097787f9"/>
    <x v="288"/>
    <d v="2022-05-10T00:00:00"/>
    <x v="309"/>
    <n v="15"/>
    <x v="1"/>
    <x v="1"/>
    <x v="1"/>
    <x v="4"/>
    <x v="0"/>
    <x v="5"/>
    <x v="2"/>
    <n v="5"/>
    <x v="10"/>
    <x v="1"/>
    <x v="7"/>
    <x v="1"/>
    <n v="52"/>
    <x v="1"/>
    <x v="1"/>
    <x v="3"/>
  </r>
  <r>
    <n v="311"/>
    <s v="b45097b5"/>
    <x v="65"/>
    <d v="2023-01-12T00:00:00"/>
    <x v="310"/>
    <n v="16"/>
    <x v="0"/>
    <x v="3"/>
    <x v="0"/>
    <x v="0"/>
    <x v="3"/>
    <x v="2"/>
    <x v="1"/>
    <n v="3"/>
    <x v="25"/>
    <x v="2"/>
    <x v="2"/>
    <x v="1"/>
    <n v="60"/>
    <x v="0"/>
    <x v="1"/>
    <x v="1"/>
  </r>
  <r>
    <n v="312"/>
    <s v="ed7bd2a8"/>
    <x v="289"/>
    <d v="2021-03-25T00:00:00"/>
    <x v="311"/>
    <n v="17"/>
    <x v="0"/>
    <x v="2"/>
    <x v="1"/>
    <x v="3"/>
    <x v="0"/>
    <x v="4"/>
    <x v="3"/>
    <n v="2"/>
    <x v="28"/>
    <x v="2"/>
    <x v="4"/>
    <x v="1"/>
    <n v="28"/>
    <x v="1"/>
    <x v="0"/>
    <x v="3"/>
  </r>
  <r>
    <n v="313"/>
    <s v="cae49661"/>
    <x v="290"/>
    <d v="2021-09-24T00:00:00"/>
    <x v="312"/>
    <n v="18"/>
    <x v="0"/>
    <x v="4"/>
    <x v="2"/>
    <x v="4"/>
    <x v="5"/>
    <x v="5"/>
    <x v="3"/>
    <n v="1"/>
    <x v="46"/>
    <x v="2"/>
    <x v="9"/>
    <x v="2"/>
    <n v="50"/>
    <x v="1"/>
    <x v="1"/>
    <x v="2"/>
  </r>
  <r>
    <n v="314"/>
    <s v="c1a7b28d"/>
    <x v="291"/>
    <d v="2022-10-24T00:00:00"/>
    <x v="313"/>
    <n v="19"/>
    <x v="0"/>
    <x v="2"/>
    <x v="0"/>
    <x v="4"/>
    <x v="2"/>
    <x v="1"/>
    <x v="1"/>
    <n v="2"/>
    <x v="42"/>
    <x v="2"/>
    <x v="3"/>
    <x v="2"/>
    <n v="16"/>
    <x v="1"/>
    <x v="0"/>
    <x v="1"/>
  </r>
  <r>
    <n v="315"/>
    <s v="1a38f863"/>
    <x v="292"/>
    <d v="2022-12-16T00:00:00"/>
    <x v="314"/>
    <n v="20"/>
    <x v="1"/>
    <x v="6"/>
    <x v="4"/>
    <x v="4"/>
    <x v="3"/>
    <x v="6"/>
    <x v="0"/>
    <n v="3"/>
    <x v="26"/>
    <x v="0"/>
    <x v="10"/>
    <x v="3"/>
    <n v="38"/>
    <x v="1"/>
    <x v="1"/>
    <x v="2"/>
  </r>
  <r>
    <n v="316"/>
    <s v="8632ff4a"/>
    <x v="293"/>
    <d v="2022-03-31T00:00:00"/>
    <x v="315"/>
    <n v="21"/>
    <x v="1"/>
    <x v="5"/>
    <x v="0"/>
    <x v="3"/>
    <x v="1"/>
    <x v="1"/>
    <x v="3"/>
    <n v="3"/>
    <x v="1"/>
    <x v="2"/>
    <x v="5"/>
    <x v="1"/>
    <n v="31"/>
    <x v="1"/>
    <x v="1"/>
    <x v="2"/>
  </r>
  <r>
    <n v="317"/>
    <s v="98262db7"/>
    <x v="294"/>
    <d v="2023-04-24T00:00:00"/>
    <x v="316"/>
    <n v="22"/>
    <x v="1"/>
    <x v="7"/>
    <x v="1"/>
    <x v="2"/>
    <x v="2"/>
    <x v="5"/>
    <x v="1"/>
    <n v="5"/>
    <x v="38"/>
    <x v="2"/>
    <x v="10"/>
    <x v="0"/>
    <n v="28"/>
    <x v="0"/>
    <x v="1"/>
    <x v="1"/>
  </r>
  <r>
    <n v="318"/>
    <n v="5490000000"/>
    <x v="295"/>
    <d v="2024-10-03T00:00:00"/>
    <x v="317"/>
    <n v="23"/>
    <x v="1"/>
    <x v="7"/>
    <x v="1"/>
    <x v="4"/>
    <x v="0"/>
    <x v="4"/>
    <x v="2"/>
    <n v="5"/>
    <x v="14"/>
    <x v="1"/>
    <x v="6"/>
    <x v="1"/>
    <n v="58"/>
    <x v="1"/>
    <x v="0"/>
    <x v="2"/>
  </r>
  <r>
    <n v="319"/>
    <s v="6e083ab6"/>
    <x v="296"/>
    <d v="2023-04-02T00:00:00"/>
    <x v="318"/>
    <n v="0"/>
    <x v="1"/>
    <x v="6"/>
    <x v="3"/>
    <x v="0"/>
    <x v="6"/>
    <x v="6"/>
    <x v="3"/>
    <n v="4"/>
    <x v="44"/>
    <x v="1"/>
    <x v="1"/>
    <x v="1"/>
    <n v="28"/>
    <x v="0"/>
    <x v="0"/>
    <x v="1"/>
  </r>
  <r>
    <n v="320"/>
    <s v="e196b58a"/>
    <x v="49"/>
    <d v="2022-04-22T00:00:00"/>
    <x v="319"/>
    <n v="1"/>
    <x v="1"/>
    <x v="3"/>
    <x v="2"/>
    <x v="2"/>
    <x v="2"/>
    <x v="1"/>
    <x v="3"/>
    <n v="1"/>
    <x v="38"/>
    <x v="0"/>
    <x v="1"/>
    <x v="2"/>
    <n v="40"/>
    <x v="1"/>
    <x v="0"/>
    <x v="1"/>
  </r>
  <r>
    <n v="321"/>
    <n v="8.5299999999999999E+87"/>
    <x v="297"/>
    <d v="2020-05-24T00:00:00"/>
    <x v="320"/>
    <n v="2"/>
    <x v="1"/>
    <x v="3"/>
    <x v="0"/>
    <x v="3"/>
    <x v="6"/>
    <x v="2"/>
    <x v="2"/>
    <n v="4"/>
    <x v="36"/>
    <x v="1"/>
    <x v="9"/>
    <x v="2"/>
    <n v="45"/>
    <x v="0"/>
    <x v="1"/>
    <x v="1"/>
  </r>
  <r>
    <n v="322"/>
    <s v="21fdb767"/>
    <x v="298"/>
    <d v="2021-06-15T00:00:00"/>
    <x v="321"/>
    <n v="3"/>
    <x v="1"/>
    <x v="1"/>
    <x v="3"/>
    <x v="2"/>
    <x v="4"/>
    <x v="4"/>
    <x v="3"/>
    <n v="4"/>
    <x v="5"/>
    <x v="0"/>
    <x v="0"/>
    <x v="2"/>
    <n v="50"/>
    <x v="1"/>
    <x v="1"/>
    <x v="2"/>
  </r>
  <r>
    <n v="323"/>
    <s v="06b935d6"/>
    <x v="299"/>
    <d v="2023-08-04T00:00:00"/>
    <x v="322"/>
    <n v="4"/>
    <x v="1"/>
    <x v="6"/>
    <x v="4"/>
    <x v="4"/>
    <x v="0"/>
    <x v="6"/>
    <x v="2"/>
    <n v="5"/>
    <x v="47"/>
    <x v="2"/>
    <x v="4"/>
    <x v="3"/>
    <n v="39"/>
    <x v="0"/>
    <x v="1"/>
    <x v="3"/>
  </r>
  <r>
    <n v="324"/>
    <s v="3d50f6a7"/>
    <x v="300"/>
    <d v="2023-11-01T00:00:00"/>
    <x v="323"/>
    <n v="5"/>
    <x v="1"/>
    <x v="0"/>
    <x v="1"/>
    <x v="3"/>
    <x v="0"/>
    <x v="0"/>
    <x v="3"/>
    <n v="1"/>
    <x v="46"/>
    <x v="2"/>
    <x v="6"/>
    <x v="3"/>
    <n v="54"/>
    <x v="1"/>
    <x v="0"/>
    <x v="0"/>
  </r>
  <r>
    <n v="325"/>
    <s v="8ca786aa"/>
    <x v="301"/>
    <d v="2023-02-18T00:00:00"/>
    <x v="324"/>
    <n v="6"/>
    <x v="1"/>
    <x v="6"/>
    <x v="3"/>
    <x v="0"/>
    <x v="5"/>
    <x v="1"/>
    <x v="1"/>
    <n v="3"/>
    <x v="54"/>
    <x v="2"/>
    <x v="3"/>
    <x v="3"/>
    <n v="59"/>
    <x v="1"/>
    <x v="1"/>
    <x v="3"/>
  </r>
  <r>
    <n v="326"/>
    <s v="eb45a8c9"/>
    <x v="302"/>
    <d v="2024-08-14T00:00:00"/>
    <x v="325"/>
    <n v="7"/>
    <x v="0"/>
    <x v="5"/>
    <x v="2"/>
    <x v="0"/>
    <x v="1"/>
    <x v="3"/>
    <x v="3"/>
    <n v="1"/>
    <x v="21"/>
    <x v="1"/>
    <x v="5"/>
    <x v="3"/>
    <n v="30"/>
    <x v="0"/>
    <x v="0"/>
    <x v="3"/>
  </r>
  <r>
    <n v="327"/>
    <s v="64be12b4"/>
    <x v="303"/>
    <d v="2022-01-18T00:00:00"/>
    <x v="326"/>
    <n v="8"/>
    <x v="0"/>
    <x v="4"/>
    <x v="2"/>
    <x v="2"/>
    <x v="6"/>
    <x v="0"/>
    <x v="1"/>
    <n v="3"/>
    <x v="41"/>
    <x v="2"/>
    <x v="7"/>
    <x v="0"/>
    <n v="28"/>
    <x v="1"/>
    <x v="1"/>
    <x v="3"/>
  </r>
  <r>
    <n v="328"/>
    <s v="827622c7"/>
    <x v="304"/>
    <d v="2021-07-15T00:00:00"/>
    <x v="327"/>
    <n v="9"/>
    <x v="0"/>
    <x v="3"/>
    <x v="3"/>
    <x v="0"/>
    <x v="6"/>
    <x v="1"/>
    <x v="3"/>
    <n v="5"/>
    <x v="45"/>
    <x v="1"/>
    <x v="0"/>
    <x v="1"/>
    <n v="27"/>
    <x v="0"/>
    <x v="1"/>
    <x v="3"/>
  </r>
  <r>
    <n v="329"/>
    <s v="5a213cd4"/>
    <x v="305"/>
    <d v="2024-06-03T00:00:00"/>
    <x v="328"/>
    <n v="10"/>
    <x v="0"/>
    <x v="7"/>
    <x v="4"/>
    <x v="1"/>
    <x v="0"/>
    <x v="5"/>
    <x v="0"/>
    <n v="2"/>
    <x v="48"/>
    <x v="0"/>
    <x v="8"/>
    <x v="3"/>
    <n v="31"/>
    <x v="1"/>
    <x v="0"/>
    <x v="2"/>
  </r>
  <r>
    <n v="330"/>
    <s v="3ce07afe"/>
    <x v="306"/>
    <d v="2024-05-14T00:00:00"/>
    <x v="329"/>
    <n v="11"/>
    <x v="1"/>
    <x v="1"/>
    <x v="1"/>
    <x v="0"/>
    <x v="2"/>
    <x v="1"/>
    <x v="3"/>
    <n v="3"/>
    <x v="33"/>
    <x v="2"/>
    <x v="6"/>
    <x v="0"/>
    <n v="57"/>
    <x v="1"/>
    <x v="0"/>
    <x v="1"/>
  </r>
  <r>
    <n v="331"/>
    <s v="be4705af"/>
    <x v="307"/>
    <d v="2020-04-26T00:00:00"/>
    <x v="330"/>
    <n v="12"/>
    <x v="1"/>
    <x v="7"/>
    <x v="2"/>
    <x v="0"/>
    <x v="5"/>
    <x v="0"/>
    <x v="0"/>
    <n v="4"/>
    <x v="57"/>
    <x v="2"/>
    <x v="0"/>
    <x v="3"/>
    <n v="52"/>
    <x v="0"/>
    <x v="1"/>
    <x v="1"/>
  </r>
  <r>
    <n v="332"/>
    <s v="fe421f80"/>
    <x v="308"/>
    <d v="2020-01-29T00:00:00"/>
    <x v="331"/>
    <n v="13"/>
    <x v="1"/>
    <x v="7"/>
    <x v="0"/>
    <x v="4"/>
    <x v="5"/>
    <x v="1"/>
    <x v="1"/>
    <n v="2"/>
    <x v="6"/>
    <x v="0"/>
    <x v="5"/>
    <x v="1"/>
    <n v="48"/>
    <x v="0"/>
    <x v="1"/>
    <x v="2"/>
  </r>
  <r>
    <n v="333"/>
    <n v="62013893"/>
    <x v="309"/>
    <d v="2023-07-20T00:00:00"/>
    <x v="332"/>
    <n v="14"/>
    <x v="1"/>
    <x v="7"/>
    <x v="3"/>
    <x v="1"/>
    <x v="3"/>
    <x v="3"/>
    <x v="2"/>
    <n v="3"/>
    <x v="56"/>
    <x v="2"/>
    <x v="3"/>
    <x v="1"/>
    <n v="51"/>
    <x v="1"/>
    <x v="1"/>
    <x v="1"/>
  </r>
  <r>
    <n v="334"/>
    <s v="dad377de"/>
    <x v="310"/>
    <d v="2023-06-10T00:00:00"/>
    <x v="333"/>
    <n v="15"/>
    <x v="1"/>
    <x v="3"/>
    <x v="4"/>
    <x v="4"/>
    <x v="3"/>
    <x v="5"/>
    <x v="0"/>
    <n v="3"/>
    <x v="4"/>
    <x v="1"/>
    <x v="8"/>
    <x v="2"/>
    <n v="19"/>
    <x v="0"/>
    <x v="0"/>
    <x v="2"/>
  </r>
  <r>
    <n v="335"/>
    <s v="2db5cf66"/>
    <x v="311"/>
    <d v="2024-11-24T00:00:00"/>
    <x v="334"/>
    <n v="16"/>
    <x v="0"/>
    <x v="3"/>
    <x v="0"/>
    <x v="2"/>
    <x v="4"/>
    <x v="0"/>
    <x v="2"/>
    <n v="1"/>
    <x v="55"/>
    <x v="0"/>
    <x v="9"/>
    <x v="3"/>
    <n v="32"/>
    <x v="0"/>
    <x v="1"/>
    <x v="0"/>
  </r>
  <r>
    <n v="336"/>
    <s v="0232ee5c"/>
    <x v="41"/>
    <d v="2021-06-05T00:00:00"/>
    <x v="335"/>
    <n v="17"/>
    <x v="0"/>
    <x v="0"/>
    <x v="3"/>
    <x v="1"/>
    <x v="1"/>
    <x v="3"/>
    <x v="3"/>
    <n v="3"/>
    <x v="12"/>
    <x v="1"/>
    <x v="7"/>
    <x v="2"/>
    <n v="12"/>
    <x v="1"/>
    <x v="0"/>
    <x v="2"/>
  </r>
  <r>
    <n v="337"/>
    <s v="3ef46bbd"/>
    <x v="312"/>
    <d v="2023-10-02T00:00:00"/>
    <x v="336"/>
    <n v="18"/>
    <x v="0"/>
    <x v="2"/>
    <x v="3"/>
    <x v="1"/>
    <x v="3"/>
    <x v="0"/>
    <x v="2"/>
    <n v="5"/>
    <x v="25"/>
    <x v="0"/>
    <x v="5"/>
    <x v="1"/>
    <n v="42"/>
    <x v="0"/>
    <x v="0"/>
    <x v="3"/>
  </r>
  <r>
    <n v="338"/>
    <n v="60069917"/>
    <x v="212"/>
    <d v="2023-02-02T00:00:00"/>
    <x v="337"/>
    <n v="19"/>
    <x v="0"/>
    <x v="7"/>
    <x v="1"/>
    <x v="2"/>
    <x v="4"/>
    <x v="2"/>
    <x v="1"/>
    <n v="1"/>
    <x v="56"/>
    <x v="1"/>
    <x v="8"/>
    <x v="0"/>
    <n v="45"/>
    <x v="1"/>
    <x v="0"/>
    <x v="3"/>
  </r>
  <r>
    <n v="339"/>
    <s v="a73edbf6"/>
    <x v="313"/>
    <d v="2023-01-10T00:00:00"/>
    <x v="338"/>
    <n v="20"/>
    <x v="1"/>
    <x v="0"/>
    <x v="4"/>
    <x v="3"/>
    <x v="4"/>
    <x v="4"/>
    <x v="2"/>
    <n v="1"/>
    <x v="31"/>
    <x v="1"/>
    <x v="5"/>
    <x v="0"/>
    <n v="42"/>
    <x v="0"/>
    <x v="1"/>
    <x v="3"/>
  </r>
  <r>
    <n v="340"/>
    <s v="8b2b125f"/>
    <x v="314"/>
    <d v="2024-11-28T00:00:00"/>
    <x v="339"/>
    <n v="21"/>
    <x v="1"/>
    <x v="0"/>
    <x v="1"/>
    <x v="3"/>
    <x v="4"/>
    <x v="3"/>
    <x v="1"/>
    <n v="4"/>
    <x v="40"/>
    <x v="1"/>
    <x v="10"/>
    <x v="0"/>
    <n v="11"/>
    <x v="0"/>
    <x v="1"/>
    <x v="0"/>
  </r>
  <r>
    <n v="341"/>
    <s v="856c40fe"/>
    <x v="315"/>
    <d v="2023-03-07T00:00:00"/>
    <x v="340"/>
    <n v="22"/>
    <x v="1"/>
    <x v="5"/>
    <x v="2"/>
    <x v="4"/>
    <x v="3"/>
    <x v="2"/>
    <x v="3"/>
    <n v="5"/>
    <x v="0"/>
    <x v="1"/>
    <x v="2"/>
    <x v="0"/>
    <n v="44"/>
    <x v="1"/>
    <x v="1"/>
    <x v="0"/>
  </r>
  <r>
    <n v="342"/>
    <s v="5bd0af36"/>
    <x v="316"/>
    <d v="2022-06-18T00:00:00"/>
    <x v="341"/>
    <n v="23"/>
    <x v="1"/>
    <x v="3"/>
    <x v="3"/>
    <x v="2"/>
    <x v="6"/>
    <x v="1"/>
    <x v="0"/>
    <n v="5"/>
    <x v="20"/>
    <x v="1"/>
    <x v="7"/>
    <x v="2"/>
    <n v="29"/>
    <x v="1"/>
    <x v="0"/>
    <x v="0"/>
  </r>
  <r>
    <n v="343"/>
    <s v="b7bfda50"/>
    <x v="317"/>
    <d v="2022-03-21T00:00:00"/>
    <x v="342"/>
    <n v="0"/>
    <x v="1"/>
    <x v="1"/>
    <x v="0"/>
    <x v="4"/>
    <x v="4"/>
    <x v="5"/>
    <x v="2"/>
    <n v="4"/>
    <x v="9"/>
    <x v="1"/>
    <x v="4"/>
    <x v="1"/>
    <n v="41"/>
    <x v="0"/>
    <x v="1"/>
    <x v="3"/>
  </r>
  <r>
    <n v="344"/>
    <s v="cf5c22e9"/>
    <x v="318"/>
    <d v="2023-05-28T00:00:00"/>
    <x v="343"/>
    <n v="1"/>
    <x v="1"/>
    <x v="2"/>
    <x v="4"/>
    <x v="4"/>
    <x v="6"/>
    <x v="4"/>
    <x v="1"/>
    <n v="4"/>
    <x v="8"/>
    <x v="2"/>
    <x v="2"/>
    <x v="1"/>
    <n v="50"/>
    <x v="1"/>
    <x v="1"/>
    <x v="0"/>
  </r>
  <r>
    <n v="345"/>
    <s v="583886f9"/>
    <x v="319"/>
    <d v="2021-01-19T00:00:00"/>
    <x v="344"/>
    <n v="2"/>
    <x v="1"/>
    <x v="0"/>
    <x v="3"/>
    <x v="3"/>
    <x v="4"/>
    <x v="4"/>
    <x v="2"/>
    <n v="2"/>
    <x v="1"/>
    <x v="1"/>
    <x v="0"/>
    <x v="3"/>
    <n v="5"/>
    <x v="1"/>
    <x v="0"/>
    <x v="1"/>
  </r>
  <r>
    <n v="346"/>
    <s v="162b4abe"/>
    <x v="83"/>
    <d v="2021-03-21T00:00:00"/>
    <x v="345"/>
    <n v="3"/>
    <x v="1"/>
    <x v="5"/>
    <x v="2"/>
    <x v="2"/>
    <x v="6"/>
    <x v="2"/>
    <x v="3"/>
    <n v="3"/>
    <x v="23"/>
    <x v="1"/>
    <x v="7"/>
    <x v="1"/>
    <n v="10"/>
    <x v="0"/>
    <x v="1"/>
    <x v="3"/>
  </r>
  <r>
    <n v="347"/>
    <s v="3dc18763"/>
    <x v="320"/>
    <d v="2023-12-23T00:00:00"/>
    <x v="346"/>
    <n v="4"/>
    <x v="1"/>
    <x v="0"/>
    <x v="3"/>
    <x v="0"/>
    <x v="6"/>
    <x v="5"/>
    <x v="2"/>
    <n v="2"/>
    <x v="21"/>
    <x v="2"/>
    <x v="10"/>
    <x v="1"/>
    <n v="51"/>
    <x v="1"/>
    <x v="1"/>
    <x v="2"/>
  </r>
  <r>
    <n v="348"/>
    <s v="dbb992ff"/>
    <x v="321"/>
    <d v="2024-03-25T00:00:00"/>
    <x v="347"/>
    <n v="5"/>
    <x v="1"/>
    <x v="6"/>
    <x v="2"/>
    <x v="4"/>
    <x v="4"/>
    <x v="0"/>
    <x v="3"/>
    <n v="1"/>
    <x v="44"/>
    <x v="2"/>
    <x v="0"/>
    <x v="2"/>
    <n v="59"/>
    <x v="1"/>
    <x v="1"/>
    <x v="1"/>
  </r>
  <r>
    <n v="349"/>
    <s v="a469af54"/>
    <x v="322"/>
    <d v="2024-11-23T00:00:00"/>
    <x v="348"/>
    <n v="6"/>
    <x v="1"/>
    <x v="6"/>
    <x v="2"/>
    <x v="2"/>
    <x v="6"/>
    <x v="2"/>
    <x v="2"/>
    <n v="2"/>
    <x v="24"/>
    <x v="1"/>
    <x v="5"/>
    <x v="3"/>
    <n v="40"/>
    <x v="1"/>
    <x v="0"/>
    <x v="3"/>
  </r>
  <r>
    <n v="350"/>
    <s v="39a80498"/>
    <x v="323"/>
    <d v="2021-01-22T00:00:00"/>
    <x v="349"/>
    <n v="7"/>
    <x v="0"/>
    <x v="1"/>
    <x v="2"/>
    <x v="3"/>
    <x v="6"/>
    <x v="3"/>
    <x v="1"/>
    <n v="2"/>
    <x v="15"/>
    <x v="1"/>
    <x v="9"/>
    <x v="3"/>
    <n v="46"/>
    <x v="0"/>
    <x v="0"/>
    <x v="2"/>
  </r>
  <r>
    <n v="351"/>
    <s v="a4ac4917"/>
    <x v="324"/>
    <d v="2022-03-19T00:00:00"/>
    <x v="350"/>
    <n v="8"/>
    <x v="0"/>
    <x v="2"/>
    <x v="4"/>
    <x v="1"/>
    <x v="2"/>
    <x v="4"/>
    <x v="3"/>
    <n v="2"/>
    <x v="41"/>
    <x v="2"/>
    <x v="4"/>
    <x v="1"/>
    <n v="49"/>
    <x v="1"/>
    <x v="1"/>
    <x v="1"/>
  </r>
  <r>
    <n v="352"/>
    <s v="e448abd2"/>
    <x v="325"/>
    <d v="2023-07-30T00:00:00"/>
    <x v="351"/>
    <n v="9"/>
    <x v="0"/>
    <x v="1"/>
    <x v="4"/>
    <x v="3"/>
    <x v="2"/>
    <x v="1"/>
    <x v="3"/>
    <n v="5"/>
    <x v="9"/>
    <x v="2"/>
    <x v="4"/>
    <x v="0"/>
    <n v="56"/>
    <x v="0"/>
    <x v="1"/>
    <x v="1"/>
  </r>
  <r>
    <n v="353"/>
    <s v="58c8c652"/>
    <x v="326"/>
    <d v="2023-03-15T00:00:00"/>
    <x v="352"/>
    <n v="10"/>
    <x v="0"/>
    <x v="7"/>
    <x v="2"/>
    <x v="0"/>
    <x v="0"/>
    <x v="3"/>
    <x v="0"/>
    <n v="3"/>
    <x v="45"/>
    <x v="2"/>
    <x v="6"/>
    <x v="1"/>
    <n v="32"/>
    <x v="1"/>
    <x v="1"/>
    <x v="1"/>
  </r>
  <r>
    <n v="354"/>
    <s v="8c55a0d8"/>
    <x v="103"/>
    <d v="2020-08-17T00:00:00"/>
    <x v="353"/>
    <n v="11"/>
    <x v="1"/>
    <x v="5"/>
    <x v="3"/>
    <x v="4"/>
    <x v="0"/>
    <x v="0"/>
    <x v="2"/>
    <n v="5"/>
    <x v="23"/>
    <x v="2"/>
    <x v="7"/>
    <x v="1"/>
    <n v="26"/>
    <x v="0"/>
    <x v="1"/>
    <x v="2"/>
  </r>
  <r>
    <n v="355"/>
    <s v="77234de9"/>
    <x v="327"/>
    <d v="2020-11-14T00:00:00"/>
    <x v="354"/>
    <n v="12"/>
    <x v="1"/>
    <x v="3"/>
    <x v="4"/>
    <x v="4"/>
    <x v="0"/>
    <x v="1"/>
    <x v="2"/>
    <n v="2"/>
    <x v="25"/>
    <x v="2"/>
    <x v="10"/>
    <x v="2"/>
    <n v="30"/>
    <x v="1"/>
    <x v="0"/>
    <x v="1"/>
  </r>
  <r>
    <n v="356"/>
    <s v="69cd49ba"/>
    <x v="328"/>
    <d v="2020-12-27T00:00:00"/>
    <x v="355"/>
    <n v="13"/>
    <x v="1"/>
    <x v="2"/>
    <x v="3"/>
    <x v="1"/>
    <x v="1"/>
    <x v="3"/>
    <x v="3"/>
    <n v="2"/>
    <x v="12"/>
    <x v="1"/>
    <x v="6"/>
    <x v="0"/>
    <n v="38"/>
    <x v="1"/>
    <x v="0"/>
    <x v="3"/>
  </r>
  <r>
    <n v="357"/>
    <s v="e099d58b"/>
    <x v="329"/>
    <d v="2024-01-22T00:00:00"/>
    <x v="356"/>
    <n v="14"/>
    <x v="1"/>
    <x v="0"/>
    <x v="3"/>
    <x v="2"/>
    <x v="6"/>
    <x v="5"/>
    <x v="3"/>
    <n v="1"/>
    <x v="42"/>
    <x v="2"/>
    <x v="5"/>
    <x v="0"/>
    <n v="33"/>
    <x v="1"/>
    <x v="1"/>
    <x v="3"/>
  </r>
  <r>
    <n v="358"/>
    <s v="b70b816f"/>
    <x v="330"/>
    <d v="2023-11-13T00:00:00"/>
    <x v="357"/>
    <n v="15"/>
    <x v="1"/>
    <x v="7"/>
    <x v="2"/>
    <x v="2"/>
    <x v="5"/>
    <x v="4"/>
    <x v="3"/>
    <n v="2"/>
    <x v="53"/>
    <x v="1"/>
    <x v="3"/>
    <x v="0"/>
    <n v="52"/>
    <x v="1"/>
    <x v="0"/>
    <x v="0"/>
  </r>
  <r>
    <n v="359"/>
    <s v="a6a74a60"/>
    <x v="210"/>
    <d v="2024-03-22T00:00:00"/>
    <x v="358"/>
    <n v="16"/>
    <x v="0"/>
    <x v="4"/>
    <x v="2"/>
    <x v="0"/>
    <x v="1"/>
    <x v="1"/>
    <x v="1"/>
    <n v="5"/>
    <x v="55"/>
    <x v="1"/>
    <x v="1"/>
    <x v="0"/>
    <n v="31"/>
    <x v="0"/>
    <x v="0"/>
    <x v="1"/>
  </r>
  <r>
    <n v="360"/>
    <n v="74164254"/>
    <x v="331"/>
    <d v="2022-11-05T00:00:00"/>
    <x v="359"/>
    <n v="17"/>
    <x v="0"/>
    <x v="3"/>
    <x v="0"/>
    <x v="3"/>
    <x v="3"/>
    <x v="3"/>
    <x v="3"/>
    <n v="4"/>
    <x v="1"/>
    <x v="1"/>
    <x v="8"/>
    <x v="0"/>
    <n v="7"/>
    <x v="1"/>
    <x v="1"/>
    <x v="2"/>
  </r>
  <r>
    <n v="361"/>
    <s v="6a72e7f0"/>
    <x v="332"/>
    <d v="2023-11-03T00:00:00"/>
    <x v="360"/>
    <n v="18"/>
    <x v="0"/>
    <x v="7"/>
    <x v="0"/>
    <x v="1"/>
    <x v="6"/>
    <x v="5"/>
    <x v="2"/>
    <n v="4"/>
    <x v="30"/>
    <x v="1"/>
    <x v="4"/>
    <x v="0"/>
    <n v="22"/>
    <x v="1"/>
    <x v="1"/>
    <x v="1"/>
  </r>
  <r>
    <n v="362"/>
    <s v="1a3bf309"/>
    <x v="333"/>
    <d v="2023-07-17T00:00:00"/>
    <x v="361"/>
    <n v="19"/>
    <x v="0"/>
    <x v="2"/>
    <x v="1"/>
    <x v="2"/>
    <x v="3"/>
    <x v="2"/>
    <x v="1"/>
    <n v="3"/>
    <x v="39"/>
    <x v="1"/>
    <x v="0"/>
    <x v="3"/>
    <n v="39"/>
    <x v="0"/>
    <x v="0"/>
    <x v="3"/>
  </r>
  <r>
    <n v="363"/>
    <s v="ec40d3f2"/>
    <x v="334"/>
    <d v="2020-05-08T00:00:00"/>
    <x v="362"/>
    <n v="20"/>
    <x v="1"/>
    <x v="6"/>
    <x v="2"/>
    <x v="0"/>
    <x v="1"/>
    <x v="1"/>
    <x v="2"/>
    <n v="2"/>
    <x v="28"/>
    <x v="1"/>
    <x v="3"/>
    <x v="3"/>
    <n v="46"/>
    <x v="0"/>
    <x v="1"/>
    <x v="3"/>
  </r>
  <r>
    <n v="364"/>
    <s v="8da16f20"/>
    <x v="335"/>
    <d v="2024-04-27T00:00:00"/>
    <x v="363"/>
    <n v="21"/>
    <x v="1"/>
    <x v="0"/>
    <x v="3"/>
    <x v="0"/>
    <x v="6"/>
    <x v="6"/>
    <x v="0"/>
    <n v="5"/>
    <x v="44"/>
    <x v="0"/>
    <x v="5"/>
    <x v="3"/>
    <n v="60"/>
    <x v="0"/>
    <x v="0"/>
    <x v="0"/>
  </r>
  <r>
    <n v="365"/>
    <s v="f026a45a"/>
    <x v="336"/>
    <d v="2021-08-16T00:00:00"/>
    <x v="364"/>
    <n v="22"/>
    <x v="1"/>
    <x v="5"/>
    <x v="2"/>
    <x v="4"/>
    <x v="5"/>
    <x v="0"/>
    <x v="0"/>
    <n v="4"/>
    <x v="38"/>
    <x v="0"/>
    <x v="7"/>
    <x v="2"/>
    <n v="37"/>
    <x v="0"/>
    <x v="0"/>
    <x v="1"/>
  </r>
  <r>
    <n v="366"/>
    <s v="bc7d9758"/>
    <x v="261"/>
    <d v="2022-09-04T00:00:00"/>
    <x v="365"/>
    <n v="23"/>
    <x v="1"/>
    <x v="7"/>
    <x v="1"/>
    <x v="4"/>
    <x v="6"/>
    <x v="6"/>
    <x v="2"/>
    <n v="5"/>
    <x v="30"/>
    <x v="2"/>
    <x v="3"/>
    <x v="3"/>
    <n v="40"/>
    <x v="1"/>
    <x v="0"/>
    <x v="3"/>
  </r>
  <r>
    <n v="367"/>
    <s v="08c1b2cc"/>
    <x v="337"/>
    <d v="2021-08-08T00:00:00"/>
    <x v="366"/>
    <n v="0"/>
    <x v="1"/>
    <x v="4"/>
    <x v="3"/>
    <x v="1"/>
    <x v="3"/>
    <x v="3"/>
    <x v="0"/>
    <n v="2"/>
    <x v="3"/>
    <x v="1"/>
    <x v="5"/>
    <x v="2"/>
    <n v="39"/>
    <x v="0"/>
    <x v="0"/>
    <x v="0"/>
  </r>
  <r>
    <n v="368"/>
    <s v="2c59a19e"/>
    <x v="338"/>
    <d v="2024-08-09T00:00:00"/>
    <x v="367"/>
    <n v="1"/>
    <x v="1"/>
    <x v="2"/>
    <x v="2"/>
    <x v="2"/>
    <x v="0"/>
    <x v="2"/>
    <x v="3"/>
    <n v="5"/>
    <x v="27"/>
    <x v="1"/>
    <x v="5"/>
    <x v="2"/>
    <n v="37"/>
    <x v="1"/>
    <x v="1"/>
    <x v="3"/>
  </r>
  <r>
    <n v="369"/>
    <s v="d2ef4512"/>
    <x v="339"/>
    <d v="2022-03-02T00:00:00"/>
    <x v="368"/>
    <n v="2"/>
    <x v="1"/>
    <x v="4"/>
    <x v="0"/>
    <x v="2"/>
    <x v="0"/>
    <x v="3"/>
    <x v="3"/>
    <n v="1"/>
    <x v="38"/>
    <x v="0"/>
    <x v="1"/>
    <x v="1"/>
    <n v="26"/>
    <x v="1"/>
    <x v="1"/>
    <x v="1"/>
  </r>
  <r>
    <n v="370"/>
    <s v="bef7a592"/>
    <x v="340"/>
    <d v="2022-06-24T00:00:00"/>
    <x v="369"/>
    <n v="3"/>
    <x v="1"/>
    <x v="2"/>
    <x v="1"/>
    <x v="1"/>
    <x v="6"/>
    <x v="0"/>
    <x v="2"/>
    <n v="3"/>
    <x v="48"/>
    <x v="0"/>
    <x v="4"/>
    <x v="1"/>
    <n v="7"/>
    <x v="1"/>
    <x v="0"/>
    <x v="1"/>
  </r>
  <r>
    <n v="371"/>
    <s v="3a4746df"/>
    <x v="284"/>
    <d v="2024-09-15T00:00:00"/>
    <x v="370"/>
    <n v="4"/>
    <x v="1"/>
    <x v="4"/>
    <x v="2"/>
    <x v="3"/>
    <x v="0"/>
    <x v="5"/>
    <x v="0"/>
    <n v="5"/>
    <x v="32"/>
    <x v="1"/>
    <x v="1"/>
    <x v="3"/>
    <n v="5"/>
    <x v="0"/>
    <x v="0"/>
    <x v="3"/>
  </r>
  <r>
    <n v="372"/>
    <s v="c500b66b"/>
    <x v="341"/>
    <d v="2022-02-14T00:00:00"/>
    <x v="371"/>
    <n v="5"/>
    <x v="1"/>
    <x v="1"/>
    <x v="3"/>
    <x v="0"/>
    <x v="1"/>
    <x v="4"/>
    <x v="2"/>
    <n v="3"/>
    <x v="23"/>
    <x v="2"/>
    <x v="9"/>
    <x v="2"/>
    <n v="40"/>
    <x v="1"/>
    <x v="1"/>
    <x v="2"/>
  </r>
  <r>
    <n v="373"/>
    <s v="75fbf6b3"/>
    <x v="342"/>
    <d v="2024-01-11T00:00:00"/>
    <x v="372"/>
    <n v="6"/>
    <x v="1"/>
    <x v="0"/>
    <x v="2"/>
    <x v="3"/>
    <x v="4"/>
    <x v="4"/>
    <x v="2"/>
    <n v="3"/>
    <x v="47"/>
    <x v="2"/>
    <x v="8"/>
    <x v="2"/>
    <n v="29"/>
    <x v="1"/>
    <x v="1"/>
    <x v="0"/>
  </r>
  <r>
    <n v="374"/>
    <s v="75967db4"/>
    <x v="305"/>
    <d v="2024-06-03T00:00:00"/>
    <x v="373"/>
    <n v="7"/>
    <x v="0"/>
    <x v="2"/>
    <x v="2"/>
    <x v="3"/>
    <x v="1"/>
    <x v="4"/>
    <x v="3"/>
    <n v="1"/>
    <x v="47"/>
    <x v="2"/>
    <x v="7"/>
    <x v="3"/>
    <n v="47"/>
    <x v="1"/>
    <x v="0"/>
    <x v="0"/>
  </r>
  <r>
    <n v="375"/>
    <s v="bf958135"/>
    <x v="343"/>
    <d v="2023-02-27T00:00:00"/>
    <x v="374"/>
    <n v="8"/>
    <x v="0"/>
    <x v="5"/>
    <x v="4"/>
    <x v="1"/>
    <x v="0"/>
    <x v="6"/>
    <x v="3"/>
    <n v="2"/>
    <x v="38"/>
    <x v="2"/>
    <x v="7"/>
    <x v="0"/>
    <n v="56"/>
    <x v="1"/>
    <x v="0"/>
    <x v="0"/>
  </r>
  <r>
    <n v="376"/>
    <s v="8610db42"/>
    <x v="344"/>
    <d v="2024-03-07T00:00:00"/>
    <x v="375"/>
    <n v="9"/>
    <x v="0"/>
    <x v="2"/>
    <x v="0"/>
    <x v="2"/>
    <x v="3"/>
    <x v="1"/>
    <x v="3"/>
    <n v="1"/>
    <x v="9"/>
    <x v="1"/>
    <x v="4"/>
    <x v="1"/>
    <n v="40"/>
    <x v="0"/>
    <x v="0"/>
    <x v="2"/>
  </r>
  <r>
    <n v="377"/>
    <s v="b2f8c5dd"/>
    <x v="345"/>
    <d v="2021-11-08T00:00:00"/>
    <x v="376"/>
    <n v="10"/>
    <x v="0"/>
    <x v="7"/>
    <x v="1"/>
    <x v="3"/>
    <x v="5"/>
    <x v="3"/>
    <x v="1"/>
    <n v="4"/>
    <x v="53"/>
    <x v="1"/>
    <x v="2"/>
    <x v="3"/>
    <n v="10"/>
    <x v="0"/>
    <x v="1"/>
    <x v="1"/>
  </r>
  <r>
    <n v="378"/>
    <s v="9c8040b9"/>
    <x v="346"/>
    <d v="2022-03-07T00:00:00"/>
    <x v="377"/>
    <n v="11"/>
    <x v="1"/>
    <x v="2"/>
    <x v="3"/>
    <x v="4"/>
    <x v="4"/>
    <x v="1"/>
    <x v="0"/>
    <n v="2"/>
    <x v="0"/>
    <x v="0"/>
    <x v="5"/>
    <x v="3"/>
    <n v="8"/>
    <x v="0"/>
    <x v="0"/>
    <x v="3"/>
  </r>
  <r>
    <n v="379"/>
    <s v="b47f3732"/>
    <x v="347"/>
    <d v="2022-03-01T00:00:00"/>
    <x v="378"/>
    <n v="12"/>
    <x v="1"/>
    <x v="0"/>
    <x v="3"/>
    <x v="1"/>
    <x v="0"/>
    <x v="1"/>
    <x v="3"/>
    <n v="4"/>
    <x v="8"/>
    <x v="2"/>
    <x v="9"/>
    <x v="0"/>
    <n v="34"/>
    <x v="1"/>
    <x v="1"/>
    <x v="2"/>
  </r>
  <r>
    <n v="380"/>
    <s v="b90f8fd3"/>
    <x v="348"/>
    <d v="2021-05-17T00:00:00"/>
    <x v="379"/>
    <n v="13"/>
    <x v="1"/>
    <x v="4"/>
    <x v="4"/>
    <x v="2"/>
    <x v="5"/>
    <x v="5"/>
    <x v="0"/>
    <n v="2"/>
    <x v="44"/>
    <x v="2"/>
    <x v="1"/>
    <x v="2"/>
    <n v="7"/>
    <x v="0"/>
    <x v="1"/>
    <x v="1"/>
  </r>
  <r>
    <n v="381"/>
    <s v="56b2ebd0"/>
    <x v="349"/>
    <d v="2021-04-22T00:00:00"/>
    <x v="380"/>
    <n v="14"/>
    <x v="1"/>
    <x v="6"/>
    <x v="2"/>
    <x v="1"/>
    <x v="5"/>
    <x v="5"/>
    <x v="3"/>
    <n v="4"/>
    <x v="39"/>
    <x v="2"/>
    <x v="2"/>
    <x v="1"/>
    <n v="60"/>
    <x v="0"/>
    <x v="0"/>
    <x v="3"/>
  </r>
  <r>
    <n v="382"/>
    <s v="bea5d13d"/>
    <x v="350"/>
    <d v="2024-12-13T00:00:00"/>
    <x v="381"/>
    <n v="15"/>
    <x v="1"/>
    <x v="0"/>
    <x v="1"/>
    <x v="1"/>
    <x v="4"/>
    <x v="5"/>
    <x v="1"/>
    <n v="5"/>
    <x v="11"/>
    <x v="2"/>
    <x v="4"/>
    <x v="2"/>
    <n v="60"/>
    <x v="0"/>
    <x v="1"/>
    <x v="3"/>
  </r>
  <r>
    <n v="383"/>
    <s v="f9963f2b"/>
    <x v="351"/>
    <d v="2020-05-19T00:00:00"/>
    <x v="382"/>
    <n v="16"/>
    <x v="0"/>
    <x v="3"/>
    <x v="0"/>
    <x v="3"/>
    <x v="6"/>
    <x v="0"/>
    <x v="2"/>
    <n v="3"/>
    <x v="20"/>
    <x v="0"/>
    <x v="5"/>
    <x v="1"/>
    <n v="35"/>
    <x v="1"/>
    <x v="0"/>
    <x v="1"/>
  </r>
  <r>
    <n v="384"/>
    <s v="5ed0d5c1"/>
    <x v="352"/>
    <d v="2022-07-26T00:00:00"/>
    <x v="383"/>
    <n v="17"/>
    <x v="0"/>
    <x v="5"/>
    <x v="2"/>
    <x v="3"/>
    <x v="0"/>
    <x v="2"/>
    <x v="1"/>
    <n v="4"/>
    <x v="7"/>
    <x v="2"/>
    <x v="1"/>
    <x v="0"/>
    <n v="45"/>
    <x v="1"/>
    <x v="0"/>
    <x v="2"/>
  </r>
  <r>
    <n v="385"/>
    <s v="d23f5ebb"/>
    <x v="353"/>
    <d v="2022-01-07T00:00:00"/>
    <x v="384"/>
    <n v="18"/>
    <x v="0"/>
    <x v="3"/>
    <x v="4"/>
    <x v="3"/>
    <x v="5"/>
    <x v="4"/>
    <x v="3"/>
    <n v="4"/>
    <x v="56"/>
    <x v="1"/>
    <x v="10"/>
    <x v="3"/>
    <n v="51"/>
    <x v="1"/>
    <x v="0"/>
    <x v="1"/>
  </r>
  <r>
    <n v="386"/>
    <s v="eb9635b3"/>
    <x v="354"/>
    <d v="2022-09-30T00:00:00"/>
    <x v="385"/>
    <n v="19"/>
    <x v="0"/>
    <x v="2"/>
    <x v="1"/>
    <x v="4"/>
    <x v="2"/>
    <x v="2"/>
    <x v="2"/>
    <n v="2"/>
    <x v="43"/>
    <x v="0"/>
    <x v="8"/>
    <x v="0"/>
    <n v="39"/>
    <x v="1"/>
    <x v="1"/>
    <x v="3"/>
  </r>
  <r>
    <n v="387"/>
    <s v="8087141e"/>
    <x v="355"/>
    <d v="2024-04-21T00:00:00"/>
    <x v="386"/>
    <n v="20"/>
    <x v="1"/>
    <x v="7"/>
    <x v="1"/>
    <x v="2"/>
    <x v="5"/>
    <x v="3"/>
    <x v="3"/>
    <n v="2"/>
    <x v="10"/>
    <x v="2"/>
    <x v="9"/>
    <x v="2"/>
    <n v="53"/>
    <x v="1"/>
    <x v="0"/>
    <x v="3"/>
  </r>
  <r>
    <n v="388"/>
    <s v="27570ec0"/>
    <x v="18"/>
    <d v="2022-07-03T00:00:00"/>
    <x v="387"/>
    <n v="21"/>
    <x v="1"/>
    <x v="0"/>
    <x v="0"/>
    <x v="1"/>
    <x v="4"/>
    <x v="3"/>
    <x v="0"/>
    <n v="5"/>
    <x v="39"/>
    <x v="0"/>
    <x v="6"/>
    <x v="0"/>
    <n v="19"/>
    <x v="0"/>
    <x v="1"/>
    <x v="3"/>
  </r>
  <r>
    <n v="389"/>
    <s v="923b737b"/>
    <x v="356"/>
    <d v="2022-07-31T00:00:00"/>
    <x v="388"/>
    <n v="22"/>
    <x v="1"/>
    <x v="5"/>
    <x v="2"/>
    <x v="2"/>
    <x v="5"/>
    <x v="6"/>
    <x v="1"/>
    <n v="5"/>
    <x v="42"/>
    <x v="1"/>
    <x v="2"/>
    <x v="1"/>
    <n v="32"/>
    <x v="0"/>
    <x v="1"/>
    <x v="2"/>
  </r>
  <r>
    <n v="390"/>
    <s v="d86d150f"/>
    <x v="357"/>
    <d v="2020-10-02T00:00:00"/>
    <x v="389"/>
    <n v="23"/>
    <x v="1"/>
    <x v="6"/>
    <x v="4"/>
    <x v="4"/>
    <x v="6"/>
    <x v="0"/>
    <x v="2"/>
    <n v="2"/>
    <x v="39"/>
    <x v="2"/>
    <x v="3"/>
    <x v="1"/>
    <n v="47"/>
    <x v="1"/>
    <x v="0"/>
    <x v="1"/>
  </r>
  <r>
    <n v="391"/>
    <s v="a4114988"/>
    <x v="358"/>
    <d v="2021-07-22T00:00:00"/>
    <x v="390"/>
    <n v="0"/>
    <x v="1"/>
    <x v="5"/>
    <x v="4"/>
    <x v="1"/>
    <x v="4"/>
    <x v="6"/>
    <x v="2"/>
    <n v="2"/>
    <x v="41"/>
    <x v="1"/>
    <x v="4"/>
    <x v="1"/>
    <n v="31"/>
    <x v="0"/>
    <x v="1"/>
    <x v="1"/>
  </r>
  <r>
    <n v="392"/>
    <s v="bb521a9d"/>
    <x v="359"/>
    <d v="2021-06-30T00:00:00"/>
    <x v="391"/>
    <n v="1"/>
    <x v="1"/>
    <x v="3"/>
    <x v="3"/>
    <x v="1"/>
    <x v="6"/>
    <x v="3"/>
    <x v="1"/>
    <n v="1"/>
    <x v="8"/>
    <x v="2"/>
    <x v="10"/>
    <x v="3"/>
    <n v="9"/>
    <x v="0"/>
    <x v="1"/>
    <x v="1"/>
  </r>
  <r>
    <n v="393"/>
    <s v="fec8d764"/>
    <x v="360"/>
    <d v="2024-05-04T00:00:00"/>
    <x v="392"/>
    <n v="2"/>
    <x v="1"/>
    <x v="7"/>
    <x v="3"/>
    <x v="1"/>
    <x v="5"/>
    <x v="4"/>
    <x v="1"/>
    <n v="1"/>
    <x v="13"/>
    <x v="2"/>
    <x v="3"/>
    <x v="1"/>
    <n v="26"/>
    <x v="0"/>
    <x v="1"/>
    <x v="2"/>
  </r>
  <r>
    <n v="394"/>
    <s v="f26212ab"/>
    <x v="361"/>
    <d v="2022-02-06T00:00:00"/>
    <x v="393"/>
    <n v="3"/>
    <x v="1"/>
    <x v="7"/>
    <x v="1"/>
    <x v="2"/>
    <x v="5"/>
    <x v="3"/>
    <x v="1"/>
    <n v="1"/>
    <x v="44"/>
    <x v="1"/>
    <x v="10"/>
    <x v="3"/>
    <n v="17"/>
    <x v="1"/>
    <x v="0"/>
    <x v="3"/>
  </r>
  <r>
    <n v="395"/>
    <s v="5e90354f"/>
    <x v="362"/>
    <d v="2021-08-19T00:00:00"/>
    <x v="394"/>
    <n v="4"/>
    <x v="1"/>
    <x v="7"/>
    <x v="4"/>
    <x v="0"/>
    <x v="2"/>
    <x v="1"/>
    <x v="3"/>
    <n v="5"/>
    <x v="14"/>
    <x v="0"/>
    <x v="4"/>
    <x v="3"/>
    <n v="57"/>
    <x v="0"/>
    <x v="0"/>
    <x v="1"/>
  </r>
  <r>
    <n v="396"/>
    <n v="65855880"/>
    <x v="363"/>
    <d v="2024-06-27T00:00:00"/>
    <x v="395"/>
    <n v="5"/>
    <x v="1"/>
    <x v="1"/>
    <x v="2"/>
    <x v="2"/>
    <x v="4"/>
    <x v="1"/>
    <x v="3"/>
    <n v="1"/>
    <x v="13"/>
    <x v="0"/>
    <x v="7"/>
    <x v="0"/>
    <n v="48"/>
    <x v="1"/>
    <x v="1"/>
    <x v="3"/>
  </r>
  <r>
    <n v="397"/>
    <s v="5d64e258"/>
    <x v="364"/>
    <d v="2024-05-07T00:00:00"/>
    <x v="396"/>
    <n v="6"/>
    <x v="1"/>
    <x v="4"/>
    <x v="0"/>
    <x v="0"/>
    <x v="0"/>
    <x v="2"/>
    <x v="1"/>
    <n v="4"/>
    <x v="37"/>
    <x v="0"/>
    <x v="8"/>
    <x v="3"/>
    <n v="38"/>
    <x v="0"/>
    <x v="1"/>
    <x v="1"/>
  </r>
  <r>
    <n v="398"/>
    <s v="46b9715c"/>
    <x v="365"/>
    <d v="2021-06-23T00:00:00"/>
    <x v="397"/>
    <n v="7"/>
    <x v="0"/>
    <x v="5"/>
    <x v="4"/>
    <x v="0"/>
    <x v="5"/>
    <x v="6"/>
    <x v="2"/>
    <n v="2"/>
    <x v="10"/>
    <x v="1"/>
    <x v="1"/>
    <x v="3"/>
    <n v="6"/>
    <x v="0"/>
    <x v="1"/>
    <x v="1"/>
  </r>
  <r>
    <n v="399"/>
    <s v="a6a93648"/>
    <x v="366"/>
    <d v="2020-12-31T00:00:00"/>
    <x v="398"/>
    <n v="8"/>
    <x v="0"/>
    <x v="4"/>
    <x v="4"/>
    <x v="3"/>
    <x v="1"/>
    <x v="0"/>
    <x v="1"/>
    <n v="3"/>
    <x v="30"/>
    <x v="0"/>
    <x v="3"/>
    <x v="3"/>
    <n v="11"/>
    <x v="0"/>
    <x v="1"/>
    <x v="0"/>
  </r>
  <r>
    <n v="400"/>
    <s v="39c0d1da"/>
    <x v="164"/>
    <d v="2023-08-31T00:00:00"/>
    <x v="399"/>
    <n v="9"/>
    <x v="0"/>
    <x v="1"/>
    <x v="0"/>
    <x v="2"/>
    <x v="4"/>
    <x v="0"/>
    <x v="0"/>
    <n v="1"/>
    <x v="30"/>
    <x v="2"/>
    <x v="6"/>
    <x v="3"/>
    <n v="18"/>
    <x v="0"/>
    <x v="1"/>
    <x v="3"/>
  </r>
  <r>
    <n v="401"/>
    <s v="7e43ed4f"/>
    <x v="367"/>
    <d v="2020-02-23T00:00:00"/>
    <x v="400"/>
    <n v="10"/>
    <x v="0"/>
    <x v="7"/>
    <x v="3"/>
    <x v="2"/>
    <x v="4"/>
    <x v="5"/>
    <x v="0"/>
    <n v="5"/>
    <x v="4"/>
    <x v="2"/>
    <x v="8"/>
    <x v="3"/>
    <n v="35"/>
    <x v="0"/>
    <x v="0"/>
    <x v="3"/>
  </r>
  <r>
    <n v="402"/>
    <s v="76348c15"/>
    <x v="368"/>
    <d v="2020-07-27T00:00:00"/>
    <x v="401"/>
    <n v="11"/>
    <x v="1"/>
    <x v="1"/>
    <x v="0"/>
    <x v="2"/>
    <x v="0"/>
    <x v="1"/>
    <x v="0"/>
    <n v="5"/>
    <x v="9"/>
    <x v="1"/>
    <x v="8"/>
    <x v="1"/>
    <n v="53"/>
    <x v="1"/>
    <x v="0"/>
    <x v="0"/>
  </r>
  <r>
    <n v="403"/>
    <s v="ce40d315"/>
    <x v="108"/>
    <d v="2022-03-10T00:00:00"/>
    <x v="402"/>
    <n v="12"/>
    <x v="1"/>
    <x v="7"/>
    <x v="2"/>
    <x v="1"/>
    <x v="0"/>
    <x v="0"/>
    <x v="2"/>
    <n v="2"/>
    <x v="24"/>
    <x v="1"/>
    <x v="3"/>
    <x v="1"/>
    <n v="48"/>
    <x v="0"/>
    <x v="0"/>
    <x v="3"/>
  </r>
  <r>
    <n v="404"/>
    <s v="7107d782"/>
    <x v="369"/>
    <d v="2024-05-02T00:00:00"/>
    <x v="403"/>
    <n v="13"/>
    <x v="1"/>
    <x v="2"/>
    <x v="2"/>
    <x v="3"/>
    <x v="5"/>
    <x v="1"/>
    <x v="2"/>
    <n v="5"/>
    <x v="48"/>
    <x v="0"/>
    <x v="4"/>
    <x v="2"/>
    <n v="30"/>
    <x v="0"/>
    <x v="0"/>
    <x v="2"/>
  </r>
  <r>
    <n v="405"/>
    <s v="1b9aa39c"/>
    <x v="370"/>
    <d v="2022-04-20T00:00:00"/>
    <x v="404"/>
    <n v="14"/>
    <x v="1"/>
    <x v="2"/>
    <x v="2"/>
    <x v="0"/>
    <x v="2"/>
    <x v="2"/>
    <x v="1"/>
    <n v="3"/>
    <x v="56"/>
    <x v="0"/>
    <x v="3"/>
    <x v="1"/>
    <n v="60"/>
    <x v="0"/>
    <x v="0"/>
    <x v="3"/>
  </r>
  <r>
    <n v="406"/>
    <s v="1e99bf91"/>
    <x v="371"/>
    <d v="2024-07-06T00:00:00"/>
    <x v="405"/>
    <n v="15"/>
    <x v="1"/>
    <x v="7"/>
    <x v="2"/>
    <x v="4"/>
    <x v="0"/>
    <x v="2"/>
    <x v="3"/>
    <n v="5"/>
    <x v="47"/>
    <x v="1"/>
    <x v="1"/>
    <x v="3"/>
    <n v="21"/>
    <x v="1"/>
    <x v="1"/>
    <x v="0"/>
  </r>
  <r>
    <n v="407"/>
    <s v="e4dbc357"/>
    <x v="372"/>
    <d v="2023-08-02T00:00:00"/>
    <x v="406"/>
    <n v="16"/>
    <x v="0"/>
    <x v="3"/>
    <x v="3"/>
    <x v="0"/>
    <x v="5"/>
    <x v="6"/>
    <x v="2"/>
    <n v="4"/>
    <x v="25"/>
    <x v="2"/>
    <x v="9"/>
    <x v="2"/>
    <n v="48"/>
    <x v="1"/>
    <x v="0"/>
    <x v="2"/>
  </r>
  <r>
    <n v="408"/>
    <s v="8089ccbf"/>
    <x v="373"/>
    <d v="2020-07-01T00:00:00"/>
    <x v="407"/>
    <n v="17"/>
    <x v="0"/>
    <x v="2"/>
    <x v="1"/>
    <x v="1"/>
    <x v="1"/>
    <x v="3"/>
    <x v="2"/>
    <n v="3"/>
    <x v="41"/>
    <x v="2"/>
    <x v="2"/>
    <x v="0"/>
    <n v="9"/>
    <x v="1"/>
    <x v="0"/>
    <x v="0"/>
  </r>
  <r>
    <n v="409"/>
    <s v="02f4d518"/>
    <x v="374"/>
    <d v="2024-06-06T00:00:00"/>
    <x v="408"/>
    <n v="18"/>
    <x v="0"/>
    <x v="7"/>
    <x v="4"/>
    <x v="4"/>
    <x v="3"/>
    <x v="0"/>
    <x v="1"/>
    <n v="2"/>
    <x v="34"/>
    <x v="0"/>
    <x v="7"/>
    <x v="3"/>
    <n v="33"/>
    <x v="1"/>
    <x v="0"/>
    <x v="1"/>
  </r>
  <r>
    <n v="410"/>
    <s v="a214c387"/>
    <x v="375"/>
    <d v="2021-09-07T00:00:00"/>
    <x v="409"/>
    <n v="19"/>
    <x v="0"/>
    <x v="5"/>
    <x v="4"/>
    <x v="3"/>
    <x v="6"/>
    <x v="2"/>
    <x v="3"/>
    <n v="2"/>
    <x v="28"/>
    <x v="2"/>
    <x v="3"/>
    <x v="3"/>
    <n v="48"/>
    <x v="1"/>
    <x v="0"/>
    <x v="3"/>
  </r>
  <r>
    <n v="411"/>
    <s v="532cfce7"/>
    <x v="376"/>
    <d v="2020-11-30T00:00:00"/>
    <x v="410"/>
    <n v="20"/>
    <x v="1"/>
    <x v="2"/>
    <x v="3"/>
    <x v="4"/>
    <x v="6"/>
    <x v="6"/>
    <x v="3"/>
    <n v="3"/>
    <x v="37"/>
    <x v="2"/>
    <x v="0"/>
    <x v="2"/>
    <n v="18"/>
    <x v="1"/>
    <x v="0"/>
    <x v="1"/>
  </r>
  <r>
    <n v="412"/>
    <s v="d0af80f4"/>
    <x v="377"/>
    <d v="2024-05-10T00:00:00"/>
    <x v="411"/>
    <n v="21"/>
    <x v="1"/>
    <x v="1"/>
    <x v="1"/>
    <x v="1"/>
    <x v="2"/>
    <x v="2"/>
    <x v="3"/>
    <n v="4"/>
    <x v="19"/>
    <x v="1"/>
    <x v="2"/>
    <x v="0"/>
    <n v="33"/>
    <x v="0"/>
    <x v="1"/>
    <x v="3"/>
  </r>
  <r>
    <n v="413"/>
    <s v="d98180bb"/>
    <x v="378"/>
    <d v="2024-08-17T00:00:00"/>
    <x v="412"/>
    <n v="22"/>
    <x v="1"/>
    <x v="1"/>
    <x v="1"/>
    <x v="3"/>
    <x v="0"/>
    <x v="5"/>
    <x v="3"/>
    <n v="5"/>
    <x v="23"/>
    <x v="2"/>
    <x v="3"/>
    <x v="0"/>
    <n v="8"/>
    <x v="1"/>
    <x v="1"/>
    <x v="2"/>
  </r>
  <r>
    <n v="414"/>
    <s v="44a5e35f"/>
    <x v="379"/>
    <d v="2020-08-01T00:00:00"/>
    <x v="413"/>
    <n v="23"/>
    <x v="1"/>
    <x v="1"/>
    <x v="0"/>
    <x v="3"/>
    <x v="5"/>
    <x v="5"/>
    <x v="2"/>
    <n v="5"/>
    <x v="25"/>
    <x v="2"/>
    <x v="9"/>
    <x v="2"/>
    <n v="31"/>
    <x v="0"/>
    <x v="0"/>
    <x v="2"/>
  </r>
  <r>
    <n v="415"/>
    <s v="25aa8cb3"/>
    <x v="313"/>
    <d v="2023-01-10T00:00:00"/>
    <x v="414"/>
    <n v="0"/>
    <x v="1"/>
    <x v="0"/>
    <x v="0"/>
    <x v="0"/>
    <x v="1"/>
    <x v="3"/>
    <x v="0"/>
    <n v="2"/>
    <x v="3"/>
    <x v="0"/>
    <x v="7"/>
    <x v="3"/>
    <n v="45"/>
    <x v="1"/>
    <x v="0"/>
    <x v="0"/>
  </r>
  <r>
    <n v="416"/>
    <s v="a9b913f2"/>
    <x v="181"/>
    <d v="2023-01-28T00:00:00"/>
    <x v="415"/>
    <n v="1"/>
    <x v="1"/>
    <x v="6"/>
    <x v="0"/>
    <x v="4"/>
    <x v="3"/>
    <x v="1"/>
    <x v="2"/>
    <n v="3"/>
    <x v="57"/>
    <x v="0"/>
    <x v="0"/>
    <x v="1"/>
    <n v="42"/>
    <x v="1"/>
    <x v="1"/>
    <x v="2"/>
  </r>
  <r>
    <n v="417"/>
    <s v="f2239be0"/>
    <x v="380"/>
    <d v="2020-05-25T00:00:00"/>
    <x v="416"/>
    <n v="2"/>
    <x v="1"/>
    <x v="2"/>
    <x v="0"/>
    <x v="2"/>
    <x v="5"/>
    <x v="1"/>
    <x v="0"/>
    <n v="5"/>
    <x v="31"/>
    <x v="0"/>
    <x v="0"/>
    <x v="0"/>
    <n v="33"/>
    <x v="1"/>
    <x v="0"/>
    <x v="2"/>
  </r>
  <r>
    <n v="418"/>
    <s v="58cae239"/>
    <x v="381"/>
    <d v="2022-11-22T00:00:00"/>
    <x v="417"/>
    <n v="3"/>
    <x v="1"/>
    <x v="0"/>
    <x v="4"/>
    <x v="3"/>
    <x v="0"/>
    <x v="2"/>
    <x v="3"/>
    <n v="5"/>
    <x v="29"/>
    <x v="1"/>
    <x v="2"/>
    <x v="3"/>
    <n v="41"/>
    <x v="1"/>
    <x v="0"/>
    <x v="1"/>
  </r>
  <r>
    <n v="419"/>
    <s v="20a52508"/>
    <x v="382"/>
    <d v="2020-09-21T00:00:00"/>
    <x v="418"/>
    <n v="4"/>
    <x v="1"/>
    <x v="1"/>
    <x v="4"/>
    <x v="4"/>
    <x v="0"/>
    <x v="6"/>
    <x v="0"/>
    <n v="2"/>
    <x v="9"/>
    <x v="0"/>
    <x v="6"/>
    <x v="2"/>
    <n v="14"/>
    <x v="0"/>
    <x v="0"/>
    <x v="0"/>
  </r>
  <r>
    <n v="420"/>
    <s v="553579b9"/>
    <x v="383"/>
    <d v="2022-10-25T00:00:00"/>
    <x v="419"/>
    <n v="5"/>
    <x v="1"/>
    <x v="6"/>
    <x v="0"/>
    <x v="3"/>
    <x v="2"/>
    <x v="6"/>
    <x v="2"/>
    <n v="1"/>
    <x v="25"/>
    <x v="1"/>
    <x v="0"/>
    <x v="3"/>
    <n v="14"/>
    <x v="1"/>
    <x v="0"/>
    <x v="2"/>
  </r>
  <r>
    <n v="421"/>
    <s v="1e71d09f"/>
    <x v="384"/>
    <d v="2023-12-30T00:00:00"/>
    <x v="420"/>
    <n v="6"/>
    <x v="1"/>
    <x v="7"/>
    <x v="2"/>
    <x v="2"/>
    <x v="4"/>
    <x v="1"/>
    <x v="3"/>
    <n v="3"/>
    <x v="18"/>
    <x v="2"/>
    <x v="9"/>
    <x v="3"/>
    <n v="52"/>
    <x v="1"/>
    <x v="0"/>
    <x v="1"/>
  </r>
  <r>
    <n v="422"/>
    <s v="dbd6a0e1"/>
    <x v="385"/>
    <d v="2022-01-06T00:00:00"/>
    <x v="421"/>
    <n v="7"/>
    <x v="0"/>
    <x v="0"/>
    <x v="0"/>
    <x v="0"/>
    <x v="3"/>
    <x v="6"/>
    <x v="1"/>
    <n v="5"/>
    <x v="33"/>
    <x v="1"/>
    <x v="4"/>
    <x v="1"/>
    <n v="25"/>
    <x v="0"/>
    <x v="0"/>
    <x v="3"/>
  </r>
  <r>
    <n v="423"/>
    <s v="e52116a2"/>
    <x v="386"/>
    <d v="2022-05-27T00:00:00"/>
    <x v="422"/>
    <n v="8"/>
    <x v="0"/>
    <x v="4"/>
    <x v="1"/>
    <x v="2"/>
    <x v="5"/>
    <x v="0"/>
    <x v="2"/>
    <n v="2"/>
    <x v="32"/>
    <x v="1"/>
    <x v="2"/>
    <x v="1"/>
    <n v="51"/>
    <x v="0"/>
    <x v="0"/>
    <x v="1"/>
  </r>
  <r>
    <n v="424"/>
    <s v="4a99436d"/>
    <x v="387"/>
    <d v="2023-05-23T00:00:00"/>
    <x v="423"/>
    <n v="9"/>
    <x v="0"/>
    <x v="5"/>
    <x v="4"/>
    <x v="3"/>
    <x v="6"/>
    <x v="1"/>
    <x v="3"/>
    <n v="1"/>
    <x v="51"/>
    <x v="0"/>
    <x v="9"/>
    <x v="1"/>
    <n v="46"/>
    <x v="0"/>
    <x v="0"/>
    <x v="1"/>
  </r>
  <r>
    <n v="425"/>
    <s v="1203bd83"/>
    <x v="388"/>
    <d v="2023-07-15T00:00:00"/>
    <x v="424"/>
    <n v="10"/>
    <x v="0"/>
    <x v="7"/>
    <x v="2"/>
    <x v="0"/>
    <x v="3"/>
    <x v="1"/>
    <x v="1"/>
    <n v="1"/>
    <x v="21"/>
    <x v="2"/>
    <x v="3"/>
    <x v="2"/>
    <n v="27"/>
    <x v="1"/>
    <x v="0"/>
    <x v="2"/>
  </r>
  <r>
    <n v="426"/>
    <s v="f073f36a"/>
    <x v="389"/>
    <d v="2024-06-20T00:00:00"/>
    <x v="425"/>
    <n v="11"/>
    <x v="1"/>
    <x v="3"/>
    <x v="2"/>
    <x v="2"/>
    <x v="2"/>
    <x v="2"/>
    <x v="3"/>
    <n v="2"/>
    <x v="14"/>
    <x v="2"/>
    <x v="0"/>
    <x v="3"/>
    <n v="12"/>
    <x v="0"/>
    <x v="0"/>
    <x v="3"/>
  </r>
  <r>
    <n v="427"/>
    <s v="f1053bec"/>
    <x v="390"/>
    <d v="2022-10-20T00:00:00"/>
    <x v="426"/>
    <n v="12"/>
    <x v="1"/>
    <x v="3"/>
    <x v="0"/>
    <x v="2"/>
    <x v="2"/>
    <x v="1"/>
    <x v="1"/>
    <n v="3"/>
    <x v="39"/>
    <x v="1"/>
    <x v="10"/>
    <x v="2"/>
    <n v="14"/>
    <x v="1"/>
    <x v="0"/>
    <x v="3"/>
  </r>
  <r>
    <n v="428"/>
    <s v="006db8bd"/>
    <x v="78"/>
    <d v="2024-01-05T00:00:00"/>
    <x v="427"/>
    <n v="13"/>
    <x v="1"/>
    <x v="4"/>
    <x v="3"/>
    <x v="1"/>
    <x v="3"/>
    <x v="1"/>
    <x v="2"/>
    <n v="3"/>
    <x v="18"/>
    <x v="0"/>
    <x v="4"/>
    <x v="3"/>
    <n v="43"/>
    <x v="1"/>
    <x v="0"/>
    <x v="2"/>
  </r>
  <r>
    <n v="429"/>
    <s v="d289ed1d"/>
    <x v="391"/>
    <d v="2024-05-01T00:00:00"/>
    <x v="428"/>
    <n v="14"/>
    <x v="1"/>
    <x v="2"/>
    <x v="0"/>
    <x v="4"/>
    <x v="5"/>
    <x v="5"/>
    <x v="2"/>
    <n v="3"/>
    <x v="28"/>
    <x v="1"/>
    <x v="6"/>
    <x v="0"/>
    <n v="44"/>
    <x v="0"/>
    <x v="0"/>
    <x v="2"/>
  </r>
  <r>
    <n v="430"/>
    <s v="e0b58119"/>
    <x v="392"/>
    <d v="2021-12-18T00:00:00"/>
    <x v="429"/>
    <n v="15"/>
    <x v="1"/>
    <x v="0"/>
    <x v="0"/>
    <x v="1"/>
    <x v="0"/>
    <x v="3"/>
    <x v="1"/>
    <n v="1"/>
    <x v="53"/>
    <x v="1"/>
    <x v="0"/>
    <x v="0"/>
    <n v="58"/>
    <x v="0"/>
    <x v="1"/>
    <x v="0"/>
  </r>
  <r>
    <n v="431"/>
    <s v="87fec7f1"/>
    <x v="393"/>
    <d v="2023-05-20T00:00:00"/>
    <x v="430"/>
    <n v="16"/>
    <x v="0"/>
    <x v="7"/>
    <x v="4"/>
    <x v="3"/>
    <x v="6"/>
    <x v="3"/>
    <x v="1"/>
    <n v="3"/>
    <x v="44"/>
    <x v="1"/>
    <x v="0"/>
    <x v="0"/>
    <n v="25"/>
    <x v="1"/>
    <x v="0"/>
    <x v="1"/>
  </r>
  <r>
    <n v="432"/>
    <s v="65e0a944"/>
    <x v="394"/>
    <d v="2023-03-17T00:00:00"/>
    <x v="431"/>
    <n v="17"/>
    <x v="0"/>
    <x v="4"/>
    <x v="4"/>
    <x v="2"/>
    <x v="4"/>
    <x v="0"/>
    <x v="3"/>
    <n v="3"/>
    <x v="30"/>
    <x v="2"/>
    <x v="0"/>
    <x v="0"/>
    <n v="7"/>
    <x v="1"/>
    <x v="0"/>
    <x v="1"/>
  </r>
  <r>
    <n v="433"/>
    <s v="3f14fc65"/>
    <x v="395"/>
    <d v="2021-05-28T00:00:00"/>
    <x v="432"/>
    <n v="18"/>
    <x v="0"/>
    <x v="6"/>
    <x v="0"/>
    <x v="1"/>
    <x v="5"/>
    <x v="5"/>
    <x v="2"/>
    <n v="1"/>
    <x v="57"/>
    <x v="0"/>
    <x v="6"/>
    <x v="3"/>
    <n v="43"/>
    <x v="0"/>
    <x v="0"/>
    <x v="3"/>
  </r>
  <r>
    <n v="434"/>
    <s v="881c134f"/>
    <x v="396"/>
    <d v="2020-12-10T00:00:00"/>
    <x v="433"/>
    <n v="19"/>
    <x v="0"/>
    <x v="6"/>
    <x v="2"/>
    <x v="3"/>
    <x v="5"/>
    <x v="2"/>
    <x v="1"/>
    <n v="1"/>
    <x v="15"/>
    <x v="0"/>
    <x v="7"/>
    <x v="2"/>
    <n v="35"/>
    <x v="1"/>
    <x v="1"/>
    <x v="2"/>
  </r>
  <r>
    <n v="435"/>
    <s v="54da7095"/>
    <x v="397"/>
    <d v="2021-02-07T00:00:00"/>
    <x v="434"/>
    <n v="20"/>
    <x v="1"/>
    <x v="7"/>
    <x v="1"/>
    <x v="0"/>
    <x v="3"/>
    <x v="4"/>
    <x v="2"/>
    <n v="4"/>
    <x v="14"/>
    <x v="1"/>
    <x v="3"/>
    <x v="2"/>
    <n v="7"/>
    <x v="0"/>
    <x v="1"/>
    <x v="1"/>
  </r>
  <r>
    <n v="436"/>
    <s v="8df2b8a0"/>
    <x v="187"/>
    <d v="2022-02-28T00:00:00"/>
    <x v="435"/>
    <n v="21"/>
    <x v="1"/>
    <x v="5"/>
    <x v="0"/>
    <x v="2"/>
    <x v="6"/>
    <x v="6"/>
    <x v="3"/>
    <n v="1"/>
    <x v="38"/>
    <x v="2"/>
    <x v="4"/>
    <x v="1"/>
    <n v="53"/>
    <x v="1"/>
    <x v="0"/>
    <x v="0"/>
  </r>
  <r>
    <n v="437"/>
    <s v="efac066a"/>
    <x v="398"/>
    <d v="2023-12-04T00:00:00"/>
    <x v="436"/>
    <n v="22"/>
    <x v="1"/>
    <x v="0"/>
    <x v="4"/>
    <x v="0"/>
    <x v="6"/>
    <x v="4"/>
    <x v="1"/>
    <n v="1"/>
    <x v="25"/>
    <x v="2"/>
    <x v="1"/>
    <x v="1"/>
    <n v="60"/>
    <x v="1"/>
    <x v="1"/>
    <x v="1"/>
  </r>
  <r>
    <n v="438"/>
    <n v="406000"/>
    <x v="399"/>
    <d v="2024-06-02T00:00:00"/>
    <x v="437"/>
    <n v="23"/>
    <x v="1"/>
    <x v="1"/>
    <x v="1"/>
    <x v="4"/>
    <x v="1"/>
    <x v="2"/>
    <x v="2"/>
    <n v="5"/>
    <x v="57"/>
    <x v="0"/>
    <x v="9"/>
    <x v="2"/>
    <n v="32"/>
    <x v="0"/>
    <x v="0"/>
    <x v="0"/>
  </r>
  <r>
    <n v="439"/>
    <s v="3d2f3a0b"/>
    <x v="272"/>
    <d v="2024-03-19T00:00:00"/>
    <x v="438"/>
    <n v="0"/>
    <x v="1"/>
    <x v="5"/>
    <x v="0"/>
    <x v="2"/>
    <x v="1"/>
    <x v="0"/>
    <x v="1"/>
    <n v="3"/>
    <x v="40"/>
    <x v="1"/>
    <x v="3"/>
    <x v="3"/>
    <n v="21"/>
    <x v="1"/>
    <x v="0"/>
    <x v="3"/>
  </r>
  <r>
    <n v="440"/>
    <s v="1ad354ad"/>
    <x v="400"/>
    <d v="2022-07-20T00:00:00"/>
    <x v="439"/>
    <n v="1"/>
    <x v="1"/>
    <x v="7"/>
    <x v="1"/>
    <x v="3"/>
    <x v="0"/>
    <x v="0"/>
    <x v="0"/>
    <n v="5"/>
    <x v="48"/>
    <x v="1"/>
    <x v="9"/>
    <x v="3"/>
    <n v="50"/>
    <x v="1"/>
    <x v="0"/>
    <x v="2"/>
  </r>
  <r>
    <n v="441"/>
    <s v="c0a7fae9"/>
    <x v="401"/>
    <d v="2024-02-05T00:00:00"/>
    <x v="440"/>
    <n v="2"/>
    <x v="1"/>
    <x v="7"/>
    <x v="4"/>
    <x v="3"/>
    <x v="5"/>
    <x v="4"/>
    <x v="0"/>
    <n v="3"/>
    <x v="44"/>
    <x v="2"/>
    <x v="6"/>
    <x v="0"/>
    <n v="14"/>
    <x v="0"/>
    <x v="0"/>
    <x v="3"/>
  </r>
  <r>
    <n v="442"/>
    <s v="b1dd4047"/>
    <x v="402"/>
    <d v="2022-08-30T00:00:00"/>
    <x v="441"/>
    <n v="3"/>
    <x v="1"/>
    <x v="6"/>
    <x v="4"/>
    <x v="2"/>
    <x v="4"/>
    <x v="5"/>
    <x v="2"/>
    <n v="2"/>
    <x v="46"/>
    <x v="1"/>
    <x v="1"/>
    <x v="3"/>
    <n v="12"/>
    <x v="1"/>
    <x v="1"/>
    <x v="2"/>
  </r>
  <r>
    <n v="443"/>
    <s v="d1422c64"/>
    <x v="403"/>
    <d v="2021-12-08T00:00:00"/>
    <x v="442"/>
    <n v="4"/>
    <x v="1"/>
    <x v="4"/>
    <x v="2"/>
    <x v="3"/>
    <x v="4"/>
    <x v="1"/>
    <x v="3"/>
    <n v="2"/>
    <x v="38"/>
    <x v="2"/>
    <x v="10"/>
    <x v="0"/>
    <n v="10"/>
    <x v="0"/>
    <x v="1"/>
    <x v="2"/>
  </r>
  <r>
    <n v="444"/>
    <s v="c2a05249"/>
    <x v="375"/>
    <d v="2021-09-07T00:00:00"/>
    <x v="443"/>
    <n v="5"/>
    <x v="1"/>
    <x v="0"/>
    <x v="1"/>
    <x v="0"/>
    <x v="0"/>
    <x v="6"/>
    <x v="3"/>
    <n v="1"/>
    <x v="32"/>
    <x v="0"/>
    <x v="7"/>
    <x v="2"/>
    <n v="53"/>
    <x v="1"/>
    <x v="0"/>
    <x v="3"/>
  </r>
  <r>
    <n v="445"/>
    <s v="69b1904a"/>
    <x v="400"/>
    <d v="2022-07-20T00:00:00"/>
    <x v="444"/>
    <n v="6"/>
    <x v="1"/>
    <x v="0"/>
    <x v="1"/>
    <x v="2"/>
    <x v="1"/>
    <x v="4"/>
    <x v="3"/>
    <n v="2"/>
    <x v="38"/>
    <x v="0"/>
    <x v="7"/>
    <x v="1"/>
    <n v="5"/>
    <x v="0"/>
    <x v="0"/>
    <x v="3"/>
  </r>
  <r>
    <n v="446"/>
    <s v="842daa57"/>
    <x v="404"/>
    <d v="2021-11-17T00:00:00"/>
    <x v="445"/>
    <n v="7"/>
    <x v="0"/>
    <x v="1"/>
    <x v="4"/>
    <x v="3"/>
    <x v="4"/>
    <x v="5"/>
    <x v="0"/>
    <n v="1"/>
    <x v="27"/>
    <x v="1"/>
    <x v="1"/>
    <x v="0"/>
    <n v="44"/>
    <x v="0"/>
    <x v="0"/>
    <x v="2"/>
  </r>
  <r>
    <n v="447"/>
    <s v="284bb3d8"/>
    <x v="405"/>
    <d v="2020-03-12T00:00:00"/>
    <x v="446"/>
    <n v="8"/>
    <x v="0"/>
    <x v="7"/>
    <x v="1"/>
    <x v="4"/>
    <x v="5"/>
    <x v="6"/>
    <x v="3"/>
    <n v="5"/>
    <x v="27"/>
    <x v="1"/>
    <x v="0"/>
    <x v="0"/>
    <n v="11"/>
    <x v="1"/>
    <x v="1"/>
    <x v="0"/>
  </r>
  <r>
    <n v="448"/>
    <s v="7bcc1e1d"/>
    <x v="406"/>
    <d v="2022-12-13T00:00:00"/>
    <x v="447"/>
    <n v="9"/>
    <x v="0"/>
    <x v="5"/>
    <x v="1"/>
    <x v="2"/>
    <x v="2"/>
    <x v="6"/>
    <x v="1"/>
    <n v="4"/>
    <x v="57"/>
    <x v="0"/>
    <x v="3"/>
    <x v="2"/>
    <n v="36"/>
    <x v="1"/>
    <x v="0"/>
    <x v="0"/>
  </r>
  <r>
    <n v="449"/>
    <s v="ef02fb28"/>
    <x v="407"/>
    <d v="2023-10-27T00:00:00"/>
    <x v="448"/>
    <n v="10"/>
    <x v="0"/>
    <x v="5"/>
    <x v="1"/>
    <x v="2"/>
    <x v="2"/>
    <x v="3"/>
    <x v="3"/>
    <n v="2"/>
    <x v="52"/>
    <x v="0"/>
    <x v="6"/>
    <x v="3"/>
    <n v="58"/>
    <x v="0"/>
    <x v="0"/>
    <x v="2"/>
  </r>
  <r>
    <n v="450"/>
    <s v="409effa7"/>
    <x v="408"/>
    <d v="2022-09-27T00:00:00"/>
    <x v="449"/>
    <n v="11"/>
    <x v="1"/>
    <x v="1"/>
    <x v="4"/>
    <x v="2"/>
    <x v="2"/>
    <x v="3"/>
    <x v="0"/>
    <n v="4"/>
    <x v="17"/>
    <x v="1"/>
    <x v="6"/>
    <x v="3"/>
    <n v="36"/>
    <x v="0"/>
    <x v="0"/>
    <x v="0"/>
  </r>
  <r>
    <n v="451"/>
    <s v="b27a9a9d"/>
    <x v="409"/>
    <d v="2020-01-21T00:00:00"/>
    <x v="450"/>
    <n v="12"/>
    <x v="1"/>
    <x v="2"/>
    <x v="4"/>
    <x v="4"/>
    <x v="6"/>
    <x v="4"/>
    <x v="3"/>
    <n v="1"/>
    <x v="24"/>
    <x v="2"/>
    <x v="1"/>
    <x v="0"/>
    <n v="29"/>
    <x v="0"/>
    <x v="1"/>
    <x v="2"/>
  </r>
  <r>
    <n v="452"/>
    <s v="8914d9e7"/>
    <x v="347"/>
    <d v="2022-03-01T00:00:00"/>
    <x v="451"/>
    <n v="13"/>
    <x v="1"/>
    <x v="7"/>
    <x v="0"/>
    <x v="0"/>
    <x v="3"/>
    <x v="2"/>
    <x v="3"/>
    <n v="4"/>
    <x v="38"/>
    <x v="0"/>
    <x v="10"/>
    <x v="3"/>
    <n v="59"/>
    <x v="0"/>
    <x v="0"/>
    <x v="3"/>
  </r>
  <r>
    <n v="453"/>
    <s v="db51a6e9"/>
    <x v="410"/>
    <d v="2022-12-31T00:00:00"/>
    <x v="452"/>
    <n v="14"/>
    <x v="1"/>
    <x v="7"/>
    <x v="3"/>
    <x v="0"/>
    <x v="2"/>
    <x v="1"/>
    <x v="0"/>
    <n v="3"/>
    <x v="12"/>
    <x v="0"/>
    <x v="4"/>
    <x v="1"/>
    <n v="26"/>
    <x v="0"/>
    <x v="1"/>
    <x v="0"/>
  </r>
  <r>
    <n v="454"/>
    <s v="5c347079"/>
    <x v="411"/>
    <d v="2020-09-22T00:00:00"/>
    <x v="453"/>
    <n v="15"/>
    <x v="1"/>
    <x v="3"/>
    <x v="0"/>
    <x v="2"/>
    <x v="6"/>
    <x v="2"/>
    <x v="2"/>
    <n v="3"/>
    <x v="2"/>
    <x v="2"/>
    <x v="8"/>
    <x v="0"/>
    <n v="22"/>
    <x v="1"/>
    <x v="0"/>
    <x v="2"/>
  </r>
  <r>
    <n v="455"/>
    <s v="4d2da28b"/>
    <x v="412"/>
    <d v="2024-03-16T00:00:00"/>
    <x v="454"/>
    <n v="16"/>
    <x v="0"/>
    <x v="6"/>
    <x v="0"/>
    <x v="2"/>
    <x v="3"/>
    <x v="5"/>
    <x v="3"/>
    <n v="2"/>
    <x v="37"/>
    <x v="2"/>
    <x v="2"/>
    <x v="2"/>
    <n v="13"/>
    <x v="0"/>
    <x v="0"/>
    <x v="1"/>
  </r>
  <r>
    <n v="456"/>
    <s v="38882c7c"/>
    <x v="112"/>
    <d v="2024-01-16T00:00:00"/>
    <x v="455"/>
    <n v="17"/>
    <x v="0"/>
    <x v="3"/>
    <x v="0"/>
    <x v="1"/>
    <x v="1"/>
    <x v="4"/>
    <x v="0"/>
    <n v="3"/>
    <x v="35"/>
    <x v="2"/>
    <x v="0"/>
    <x v="0"/>
    <n v="29"/>
    <x v="0"/>
    <x v="0"/>
    <x v="0"/>
  </r>
  <r>
    <n v="457"/>
    <s v="ce20ec69"/>
    <x v="104"/>
    <d v="2021-03-12T00:00:00"/>
    <x v="456"/>
    <n v="18"/>
    <x v="0"/>
    <x v="5"/>
    <x v="0"/>
    <x v="0"/>
    <x v="3"/>
    <x v="0"/>
    <x v="0"/>
    <n v="2"/>
    <x v="22"/>
    <x v="0"/>
    <x v="5"/>
    <x v="1"/>
    <n v="58"/>
    <x v="0"/>
    <x v="0"/>
    <x v="0"/>
  </r>
  <r>
    <n v="458"/>
    <s v="7be51c6b"/>
    <x v="18"/>
    <d v="2022-07-03T00:00:00"/>
    <x v="457"/>
    <n v="19"/>
    <x v="0"/>
    <x v="0"/>
    <x v="3"/>
    <x v="1"/>
    <x v="1"/>
    <x v="4"/>
    <x v="0"/>
    <n v="4"/>
    <x v="11"/>
    <x v="1"/>
    <x v="2"/>
    <x v="0"/>
    <n v="34"/>
    <x v="0"/>
    <x v="0"/>
    <x v="1"/>
  </r>
  <r>
    <n v="459"/>
    <s v="4cf404b7"/>
    <x v="413"/>
    <d v="2020-04-04T00:00:00"/>
    <x v="458"/>
    <n v="20"/>
    <x v="1"/>
    <x v="1"/>
    <x v="3"/>
    <x v="0"/>
    <x v="6"/>
    <x v="5"/>
    <x v="2"/>
    <n v="1"/>
    <x v="51"/>
    <x v="0"/>
    <x v="4"/>
    <x v="0"/>
    <n v="23"/>
    <x v="0"/>
    <x v="1"/>
    <x v="2"/>
  </r>
  <r>
    <n v="460"/>
    <s v="f73aec45"/>
    <x v="414"/>
    <d v="2024-06-21T00:00:00"/>
    <x v="459"/>
    <n v="21"/>
    <x v="1"/>
    <x v="4"/>
    <x v="2"/>
    <x v="1"/>
    <x v="5"/>
    <x v="5"/>
    <x v="2"/>
    <n v="5"/>
    <x v="13"/>
    <x v="2"/>
    <x v="3"/>
    <x v="2"/>
    <n v="54"/>
    <x v="0"/>
    <x v="0"/>
    <x v="2"/>
  </r>
  <r>
    <n v="461"/>
    <s v="4f07abfb"/>
    <x v="114"/>
    <d v="2024-10-09T00:00:00"/>
    <x v="460"/>
    <n v="22"/>
    <x v="1"/>
    <x v="5"/>
    <x v="3"/>
    <x v="1"/>
    <x v="3"/>
    <x v="0"/>
    <x v="2"/>
    <n v="4"/>
    <x v="36"/>
    <x v="2"/>
    <x v="0"/>
    <x v="2"/>
    <n v="42"/>
    <x v="1"/>
    <x v="1"/>
    <x v="3"/>
  </r>
  <r>
    <n v="462"/>
    <s v="e9abe045"/>
    <x v="415"/>
    <d v="2024-12-12T00:00:00"/>
    <x v="461"/>
    <n v="23"/>
    <x v="1"/>
    <x v="3"/>
    <x v="4"/>
    <x v="3"/>
    <x v="2"/>
    <x v="4"/>
    <x v="1"/>
    <n v="4"/>
    <x v="31"/>
    <x v="2"/>
    <x v="0"/>
    <x v="1"/>
    <n v="36"/>
    <x v="0"/>
    <x v="0"/>
    <x v="2"/>
  </r>
  <r>
    <n v="463"/>
    <s v="1c87247d"/>
    <x v="416"/>
    <d v="2020-06-15T00:00:00"/>
    <x v="462"/>
    <n v="0"/>
    <x v="1"/>
    <x v="6"/>
    <x v="2"/>
    <x v="4"/>
    <x v="3"/>
    <x v="4"/>
    <x v="1"/>
    <n v="3"/>
    <x v="1"/>
    <x v="2"/>
    <x v="2"/>
    <x v="0"/>
    <n v="7"/>
    <x v="0"/>
    <x v="1"/>
    <x v="1"/>
  </r>
  <r>
    <n v="464"/>
    <s v="ac78f05c"/>
    <x v="417"/>
    <d v="2023-03-20T00:00:00"/>
    <x v="463"/>
    <n v="1"/>
    <x v="1"/>
    <x v="4"/>
    <x v="1"/>
    <x v="2"/>
    <x v="0"/>
    <x v="0"/>
    <x v="3"/>
    <n v="3"/>
    <x v="20"/>
    <x v="1"/>
    <x v="4"/>
    <x v="3"/>
    <n v="11"/>
    <x v="1"/>
    <x v="1"/>
    <x v="3"/>
  </r>
  <r>
    <n v="465"/>
    <s v="e65114b8"/>
    <x v="418"/>
    <d v="2020-01-11T00:00:00"/>
    <x v="464"/>
    <n v="2"/>
    <x v="1"/>
    <x v="4"/>
    <x v="1"/>
    <x v="2"/>
    <x v="6"/>
    <x v="1"/>
    <x v="0"/>
    <n v="2"/>
    <x v="50"/>
    <x v="1"/>
    <x v="0"/>
    <x v="3"/>
    <n v="55"/>
    <x v="0"/>
    <x v="1"/>
    <x v="1"/>
  </r>
  <r>
    <n v="466"/>
    <s v="8d3caaac"/>
    <x v="419"/>
    <d v="2021-01-05T00:00:00"/>
    <x v="465"/>
    <n v="3"/>
    <x v="1"/>
    <x v="0"/>
    <x v="2"/>
    <x v="2"/>
    <x v="5"/>
    <x v="0"/>
    <x v="3"/>
    <n v="4"/>
    <x v="54"/>
    <x v="0"/>
    <x v="6"/>
    <x v="1"/>
    <n v="38"/>
    <x v="1"/>
    <x v="0"/>
    <x v="0"/>
  </r>
  <r>
    <n v="467"/>
    <s v="af4a3491"/>
    <x v="420"/>
    <d v="2021-01-01T00:00:00"/>
    <x v="466"/>
    <n v="4"/>
    <x v="1"/>
    <x v="7"/>
    <x v="3"/>
    <x v="0"/>
    <x v="3"/>
    <x v="0"/>
    <x v="1"/>
    <n v="5"/>
    <x v="50"/>
    <x v="1"/>
    <x v="7"/>
    <x v="0"/>
    <n v="40"/>
    <x v="1"/>
    <x v="1"/>
    <x v="1"/>
  </r>
  <r>
    <n v="468"/>
    <s v="cedf71ee"/>
    <x v="408"/>
    <d v="2022-09-27T00:00:00"/>
    <x v="467"/>
    <n v="5"/>
    <x v="1"/>
    <x v="6"/>
    <x v="4"/>
    <x v="2"/>
    <x v="4"/>
    <x v="5"/>
    <x v="0"/>
    <n v="5"/>
    <x v="38"/>
    <x v="1"/>
    <x v="0"/>
    <x v="0"/>
    <n v="57"/>
    <x v="0"/>
    <x v="0"/>
    <x v="3"/>
  </r>
  <r>
    <n v="469"/>
    <s v="037d8df6"/>
    <x v="421"/>
    <d v="2024-09-11T00:00:00"/>
    <x v="468"/>
    <n v="6"/>
    <x v="1"/>
    <x v="6"/>
    <x v="1"/>
    <x v="1"/>
    <x v="4"/>
    <x v="2"/>
    <x v="1"/>
    <n v="2"/>
    <x v="53"/>
    <x v="1"/>
    <x v="7"/>
    <x v="0"/>
    <n v="10"/>
    <x v="1"/>
    <x v="0"/>
    <x v="1"/>
  </r>
  <r>
    <n v="470"/>
    <s v="4e95ee5d"/>
    <x v="213"/>
    <d v="2022-04-05T00:00:00"/>
    <x v="469"/>
    <n v="7"/>
    <x v="0"/>
    <x v="7"/>
    <x v="3"/>
    <x v="1"/>
    <x v="5"/>
    <x v="0"/>
    <x v="0"/>
    <n v="3"/>
    <x v="40"/>
    <x v="1"/>
    <x v="4"/>
    <x v="0"/>
    <n v="38"/>
    <x v="1"/>
    <x v="1"/>
    <x v="1"/>
  </r>
  <r>
    <n v="471"/>
    <s v="d911b4ae"/>
    <x v="422"/>
    <d v="2021-01-20T00:00:00"/>
    <x v="470"/>
    <n v="8"/>
    <x v="0"/>
    <x v="3"/>
    <x v="2"/>
    <x v="2"/>
    <x v="6"/>
    <x v="0"/>
    <x v="2"/>
    <n v="5"/>
    <x v="38"/>
    <x v="0"/>
    <x v="5"/>
    <x v="1"/>
    <n v="55"/>
    <x v="1"/>
    <x v="1"/>
    <x v="2"/>
  </r>
  <r>
    <n v="472"/>
    <s v="c0b27136"/>
    <x v="423"/>
    <d v="2022-09-09T00:00:00"/>
    <x v="471"/>
    <n v="9"/>
    <x v="0"/>
    <x v="5"/>
    <x v="4"/>
    <x v="4"/>
    <x v="2"/>
    <x v="4"/>
    <x v="0"/>
    <n v="5"/>
    <x v="17"/>
    <x v="0"/>
    <x v="1"/>
    <x v="1"/>
    <n v="47"/>
    <x v="1"/>
    <x v="1"/>
    <x v="0"/>
  </r>
  <r>
    <n v="473"/>
    <s v="5d64aa95"/>
    <x v="234"/>
    <d v="2024-04-18T00:00:00"/>
    <x v="472"/>
    <n v="10"/>
    <x v="0"/>
    <x v="0"/>
    <x v="0"/>
    <x v="4"/>
    <x v="1"/>
    <x v="1"/>
    <x v="0"/>
    <n v="5"/>
    <x v="16"/>
    <x v="2"/>
    <x v="10"/>
    <x v="2"/>
    <n v="32"/>
    <x v="1"/>
    <x v="1"/>
    <x v="0"/>
  </r>
  <r>
    <n v="474"/>
    <s v="0777a18e"/>
    <x v="236"/>
    <d v="2024-08-03T00:00:00"/>
    <x v="473"/>
    <n v="11"/>
    <x v="1"/>
    <x v="4"/>
    <x v="2"/>
    <x v="1"/>
    <x v="4"/>
    <x v="0"/>
    <x v="2"/>
    <n v="3"/>
    <x v="41"/>
    <x v="2"/>
    <x v="9"/>
    <x v="0"/>
    <n v="7"/>
    <x v="0"/>
    <x v="0"/>
    <x v="2"/>
  </r>
  <r>
    <n v="475"/>
    <s v="8f1d56c6"/>
    <x v="424"/>
    <d v="2024-06-17T00:00:00"/>
    <x v="474"/>
    <n v="12"/>
    <x v="1"/>
    <x v="2"/>
    <x v="2"/>
    <x v="2"/>
    <x v="2"/>
    <x v="2"/>
    <x v="3"/>
    <n v="1"/>
    <x v="40"/>
    <x v="2"/>
    <x v="9"/>
    <x v="1"/>
    <n v="38"/>
    <x v="1"/>
    <x v="1"/>
    <x v="2"/>
  </r>
  <r>
    <n v="476"/>
    <s v="ba464991"/>
    <x v="425"/>
    <d v="2023-03-23T00:00:00"/>
    <x v="475"/>
    <n v="13"/>
    <x v="1"/>
    <x v="4"/>
    <x v="0"/>
    <x v="1"/>
    <x v="0"/>
    <x v="3"/>
    <x v="2"/>
    <n v="1"/>
    <x v="2"/>
    <x v="1"/>
    <x v="9"/>
    <x v="1"/>
    <n v="6"/>
    <x v="1"/>
    <x v="1"/>
    <x v="2"/>
  </r>
  <r>
    <n v="477"/>
    <s v="8f0b9db5"/>
    <x v="426"/>
    <d v="2020-03-11T00:00:00"/>
    <x v="476"/>
    <n v="14"/>
    <x v="1"/>
    <x v="7"/>
    <x v="0"/>
    <x v="4"/>
    <x v="1"/>
    <x v="3"/>
    <x v="2"/>
    <n v="1"/>
    <x v="39"/>
    <x v="2"/>
    <x v="7"/>
    <x v="2"/>
    <n v="54"/>
    <x v="0"/>
    <x v="1"/>
    <x v="0"/>
  </r>
  <r>
    <n v="478"/>
    <s v="86280abe"/>
    <x v="427"/>
    <d v="2021-01-09T00:00:00"/>
    <x v="477"/>
    <n v="15"/>
    <x v="1"/>
    <x v="5"/>
    <x v="4"/>
    <x v="4"/>
    <x v="3"/>
    <x v="2"/>
    <x v="1"/>
    <n v="2"/>
    <x v="4"/>
    <x v="2"/>
    <x v="3"/>
    <x v="3"/>
    <n v="27"/>
    <x v="1"/>
    <x v="1"/>
    <x v="2"/>
  </r>
  <r>
    <n v="479"/>
    <s v="23eae486"/>
    <x v="428"/>
    <d v="2024-10-16T00:00:00"/>
    <x v="478"/>
    <n v="16"/>
    <x v="0"/>
    <x v="3"/>
    <x v="1"/>
    <x v="3"/>
    <x v="3"/>
    <x v="4"/>
    <x v="0"/>
    <n v="5"/>
    <x v="9"/>
    <x v="0"/>
    <x v="2"/>
    <x v="1"/>
    <n v="38"/>
    <x v="1"/>
    <x v="1"/>
    <x v="0"/>
  </r>
  <r>
    <n v="480"/>
    <s v="3da90e48"/>
    <x v="6"/>
    <d v="2021-10-03T00:00:00"/>
    <x v="479"/>
    <n v="17"/>
    <x v="0"/>
    <x v="0"/>
    <x v="2"/>
    <x v="2"/>
    <x v="5"/>
    <x v="1"/>
    <x v="0"/>
    <n v="3"/>
    <x v="31"/>
    <x v="1"/>
    <x v="4"/>
    <x v="0"/>
    <n v="54"/>
    <x v="1"/>
    <x v="1"/>
    <x v="0"/>
  </r>
  <r>
    <n v="481"/>
    <n v="6398640"/>
    <x v="429"/>
    <d v="2022-10-06T00:00:00"/>
    <x v="480"/>
    <n v="18"/>
    <x v="0"/>
    <x v="3"/>
    <x v="0"/>
    <x v="1"/>
    <x v="0"/>
    <x v="4"/>
    <x v="3"/>
    <n v="3"/>
    <x v="38"/>
    <x v="1"/>
    <x v="0"/>
    <x v="0"/>
    <n v="57"/>
    <x v="1"/>
    <x v="1"/>
    <x v="3"/>
  </r>
  <r>
    <n v="482"/>
    <s v="4914efd9"/>
    <x v="430"/>
    <d v="2020-06-18T00:00:00"/>
    <x v="481"/>
    <n v="19"/>
    <x v="0"/>
    <x v="4"/>
    <x v="1"/>
    <x v="3"/>
    <x v="3"/>
    <x v="2"/>
    <x v="3"/>
    <n v="5"/>
    <x v="8"/>
    <x v="1"/>
    <x v="7"/>
    <x v="1"/>
    <n v="60"/>
    <x v="1"/>
    <x v="0"/>
    <x v="0"/>
  </r>
  <r>
    <n v="483"/>
    <s v="78d1c674"/>
    <x v="84"/>
    <d v="2024-03-28T00:00:00"/>
    <x v="482"/>
    <n v="20"/>
    <x v="1"/>
    <x v="6"/>
    <x v="3"/>
    <x v="2"/>
    <x v="2"/>
    <x v="4"/>
    <x v="0"/>
    <n v="2"/>
    <x v="34"/>
    <x v="0"/>
    <x v="7"/>
    <x v="1"/>
    <n v="25"/>
    <x v="0"/>
    <x v="1"/>
    <x v="2"/>
  </r>
  <r>
    <n v="484"/>
    <s v="41ca6c68"/>
    <x v="431"/>
    <d v="2021-07-17T00:00:00"/>
    <x v="483"/>
    <n v="21"/>
    <x v="1"/>
    <x v="7"/>
    <x v="1"/>
    <x v="2"/>
    <x v="1"/>
    <x v="5"/>
    <x v="1"/>
    <n v="3"/>
    <x v="42"/>
    <x v="2"/>
    <x v="0"/>
    <x v="0"/>
    <n v="59"/>
    <x v="0"/>
    <x v="0"/>
    <x v="3"/>
  </r>
  <r>
    <n v="485"/>
    <s v="302d25a0"/>
    <x v="432"/>
    <d v="2021-07-19T00:00:00"/>
    <x v="484"/>
    <n v="22"/>
    <x v="1"/>
    <x v="1"/>
    <x v="2"/>
    <x v="3"/>
    <x v="5"/>
    <x v="1"/>
    <x v="1"/>
    <n v="1"/>
    <x v="57"/>
    <x v="2"/>
    <x v="1"/>
    <x v="0"/>
    <n v="54"/>
    <x v="1"/>
    <x v="1"/>
    <x v="2"/>
  </r>
  <r>
    <n v="486"/>
    <s v="2ab7684f"/>
    <x v="433"/>
    <d v="2021-11-15T00:00:00"/>
    <x v="485"/>
    <n v="23"/>
    <x v="1"/>
    <x v="0"/>
    <x v="4"/>
    <x v="2"/>
    <x v="3"/>
    <x v="2"/>
    <x v="2"/>
    <n v="4"/>
    <x v="30"/>
    <x v="1"/>
    <x v="0"/>
    <x v="0"/>
    <n v="7"/>
    <x v="1"/>
    <x v="0"/>
    <x v="3"/>
  </r>
  <r>
    <n v="487"/>
    <s v="ddcddd0a"/>
    <x v="434"/>
    <d v="2020-11-04T00:00:00"/>
    <x v="486"/>
    <n v="0"/>
    <x v="1"/>
    <x v="4"/>
    <x v="4"/>
    <x v="4"/>
    <x v="4"/>
    <x v="0"/>
    <x v="0"/>
    <n v="5"/>
    <x v="6"/>
    <x v="1"/>
    <x v="10"/>
    <x v="3"/>
    <n v="41"/>
    <x v="0"/>
    <x v="0"/>
    <x v="3"/>
  </r>
  <r>
    <n v="488"/>
    <s v="dd3fb8de"/>
    <x v="435"/>
    <d v="2022-04-30T00:00:00"/>
    <x v="487"/>
    <n v="1"/>
    <x v="1"/>
    <x v="5"/>
    <x v="4"/>
    <x v="3"/>
    <x v="1"/>
    <x v="0"/>
    <x v="0"/>
    <n v="5"/>
    <x v="14"/>
    <x v="0"/>
    <x v="0"/>
    <x v="2"/>
    <n v="24"/>
    <x v="0"/>
    <x v="0"/>
    <x v="1"/>
  </r>
  <r>
    <n v="489"/>
    <s v="d608c9bb"/>
    <x v="436"/>
    <d v="2022-08-26T00:00:00"/>
    <x v="488"/>
    <n v="2"/>
    <x v="1"/>
    <x v="1"/>
    <x v="4"/>
    <x v="4"/>
    <x v="5"/>
    <x v="3"/>
    <x v="0"/>
    <n v="2"/>
    <x v="2"/>
    <x v="1"/>
    <x v="10"/>
    <x v="2"/>
    <n v="45"/>
    <x v="0"/>
    <x v="0"/>
    <x v="1"/>
  </r>
  <r>
    <n v="490"/>
    <s v="f9347de1"/>
    <x v="437"/>
    <d v="2022-12-10T00:00:00"/>
    <x v="489"/>
    <n v="3"/>
    <x v="1"/>
    <x v="5"/>
    <x v="0"/>
    <x v="2"/>
    <x v="4"/>
    <x v="4"/>
    <x v="2"/>
    <n v="2"/>
    <x v="9"/>
    <x v="0"/>
    <x v="4"/>
    <x v="1"/>
    <n v="36"/>
    <x v="0"/>
    <x v="1"/>
    <x v="3"/>
  </r>
  <r>
    <n v="491"/>
    <s v="5b6b8257"/>
    <x v="438"/>
    <d v="2024-04-11T00:00:00"/>
    <x v="490"/>
    <n v="4"/>
    <x v="1"/>
    <x v="3"/>
    <x v="3"/>
    <x v="0"/>
    <x v="0"/>
    <x v="1"/>
    <x v="0"/>
    <n v="2"/>
    <x v="51"/>
    <x v="2"/>
    <x v="10"/>
    <x v="3"/>
    <n v="42"/>
    <x v="1"/>
    <x v="1"/>
    <x v="3"/>
  </r>
  <r>
    <n v="492"/>
    <s v="220996ec"/>
    <x v="439"/>
    <d v="2021-06-10T00:00:00"/>
    <x v="491"/>
    <n v="5"/>
    <x v="1"/>
    <x v="1"/>
    <x v="1"/>
    <x v="4"/>
    <x v="2"/>
    <x v="4"/>
    <x v="2"/>
    <n v="3"/>
    <x v="18"/>
    <x v="1"/>
    <x v="4"/>
    <x v="1"/>
    <n v="9"/>
    <x v="0"/>
    <x v="1"/>
    <x v="3"/>
  </r>
  <r>
    <n v="493"/>
    <s v="bd7dbca1"/>
    <x v="347"/>
    <d v="2022-03-01T00:00:00"/>
    <x v="492"/>
    <n v="6"/>
    <x v="1"/>
    <x v="7"/>
    <x v="2"/>
    <x v="1"/>
    <x v="2"/>
    <x v="1"/>
    <x v="1"/>
    <n v="3"/>
    <x v="50"/>
    <x v="0"/>
    <x v="6"/>
    <x v="0"/>
    <n v="59"/>
    <x v="1"/>
    <x v="1"/>
    <x v="2"/>
  </r>
  <r>
    <n v="494"/>
    <s v="6e5a1b08"/>
    <x v="440"/>
    <d v="2021-06-06T00:00:00"/>
    <x v="493"/>
    <n v="7"/>
    <x v="0"/>
    <x v="1"/>
    <x v="2"/>
    <x v="4"/>
    <x v="0"/>
    <x v="5"/>
    <x v="0"/>
    <n v="4"/>
    <x v="9"/>
    <x v="2"/>
    <x v="7"/>
    <x v="0"/>
    <n v="29"/>
    <x v="0"/>
    <x v="1"/>
    <x v="2"/>
  </r>
  <r>
    <n v="495"/>
    <s v="ec2fc2ee"/>
    <x v="104"/>
    <d v="2021-03-12T00:00:00"/>
    <x v="494"/>
    <n v="8"/>
    <x v="0"/>
    <x v="6"/>
    <x v="1"/>
    <x v="3"/>
    <x v="2"/>
    <x v="3"/>
    <x v="1"/>
    <n v="3"/>
    <x v="25"/>
    <x v="1"/>
    <x v="7"/>
    <x v="3"/>
    <n v="20"/>
    <x v="1"/>
    <x v="0"/>
    <x v="1"/>
  </r>
  <r>
    <n v="496"/>
    <s v="ae229972"/>
    <x v="441"/>
    <d v="2024-02-10T00:00:00"/>
    <x v="495"/>
    <n v="9"/>
    <x v="0"/>
    <x v="1"/>
    <x v="1"/>
    <x v="3"/>
    <x v="2"/>
    <x v="1"/>
    <x v="0"/>
    <n v="2"/>
    <x v="40"/>
    <x v="1"/>
    <x v="6"/>
    <x v="1"/>
    <n v="54"/>
    <x v="0"/>
    <x v="0"/>
    <x v="0"/>
  </r>
  <r>
    <n v="497"/>
    <s v="09eaa3a8"/>
    <x v="442"/>
    <d v="2023-07-21T00:00:00"/>
    <x v="496"/>
    <n v="10"/>
    <x v="0"/>
    <x v="6"/>
    <x v="3"/>
    <x v="2"/>
    <x v="3"/>
    <x v="6"/>
    <x v="2"/>
    <n v="3"/>
    <x v="54"/>
    <x v="1"/>
    <x v="3"/>
    <x v="3"/>
    <n v="40"/>
    <x v="1"/>
    <x v="0"/>
    <x v="2"/>
  </r>
  <r>
    <n v="498"/>
    <n v="93783699"/>
    <x v="443"/>
    <d v="2024-05-11T00:00:00"/>
    <x v="497"/>
    <n v="11"/>
    <x v="1"/>
    <x v="1"/>
    <x v="3"/>
    <x v="1"/>
    <x v="0"/>
    <x v="0"/>
    <x v="0"/>
    <n v="2"/>
    <x v="40"/>
    <x v="0"/>
    <x v="1"/>
    <x v="1"/>
    <n v="49"/>
    <x v="0"/>
    <x v="1"/>
    <x v="3"/>
  </r>
  <r>
    <n v="499"/>
    <s v="6e9f8bb2"/>
    <x v="20"/>
    <d v="2020-01-19T00:00:00"/>
    <x v="498"/>
    <n v="12"/>
    <x v="1"/>
    <x v="2"/>
    <x v="1"/>
    <x v="1"/>
    <x v="1"/>
    <x v="4"/>
    <x v="3"/>
    <n v="5"/>
    <x v="50"/>
    <x v="1"/>
    <x v="0"/>
    <x v="2"/>
    <n v="15"/>
    <x v="0"/>
    <x v="0"/>
    <x v="0"/>
  </r>
  <r>
    <n v="500"/>
    <s v="09735b74"/>
    <x v="208"/>
    <d v="2020-01-05T00:00:00"/>
    <x v="499"/>
    <n v="13"/>
    <x v="1"/>
    <x v="3"/>
    <x v="2"/>
    <x v="3"/>
    <x v="3"/>
    <x v="6"/>
    <x v="3"/>
    <n v="4"/>
    <x v="33"/>
    <x v="0"/>
    <x v="2"/>
    <x v="0"/>
    <n v="48"/>
    <x v="1"/>
    <x v="1"/>
    <x v="2"/>
  </r>
  <r>
    <n v="501"/>
    <s v="e8601112"/>
    <x v="444"/>
    <d v="2021-09-16T00:00:00"/>
    <x v="500"/>
    <n v="14"/>
    <x v="1"/>
    <x v="2"/>
    <x v="1"/>
    <x v="4"/>
    <x v="2"/>
    <x v="4"/>
    <x v="3"/>
    <n v="4"/>
    <x v="28"/>
    <x v="2"/>
    <x v="0"/>
    <x v="2"/>
    <n v="39"/>
    <x v="1"/>
    <x v="0"/>
    <x v="2"/>
  </r>
  <r>
    <n v="502"/>
    <s v="cb3d38eb"/>
    <x v="445"/>
    <d v="2024-08-04T00:00:00"/>
    <x v="501"/>
    <n v="15"/>
    <x v="1"/>
    <x v="0"/>
    <x v="4"/>
    <x v="0"/>
    <x v="4"/>
    <x v="2"/>
    <x v="3"/>
    <n v="2"/>
    <x v="21"/>
    <x v="2"/>
    <x v="1"/>
    <x v="1"/>
    <n v="49"/>
    <x v="0"/>
    <x v="0"/>
    <x v="0"/>
  </r>
  <r>
    <n v="503"/>
    <s v="e886dbde"/>
    <x v="446"/>
    <d v="2022-08-25T00:00:00"/>
    <x v="502"/>
    <n v="16"/>
    <x v="0"/>
    <x v="3"/>
    <x v="2"/>
    <x v="0"/>
    <x v="3"/>
    <x v="0"/>
    <x v="3"/>
    <n v="1"/>
    <x v="16"/>
    <x v="1"/>
    <x v="9"/>
    <x v="2"/>
    <n v="54"/>
    <x v="0"/>
    <x v="1"/>
    <x v="1"/>
  </r>
  <r>
    <n v="504"/>
    <s v="4378e523"/>
    <x v="447"/>
    <d v="2023-04-20T00:00:00"/>
    <x v="503"/>
    <n v="17"/>
    <x v="0"/>
    <x v="1"/>
    <x v="2"/>
    <x v="1"/>
    <x v="4"/>
    <x v="1"/>
    <x v="0"/>
    <n v="3"/>
    <x v="35"/>
    <x v="2"/>
    <x v="10"/>
    <x v="3"/>
    <n v="9"/>
    <x v="0"/>
    <x v="0"/>
    <x v="2"/>
  </r>
  <r>
    <n v="505"/>
    <s v="248fabcc"/>
    <x v="448"/>
    <d v="2020-03-26T00:00:00"/>
    <x v="504"/>
    <n v="18"/>
    <x v="0"/>
    <x v="5"/>
    <x v="2"/>
    <x v="4"/>
    <x v="2"/>
    <x v="6"/>
    <x v="0"/>
    <n v="3"/>
    <x v="19"/>
    <x v="1"/>
    <x v="6"/>
    <x v="0"/>
    <n v="46"/>
    <x v="0"/>
    <x v="0"/>
    <x v="1"/>
  </r>
  <r>
    <n v="506"/>
    <s v="3201d822"/>
    <x v="449"/>
    <d v="2021-07-06T00:00:00"/>
    <x v="505"/>
    <n v="19"/>
    <x v="0"/>
    <x v="4"/>
    <x v="2"/>
    <x v="0"/>
    <x v="6"/>
    <x v="4"/>
    <x v="3"/>
    <n v="5"/>
    <x v="15"/>
    <x v="0"/>
    <x v="0"/>
    <x v="1"/>
    <n v="57"/>
    <x v="1"/>
    <x v="0"/>
    <x v="2"/>
  </r>
  <r>
    <n v="507"/>
    <s v="42c25e2e"/>
    <x v="450"/>
    <d v="2020-11-16T00:00:00"/>
    <x v="506"/>
    <n v="20"/>
    <x v="1"/>
    <x v="1"/>
    <x v="4"/>
    <x v="4"/>
    <x v="5"/>
    <x v="5"/>
    <x v="0"/>
    <n v="4"/>
    <x v="9"/>
    <x v="1"/>
    <x v="2"/>
    <x v="0"/>
    <n v="39"/>
    <x v="0"/>
    <x v="1"/>
    <x v="1"/>
  </r>
  <r>
    <n v="508"/>
    <s v="6d39abeb"/>
    <x v="238"/>
    <d v="2024-09-07T00:00:00"/>
    <x v="507"/>
    <n v="21"/>
    <x v="1"/>
    <x v="7"/>
    <x v="3"/>
    <x v="3"/>
    <x v="3"/>
    <x v="4"/>
    <x v="0"/>
    <n v="1"/>
    <x v="26"/>
    <x v="2"/>
    <x v="6"/>
    <x v="2"/>
    <n v="5"/>
    <x v="1"/>
    <x v="0"/>
    <x v="1"/>
  </r>
  <r>
    <n v="509"/>
    <s v="d44bcd0f"/>
    <x v="116"/>
    <d v="2020-09-24T00:00:00"/>
    <x v="508"/>
    <n v="22"/>
    <x v="1"/>
    <x v="5"/>
    <x v="1"/>
    <x v="3"/>
    <x v="2"/>
    <x v="0"/>
    <x v="0"/>
    <n v="1"/>
    <x v="7"/>
    <x v="2"/>
    <x v="4"/>
    <x v="1"/>
    <n v="40"/>
    <x v="1"/>
    <x v="1"/>
    <x v="0"/>
  </r>
  <r>
    <n v="510"/>
    <s v="854debce"/>
    <x v="451"/>
    <d v="2020-03-28T00:00:00"/>
    <x v="509"/>
    <n v="23"/>
    <x v="1"/>
    <x v="0"/>
    <x v="4"/>
    <x v="0"/>
    <x v="2"/>
    <x v="0"/>
    <x v="1"/>
    <n v="2"/>
    <x v="37"/>
    <x v="0"/>
    <x v="7"/>
    <x v="1"/>
    <n v="16"/>
    <x v="1"/>
    <x v="1"/>
    <x v="2"/>
  </r>
  <r>
    <n v="511"/>
    <s v="fce06993"/>
    <x v="452"/>
    <d v="2021-09-30T00:00:00"/>
    <x v="510"/>
    <n v="0"/>
    <x v="1"/>
    <x v="3"/>
    <x v="0"/>
    <x v="0"/>
    <x v="1"/>
    <x v="5"/>
    <x v="1"/>
    <n v="5"/>
    <x v="45"/>
    <x v="0"/>
    <x v="10"/>
    <x v="3"/>
    <n v="21"/>
    <x v="0"/>
    <x v="0"/>
    <x v="3"/>
  </r>
  <r>
    <n v="512"/>
    <s v="1205c42f"/>
    <x v="453"/>
    <d v="2021-03-15T00:00:00"/>
    <x v="511"/>
    <n v="1"/>
    <x v="1"/>
    <x v="4"/>
    <x v="4"/>
    <x v="1"/>
    <x v="5"/>
    <x v="5"/>
    <x v="2"/>
    <n v="2"/>
    <x v="7"/>
    <x v="1"/>
    <x v="0"/>
    <x v="2"/>
    <n v="25"/>
    <x v="0"/>
    <x v="1"/>
    <x v="2"/>
  </r>
  <r>
    <n v="513"/>
    <s v="ba32e851"/>
    <x v="200"/>
    <d v="2020-05-12T00:00:00"/>
    <x v="512"/>
    <n v="2"/>
    <x v="1"/>
    <x v="0"/>
    <x v="2"/>
    <x v="2"/>
    <x v="3"/>
    <x v="0"/>
    <x v="0"/>
    <n v="3"/>
    <x v="31"/>
    <x v="0"/>
    <x v="2"/>
    <x v="3"/>
    <n v="54"/>
    <x v="1"/>
    <x v="1"/>
    <x v="1"/>
  </r>
  <r>
    <n v="514"/>
    <s v="574d7e62"/>
    <x v="454"/>
    <d v="2021-02-25T00:00:00"/>
    <x v="513"/>
    <n v="3"/>
    <x v="1"/>
    <x v="3"/>
    <x v="3"/>
    <x v="1"/>
    <x v="6"/>
    <x v="5"/>
    <x v="2"/>
    <n v="4"/>
    <x v="40"/>
    <x v="2"/>
    <x v="8"/>
    <x v="0"/>
    <n v="57"/>
    <x v="1"/>
    <x v="1"/>
    <x v="3"/>
  </r>
  <r>
    <n v="515"/>
    <s v="db154046"/>
    <x v="295"/>
    <d v="2024-10-03T00:00:00"/>
    <x v="514"/>
    <n v="4"/>
    <x v="1"/>
    <x v="2"/>
    <x v="2"/>
    <x v="0"/>
    <x v="3"/>
    <x v="0"/>
    <x v="1"/>
    <n v="5"/>
    <x v="49"/>
    <x v="2"/>
    <x v="0"/>
    <x v="2"/>
    <n v="23"/>
    <x v="1"/>
    <x v="0"/>
    <x v="3"/>
  </r>
  <r>
    <n v="516"/>
    <s v="d9d6092c"/>
    <x v="152"/>
    <d v="2023-11-06T00:00:00"/>
    <x v="515"/>
    <n v="5"/>
    <x v="1"/>
    <x v="5"/>
    <x v="3"/>
    <x v="4"/>
    <x v="4"/>
    <x v="4"/>
    <x v="2"/>
    <n v="5"/>
    <x v="26"/>
    <x v="0"/>
    <x v="1"/>
    <x v="0"/>
    <n v="41"/>
    <x v="0"/>
    <x v="0"/>
    <x v="2"/>
  </r>
  <r>
    <n v="517"/>
    <s v="6a8a87ad"/>
    <x v="44"/>
    <d v="2023-07-22T00:00:00"/>
    <x v="516"/>
    <n v="6"/>
    <x v="1"/>
    <x v="0"/>
    <x v="3"/>
    <x v="0"/>
    <x v="3"/>
    <x v="1"/>
    <x v="0"/>
    <n v="3"/>
    <x v="38"/>
    <x v="1"/>
    <x v="10"/>
    <x v="0"/>
    <n v="47"/>
    <x v="0"/>
    <x v="1"/>
    <x v="3"/>
  </r>
  <r>
    <n v="518"/>
    <s v="f9fe95d2"/>
    <x v="455"/>
    <d v="2023-04-06T00:00:00"/>
    <x v="517"/>
    <n v="7"/>
    <x v="0"/>
    <x v="0"/>
    <x v="3"/>
    <x v="4"/>
    <x v="0"/>
    <x v="0"/>
    <x v="2"/>
    <n v="1"/>
    <x v="11"/>
    <x v="2"/>
    <x v="9"/>
    <x v="3"/>
    <n v="11"/>
    <x v="1"/>
    <x v="1"/>
    <x v="0"/>
  </r>
  <r>
    <n v="519"/>
    <s v="abd0a089"/>
    <x v="456"/>
    <d v="2021-10-31T00:00:00"/>
    <x v="518"/>
    <n v="8"/>
    <x v="0"/>
    <x v="3"/>
    <x v="4"/>
    <x v="3"/>
    <x v="3"/>
    <x v="1"/>
    <x v="3"/>
    <n v="5"/>
    <x v="33"/>
    <x v="2"/>
    <x v="5"/>
    <x v="3"/>
    <n v="46"/>
    <x v="1"/>
    <x v="1"/>
    <x v="1"/>
  </r>
  <r>
    <n v="520"/>
    <s v="7f915ebd"/>
    <x v="457"/>
    <d v="2022-06-11T00:00:00"/>
    <x v="519"/>
    <n v="9"/>
    <x v="0"/>
    <x v="6"/>
    <x v="1"/>
    <x v="2"/>
    <x v="6"/>
    <x v="5"/>
    <x v="2"/>
    <n v="3"/>
    <x v="26"/>
    <x v="1"/>
    <x v="2"/>
    <x v="1"/>
    <n v="13"/>
    <x v="0"/>
    <x v="1"/>
    <x v="2"/>
  </r>
  <r>
    <n v="521"/>
    <s v="aa348dc3"/>
    <x v="458"/>
    <d v="2023-11-19T00:00:00"/>
    <x v="520"/>
    <n v="10"/>
    <x v="0"/>
    <x v="2"/>
    <x v="1"/>
    <x v="0"/>
    <x v="0"/>
    <x v="2"/>
    <x v="0"/>
    <n v="2"/>
    <x v="23"/>
    <x v="0"/>
    <x v="9"/>
    <x v="0"/>
    <n v="15"/>
    <x v="1"/>
    <x v="0"/>
    <x v="2"/>
  </r>
  <r>
    <n v="522"/>
    <s v="d0159a72"/>
    <x v="247"/>
    <d v="2024-02-06T00:00:00"/>
    <x v="521"/>
    <n v="11"/>
    <x v="1"/>
    <x v="0"/>
    <x v="0"/>
    <x v="3"/>
    <x v="6"/>
    <x v="2"/>
    <x v="0"/>
    <n v="1"/>
    <x v="53"/>
    <x v="1"/>
    <x v="3"/>
    <x v="2"/>
    <n v="35"/>
    <x v="0"/>
    <x v="0"/>
    <x v="3"/>
  </r>
  <r>
    <n v="523"/>
    <s v="278cf51f"/>
    <x v="459"/>
    <d v="2022-12-08T00:00:00"/>
    <x v="522"/>
    <n v="12"/>
    <x v="1"/>
    <x v="7"/>
    <x v="4"/>
    <x v="1"/>
    <x v="2"/>
    <x v="2"/>
    <x v="1"/>
    <n v="4"/>
    <x v="18"/>
    <x v="1"/>
    <x v="1"/>
    <x v="0"/>
    <n v="47"/>
    <x v="0"/>
    <x v="1"/>
    <x v="1"/>
  </r>
  <r>
    <n v="524"/>
    <s v="bc0dc77c"/>
    <x v="460"/>
    <d v="2021-03-03T00:00:00"/>
    <x v="523"/>
    <n v="13"/>
    <x v="1"/>
    <x v="2"/>
    <x v="4"/>
    <x v="1"/>
    <x v="0"/>
    <x v="6"/>
    <x v="3"/>
    <n v="4"/>
    <x v="39"/>
    <x v="2"/>
    <x v="1"/>
    <x v="0"/>
    <n v="28"/>
    <x v="1"/>
    <x v="0"/>
    <x v="3"/>
  </r>
  <r>
    <n v="525"/>
    <s v="9538b5e9"/>
    <x v="461"/>
    <d v="2021-11-16T00:00:00"/>
    <x v="524"/>
    <n v="14"/>
    <x v="1"/>
    <x v="3"/>
    <x v="3"/>
    <x v="1"/>
    <x v="0"/>
    <x v="4"/>
    <x v="3"/>
    <n v="1"/>
    <x v="22"/>
    <x v="2"/>
    <x v="6"/>
    <x v="1"/>
    <n v="51"/>
    <x v="0"/>
    <x v="1"/>
    <x v="3"/>
  </r>
  <r>
    <n v="526"/>
    <s v="bafe2586"/>
    <x v="427"/>
    <d v="2021-01-09T00:00:00"/>
    <x v="525"/>
    <n v="15"/>
    <x v="1"/>
    <x v="4"/>
    <x v="4"/>
    <x v="0"/>
    <x v="6"/>
    <x v="3"/>
    <x v="0"/>
    <n v="5"/>
    <x v="26"/>
    <x v="0"/>
    <x v="8"/>
    <x v="2"/>
    <n v="17"/>
    <x v="1"/>
    <x v="0"/>
    <x v="3"/>
  </r>
  <r>
    <n v="527"/>
    <s v="509847ce"/>
    <x v="462"/>
    <d v="2024-09-17T00:00:00"/>
    <x v="526"/>
    <n v="16"/>
    <x v="0"/>
    <x v="4"/>
    <x v="3"/>
    <x v="2"/>
    <x v="4"/>
    <x v="1"/>
    <x v="3"/>
    <n v="2"/>
    <x v="8"/>
    <x v="1"/>
    <x v="1"/>
    <x v="2"/>
    <n v="12"/>
    <x v="0"/>
    <x v="1"/>
    <x v="1"/>
  </r>
  <r>
    <n v="528"/>
    <s v="44155aa9"/>
    <x v="463"/>
    <d v="2023-03-03T00:00:00"/>
    <x v="527"/>
    <n v="17"/>
    <x v="0"/>
    <x v="3"/>
    <x v="4"/>
    <x v="0"/>
    <x v="1"/>
    <x v="1"/>
    <x v="1"/>
    <n v="1"/>
    <x v="25"/>
    <x v="1"/>
    <x v="10"/>
    <x v="3"/>
    <n v="12"/>
    <x v="0"/>
    <x v="0"/>
    <x v="2"/>
  </r>
  <r>
    <n v="529"/>
    <s v="441d2ad6"/>
    <x v="352"/>
    <d v="2022-07-26T00:00:00"/>
    <x v="528"/>
    <n v="18"/>
    <x v="0"/>
    <x v="1"/>
    <x v="2"/>
    <x v="3"/>
    <x v="3"/>
    <x v="6"/>
    <x v="3"/>
    <n v="3"/>
    <x v="2"/>
    <x v="0"/>
    <x v="3"/>
    <x v="2"/>
    <n v="33"/>
    <x v="1"/>
    <x v="1"/>
    <x v="1"/>
  </r>
  <r>
    <n v="530"/>
    <s v="40b6ba5d"/>
    <x v="464"/>
    <d v="2021-10-29T00:00:00"/>
    <x v="529"/>
    <n v="19"/>
    <x v="0"/>
    <x v="1"/>
    <x v="1"/>
    <x v="2"/>
    <x v="4"/>
    <x v="1"/>
    <x v="3"/>
    <n v="1"/>
    <x v="26"/>
    <x v="2"/>
    <x v="5"/>
    <x v="1"/>
    <n v="8"/>
    <x v="1"/>
    <x v="1"/>
    <x v="1"/>
  </r>
  <r>
    <n v="531"/>
    <s v="d367a8b4"/>
    <x v="465"/>
    <d v="2020-06-08T00:00:00"/>
    <x v="530"/>
    <n v="20"/>
    <x v="1"/>
    <x v="3"/>
    <x v="1"/>
    <x v="3"/>
    <x v="4"/>
    <x v="6"/>
    <x v="2"/>
    <n v="2"/>
    <x v="19"/>
    <x v="0"/>
    <x v="5"/>
    <x v="1"/>
    <n v="18"/>
    <x v="1"/>
    <x v="1"/>
    <x v="0"/>
  </r>
  <r>
    <n v="532"/>
    <s v="704a2788"/>
    <x v="466"/>
    <d v="2022-07-04T00:00:00"/>
    <x v="531"/>
    <n v="21"/>
    <x v="1"/>
    <x v="5"/>
    <x v="3"/>
    <x v="1"/>
    <x v="3"/>
    <x v="1"/>
    <x v="1"/>
    <n v="3"/>
    <x v="32"/>
    <x v="1"/>
    <x v="2"/>
    <x v="3"/>
    <n v="37"/>
    <x v="0"/>
    <x v="1"/>
    <x v="0"/>
  </r>
  <r>
    <n v="533"/>
    <s v="2203eec2"/>
    <x v="467"/>
    <d v="2024-03-01T00:00:00"/>
    <x v="532"/>
    <n v="22"/>
    <x v="1"/>
    <x v="7"/>
    <x v="0"/>
    <x v="3"/>
    <x v="2"/>
    <x v="4"/>
    <x v="2"/>
    <n v="5"/>
    <x v="34"/>
    <x v="0"/>
    <x v="2"/>
    <x v="3"/>
    <n v="15"/>
    <x v="1"/>
    <x v="0"/>
    <x v="1"/>
  </r>
  <r>
    <n v="534"/>
    <s v="9ac263fa"/>
    <x v="468"/>
    <d v="2022-11-10T00:00:00"/>
    <x v="533"/>
    <n v="23"/>
    <x v="1"/>
    <x v="2"/>
    <x v="0"/>
    <x v="0"/>
    <x v="4"/>
    <x v="2"/>
    <x v="0"/>
    <n v="2"/>
    <x v="19"/>
    <x v="1"/>
    <x v="2"/>
    <x v="1"/>
    <n v="56"/>
    <x v="1"/>
    <x v="1"/>
    <x v="3"/>
  </r>
  <r>
    <n v="535"/>
    <s v="fe33b310"/>
    <x v="460"/>
    <d v="2021-03-03T00:00:00"/>
    <x v="534"/>
    <n v="0"/>
    <x v="1"/>
    <x v="3"/>
    <x v="1"/>
    <x v="0"/>
    <x v="1"/>
    <x v="4"/>
    <x v="1"/>
    <n v="4"/>
    <x v="32"/>
    <x v="2"/>
    <x v="7"/>
    <x v="3"/>
    <n v="44"/>
    <x v="1"/>
    <x v="0"/>
    <x v="2"/>
  </r>
  <r>
    <n v="536"/>
    <s v="7de06deb"/>
    <x v="469"/>
    <d v="2024-04-15T00:00:00"/>
    <x v="535"/>
    <n v="1"/>
    <x v="1"/>
    <x v="5"/>
    <x v="4"/>
    <x v="3"/>
    <x v="6"/>
    <x v="4"/>
    <x v="0"/>
    <n v="3"/>
    <x v="35"/>
    <x v="2"/>
    <x v="5"/>
    <x v="1"/>
    <n v="26"/>
    <x v="0"/>
    <x v="1"/>
    <x v="1"/>
  </r>
  <r>
    <n v="537"/>
    <s v="0949896d"/>
    <x v="470"/>
    <d v="2020-12-02T00:00:00"/>
    <x v="536"/>
    <n v="2"/>
    <x v="1"/>
    <x v="0"/>
    <x v="2"/>
    <x v="0"/>
    <x v="4"/>
    <x v="1"/>
    <x v="2"/>
    <n v="2"/>
    <x v="39"/>
    <x v="1"/>
    <x v="10"/>
    <x v="3"/>
    <n v="55"/>
    <x v="1"/>
    <x v="0"/>
    <x v="3"/>
  </r>
  <r>
    <n v="538"/>
    <s v="7003e9fe"/>
    <x v="471"/>
    <d v="2021-07-01T00:00:00"/>
    <x v="537"/>
    <n v="3"/>
    <x v="1"/>
    <x v="5"/>
    <x v="2"/>
    <x v="2"/>
    <x v="4"/>
    <x v="4"/>
    <x v="3"/>
    <n v="3"/>
    <x v="36"/>
    <x v="2"/>
    <x v="5"/>
    <x v="3"/>
    <n v="32"/>
    <x v="1"/>
    <x v="0"/>
    <x v="3"/>
  </r>
  <r>
    <n v="539"/>
    <s v="e5fe010f"/>
    <x v="472"/>
    <d v="2023-06-27T00:00:00"/>
    <x v="538"/>
    <n v="4"/>
    <x v="1"/>
    <x v="0"/>
    <x v="3"/>
    <x v="3"/>
    <x v="3"/>
    <x v="3"/>
    <x v="2"/>
    <n v="5"/>
    <x v="55"/>
    <x v="0"/>
    <x v="4"/>
    <x v="1"/>
    <n v="28"/>
    <x v="0"/>
    <x v="1"/>
    <x v="2"/>
  </r>
  <r>
    <n v="540"/>
    <s v="49b37f7b"/>
    <x v="473"/>
    <d v="2023-08-23T00:00:00"/>
    <x v="539"/>
    <n v="5"/>
    <x v="1"/>
    <x v="7"/>
    <x v="1"/>
    <x v="1"/>
    <x v="0"/>
    <x v="1"/>
    <x v="3"/>
    <n v="5"/>
    <x v="10"/>
    <x v="0"/>
    <x v="3"/>
    <x v="0"/>
    <n v="12"/>
    <x v="0"/>
    <x v="1"/>
    <x v="1"/>
  </r>
  <r>
    <n v="541"/>
    <s v="558fa93a"/>
    <x v="474"/>
    <d v="2022-05-12T00:00:00"/>
    <x v="540"/>
    <n v="6"/>
    <x v="1"/>
    <x v="3"/>
    <x v="0"/>
    <x v="0"/>
    <x v="0"/>
    <x v="3"/>
    <x v="1"/>
    <n v="5"/>
    <x v="21"/>
    <x v="1"/>
    <x v="5"/>
    <x v="0"/>
    <n v="11"/>
    <x v="1"/>
    <x v="0"/>
    <x v="2"/>
  </r>
  <r>
    <n v="542"/>
    <s v="c91fa5c4"/>
    <x v="248"/>
    <d v="2024-04-23T00:00:00"/>
    <x v="541"/>
    <n v="7"/>
    <x v="0"/>
    <x v="4"/>
    <x v="1"/>
    <x v="1"/>
    <x v="0"/>
    <x v="6"/>
    <x v="3"/>
    <n v="3"/>
    <x v="30"/>
    <x v="1"/>
    <x v="4"/>
    <x v="0"/>
    <n v="14"/>
    <x v="0"/>
    <x v="1"/>
    <x v="0"/>
  </r>
  <r>
    <n v="543"/>
    <s v="8b362098"/>
    <x v="475"/>
    <d v="2024-05-21T00:00:00"/>
    <x v="542"/>
    <n v="8"/>
    <x v="0"/>
    <x v="6"/>
    <x v="4"/>
    <x v="4"/>
    <x v="0"/>
    <x v="4"/>
    <x v="1"/>
    <n v="4"/>
    <x v="43"/>
    <x v="2"/>
    <x v="5"/>
    <x v="1"/>
    <n v="20"/>
    <x v="1"/>
    <x v="0"/>
    <x v="1"/>
  </r>
  <r>
    <n v="544"/>
    <s v="04d0bcb8"/>
    <x v="476"/>
    <d v="2024-02-22T00:00:00"/>
    <x v="543"/>
    <n v="9"/>
    <x v="0"/>
    <x v="0"/>
    <x v="0"/>
    <x v="2"/>
    <x v="6"/>
    <x v="2"/>
    <x v="3"/>
    <n v="5"/>
    <x v="45"/>
    <x v="2"/>
    <x v="3"/>
    <x v="0"/>
    <n v="9"/>
    <x v="1"/>
    <x v="0"/>
    <x v="2"/>
  </r>
  <r>
    <n v="545"/>
    <s v="d700be30"/>
    <x v="477"/>
    <d v="2024-11-11T00:00:00"/>
    <x v="544"/>
    <n v="10"/>
    <x v="0"/>
    <x v="0"/>
    <x v="4"/>
    <x v="0"/>
    <x v="5"/>
    <x v="6"/>
    <x v="2"/>
    <n v="3"/>
    <x v="21"/>
    <x v="1"/>
    <x v="4"/>
    <x v="1"/>
    <n v="60"/>
    <x v="0"/>
    <x v="1"/>
    <x v="1"/>
  </r>
  <r>
    <n v="546"/>
    <s v="dd8e525a"/>
    <x v="478"/>
    <d v="2022-08-07T00:00:00"/>
    <x v="545"/>
    <n v="11"/>
    <x v="1"/>
    <x v="4"/>
    <x v="2"/>
    <x v="0"/>
    <x v="2"/>
    <x v="5"/>
    <x v="2"/>
    <n v="3"/>
    <x v="30"/>
    <x v="2"/>
    <x v="6"/>
    <x v="3"/>
    <n v="25"/>
    <x v="0"/>
    <x v="0"/>
    <x v="1"/>
  </r>
  <r>
    <n v="547"/>
    <s v="2e328e7c"/>
    <x v="161"/>
    <d v="2021-08-13T00:00:00"/>
    <x v="546"/>
    <n v="12"/>
    <x v="1"/>
    <x v="7"/>
    <x v="1"/>
    <x v="4"/>
    <x v="0"/>
    <x v="2"/>
    <x v="2"/>
    <n v="5"/>
    <x v="8"/>
    <x v="1"/>
    <x v="3"/>
    <x v="2"/>
    <n v="29"/>
    <x v="1"/>
    <x v="1"/>
    <x v="0"/>
  </r>
  <r>
    <n v="548"/>
    <s v="f76854f2"/>
    <x v="276"/>
    <d v="2023-11-17T00:00:00"/>
    <x v="547"/>
    <n v="13"/>
    <x v="1"/>
    <x v="2"/>
    <x v="2"/>
    <x v="1"/>
    <x v="4"/>
    <x v="3"/>
    <x v="1"/>
    <n v="4"/>
    <x v="55"/>
    <x v="1"/>
    <x v="7"/>
    <x v="3"/>
    <n v="46"/>
    <x v="1"/>
    <x v="0"/>
    <x v="2"/>
  </r>
  <r>
    <n v="549"/>
    <s v="63fd3dbf"/>
    <x v="479"/>
    <d v="2024-12-19T00:00:00"/>
    <x v="548"/>
    <n v="14"/>
    <x v="1"/>
    <x v="6"/>
    <x v="4"/>
    <x v="1"/>
    <x v="0"/>
    <x v="2"/>
    <x v="3"/>
    <n v="1"/>
    <x v="2"/>
    <x v="1"/>
    <x v="10"/>
    <x v="3"/>
    <n v="51"/>
    <x v="0"/>
    <x v="1"/>
    <x v="1"/>
  </r>
  <r>
    <n v="550"/>
    <s v="70e2b10b"/>
    <x v="480"/>
    <d v="2023-11-28T00:00:00"/>
    <x v="549"/>
    <n v="15"/>
    <x v="1"/>
    <x v="1"/>
    <x v="4"/>
    <x v="3"/>
    <x v="3"/>
    <x v="6"/>
    <x v="3"/>
    <n v="2"/>
    <x v="18"/>
    <x v="2"/>
    <x v="9"/>
    <x v="0"/>
    <n v="28"/>
    <x v="0"/>
    <x v="1"/>
    <x v="3"/>
  </r>
  <r>
    <n v="551"/>
    <s v="4ff4c330"/>
    <x v="481"/>
    <d v="2020-04-30T00:00:00"/>
    <x v="550"/>
    <n v="16"/>
    <x v="0"/>
    <x v="2"/>
    <x v="1"/>
    <x v="3"/>
    <x v="3"/>
    <x v="3"/>
    <x v="3"/>
    <n v="1"/>
    <x v="32"/>
    <x v="0"/>
    <x v="7"/>
    <x v="2"/>
    <n v="26"/>
    <x v="0"/>
    <x v="0"/>
    <x v="0"/>
  </r>
  <r>
    <n v="552"/>
    <s v="7d90d2e0"/>
    <x v="482"/>
    <d v="2021-01-30T00:00:00"/>
    <x v="551"/>
    <n v="17"/>
    <x v="0"/>
    <x v="2"/>
    <x v="1"/>
    <x v="3"/>
    <x v="1"/>
    <x v="6"/>
    <x v="0"/>
    <n v="2"/>
    <x v="26"/>
    <x v="0"/>
    <x v="0"/>
    <x v="3"/>
    <n v="51"/>
    <x v="0"/>
    <x v="1"/>
    <x v="0"/>
  </r>
  <r>
    <n v="553"/>
    <s v="50ababb0"/>
    <x v="483"/>
    <d v="2022-01-16T00:00:00"/>
    <x v="552"/>
    <n v="18"/>
    <x v="0"/>
    <x v="5"/>
    <x v="3"/>
    <x v="1"/>
    <x v="6"/>
    <x v="0"/>
    <x v="3"/>
    <n v="3"/>
    <x v="4"/>
    <x v="1"/>
    <x v="7"/>
    <x v="0"/>
    <n v="47"/>
    <x v="0"/>
    <x v="1"/>
    <x v="2"/>
  </r>
  <r>
    <n v="554"/>
    <s v="7dd22329"/>
    <x v="262"/>
    <d v="2021-07-31T00:00:00"/>
    <x v="553"/>
    <n v="19"/>
    <x v="0"/>
    <x v="7"/>
    <x v="2"/>
    <x v="2"/>
    <x v="4"/>
    <x v="2"/>
    <x v="0"/>
    <n v="1"/>
    <x v="13"/>
    <x v="0"/>
    <x v="7"/>
    <x v="0"/>
    <n v="35"/>
    <x v="0"/>
    <x v="1"/>
    <x v="1"/>
  </r>
  <r>
    <n v="555"/>
    <s v="ae8bf2d5"/>
    <x v="433"/>
    <d v="2021-11-15T00:00:00"/>
    <x v="554"/>
    <n v="20"/>
    <x v="1"/>
    <x v="6"/>
    <x v="3"/>
    <x v="4"/>
    <x v="2"/>
    <x v="5"/>
    <x v="1"/>
    <n v="1"/>
    <x v="26"/>
    <x v="1"/>
    <x v="0"/>
    <x v="2"/>
    <n v="33"/>
    <x v="0"/>
    <x v="0"/>
    <x v="3"/>
  </r>
  <r>
    <n v="556"/>
    <s v="c8f7f6ba"/>
    <x v="484"/>
    <d v="2024-02-11T00:00:00"/>
    <x v="555"/>
    <n v="21"/>
    <x v="1"/>
    <x v="3"/>
    <x v="3"/>
    <x v="3"/>
    <x v="3"/>
    <x v="6"/>
    <x v="0"/>
    <n v="4"/>
    <x v="19"/>
    <x v="2"/>
    <x v="9"/>
    <x v="2"/>
    <n v="50"/>
    <x v="1"/>
    <x v="0"/>
    <x v="2"/>
  </r>
  <r>
    <n v="557"/>
    <s v="3a075114"/>
    <x v="485"/>
    <d v="2021-07-24T00:00:00"/>
    <x v="556"/>
    <n v="22"/>
    <x v="1"/>
    <x v="7"/>
    <x v="0"/>
    <x v="0"/>
    <x v="3"/>
    <x v="4"/>
    <x v="3"/>
    <n v="4"/>
    <x v="35"/>
    <x v="0"/>
    <x v="2"/>
    <x v="2"/>
    <n v="32"/>
    <x v="1"/>
    <x v="0"/>
    <x v="2"/>
  </r>
  <r>
    <n v="558"/>
    <s v="faa45d99"/>
    <x v="13"/>
    <d v="2021-12-01T00:00:00"/>
    <x v="557"/>
    <n v="23"/>
    <x v="1"/>
    <x v="4"/>
    <x v="4"/>
    <x v="1"/>
    <x v="1"/>
    <x v="3"/>
    <x v="0"/>
    <n v="3"/>
    <x v="11"/>
    <x v="0"/>
    <x v="7"/>
    <x v="3"/>
    <n v="36"/>
    <x v="0"/>
    <x v="1"/>
    <x v="1"/>
  </r>
  <r>
    <n v="559"/>
    <s v="991dea6d"/>
    <x v="486"/>
    <d v="2021-12-13T00:00:00"/>
    <x v="558"/>
    <n v="0"/>
    <x v="1"/>
    <x v="2"/>
    <x v="3"/>
    <x v="4"/>
    <x v="0"/>
    <x v="3"/>
    <x v="3"/>
    <n v="4"/>
    <x v="48"/>
    <x v="0"/>
    <x v="10"/>
    <x v="1"/>
    <n v="21"/>
    <x v="1"/>
    <x v="0"/>
    <x v="2"/>
  </r>
  <r>
    <n v="560"/>
    <s v="75632cac"/>
    <x v="487"/>
    <d v="2024-12-20T00:00:00"/>
    <x v="559"/>
    <n v="1"/>
    <x v="1"/>
    <x v="2"/>
    <x v="0"/>
    <x v="3"/>
    <x v="6"/>
    <x v="1"/>
    <x v="2"/>
    <n v="1"/>
    <x v="57"/>
    <x v="0"/>
    <x v="3"/>
    <x v="1"/>
    <n v="57"/>
    <x v="1"/>
    <x v="1"/>
    <x v="2"/>
  </r>
  <r>
    <n v="561"/>
    <s v="9abbce90"/>
    <x v="488"/>
    <d v="2021-06-13T00:00:00"/>
    <x v="560"/>
    <n v="2"/>
    <x v="1"/>
    <x v="2"/>
    <x v="2"/>
    <x v="0"/>
    <x v="4"/>
    <x v="3"/>
    <x v="0"/>
    <n v="1"/>
    <x v="38"/>
    <x v="0"/>
    <x v="0"/>
    <x v="3"/>
    <n v="21"/>
    <x v="0"/>
    <x v="1"/>
    <x v="3"/>
  </r>
  <r>
    <n v="562"/>
    <s v="b88fbc03"/>
    <x v="65"/>
    <d v="2023-01-12T00:00:00"/>
    <x v="561"/>
    <n v="3"/>
    <x v="1"/>
    <x v="7"/>
    <x v="3"/>
    <x v="3"/>
    <x v="1"/>
    <x v="6"/>
    <x v="0"/>
    <n v="4"/>
    <x v="26"/>
    <x v="0"/>
    <x v="9"/>
    <x v="0"/>
    <n v="41"/>
    <x v="1"/>
    <x v="1"/>
    <x v="3"/>
  </r>
  <r>
    <n v="563"/>
    <s v="81a67e1b"/>
    <x v="489"/>
    <d v="2021-04-30T00:00:00"/>
    <x v="562"/>
    <n v="4"/>
    <x v="1"/>
    <x v="3"/>
    <x v="0"/>
    <x v="0"/>
    <x v="4"/>
    <x v="3"/>
    <x v="1"/>
    <n v="5"/>
    <x v="5"/>
    <x v="0"/>
    <x v="7"/>
    <x v="0"/>
    <n v="32"/>
    <x v="1"/>
    <x v="0"/>
    <x v="3"/>
  </r>
  <r>
    <n v="564"/>
    <s v="e290a2ef"/>
    <x v="490"/>
    <d v="2023-03-31T00:00:00"/>
    <x v="563"/>
    <n v="5"/>
    <x v="1"/>
    <x v="0"/>
    <x v="1"/>
    <x v="1"/>
    <x v="6"/>
    <x v="1"/>
    <x v="0"/>
    <n v="4"/>
    <x v="6"/>
    <x v="1"/>
    <x v="6"/>
    <x v="0"/>
    <n v="60"/>
    <x v="1"/>
    <x v="1"/>
    <x v="2"/>
  </r>
  <r>
    <n v="565"/>
    <s v="5e6e580b"/>
    <x v="491"/>
    <d v="2024-01-27T00:00:00"/>
    <x v="564"/>
    <n v="6"/>
    <x v="1"/>
    <x v="3"/>
    <x v="1"/>
    <x v="2"/>
    <x v="2"/>
    <x v="1"/>
    <x v="1"/>
    <n v="5"/>
    <x v="30"/>
    <x v="2"/>
    <x v="5"/>
    <x v="3"/>
    <n v="44"/>
    <x v="0"/>
    <x v="1"/>
    <x v="3"/>
  </r>
  <r>
    <n v="566"/>
    <s v="8f6a554c"/>
    <x v="290"/>
    <d v="2021-09-24T00:00:00"/>
    <x v="565"/>
    <n v="7"/>
    <x v="0"/>
    <x v="4"/>
    <x v="4"/>
    <x v="2"/>
    <x v="3"/>
    <x v="5"/>
    <x v="0"/>
    <n v="1"/>
    <x v="11"/>
    <x v="1"/>
    <x v="3"/>
    <x v="3"/>
    <n v="6"/>
    <x v="1"/>
    <x v="1"/>
    <x v="1"/>
  </r>
  <r>
    <n v="567"/>
    <s v="605580a1"/>
    <x v="233"/>
    <d v="2021-03-14T00:00:00"/>
    <x v="566"/>
    <n v="8"/>
    <x v="0"/>
    <x v="4"/>
    <x v="0"/>
    <x v="4"/>
    <x v="1"/>
    <x v="3"/>
    <x v="3"/>
    <n v="4"/>
    <x v="39"/>
    <x v="1"/>
    <x v="0"/>
    <x v="0"/>
    <n v="19"/>
    <x v="0"/>
    <x v="0"/>
    <x v="3"/>
  </r>
  <r>
    <n v="568"/>
    <s v="ee482458"/>
    <x v="492"/>
    <d v="2024-09-14T00:00:00"/>
    <x v="567"/>
    <n v="9"/>
    <x v="0"/>
    <x v="3"/>
    <x v="4"/>
    <x v="1"/>
    <x v="5"/>
    <x v="1"/>
    <x v="1"/>
    <n v="4"/>
    <x v="17"/>
    <x v="2"/>
    <x v="1"/>
    <x v="3"/>
    <n v="39"/>
    <x v="1"/>
    <x v="0"/>
    <x v="3"/>
  </r>
  <r>
    <n v="569"/>
    <s v="e094105d"/>
    <x v="493"/>
    <d v="2021-01-31T00:00:00"/>
    <x v="568"/>
    <n v="10"/>
    <x v="0"/>
    <x v="3"/>
    <x v="0"/>
    <x v="4"/>
    <x v="2"/>
    <x v="1"/>
    <x v="2"/>
    <n v="5"/>
    <x v="8"/>
    <x v="1"/>
    <x v="0"/>
    <x v="3"/>
    <n v="44"/>
    <x v="1"/>
    <x v="1"/>
    <x v="0"/>
  </r>
  <r>
    <n v="570"/>
    <s v="f6ab9e2c"/>
    <x v="402"/>
    <d v="2022-08-30T00:00:00"/>
    <x v="569"/>
    <n v="11"/>
    <x v="1"/>
    <x v="3"/>
    <x v="1"/>
    <x v="4"/>
    <x v="3"/>
    <x v="4"/>
    <x v="3"/>
    <n v="1"/>
    <x v="57"/>
    <x v="0"/>
    <x v="1"/>
    <x v="3"/>
    <n v="33"/>
    <x v="0"/>
    <x v="0"/>
    <x v="1"/>
  </r>
  <r>
    <n v="571"/>
    <s v="38943a11"/>
    <x v="494"/>
    <d v="2024-07-02T00:00:00"/>
    <x v="570"/>
    <n v="12"/>
    <x v="1"/>
    <x v="4"/>
    <x v="1"/>
    <x v="0"/>
    <x v="4"/>
    <x v="4"/>
    <x v="3"/>
    <n v="1"/>
    <x v="8"/>
    <x v="1"/>
    <x v="6"/>
    <x v="3"/>
    <n v="24"/>
    <x v="1"/>
    <x v="0"/>
    <x v="1"/>
  </r>
  <r>
    <n v="572"/>
    <s v="d5cd4a38"/>
    <x v="495"/>
    <d v="2021-08-03T00:00:00"/>
    <x v="571"/>
    <n v="13"/>
    <x v="1"/>
    <x v="0"/>
    <x v="0"/>
    <x v="0"/>
    <x v="3"/>
    <x v="0"/>
    <x v="1"/>
    <n v="4"/>
    <x v="30"/>
    <x v="0"/>
    <x v="6"/>
    <x v="3"/>
    <n v="22"/>
    <x v="1"/>
    <x v="1"/>
    <x v="2"/>
  </r>
  <r>
    <n v="573"/>
    <s v="22340a6e"/>
    <x v="496"/>
    <d v="2021-03-27T00:00:00"/>
    <x v="572"/>
    <n v="14"/>
    <x v="1"/>
    <x v="3"/>
    <x v="0"/>
    <x v="3"/>
    <x v="6"/>
    <x v="0"/>
    <x v="3"/>
    <n v="1"/>
    <x v="37"/>
    <x v="0"/>
    <x v="7"/>
    <x v="2"/>
    <n v="12"/>
    <x v="1"/>
    <x v="1"/>
    <x v="2"/>
  </r>
  <r>
    <n v="574"/>
    <s v="40fe9a9f"/>
    <x v="157"/>
    <d v="2022-09-26T00:00:00"/>
    <x v="573"/>
    <n v="15"/>
    <x v="1"/>
    <x v="1"/>
    <x v="0"/>
    <x v="0"/>
    <x v="1"/>
    <x v="1"/>
    <x v="2"/>
    <n v="3"/>
    <x v="1"/>
    <x v="2"/>
    <x v="6"/>
    <x v="1"/>
    <n v="34"/>
    <x v="0"/>
    <x v="0"/>
    <x v="0"/>
  </r>
  <r>
    <n v="575"/>
    <s v="4f8a9859"/>
    <x v="497"/>
    <d v="2022-11-23T00:00:00"/>
    <x v="574"/>
    <n v="16"/>
    <x v="0"/>
    <x v="0"/>
    <x v="2"/>
    <x v="1"/>
    <x v="0"/>
    <x v="2"/>
    <x v="2"/>
    <n v="3"/>
    <x v="10"/>
    <x v="1"/>
    <x v="3"/>
    <x v="1"/>
    <n v="28"/>
    <x v="0"/>
    <x v="0"/>
    <x v="3"/>
  </r>
  <r>
    <n v="576"/>
    <s v="a8a56566"/>
    <x v="498"/>
    <d v="2020-10-25T00:00:00"/>
    <x v="575"/>
    <n v="17"/>
    <x v="0"/>
    <x v="3"/>
    <x v="2"/>
    <x v="2"/>
    <x v="5"/>
    <x v="5"/>
    <x v="1"/>
    <n v="2"/>
    <x v="39"/>
    <x v="0"/>
    <x v="6"/>
    <x v="1"/>
    <n v="17"/>
    <x v="0"/>
    <x v="1"/>
    <x v="3"/>
  </r>
  <r>
    <n v="577"/>
    <s v="fc9b97d5"/>
    <x v="499"/>
    <d v="2023-12-24T00:00:00"/>
    <x v="576"/>
    <n v="18"/>
    <x v="0"/>
    <x v="7"/>
    <x v="0"/>
    <x v="4"/>
    <x v="3"/>
    <x v="6"/>
    <x v="1"/>
    <n v="1"/>
    <x v="26"/>
    <x v="1"/>
    <x v="1"/>
    <x v="1"/>
    <n v="13"/>
    <x v="1"/>
    <x v="1"/>
    <x v="3"/>
  </r>
  <r>
    <n v="578"/>
    <s v="199497ee"/>
    <x v="500"/>
    <d v="2020-05-05T00:00:00"/>
    <x v="577"/>
    <n v="19"/>
    <x v="0"/>
    <x v="4"/>
    <x v="0"/>
    <x v="0"/>
    <x v="2"/>
    <x v="4"/>
    <x v="3"/>
    <n v="5"/>
    <x v="57"/>
    <x v="0"/>
    <x v="1"/>
    <x v="0"/>
    <n v="15"/>
    <x v="1"/>
    <x v="1"/>
    <x v="0"/>
  </r>
  <r>
    <n v="579"/>
    <s v="974af51e"/>
    <x v="501"/>
    <d v="2024-04-01T00:00:00"/>
    <x v="578"/>
    <n v="20"/>
    <x v="1"/>
    <x v="0"/>
    <x v="3"/>
    <x v="3"/>
    <x v="5"/>
    <x v="4"/>
    <x v="0"/>
    <n v="2"/>
    <x v="35"/>
    <x v="1"/>
    <x v="5"/>
    <x v="0"/>
    <n v="28"/>
    <x v="1"/>
    <x v="1"/>
    <x v="0"/>
  </r>
  <r>
    <n v="580"/>
    <s v="ab709d0e"/>
    <x v="502"/>
    <d v="2024-11-10T00:00:00"/>
    <x v="579"/>
    <n v="21"/>
    <x v="1"/>
    <x v="0"/>
    <x v="4"/>
    <x v="4"/>
    <x v="1"/>
    <x v="6"/>
    <x v="0"/>
    <n v="5"/>
    <x v="56"/>
    <x v="2"/>
    <x v="3"/>
    <x v="0"/>
    <n v="28"/>
    <x v="1"/>
    <x v="1"/>
    <x v="1"/>
  </r>
  <r>
    <n v="581"/>
    <n v="44740497"/>
    <x v="503"/>
    <d v="2023-01-06T00:00:00"/>
    <x v="580"/>
    <n v="22"/>
    <x v="1"/>
    <x v="7"/>
    <x v="4"/>
    <x v="4"/>
    <x v="1"/>
    <x v="5"/>
    <x v="2"/>
    <n v="1"/>
    <x v="29"/>
    <x v="0"/>
    <x v="0"/>
    <x v="0"/>
    <n v="57"/>
    <x v="0"/>
    <x v="0"/>
    <x v="2"/>
  </r>
  <r>
    <n v="582"/>
    <s v="9b1ec982"/>
    <x v="504"/>
    <d v="2023-04-25T00:00:00"/>
    <x v="581"/>
    <n v="23"/>
    <x v="1"/>
    <x v="0"/>
    <x v="1"/>
    <x v="3"/>
    <x v="0"/>
    <x v="2"/>
    <x v="3"/>
    <n v="4"/>
    <x v="7"/>
    <x v="2"/>
    <x v="0"/>
    <x v="3"/>
    <n v="18"/>
    <x v="0"/>
    <x v="0"/>
    <x v="3"/>
  </r>
  <r>
    <n v="583"/>
    <s v="0f64a86f"/>
    <x v="366"/>
    <d v="2020-12-31T00:00:00"/>
    <x v="582"/>
    <n v="0"/>
    <x v="1"/>
    <x v="1"/>
    <x v="0"/>
    <x v="0"/>
    <x v="5"/>
    <x v="1"/>
    <x v="3"/>
    <n v="1"/>
    <x v="10"/>
    <x v="2"/>
    <x v="10"/>
    <x v="2"/>
    <n v="20"/>
    <x v="0"/>
    <x v="0"/>
    <x v="0"/>
  </r>
  <r>
    <n v="584"/>
    <s v="6377765b"/>
    <x v="505"/>
    <d v="2022-08-19T00:00:00"/>
    <x v="583"/>
    <n v="1"/>
    <x v="1"/>
    <x v="7"/>
    <x v="3"/>
    <x v="2"/>
    <x v="0"/>
    <x v="2"/>
    <x v="2"/>
    <n v="3"/>
    <x v="54"/>
    <x v="1"/>
    <x v="10"/>
    <x v="3"/>
    <n v="21"/>
    <x v="0"/>
    <x v="0"/>
    <x v="1"/>
  </r>
  <r>
    <n v="585"/>
    <s v="7b17c3ec"/>
    <x v="506"/>
    <d v="2023-05-25T00:00:00"/>
    <x v="584"/>
    <n v="2"/>
    <x v="1"/>
    <x v="7"/>
    <x v="0"/>
    <x v="0"/>
    <x v="2"/>
    <x v="6"/>
    <x v="3"/>
    <n v="5"/>
    <x v="29"/>
    <x v="1"/>
    <x v="9"/>
    <x v="1"/>
    <n v="41"/>
    <x v="1"/>
    <x v="0"/>
    <x v="0"/>
  </r>
  <r>
    <n v="586"/>
    <s v="4b4a476e"/>
    <x v="507"/>
    <d v="2024-07-24T00:00:00"/>
    <x v="585"/>
    <n v="3"/>
    <x v="1"/>
    <x v="2"/>
    <x v="3"/>
    <x v="4"/>
    <x v="2"/>
    <x v="1"/>
    <x v="2"/>
    <n v="2"/>
    <x v="5"/>
    <x v="1"/>
    <x v="1"/>
    <x v="2"/>
    <n v="27"/>
    <x v="1"/>
    <x v="0"/>
    <x v="2"/>
  </r>
  <r>
    <n v="587"/>
    <s v="e3eb8a63"/>
    <x v="508"/>
    <d v="2021-03-20T00:00:00"/>
    <x v="586"/>
    <n v="4"/>
    <x v="1"/>
    <x v="0"/>
    <x v="0"/>
    <x v="4"/>
    <x v="2"/>
    <x v="0"/>
    <x v="0"/>
    <n v="2"/>
    <x v="2"/>
    <x v="2"/>
    <x v="5"/>
    <x v="3"/>
    <n v="34"/>
    <x v="1"/>
    <x v="0"/>
    <x v="2"/>
  </r>
  <r>
    <n v="588"/>
    <s v="ff67d0a1"/>
    <x v="509"/>
    <d v="2020-06-10T00:00:00"/>
    <x v="587"/>
    <n v="5"/>
    <x v="1"/>
    <x v="0"/>
    <x v="4"/>
    <x v="1"/>
    <x v="5"/>
    <x v="4"/>
    <x v="1"/>
    <n v="1"/>
    <x v="38"/>
    <x v="1"/>
    <x v="7"/>
    <x v="3"/>
    <n v="54"/>
    <x v="1"/>
    <x v="1"/>
    <x v="1"/>
  </r>
  <r>
    <n v="589"/>
    <s v="6d6bb043"/>
    <x v="510"/>
    <d v="2023-12-27T00:00:00"/>
    <x v="588"/>
    <n v="6"/>
    <x v="1"/>
    <x v="3"/>
    <x v="1"/>
    <x v="4"/>
    <x v="2"/>
    <x v="6"/>
    <x v="0"/>
    <n v="2"/>
    <x v="35"/>
    <x v="2"/>
    <x v="2"/>
    <x v="3"/>
    <n v="41"/>
    <x v="1"/>
    <x v="0"/>
    <x v="3"/>
  </r>
  <r>
    <n v="590"/>
    <s v="b78b36f8"/>
    <x v="511"/>
    <d v="2020-01-08T00:00:00"/>
    <x v="589"/>
    <n v="7"/>
    <x v="0"/>
    <x v="6"/>
    <x v="1"/>
    <x v="4"/>
    <x v="6"/>
    <x v="5"/>
    <x v="1"/>
    <n v="5"/>
    <x v="8"/>
    <x v="1"/>
    <x v="8"/>
    <x v="1"/>
    <n v="31"/>
    <x v="0"/>
    <x v="0"/>
    <x v="0"/>
  </r>
  <r>
    <n v="591"/>
    <s v="1a032562"/>
    <x v="512"/>
    <d v="2020-12-21T00:00:00"/>
    <x v="590"/>
    <n v="8"/>
    <x v="0"/>
    <x v="1"/>
    <x v="3"/>
    <x v="3"/>
    <x v="2"/>
    <x v="4"/>
    <x v="3"/>
    <n v="3"/>
    <x v="44"/>
    <x v="0"/>
    <x v="5"/>
    <x v="0"/>
    <n v="23"/>
    <x v="1"/>
    <x v="0"/>
    <x v="0"/>
  </r>
  <r>
    <n v="592"/>
    <s v="c7c64f31"/>
    <x v="513"/>
    <d v="2022-05-20T00:00:00"/>
    <x v="591"/>
    <n v="9"/>
    <x v="0"/>
    <x v="6"/>
    <x v="0"/>
    <x v="1"/>
    <x v="4"/>
    <x v="5"/>
    <x v="3"/>
    <n v="3"/>
    <x v="4"/>
    <x v="1"/>
    <x v="2"/>
    <x v="2"/>
    <n v="35"/>
    <x v="0"/>
    <x v="1"/>
    <x v="1"/>
  </r>
  <r>
    <n v="593"/>
    <s v="a9657fff"/>
    <x v="514"/>
    <d v="2024-03-17T00:00:00"/>
    <x v="592"/>
    <n v="10"/>
    <x v="0"/>
    <x v="6"/>
    <x v="0"/>
    <x v="0"/>
    <x v="6"/>
    <x v="1"/>
    <x v="2"/>
    <n v="5"/>
    <x v="39"/>
    <x v="0"/>
    <x v="9"/>
    <x v="2"/>
    <n v="20"/>
    <x v="1"/>
    <x v="1"/>
    <x v="1"/>
  </r>
  <r>
    <n v="594"/>
    <s v="77311da5"/>
    <x v="156"/>
    <d v="2020-02-26T00:00:00"/>
    <x v="593"/>
    <n v="11"/>
    <x v="1"/>
    <x v="7"/>
    <x v="0"/>
    <x v="4"/>
    <x v="0"/>
    <x v="5"/>
    <x v="1"/>
    <n v="2"/>
    <x v="11"/>
    <x v="0"/>
    <x v="2"/>
    <x v="2"/>
    <n v="55"/>
    <x v="1"/>
    <x v="0"/>
    <x v="0"/>
  </r>
  <r>
    <n v="595"/>
    <s v="788e1a51"/>
    <x v="515"/>
    <d v="2024-10-28T00:00:00"/>
    <x v="594"/>
    <n v="12"/>
    <x v="1"/>
    <x v="7"/>
    <x v="4"/>
    <x v="3"/>
    <x v="4"/>
    <x v="6"/>
    <x v="1"/>
    <n v="2"/>
    <x v="30"/>
    <x v="2"/>
    <x v="6"/>
    <x v="2"/>
    <n v="44"/>
    <x v="1"/>
    <x v="0"/>
    <x v="3"/>
  </r>
  <r>
    <n v="596"/>
    <s v="6b38e1e1"/>
    <x v="516"/>
    <d v="2022-02-08T00:00:00"/>
    <x v="595"/>
    <n v="13"/>
    <x v="1"/>
    <x v="5"/>
    <x v="1"/>
    <x v="3"/>
    <x v="0"/>
    <x v="4"/>
    <x v="3"/>
    <n v="4"/>
    <x v="51"/>
    <x v="1"/>
    <x v="5"/>
    <x v="2"/>
    <n v="19"/>
    <x v="1"/>
    <x v="0"/>
    <x v="1"/>
  </r>
  <r>
    <n v="597"/>
    <s v="2f401a19"/>
    <x v="385"/>
    <d v="2022-01-06T00:00:00"/>
    <x v="596"/>
    <n v="14"/>
    <x v="1"/>
    <x v="1"/>
    <x v="2"/>
    <x v="2"/>
    <x v="0"/>
    <x v="5"/>
    <x v="1"/>
    <n v="1"/>
    <x v="2"/>
    <x v="1"/>
    <x v="3"/>
    <x v="3"/>
    <n v="9"/>
    <x v="1"/>
    <x v="0"/>
    <x v="2"/>
  </r>
  <r>
    <n v="598"/>
    <s v="377569af"/>
    <x v="219"/>
    <d v="2022-10-07T00:00:00"/>
    <x v="597"/>
    <n v="15"/>
    <x v="1"/>
    <x v="2"/>
    <x v="4"/>
    <x v="4"/>
    <x v="3"/>
    <x v="3"/>
    <x v="3"/>
    <n v="4"/>
    <x v="17"/>
    <x v="2"/>
    <x v="6"/>
    <x v="0"/>
    <n v="9"/>
    <x v="1"/>
    <x v="1"/>
    <x v="2"/>
  </r>
  <r>
    <n v="599"/>
    <s v="c706c227"/>
    <x v="133"/>
    <d v="2020-07-19T00:00:00"/>
    <x v="598"/>
    <n v="16"/>
    <x v="0"/>
    <x v="3"/>
    <x v="2"/>
    <x v="2"/>
    <x v="5"/>
    <x v="2"/>
    <x v="3"/>
    <n v="3"/>
    <x v="30"/>
    <x v="2"/>
    <x v="10"/>
    <x v="3"/>
    <n v="26"/>
    <x v="1"/>
    <x v="1"/>
    <x v="3"/>
  </r>
  <r>
    <n v="600"/>
    <s v="1a45f275"/>
    <x v="517"/>
    <d v="2022-10-31T00:00:00"/>
    <x v="599"/>
    <n v="17"/>
    <x v="0"/>
    <x v="4"/>
    <x v="2"/>
    <x v="1"/>
    <x v="2"/>
    <x v="0"/>
    <x v="3"/>
    <n v="1"/>
    <x v="50"/>
    <x v="1"/>
    <x v="4"/>
    <x v="0"/>
    <n v="53"/>
    <x v="0"/>
    <x v="1"/>
    <x v="2"/>
  </r>
  <r>
    <n v="601"/>
    <s v="2962febf"/>
    <x v="518"/>
    <d v="2020-03-25T00:00:00"/>
    <x v="600"/>
    <n v="18"/>
    <x v="0"/>
    <x v="5"/>
    <x v="1"/>
    <x v="0"/>
    <x v="5"/>
    <x v="5"/>
    <x v="3"/>
    <n v="5"/>
    <x v="23"/>
    <x v="2"/>
    <x v="8"/>
    <x v="0"/>
    <n v="59"/>
    <x v="1"/>
    <x v="1"/>
    <x v="1"/>
  </r>
  <r>
    <n v="602"/>
    <s v="0aa17b0f"/>
    <x v="519"/>
    <d v="2022-03-16T00:00:00"/>
    <x v="601"/>
    <n v="19"/>
    <x v="0"/>
    <x v="7"/>
    <x v="0"/>
    <x v="4"/>
    <x v="6"/>
    <x v="6"/>
    <x v="1"/>
    <n v="3"/>
    <x v="12"/>
    <x v="2"/>
    <x v="9"/>
    <x v="3"/>
    <n v="48"/>
    <x v="1"/>
    <x v="1"/>
    <x v="3"/>
  </r>
  <r>
    <n v="603"/>
    <s v="617702fe"/>
    <x v="520"/>
    <d v="2022-10-02T00:00:00"/>
    <x v="602"/>
    <n v="20"/>
    <x v="1"/>
    <x v="5"/>
    <x v="4"/>
    <x v="3"/>
    <x v="4"/>
    <x v="1"/>
    <x v="1"/>
    <n v="4"/>
    <x v="53"/>
    <x v="0"/>
    <x v="3"/>
    <x v="0"/>
    <n v="47"/>
    <x v="1"/>
    <x v="0"/>
    <x v="3"/>
  </r>
  <r>
    <n v="604"/>
    <s v="0852c7e2"/>
    <x v="521"/>
    <d v="2022-02-18T00:00:00"/>
    <x v="603"/>
    <n v="21"/>
    <x v="1"/>
    <x v="1"/>
    <x v="3"/>
    <x v="4"/>
    <x v="4"/>
    <x v="2"/>
    <x v="2"/>
    <n v="5"/>
    <x v="32"/>
    <x v="1"/>
    <x v="9"/>
    <x v="1"/>
    <n v="40"/>
    <x v="0"/>
    <x v="1"/>
    <x v="0"/>
  </r>
  <r>
    <n v="605"/>
    <s v="84cbe62e"/>
    <x v="522"/>
    <d v="2023-09-02T00:00:00"/>
    <x v="604"/>
    <n v="22"/>
    <x v="1"/>
    <x v="3"/>
    <x v="3"/>
    <x v="2"/>
    <x v="6"/>
    <x v="1"/>
    <x v="2"/>
    <n v="2"/>
    <x v="37"/>
    <x v="1"/>
    <x v="4"/>
    <x v="3"/>
    <n v="57"/>
    <x v="1"/>
    <x v="1"/>
    <x v="2"/>
  </r>
  <r>
    <n v="606"/>
    <n v="12329701"/>
    <x v="523"/>
    <d v="2022-09-05T00:00:00"/>
    <x v="605"/>
    <n v="23"/>
    <x v="1"/>
    <x v="6"/>
    <x v="0"/>
    <x v="2"/>
    <x v="5"/>
    <x v="1"/>
    <x v="0"/>
    <n v="5"/>
    <x v="42"/>
    <x v="0"/>
    <x v="0"/>
    <x v="3"/>
    <n v="11"/>
    <x v="0"/>
    <x v="1"/>
    <x v="2"/>
  </r>
  <r>
    <n v="607"/>
    <s v="7efdd5b4"/>
    <x v="524"/>
    <d v="2023-10-29T00:00:00"/>
    <x v="606"/>
    <n v="0"/>
    <x v="1"/>
    <x v="0"/>
    <x v="3"/>
    <x v="3"/>
    <x v="6"/>
    <x v="1"/>
    <x v="0"/>
    <n v="1"/>
    <x v="7"/>
    <x v="0"/>
    <x v="9"/>
    <x v="1"/>
    <n v="55"/>
    <x v="1"/>
    <x v="0"/>
    <x v="1"/>
  </r>
  <r>
    <n v="608"/>
    <s v="b93f93e3"/>
    <x v="525"/>
    <d v="2021-11-18T00:00:00"/>
    <x v="607"/>
    <n v="1"/>
    <x v="1"/>
    <x v="2"/>
    <x v="3"/>
    <x v="2"/>
    <x v="3"/>
    <x v="0"/>
    <x v="3"/>
    <n v="2"/>
    <x v="7"/>
    <x v="0"/>
    <x v="0"/>
    <x v="1"/>
    <n v="15"/>
    <x v="1"/>
    <x v="0"/>
    <x v="2"/>
  </r>
  <r>
    <n v="609"/>
    <s v="9381ed06"/>
    <x v="526"/>
    <d v="2022-12-30T00:00:00"/>
    <x v="608"/>
    <n v="2"/>
    <x v="1"/>
    <x v="3"/>
    <x v="3"/>
    <x v="3"/>
    <x v="6"/>
    <x v="2"/>
    <x v="1"/>
    <n v="2"/>
    <x v="20"/>
    <x v="1"/>
    <x v="2"/>
    <x v="3"/>
    <n v="45"/>
    <x v="1"/>
    <x v="0"/>
    <x v="0"/>
  </r>
  <r>
    <n v="610"/>
    <s v="1395022f"/>
    <x v="124"/>
    <d v="2022-07-29T00:00:00"/>
    <x v="609"/>
    <n v="3"/>
    <x v="1"/>
    <x v="5"/>
    <x v="4"/>
    <x v="2"/>
    <x v="4"/>
    <x v="6"/>
    <x v="3"/>
    <n v="4"/>
    <x v="14"/>
    <x v="2"/>
    <x v="1"/>
    <x v="2"/>
    <n v="20"/>
    <x v="0"/>
    <x v="1"/>
    <x v="0"/>
  </r>
  <r>
    <n v="611"/>
    <s v="f0549766"/>
    <x v="527"/>
    <d v="2021-08-20T00:00:00"/>
    <x v="610"/>
    <n v="4"/>
    <x v="1"/>
    <x v="3"/>
    <x v="2"/>
    <x v="2"/>
    <x v="1"/>
    <x v="1"/>
    <x v="3"/>
    <n v="2"/>
    <x v="51"/>
    <x v="1"/>
    <x v="6"/>
    <x v="0"/>
    <n v="33"/>
    <x v="0"/>
    <x v="0"/>
    <x v="2"/>
  </r>
  <r>
    <n v="612"/>
    <s v="4047a7ef"/>
    <x v="528"/>
    <d v="2020-12-26T00:00:00"/>
    <x v="611"/>
    <n v="5"/>
    <x v="1"/>
    <x v="6"/>
    <x v="1"/>
    <x v="3"/>
    <x v="1"/>
    <x v="5"/>
    <x v="3"/>
    <n v="4"/>
    <x v="25"/>
    <x v="2"/>
    <x v="3"/>
    <x v="0"/>
    <n v="18"/>
    <x v="1"/>
    <x v="0"/>
    <x v="3"/>
  </r>
  <r>
    <n v="613"/>
    <s v="429b4ce1"/>
    <x v="390"/>
    <d v="2022-10-20T00:00:00"/>
    <x v="612"/>
    <n v="6"/>
    <x v="1"/>
    <x v="0"/>
    <x v="3"/>
    <x v="4"/>
    <x v="1"/>
    <x v="0"/>
    <x v="1"/>
    <n v="1"/>
    <x v="56"/>
    <x v="2"/>
    <x v="3"/>
    <x v="1"/>
    <n v="8"/>
    <x v="0"/>
    <x v="0"/>
    <x v="0"/>
  </r>
  <r>
    <n v="614"/>
    <s v="6030acd4"/>
    <x v="529"/>
    <d v="2020-05-02T00:00:00"/>
    <x v="613"/>
    <n v="7"/>
    <x v="0"/>
    <x v="5"/>
    <x v="4"/>
    <x v="1"/>
    <x v="0"/>
    <x v="3"/>
    <x v="3"/>
    <n v="2"/>
    <x v="7"/>
    <x v="2"/>
    <x v="6"/>
    <x v="3"/>
    <n v="48"/>
    <x v="1"/>
    <x v="1"/>
    <x v="1"/>
  </r>
  <r>
    <n v="615"/>
    <s v="d5ba0353"/>
    <x v="530"/>
    <d v="2021-09-17T00:00:00"/>
    <x v="614"/>
    <n v="8"/>
    <x v="0"/>
    <x v="0"/>
    <x v="3"/>
    <x v="2"/>
    <x v="2"/>
    <x v="3"/>
    <x v="2"/>
    <n v="4"/>
    <x v="38"/>
    <x v="0"/>
    <x v="5"/>
    <x v="2"/>
    <n v="23"/>
    <x v="1"/>
    <x v="0"/>
    <x v="1"/>
  </r>
  <r>
    <n v="616"/>
    <s v="7f98308d"/>
    <x v="531"/>
    <d v="2020-01-14T00:00:00"/>
    <x v="615"/>
    <n v="9"/>
    <x v="0"/>
    <x v="7"/>
    <x v="3"/>
    <x v="3"/>
    <x v="2"/>
    <x v="0"/>
    <x v="1"/>
    <n v="3"/>
    <x v="43"/>
    <x v="2"/>
    <x v="2"/>
    <x v="2"/>
    <n v="45"/>
    <x v="0"/>
    <x v="0"/>
    <x v="0"/>
  </r>
  <r>
    <n v="617"/>
    <s v="5538ed30"/>
    <x v="360"/>
    <d v="2024-05-04T00:00:00"/>
    <x v="616"/>
    <n v="10"/>
    <x v="0"/>
    <x v="6"/>
    <x v="4"/>
    <x v="4"/>
    <x v="0"/>
    <x v="2"/>
    <x v="1"/>
    <n v="5"/>
    <x v="42"/>
    <x v="0"/>
    <x v="3"/>
    <x v="3"/>
    <n v="17"/>
    <x v="1"/>
    <x v="1"/>
    <x v="2"/>
  </r>
  <r>
    <n v="618"/>
    <s v="04e43277"/>
    <x v="532"/>
    <d v="2022-11-27T00:00:00"/>
    <x v="617"/>
    <n v="11"/>
    <x v="1"/>
    <x v="6"/>
    <x v="4"/>
    <x v="2"/>
    <x v="5"/>
    <x v="2"/>
    <x v="1"/>
    <n v="4"/>
    <x v="22"/>
    <x v="0"/>
    <x v="1"/>
    <x v="1"/>
    <n v="23"/>
    <x v="1"/>
    <x v="1"/>
    <x v="2"/>
  </r>
  <r>
    <n v="619"/>
    <s v="fa56f306"/>
    <x v="533"/>
    <d v="2022-01-21T00:00:00"/>
    <x v="618"/>
    <n v="12"/>
    <x v="1"/>
    <x v="1"/>
    <x v="4"/>
    <x v="2"/>
    <x v="4"/>
    <x v="5"/>
    <x v="3"/>
    <n v="3"/>
    <x v="42"/>
    <x v="2"/>
    <x v="3"/>
    <x v="2"/>
    <n v="48"/>
    <x v="1"/>
    <x v="0"/>
    <x v="3"/>
  </r>
  <r>
    <n v="620"/>
    <s v="18c7c01d"/>
    <x v="534"/>
    <d v="2022-12-25T00:00:00"/>
    <x v="619"/>
    <n v="13"/>
    <x v="1"/>
    <x v="0"/>
    <x v="2"/>
    <x v="4"/>
    <x v="3"/>
    <x v="5"/>
    <x v="0"/>
    <n v="1"/>
    <x v="47"/>
    <x v="1"/>
    <x v="3"/>
    <x v="1"/>
    <n v="48"/>
    <x v="0"/>
    <x v="1"/>
    <x v="1"/>
  </r>
  <r>
    <n v="621"/>
    <s v="51b63ab3"/>
    <x v="535"/>
    <d v="2021-11-13T00:00:00"/>
    <x v="620"/>
    <n v="14"/>
    <x v="1"/>
    <x v="1"/>
    <x v="0"/>
    <x v="2"/>
    <x v="0"/>
    <x v="0"/>
    <x v="0"/>
    <n v="1"/>
    <x v="35"/>
    <x v="1"/>
    <x v="1"/>
    <x v="3"/>
    <n v="33"/>
    <x v="0"/>
    <x v="0"/>
    <x v="3"/>
  </r>
  <r>
    <n v="622"/>
    <s v="a44f9b04"/>
    <x v="216"/>
    <d v="2023-12-16T00:00:00"/>
    <x v="621"/>
    <n v="15"/>
    <x v="1"/>
    <x v="2"/>
    <x v="1"/>
    <x v="3"/>
    <x v="6"/>
    <x v="5"/>
    <x v="3"/>
    <n v="1"/>
    <x v="1"/>
    <x v="0"/>
    <x v="0"/>
    <x v="2"/>
    <n v="36"/>
    <x v="1"/>
    <x v="1"/>
    <x v="3"/>
  </r>
  <r>
    <n v="623"/>
    <s v="0d371f58"/>
    <x v="82"/>
    <d v="2023-08-28T00:00:00"/>
    <x v="622"/>
    <n v="16"/>
    <x v="0"/>
    <x v="0"/>
    <x v="0"/>
    <x v="2"/>
    <x v="2"/>
    <x v="4"/>
    <x v="1"/>
    <n v="1"/>
    <x v="53"/>
    <x v="0"/>
    <x v="2"/>
    <x v="2"/>
    <n v="30"/>
    <x v="1"/>
    <x v="0"/>
    <x v="0"/>
  </r>
  <r>
    <n v="624"/>
    <s v="4c2ee3e9"/>
    <x v="508"/>
    <d v="2021-03-20T00:00:00"/>
    <x v="623"/>
    <n v="17"/>
    <x v="0"/>
    <x v="0"/>
    <x v="3"/>
    <x v="3"/>
    <x v="1"/>
    <x v="1"/>
    <x v="2"/>
    <n v="5"/>
    <x v="40"/>
    <x v="1"/>
    <x v="0"/>
    <x v="3"/>
    <n v="11"/>
    <x v="0"/>
    <x v="1"/>
    <x v="3"/>
  </r>
  <r>
    <n v="625"/>
    <s v="1e302665"/>
    <x v="536"/>
    <d v="2021-10-25T00:00:00"/>
    <x v="624"/>
    <n v="18"/>
    <x v="0"/>
    <x v="6"/>
    <x v="1"/>
    <x v="3"/>
    <x v="5"/>
    <x v="4"/>
    <x v="2"/>
    <n v="2"/>
    <x v="33"/>
    <x v="2"/>
    <x v="3"/>
    <x v="2"/>
    <n v="51"/>
    <x v="0"/>
    <x v="0"/>
    <x v="2"/>
  </r>
  <r>
    <n v="626"/>
    <s v="5f2347bb"/>
    <x v="537"/>
    <d v="2022-06-23T00:00:00"/>
    <x v="625"/>
    <n v="19"/>
    <x v="0"/>
    <x v="2"/>
    <x v="1"/>
    <x v="1"/>
    <x v="4"/>
    <x v="5"/>
    <x v="2"/>
    <n v="3"/>
    <x v="39"/>
    <x v="2"/>
    <x v="4"/>
    <x v="1"/>
    <n v="17"/>
    <x v="0"/>
    <x v="0"/>
    <x v="3"/>
  </r>
  <r>
    <n v="627"/>
    <s v="6e5a119a"/>
    <x v="538"/>
    <d v="2020-05-09T00:00:00"/>
    <x v="626"/>
    <n v="20"/>
    <x v="1"/>
    <x v="0"/>
    <x v="3"/>
    <x v="3"/>
    <x v="3"/>
    <x v="2"/>
    <x v="1"/>
    <n v="3"/>
    <x v="44"/>
    <x v="1"/>
    <x v="2"/>
    <x v="3"/>
    <n v="56"/>
    <x v="0"/>
    <x v="1"/>
    <x v="3"/>
  </r>
  <r>
    <n v="628"/>
    <s v="ef3a3072"/>
    <x v="539"/>
    <d v="2021-01-14T00:00:00"/>
    <x v="627"/>
    <n v="21"/>
    <x v="1"/>
    <x v="7"/>
    <x v="4"/>
    <x v="2"/>
    <x v="0"/>
    <x v="2"/>
    <x v="1"/>
    <n v="3"/>
    <x v="55"/>
    <x v="0"/>
    <x v="3"/>
    <x v="1"/>
    <n v="9"/>
    <x v="0"/>
    <x v="1"/>
    <x v="3"/>
  </r>
  <r>
    <n v="629"/>
    <s v="66b855a8"/>
    <x v="480"/>
    <d v="2023-11-28T00:00:00"/>
    <x v="628"/>
    <n v="22"/>
    <x v="1"/>
    <x v="5"/>
    <x v="0"/>
    <x v="3"/>
    <x v="0"/>
    <x v="6"/>
    <x v="1"/>
    <n v="2"/>
    <x v="57"/>
    <x v="0"/>
    <x v="8"/>
    <x v="0"/>
    <n v="47"/>
    <x v="1"/>
    <x v="0"/>
    <x v="2"/>
  </r>
  <r>
    <n v="630"/>
    <s v="99a05d88"/>
    <x v="540"/>
    <d v="2020-02-04T00:00:00"/>
    <x v="629"/>
    <n v="23"/>
    <x v="1"/>
    <x v="5"/>
    <x v="2"/>
    <x v="0"/>
    <x v="5"/>
    <x v="0"/>
    <x v="1"/>
    <n v="5"/>
    <x v="37"/>
    <x v="2"/>
    <x v="5"/>
    <x v="3"/>
    <n v="15"/>
    <x v="0"/>
    <x v="1"/>
    <x v="2"/>
  </r>
  <r>
    <n v="631"/>
    <s v="6a362f36"/>
    <x v="541"/>
    <d v="2023-02-16T00:00:00"/>
    <x v="630"/>
    <n v="0"/>
    <x v="1"/>
    <x v="1"/>
    <x v="1"/>
    <x v="3"/>
    <x v="4"/>
    <x v="1"/>
    <x v="3"/>
    <n v="4"/>
    <x v="16"/>
    <x v="1"/>
    <x v="6"/>
    <x v="1"/>
    <n v="12"/>
    <x v="0"/>
    <x v="1"/>
    <x v="2"/>
  </r>
  <r>
    <n v="632"/>
    <s v="da3885f2"/>
    <x v="542"/>
    <d v="2024-06-11T00:00:00"/>
    <x v="631"/>
    <n v="1"/>
    <x v="1"/>
    <x v="4"/>
    <x v="3"/>
    <x v="1"/>
    <x v="5"/>
    <x v="0"/>
    <x v="3"/>
    <n v="2"/>
    <x v="8"/>
    <x v="1"/>
    <x v="2"/>
    <x v="0"/>
    <n v="21"/>
    <x v="1"/>
    <x v="1"/>
    <x v="1"/>
  </r>
  <r>
    <n v="633"/>
    <s v="f8fc3410"/>
    <x v="543"/>
    <d v="2021-07-09T00:00:00"/>
    <x v="632"/>
    <n v="2"/>
    <x v="1"/>
    <x v="3"/>
    <x v="4"/>
    <x v="1"/>
    <x v="2"/>
    <x v="6"/>
    <x v="0"/>
    <n v="4"/>
    <x v="43"/>
    <x v="2"/>
    <x v="3"/>
    <x v="2"/>
    <n v="31"/>
    <x v="1"/>
    <x v="1"/>
    <x v="1"/>
  </r>
  <r>
    <n v="634"/>
    <s v="daf6af9b"/>
    <x v="544"/>
    <d v="2024-10-13T00:00:00"/>
    <x v="633"/>
    <n v="3"/>
    <x v="1"/>
    <x v="1"/>
    <x v="1"/>
    <x v="3"/>
    <x v="5"/>
    <x v="6"/>
    <x v="0"/>
    <n v="4"/>
    <x v="40"/>
    <x v="0"/>
    <x v="2"/>
    <x v="0"/>
    <n v="18"/>
    <x v="1"/>
    <x v="0"/>
    <x v="1"/>
  </r>
  <r>
    <n v="635"/>
    <s v="4987a97b"/>
    <x v="488"/>
    <d v="2021-06-13T00:00:00"/>
    <x v="634"/>
    <n v="4"/>
    <x v="1"/>
    <x v="0"/>
    <x v="3"/>
    <x v="0"/>
    <x v="6"/>
    <x v="3"/>
    <x v="1"/>
    <n v="2"/>
    <x v="57"/>
    <x v="1"/>
    <x v="4"/>
    <x v="0"/>
    <n v="34"/>
    <x v="1"/>
    <x v="1"/>
    <x v="2"/>
  </r>
  <r>
    <n v="636"/>
    <s v="4031c29a"/>
    <x v="268"/>
    <d v="2022-12-19T00:00:00"/>
    <x v="635"/>
    <n v="5"/>
    <x v="1"/>
    <x v="6"/>
    <x v="2"/>
    <x v="4"/>
    <x v="1"/>
    <x v="3"/>
    <x v="3"/>
    <n v="1"/>
    <x v="1"/>
    <x v="0"/>
    <x v="2"/>
    <x v="2"/>
    <n v="16"/>
    <x v="0"/>
    <x v="0"/>
    <x v="0"/>
  </r>
  <r>
    <n v="637"/>
    <s v="b099bab2"/>
    <x v="545"/>
    <d v="2024-11-22T00:00:00"/>
    <x v="636"/>
    <n v="6"/>
    <x v="1"/>
    <x v="7"/>
    <x v="0"/>
    <x v="2"/>
    <x v="1"/>
    <x v="1"/>
    <x v="2"/>
    <n v="3"/>
    <x v="12"/>
    <x v="1"/>
    <x v="2"/>
    <x v="2"/>
    <n v="27"/>
    <x v="1"/>
    <x v="0"/>
    <x v="2"/>
  </r>
  <r>
    <n v="638"/>
    <s v="718a3739"/>
    <x v="546"/>
    <d v="2022-04-19T00:00:00"/>
    <x v="637"/>
    <n v="7"/>
    <x v="0"/>
    <x v="4"/>
    <x v="2"/>
    <x v="3"/>
    <x v="5"/>
    <x v="5"/>
    <x v="3"/>
    <n v="2"/>
    <x v="7"/>
    <x v="2"/>
    <x v="3"/>
    <x v="1"/>
    <n v="17"/>
    <x v="1"/>
    <x v="0"/>
    <x v="1"/>
  </r>
  <r>
    <n v="639"/>
    <s v="6c7b9985"/>
    <x v="547"/>
    <d v="2024-02-01T00:00:00"/>
    <x v="638"/>
    <n v="8"/>
    <x v="0"/>
    <x v="0"/>
    <x v="2"/>
    <x v="3"/>
    <x v="4"/>
    <x v="2"/>
    <x v="3"/>
    <n v="3"/>
    <x v="12"/>
    <x v="2"/>
    <x v="6"/>
    <x v="1"/>
    <n v="43"/>
    <x v="0"/>
    <x v="0"/>
    <x v="3"/>
  </r>
  <r>
    <n v="640"/>
    <s v="5918ef96"/>
    <x v="548"/>
    <d v="2022-07-27T00:00:00"/>
    <x v="639"/>
    <n v="9"/>
    <x v="0"/>
    <x v="0"/>
    <x v="2"/>
    <x v="0"/>
    <x v="6"/>
    <x v="5"/>
    <x v="0"/>
    <n v="3"/>
    <x v="7"/>
    <x v="0"/>
    <x v="6"/>
    <x v="0"/>
    <n v="47"/>
    <x v="0"/>
    <x v="0"/>
    <x v="1"/>
  </r>
  <r>
    <n v="641"/>
    <s v="5c0f394f"/>
    <x v="549"/>
    <d v="2024-10-18T00:00:00"/>
    <x v="640"/>
    <n v="10"/>
    <x v="0"/>
    <x v="1"/>
    <x v="3"/>
    <x v="4"/>
    <x v="6"/>
    <x v="6"/>
    <x v="1"/>
    <n v="4"/>
    <x v="20"/>
    <x v="1"/>
    <x v="4"/>
    <x v="1"/>
    <n v="14"/>
    <x v="0"/>
    <x v="0"/>
    <x v="0"/>
  </r>
  <r>
    <n v="642"/>
    <s v="3a814f59"/>
    <x v="550"/>
    <d v="2022-07-17T00:00:00"/>
    <x v="641"/>
    <n v="11"/>
    <x v="1"/>
    <x v="7"/>
    <x v="3"/>
    <x v="1"/>
    <x v="0"/>
    <x v="6"/>
    <x v="1"/>
    <n v="1"/>
    <x v="21"/>
    <x v="2"/>
    <x v="10"/>
    <x v="3"/>
    <n v="44"/>
    <x v="1"/>
    <x v="1"/>
    <x v="3"/>
  </r>
  <r>
    <n v="643"/>
    <s v="08d0dc92"/>
    <x v="64"/>
    <d v="2021-03-02T00:00:00"/>
    <x v="642"/>
    <n v="12"/>
    <x v="1"/>
    <x v="1"/>
    <x v="1"/>
    <x v="3"/>
    <x v="1"/>
    <x v="4"/>
    <x v="3"/>
    <n v="3"/>
    <x v="31"/>
    <x v="2"/>
    <x v="8"/>
    <x v="3"/>
    <n v="16"/>
    <x v="0"/>
    <x v="0"/>
    <x v="0"/>
  </r>
  <r>
    <n v="644"/>
    <s v="9414f075"/>
    <x v="551"/>
    <d v="2023-09-30T00:00:00"/>
    <x v="643"/>
    <n v="13"/>
    <x v="1"/>
    <x v="5"/>
    <x v="4"/>
    <x v="0"/>
    <x v="1"/>
    <x v="0"/>
    <x v="0"/>
    <n v="2"/>
    <x v="42"/>
    <x v="1"/>
    <x v="2"/>
    <x v="2"/>
    <n v="7"/>
    <x v="1"/>
    <x v="0"/>
    <x v="2"/>
  </r>
  <r>
    <n v="645"/>
    <s v="6970d89e"/>
    <x v="79"/>
    <d v="2020-11-12T00:00:00"/>
    <x v="644"/>
    <n v="14"/>
    <x v="1"/>
    <x v="2"/>
    <x v="1"/>
    <x v="2"/>
    <x v="1"/>
    <x v="0"/>
    <x v="2"/>
    <n v="1"/>
    <x v="9"/>
    <x v="2"/>
    <x v="3"/>
    <x v="3"/>
    <n v="48"/>
    <x v="0"/>
    <x v="0"/>
    <x v="0"/>
  </r>
  <r>
    <n v="646"/>
    <s v="81e2f028"/>
    <x v="552"/>
    <d v="2024-02-25T00:00:00"/>
    <x v="645"/>
    <n v="15"/>
    <x v="1"/>
    <x v="3"/>
    <x v="0"/>
    <x v="2"/>
    <x v="2"/>
    <x v="1"/>
    <x v="0"/>
    <n v="3"/>
    <x v="13"/>
    <x v="1"/>
    <x v="2"/>
    <x v="3"/>
    <n v="23"/>
    <x v="0"/>
    <x v="0"/>
    <x v="3"/>
  </r>
  <r>
    <n v="647"/>
    <s v="d546ee15"/>
    <x v="553"/>
    <d v="2023-09-29T00:00:00"/>
    <x v="646"/>
    <n v="16"/>
    <x v="0"/>
    <x v="5"/>
    <x v="0"/>
    <x v="1"/>
    <x v="0"/>
    <x v="3"/>
    <x v="3"/>
    <n v="1"/>
    <x v="51"/>
    <x v="2"/>
    <x v="3"/>
    <x v="2"/>
    <n v="7"/>
    <x v="0"/>
    <x v="0"/>
    <x v="2"/>
  </r>
  <r>
    <n v="648"/>
    <s v="64d2efb9"/>
    <x v="554"/>
    <d v="2024-03-18T00:00:00"/>
    <x v="647"/>
    <n v="17"/>
    <x v="0"/>
    <x v="3"/>
    <x v="4"/>
    <x v="1"/>
    <x v="0"/>
    <x v="5"/>
    <x v="2"/>
    <n v="4"/>
    <x v="27"/>
    <x v="1"/>
    <x v="7"/>
    <x v="3"/>
    <n v="13"/>
    <x v="1"/>
    <x v="1"/>
    <x v="2"/>
  </r>
  <r>
    <n v="649"/>
    <s v="faea4126"/>
    <x v="222"/>
    <d v="2021-02-06T00:00:00"/>
    <x v="648"/>
    <n v="18"/>
    <x v="0"/>
    <x v="2"/>
    <x v="4"/>
    <x v="2"/>
    <x v="1"/>
    <x v="3"/>
    <x v="0"/>
    <n v="4"/>
    <x v="0"/>
    <x v="0"/>
    <x v="10"/>
    <x v="1"/>
    <n v="45"/>
    <x v="0"/>
    <x v="1"/>
    <x v="3"/>
  </r>
  <r>
    <n v="650"/>
    <s v="fe9eb135"/>
    <x v="217"/>
    <d v="2020-07-07T00:00:00"/>
    <x v="649"/>
    <n v="19"/>
    <x v="0"/>
    <x v="7"/>
    <x v="2"/>
    <x v="4"/>
    <x v="0"/>
    <x v="1"/>
    <x v="0"/>
    <n v="3"/>
    <x v="47"/>
    <x v="1"/>
    <x v="0"/>
    <x v="3"/>
    <n v="17"/>
    <x v="1"/>
    <x v="0"/>
    <x v="0"/>
  </r>
  <r>
    <n v="651"/>
    <s v="cc3d6a3b"/>
    <x v="555"/>
    <d v="2021-01-25T00:00:00"/>
    <x v="650"/>
    <n v="20"/>
    <x v="1"/>
    <x v="3"/>
    <x v="3"/>
    <x v="1"/>
    <x v="2"/>
    <x v="6"/>
    <x v="3"/>
    <n v="5"/>
    <x v="25"/>
    <x v="0"/>
    <x v="1"/>
    <x v="0"/>
    <n v="10"/>
    <x v="0"/>
    <x v="1"/>
    <x v="0"/>
  </r>
  <r>
    <n v="652"/>
    <s v="3635ad39"/>
    <x v="556"/>
    <d v="2020-06-03T00:00:00"/>
    <x v="651"/>
    <n v="21"/>
    <x v="1"/>
    <x v="3"/>
    <x v="2"/>
    <x v="1"/>
    <x v="5"/>
    <x v="4"/>
    <x v="2"/>
    <n v="2"/>
    <x v="19"/>
    <x v="2"/>
    <x v="2"/>
    <x v="2"/>
    <n v="40"/>
    <x v="1"/>
    <x v="1"/>
    <x v="3"/>
  </r>
  <r>
    <n v="653"/>
    <s v="0546f53c"/>
    <x v="125"/>
    <d v="2020-09-06T00:00:00"/>
    <x v="652"/>
    <n v="22"/>
    <x v="1"/>
    <x v="5"/>
    <x v="0"/>
    <x v="3"/>
    <x v="1"/>
    <x v="1"/>
    <x v="1"/>
    <n v="1"/>
    <x v="0"/>
    <x v="1"/>
    <x v="10"/>
    <x v="1"/>
    <n v="57"/>
    <x v="1"/>
    <x v="0"/>
    <x v="3"/>
  </r>
  <r>
    <n v="654"/>
    <s v="d1fe5197"/>
    <x v="557"/>
    <d v="2024-12-15T00:00:00"/>
    <x v="653"/>
    <n v="23"/>
    <x v="1"/>
    <x v="5"/>
    <x v="1"/>
    <x v="1"/>
    <x v="1"/>
    <x v="4"/>
    <x v="2"/>
    <n v="1"/>
    <x v="20"/>
    <x v="2"/>
    <x v="4"/>
    <x v="3"/>
    <n v="13"/>
    <x v="1"/>
    <x v="0"/>
    <x v="3"/>
  </r>
  <r>
    <n v="655"/>
    <s v="57a7ad4a"/>
    <x v="558"/>
    <d v="2022-09-12T00:00:00"/>
    <x v="654"/>
    <n v="0"/>
    <x v="1"/>
    <x v="1"/>
    <x v="1"/>
    <x v="2"/>
    <x v="6"/>
    <x v="4"/>
    <x v="3"/>
    <n v="2"/>
    <x v="1"/>
    <x v="0"/>
    <x v="6"/>
    <x v="1"/>
    <n v="13"/>
    <x v="0"/>
    <x v="1"/>
    <x v="2"/>
  </r>
  <r>
    <n v="656"/>
    <s v="9fae286e"/>
    <x v="559"/>
    <d v="2021-05-27T00:00:00"/>
    <x v="655"/>
    <n v="1"/>
    <x v="1"/>
    <x v="6"/>
    <x v="2"/>
    <x v="2"/>
    <x v="4"/>
    <x v="0"/>
    <x v="2"/>
    <n v="3"/>
    <x v="57"/>
    <x v="0"/>
    <x v="8"/>
    <x v="2"/>
    <n v="34"/>
    <x v="1"/>
    <x v="0"/>
    <x v="0"/>
  </r>
  <r>
    <n v="657"/>
    <s v="12d9eaa4"/>
    <x v="278"/>
    <d v="2023-09-10T00:00:00"/>
    <x v="656"/>
    <n v="2"/>
    <x v="1"/>
    <x v="0"/>
    <x v="4"/>
    <x v="1"/>
    <x v="5"/>
    <x v="4"/>
    <x v="2"/>
    <n v="4"/>
    <x v="42"/>
    <x v="2"/>
    <x v="6"/>
    <x v="1"/>
    <n v="27"/>
    <x v="1"/>
    <x v="1"/>
    <x v="3"/>
  </r>
  <r>
    <n v="658"/>
    <s v="1c3da73f"/>
    <x v="247"/>
    <d v="2024-02-06T00:00:00"/>
    <x v="657"/>
    <n v="3"/>
    <x v="1"/>
    <x v="3"/>
    <x v="4"/>
    <x v="1"/>
    <x v="0"/>
    <x v="0"/>
    <x v="0"/>
    <n v="5"/>
    <x v="45"/>
    <x v="1"/>
    <x v="8"/>
    <x v="2"/>
    <n v="5"/>
    <x v="1"/>
    <x v="1"/>
    <x v="1"/>
  </r>
  <r>
    <n v="659"/>
    <s v="5529663f"/>
    <x v="351"/>
    <d v="2020-05-19T00:00:00"/>
    <x v="658"/>
    <n v="4"/>
    <x v="1"/>
    <x v="1"/>
    <x v="2"/>
    <x v="0"/>
    <x v="3"/>
    <x v="4"/>
    <x v="3"/>
    <n v="3"/>
    <x v="38"/>
    <x v="1"/>
    <x v="4"/>
    <x v="1"/>
    <n v="50"/>
    <x v="1"/>
    <x v="1"/>
    <x v="2"/>
  </r>
  <r>
    <n v="660"/>
    <s v="ee96454e"/>
    <x v="514"/>
    <d v="2024-03-17T00:00:00"/>
    <x v="659"/>
    <n v="5"/>
    <x v="1"/>
    <x v="7"/>
    <x v="1"/>
    <x v="0"/>
    <x v="4"/>
    <x v="5"/>
    <x v="0"/>
    <n v="3"/>
    <x v="41"/>
    <x v="1"/>
    <x v="5"/>
    <x v="1"/>
    <n v="6"/>
    <x v="0"/>
    <x v="0"/>
    <x v="3"/>
  </r>
  <r>
    <n v="661"/>
    <s v="0c8a733f"/>
    <x v="560"/>
    <d v="2024-01-20T00:00:00"/>
    <x v="660"/>
    <n v="6"/>
    <x v="1"/>
    <x v="3"/>
    <x v="3"/>
    <x v="0"/>
    <x v="4"/>
    <x v="2"/>
    <x v="1"/>
    <n v="4"/>
    <x v="40"/>
    <x v="0"/>
    <x v="10"/>
    <x v="2"/>
    <n v="30"/>
    <x v="1"/>
    <x v="1"/>
    <x v="3"/>
  </r>
  <r>
    <n v="662"/>
    <s v="9b48e511"/>
    <x v="561"/>
    <d v="2023-06-30T00:00:00"/>
    <x v="661"/>
    <n v="7"/>
    <x v="0"/>
    <x v="0"/>
    <x v="4"/>
    <x v="3"/>
    <x v="4"/>
    <x v="4"/>
    <x v="0"/>
    <n v="2"/>
    <x v="17"/>
    <x v="0"/>
    <x v="5"/>
    <x v="0"/>
    <n v="39"/>
    <x v="1"/>
    <x v="1"/>
    <x v="3"/>
  </r>
  <r>
    <n v="663"/>
    <s v="723179ab"/>
    <x v="382"/>
    <d v="2020-09-21T00:00:00"/>
    <x v="662"/>
    <n v="8"/>
    <x v="0"/>
    <x v="2"/>
    <x v="0"/>
    <x v="4"/>
    <x v="4"/>
    <x v="1"/>
    <x v="1"/>
    <n v="5"/>
    <x v="31"/>
    <x v="2"/>
    <x v="10"/>
    <x v="0"/>
    <n v="49"/>
    <x v="0"/>
    <x v="1"/>
    <x v="1"/>
  </r>
  <r>
    <n v="664"/>
    <s v="df9fa174"/>
    <x v="562"/>
    <d v="2021-09-05T00:00:00"/>
    <x v="663"/>
    <n v="9"/>
    <x v="0"/>
    <x v="5"/>
    <x v="0"/>
    <x v="0"/>
    <x v="3"/>
    <x v="2"/>
    <x v="1"/>
    <n v="2"/>
    <x v="38"/>
    <x v="0"/>
    <x v="1"/>
    <x v="2"/>
    <n v="32"/>
    <x v="0"/>
    <x v="0"/>
    <x v="1"/>
  </r>
  <r>
    <n v="665"/>
    <s v="13d8d77d"/>
    <x v="563"/>
    <d v="2022-03-04T00:00:00"/>
    <x v="664"/>
    <n v="10"/>
    <x v="0"/>
    <x v="0"/>
    <x v="2"/>
    <x v="1"/>
    <x v="4"/>
    <x v="0"/>
    <x v="2"/>
    <n v="2"/>
    <x v="23"/>
    <x v="2"/>
    <x v="0"/>
    <x v="3"/>
    <n v="42"/>
    <x v="1"/>
    <x v="0"/>
    <x v="2"/>
  </r>
  <r>
    <n v="666"/>
    <s v="1ae21979"/>
    <x v="564"/>
    <d v="2022-03-25T00:00:00"/>
    <x v="665"/>
    <n v="11"/>
    <x v="1"/>
    <x v="0"/>
    <x v="3"/>
    <x v="0"/>
    <x v="1"/>
    <x v="2"/>
    <x v="3"/>
    <n v="2"/>
    <x v="40"/>
    <x v="2"/>
    <x v="0"/>
    <x v="3"/>
    <n v="22"/>
    <x v="1"/>
    <x v="1"/>
    <x v="2"/>
  </r>
  <r>
    <n v="667"/>
    <s v="b7a0e7df"/>
    <x v="565"/>
    <d v="2021-08-05T00:00:00"/>
    <x v="666"/>
    <n v="12"/>
    <x v="1"/>
    <x v="2"/>
    <x v="0"/>
    <x v="2"/>
    <x v="1"/>
    <x v="1"/>
    <x v="1"/>
    <n v="3"/>
    <x v="26"/>
    <x v="1"/>
    <x v="0"/>
    <x v="0"/>
    <n v="7"/>
    <x v="0"/>
    <x v="1"/>
    <x v="2"/>
  </r>
  <r>
    <n v="668"/>
    <s v="4e4e00e1"/>
    <x v="509"/>
    <d v="2020-06-10T00:00:00"/>
    <x v="667"/>
    <n v="13"/>
    <x v="1"/>
    <x v="1"/>
    <x v="3"/>
    <x v="0"/>
    <x v="4"/>
    <x v="0"/>
    <x v="1"/>
    <n v="2"/>
    <x v="14"/>
    <x v="2"/>
    <x v="2"/>
    <x v="3"/>
    <n v="35"/>
    <x v="1"/>
    <x v="1"/>
    <x v="0"/>
  </r>
  <r>
    <n v="669"/>
    <s v="f39a8f15"/>
    <x v="452"/>
    <d v="2021-09-30T00:00:00"/>
    <x v="668"/>
    <n v="14"/>
    <x v="1"/>
    <x v="4"/>
    <x v="1"/>
    <x v="2"/>
    <x v="1"/>
    <x v="1"/>
    <x v="1"/>
    <n v="1"/>
    <x v="26"/>
    <x v="0"/>
    <x v="5"/>
    <x v="0"/>
    <n v="21"/>
    <x v="1"/>
    <x v="1"/>
    <x v="2"/>
  </r>
  <r>
    <n v="670"/>
    <s v="b77ef48f"/>
    <x v="566"/>
    <d v="2022-05-24T00:00:00"/>
    <x v="669"/>
    <n v="15"/>
    <x v="1"/>
    <x v="5"/>
    <x v="3"/>
    <x v="4"/>
    <x v="2"/>
    <x v="3"/>
    <x v="2"/>
    <n v="1"/>
    <x v="37"/>
    <x v="1"/>
    <x v="9"/>
    <x v="2"/>
    <n v="19"/>
    <x v="0"/>
    <x v="1"/>
    <x v="0"/>
  </r>
  <r>
    <n v="671"/>
    <s v="26bc4451"/>
    <x v="567"/>
    <d v="2024-05-24T00:00:00"/>
    <x v="670"/>
    <n v="16"/>
    <x v="0"/>
    <x v="5"/>
    <x v="3"/>
    <x v="4"/>
    <x v="1"/>
    <x v="2"/>
    <x v="3"/>
    <n v="2"/>
    <x v="33"/>
    <x v="0"/>
    <x v="2"/>
    <x v="3"/>
    <n v="5"/>
    <x v="1"/>
    <x v="0"/>
    <x v="1"/>
  </r>
  <r>
    <n v="672"/>
    <s v="06b921e8"/>
    <x v="568"/>
    <d v="2020-09-19T00:00:00"/>
    <x v="671"/>
    <n v="17"/>
    <x v="0"/>
    <x v="3"/>
    <x v="4"/>
    <x v="1"/>
    <x v="0"/>
    <x v="3"/>
    <x v="2"/>
    <n v="3"/>
    <x v="4"/>
    <x v="0"/>
    <x v="7"/>
    <x v="0"/>
    <n v="40"/>
    <x v="1"/>
    <x v="1"/>
    <x v="2"/>
  </r>
  <r>
    <n v="673"/>
    <s v="568fbc59"/>
    <x v="569"/>
    <d v="2023-04-08T00:00:00"/>
    <x v="672"/>
    <n v="18"/>
    <x v="0"/>
    <x v="4"/>
    <x v="0"/>
    <x v="1"/>
    <x v="6"/>
    <x v="3"/>
    <x v="0"/>
    <n v="4"/>
    <x v="5"/>
    <x v="2"/>
    <x v="6"/>
    <x v="1"/>
    <n v="51"/>
    <x v="1"/>
    <x v="1"/>
    <x v="0"/>
  </r>
  <r>
    <n v="674"/>
    <s v="14faa79f"/>
    <x v="446"/>
    <d v="2022-08-25T00:00:00"/>
    <x v="673"/>
    <n v="19"/>
    <x v="0"/>
    <x v="2"/>
    <x v="0"/>
    <x v="4"/>
    <x v="4"/>
    <x v="6"/>
    <x v="2"/>
    <n v="1"/>
    <x v="8"/>
    <x v="0"/>
    <x v="5"/>
    <x v="0"/>
    <n v="16"/>
    <x v="0"/>
    <x v="0"/>
    <x v="0"/>
  </r>
  <r>
    <n v="675"/>
    <s v="6ab45b6b"/>
    <x v="570"/>
    <d v="2022-02-10T00:00:00"/>
    <x v="674"/>
    <n v="20"/>
    <x v="1"/>
    <x v="1"/>
    <x v="1"/>
    <x v="1"/>
    <x v="6"/>
    <x v="6"/>
    <x v="3"/>
    <n v="3"/>
    <x v="25"/>
    <x v="1"/>
    <x v="2"/>
    <x v="0"/>
    <n v="57"/>
    <x v="0"/>
    <x v="0"/>
    <x v="0"/>
  </r>
  <r>
    <n v="676"/>
    <s v="a142bb43"/>
    <x v="571"/>
    <d v="2021-10-08T00:00:00"/>
    <x v="675"/>
    <n v="21"/>
    <x v="1"/>
    <x v="4"/>
    <x v="2"/>
    <x v="2"/>
    <x v="0"/>
    <x v="1"/>
    <x v="2"/>
    <n v="3"/>
    <x v="34"/>
    <x v="2"/>
    <x v="8"/>
    <x v="0"/>
    <n v="41"/>
    <x v="1"/>
    <x v="1"/>
    <x v="1"/>
  </r>
  <r>
    <n v="677"/>
    <s v="096e1ce4"/>
    <x v="572"/>
    <d v="2024-05-20T00:00:00"/>
    <x v="676"/>
    <n v="22"/>
    <x v="1"/>
    <x v="6"/>
    <x v="2"/>
    <x v="3"/>
    <x v="2"/>
    <x v="6"/>
    <x v="0"/>
    <n v="4"/>
    <x v="22"/>
    <x v="1"/>
    <x v="3"/>
    <x v="2"/>
    <n v="38"/>
    <x v="1"/>
    <x v="0"/>
    <x v="2"/>
  </r>
  <r>
    <n v="678"/>
    <s v="8c86fba2"/>
    <x v="143"/>
    <d v="2022-10-14T00:00:00"/>
    <x v="677"/>
    <n v="23"/>
    <x v="1"/>
    <x v="5"/>
    <x v="0"/>
    <x v="0"/>
    <x v="3"/>
    <x v="0"/>
    <x v="0"/>
    <n v="2"/>
    <x v="26"/>
    <x v="2"/>
    <x v="7"/>
    <x v="0"/>
    <n v="14"/>
    <x v="1"/>
    <x v="1"/>
    <x v="2"/>
  </r>
  <r>
    <n v="679"/>
    <s v="a381c039"/>
    <x v="573"/>
    <d v="2022-05-25T00:00:00"/>
    <x v="678"/>
    <n v="0"/>
    <x v="1"/>
    <x v="2"/>
    <x v="4"/>
    <x v="2"/>
    <x v="1"/>
    <x v="3"/>
    <x v="3"/>
    <n v="4"/>
    <x v="33"/>
    <x v="0"/>
    <x v="5"/>
    <x v="3"/>
    <n v="7"/>
    <x v="1"/>
    <x v="1"/>
    <x v="0"/>
  </r>
  <r>
    <n v="680"/>
    <s v="f073e060"/>
    <x v="574"/>
    <d v="2020-07-02T00:00:00"/>
    <x v="679"/>
    <n v="1"/>
    <x v="1"/>
    <x v="5"/>
    <x v="1"/>
    <x v="2"/>
    <x v="1"/>
    <x v="2"/>
    <x v="1"/>
    <n v="1"/>
    <x v="3"/>
    <x v="0"/>
    <x v="0"/>
    <x v="2"/>
    <n v="38"/>
    <x v="0"/>
    <x v="1"/>
    <x v="1"/>
  </r>
  <r>
    <n v="681"/>
    <s v="89d4cf72"/>
    <x v="575"/>
    <d v="2023-07-11T00:00:00"/>
    <x v="680"/>
    <n v="2"/>
    <x v="1"/>
    <x v="7"/>
    <x v="4"/>
    <x v="3"/>
    <x v="2"/>
    <x v="2"/>
    <x v="2"/>
    <n v="5"/>
    <x v="51"/>
    <x v="1"/>
    <x v="3"/>
    <x v="0"/>
    <n v="40"/>
    <x v="1"/>
    <x v="0"/>
    <x v="0"/>
  </r>
  <r>
    <n v="682"/>
    <s v="910d254d"/>
    <x v="184"/>
    <d v="2021-03-23T00:00:00"/>
    <x v="681"/>
    <n v="3"/>
    <x v="1"/>
    <x v="7"/>
    <x v="2"/>
    <x v="0"/>
    <x v="2"/>
    <x v="0"/>
    <x v="3"/>
    <n v="3"/>
    <x v="47"/>
    <x v="1"/>
    <x v="4"/>
    <x v="1"/>
    <n v="20"/>
    <x v="1"/>
    <x v="1"/>
    <x v="1"/>
  </r>
  <r>
    <n v="683"/>
    <s v="b992ab24"/>
    <x v="576"/>
    <d v="2020-12-28T00:00:00"/>
    <x v="682"/>
    <n v="4"/>
    <x v="1"/>
    <x v="7"/>
    <x v="0"/>
    <x v="4"/>
    <x v="1"/>
    <x v="1"/>
    <x v="2"/>
    <n v="1"/>
    <x v="29"/>
    <x v="2"/>
    <x v="8"/>
    <x v="0"/>
    <n v="55"/>
    <x v="1"/>
    <x v="0"/>
    <x v="2"/>
  </r>
  <r>
    <n v="684"/>
    <s v="2a687566"/>
    <x v="577"/>
    <d v="2023-10-08T00:00:00"/>
    <x v="683"/>
    <n v="5"/>
    <x v="1"/>
    <x v="4"/>
    <x v="0"/>
    <x v="0"/>
    <x v="3"/>
    <x v="0"/>
    <x v="1"/>
    <n v="2"/>
    <x v="17"/>
    <x v="1"/>
    <x v="2"/>
    <x v="1"/>
    <n v="25"/>
    <x v="1"/>
    <x v="0"/>
    <x v="1"/>
  </r>
  <r>
    <n v="685"/>
    <s v="2449402f"/>
    <x v="203"/>
    <d v="2022-06-02T00:00:00"/>
    <x v="684"/>
    <n v="6"/>
    <x v="1"/>
    <x v="1"/>
    <x v="3"/>
    <x v="4"/>
    <x v="5"/>
    <x v="6"/>
    <x v="1"/>
    <n v="1"/>
    <x v="18"/>
    <x v="2"/>
    <x v="0"/>
    <x v="0"/>
    <n v="21"/>
    <x v="1"/>
    <x v="1"/>
    <x v="3"/>
  </r>
  <r>
    <n v="686"/>
    <s v="88691c72"/>
    <x v="578"/>
    <d v="2020-02-11T00:00:00"/>
    <x v="685"/>
    <n v="7"/>
    <x v="0"/>
    <x v="7"/>
    <x v="4"/>
    <x v="4"/>
    <x v="3"/>
    <x v="0"/>
    <x v="0"/>
    <n v="2"/>
    <x v="15"/>
    <x v="1"/>
    <x v="5"/>
    <x v="0"/>
    <n v="23"/>
    <x v="0"/>
    <x v="0"/>
    <x v="3"/>
  </r>
  <r>
    <n v="687"/>
    <s v="ccf7b7a7"/>
    <x v="579"/>
    <d v="2021-12-23T00:00:00"/>
    <x v="686"/>
    <n v="8"/>
    <x v="0"/>
    <x v="0"/>
    <x v="2"/>
    <x v="4"/>
    <x v="4"/>
    <x v="1"/>
    <x v="0"/>
    <n v="4"/>
    <x v="33"/>
    <x v="1"/>
    <x v="8"/>
    <x v="2"/>
    <n v="56"/>
    <x v="0"/>
    <x v="1"/>
    <x v="3"/>
  </r>
  <r>
    <n v="688"/>
    <s v="2b331c5d"/>
    <x v="108"/>
    <d v="2022-03-10T00:00:00"/>
    <x v="687"/>
    <n v="9"/>
    <x v="0"/>
    <x v="3"/>
    <x v="0"/>
    <x v="0"/>
    <x v="0"/>
    <x v="5"/>
    <x v="0"/>
    <n v="5"/>
    <x v="17"/>
    <x v="1"/>
    <x v="10"/>
    <x v="0"/>
    <n v="5"/>
    <x v="1"/>
    <x v="0"/>
    <x v="3"/>
  </r>
  <r>
    <n v="689"/>
    <s v="1d443595"/>
    <x v="580"/>
    <d v="2020-05-29T00:00:00"/>
    <x v="688"/>
    <n v="10"/>
    <x v="0"/>
    <x v="1"/>
    <x v="2"/>
    <x v="1"/>
    <x v="2"/>
    <x v="0"/>
    <x v="1"/>
    <n v="5"/>
    <x v="28"/>
    <x v="2"/>
    <x v="8"/>
    <x v="3"/>
    <n v="36"/>
    <x v="0"/>
    <x v="1"/>
    <x v="1"/>
  </r>
  <r>
    <n v="690"/>
    <s v="4392074b"/>
    <x v="581"/>
    <d v="2022-02-17T00:00:00"/>
    <x v="689"/>
    <n v="11"/>
    <x v="1"/>
    <x v="3"/>
    <x v="1"/>
    <x v="2"/>
    <x v="4"/>
    <x v="4"/>
    <x v="1"/>
    <n v="5"/>
    <x v="2"/>
    <x v="1"/>
    <x v="6"/>
    <x v="0"/>
    <n v="34"/>
    <x v="1"/>
    <x v="0"/>
    <x v="2"/>
  </r>
  <r>
    <n v="691"/>
    <s v="0a2d4dc7"/>
    <x v="582"/>
    <d v="2023-06-03T00:00:00"/>
    <x v="690"/>
    <n v="12"/>
    <x v="1"/>
    <x v="2"/>
    <x v="1"/>
    <x v="3"/>
    <x v="1"/>
    <x v="1"/>
    <x v="1"/>
    <n v="5"/>
    <x v="42"/>
    <x v="0"/>
    <x v="6"/>
    <x v="2"/>
    <n v="7"/>
    <x v="0"/>
    <x v="1"/>
    <x v="2"/>
  </r>
  <r>
    <n v="692"/>
    <s v="f7ac78e1"/>
    <x v="583"/>
    <d v="2023-04-07T00:00:00"/>
    <x v="691"/>
    <n v="13"/>
    <x v="1"/>
    <x v="0"/>
    <x v="4"/>
    <x v="3"/>
    <x v="5"/>
    <x v="2"/>
    <x v="2"/>
    <n v="1"/>
    <x v="19"/>
    <x v="2"/>
    <x v="3"/>
    <x v="2"/>
    <n v="43"/>
    <x v="0"/>
    <x v="1"/>
    <x v="1"/>
  </r>
  <r>
    <n v="693"/>
    <s v="78b13a19"/>
    <x v="584"/>
    <d v="2023-12-26T00:00:00"/>
    <x v="692"/>
    <n v="14"/>
    <x v="1"/>
    <x v="7"/>
    <x v="1"/>
    <x v="3"/>
    <x v="2"/>
    <x v="1"/>
    <x v="0"/>
    <n v="2"/>
    <x v="0"/>
    <x v="0"/>
    <x v="0"/>
    <x v="1"/>
    <n v="52"/>
    <x v="0"/>
    <x v="1"/>
    <x v="0"/>
  </r>
  <r>
    <n v="694"/>
    <s v="e77f485f"/>
    <x v="585"/>
    <d v="2024-08-20T00:00:00"/>
    <x v="693"/>
    <n v="15"/>
    <x v="1"/>
    <x v="5"/>
    <x v="3"/>
    <x v="2"/>
    <x v="5"/>
    <x v="4"/>
    <x v="1"/>
    <n v="5"/>
    <x v="23"/>
    <x v="2"/>
    <x v="9"/>
    <x v="2"/>
    <n v="39"/>
    <x v="0"/>
    <x v="0"/>
    <x v="1"/>
  </r>
  <r>
    <n v="695"/>
    <s v="e9a73851"/>
    <x v="474"/>
    <d v="2022-05-12T00:00:00"/>
    <x v="694"/>
    <n v="16"/>
    <x v="0"/>
    <x v="0"/>
    <x v="0"/>
    <x v="3"/>
    <x v="3"/>
    <x v="6"/>
    <x v="2"/>
    <n v="1"/>
    <x v="37"/>
    <x v="0"/>
    <x v="5"/>
    <x v="1"/>
    <n v="26"/>
    <x v="1"/>
    <x v="0"/>
    <x v="0"/>
  </r>
  <r>
    <n v="696"/>
    <s v="fa04a34a"/>
    <x v="22"/>
    <d v="2020-12-18T00:00:00"/>
    <x v="695"/>
    <n v="17"/>
    <x v="0"/>
    <x v="1"/>
    <x v="3"/>
    <x v="4"/>
    <x v="1"/>
    <x v="1"/>
    <x v="3"/>
    <n v="2"/>
    <x v="32"/>
    <x v="1"/>
    <x v="0"/>
    <x v="1"/>
    <n v="49"/>
    <x v="0"/>
    <x v="0"/>
    <x v="0"/>
  </r>
  <r>
    <n v="697"/>
    <s v="be6bfd97"/>
    <x v="586"/>
    <d v="2020-06-01T00:00:00"/>
    <x v="696"/>
    <n v="18"/>
    <x v="0"/>
    <x v="1"/>
    <x v="1"/>
    <x v="3"/>
    <x v="1"/>
    <x v="2"/>
    <x v="1"/>
    <n v="4"/>
    <x v="13"/>
    <x v="0"/>
    <x v="1"/>
    <x v="3"/>
    <n v="42"/>
    <x v="1"/>
    <x v="0"/>
    <x v="2"/>
  </r>
  <r>
    <n v="698"/>
    <s v="f8d9ff7f"/>
    <x v="587"/>
    <d v="2022-05-26T00:00:00"/>
    <x v="697"/>
    <n v="19"/>
    <x v="0"/>
    <x v="2"/>
    <x v="1"/>
    <x v="2"/>
    <x v="2"/>
    <x v="5"/>
    <x v="2"/>
    <n v="1"/>
    <x v="13"/>
    <x v="0"/>
    <x v="10"/>
    <x v="2"/>
    <n v="54"/>
    <x v="0"/>
    <x v="0"/>
    <x v="3"/>
  </r>
  <r>
    <n v="699"/>
    <s v="ac41b88e"/>
    <x v="588"/>
    <d v="2023-06-13T00:00:00"/>
    <x v="698"/>
    <n v="20"/>
    <x v="1"/>
    <x v="4"/>
    <x v="1"/>
    <x v="2"/>
    <x v="1"/>
    <x v="5"/>
    <x v="3"/>
    <n v="3"/>
    <x v="37"/>
    <x v="0"/>
    <x v="1"/>
    <x v="0"/>
    <n v="17"/>
    <x v="0"/>
    <x v="0"/>
    <x v="3"/>
  </r>
  <r>
    <n v="700"/>
    <s v="f4c8ef2c"/>
    <x v="589"/>
    <d v="2023-07-23T00:00:00"/>
    <x v="699"/>
    <n v="21"/>
    <x v="1"/>
    <x v="6"/>
    <x v="1"/>
    <x v="2"/>
    <x v="0"/>
    <x v="5"/>
    <x v="1"/>
    <n v="1"/>
    <x v="23"/>
    <x v="2"/>
    <x v="8"/>
    <x v="3"/>
    <n v="52"/>
    <x v="1"/>
    <x v="1"/>
    <x v="1"/>
  </r>
  <r>
    <n v="701"/>
    <s v="550eaa36"/>
    <x v="100"/>
    <d v="2024-10-02T00:00:00"/>
    <x v="700"/>
    <n v="22"/>
    <x v="1"/>
    <x v="2"/>
    <x v="0"/>
    <x v="3"/>
    <x v="1"/>
    <x v="2"/>
    <x v="2"/>
    <n v="5"/>
    <x v="45"/>
    <x v="2"/>
    <x v="3"/>
    <x v="2"/>
    <n v="6"/>
    <x v="0"/>
    <x v="0"/>
    <x v="2"/>
  </r>
  <r>
    <n v="702"/>
    <s v="5466dcac"/>
    <x v="102"/>
    <d v="2021-06-12T00:00:00"/>
    <x v="701"/>
    <n v="23"/>
    <x v="1"/>
    <x v="5"/>
    <x v="3"/>
    <x v="1"/>
    <x v="5"/>
    <x v="4"/>
    <x v="0"/>
    <n v="3"/>
    <x v="35"/>
    <x v="2"/>
    <x v="8"/>
    <x v="3"/>
    <n v="46"/>
    <x v="1"/>
    <x v="1"/>
    <x v="0"/>
  </r>
  <r>
    <n v="703"/>
    <n v="75890409"/>
    <x v="590"/>
    <d v="2022-01-10T00:00:00"/>
    <x v="702"/>
    <n v="0"/>
    <x v="1"/>
    <x v="1"/>
    <x v="1"/>
    <x v="3"/>
    <x v="1"/>
    <x v="6"/>
    <x v="2"/>
    <n v="4"/>
    <x v="16"/>
    <x v="1"/>
    <x v="0"/>
    <x v="3"/>
    <n v="34"/>
    <x v="1"/>
    <x v="0"/>
    <x v="1"/>
  </r>
  <r>
    <n v="704"/>
    <s v="85a6760f"/>
    <x v="210"/>
    <d v="2024-03-22T00:00:00"/>
    <x v="703"/>
    <n v="1"/>
    <x v="1"/>
    <x v="1"/>
    <x v="3"/>
    <x v="2"/>
    <x v="2"/>
    <x v="5"/>
    <x v="2"/>
    <n v="1"/>
    <x v="31"/>
    <x v="2"/>
    <x v="5"/>
    <x v="3"/>
    <n v="60"/>
    <x v="0"/>
    <x v="0"/>
    <x v="3"/>
  </r>
  <r>
    <n v="705"/>
    <s v="93aeac72"/>
    <x v="591"/>
    <d v="2022-12-28T00:00:00"/>
    <x v="704"/>
    <n v="2"/>
    <x v="1"/>
    <x v="3"/>
    <x v="0"/>
    <x v="3"/>
    <x v="2"/>
    <x v="5"/>
    <x v="0"/>
    <n v="4"/>
    <x v="31"/>
    <x v="0"/>
    <x v="0"/>
    <x v="0"/>
    <n v="60"/>
    <x v="1"/>
    <x v="0"/>
    <x v="0"/>
  </r>
  <r>
    <n v="706"/>
    <s v="de728068"/>
    <x v="592"/>
    <d v="2020-07-06T00:00:00"/>
    <x v="705"/>
    <n v="3"/>
    <x v="1"/>
    <x v="0"/>
    <x v="1"/>
    <x v="0"/>
    <x v="1"/>
    <x v="5"/>
    <x v="3"/>
    <n v="3"/>
    <x v="11"/>
    <x v="1"/>
    <x v="7"/>
    <x v="0"/>
    <n v="36"/>
    <x v="1"/>
    <x v="1"/>
    <x v="1"/>
  </r>
  <r>
    <n v="707"/>
    <s v="b7382afd"/>
    <x v="149"/>
    <d v="2021-10-02T00:00:00"/>
    <x v="706"/>
    <n v="4"/>
    <x v="1"/>
    <x v="7"/>
    <x v="1"/>
    <x v="0"/>
    <x v="3"/>
    <x v="4"/>
    <x v="3"/>
    <n v="1"/>
    <x v="32"/>
    <x v="2"/>
    <x v="4"/>
    <x v="1"/>
    <n v="54"/>
    <x v="1"/>
    <x v="1"/>
    <x v="1"/>
  </r>
  <r>
    <n v="708"/>
    <s v="18c679ad"/>
    <x v="51"/>
    <d v="2022-11-02T00:00:00"/>
    <x v="707"/>
    <n v="5"/>
    <x v="1"/>
    <x v="5"/>
    <x v="4"/>
    <x v="3"/>
    <x v="2"/>
    <x v="4"/>
    <x v="2"/>
    <n v="5"/>
    <x v="47"/>
    <x v="1"/>
    <x v="1"/>
    <x v="1"/>
    <n v="52"/>
    <x v="1"/>
    <x v="1"/>
    <x v="2"/>
  </r>
  <r>
    <n v="709"/>
    <s v="2890b81f"/>
    <x v="593"/>
    <d v="2022-08-17T00:00:00"/>
    <x v="708"/>
    <n v="6"/>
    <x v="1"/>
    <x v="3"/>
    <x v="4"/>
    <x v="2"/>
    <x v="0"/>
    <x v="3"/>
    <x v="0"/>
    <n v="4"/>
    <x v="11"/>
    <x v="2"/>
    <x v="7"/>
    <x v="0"/>
    <n v="22"/>
    <x v="1"/>
    <x v="1"/>
    <x v="0"/>
  </r>
  <r>
    <n v="710"/>
    <s v="3308873a"/>
    <x v="319"/>
    <d v="2021-01-19T00:00:00"/>
    <x v="709"/>
    <n v="7"/>
    <x v="0"/>
    <x v="2"/>
    <x v="4"/>
    <x v="3"/>
    <x v="1"/>
    <x v="0"/>
    <x v="1"/>
    <n v="2"/>
    <x v="32"/>
    <x v="0"/>
    <x v="4"/>
    <x v="3"/>
    <n v="35"/>
    <x v="1"/>
    <x v="0"/>
    <x v="3"/>
  </r>
  <r>
    <n v="711"/>
    <s v="0622ac58"/>
    <x v="594"/>
    <d v="2024-09-08T00:00:00"/>
    <x v="710"/>
    <n v="8"/>
    <x v="0"/>
    <x v="3"/>
    <x v="1"/>
    <x v="4"/>
    <x v="2"/>
    <x v="4"/>
    <x v="3"/>
    <n v="2"/>
    <x v="34"/>
    <x v="2"/>
    <x v="8"/>
    <x v="1"/>
    <n v="30"/>
    <x v="1"/>
    <x v="0"/>
    <x v="1"/>
  </r>
  <r>
    <n v="712"/>
    <s v="984503d1"/>
    <x v="116"/>
    <d v="2020-09-24T00:00:00"/>
    <x v="711"/>
    <n v="9"/>
    <x v="0"/>
    <x v="4"/>
    <x v="1"/>
    <x v="0"/>
    <x v="5"/>
    <x v="4"/>
    <x v="1"/>
    <n v="1"/>
    <x v="10"/>
    <x v="0"/>
    <x v="10"/>
    <x v="0"/>
    <n v="33"/>
    <x v="0"/>
    <x v="0"/>
    <x v="0"/>
  </r>
  <r>
    <n v="713"/>
    <s v="69b5be4e"/>
    <x v="127"/>
    <d v="2020-04-01T00:00:00"/>
    <x v="712"/>
    <n v="10"/>
    <x v="0"/>
    <x v="6"/>
    <x v="4"/>
    <x v="4"/>
    <x v="4"/>
    <x v="1"/>
    <x v="1"/>
    <n v="5"/>
    <x v="3"/>
    <x v="2"/>
    <x v="4"/>
    <x v="2"/>
    <n v="25"/>
    <x v="1"/>
    <x v="0"/>
    <x v="0"/>
  </r>
  <r>
    <n v="714"/>
    <s v="edd3079b"/>
    <x v="453"/>
    <d v="2021-03-15T00:00:00"/>
    <x v="713"/>
    <n v="11"/>
    <x v="1"/>
    <x v="1"/>
    <x v="0"/>
    <x v="4"/>
    <x v="6"/>
    <x v="1"/>
    <x v="3"/>
    <n v="2"/>
    <x v="40"/>
    <x v="2"/>
    <x v="7"/>
    <x v="3"/>
    <n v="22"/>
    <x v="0"/>
    <x v="1"/>
    <x v="1"/>
  </r>
  <r>
    <n v="715"/>
    <s v="598ed0a5"/>
    <x v="595"/>
    <d v="2024-04-09T00:00:00"/>
    <x v="714"/>
    <n v="12"/>
    <x v="1"/>
    <x v="2"/>
    <x v="0"/>
    <x v="4"/>
    <x v="3"/>
    <x v="4"/>
    <x v="2"/>
    <n v="3"/>
    <x v="53"/>
    <x v="2"/>
    <x v="2"/>
    <x v="0"/>
    <n v="27"/>
    <x v="1"/>
    <x v="0"/>
    <x v="2"/>
  </r>
  <r>
    <n v="716"/>
    <s v="1573bb9d"/>
    <x v="596"/>
    <d v="2020-08-05T00:00:00"/>
    <x v="715"/>
    <n v="13"/>
    <x v="1"/>
    <x v="5"/>
    <x v="4"/>
    <x v="4"/>
    <x v="6"/>
    <x v="3"/>
    <x v="1"/>
    <n v="5"/>
    <x v="11"/>
    <x v="0"/>
    <x v="3"/>
    <x v="1"/>
    <n v="46"/>
    <x v="1"/>
    <x v="1"/>
    <x v="2"/>
  </r>
  <r>
    <n v="717"/>
    <s v="a6ece22c"/>
    <x v="97"/>
    <d v="2022-04-29T00:00:00"/>
    <x v="716"/>
    <n v="14"/>
    <x v="1"/>
    <x v="5"/>
    <x v="3"/>
    <x v="3"/>
    <x v="6"/>
    <x v="0"/>
    <x v="2"/>
    <n v="1"/>
    <x v="25"/>
    <x v="1"/>
    <x v="10"/>
    <x v="0"/>
    <n v="39"/>
    <x v="0"/>
    <x v="0"/>
    <x v="0"/>
  </r>
  <r>
    <n v="718"/>
    <s v="7839c644"/>
    <x v="597"/>
    <d v="2022-05-09T00:00:00"/>
    <x v="717"/>
    <n v="15"/>
    <x v="1"/>
    <x v="7"/>
    <x v="3"/>
    <x v="2"/>
    <x v="5"/>
    <x v="6"/>
    <x v="2"/>
    <n v="3"/>
    <x v="9"/>
    <x v="1"/>
    <x v="6"/>
    <x v="2"/>
    <n v="40"/>
    <x v="0"/>
    <x v="1"/>
    <x v="2"/>
  </r>
  <r>
    <n v="719"/>
    <s v="54a4e381"/>
    <x v="598"/>
    <d v="2021-03-19T00:00:00"/>
    <x v="718"/>
    <n v="16"/>
    <x v="0"/>
    <x v="7"/>
    <x v="3"/>
    <x v="3"/>
    <x v="2"/>
    <x v="0"/>
    <x v="2"/>
    <n v="1"/>
    <x v="17"/>
    <x v="1"/>
    <x v="9"/>
    <x v="3"/>
    <n v="57"/>
    <x v="0"/>
    <x v="1"/>
    <x v="3"/>
  </r>
  <r>
    <n v="720"/>
    <s v="d86e0e97"/>
    <x v="599"/>
    <d v="2023-04-23T00:00:00"/>
    <x v="719"/>
    <n v="17"/>
    <x v="0"/>
    <x v="5"/>
    <x v="4"/>
    <x v="4"/>
    <x v="2"/>
    <x v="5"/>
    <x v="1"/>
    <n v="3"/>
    <x v="6"/>
    <x v="2"/>
    <x v="5"/>
    <x v="3"/>
    <n v="35"/>
    <x v="0"/>
    <x v="0"/>
    <x v="0"/>
  </r>
  <r>
    <n v="721"/>
    <s v="787bb1b9"/>
    <x v="600"/>
    <d v="2021-09-03T00:00:00"/>
    <x v="720"/>
    <n v="18"/>
    <x v="0"/>
    <x v="2"/>
    <x v="1"/>
    <x v="4"/>
    <x v="5"/>
    <x v="3"/>
    <x v="3"/>
    <n v="4"/>
    <x v="2"/>
    <x v="1"/>
    <x v="6"/>
    <x v="2"/>
    <n v="23"/>
    <x v="1"/>
    <x v="0"/>
    <x v="1"/>
  </r>
  <r>
    <n v="722"/>
    <s v="764c983f"/>
    <x v="601"/>
    <d v="2024-09-25T00:00:00"/>
    <x v="721"/>
    <n v="19"/>
    <x v="0"/>
    <x v="7"/>
    <x v="4"/>
    <x v="2"/>
    <x v="1"/>
    <x v="5"/>
    <x v="3"/>
    <n v="1"/>
    <x v="56"/>
    <x v="1"/>
    <x v="2"/>
    <x v="0"/>
    <n v="39"/>
    <x v="0"/>
    <x v="0"/>
    <x v="2"/>
  </r>
  <r>
    <n v="723"/>
    <s v="693903c2"/>
    <x v="602"/>
    <d v="2022-10-15T00:00:00"/>
    <x v="722"/>
    <n v="20"/>
    <x v="1"/>
    <x v="5"/>
    <x v="0"/>
    <x v="0"/>
    <x v="3"/>
    <x v="1"/>
    <x v="1"/>
    <n v="3"/>
    <x v="29"/>
    <x v="2"/>
    <x v="5"/>
    <x v="1"/>
    <n v="59"/>
    <x v="0"/>
    <x v="0"/>
    <x v="3"/>
  </r>
  <r>
    <n v="724"/>
    <s v="53db8f62"/>
    <x v="53"/>
    <d v="2020-10-19T00:00:00"/>
    <x v="723"/>
    <n v="21"/>
    <x v="1"/>
    <x v="1"/>
    <x v="0"/>
    <x v="4"/>
    <x v="4"/>
    <x v="3"/>
    <x v="2"/>
    <n v="5"/>
    <x v="55"/>
    <x v="2"/>
    <x v="1"/>
    <x v="0"/>
    <n v="22"/>
    <x v="0"/>
    <x v="1"/>
    <x v="3"/>
  </r>
  <r>
    <n v="725"/>
    <s v="487f3484"/>
    <x v="603"/>
    <d v="2022-11-25T00:00:00"/>
    <x v="724"/>
    <n v="22"/>
    <x v="1"/>
    <x v="2"/>
    <x v="3"/>
    <x v="3"/>
    <x v="0"/>
    <x v="4"/>
    <x v="2"/>
    <n v="4"/>
    <x v="48"/>
    <x v="2"/>
    <x v="6"/>
    <x v="2"/>
    <n v="60"/>
    <x v="1"/>
    <x v="0"/>
    <x v="2"/>
  </r>
  <r>
    <n v="726"/>
    <s v="da707494"/>
    <x v="604"/>
    <d v="2020-10-05T00:00:00"/>
    <x v="725"/>
    <n v="23"/>
    <x v="1"/>
    <x v="1"/>
    <x v="0"/>
    <x v="0"/>
    <x v="5"/>
    <x v="4"/>
    <x v="0"/>
    <n v="5"/>
    <x v="1"/>
    <x v="1"/>
    <x v="4"/>
    <x v="0"/>
    <n v="50"/>
    <x v="0"/>
    <x v="1"/>
    <x v="3"/>
  </r>
  <r>
    <n v="727"/>
    <s v="51adcd12"/>
    <x v="597"/>
    <d v="2022-05-09T00:00:00"/>
    <x v="726"/>
    <n v="0"/>
    <x v="1"/>
    <x v="1"/>
    <x v="3"/>
    <x v="0"/>
    <x v="4"/>
    <x v="6"/>
    <x v="1"/>
    <n v="4"/>
    <x v="10"/>
    <x v="2"/>
    <x v="9"/>
    <x v="3"/>
    <n v="41"/>
    <x v="0"/>
    <x v="1"/>
    <x v="3"/>
  </r>
  <r>
    <n v="728"/>
    <s v="bad03b06"/>
    <x v="183"/>
    <d v="2021-10-16T00:00:00"/>
    <x v="727"/>
    <n v="1"/>
    <x v="1"/>
    <x v="0"/>
    <x v="3"/>
    <x v="2"/>
    <x v="1"/>
    <x v="2"/>
    <x v="2"/>
    <n v="5"/>
    <x v="55"/>
    <x v="0"/>
    <x v="9"/>
    <x v="2"/>
    <n v="24"/>
    <x v="1"/>
    <x v="1"/>
    <x v="3"/>
  </r>
  <r>
    <n v="729"/>
    <s v="fcaf33ca"/>
    <x v="140"/>
    <d v="2023-03-25T00:00:00"/>
    <x v="728"/>
    <n v="2"/>
    <x v="1"/>
    <x v="6"/>
    <x v="4"/>
    <x v="4"/>
    <x v="6"/>
    <x v="5"/>
    <x v="0"/>
    <n v="4"/>
    <x v="9"/>
    <x v="0"/>
    <x v="4"/>
    <x v="2"/>
    <n v="25"/>
    <x v="0"/>
    <x v="1"/>
    <x v="1"/>
  </r>
  <r>
    <n v="730"/>
    <s v="4d0baaf5"/>
    <x v="605"/>
    <d v="2022-04-01T00:00:00"/>
    <x v="729"/>
    <n v="3"/>
    <x v="1"/>
    <x v="3"/>
    <x v="0"/>
    <x v="4"/>
    <x v="5"/>
    <x v="3"/>
    <x v="0"/>
    <n v="3"/>
    <x v="49"/>
    <x v="2"/>
    <x v="1"/>
    <x v="3"/>
    <n v="24"/>
    <x v="1"/>
    <x v="1"/>
    <x v="1"/>
  </r>
  <r>
    <n v="731"/>
    <s v="c934d9d5"/>
    <x v="253"/>
    <d v="2020-11-22T00:00:00"/>
    <x v="730"/>
    <n v="4"/>
    <x v="1"/>
    <x v="0"/>
    <x v="1"/>
    <x v="2"/>
    <x v="1"/>
    <x v="6"/>
    <x v="2"/>
    <n v="3"/>
    <x v="44"/>
    <x v="1"/>
    <x v="8"/>
    <x v="0"/>
    <n v="20"/>
    <x v="1"/>
    <x v="1"/>
    <x v="3"/>
  </r>
  <r>
    <n v="732"/>
    <s v="f956dadd"/>
    <x v="606"/>
    <d v="2022-06-28T00:00:00"/>
    <x v="731"/>
    <n v="5"/>
    <x v="1"/>
    <x v="7"/>
    <x v="2"/>
    <x v="0"/>
    <x v="2"/>
    <x v="3"/>
    <x v="1"/>
    <n v="4"/>
    <x v="51"/>
    <x v="1"/>
    <x v="3"/>
    <x v="1"/>
    <n v="37"/>
    <x v="0"/>
    <x v="1"/>
    <x v="2"/>
  </r>
  <r>
    <n v="733"/>
    <s v="f0e93417"/>
    <x v="21"/>
    <d v="2022-10-27T00:00:00"/>
    <x v="732"/>
    <n v="6"/>
    <x v="1"/>
    <x v="1"/>
    <x v="1"/>
    <x v="4"/>
    <x v="6"/>
    <x v="1"/>
    <x v="1"/>
    <n v="2"/>
    <x v="52"/>
    <x v="1"/>
    <x v="2"/>
    <x v="2"/>
    <n v="39"/>
    <x v="0"/>
    <x v="1"/>
    <x v="1"/>
  </r>
  <r>
    <n v="734"/>
    <s v="e0ac734f"/>
    <x v="607"/>
    <d v="2022-08-18T00:00:00"/>
    <x v="733"/>
    <n v="7"/>
    <x v="0"/>
    <x v="1"/>
    <x v="2"/>
    <x v="4"/>
    <x v="4"/>
    <x v="2"/>
    <x v="2"/>
    <n v="2"/>
    <x v="27"/>
    <x v="2"/>
    <x v="0"/>
    <x v="3"/>
    <n v="52"/>
    <x v="0"/>
    <x v="1"/>
    <x v="1"/>
  </r>
  <r>
    <n v="735"/>
    <s v="3bfb81cb"/>
    <x v="50"/>
    <d v="2024-12-27T00:00:00"/>
    <x v="734"/>
    <n v="8"/>
    <x v="0"/>
    <x v="6"/>
    <x v="1"/>
    <x v="2"/>
    <x v="5"/>
    <x v="2"/>
    <x v="2"/>
    <n v="1"/>
    <x v="12"/>
    <x v="2"/>
    <x v="6"/>
    <x v="3"/>
    <n v="12"/>
    <x v="1"/>
    <x v="1"/>
    <x v="0"/>
  </r>
  <r>
    <n v="736"/>
    <s v="293e4940"/>
    <x v="608"/>
    <d v="2021-03-01T00:00:00"/>
    <x v="735"/>
    <n v="9"/>
    <x v="0"/>
    <x v="1"/>
    <x v="4"/>
    <x v="1"/>
    <x v="6"/>
    <x v="2"/>
    <x v="3"/>
    <n v="4"/>
    <x v="7"/>
    <x v="2"/>
    <x v="5"/>
    <x v="2"/>
    <n v="28"/>
    <x v="1"/>
    <x v="1"/>
    <x v="2"/>
  </r>
  <r>
    <n v="737"/>
    <s v="6acb259d"/>
    <x v="609"/>
    <d v="2024-02-17T00:00:00"/>
    <x v="736"/>
    <n v="10"/>
    <x v="0"/>
    <x v="2"/>
    <x v="0"/>
    <x v="2"/>
    <x v="2"/>
    <x v="2"/>
    <x v="1"/>
    <n v="5"/>
    <x v="43"/>
    <x v="0"/>
    <x v="1"/>
    <x v="3"/>
    <n v="33"/>
    <x v="1"/>
    <x v="0"/>
    <x v="0"/>
  </r>
  <r>
    <n v="738"/>
    <s v="c5f291d4"/>
    <x v="610"/>
    <d v="2022-01-09T00:00:00"/>
    <x v="737"/>
    <n v="11"/>
    <x v="1"/>
    <x v="0"/>
    <x v="0"/>
    <x v="0"/>
    <x v="0"/>
    <x v="0"/>
    <x v="2"/>
    <n v="5"/>
    <x v="39"/>
    <x v="2"/>
    <x v="5"/>
    <x v="0"/>
    <n v="17"/>
    <x v="1"/>
    <x v="0"/>
    <x v="1"/>
  </r>
  <r>
    <n v="739"/>
    <s v="5f405939"/>
    <x v="611"/>
    <d v="2020-06-17T00:00:00"/>
    <x v="738"/>
    <n v="12"/>
    <x v="1"/>
    <x v="5"/>
    <x v="1"/>
    <x v="1"/>
    <x v="4"/>
    <x v="2"/>
    <x v="2"/>
    <n v="4"/>
    <x v="44"/>
    <x v="2"/>
    <x v="6"/>
    <x v="3"/>
    <n v="13"/>
    <x v="0"/>
    <x v="1"/>
    <x v="1"/>
  </r>
  <r>
    <n v="740"/>
    <s v="848c087c"/>
    <x v="301"/>
    <d v="2023-02-18T00:00:00"/>
    <x v="739"/>
    <n v="13"/>
    <x v="1"/>
    <x v="5"/>
    <x v="2"/>
    <x v="2"/>
    <x v="0"/>
    <x v="6"/>
    <x v="3"/>
    <n v="2"/>
    <x v="5"/>
    <x v="2"/>
    <x v="2"/>
    <x v="0"/>
    <n v="15"/>
    <x v="0"/>
    <x v="1"/>
    <x v="0"/>
  </r>
  <r>
    <n v="741"/>
    <s v="55e67d71"/>
    <x v="612"/>
    <d v="2021-12-28T00:00:00"/>
    <x v="740"/>
    <n v="14"/>
    <x v="1"/>
    <x v="4"/>
    <x v="3"/>
    <x v="1"/>
    <x v="2"/>
    <x v="5"/>
    <x v="1"/>
    <n v="3"/>
    <x v="23"/>
    <x v="1"/>
    <x v="8"/>
    <x v="1"/>
    <n v="14"/>
    <x v="0"/>
    <x v="1"/>
    <x v="3"/>
  </r>
  <r>
    <n v="742"/>
    <s v="4e1d4f5d"/>
    <x v="613"/>
    <d v="2023-03-28T00:00:00"/>
    <x v="741"/>
    <n v="15"/>
    <x v="1"/>
    <x v="4"/>
    <x v="3"/>
    <x v="0"/>
    <x v="3"/>
    <x v="0"/>
    <x v="2"/>
    <n v="5"/>
    <x v="11"/>
    <x v="0"/>
    <x v="7"/>
    <x v="3"/>
    <n v="7"/>
    <x v="1"/>
    <x v="1"/>
    <x v="3"/>
  </r>
  <r>
    <n v="743"/>
    <s v="8a4e79fb"/>
    <x v="614"/>
    <d v="2023-04-26T00:00:00"/>
    <x v="742"/>
    <n v="16"/>
    <x v="0"/>
    <x v="0"/>
    <x v="0"/>
    <x v="0"/>
    <x v="6"/>
    <x v="2"/>
    <x v="3"/>
    <n v="1"/>
    <x v="20"/>
    <x v="2"/>
    <x v="2"/>
    <x v="1"/>
    <n v="7"/>
    <x v="0"/>
    <x v="1"/>
    <x v="1"/>
  </r>
  <r>
    <n v="744"/>
    <s v="7403b05d"/>
    <x v="615"/>
    <d v="2022-09-10T00:00:00"/>
    <x v="743"/>
    <n v="17"/>
    <x v="0"/>
    <x v="6"/>
    <x v="1"/>
    <x v="2"/>
    <x v="4"/>
    <x v="0"/>
    <x v="0"/>
    <n v="3"/>
    <x v="18"/>
    <x v="0"/>
    <x v="3"/>
    <x v="0"/>
    <n v="57"/>
    <x v="1"/>
    <x v="0"/>
    <x v="2"/>
  </r>
  <r>
    <n v="745"/>
    <s v="2e75a21a"/>
    <x v="616"/>
    <d v="2023-02-03T00:00:00"/>
    <x v="744"/>
    <n v="18"/>
    <x v="0"/>
    <x v="7"/>
    <x v="2"/>
    <x v="4"/>
    <x v="1"/>
    <x v="2"/>
    <x v="1"/>
    <n v="3"/>
    <x v="2"/>
    <x v="0"/>
    <x v="10"/>
    <x v="2"/>
    <n v="23"/>
    <x v="0"/>
    <x v="0"/>
    <x v="2"/>
  </r>
  <r>
    <n v="746"/>
    <n v="34883150"/>
    <x v="525"/>
    <d v="2021-11-18T00:00:00"/>
    <x v="745"/>
    <n v="19"/>
    <x v="0"/>
    <x v="2"/>
    <x v="3"/>
    <x v="2"/>
    <x v="3"/>
    <x v="1"/>
    <x v="3"/>
    <n v="1"/>
    <x v="23"/>
    <x v="0"/>
    <x v="5"/>
    <x v="1"/>
    <n v="12"/>
    <x v="0"/>
    <x v="1"/>
    <x v="2"/>
  </r>
  <r>
    <n v="747"/>
    <s v="ff9eb0bf"/>
    <x v="617"/>
    <d v="2022-06-08T00:00:00"/>
    <x v="746"/>
    <n v="20"/>
    <x v="1"/>
    <x v="7"/>
    <x v="1"/>
    <x v="2"/>
    <x v="3"/>
    <x v="4"/>
    <x v="1"/>
    <n v="2"/>
    <x v="3"/>
    <x v="2"/>
    <x v="10"/>
    <x v="1"/>
    <n v="44"/>
    <x v="0"/>
    <x v="0"/>
    <x v="2"/>
  </r>
  <r>
    <n v="748"/>
    <s v="0c65811e"/>
    <x v="238"/>
    <d v="2024-09-07T00:00:00"/>
    <x v="747"/>
    <n v="21"/>
    <x v="1"/>
    <x v="7"/>
    <x v="1"/>
    <x v="4"/>
    <x v="4"/>
    <x v="5"/>
    <x v="3"/>
    <n v="4"/>
    <x v="0"/>
    <x v="1"/>
    <x v="7"/>
    <x v="1"/>
    <n v="48"/>
    <x v="0"/>
    <x v="1"/>
    <x v="0"/>
  </r>
  <r>
    <n v="749"/>
    <s v="1867d283"/>
    <x v="240"/>
    <d v="2020-05-10T00:00:00"/>
    <x v="748"/>
    <n v="22"/>
    <x v="1"/>
    <x v="2"/>
    <x v="2"/>
    <x v="2"/>
    <x v="3"/>
    <x v="6"/>
    <x v="0"/>
    <n v="4"/>
    <x v="8"/>
    <x v="0"/>
    <x v="1"/>
    <x v="0"/>
    <n v="55"/>
    <x v="1"/>
    <x v="1"/>
    <x v="1"/>
  </r>
  <r>
    <n v="750"/>
    <s v="ede2da4d"/>
    <x v="618"/>
    <d v="2024-03-24T00:00:00"/>
    <x v="749"/>
    <n v="23"/>
    <x v="1"/>
    <x v="0"/>
    <x v="0"/>
    <x v="2"/>
    <x v="0"/>
    <x v="4"/>
    <x v="1"/>
    <n v="2"/>
    <x v="29"/>
    <x v="2"/>
    <x v="0"/>
    <x v="0"/>
    <n v="36"/>
    <x v="1"/>
    <x v="1"/>
    <x v="3"/>
  </r>
  <r>
    <n v="751"/>
    <s v="eceef63c"/>
    <x v="619"/>
    <d v="2023-09-23T00:00:00"/>
    <x v="750"/>
    <n v="0"/>
    <x v="1"/>
    <x v="3"/>
    <x v="0"/>
    <x v="1"/>
    <x v="0"/>
    <x v="3"/>
    <x v="0"/>
    <n v="5"/>
    <x v="8"/>
    <x v="0"/>
    <x v="1"/>
    <x v="0"/>
    <n v="39"/>
    <x v="0"/>
    <x v="0"/>
    <x v="2"/>
  </r>
  <r>
    <n v="752"/>
    <s v="9fe11613"/>
    <x v="620"/>
    <d v="2021-12-26T00:00:00"/>
    <x v="751"/>
    <n v="1"/>
    <x v="1"/>
    <x v="0"/>
    <x v="2"/>
    <x v="3"/>
    <x v="1"/>
    <x v="3"/>
    <x v="3"/>
    <n v="5"/>
    <x v="9"/>
    <x v="1"/>
    <x v="4"/>
    <x v="3"/>
    <n v="49"/>
    <x v="0"/>
    <x v="0"/>
    <x v="2"/>
  </r>
  <r>
    <n v="753"/>
    <s v="fc547431"/>
    <x v="79"/>
    <d v="2020-11-12T00:00:00"/>
    <x v="752"/>
    <n v="2"/>
    <x v="1"/>
    <x v="0"/>
    <x v="1"/>
    <x v="4"/>
    <x v="2"/>
    <x v="3"/>
    <x v="1"/>
    <n v="1"/>
    <x v="4"/>
    <x v="0"/>
    <x v="5"/>
    <x v="3"/>
    <n v="57"/>
    <x v="0"/>
    <x v="1"/>
    <x v="3"/>
  </r>
  <r>
    <n v="754"/>
    <s v="523a5c61"/>
    <x v="621"/>
    <d v="2023-02-21T00:00:00"/>
    <x v="753"/>
    <n v="3"/>
    <x v="1"/>
    <x v="0"/>
    <x v="3"/>
    <x v="2"/>
    <x v="5"/>
    <x v="4"/>
    <x v="2"/>
    <n v="2"/>
    <x v="14"/>
    <x v="1"/>
    <x v="6"/>
    <x v="0"/>
    <n v="28"/>
    <x v="0"/>
    <x v="1"/>
    <x v="1"/>
  </r>
  <r>
    <n v="755"/>
    <s v="6c5a4a01"/>
    <x v="622"/>
    <d v="2024-12-21T00:00:00"/>
    <x v="754"/>
    <n v="4"/>
    <x v="1"/>
    <x v="3"/>
    <x v="2"/>
    <x v="3"/>
    <x v="2"/>
    <x v="2"/>
    <x v="0"/>
    <n v="1"/>
    <x v="1"/>
    <x v="2"/>
    <x v="6"/>
    <x v="2"/>
    <n v="15"/>
    <x v="0"/>
    <x v="1"/>
    <x v="1"/>
  </r>
  <r>
    <n v="756"/>
    <s v="ac16dcd4"/>
    <x v="55"/>
    <d v="2020-09-29T00:00:00"/>
    <x v="755"/>
    <n v="5"/>
    <x v="1"/>
    <x v="0"/>
    <x v="2"/>
    <x v="1"/>
    <x v="2"/>
    <x v="3"/>
    <x v="0"/>
    <n v="2"/>
    <x v="2"/>
    <x v="0"/>
    <x v="5"/>
    <x v="1"/>
    <n v="38"/>
    <x v="1"/>
    <x v="0"/>
    <x v="0"/>
  </r>
  <r>
    <n v="757"/>
    <s v="4cbcae2d"/>
    <x v="155"/>
    <d v="2021-09-25T00:00:00"/>
    <x v="756"/>
    <n v="6"/>
    <x v="1"/>
    <x v="1"/>
    <x v="3"/>
    <x v="1"/>
    <x v="5"/>
    <x v="1"/>
    <x v="1"/>
    <n v="2"/>
    <x v="18"/>
    <x v="0"/>
    <x v="6"/>
    <x v="1"/>
    <n v="30"/>
    <x v="0"/>
    <x v="0"/>
    <x v="0"/>
  </r>
  <r>
    <n v="758"/>
    <s v="ae42fa8e"/>
    <x v="623"/>
    <d v="2020-05-01T00:00:00"/>
    <x v="757"/>
    <n v="7"/>
    <x v="0"/>
    <x v="2"/>
    <x v="1"/>
    <x v="0"/>
    <x v="5"/>
    <x v="5"/>
    <x v="0"/>
    <n v="4"/>
    <x v="47"/>
    <x v="2"/>
    <x v="7"/>
    <x v="1"/>
    <n v="11"/>
    <x v="1"/>
    <x v="0"/>
    <x v="3"/>
  </r>
  <r>
    <n v="759"/>
    <s v="a32b3565"/>
    <x v="624"/>
    <d v="2022-02-05T00:00:00"/>
    <x v="758"/>
    <n v="8"/>
    <x v="0"/>
    <x v="2"/>
    <x v="4"/>
    <x v="0"/>
    <x v="2"/>
    <x v="0"/>
    <x v="3"/>
    <n v="1"/>
    <x v="31"/>
    <x v="1"/>
    <x v="4"/>
    <x v="1"/>
    <n v="10"/>
    <x v="1"/>
    <x v="0"/>
    <x v="1"/>
  </r>
  <r>
    <n v="760"/>
    <s v="0d420354"/>
    <x v="294"/>
    <d v="2023-04-24T00:00:00"/>
    <x v="759"/>
    <n v="9"/>
    <x v="0"/>
    <x v="6"/>
    <x v="0"/>
    <x v="4"/>
    <x v="1"/>
    <x v="6"/>
    <x v="3"/>
    <n v="3"/>
    <x v="0"/>
    <x v="1"/>
    <x v="6"/>
    <x v="0"/>
    <n v="18"/>
    <x v="1"/>
    <x v="0"/>
    <x v="3"/>
  </r>
  <r>
    <n v="761"/>
    <s v="29c2f0df"/>
    <x v="625"/>
    <d v="2022-05-21T00:00:00"/>
    <x v="760"/>
    <n v="10"/>
    <x v="0"/>
    <x v="0"/>
    <x v="4"/>
    <x v="0"/>
    <x v="0"/>
    <x v="6"/>
    <x v="2"/>
    <n v="4"/>
    <x v="41"/>
    <x v="0"/>
    <x v="1"/>
    <x v="2"/>
    <n v="17"/>
    <x v="1"/>
    <x v="0"/>
    <x v="1"/>
  </r>
  <r>
    <n v="762"/>
    <s v="75792ca8"/>
    <x v="626"/>
    <d v="2020-10-01T00:00:00"/>
    <x v="761"/>
    <n v="11"/>
    <x v="1"/>
    <x v="4"/>
    <x v="2"/>
    <x v="4"/>
    <x v="3"/>
    <x v="0"/>
    <x v="2"/>
    <n v="1"/>
    <x v="24"/>
    <x v="2"/>
    <x v="8"/>
    <x v="1"/>
    <n v="9"/>
    <x v="0"/>
    <x v="1"/>
    <x v="1"/>
  </r>
  <r>
    <n v="763"/>
    <s v="1dcde0fe"/>
    <x v="497"/>
    <d v="2022-11-23T00:00:00"/>
    <x v="762"/>
    <n v="12"/>
    <x v="1"/>
    <x v="1"/>
    <x v="4"/>
    <x v="0"/>
    <x v="1"/>
    <x v="0"/>
    <x v="2"/>
    <n v="3"/>
    <x v="37"/>
    <x v="1"/>
    <x v="9"/>
    <x v="1"/>
    <n v="49"/>
    <x v="1"/>
    <x v="0"/>
    <x v="1"/>
  </r>
  <r>
    <n v="764"/>
    <s v="54d61ee1"/>
    <x v="627"/>
    <d v="2021-04-03T00:00:00"/>
    <x v="763"/>
    <n v="13"/>
    <x v="1"/>
    <x v="5"/>
    <x v="1"/>
    <x v="3"/>
    <x v="5"/>
    <x v="5"/>
    <x v="0"/>
    <n v="4"/>
    <x v="2"/>
    <x v="0"/>
    <x v="8"/>
    <x v="2"/>
    <n v="56"/>
    <x v="0"/>
    <x v="0"/>
    <x v="1"/>
  </r>
  <r>
    <n v="765"/>
    <s v="ab551b9d"/>
    <x v="628"/>
    <d v="2020-06-07T00:00:00"/>
    <x v="764"/>
    <n v="14"/>
    <x v="1"/>
    <x v="6"/>
    <x v="2"/>
    <x v="1"/>
    <x v="1"/>
    <x v="5"/>
    <x v="0"/>
    <n v="2"/>
    <x v="17"/>
    <x v="2"/>
    <x v="2"/>
    <x v="3"/>
    <n v="23"/>
    <x v="0"/>
    <x v="0"/>
    <x v="3"/>
  </r>
  <r>
    <n v="766"/>
    <s v="494ac1cb"/>
    <x v="31"/>
    <d v="2020-12-01T00:00:00"/>
    <x v="765"/>
    <n v="15"/>
    <x v="1"/>
    <x v="6"/>
    <x v="1"/>
    <x v="3"/>
    <x v="3"/>
    <x v="1"/>
    <x v="1"/>
    <n v="1"/>
    <x v="55"/>
    <x v="2"/>
    <x v="9"/>
    <x v="2"/>
    <n v="48"/>
    <x v="0"/>
    <x v="0"/>
    <x v="0"/>
  </r>
  <r>
    <n v="767"/>
    <s v="68088b85"/>
    <x v="326"/>
    <d v="2023-03-15T00:00:00"/>
    <x v="766"/>
    <n v="16"/>
    <x v="0"/>
    <x v="0"/>
    <x v="3"/>
    <x v="4"/>
    <x v="4"/>
    <x v="0"/>
    <x v="1"/>
    <n v="2"/>
    <x v="39"/>
    <x v="0"/>
    <x v="0"/>
    <x v="3"/>
    <n v="39"/>
    <x v="0"/>
    <x v="0"/>
    <x v="3"/>
  </r>
  <r>
    <n v="768"/>
    <s v="5a89b477"/>
    <x v="629"/>
    <d v="2023-04-22T00:00:00"/>
    <x v="767"/>
    <n v="17"/>
    <x v="0"/>
    <x v="6"/>
    <x v="3"/>
    <x v="3"/>
    <x v="0"/>
    <x v="5"/>
    <x v="2"/>
    <n v="4"/>
    <x v="26"/>
    <x v="1"/>
    <x v="1"/>
    <x v="0"/>
    <n v="8"/>
    <x v="1"/>
    <x v="1"/>
    <x v="3"/>
  </r>
  <r>
    <n v="769"/>
    <n v="20420250"/>
    <x v="630"/>
    <d v="2022-08-22T00:00:00"/>
    <x v="768"/>
    <n v="18"/>
    <x v="0"/>
    <x v="0"/>
    <x v="4"/>
    <x v="0"/>
    <x v="5"/>
    <x v="6"/>
    <x v="1"/>
    <n v="5"/>
    <x v="32"/>
    <x v="1"/>
    <x v="4"/>
    <x v="0"/>
    <n v="60"/>
    <x v="1"/>
    <x v="1"/>
    <x v="1"/>
  </r>
  <r>
    <n v="770"/>
    <s v="6412b11b"/>
    <x v="631"/>
    <d v="2020-11-07T00:00:00"/>
    <x v="769"/>
    <n v="19"/>
    <x v="0"/>
    <x v="4"/>
    <x v="0"/>
    <x v="2"/>
    <x v="0"/>
    <x v="2"/>
    <x v="0"/>
    <n v="4"/>
    <x v="12"/>
    <x v="1"/>
    <x v="7"/>
    <x v="3"/>
    <n v="21"/>
    <x v="0"/>
    <x v="0"/>
    <x v="1"/>
  </r>
  <r>
    <n v="771"/>
    <s v="66ad15a1"/>
    <x v="350"/>
    <d v="2024-12-13T00:00:00"/>
    <x v="770"/>
    <n v="20"/>
    <x v="1"/>
    <x v="3"/>
    <x v="2"/>
    <x v="3"/>
    <x v="2"/>
    <x v="6"/>
    <x v="3"/>
    <n v="2"/>
    <x v="52"/>
    <x v="1"/>
    <x v="5"/>
    <x v="1"/>
    <n v="44"/>
    <x v="0"/>
    <x v="0"/>
    <x v="0"/>
  </r>
  <r>
    <n v="772"/>
    <s v="6515ca47"/>
    <x v="632"/>
    <d v="2020-11-29T00:00:00"/>
    <x v="771"/>
    <n v="21"/>
    <x v="1"/>
    <x v="6"/>
    <x v="1"/>
    <x v="1"/>
    <x v="3"/>
    <x v="4"/>
    <x v="2"/>
    <n v="3"/>
    <x v="18"/>
    <x v="2"/>
    <x v="0"/>
    <x v="1"/>
    <n v="11"/>
    <x v="0"/>
    <x v="0"/>
    <x v="1"/>
  </r>
  <r>
    <n v="773"/>
    <n v="8900926"/>
    <x v="314"/>
    <d v="2024-11-28T00:00:00"/>
    <x v="772"/>
    <n v="22"/>
    <x v="1"/>
    <x v="2"/>
    <x v="4"/>
    <x v="2"/>
    <x v="1"/>
    <x v="3"/>
    <x v="0"/>
    <n v="5"/>
    <x v="6"/>
    <x v="0"/>
    <x v="10"/>
    <x v="3"/>
    <n v="23"/>
    <x v="1"/>
    <x v="1"/>
    <x v="3"/>
  </r>
  <r>
    <n v="774"/>
    <s v="43949f76"/>
    <x v="633"/>
    <d v="2023-10-09T00:00:00"/>
    <x v="773"/>
    <n v="23"/>
    <x v="1"/>
    <x v="5"/>
    <x v="0"/>
    <x v="1"/>
    <x v="3"/>
    <x v="3"/>
    <x v="3"/>
    <n v="3"/>
    <x v="18"/>
    <x v="1"/>
    <x v="6"/>
    <x v="1"/>
    <n v="41"/>
    <x v="0"/>
    <x v="0"/>
    <x v="2"/>
  </r>
  <r>
    <n v="775"/>
    <s v="7d369d33"/>
    <x v="634"/>
    <d v="2024-07-17T00:00:00"/>
    <x v="774"/>
    <n v="0"/>
    <x v="1"/>
    <x v="3"/>
    <x v="2"/>
    <x v="3"/>
    <x v="4"/>
    <x v="4"/>
    <x v="3"/>
    <n v="4"/>
    <x v="30"/>
    <x v="2"/>
    <x v="6"/>
    <x v="2"/>
    <n v="23"/>
    <x v="0"/>
    <x v="0"/>
    <x v="2"/>
  </r>
  <r>
    <n v="776"/>
    <s v="678caae4"/>
    <x v="253"/>
    <d v="2020-11-22T00:00:00"/>
    <x v="775"/>
    <n v="1"/>
    <x v="1"/>
    <x v="2"/>
    <x v="4"/>
    <x v="4"/>
    <x v="3"/>
    <x v="1"/>
    <x v="1"/>
    <n v="5"/>
    <x v="8"/>
    <x v="1"/>
    <x v="1"/>
    <x v="2"/>
    <n v="20"/>
    <x v="1"/>
    <x v="0"/>
    <x v="3"/>
  </r>
  <r>
    <n v="777"/>
    <s v="0c723705"/>
    <x v="635"/>
    <d v="2020-10-27T00:00:00"/>
    <x v="776"/>
    <n v="2"/>
    <x v="1"/>
    <x v="7"/>
    <x v="3"/>
    <x v="0"/>
    <x v="3"/>
    <x v="6"/>
    <x v="2"/>
    <n v="3"/>
    <x v="48"/>
    <x v="2"/>
    <x v="6"/>
    <x v="2"/>
    <n v="46"/>
    <x v="0"/>
    <x v="0"/>
    <x v="1"/>
  </r>
  <r>
    <n v="778"/>
    <s v="7adbcd35"/>
    <x v="528"/>
    <d v="2020-12-26T00:00:00"/>
    <x v="777"/>
    <n v="3"/>
    <x v="1"/>
    <x v="3"/>
    <x v="1"/>
    <x v="3"/>
    <x v="1"/>
    <x v="2"/>
    <x v="2"/>
    <n v="1"/>
    <x v="17"/>
    <x v="1"/>
    <x v="4"/>
    <x v="1"/>
    <n v="57"/>
    <x v="0"/>
    <x v="1"/>
    <x v="1"/>
  </r>
  <r>
    <n v="779"/>
    <s v="eec73b0f"/>
    <x v="401"/>
    <d v="2024-02-05T00:00:00"/>
    <x v="778"/>
    <n v="4"/>
    <x v="1"/>
    <x v="1"/>
    <x v="2"/>
    <x v="0"/>
    <x v="1"/>
    <x v="0"/>
    <x v="2"/>
    <n v="5"/>
    <x v="14"/>
    <x v="1"/>
    <x v="8"/>
    <x v="3"/>
    <n v="34"/>
    <x v="1"/>
    <x v="0"/>
    <x v="3"/>
  </r>
  <r>
    <n v="780"/>
    <s v="eff05895"/>
    <x v="636"/>
    <d v="2023-10-01T00:00:00"/>
    <x v="779"/>
    <n v="5"/>
    <x v="1"/>
    <x v="7"/>
    <x v="3"/>
    <x v="2"/>
    <x v="6"/>
    <x v="5"/>
    <x v="0"/>
    <n v="5"/>
    <x v="19"/>
    <x v="2"/>
    <x v="3"/>
    <x v="1"/>
    <n v="16"/>
    <x v="0"/>
    <x v="0"/>
    <x v="1"/>
  </r>
  <r>
    <n v="781"/>
    <s v="ef02f01a"/>
    <x v="637"/>
    <d v="2022-07-24T00:00:00"/>
    <x v="780"/>
    <n v="6"/>
    <x v="1"/>
    <x v="7"/>
    <x v="4"/>
    <x v="3"/>
    <x v="1"/>
    <x v="5"/>
    <x v="0"/>
    <n v="2"/>
    <x v="4"/>
    <x v="1"/>
    <x v="6"/>
    <x v="3"/>
    <n v="42"/>
    <x v="0"/>
    <x v="0"/>
    <x v="1"/>
  </r>
  <r>
    <n v="782"/>
    <s v="61b46b4e"/>
    <x v="294"/>
    <d v="2023-04-24T00:00:00"/>
    <x v="781"/>
    <n v="7"/>
    <x v="0"/>
    <x v="5"/>
    <x v="0"/>
    <x v="2"/>
    <x v="3"/>
    <x v="1"/>
    <x v="1"/>
    <n v="1"/>
    <x v="36"/>
    <x v="0"/>
    <x v="10"/>
    <x v="0"/>
    <n v="42"/>
    <x v="1"/>
    <x v="1"/>
    <x v="0"/>
  </r>
  <r>
    <n v="783"/>
    <s v="e623e55d"/>
    <x v="638"/>
    <d v="2023-05-01T00:00:00"/>
    <x v="782"/>
    <n v="8"/>
    <x v="0"/>
    <x v="2"/>
    <x v="2"/>
    <x v="1"/>
    <x v="5"/>
    <x v="5"/>
    <x v="2"/>
    <n v="4"/>
    <x v="4"/>
    <x v="1"/>
    <x v="8"/>
    <x v="3"/>
    <n v="27"/>
    <x v="1"/>
    <x v="1"/>
    <x v="0"/>
  </r>
  <r>
    <n v="784"/>
    <s v="11f66fb1"/>
    <x v="639"/>
    <d v="2024-10-20T00:00:00"/>
    <x v="783"/>
    <n v="9"/>
    <x v="0"/>
    <x v="6"/>
    <x v="3"/>
    <x v="1"/>
    <x v="2"/>
    <x v="0"/>
    <x v="0"/>
    <n v="3"/>
    <x v="38"/>
    <x v="1"/>
    <x v="9"/>
    <x v="3"/>
    <n v="50"/>
    <x v="0"/>
    <x v="1"/>
    <x v="3"/>
  </r>
  <r>
    <n v="785"/>
    <s v="cf2107df"/>
    <x v="640"/>
    <d v="2023-10-07T00:00:00"/>
    <x v="784"/>
    <n v="10"/>
    <x v="0"/>
    <x v="1"/>
    <x v="0"/>
    <x v="3"/>
    <x v="0"/>
    <x v="6"/>
    <x v="3"/>
    <n v="3"/>
    <x v="33"/>
    <x v="0"/>
    <x v="2"/>
    <x v="3"/>
    <n v="15"/>
    <x v="0"/>
    <x v="0"/>
    <x v="0"/>
  </r>
  <r>
    <n v="786"/>
    <s v="94bbea61"/>
    <x v="641"/>
    <d v="2021-01-11T00:00:00"/>
    <x v="785"/>
    <n v="11"/>
    <x v="1"/>
    <x v="1"/>
    <x v="4"/>
    <x v="2"/>
    <x v="1"/>
    <x v="3"/>
    <x v="0"/>
    <n v="5"/>
    <x v="48"/>
    <x v="2"/>
    <x v="10"/>
    <x v="0"/>
    <n v="58"/>
    <x v="0"/>
    <x v="0"/>
    <x v="3"/>
  </r>
  <r>
    <n v="787"/>
    <s v="290b3d27"/>
    <x v="642"/>
    <d v="2023-01-02T00:00:00"/>
    <x v="786"/>
    <n v="12"/>
    <x v="1"/>
    <x v="2"/>
    <x v="3"/>
    <x v="3"/>
    <x v="4"/>
    <x v="4"/>
    <x v="3"/>
    <n v="2"/>
    <x v="45"/>
    <x v="0"/>
    <x v="3"/>
    <x v="3"/>
    <n v="29"/>
    <x v="1"/>
    <x v="0"/>
    <x v="1"/>
  </r>
  <r>
    <n v="788"/>
    <s v="55e82a1d"/>
    <x v="643"/>
    <d v="2022-11-26T00:00:00"/>
    <x v="787"/>
    <n v="13"/>
    <x v="1"/>
    <x v="1"/>
    <x v="4"/>
    <x v="4"/>
    <x v="0"/>
    <x v="6"/>
    <x v="0"/>
    <n v="1"/>
    <x v="12"/>
    <x v="1"/>
    <x v="3"/>
    <x v="1"/>
    <n v="57"/>
    <x v="1"/>
    <x v="0"/>
    <x v="3"/>
  </r>
  <r>
    <n v="789"/>
    <s v="bfc1aa9b"/>
    <x v="149"/>
    <d v="2021-10-02T00:00:00"/>
    <x v="788"/>
    <n v="14"/>
    <x v="1"/>
    <x v="4"/>
    <x v="1"/>
    <x v="0"/>
    <x v="6"/>
    <x v="0"/>
    <x v="2"/>
    <n v="4"/>
    <x v="41"/>
    <x v="0"/>
    <x v="3"/>
    <x v="0"/>
    <n v="9"/>
    <x v="1"/>
    <x v="0"/>
    <x v="1"/>
  </r>
  <r>
    <n v="790"/>
    <s v="7933de99"/>
    <x v="270"/>
    <d v="2023-11-05T00:00:00"/>
    <x v="789"/>
    <n v="15"/>
    <x v="1"/>
    <x v="3"/>
    <x v="0"/>
    <x v="4"/>
    <x v="1"/>
    <x v="1"/>
    <x v="2"/>
    <n v="3"/>
    <x v="46"/>
    <x v="1"/>
    <x v="9"/>
    <x v="0"/>
    <n v="12"/>
    <x v="1"/>
    <x v="0"/>
    <x v="1"/>
  </r>
  <r>
    <n v="791"/>
    <s v="3ada1208"/>
    <x v="644"/>
    <d v="2023-03-01T00:00:00"/>
    <x v="790"/>
    <n v="16"/>
    <x v="0"/>
    <x v="4"/>
    <x v="0"/>
    <x v="2"/>
    <x v="1"/>
    <x v="5"/>
    <x v="1"/>
    <n v="3"/>
    <x v="13"/>
    <x v="1"/>
    <x v="5"/>
    <x v="3"/>
    <n v="58"/>
    <x v="0"/>
    <x v="1"/>
    <x v="0"/>
  </r>
  <r>
    <n v="792"/>
    <s v="b172114f"/>
    <x v="229"/>
    <d v="2021-04-04T00:00:00"/>
    <x v="791"/>
    <n v="17"/>
    <x v="0"/>
    <x v="2"/>
    <x v="3"/>
    <x v="3"/>
    <x v="6"/>
    <x v="4"/>
    <x v="3"/>
    <n v="4"/>
    <x v="19"/>
    <x v="2"/>
    <x v="8"/>
    <x v="0"/>
    <n v="7"/>
    <x v="0"/>
    <x v="0"/>
    <x v="1"/>
  </r>
  <r>
    <n v="793"/>
    <s v="c39eefb2"/>
    <x v="456"/>
    <d v="2021-10-31T00:00:00"/>
    <x v="792"/>
    <n v="18"/>
    <x v="0"/>
    <x v="0"/>
    <x v="3"/>
    <x v="0"/>
    <x v="1"/>
    <x v="0"/>
    <x v="0"/>
    <n v="3"/>
    <x v="8"/>
    <x v="1"/>
    <x v="10"/>
    <x v="2"/>
    <n v="21"/>
    <x v="0"/>
    <x v="0"/>
    <x v="2"/>
  </r>
  <r>
    <n v="794"/>
    <s v="8838f5aa"/>
    <x v="645"/>
    <d v="2023-01-14T00:00:00"/>
    <x v="793"/>
    <n v="19"/>
    <x v="0"/>
    <x v="7"/>
    <x v="2"/>
    <x v="1"/>
    <x v="2"/>
    <x v="6"/>
    <x v="1"/>
    <n v="1"/>
    <x v="0"/>
    <x v="1"/>
    <x v="3"/>
    <x v="0"/>
    <n v="16"/>
    <x v="1"/>
    <x v="1"/>
    <x v="1"/>
  </r>
  <r>
    <n v="795"/>
    <s v="1f447775"/>
    <x v="594"/>
    <d v="2024-09-08T00:00:00"/>
    <x v="794"/>
    <n v="20"/>
    <x v="1"/>
    <x v="2"/>
    <x v="1"/>
    <x v="4"/>
    <x v="6"/>
    <x v="3"/>
    <x v="3"/>
    <n v="4"/>
    <x v="55"/>
    <x v="0"/>
    <x v="3"/>
    <x v="1"/>
    <n v="47"/>
    <x v="0"/>
    <x v="0"/>
    <x v="3"/>
  </r>
  <r>
    <n v="796"/>
    <s v="2a5d21ac"/>
    <x v="646"/>
    <d v="2021-11-19T00:00:00"/>
    <x v="795"/>
    <n v="21"/>
    <x v="1"/>
    <x v="5"/>
    <x v="1"/>
    <x v="2"/>
    <x v="5"/>
    <x v="2"/>
    <x v="0"/>
    <n v="2"/>
    <x v="53"/>
    <x v="0"/>
    <x v="9"/>
    <x v="1"/>
    <n v="38"/>
    <x v="0"/>
    <x v="0"/>
    <x v="1"/>
  </r>
  <r>
    <n v="797"/>
    <s v="7062b16c"/>
    <x v="647"/>
    <d v="2024-04-10T00:00:00"/>
    <x v="796"/>
    <n v="22"/>
    <x v="1"/>
    <x v="5"/>
    <x v="2"/>
    <x v="0"/>
    <x v="6"/>
    <x v="3"/>
    <x v="2"/>
    <n v="4"/>
    <x v="20"/>
    <x v="1"/>
    <x v="4"/>
    <x v="2"/>
    <n v="33"/>
    <x v="0"/>
    <x v="1"/>
    <x v="0"/>
  </r>
  <r>
    <n v="798"/>
    <s v="71b2dd2b"/>
    <x v="648"/>
    <d v="2021-05-06T00:00:00"/>
    <x v="797"/>
    <n v="23"/>
    <x v="1"/>
    <x v="4"/>
    <x v="0"/>
    <x v="0"/>
    <x v="0"/>
    <x v="4"/>
    <x v="0"/>
    <n v="5"/>
    <x v="43"/>
    <x v="0"/>
    <x v="10"/>
    <x v="3"/>
    <n v="32"/>
    <x v="1"/>
    <x v="1"/>
    <x v="1"/>
  </r>
  <r>
    <n v="799"/>
    <s v="513abc70"/>
    <x v="52"/>
    <d v="2021-03-26T00:00:00"/>
    <x v="798"/>
    <n v="0"/>
    <x v="1"/>
    <x v="2"/>
    <x v="1"/>
    <x v="1"/>
    <x v="5"/>
    <x v="3"/>
    <x v="1"/>
    <n v="3"/>
    <x v="51"/>
    <x v="2"/>
    <x v="0"/>
    <x v="2"/>
    <n v="52"/>
    <x v="1"/>
    <x v="1"/>
    <x v="2"/>
  </r>
  <r>
    <n v="800"/>
    <s v="ffacaf38"/>
    <x v="649"/>
    <d v="2023-03-13T00:00:00"/>
    <x v="799"/>
    <n v="1"/>
    <x v="1"/>
    <x v="4"/>
    <x v="3"/>
    <x v="2"/>
    <x v="1"/>
    <x v="5"/>
    <x v="2"/>
    <n v="4"/>
    <x v="49"/>
    <x v="1"/>
    <x v="6"/>
    <x v="3"/>
    <n v="50"/>
    <x v="1"/>
    <x v="1"/>
    <x v="0"/>
  </r>
  <r>
    <n v="801"/>
    <s v="2235b1aa"/>
    <x v="650"/>
    <d v="2020-04-07T00:00:00"/>
    <x v="800"/>
    <n v="2"/>
    <x v="1"/>
    <x v="4"/>
    <x v="4"/>
    <x v="2"/>
    <x v="1"/>
    <x v="4"/>
    <x v="0"/>
    <n v="2"/>
    <x v="45"/>
    <x v="2"/>
    <x v="0"/>
    <x v="0"/>
    <n v="35"/>
    <x v="0"/>
    <x v="0"/>
    <x v="3"/>
  </r>
  <r>
    <n v="802"/>
    <s v="6516575a"/>
    <x v="651"/>
    <d v="2023-12-13T00:00:00"/>
    <x v="801"/>
    <n v="3"/>
    <x v="1"/>
    <x v="4"/>
    <x v="0"/>
    <x v="2"/>
    <x v="0"/>
    <x v="6"/>
    <x v="0"/>
    <n v="4"/>
    <x v="21"/>
    <x v="1"/>
    <x v="1"/>
    <x v="1"/>
    <n v="6"/>
    <x v="1"/>
    <x v="0"/>
    <x v="1"/>
  </r>
  <r>
    <n v="803"/>
    <s v="6d6054c2"/>
    <x v="652"/>
    <d v="2022-11-15T00:00:00"/>
    <x v="802"/>
    <n v="4"/>
    <x v="1"/>
    <x v="5"/>
    <x v="4"/>
    <x v="0"/>
    <x v="5"/>
    <x v="1"/>
    <x v="1"/>
    <n v="4"/>
    <x v="55"/>
    <x v="0"/>
    <x v="3"/>
    <x v="0"/>
    <n v="53"/>
    <x v="0"/>
    <x v="1"/>
    <x v="2"/>
  </r>
  <r>
    <n v="804"/>
    <s v="387e1652"/>
    <x v="653"/>
    <d v="2020-10-07T00:00:00"/>
    <x v="803"/>
    <n v="5"/>
    <x v="1"/>
    <x v="5"/>
    <x v="0"/>
    <x v="0"/>
    <x v="0"/>
    <x v="0"/>
    <x v="1"/>
    <n v="5"/>
    <x v="44"/>
    <x v="1"/>
    <x v="1"/>
    <x v="0"/>
    <n v="53"/>
    <x v="0"/>
    <x v="0"/>
    <x v="2"/>
  </r>
  <r>
    <n v="805"/>
    <s v="3138eae5"/>
    <x v="654"/>
    <d v="2023-04-12T00:00:00"/>
    <x v="804"/>
    <n v="6"/>
    <x v="1"/>
    <x v="6"/>
    <x v="1"/>
    <x v="4"/>
    <x v="6"/>
    <x v="5"/>
    <x v="1"/>
    <n v="3"/>
    <x v="55"/>
    <x v="0"/>
    <x v="7"/>
    <x v="3"/>
    <n v="22"/>
    <x v="0"/>
    <x v="0"/>
    <x v="1"/>
  </r>
  <r>
    <n v="806"/>
    <s v="815cb120"/>
    <x v="647"/>
    <d v="2024-04-10T00:00:00"/>
    <x v="805"/>
    <n v="7"/>
    <x v="0"/>
    <x v="6"/>
    <x v="3"/>
    <x v="3"/>
    <x v="2"/>
    <x v="4"/>
    <x v="1"/>
    <n v="2"/>
    <x v="28"/>
    <x v="0"/>
    <x v="1"/>
    <x v="2"/>
    <n v="37"/>
    <x v="0"/>
    <x v="0"/>
    <x v="3"/>
  </r>
  <r>
    <n v="807"/>
    <s v="2341b41f"/>
    <x v="655"/>
    <d v="2022-04-04T00:00:00"/>
    <x v="806"/>
    <n v="8"/>
    <x v="0"/>
    <x v="2"/>
    <x v="2"/>
    <x v="1"/>
    <x v="5"/>
    <x v="0"/>
    <x v="3"/>
    <n v="2"/>
    <x v="43"/>
    <x v="1"/>
    <x v="1"/>
    <x v="2"/>
    <n v="57"/>
    <x v="0"/>
    <x v="0"/>
    <x v="0"/>
  </r>
  <r>
    <n v="808"/>
    <s v="aea0b0d8"/>
    <x v="656"/>
    <d v="2022-05-03T00:00:00"/>
    <x v="807"/>
    <n v="9"/>
    <x v="0"/>
    <x v="3"/>
    <x v="0"/>
    <x v="2"/>
    <x v="0"/>
    <x v="1"/>
    <x v="1"/>
    <n v="5"/>
    <x v="31"/>
    <x v="2"/>
    <x v="4"/>
    <x v="2"/>
    <n v="53"/>
    <x v="0"/>
    <x v="1"/>
    <x v="2"/>
  </r>
  <r>
    <n v="809"/>
    <s v="50c2a86e"/>
    <x v="657"/>
    <d v="2022-08-28T00:00:00"/>
    <x v="808"/>
    <n v="10"/>
    <x v="0"/>
    <x v="6"/>
    <x v="4"/>
    <x v="2"/>
    <x v="2"/>
    <x v="0"/>
    <x v="2"/>
    <n v="3"/>
    <x v="54"/>
    <x v="2"/>
    <x v="10"/>
    <x v="3"/>
    <n v="49"/>
    <x v="0"/>
    <x v="1"/>
    <x v="0"/>
  </r>
  <r>
    <n v="810"/>
    <s v="b48d2ff3"/>
    <x v="658"/>
    <d v="2024-01-09T00:00:00"/>
    <x v="809"/>
    <n v="11"/>
    <x v="1"/>
    <x v="7"/>
    <x v="2"/>
    <x v="2"/>
    <x v="5"/>
    <x v="3"/>
    <x v="1"/>
    <n v="5"/>
    <x v="17"/>
    <x v="0"/>
    <x v="0"/>
    <x v="0"/>
    <n v="28"/>
    <x v="1"/>
    <x v="0"/>
    <x v="1"/>
  </r>
  <r>
    <n v="811"/>
    <s v="614e44e5"/>
    <x v="659"/>
    <d v="2022-06-29T00:00:00"/>
    <x v="810"/>
    <n v="12"/>
    <x v="1"/>
    <x v="7"/>
    <x v="3"/>
    <x v="4"/>
    <x v="6"/>
    <x v="5"/>
    <x v="3"/>
    <n v="4"/>
    <x v="40"/>
    <x v="1"/>
    <x v="7"/>
    <x v="3"/>
    <n v="22"/>
    <x v="1"/>
    <x v="1"/>
    <x v="3"/>
  </r>
  <r>
    <n v="812"/>
    <s v="7d696bb3"/>
    <x v="58"/>
    <d v="2021-09-22T00:00:00"/>
    <x v="811"/>
    <n v="13"/>
    <x v="1"/>
    <x v="0"/>
    <x v="3"/>
    <x v="0"/>
    <x v="6"/>
    <x v="4"/>
    <x v="0"/>
    <n v="3"/>
    <x v="10"/>
    <x v="1"/>
    <x v="8"/>
    <x v="1"/>
    <n v="21"/>
    <x v="1"/>
    <x v="1"/>
    <x v="1"/>
  </r>
  <r>
    <n v="813"/>
    <s v="0b06bdac"/>
    <x v="555"/>
    <d v="2021-01-25T00:00:00"/>
    <x v="812"/>
    <n v="14"/>
    <x v="1"/>
    <x v="5"/>
    <x v="2"/>
    <x v="4"/>
    <x v="2"/>
    <x v="4"/>
    <x v="2"/>
    <n v="2"/>
    <x v="39"/>
    <x v="0"/>
    <x v="5"/>
    <x v="1"/>
    <n v="20"/>
    <x v="0"/>
    <x v="0"/>
    <x v="0"/>
  </r>
  <r>
    <n v="814"/>
    <s v="ef25307c"/>
    <x v="660"/>
    <d v="2022-02-13T00:00:00"/>
    <x v="813"/>
    <n v="15"/>
    <x v="1"/>
    <x v="3"/>
    <x v="4"/>
    <x v="2"/>
    <x v="4"/>
    <x v="4"/>
    <x v="2"/>
    <n v="1"/>
    <x v="5"/>
    <x v="0"/>
    <x v="10"/>
    <x v="2"/>
    <n v="7"/>
    <x v="1"/>
    <x v="0"/>
    <x v="2"/>
  </r>
  <r>
    <n v="815"/>
    <s v="1d73dd90"/>
    <x v="661"/>
    <d v="2022-10-11T00:00:00"/>
    <x v="814"/>
    <n v="16"/>
    <x v="0"/>
    <x v="4"/>
    <x v="0"/>
    <x v="4"/>
    <x v="4"/>
    <x v="4"/>
    <x v="2"/>
    <n v="5"/>
    <x v="30"/>
    <x v="2"/>
    <x v="0"/>
    <x v="0"/>
    <n v="36"/>
    <x v="0"/>
    <x v="0"/>
    <x v="0"/>
  </r>
  <r>
    <n v="816"/>
    <s v="fa4cec64"/>
    <x v="256"/>
    <d v="2023-01-16T00:00:00"/>
    <x v="815"/>
    <n v="17"/>
    <x v="0"/>
    <x v="5"/>
    <x v="1"/>
    <x v="0"/>
    <x v="3"/>
    <x v="2"/>
    <x v="3"/>
    <n v="1"/>
    <x v="41"/>
    <x v="2"/>
    <x v="0"/>
    <x v="2"/>
    <n v="18"/>
    <x v="0"/>
    <x v="1"/>
    <x v="2"/>
  </r>
  <r>
    <n v="817"/>
    <s v="0ce937cf"/>
    <x v="662"/>
    <d v="2023-03-08T00:00:00"/>
    <x v="816"/>
    <n v="18"/>
    <x v="0"/>
    <x v="5"/>
    <x v="3"/>
    <x v="4"/>
    <x v="3"/>
    <x v="2"/>
    <x v="0"/>
    <n v="3"/>
    <x v="27"/>
    <x v="2"/>
    <x v="1"/>
    <x v="3"/>
    <n v="44"/>
    <x v="1"/>
    <x v="0"/>
    <x v="2"/>
  </r>
  <r>
    <n v="818"/>
    <s v="14ed6d0f"/>
    <x v="663"/>
    <d v="2023-06-28T00:00:00"/>
    <x v="817"/>
    <n v="19"/>
    <x v="0"/>
    <x v="2"/>
    <x v="0"/>
    <x v="0"/>
    <x v="6"/>
    <x v="5"/>
    <x v="2"/>
    <n v="2"/>
    <x v="54"/>
    <x v="0"/>
    <x v="5"/>
    <x v="3"/>
    <n v="20"/>
    <x v="1"/>
    <x v="1"/>
    <x v="3"/>
  </r>
  <r>
    <n v="819"/>
    <s v="48595fab"/>
    <x v="461"/>
    <d v="2021-11-16T00:00:00"/>
    <x v="818"/>
    <n v="20"/>
    <x v="1"/>
    <x v="2"/>
    <x v="4"/>
    <x v="0"/>
    <x v="5"/>
    <x v="1"/>
    <x v="2"/>
    <n v="1"/>
    <x v="19"/>
    <x v="0"/>
    <x v="8"/>
    <x v="0"/>
    <n v="54"/>
    <x v="0"/>
    <x v="0"/>
    <x v="0"/>
  </r>
  <r>
    <n v="820"/>
    <s v="1b46d2da"/>
    <x v="664"/>
    <d v="2021-12-15T00:00:00"/>
    <x v="819"/>
    <n v="21"/>
    <x v="1"/>
    <x v="4"/>
    <x v="4"/>
    <x v="2"/>
    <x v="6"/>
    <x v="0"/>
    <x v="2"/>
    <n v="2"/>
    <x v="16"/>
    <x v="1"/>
    <x v="6"/>
    <x v="2"/>
    <n v="20"/>
    <x v="0"/>
    <x v="0"/>
    <x v="3"/>
  </r>
  <r>
    <n v="821"/>
    <s v="009eaccf"/>
    <x v="665"/>
    <d v="2023-10-17T00:00:00"/>
    <x v="820"/>
    <n v="22"/>
    <x v="1"/>
    <x v="7"/>
    <x v="0"/>
    <x v="4"/>
    <x v="4"/>
    <x v="3"/>
    <x v="2"/>
    <n v="2"/>
    <x v="29"/>
    <x v="2"/>
    <x v="10"/>
    <x v="2"/>
    <n v="25"/>
    <x v="0"/>
    <x v="1"/>
    <x v="2"/>
  </r>
  <r>
    <n v="822"/>
    <s v="72c7915b"/>
    <x v="666"/>
    <d v="2021-02-15T00:00:00"/>
    <x v="821"/>
    <n v="23"/>
    <x v="1"/>
    <x v="1"/>
    <x v="1"/>
    <x v="3"/>
    <x v="0"/>
    <x v="4"/>
    <x v="2"/>
    <n v="4"/>
    <x v="23"/>
    <x v="1"/>
    <x v="4"/>
    <x v="0"/>
    <n v="34"/>
    <x v="0"/>
    <x v="1"/>
    <x v="1"/>
  </r>
  <r>
    <n v="823"/>
    <s v="5572c1b5"/>
    <x v="667"/>
    <d v="2022-01-19T00:00:00"/>
    <x v="822"/>
    <n v="0"/>
    <x v="1"/>
    <x v="7"/>
    <x v="3"/>
    <x v="1"/>
    <x v="4"/>
    <x v="3"/>
    <x v="0"/>
    <n v="4"/>
    <x v="25"/>
    <x v="1"/>
    <x v="3"/>
    <x v="0"/>
    <n v="55"/>
    <x v="0"/>
    <x v="0"/>
    <x v="1"/>
  </r>
  <r>
    <n v="824"/>
    <s v="de4aafec"/>
    <x v="464"/>
    <d v="2021-10-29T00:00:00"/>
    <x v="823"/>
    <n v="1"/>
    <x v="1"/>
    <x v="5"/>
    <x v="2"/>
    <x v="0"/>
    <x v="6"/>
    <x v="6"/>
    <x v="3"/>
    <n v="1"/>
    <x v="23"/>
    <x v="1"/>
    <x v="5"/>
    <x v="1"/>
    <n v="47"/>
    <x v="1"/>
    <x v="1"/>
    <x v="0"/>
  </r>
  <r>
    <n v="825"/>
    <s v="ec4786f0"/>
    <x v="236"/>
    <d v="2024-08-03T00:00:00"/>
    <x v="824"/>
    <n v="2"/>
    <x v="1"/>
    <x v="7"/>
    <x v="1"/>
    <x v="4"/>
    <x v="4"/>
    <x v="2"/>
    <x v="1"/>
    <n v="5"/>
    <x v="4"/>
    <x v="1"/>
    <x v="7"/>
    <x v="1"/>
    <n v="14"/>
    <x v="0"/>
    <x v="1"/>
    <x v="3"/>
  </r>
  <r>
    <n v="826"/>
    <s v="6f36c124"/>
    <x v="668"/>
    <d v="2021-07-13T00:00:00"/>
    <x v="825"/>
    <n v="3"/>
    <x v="1"/>
    <x v="0"/>
    <x v="0"/>
    <x v="3"/>
    <x v="0"/>
    <x v="6"/>
    <x v="1"/>
    <n v="1"/>
    <x v="23"/>
    <x v="2"/>
    <x v="2"/>
    <x v="2"/>
    <n v="9"/>
    <x v="1"/>
    <x v="1"/>
    <x v="3"/>
  </r>
  <r>
    <n v="827"/>
    <s v="4603d764"/>
    <x v="669"/>
    <d v="2023-10-30T00:00:00"/>
    <x v="826"/>
    <n v="4"/>
    <x v="1"/>
    <x v="1"/>
    <x v="3"/>
    <x v="2"/>
    <x v="6"/>
    <x v="6"/>
    <x v="1"/>
    <n v="2"/>
    <x v="4"/>
    <x v="0"/>
    <x v="1"/>
    <x v="2"/>
    <n v="39"/>
    <x v="1"/>
    <x v="0"/>
    <x v="2"/>
  </r>
  <r>
    <n v="828"/>
    <s v="294a4c69"/>
    <x v="479"/>
    <d v="2024-12-19T00:00:00"/>
    <x v="827"/>
    <n v="5"/>
    <x v="1"/>
    <x v="2"/>
    <x v="4"/>
    <x v="1"/>
    <x v="0"/>
    <x v="3"/>
    <x v="0"/>
    <n v="4"/>
    <x v="13"/>
    <x v="1"/>
    <x v="3"/>
    <x v="0"/>
    <n v="54"/>
    <x v="1"/>
    <x v="0"/>
    <x v="1"/>
  </r>
  <r>
    <n v="829"/>
    <s v="36b70778"/>
    <x v="347"/>
    <d v="2022-03-01T00:00:00"/>
    <x v="828"/>
    <n v="6"/>
    <x v="1"/>
    <x v="3"/>
    <x v="1"/>
    <x v="0"/>
    <x v="1"/>
    <x v="0"/>
    <x v="1"/>
    <n v="3"/>
    <x v="22"/>
    <x v="1"/>
    <x v="0"/>
    <x v="2"/>
    <n v="14"/>
    <x v="0"/>
    <x v="0"/>
    <x v="1"/>
  </r>
  <r>
    <n v="830"/>
    <s v="ad9de5a4"/>
    <x v="636"/>
    <d v="2023-10-01T00:00:00"/>
    <x v="829"/>
    <n v="7"/>
    <x v="0"/>
    <x v="0"/>
    <x v="0"/>
    <x v="0"/>
    <x v="5"/>
    <x v="6"/>
    <x v="2"/>
    <n v="2"/>
    <x v="25"/>
    <x v="0"/>
    <x v="4"/>
    <x v="3"/>
    <n v="21"/>
    <x v="1"/>
    <x v="1"/>
    <x v="2"/>
  </r>
  <r>
    <n v="831"/>
    <s v="3c7d860f"/>
    <x v="670"/>
    <d v="2024-07-30T00:00:00"/>
    <x v="830"/>
    <n v="8"/>
    <x v="0"/>
    <x v="7"/>
    <x v="1"/>
    <x v="1"/>
    <x v="0"/>
    <x v="0"/>
    <x v="1"/>
    <n v="5"/>
    <x v="56"/>
    <x v="2"/>
    <x v="3"/>
    <x v="1"/>
    <n v="37"/>
    <x v="1"/>
    <x v="1"/>
    <x v="3"/>
  </r>
  <r>
    <n v="832"/>
    <s v="527f1d72"/>
    <x v="671"/>
    <d v="2022-12-15T00:00:00"/>
    <x v="831"/>
    <n v="9"/>
    <x v="0"/>
    <x v="7"/>
    <x v="2"/>
    <x v="3"/>
    <x v="6"/>
    <x v="0"/>
    <x v="0"/>
    <n v="3"/>
    <x v="27"/>
    <x v="2"/>
    <x v="8"/>
    <x v="2"/>
    <n v="59"/>
    <x v="0"/>
    <x v="0"/>
    <x v="3"/>
  </r>
  <r>
    <n v="833"/>
    <s v="01b0cd65"/>
    <x v="672"/>
    <d v="2022-08-23T00:00:00"/>
    <x v="832"/>
    <n v="10"/>
    <x v="0"/>
    <x v="2"/>
    <x v="3"/>
    <x v="3"/>
    <x v="4"/>
    <x v="3"/>
    <x v="0"/>
    <n v="5"/>
    <x v="39"/>
    <x v="2"/>
    <x v="7"/>
    <x v="0"/>
    <n v="51"/>
    <x v="1"/>
    <x v="0"/>
    <x v="3"/>
  </r>
  <r>
    <n v="834"/>
    <s v="75a5df6d"/>
    <x v="145"/>
    <d v="2021-02-28T00:00:00"/>
    <x v="833"/>
    <n v="11"/>
    <x v="1"/>
    <x v="1"/>
    <x v="3"/>
    <x v="3"/>
    <x v="3"/>
    <x v="0"/>
    <x v="0"/>
    <n v="3"/>
    <x v="21"/>
    <x v="0"/>
    <x v="4"/>
    <x v="0"/>
    <n v="46"/>
    <x v="1"/>
    <x v="1"/>
    <x v="3"/>
  </r>
  <r>
    <n v="835"/>
    <s v="793f57b6"/>
    <x v="54"/>
    <d v="2022-10-13T00:00:00"/>
    <x v="834"/>
    <n v="12"/>
    <x v="1"/>
    <x v="3"/>
    <x v="2"/>
    <x v="2"/>
    <x v="4"/>
    <x v="3"/>
    <x v="0"/>
    <n v="1"/>
    <x v="34"/>
    <x v="1"/>
    <x v="0"/>
    <x v="1"/>
    <n v="40"/>
    <x v="1"/>
    <x v="1"/>
    <x v="0"/>
  </r>
  <r>
    <n v="836"/>
    <s v="4729febc"/>
    <x v="673"/>
    <d v="2024-01-19T00:00:00"/>
    <x v="835"/>
    <n v="13"/>
    <x v="1"/>
    <x v="4"/>
    <x v="3"/>
    <x v="1"/>
    <x v="3"/>
    <x v="3"/>
    <x v="2"/>
    <n v="4"/>
    <x v="46"/>
    <x v="0"/>
    <x v="1"/>
    <x v="1"/>
    <n v="25"/>
    <x v="0"/>
    <x v="1"/>
    <x v="0"/>
  </r>
  <r>
    <n v="837"/>
    <s v="191fadc7"/>
    <x v="674"/>
    <d v="2024-08-30T00:00:00"/>
    <x v="836"/>
    <n v="14"/>
    <x v="1"/>
    <x v="6"/>
    <x v="2"/>
    <x v="0"/>
    <x v="5"/>
    <x v="3"/>
    <x v="1"/>
    <n v="4"/>
    <x v="30"/>
    <x v="2"/>
    <x v="9"/>
    <x v="1"/>
    <n v="13"/>
    <x v="0"/>
    <x v="1"/>
    <x v="2"/>
  </r>
  <r>
    <n v="838"/>
    <s v="d4efab2a"/>
    <x v="675"/>
    <d v="2022-03-08T00:00:00"/>
    <x v="837"/>
    <n v="15"/>
    <x v="1"/>
    <x v="1"/>
    <x v="2"/>
    <x v="2"/>
    <x v="0"/>
    <x v="1"/>
    <x v="0"/>
    <n v="3"/>
    <x v="10"/>
    <x v="2"/>
    <x v="6"/>
    <x v="0"/>
    <n v="49"/>
    <x v="0"/>
    <x v="1"/>
    <x v="2"/>
  </r>
  <r>
    <n v="839"/>
    <s v="a4298df7"/>
    <x v="329"/>
    <d v="2024-01-22T00:00:00"/>
    <x v="838"/>
    <n v="16"/>
    <x v="0"/>
    <x v="6"/>
    <x v="2"/>
    <x v="0"/>
    <x v="1"/>
    <x v="6"/>
    <x v="1"/>
    <n v="1"/>
    <x v="27"/>
    <x v="1"/>
    <x v="1"/>
    <x v="2"/>
    <n v="31"/>
    <x v="0"/>
    <x v="0"/>
    <x v="1"/>
  </r>
  <r>
    <n v="840"/>
    <n v="67919263"/>
    <x v="676"/>
    <d v="2021-01-03T00:00:00"/>
    <x v="839"/>
    <n v="17"/>
    <x v="0"/>
    <x v="6"/>
    <x v="2"/>
    <x v="0"/>
    <x v="0"/>
    <x v="5"/>
    <x v="3"/>
    <n v="2"/>
    <x v="4"/>
    <x v="0"/>
    <x v="0"/>
    <x v="2"/>
    <n v="10"/>
    <x v="1"/>
    <x v="1"/>
    <x v="2"/>
  </r>
  <r>
    <n v="841"/>
    <s v="4dcc9c97"/>
    <x v="194"/>
    <d v="2023-12-05T00:00:00"/>
    <x v="840"/>
    <n v="18"/>
    <x v="0"/>
    <x v="5"/>
    <x v="1"/>
    <x v="2"/>
    <x v="4"/>
    <x v="6"/>
    <x v="3"/>
    <n v="1"/>
    <x v="18"/>
    <x v="1"/>
    <x v="0"/>
    <x v="1"/>
    <n v="43"/>
    <x v="0"/>
    <x v="1"/>
    <x v="3"/>
  </r>
  <r>
    <n v="842"/>
    <s v="841562ff"/>
    <x v="528"/>
    <d v="2020-12-26T00:00:00"/>
    <x v="841"/>
    <n v="19"/>
    <x v="0"/>
    <x v="0"/>
    <x v="0"/>
    <x v="4"/>
    <x v="4"/>
    <x v="2"/>
    <x v="1"/>
    <n v="5"/>
    <x v="45"/>
    <x v="0"/>
    <x v="6"/>
    <x v="1"/>
    <n v="44"/>
    <x v="0"/>
    <x v="1"/>
    <x v="1"/>
  </r>
  <r>
    <n v="843"/>
    <s v="106e836a"/>
    <x v="677"/>
    <d v="2020-02-02T00:00:00"/>
    <x v="842"/>
    <n v="20"/>
    <x v="1"/>
    <x v="2"/>
    <x v="1"/>
    <x v="0"/>
    <x v="3"/>
    <x v="1"/>
    <x v="2"/>
    <n v="4"/>
    <x v="48"/>
    <x v="1"/>
    <x v="8"/>
    <x v="3"/>
    <n v="5"/>
    <x v="0"/>
    <x v="1"/>
    <x v="3"/>
  </r>
  <r>
    <n v="844"/>
    <s v="be08717c"/>
    <x v="678"/>
    <d v="2021-04-18T00:00:00"/>
    <x v="843"/>
    <n v="21"/>
    <x v="1"/>
    <x v="2"/>
    <x v="2"/>
    <x v="2"/>
    <x v="2"/>
    <x v="5"/>
    <x v="1"/>
    <n v="5"/>
    <x v="2"/>
    <x v="0"/>
    <x v="7"/>
    <x v="1"/>
    <n v="35"/>
    <x v="1"/>
    <x v="1"/>
    <x v="3"/>
  </r>
  <r>
    <n v="845"/>
    <s v="28d86542"/>
    <x v="679"/>
    <d v="2020-05-18T00:00:00"/>
    <x v="844"/>
    <n v="22"/>
    <x v="1"/>
    <x v="3"/>
    <x v="3"/>
    <x v="0"/>
    <x v="0"/>
    <x v="0"/>
    <x v="2"/>
    <n v="4"/>
    <x v="18"/>
    <x v="2"/>
    <x v="7"/>
    <x v="1"/>
    <n v="19"/>
    <x v="0"/>
    <x v="1"/>
    <x v="3"/>
  </r>
  <r>
    <n v="846"/>
    <s v="75ffca54"/>
    <x v="680"/>
    <d v="2023-01-07T00:00:00"/>
    <x v="845"/>
    <n v="23"/>
    <x v="1"/>
    <x v="1"/>
    <x v="2"/>
    <x v="4"/>
    <x v="1"/>
    <x v="5"/>
    <x v="2"/>
    <n v="2"/>
    <x v="20"/>
    <x v="2"/>
    <x v="9"/>
    <x v="0"/>
    <n v="17"/>
    <x v="1"/>
    <x v="1"/>
    <x v="1"/>
  </r>
  <r>
    <n v="847"/>
    <s v="9a1d68de"/>
    <x v="681"/>
    <d v="2020-08-31T00:00:00"/>
    <x v="846"/>
    <n v="0"/>
    <x v="1"/>
    <x v="7"/>
    <x v="0"/>
    <x v="2"/>
    <x v="4"/>
    <x v="1"/>
    <x v="2"/>
    <n v="3"/>
    <x v="37"/>
    <x v="0"/>
    <x v="3"/>
    <x v="2"/>
    <n v="33"/>
    <x v="1"/>
    <x v="1"/>
    <x v="1"/>
  </r>
  <r>
    <n v="848"/>
    <s v="e40ba9cb"/>
    <x v="682"/>
    <d v="2023-03-18T00:00:00"/>
    <x v="847"/>
    <n v="1"/>
    <x v="1"/>
    <x v="3"/>
    <x v="0"/>
    <x v="2"/>
    <x v="1"/>
    <x v="4"/>
    <x v="2"/>
    <n v="1"/>
    <x v="28"/>
    <x v="0"/>
    <x v="1"/>
    <x v="2"/>
    <n v="14"/>
    <x v="1"/>
    <x v="1"/>
    <x v="2"/>
  </r>
  <r>
    <n v="849"/>
    <s v="5f036901"/>
    <x v="683"/>
    <d v="2021-12-12T00:00:00"/>
    <x v="848"/>
    <n v="2"/>
    <x v="1"/>
    <x v="7"/>
    <x v="2"/>
    <x v="2"/>
    <x v="5"/>
    <x v="0"/>
    <x v="2"/>
    <n v="1"/>
    <x v="51"/>
    <x v="1"/>
    <x v="2"/>
    <x v="2"/>
    <n v="36"/>
    <x v="0"/>
    <x v="1"/>
    <x v="1"/>
  </r>
  <r>
    <n v="850"/>
    <s v="e7c3f2b1"/>
    <x v="562"/>
    <d v="2021-09-05T00:00:00"/>
    <x v="849"/>
    <n v="3"/>
    <x v="1"/>
    <x v="5"/>
    <x v="3"/>
    <x v="3"/>
    <x v="0"/>
    <x v="6"/>
    <x v="0"/>
    <n v="1"/>
    <x v="36"/>
    <x v="2"/>
    <x v="8"/>
    <x v="1"/>
    <n v="33"/>
    <x v="1"/>
    <x v="0"/>
    <x v="3"/>
  </r>
  <r>
    <n v="851"/>
    <s v="d42ce876"/>
    <x v="684"/>
    <d v="2022-08-27T00:00:00"/>
    <x v="850"/>
    <n v="4"/>
    <x v="1"/>
    <x v="6"/>
    <x v="2"/>
    <x v="1"/>
    <x v="4"/>
    <x v="4"/>
    <x v="3"/>
    <n v="4"/>
    <x v="34"/>
    <x v="0"/>
    <x v="2"/>
    <x v="0"/>
    <n v="56"/>
    <x v="1"/>
    <x v="0"/>
    <x v="1"/>
  </r>
  <r>
    <n v="852"/>
    <s v="ef3d1280"/>
    <x v="685"/>
    <d v="2021-01-04T00:00:00"/>
    <x v="851"/>
    <n v="5"/>
    <x v="1"/>
    <x v="1"/>
    <x v="3"/>
    <x v="1"/>
    <x v="5"/>
    <x v="6"/>
    <x v="3"/>
    <n v="2"/>
    <x v="50"/>
    <x v="1"/>
    <x v="3"/>
    <x v="1"/>
    <n v="55"/>
    <x v="0"/>
    <x v="0"/>
    <x v="2"/>
  </r>
  <r>
    <n v="853"/>
    <s v="154205cc"/>
    <x v="686"/>
    <d v="2023-03-24T00:00:00"/>
    <x v="852"/>
    <n v="6"/>
    <x v="1"/>
    <x v="1"/>
    <x v="1"/>
    <x v="2"/>
    <x v="2"/>
    <x v="2"/>
    <x v="1"/>
    <n v="2"/>
    <x v="51"/>
    <x v="2"/>
    <x v="8"/>
    <x v="1"/>
    <n v="10"/>
    <x v="0"/>
    <x v="0"/>
    <x v="0"/>
  </r>
  <r>
    <n v="854"/>
    <s v="c828803b"/>
    <x v="687"/>
    <d v="2024-08-06T00:00:00"/>
    <x v="853"/>
    <n v="7"/>
    <x v="0"/>
    <x v="0"/>
    <x v="2"/>
    <x v="3"/>
    <x v="2"/>
    <x v="0"/>
    <x v="3"/>
    <n v="3"/>
    <x v="12"/>
    <x v="2"/>
    <x v="7"/>
    <x v="2"/>
    <n v="25"/>
    <x v="0"/>
    <x v="1"/>
    <x v="2"/>
  </r>
  <r>
    <n v="855"/>
    <s v="f67c2c81"/>
    <x v="688"/>
    <d v="2022-11-03T00:00:00"/>
    <x v="854"/>
    <n v="8"/>
    <x v="0"/>
    <x v="0"/>
    <x v="4"/>
    <x v="4"/>
    <x v="1"/>
    <x v="3"/>
    <x v="2"/>
    <n v="2"/>
    <x v="53"/>
    <x v="0"/>
    <x v="6"/>
    <x v="2"/>
    <n v="18"/>
    <x v="0"/>
    <x v="1"/>
    <x v="1"/>
  </r>
  <r>
    <n v="856"/>
    <s v="1640b46b"/>
    <x v="689"/>
    <d v="2024-03-11T00:00:00"/>
    <x v="855"/>
    <n v="9"/>
    <x v="0"/>
    <x v="1"/>
    <x v="3"/>
    <x v="0"/>
    <x v="4"/>
    <x v="6"/>
    <x v="2"/>
    <n v="3"/>
    <x v="56"/>
    <x v="1"/>
    <x v="3"/>
    <x v="0"/>
    <n v="10"/>
    <x v="1"/>
    <x v="0"/>
    <x v="3"/>
  </r>
  <r>
    <n v="857"/>
    <s v="616fb3e3"/>
    <x v="690"/>
    <d v="2024-09-21T00:00:00"/>
    <x v="856"/>
    <n v="10"/>
    <x v="0"/>
    <x v="3"/>
    <x v="3"/>
    <x v="1"/>
    <x v="4"/>
    <x v="2"/>
    <x v="0"/>
    <n v="2"/>
    <x v="50"/>
    <x v="1"/>
    <x v="9"/>
    <x v="1"/>
    <n v="30"/>
    <x v="0"/>
    <x v="1"/>
    <x v="3"/>
  </r>
  <r>
    <n v="858"/>
    <s v="e7a8206e"/>
    <x v="691"/>
    <d v="2023-06-02T00:00:00"/>
    <x v="857"/>
    <n v="11"/>
    <x v="1"/>
    <x v="6"/>
    <x v="3"/>
    <x v="4"/>
    <x v="1"/>
    <x v="6"/>
    <x v="1"/>
    <n v="4"/>
    <x v="47"/>
    <x v="2"/>
    <x v="3"/>
    <x v="2"/>
    <n v="17"/>
    <x v="0"/>
    <x v="0"/>
    <x v="3"/>
  </r>
  <r>
    <n v="859"/>
    <s v="472523d7"/>
    <x v="692"/>
    <d v="2022-07-16T00:00:00"/>
    <x v="858"/>
    <n v="12"/>
    <x v="1"/>
    <x v="6"/>
    <x v="0"/>
    <x v="2"/>
    <x v="1"/>
    <x v="3"/>
    <x v="1"/>
    <n v="3"/>
    <x v="44"/>
    <x v="2"/>
    <x v="0"/>
    <x v="3"/>
    <n v="50"/>
    <x v="1"/>
    <x v="0"/>
    <x v="1"/>
  </r>
  <r>
    <n v="860"/>
    <s v="6ee21117"/>
    <x v="693"/>
    <d v="2023-03-26T00:00:00"/>
    <x v="859"/>
    <n v="13"/>
    <x v="1"/>
    <x v="3"/>
    <x v="2"/>
    <x v="3"/>
    <x v="3"/>
    <x v="1"/>
    <x v="1"/>
    <n v="3"/>
    <x v="9"/>
    <x v="0"/>
    <x v="0"/>
    <x v="1"/>
    <n v="40"/>
    <x v="0"/>
    <x v="1"/>
    <x v="1"/>
  </r>
  <r>
    <n v="861"/>
    <s v="d53a7b1d"/>
    <x v="694"/>
    <d v="2024-07-11T00:00:00"/>
    <x v="860"/>
    <n v="14"/>
    <x v="1"/>
    <x v="1"/>
    <x v="3"/>
    <x v="1"/>
    <x v="4"/>
    <x v="2"/>
    <x v="3"/>
    <n v="4"/>
    <x v="53"/>
    <x v="1"/>
    <x v="9"/>
    <x v="3"/>
    <n v="52"/>
    <x v="1"/>
    <x v="0"/>
    <x v="2"/>
  </r>
  <r>
    <n v="862"/>
    <s v="f1a838e2"/>
    <x v="2"/>
    <d v="2023-12-28T00:00:00"/>
    <x v="861"/>
    <n v="15"/>
    <x v="1"/>
    <x v="2"/>
    <x v="1"/>
    <x v="3"/>
    <x v="5"/>
    <x v="1"/>
    <x v="3"/>
    <n v="2"/>
    <x v="16"/>
    <x v="0"/>
    <x v="10"/>
    <x v="2"/>
    <n v="30"/>
    <x v="1"/>
    <x v="1"/>
    <x v="0"/>
  </r>
  <r>
    <n v="863"/>
    <s v="86e53e27"/>
    <x v="695"/>
    <d v="2021-02-03T00:00:00"/>
    <x v="862"/>
    <n v="16"/>
    <x v="0"/>
    <x v="2"/>
    <x v="4"/>
    <x v="4"/>
    <x v="4"/>
    <x v="2"/>
    <x v="1"/>
    <n v="2"/>
    <x v="56"/>
    <x v="2"/>
    <x v="5"/>
    <x v="2"/>
    <n v="47"/>
    <x v="0"/>
    <x v="0"/>
    <x v="1"/>
  </r>
  <r>
    <n v="864"/>
    <s v="3700a76e"/>
    <x v="696"/>
    <d v="2021-04-27T00:00:00"/>
    <x v="863"/>
    <n v="17"/>
    <x v="0"/>
    <x v="0"/>
    <x v="3"/>
    <x v="0"/>
    <x v="6"/>
    <x v="4"/>
    <x v="0"/>
    <n v="5"/>
    <x v="41"/>
    <x v="0"/>
    <x v="4"/>
    <x v="1"/>
    <n v="15"/>
    <x v="0"/>
    <x v="0"/>
    <x v="3"/>
  </r>
  <r>
    <n v="865"/>
    <s v="0ce364db"/>
    <x v="104"/>
    <d v="2021-03-12T00:00:00"/>
    <x v="864"/>
    <n v="18"/>
    <x v="0"/>
    <x v="6"/>
    <x v="3"/>
    <x v="3"/>
    <x v="1"/>
    <x v="3"/>
    <x v="1"/>
    <n v="1"/>
    <x v="41"/>
    <x v="0"/>
    <x v="5"/>
    <x v="2"/>
    <n v="7"/>
    <x v="1"/>
    <x v="0"/>
    <x v="1"/>
  </r>
  <r>
    <n v="866"/>
    <s v="907526de"/>
    <x v="655"/>
    <d v="2022-04-04T00:00:00"/>
    <x v="865"/>
    <n v="19"/>
    <x v="0"/>
    <x v="2"/>
    <x v="4"/>
    <x v="2"/>
    <x v="1"/>
    <x v="4"/>
    <x v="1"/>
    <n v="5"/>
    <x v="22"/>
    <x v="1"/>
    <x v="0"/>
    <x v="2"/>
    <n v="57"/>
    <x v="0"/>
    <x v="0"/>
    <x v="1"/>
  </r>
  <r>
    <n v="867"/>
    <s v="689f6f54"/>
    <x v="697"/>
    <d v="2024-01-21T00:00:00"/>
    <x v="866"/>
    <n v="20"/>
    <x v="1"/>
    <x v="0"/>
    <x v="2"/>
    <x v="0"/>
    <x v="4"/>
    <x v="4"/>
    <x v="0"/>
    <n v="5"/>
    <x v="22"/>
    <x v="1"/>
    <x v="1"/>
    <x v="1"/>
    <n v="32"/>
    <x v="1"/>
    <x v="1"/>
    <x v="2"/>
  </r>
  <r>
    <n v="868"/>
    <s v="b561c5c3"/>
    <x v="698"/>
    <d v="2022-09-22T00:00:00"/>
    <x v="867"/>
    <n v="21"/>
    <x v="1"/>
    <x v="0"/>
    <x v="0"/>
    <x v="1"/>
    <x v="1"/>
    <x v="0"/>
    <x v="3"/>
    <n v="5"/>
    <x v="44"/>
    <x v="1"/>
    <x v="0"/>
    <x v="0"/>
    <n v="21"/>
    <x v="0"/>
    <x v="0"/>
    <x v="2"/>
  </r>
  <r>
    <n v="869"/>
    <s v="30ca196e"/>
    <x v="699"/>
    <d v="2020-09-11T00:00:00"/>
    <x v="868"/>
    <n v="22"/>
    <x v="1"/>
    <x v="2"/>
    <x v="1"/>
    <x v="4"/>
    <x v="0"/>
    <x v="0"/>
    <x v="2"/>
    <n v="3"/>
    <x v="47"/>
    <x v="1"/>
    <x v="9"/>
    <x v="0"/>
    <n v="53"/>
    <x v="1"/>
    <x v="1"/>
    <x v="1"/>
  </r>
  <r>
    <n v="870"/>
    <s v="6ffe95f2"/>
    <x v="700"/>
    <d v="2023-05-05T00:00:00"/>
    <x v="869"/>
    <n v="23"/>
    <x v="1"/>
    <x v="2"/>
    <x v="1"/>
    <x v="2"/>
    <x v="2"/>
    <x v="5"/>
    <x v="3"/>
    <n v="3"/>
    <x v="6"/>
    <x v="0"/>
    <x v="4"/>
    <x v="3"/>
    <n v="10"/>
    <x v="0"/>
    <x v="0"/>
    <x v="3"/>
  </r>
  <r>
    <n v="871"/>
    <s v="4010a13b"/>
    <x v="701"/>
    <d v="2021-08-17T00:00:00"/>
    <x v="870"/>
    <n v="0"/>
    <x v="1"/>
    <x v="2"/>
    <x v="3"/>
    <x v="3"/>
    <x v="4"/>
    <x v="0"/>
    <x v="2"/>
    <n v="2"/>
    <x v="37"/>
    <x v="2"/>
    <x v="5"/>
    <x v="0"/>
    <n v="54"/>
    <x v="0"/>
    <x v="1"/>
    <x v="2"/>
  </r>
  <r>
    <n v="872"/>
    <s v="03edbd1a"/>
    <x v="702"/>
    <d v="2021-11-22T00:00:00"/>
    <x v="871"/>
    <n v="1"/>
    <x v="1"/>
    <x v="3"/>
    <x v="1"/>
    <x v="4"/>
    <x v="4"/>
    <x v="4"/>
    <x v="3"/>
    <n v="3"/>
    <x v="38"/>
    <x v="2"/>
    <x v="10"/>
    <x v="2"/>
    <n v="23"/>
    <x v="0"/>
    <x v="1"/>
    <x v="0"/>
  </r>
  <r>
    <n v="873"/>
    <s v="12a11bbf"/>
    <x v="703"/>
    <d v="2022-11-29T00:00:00"/>
    <x v="872"/>
    <n v="2"/>
    <x v="1"/>
    <x v="2"/>
    <x v="2"/>
    <x v="4"/>
    <x v="1"/>
    <x v="2"/>
    <x v="2"/>
    <n v="1"/>
    <x v="49"/>
    <x v="0"/>
    <x v="3"/>
    <x v="1"/>
    <n v="58"/>
    <x v="1"/>
    <x v="1"/>
    <x v="2"/>
  </r>
  <r>
    <n v="874"/>
    <s v="216f1cdf"/>
    <x v="704"/>
    <d v="2023-10-15T00:00:00"/>
    <x v="873"/>
    <n v="3"/>
    <x v="1"/>
    <x v="0"/>
    <x v="4"/>
    <x v="0"/>
    <x v="0"/>
    <x v="6"/>
    <x v="3"/>
    <n v="2"/>
    <x v="9"/>
    <x v="2"/>
    <x v="5"/>
    <x v="0"/>
    <n v="23"/>
    <x v="1"/>
    <x v="1"/>
    <x v="2"/>
  </r>
  <r>
    <n v="875"/>
    <s v="29de6217"/>
    <x v="2"/>
    <d v="2023-12-28T00:00:00"/>
    <x v="874"/>
    <n v="4"/>
    <x v="1"/>
    <x v="3"/>
    <x v="0"/>
    <x v="4"/>
    <x v="5"/>
    <x v="4"/>
    <x v="0"/>
    <n v="5"/>
    <x v="7"/>
    <x v="2"/>
    <x v="0"/>
    <x v="2"/>
    <n v="13"/>
    <x v="0"/>
    <x v="0"/>
    <x v="0"/>
  </r>
  <r>
    <n v="876"/>
    <s v="a5c6f02b"/>
    <x v="705"/>
    <d v="2023-03-06T00:00:00"/>
    <x v="875"/>
    <n v="5"/>
    <x v="1"/>
    <x v="5"/>
    <x v="2"/>
    <x v="4"/>
    <x v="2"/>
    <x v="6"/>
    <x v="1"/>
    <n v="1"/>
    <x v="43"/>
    <x v="0"/>
    <x v="10"/>
    <x v="1"/>
    <n v="7"/>
    <x v="0"/>
    <x v="1"/>
    <x v="3"/>
  </r>
  <r>
    <n v="877"/>
    <s v="e27584f7"/>
    <x v="135"/>
    <d v="2024-07-27T00:00:00"/>
    <x v="876"/>
    <n v="6"/>
    <x v="1"/>
    <x v="2"/>
    <x v="3"/>
    <x v="4"/>
    <x v="3"/>
    <x v="5"/>
    <x v="0"/>
    <n v="3"/>
    <x v="10"/>
    <x v="0"/>
    <x v="0"/>
    <x v="0"/>
    <n v="5"/>
    <x v="0"/>
    <x v="1"/>
    <x v="3"/>
  </r>
  <r>
    <n v="878"/>
    <s v="2385c48d"/>
    <x v="706"/>
    <d v="2023-10-22T00:00:00"/>
    <x v="877"/>
    <n v="7"/>
    <x v="0"/>
    <x v="1"/>
    <x v="2"/>
    <x v="4"/>
    <x v="5"/>
    <x v="6"/>
    <x v="0"/>
    <n v="3"/>
    <x v="22"/>
    <x v="1"/>
    <x v="7"/>
    <x v="1"/>
    <n v="23"/>
    <x v="1"/>
    <x v="0"/>
    <x v="3"/>
  </r>
  <r>
    <n v="879"/>
    <s v="169f5b9a"/>
    <x v="707"/>
    <d v="2024-12-28T00:00:00"/>
    <x v="878"/>
    <n v="8"/>
    <x v="0"/>
    <x v="1"/>
    <x v="0"/>
    <x v="2"/>
    <x v="3"/>
    <x v="6"/>
    <x v="2"/>
    <n v="2"/>
    <x v="28"/>
    <x v="2"/>
    <x v="4"/>
    <x v="2"/>
    <n v="15"/>
    <x v="1"/>
    <x v="1"/>
    <x v="2"/>
  </r>
  <r>
    <n v="880"/>
    <s v="fc833c06"/>
    <x v="708"/>
    <d v="2021-08-21T00:00:00"/>
    <x v="879"/>
    <n v="9"/>
    <x v="0"/>
    <x v="3"/>
    <x v="1"/>
    <x v="0"/>
    <x v="2"/>
    <x v="1"/>
    <x v="0"/>
    <n v="5"/>
    <x v="2"/>
    <x v="0"/>
    <x v="1"/>
    <x v="1"/>
    <n v="10"/>
    <x v="0"/>
    <x v="0"/>
    <x v="1"/>
  </r>
  <r>
    <n v="881"/>
    <s v="443aa5a8"/>
    <x v="709"/>
    <d v="2023-11-12T00:00:00"/>
    <x v="880"/>
    <n v="10"/>
    <x v="0"/>
    <x v="2"/>
    <x v="0"/>
    <x v="3"/>
    <x v="3"/>
    <x v="2"/>
    <x v="3"/>
    <n v="2"/>
    <x v="20"/>
    <x v="2"/>
    <x v="7"/>
    <x v="0"/>
    <n v="13"/>
    <x v="1"/>
    <x v="0"/>
    <x v="2"/>
  </r>
  <r>
    <n v="882"/>
    <s v="3dd12628"/>
    <x v="710"/>
    <d v="2023-09-18T00:00:00"/>
    <x v="881"/>
    <n v="11"/>
    <x v="1"/>
    <x v="0"/>
    <x v="3"/>
    <x v="2"/>
    <x v="4"/>
    <x v="5"/>
    <x v="1"/>
    <n v="5"/>
    <x v="12"/>
    <x v="0"/>
    <x v="2"/>
    <x v="0"/>
    <n v="40"/>
    <x v="0"/>
    <x v="0"/>
    <x v="3"/>
  </r>
  <r>
    <n v="883"/>
    <s v="af3992c5"/>
    <x v="473"/>
    <d v="2023-08-23T00:00:00"/>
    <x v="882"/>
    <n v="12"/>
    <x v="1"/>
    <x v="7"/>
    <x v="3"/>
    <x v="4"/>
    <x v="0"/>
    <x v="4"/>
    <x v="3"/>
    <n v="2"/>
    <x v="18"/>
    <x v="2"/>
    <x v="1"/>
    <x v="0"/>
    <n v="13"/>
    <x v="0"/>
    <x v="1"/>
    <x v="2"/>
  </r>
  <r>
    <n v="884"/>
    <s v="f651deee"/>
    <x v="103"/>
    <d v="2020-08-17T00:00:00"/>
    <x v="883"/>
    <n v="13"/>
    <x v="1"/>
    <x v="7"/>
    <x v="4"/>
    <x v="2"/>
    <x v="4"/>
    <x v="6"/>
    <x v="1"/>
    <n v="4"/>
    <x v="44"/>
    <x v="2"/>
    <x v="9"/>
    <x v="1"/>
    <n v="57"/>
    <x v="1"/>
    <x v="1"/>
    <x v="1"/>
  </r>
  <r>
    <n v="885"/>
    <s v="68592f18"/>
    <x v="711"/>
    <d v="2021-09-08T00:00:00"/>
    <x v="884"/>
    <n v="14"/>
    <x v="1"/>
    <x v="2"/>
    <x v="3"/>
    <x v="2"/>
    <x v="0"/>
    <x v="0"/>
    <x v="3"/>
    <n v="1"/>
    <x v="46"/>
    <x v="0"/>
    <x v="8"/>
    <x v="2"/>
    <n v="41"/>
    <x v="0"/>
    <x v="0"/>
    <x v="0"/>
  </r>
  <r>
    <n v="886"/>
    <s v="b92aaa5d"/>
    <x v="712"/>
    <d v="2024-12-02T00:00:00"/>
    <x v="885"/>
    <n v="15"/>
    <x v="1"/>
    <x v="7"/>
    <x v="3"/>
    <x v="4"/>
    <x v="4"/>
    <x v="1"/>
    <x v="1"/>
    <n v="3"/>
    <x v="53"/>
    <x v="0"/>
    <x v="7"/>
    <x v="3"/>
    <n v="56"/>
    <x v="1"/>
    <x v="0"/>
    <x v="2"/>
  </r>
  <r>
    <n v="887"/>
    <s v="ffdf5f7d"/>
    <x v="713"/>
    <d v="2022-07-09T00:00:00"/>
    <x v="886"/>
    <n v="16"/>
    <x v="0"/>
    <x v="2"/>
    <x v="3"/>
    <x v="0"/>
    <x v="1"/>
    <x v="3"/>
    <x v="0"/>
    <n v="5"/>
    <x v="2"/>
    <x v="1"/>
    <x v="1"/>
    <x v="1"/>
    <n v="59"/>
    <x v="0"/>
    <x v="0"/>
    <x v="2"/>
  </r>
  <r>
    <n v="888"/>
    <s v="6224531c"/>
    <x v="284"/>
    <d v="2024-09-15T00:00:00"/>
    <x v="887"/>
    <n v="17"/>
    <x v="0"/>
    <x v="5"/>
    <x v="1"/>
    <x v="1"/>
    <x v="2"/>
    <x v="6"/>
    <x v="0"/>
    <n v="5"/>
    <x v="36"/>
    <x v="0"/>
    <x v="7"/>
    <x v="3"/>
    <n v="5"/>
    <x v="0"/>
    <x v="1"/>
    <x v="3"/>
  </r>
  <r>
    <n v="889"/>
    <s v="d92035f8"/>
    <x v="714"/>
    <d v="2020-03-18T00:00:00"/>
    <x v="888"/>
    <n v="18"/>
    <x v="0"/>
    <x v="3"/>
    <x v="0"/>
    <x v="1"/>
    <x v="1"/>
    <x v="5"/>
    <x v="0"/>
    <n v="5"/>
    <x v="33"/>
    <x v="2"/>
    <x v="8"/>
    <x v="1"/>
    <n v="32"/>
    <x v="1"/>
    <x v="0"/>
    <x v="0"/>
  </r>
  <r>
    <n v="890"/>
    <s v="125ae52b"/>
    <x v="715"/>
    <d v="2023-01-31T00:00:00"/>
    <x v="889"/>
    <n v="19"/>
    <x v="0"/>
    <x v="4"/>
    <x v="3"/>
    <x v="2"/>
    <x v="3"/>
    <x v="3"/>
    <x v="3"/>
    <n v="5"/>
    <x v="35"/>
    <x v="0"/>
    <x v="0"/>
    <x v="1"/>
    <n v="14"/>
    <x v="1"/>
    <x v="0"/>
    <x v="3"/>
  </r>
  <r>
    <n v="891"/>
    <s v="2de98eab"/>
    <x v="716"/>
    <d v="2022-09-19T00:00:00"/>
    <x v="890"/>
    <n v="20"/>
    <x v="1"/>
    <x v="6"/>
    <x v="4"/>
    <x v="1"/>
    <x v="6"/>
    <x v="0"/>
    <x v="1"/>
    <n v="3"/>
    <x v="45"/>
    <x v="0"/>
    <x v="2"/>
    <x v="0"/>
    <n v="51"/>
    <x v="1"/>
    <x v="1"/>
    <x v="1"/>
  </r>
  <r>
    <n v="892"/>
    <s v="c801a421"/>
    <x v="717"/>
    <d v="2022-05-18T00:00:00"/>
    <x v="891"/>
    <n v="21"/>
    <x v="1"/>
    <x v="6"/>
    <x v="1"/>
    <x v="4"/>
    <x v="5"/>
    <x v="5"/>
    <x v="0"/>
    <n v="5"/>
    <x v="37"/>
    <x v="2"/>
    <x v="8"/>
    <x v="2"/>
    <n v="9"/>
    <x v="1"/>
    <x v="0"/>
    <x v="3"/>
  </r>
  <r>
    <n v="893"/>
    <s v="6d7d0888"/>
    <x v="718"/>
    <d v="2022-03-11T00:00:00"/>
    <x v="892"/>
    <n v="22"/>
    <x v="1"/>
    <x v="4"/>
    <x v="3"/>
    <x v="3"/>
    <x v="4"/>
    <x v="6"/>
    <x v="2"/>
    <n v="2"/>
    <x v="38"/>
    <x v="2"/>
    <x v="5"/>
    <x v="2"/>
    <n v="34"/>
    <x v="0"/>
    <x v="1"/>
    <x v="1"/>
  </r>
  <r>
    <n v="894"/>
    <s v="5a7507b2"/>
    <x v="719"/>
    <d v="2024-04-06T00:00:00"/>
    <x v="893"/>
    <n v="23"/>
    <x v="1"/>
    <x v="4"/>
    <x v="0"/>
    <x v="3"/>
    <x v="5"/>
    <x v="6"/>
    <x v="0"/>
    <n v="3"/>
    <x v="24"/>
    <x v="1"/>
    <x v="6"/>
    <x v="1"/>
    <n v="29"/>
    <x v="1"/>
    <x v="0"/>
    <x v="2"/>
  </r>
  <r>
    <n v="895"/>
    <s v="a5d98cac"/>
    <x v="49"/>
    <d v="2022-04-22T00:00:00"/>
    <x v="894"/>
    <n v="0"/>
    <x v="1"/>
    <x v="0"/>
    <x v="4"/>
    <x v="3"/>
    <x v="0"/>
    <x v="5"/>
    <x v="0"/>
    <n v="3"/>
    <x v="14"/>
    <x v="0"/>
    <x v="5"/>
    <x v="0"/>
    <n v="31"/>
    <x v="1"/>
    <x v="0"/>
    <x v="2"/>
  </r>
  <r>
    <n v="896"/>
    <s v="115932ae"/>
    <x v="720"/>
    <d v="2024-06-10T00:00:00"/>
    <x v="895"/>
    <n v="1"/>
    <x v="1"/>
    <x v="3"/>
    <x v="0"/>
    <x v="2"/>
    <x v="2"/>
    <x v="4"/>
    <x v="3"/>
    <n v="2"/>
    <x v="41"/>
    <x v="2"/>
    <x v="9"/>
    <x v="1"/>
    <n v="47"/>
    <x v="0"/>
    <x v="1"/>
    <x v="0"/>
  </r>
  <r>
    <n v="897"/>
    <s v="f80d9498"/>
    <x v="721"/>
    <d v="2023-12-14T00:00:00"/>
    <x v="896"/>
    <n v="2"/>
    <x v="1"/>
    <x v="4"/>
    <x v="1"/>
    <x v="2"/>
    <x v="1"/>
    <x v="3"/>
    <x v="2"/>
    <n v="5"/>
    <x v="12"/>
    <x v="2"/>
    <x v="3"/>
    <x v="1"/>
    <n v="26"/>
    <x v="1"/>
    <x v="1"/>
    <x v="3"/>
  </r>
  <r>
    <n v="898"/>
    <s v="c9c2c184"/>
    <x v="722"/>
    <d v="2021-08-27T00:00:00"/>
    <x v="897"/>
    <n v="3"/>
    <x v="1"/>
    <x v="1"/>
    <x v="0"/>
    <x v="0"/>
    <x v="0"/>
    <x v="5"/>
    <x v="3"/>
    <n v="1"/>
    <x v="14"/>
    <x v="2"/>
    <x v="0"/>
    <x v="2"/>
    <n v="47"/>
    <x v="0"/>
    <x v="0"/>
    <x v="3"/>
  </r>
  <r>
    <n v="899"/>
    <s v="db4951fc"/>
    <x v="723"/>
    <d v="2021-11-27T00:00:00"/>
    <x v="898"/>
    <n v="4"/>
    <x v="1"/>
    <x v="1"/>
    <x v="0"/>
    <x v="2"/>
    <x v="6"/>
    <x v="3"/>
    <x v="3"/>
    <n v="1"/>
    <x v="51"/>
    <x v="1"/>
    <x v="6"/>
    <x v="3"/>
    <n v="49"/>
    <x v="1"/>
    <x v="0"/>
    <x v="3"/>
  </r>
  <r>
    <n v="900"/>
    <s v="d95e0ef9"/>
    <x v="422"/>
    <d v="2021-01-20T00:00:00"/>
    <x v="899"/>
    <n v="5"/>
    <x v="1"/>
    <x v="6"/>
    <x v="3"/>
    <x v="4"/>
    <x v="0"/>
    <x v="5"/>
    <x v="0"/>
    <n v="3"/>
    <x v="48"/>
    <x v="1"/>
    <x v="2"/>
    <x v="3"/>
    <n v="39"/>
    <x v="0"/>
    <x v="0"/>
    <x v="2"/>
  </r>
  <r>
    <n v="901"/>
    <s v="ab47cb0a"/>
    <x v="724"/>
    <d v="2020-02-29T00:00:00"/>
    <x v="900"/>
    <n v="6"/>
    <x v="1"/>
    <x v="3"/>
    <x v="4"/>
    <x v="3"/>
    <x v="5"/>
    <x v="4"/>
    <x v="0"/>
    <n v="5"/>
    <x v="8"/>
    <x v="1"/>
    <x v="2"/>
    <x v="1"/>
    <n v="7"/>
    <x v="1"/>
    <x v="1"/>
    <x v="1"/>
  </r>
  <r>
    <n v="902"/>
    <s v="ebfb5611"/>
    <x v="297"/>
    <d v="2020-05-24T00:00:00"/>
    <x v="901"/>
    <n v="7"/>
    <x v="0"/>
    <x v="2"/>
    <x v="1"/>
    <x v="1"/>
    <x v="2"/>
    <x v="2"/>
    <x v="3"/>
    <n v="3"/>
    <x v="14"/>
    <x v="0"/>
    <x v="2"/>
    <x v="0"/>
    <n v="33"/>
    <x v="1"/>
    <x v="1"/>
    <x v="3"/>
  </r>
  <r>
    <n v="903"/>
    <s v="d243eedf"/>
    <x v="725"/>
    <d v="2024-08-26T00:00:00"/>
    <x v="902"/>
    <n v="8"/>
    <x v="0"/>
    <x v="2"/>
    <x v="2"/>
    <x v="4"/>
    <x v="1"/>
    <x v="6"/>
    <x v="1"/>
    <n v="2"/>
    <x v="39"/>
    <x v="2"/>
    <x v="9"/>
    <x v="2"/>
    <n v="38"/>
    <x v="1"/>
    <x v="1"/>
    <x v="3"/>
  </r>
  <r>
    <n v="904"/>
    <s v="a89f5d9f"/>
    <x v="60"/>
    <d v="2020-07-30T00:00:00"/>
    <x v="903"/>
    <n v="9"/>
    <x v="0"/>
    <x v="6"/>
    <x v="2"/>
    <x v="4"/>
    <x v="4"/>
    <x v="0"/>
    <x v="1"/>
    <n v="4"/>
    <x v="38"/>
    <x v="0"/>
    <x v="8"/>
    <x v="3"/>
    <n v="31"/>
    <x v="0"/>
    <x v="1"/>
    <x v="0"/>
  </r>
  <r>
    <n v="905"/>
    <s v="2777dd60"/>
    <x v="722"/>
    <d v="2021-08-27T00:00:00"/>
    <x v="904"/>
    <n v="10"/>
    <x v="0"/>
    <x v="2"/>
    <x v="4"/>
    <x v="2"/>
    <x v="5"/>
    <x v="0"/>
    <x v="2"/>
    <n v="3"/>
    <x v="39"/>
    <x v="2"/>
    <x v="5"/>
    <x v="2"/>
    <n v="22"/>
    <x v="0"/>
    <x v="1"/>
    <x v="0"/>
  </r>
  <r>
    <n v="906"/>
    <s v="795c4e0b"/>
    <x v="726"/>
    <d v="2022-10-08T00:00:00"/>
    <x v="905"/>
    <n v="11"/>
    <x v="1"/>
    <x v="4"/>
    <x v="1"/>
    <x v="4"/>
    <x v="6"/>
    <x v="4"/>
    <x v="0"/>
    <n v="3"/>
    <x v="25"/>
    <x v="0"/>
    <x v="6"/>
    <x v="1"/>
    <n v="29"/>
    <x v="1"/>
    <x v="1"/>
    <x v="3"/>
  </r>
  <r>
    <n v="907"/>
    <s v="0e1f520f"/>
    <x v="176"/>
    <d v="2024-10-04T00:00:00"/>
    <x v="906"/>
    <n v="12"/>
    <x v="1"/>
    <x v="4"/>
    <x v="2"/>
    <x v="1"/>
    <x v="3"/>
    <x v="0"/>
    <x v="3"/>
    <n v="1"/>
    <x v="31"/>
    <x v="1"/>
    <x v="2"/>
    <x v="2"/>
    <n v="22"/>
    <x v="1"/>
    <x v="1"/>
    <x v="3"/>
  </r>
  <r>
    <n v="908"/>
    <s v="a3b0b723"/>
    <x v="84"/>
    <d v="2024-03-28T00:00:00"/>
    <x v="907"/>
    <n v="13"/>
    <x v="1"/>
    <x v="3"/>
    <x v="1"/>
    <x v="0"/>
    <x v="6"/>
    <x v="3"/>
    <x v="1"/>
    <n v="5"/>
    <x v="47"/>
    <x v="2"/>
    <x v="0"/>
    <x v="1"/>
    <n v="16"/>
    <x v="1"/>
    <x v="1"/>
    <x v="0"/>
  </r>
  <r>
    <n v="909"/>
    <s v="b3c11bcc"/>
    <x v="727"/>
    <d v="2023-03-02T00:00:00"/>
    <x v="908"/>
    <n v="14"/>
    <x v="1"/>
    <x v="7"/>
    <x v="4"/>
    <x v="4"/>
    <x v="0"/>
    <x v="5"/>
    <x v="2"/>
    <n v="5"/>
    <x v="3"/>
    <x v="0"/>
    <x v="10"/>
    <x v="1"/>
    <n v="27"/>
    <x v="0"/>
    <x v="1"/>
    <x v="3"/>
  </r>
  <r>
    <n v="910"/>
    <s v="86ee1a0a"/>
    <x v="728"/>
    <d v="2021-04-26T00:00:00"/>
    <x v="909"/>
    <n v="15"/>
    <x v="1"/>
    <x v="1"/>
    <x v="1"/>
    <x v="0"/>
    <x v="1"/>
    <x v="1"/>
    <x v="1"/>
    <n v="3"/>
    <x v="14"/>
    <x v="0"/>
    <x v="0"/>
    <x v="1"/>
    <n v="50"/>
    <x v="0"/>
    <x v="0"/>
    <x v="1"/>
  </r>
  <r>
    <n v="911"/>
    <s v="afa851d7"/>
    <x v="91"/>
    <d v="2022-03-03T00:00:00"/>
    <x v="910"/>
    <n v="16"/>
    <x v="0"/>
    <x v="3"/>
    <x v="0"/>
    <x v="0"/>
    <x v="2"/>
    <x v="4"/>
    <x v="2"/>
    <n v="5"/>
    <x v="39"/>
    <x v="1"/>
    <x v="0"/>
    <x v="0"/>
    <n v="39"/>
    <x v="0"/>
    <x v="0"/>
    <x v="3"/>
  </r>
  <r>
    <n v="912"/>
    <s v="fee1884a"/>
    <x v="356"/>
    <d v="2022-07-31T00:00:00"/>
    <x v="911"/>
    <n v="17"/>
    <x v="0"/>
    <x v="7"/>
    <x v="4"/>
    <x v="4"/>
    <x v="6"/>
    <x v="6"/>
    <x v="1"/>
    <n v="1"/>
    <x v="9"/>
    <x v="1"/>
    <x v="3"/>
    <x v="1"/>
    <n v="48"/>
    <x v="0"/>
    <x v="0"/>
    <x v="2"/>
  </r>
  <r>
    <n v="913"/>
    <s v="e473b274"/>
    <x v="729"/>
    <d v="2023-06-16T00:00:00"/>
    <x v="912"/>
    <n v="18"/>
    <x v="0"/>
    <x v="0"/>
    <x v="0"/>
    <x v="1"/>
    <x v="1"/>
    <x v="5"/>
    <x v="3"/>
    <n v="3"/>
    <x v="41"/>
    <x v="2"/>
    <x v="2"/>
    <x v="0"/>
    <n v="41"/>
    <x v="0"/>
    <x v="0"/>
    <x v="2"/>
  </r>
  <r>
    <n v="914"/>
    <s v="557f21cd"/>
    <x v="730"/>
    <d v="2020-07-17T00:00:00"/>
    <x v="913"/>
    <n v="19"/>
    <x v="0"/>
    <x v="4"/>
    <x v="0"/>
    <x v="3"/>
    <x v="3"/>
    <x v="5"/>
    <x v="3"/>
    <n v="4"/>
    <x v="6"/>
    <x v="1"/>
    <x v="6"/>
    <x v="2"/>
    <n v="44"/>
    <x v="0"/>
    <x v="0"/>
    <x v="1"/>
  </r>
  <r>
    <n v="915"/>
    <s v="12789b14"/>
    <x v="731"/>
    <d v="2022-06-04T00:00:00"/>
    <x v="914"/>
    <n v="20"/>
    <x v="1"/>
    <x v="6"/>
    <x v="0"/>
    <x v="0"/>
    <x v="5"/>
    <x v="0"/>
    <x v="2"/>
    <n v="4"/>
    <x v="14"/>
    <x v="1"/>
    <x v="2"/>
    <x v="2"/>
    <n v="15"/>
    <x v="0"/>
    <x v="0"/>
    <x v="3"/>
  </r>
  <r>
    <n v="916"/>
    <s v="e2275c52"/>
    <x v="344"/>
    <d v="2024-03-07T00:00:00"/>
    <x v="915"/>
    <n v="21"/>
    <x v="1"/>
    <x v="6"/>
    <x v="4"/>
    <x v="0"/>
    <x v="4"/>
    <x v="4"/>
    <x v="0"/>
    <n v="2"/>
    <x v="13"/>
    <x v="0"/>
    <x v="0"/>
    <x v="3"/>
    <n v="32"/>
    <x v="0"/>
    <x v="1"/>
    <x v="0"/>
  </r>
  <r>
    <n v="917"/>
    <s v="f306461e"/>
    <x v="732"/>
    <d v="2020-10-15T00:00:00"/>
    <x v="916"/>
    <n v="22"/>
    <x v="1"/>
    <x v="3"/>
    <x v="1"/>
    <x v="1"/>
    <x v="0"/>
    <x v="4"/>
    <x v="3"/>
    <n v="5"/>
    <x v="8"/>
    <x v="1"/>
    <x v="3"/>
    <x v="2"/>
    <n v="21"/>
    <x v="1"/>
    <x v="0"/>
    <x v="3"/>
  </r>
  <r>
    <n v="918"/>
    <s v="ea585fe4"/>
    <x v="733"/>
    <d v="2022-10-26T00:00:00"/>
    <x v="917"/>
    <n v="23"/>
    <x v="1"/>
    <x v="1"/>
    <x v="4"/>
    <x v="2"/>
    <x v="4"/>
    <x v="5"/>
    <x v="1"/>
    <n v="5"/>
    <x v="41"/>
    <x v="2"/>
    <x v="3"/>
    <x v="1"/>
    <n v="31"/>
    <x v="1"/>
    <x v="0"/>
    <x v="3"/>
  </r>
  <r>
    <n v="919"/>
    <s v="568e716f"/>
    <x v="734"/>
    <d v="2024-07-23T00:00:00"/>
    <x v="918"/>
    <n v="0"/>
    <x v="1"/>
    <x v="6"/>
    <x v="3"/>
    <x v="3"/>
    <x v="1"/>
    <x v="3"/>
    <x v="0"/>
    <n v="5"/>
    <x v="54"/>
    <x v="1"/>
    <x v="3"/>
    <x v="1"/>
    <n v="26"/>
    <x v="0"/>
    <x v="1"/>
    <x v="0"/>
  </r>
  <r>
    <n v="920"/>
    <s v="270d75bf"/>
    <x v="735"/>
    <d v="2022-11-20T00:00:00"/>
    <x v="919"/>
    <n v="1"/>
    <x v="1"/>
    <x v="3"/>
    <x v="3"/>
    <x v="0"/>
    <x v="3"/>
    <x v="2"/>
    <x v="3"/>
    <n v="5"/>
    <x v="49"/>
    <x v="0"/>
    <x v="8"/>
    <x v="0"/>
    <n v="10"/>
    <x v="1"/>
    <x v="1"/>
    <x v="1"/>
  </r>
  <r>
    <n v="921"/>
    <s v="3c385a9e"/>
    <x v="736"/>
    <d v="2022-02-01T00:00:00"/>
    <x v="920"/>
    <n v="2"/>
    <x v="1"/>
    <x v="7"/>
    <x v="4"/>
    <x v="1"/>
    <x v="2"/>
    <x v="3"/>
    <x v="1"/>
    <n v="2"/>
    <x v="21"/>
    <x v="1"/>
    <x v="3"/>
    <x v="0"/>
    <n v="54"/>
    <x v="0"/>
    <x v="0"/>
    <x v="3"/>
  </r>
  <r>
    <n v="922"/>
    <s v="2bf6ee74"/>
    <x v="737"/>
    <d v="2020-01-31T00:00:00"/>
    <x v="921"/>
    <n v="3"/>
    <x v="1"/>
    <x v="0"/>
    <x v="1"/>
    <x v="3"/>
    <x v="3"/>
    <x v="2"/>
    <x v="1"/>
    <n v="3"/>
    <x v="15"/>
    <x v="2"/>
    <x v="7"/>
    <x v="3"/>
    <n v="20"/>
    <x v="0"/>
    <x v="1"/>
    <x v="0"/>
  </r>
  <r>
    <n v="923"/>
    <s v="09feab37"/>
    <x v="359"/>
    <d v="2021-06-30T00:00:00"/>
    <x v="922"/>
    <n v="4"/>
    <x v="1"/>
    <x v="5"/>
    <x v="2"/>
    <x v="0"/>
    <x v="6"/>
    <x v="0"/>
    <x v="1"/>
    <n v="4"/>
    <x v="41"/>
    <x v="2"/>
    <x v="3"/>
    <x v="3"/>
    <n v="20"/>
    <x v="1"/>
    <x v="1"/>
    <x v="3"/>
  </r>
  <r>
    <n v="924"/>
    <s v="6fe4971a"/>
    <x v="738"/>
    <d v="2021-11-26T00:00:00"/>
    <x v="923"/>
    <n v="5"/>
    <x v="1"/>
    <x v="1"/>
    <x v="2"/>
    <x v="4"/>
    <x v="1"/>
    <x v="1"/>
    <x v="2"/>
    <n v="1"/>
    <x v="17"/>
    <x v="0"/>
    <x v="1"/>
    <x v="2"/>
    <n v="15"/>
    <x v="1"/>
    <x v="1"/>
    <x v="3"/>
  </r>
  <r>
    <n v="925"/>
    <s v="447c82e9"/>
    <x v="739"/>
    <d v="2024-12-10T00:00:00"/>
    <x v="924"/>
    <n v="6"/>
    <x v="1"/>
    <x v="4"/>
    <x v="2"/>
    <x v="3"/>
    <x v="0"/>
    <x v="3"/>
    <x v="3"/>
    <n v="5"/>
    <x v="57"/>
    <x v="0"/>
    <x v="3"/>
    <x v="2"/>
    <n v="24"/>
    <x v="1"/>
    <x v="0"/>
    <x v="3"/>
  </r>
  <r>
    <n v="926"/>
    <s v="dae4b369"/>
    <x v="740"/>
    <d v="2021-07-04T00:00:00"/>
    <x v="925"/>
    <n v="7"/>
    <x v="0"/>
    <x v="4"/>
    <x v="3"/>
    <x v="4"/>
    <x v="0"/>
    <x v="0"/>
    <x v="2"/>
    <n v="5"/>
    <x v="18"/>
    <x v="1"/>
    <x v="10"/>
    <x v="0"/>
    <n v="39"/>
    <x v="1"/>
    <x v="0"/>
    <x v="2"/>
  </r>
  <r>
    <n v="927"/>
    <s v="1b0991d1"/>
    <x v="658"/>
    <d v="2024-01-09T00:00:00"/>
    <x v="926"/>
    <n v="8"/>
    <x v="0"/>
    <x v="1"/>
    <x v="0"/>
    <x v="3"/>
    <x v="6"/>
    <x v="2"/>
    <x v="3"/>
    <n v="3"/>
    <x v="50"/>
    <x v="2"/>
    <x v="3"/>
    <x v="1"/>
    <n v="7"/>
    <x v="1"/>
    <x v="0"/>
    <x v="2"/>
  </r>
  <r>
    <n v="928"/>
    <s v="0a48ee42"/>
    <x v="342"/>
    <d v="2024-01-11T00:00:00"/>
    <x v="927"/>
    <n v="9"/>
    <x v="0"/>
    <x v="6"/>
    <x v="4"/>
    <x v="3"/>
    <x v="4"/>
    <x v="5"/>
    <x v="2"/>
    <n v="3"/>
    <x v="21"/>
    <x v="1"/>
    <x v="7"/>
    <x v="0"/>
    <n v="37"/>
    <x v="1"/>
    <x v="1"/>
    <x v="1"/>
  </r>
  <r>
    <n v="929"/>
    <s v="d9f73cf4"/>
    <x v="741"/>
    <d v="2024-07-07T00:00:00"/>
    <x v="928"/>
    <n v="10"/>
    <x v="0"/>
    <x v="2"/>
    <x v="1"/>
    <x v="0"/>
    <x v="5"/>
    <x v="6"/>
    <x v="1"/>
    <n v="3"/>
    <x v="0"/>
    <x v="0"/>
    <x v="2"/>
    <x v="3"/>
    <n v="8"/>
    <x v="1"/>
    <x v="0"/>
    <x v="0"/>
  </r>
  <r>
    <n v="930"/>
    <s v="2a63a6e3"/>
    <x v="742"/>
    <d v="2024-10-19T00:00:00"/>
    <x v="929"/>
    <n v="11"/>
    <x v="1"/>
    <x v="1"/>
    <x v="1"/>
    <x v="2"/>
    <x v="6"/>
    <x v="4"/>
    <x v="0"/>
    <n v="5"/>
    <x v="56"/>
    <x v="2"/>
    <x v="6"/>
    <x v="3"/>
    <n v="21"/>
    <x v="0"/>
    <x v="0"/>
    <x v="2"/>
  </r>
  <r>
    <n v="931"/>
    <s v="8322e418"/>
    <x v="743"/>
    <d v="2023-01-26T00:00:00"/>
    <x v="930"/>
    <n v="12"/>
    <x v="1"/>
    <x v="7"/>
    <x v="0"/>
    <x v="3"/>
    <x v="1"/>
    <x v="5"/>
    <x v="3"/>
    <n v="2"/>
    <x v="23"/>
    <x v="1"/>
    <x v="1"/>
    <x v="1"/>
    <n v="31"/>
    <x v="0"/>
    <x v="0"/>
    <x v="3"/>
  </r>
  <r>
    <n v="932"/>
    <s v="88b94f94"/>
    <x v="744"/>
    <d v="2023-07-31T00:00:00"/>
    <x v="931"/>
    <n v="13"/>
    <x v="1"/>
    <x v="0"/>
    <x v="3"/>
    <x v="0"/>
    <x v="6"/>
    <x v="1"/>
    <x v="1"/>
    <n v="3"/>
    <x v="45"/>
    <x v="2"/>
    <x v="3"/>
    <x v="0"/>
    <n v="47"/>
    <x v="1"/>
    <x v="0"/>
    <x v="1"/>
  </r>
  <r>
    <n v="933"/>
    <s v="9d439c96"/>
    <x v="745"/>
    <d v="2020-06-26T00:00:00"/>
    <x v="932"/>
    <n v="14"/>
    <x v="1"/>
    <x v="5"/>
    <x v="4"/>
    <x v="3"/>
    <x v="3"/>
    <x v="5"/>
    <x v="1"/>
    <n v="4"/>
    <x v="33"/>
    <x v="1"/>
    <x v="9"/>
    <x v="0"/>
    <n v="22"/>
    <x v="1"/>
    <x v="0"/>
    <x v="2"/>
  </r>
  <r>
    <n v="934"/>
    <s v="86cfb8df"/>
    <x v="746"/>
    <d v="2021-06-03T00:00:00"/>
    <x v="933"/>
    <n v="15"/>
    <x v="1"/>
    <x v="7"/>
    <x v="2"/>
    <x v="4"/>
    <x v="3"/>
    <x v="4"/>
    <x v="0"/>
    <n v="4"/>
    <x v="51"/>
    <x v="0"/>
    <x v="7"/>
    <x v="1"/>
    <n v="43"/>
    <x v="0"/>
    <x v="1"/>
    <x v="2"/>
  </r>
  <r>
    <n v="935"/>
    <s v="498f39af"/>
    <x v="183"/>
    <d v="2021-10-16T00:00:00"/>
    <x v="934"/>
    <n v="16"/>
    <x v="0"/>
    <x v="7"/>
    <x v="0"/>
    <x v="4"/>
    <x v="1"/>
    <x v="5"/>
    <x v="1"/>
    <n v="3"/>
    <x v="0"/>
    <x v="2"/>
    <x v="8"/>
    <x v="1"/>
    <n v="10"/>
    <x v="0"/>
    <x v="0"/>
    <x v="3"/>
  </r>
  <r>
    <n v="936"/>
    <s v="126505b0"/>
    <x v="747"/>
    <d v="2024-11-14T00:00:00"/>
    <x v="935"/>
    <n v="17"/>
    <x v="0"/>
    <x v="5"/>
    <x v="4"/>
    <x v="0"/>
    <x v="4"/>
    <x v="2"/>
    <x v="3"/>
    <n v="3"/>
    <x v="10"/>
    <x v="2"/>
    <x v="5"/>
    <x v="1"/>
    <n v="19"/>
    <x v="1"/>
    <x v="1"/>
    <x v="3"/>
  </r>
  <r>
    <n v="937"/>
    <n v="57495429"/>
    <x v="679"/>
    <d v="2020-05-18T00:00:00"/>
    <x v="936"/>
    <n v="18"/>
    <x v="0"/>
    <x v="3"/>
    <x v="2"/>
    <x v="0"/>
    <x v="3"/>
    <x v="0"/>
    <x v="3"/>
    <n v="1"/>
    <x v="25"/>
    <x v="1"/>
    <x v="9"/>
    <x v="0"/>
    <n v="15"/>
    <x v="1"/>
    <x v="0"/>
    <x v="0"/>
  </r>
  <r>
    <n v="938"/>
    <n v="1515261"/>
    <x v="748"/>
    <d v="2020-03-13T00:00:00"/>
    <x v="937"/>
    <n v="19"/>
    <x v="0"/>
    <x v="2"/>
    <x v="1"/>
    <x v="2"/>
    <x v="0"/>
    <x v="6"/>
    <x v="0"/>
    <n v="1"/>
    <x v="38"/>
    <x v="1"/>
    <x v="6"/>
    <x v="2"/>
    <n v="45"/>
    <x v="0"/>
    <x v="0"/>
    <x v="0"/>
  </r>
  <r>
    <n v="939"/>
    <s v="4bc3bd9d"/>
    <x v="749"/>
    <d v="2024-09-03T00:00:00"/>
    <x v="938"/>
    <n v="20"/>
    <x v="1"/>
    <x v="3"/>
    <x v="3"/>
    <x v="2"/>
    <x v="4"/>
    <x v="1"/>
    <x v="1"/>
    <n v="4"/>
    <x v="11"/>
    <x v="0"/>
    <x v="6"/>
    <x v="1"/>
    <n v="55"/>
    <x v="1"/>
    <x v="0"/>
    <x v="0"/>
  </r>
  <r>
    <n v="940"/>
    <s v="09ee9aea"/>
    <x v="750"/>
    <d v="2024-05-05T00:00:00"/>
    <x v="939"/>
    <n v="21"/>
    <x v="1"/>
    <x v="3"/>
    <x v="0"/>
    <x v="4"/>
    <x v="1"/>
    <x v="3"/>
    <x v="0"/>
    <n v="4"/>
    <x v="47"/>
    <x v="2"/>
    <x v="8"/>
    <x v="2"/>
    <n v="44"/>
    <x v="0"/>
    <x v="0"/>
    <x v="2"/>
  </r>
  <r>
    <n v="941"/>
    <s v="e6e66c99"/>
    <x v="751"/>
    <d v="2020-01-16T00:00:00"/>
    <x v="940"/>
    <n v="22"/>
    <x v="1"/>
    <x v="7"/>
    <x v="0"/>
    <x v="0"/>
    <x v="2"/>
    <x v="3"/>
    <x v="1"/>
    <n v="1"/>
    <x v="30"/>
    <x v="0"/>
    <x v="1"/>
    <x v="2"/>
    <n v="43"/>
    <x v="0"/>
    <x v="0"/>
    <x v="0"/>
  </r>
  <r>
    <n v="942"/>
    <s v="bbc8b0ba"/>
    <x v="752"/>
    <d v="2024-07-25T00:00:00"/>
    <x v="941"/>
    <n v="23"/>
    <x v="1"/>
    <x v="2"/>
    <x v="0"/>
    <x v="0"/>
    <x v="5"/>
    <x v="3"/>
    <x v="0"/>
    <n v="2"/>
    <x v="6"/>
    <x v="2"/>
    <x v="2"/>
    <x v="0"/>
    <n v="26"/>
    <x v="0"/>
    <x v="0"/>
    <x v="1"/>
  </r>
  <r>
    <n v="943"/>
    <s v="e15547d0"/>
    <x v="305"/>
    <d v="2024-06-03T00:00:00"/>
    <x v="942"/>
    <n v="0"/>
    <x v="1"/>
    <x v="0"/>
    <x v="1"/>
    <x v="4"/>
    <x v="5"/>
    <x v="0"/>
    <x v="2"/>
    <n v="4"/>
    <x v="1"/>
    <x v="1"/>
    <x v="7"/>
    <x v="3"/>
    <n v="54"/>
    <x v="0"/>
    <x v="1"/>
    <x v="1"/>
  </r>
  <r>
    <n v="944"/>
    <s v="b77c1541"/>
    <x v="753"/>
    <d v="2022-04-15T00:00:00"/>
    <x v="943"/>
    <n v="1"/>
    <x v="1"/>
    <x v="0"/>
    <x v="1"/>
    <x v="3"/>
    <x v="2"/>
    <x v="0"/>
    <x v="1"/>
    <n v="3"/>
    <x v="5"/>
    <x v="0"/>
    <x v="8"/>
    <x v="0"/>
    <n v="36"/>
    <x v="1"/>
    <x v="0"/>
    <x v="3"/>
  </r>
  <r>
    <n v="945"/>
    <s v="61d9a063"/>
    <x v="134"/>
    <d v="2021-08-26T00:00:00"/>
    <x v="944"/>
    <n v="2"/>
    <x v="1"/>
    <x v="6"/>
    <x v="3"/>
    <x v="4"/>
    <x v="2"/>
    <x v="2"/>
    <x v="3"/>
    <n v="5"/>
    <x v="22"/>
    <x v="1"/>
    <x v="2"/>
    <x v="2"/>
    <n v="13"/>
    <x v="0"/>
    <x v="0"/>
    <x v="0"/>
  </r>
  <r>
    <n v="946"/>
    <s v="56ec4a58"/>
    <x v="754"/>
    <d v="2021-02-04T00:00:00"/>
    <x v="945"/>
    <n v="3"/>
    <x v="1"/>
    <x v="6"/>
    <x v="2"/>
    <x v="4"/>
    <x v="5"/>
    <x v="5"/>
    <x v="3"/>
    <n v="2"/>
    <x v="46"/>
    <x v="0"/>
    <x v="8"/>
    <x v="2"/>
    <n v="24"/>
    <x v="1"/>
    <x v="0"/>
    <x v="0"/>
  </r>
  <r>
    <n v="947"/>
    <s v="96fa80d9"/>
    <x v="755"/>
    <d v="2024-06-15T00:00:00"/>
    <x v="946"/>
    <n v="4"/>
    <x v="1"/>
    <x v="1"/>
    <x v="2"/>
    <x v="4"/>
    <x v="2"/>
    <x v="5"/>
    <x v="3"/>
    <n v="1"/>
    <x v="49"/>
    <x v="1"/>
    <x v="6"/>
    <x v="1"/>
    <n v="21"/>
    <x v="1"/>
    <x v="0"/>
    <x v="3"/>
  </r>
  <r>
    <n v="948"/>
    <s v="9124b597"/>
    <x v="756"/>
    <d v="2023-11-09T00:00:00"/>
    <x v="947"/>
    <n v="5"/>
    <x v="1"/>
    <x v="3"/>
    <x v="1"/>
    <x v="0"/>
    <x v="0"/>
    <x v="6"/>
    <x v="2"/>
    <n v="1"/>
    <x v="8"/>
    <x v="0"/>
    <x v="1"/>
    <x v="2"/>
    <n v="30"/>
    <x v="1"/>
    <x v="0"/>
    <x v="2"/>
  </r>
  <r>
    <n v="949"/>
    <s v="9fa20891"/>
    <x v="179"/>
    <d v="2024-06-26T00:00:00"/>
    <x v="948"/>
    <n v="6"/>
    <x v="1"/>
    <x v="4"/>
    <x v="3"/>
    <x v="0"/>
    <x v="3"/>
    <x v="1"/>
    <x v="0"/>
    <n v="3"/>
    <x v="26"/>
    <x v="0"/>
    <x v="6"/>
    <x v="1"/>
    <n v="50"/>
    <x v="0"/>
    <x v="0"/>
    <x v="1"/>
  </r>
  <r>
    <n v="950"/>
    <n v="26426491"/>
    <x v="617"/>
    <d v="2022-06-08T00:00:00"/>
    <x v="949"/>
    <n v="7"/>
    <x v="0"/>
    <x v="1"/>
    <x v="0"/>
    <x v="1"/>
    <x v="5"/>
    <x v="1"/>
    <x v="3"/>
    <n v="3"/>
    <x v="28"/>
    <x v="0"/>
    <x v="7"/>
    <x v="3"/>
    <n v="52"/>
    <x v="1"/>
    <x v="1"/>
    <x v="1"/>
  </r>
  <r>
    <n v="951"/>
    <s v="83cb0052"/>
    <x v="757"/>
    <d v="2024-11-21T00:00:00"/>
    <x v="950"/>
    <n v="8"/>
    <x v="0"/>
    <x v="6"/>
    <x v="3"/>
    <x v="4"/>
    <x v="4"/>
    <x v="4"/>
    <x v="1"/>
    <n v="3"/>
    <x v="9"/>
    <x v="2"/>
    <x v="6"/>
    <x v="0"/>
    <n v="13"/>
    <x v="0"/>
    <x v="0"/>
    <x v="0"/>
  </r>
  <r>
    <n v="952"/>
    <s v="ffcefcf5"/>
    <x v="758"/>
    <d v="2024-09-12T00:00:00"/>
    <x v="951"/>
    <n v="9"/>
    <x v="0"/>
    <x v="7"/>
    <x v="0"/>
    <x v="3"/>
    <x v="4"/>
    <x v="5"/>
    <x v="1"/>
    <n v="3"/>
    <x v="3"/>
    <x v="0"/>
    <x v="1"/>
    <x v="1"/>
    <n v="14"/>
    <x v="0"/>
    <x v="0"/>
    <x v="1"/>
  </r>
  <r>
    <n v="953"/>
    <s v="0db63ee0"/>
    <x v="358"/>
    <d v="2021-07-22T00:00:00"/>
    <x v="952"/>
    <n v="10"/>
    <x v="0"/>
    <x v="0"/>
    <x v="2"/>
    <x v="1"/>
    <x v="0"/>
    <x v="1"/>
    <x v="3"/>
    <n v="2"/>
    <x v="57"/>
    <x v="2"/>
    <x v="8"/>
    <x v="3"/>
    <n v="38"/>
    <x v="1"/>
    <x v="1"/>
    <x v="0"/>
  </r>
  <r>
    <n v="954"/>
    <s v="588be257"/>
    <x v="759"/>
    <d v="2020-04-14T00:00:00"/>
    <x v="953"/>
    <n v="11"/>
    <x v="1"/>
    <x v="1"/>
    <x v="1"/>
    <x v="0"/>
    <x v="1"/>
    <x v="1"/>
    <x v="0"/>
    <n v="2"/>
    <x v="7"/>
    <x v="1"/>
    <x v="3"/>
    <x v="2"/>
    <n v="22"/>
    <x v="0"/>
    <x v="1"/>
    <x v="2"/>
  </r>
  <r>
    <n v="955"/>
    <s v="fe1c3d24"/>
    <x v="603"/>
    <d v="2022-11-25T00:00:00"/>
    <x v="954"/>
    <n v="12"/>
    <x v="1"/>
    <x v="4"/>
    <x v="0"/>
    <x v="4"/>
    <x v="1"/>
    <x v="4"/>
    <x v="3"/>
    <n v="3"/>
    <x v="55"/>
    <x v="2"/>
    <x v="3"/>
    <x v="1"/>
    <n v="30"/>
    <x v="1"/>
    <x v="0"/>
    <x v="2"/>
  </r>
  <r>
    <n v="956"/>
    <s v="da1c8808"/>
    <x v="760"/>
    <d v="2022-09-25T00:00:00"/>
    <x v="955"/>
    <n v="13"/>
    <x v="1"/>
    <x v="0"/>
    <x v="2"/>
    <x v="4"/>
    <x v="1"/>
    <x v="2"/>
    <x v="2"/>
    <n v="5"/>
    <x v="3"/>
    <x v="1"/>
    <x v="3"/>
    <x v="0"/>
    <n v="49"/>
    <x v="0"/>
    <x v="0"/>
    <x v="1"/>
  </r>
  <r>
    <n v="957"/>
    <s v="473a5553"/>
    <x v="761"/>
    <d v="2022-11-24T00:00:00"/>
    <x v="956"/>
    <n v="14"/>
    <x v="1"/>
    <x v="3"/>
    <x v="3"/>
    <x v="3"/>
    <x v="6"/>
    <x v="4"/>
    <x v="1"/>
    <n v="2"/>
    <x v="35"/>
    <x v="1"/>
    <x v="7"/>
    <x v="2"/>
    <n v="16"/>
    <x v="1"/>
    <x v="0"/>
    <x v="1"/>
  </r>
  <r>
    <n v="958"/>
    <s v="0109f986"/>
    <x v="712"/>
    <d v="2024-12-02T00:00:00"/>
    <x v="957"/>
    <n v="15"/>
    <x v="1"/>
    <x v="0"/>
    <x v="2"/>
    <x v="1"/>
    <x v="4"/>
    <x v="5"/>
    <x v="3"/>
    <n v="2"/>
    <x v="47"/>
    <x v="2"/>
    <x v="3"/>
    <x v="3"/>
    <n v="19"/>
    <x v="0"/>
    <x v="1"/>
    <x v="2"/>
  </r>
  <r>
    <n v="959"/>
    <s v="5c9a3b66"/>
    <x v="762"/>
    <d v="2022-10-01T00:00:00"/>
    <x v="958"/>
    <n v="16"/>
    <x v="0"/>
    <x v="4"/>
    <x v="2"/>
    <x v="1"/>
    <x v="5"/>
    <x v="6"/>
    <x v="2"/>
    <n v="4"/>
    <x v="55"/>
    <x v="1"/>
    <x v="7"/>
    <x v="3"/>
    <n v="12"/>
    <x v="0"/>
    <x v="1"/>
    <x v="0"/>
  </r>
  <r>
    <n v="960"/>
    <s v="966dc3f1"/>
    <x v="763"/>
    <d v="2024-06-05T00:00:00"/>
    <x v="959"/>
    <n v="17"/>
    <x v="0"/>
    <x v="3"/>
    <x v="4"/>
    <x v="0"/>
    <x v="1"/>
    <x v="3"/>
    <x v="3"/>
    <n v="5"/>
    <x v="4"/>
    <x v="1"/>
    <x v="0"/>
    <x v="2"/>
    <n v="39"/>
    <x v="0"/>
    <x v="1"/>
    <x v="1"/>
  </r>
  <r>
    <n v="961"/>
    <s v="c9d59629"/>
    <x v="20"/>
    <d v="2020-01-19T00:00:00"/>
    <x v="960"/>
    <n v="18"/>
    <x v="0"/>
    <x v="7"/>
    <x v="0"/>
    <x v="1"/>
    <x v="4"/>
    <x v="2"/>
    <x v="1"/>
    <n v="2"/>
    <x v="50"/>
    <x v="0"/>
    <x v="2"/>
    <x v="1"/>
    <n v="49"/>
    <x v="1"/>
    <x v="0"/>
    <x v="1"/>
  </r>
  <r>
    <n v="962"/>
    <s v="1dbd77ce"/>
    <x v="764"/>
    <d v="2022-09-23T00:00:00"/>
    <x v="961"/>
    <n v="19"/>
    <x v="0"/>
    <x v="0"/>
    <x v="0"/>
    <x v="3"/>
    <x v="1"/>
    <x v="3"/>
    <x v="1"/>
    <n v="5"/>
    <x v="16"/>
    <x v="2"/>
    <x v="9"/>
    <x v="2"/>
    <n v="6"/>
    <x v="0"/>
    <x v="1"/>
    <x v="3"/>
  </r>
  <r>
    <n v="963"/>
    <s v="7fb87068"/>
    <x v="687"/>
    <d v="2024-08-06T00:00:00"/>
    <x v="962"/>
    <n v="20"/>
    <x v="1"/>
    <x v="2"/>
    <x v="2"/>
    <x v="1"/>
    <x v="2"/>
    <x v="2"/>
    <x v="1"/>
    <n v="2"/>
    <x v="57"/>
    <x v="0"/>
    <x v="3"/>
    <x v="0"/>
    <n v="14"/>
    <x v="1"/>
    <x v="0"/>
    <x v="1"/>
  </r>
  <r>
    <n v="964"/>
    <s v="b7ae43fb"/>
    <x v="765"/>
    <d v="2020-01-15T00:00:00"/>
    <x v="963"/>
    <n v="21"/>
    <x v="1"/>
    <x v="3"/>
    <x v="4"/>
    <x v="2"/>
    <x v="3"/>
    <x v="1"/>
    <x v="1"/>
    <n v="1"/>
    <x v="18"/>
    <x v="2"/>
    <x v="0"/>
    <x v="3"/>
    <n v="27"/>
    <x v="0"/>
    <x v="1"/>
    <x v="3"/>
  </r>
  <r>
    <n v="965"/>
    <s v="ffae5f6c"/>
    <x v="57"/>
    <d v="2024-10-01T00:00:00"/>
    <x v="964"/>
    <n v="22"/>
    <x v="1"/>
    <x v="4"/>
    <x v="3"/>
    <x v="1"/>
    <x v="0"/>
    <x v="5"/>
    <x v="3"/>
    <n v="2"/>
    <x v="55"/>
    <x v="0"/>
    <x v="6"/>
    <x v="3"/>
    <n v="30"/>
    <x v="0"/>
    <x v="0"/>
    <x v="0"/>
  </r>
  <r>
    <n v="966"/>
    <s v="4d962816"/>
    <x v="766"/>
    <d v="2024-04-14T00:00:00"/>
    <x v="965"/>
    <n v="23"/>
    <x v="1"/>
    <x v="0"/>
    <x v="3"/>
    <x v="1"/>
    <x v="6"/>
    <x v="3"/>
    <x v="1"/>
    <n v="4"/>
    <x v="14"/>
    <x v="2"/>
    <x v="6"/>
    <x v="0"/>
    <n v="16"/>
    <x v="1"/>
    <x v="1"/>
    <x v="1"/>
  </r>
  <r>
    <n v="967"/>
    <s v="a5b9423f"/>
    <x v="767"/>
    <d v="2024-03-03T00:00:00"/>
    <x v="966"/>
    <n v="0"/>
    <x v="1"/>
    <x v="1"/>
    <x v="0"/>
    <x v="3"/>
    <x v="3"/>
    <x v="3"/>
    <x v="1"/>
    <n v="3"/>
    <x v="30"/>
    <x v="1"/>
    <x v="4"/>
    <x v="2"/>
    <n v="5"/>
    <x v="1"/>
    <x v="1"/>
    <x v="1"/>
  </r>
  <r>
    <n v="968"/>
    <s v="257b19e6"/>
    <x v="768"/>
    <d v="2021-04-28T00:00:00"/>
    <x v="967"/>
    <n v="1"/>
    <x v="1"/>
    <x v="1"/>
    <x v="1"/>
    <x v="4"/>
    <x v="5"/>
    <x v="5"/>
    <x v="1"/>
    <n v="3"/>
    <x v="15"/>
    <x v="1"/>
    <x v="2"/>
    <x v="0"/>
    <n v="32"/>
    <x v="0"/>
    <x v="1"/>
    <x v="2"/>
  </r>
  <r>
    <n v="969"/>
    <s v="d6d2e88e"/>
    <x v="769"/>
    <d v="2020-08-28T00:00:00"/>
    <x v="968"/>
    <n v="2"/>
    <x v="1"/>
    <x v="3"/>
    <x v="0"/>
    <x v="1"/>
    <x v="5"/>
    <x v="4"/>
    <x v="1"/>
    <n v="3"/>
    <x v="44"/>
    <x v="1"/>
    <x v="4"/>
    <x v="2"/>
    <n v="49"/>
    <x v="0"/>
    <x v="0"/>
    <x v="2"/>
  </r>
  <r>
    <n v="970"/>
    <s v="3bcabc28"/>
    <x v="108"/>
    <d v="2022-03-10T00:00:00"/>
    <x v="969"/>
    <n v="3"/>
    <x v="1"/>
    <x v="0"/>
    <x v="4"/>
    <x v="3"/>
    <x v="4"/>
    <x v="5"/>
    <x v="3"/>
    <n v="3"/>
    <x v="45"/>
    <x v="2"/>
    <x v="1"/>
    <x v="2"/>
    <n v="13"/>
    <x v="0"/>
    <x v="0"/>
    <x v="3"/>
  </r>
  <r>
    <n v="971"/>
    <s v="45e5b53d"/>
    <x v="280"/>
    <d v="2021-02-12T00:00:00"/>
    <x v="970"/>
    <n v="4"/>
    <x v="1"/>
    <x v="3"/>
    <x v="4"/>
    <x v="1"/>
    <x v="2"/>
    <x v="4"/>
    <x v="3"/>
    <n v="4"/>
    <x v="19"/>
    <x v="2"/>
    <x v="1"/>
    <x v="2"/>
    <n v="10"/>
    <x v="1"/>
    <x v="0"/>
    <x v="2"/>
  </r>
  <r>
    <n v="972"/>
    <s v="610041fa"/>
    <x v="770"/>
    <d v="2020-07-15T00:00:00"/>
    <x v="971"/>
    <n v="5"/>
    <x v="1"/>
    <x v="7"/>
    <x v="3"/>
    <x v="4"/>
    <x v="4"/>
    <x v="2"/>
    <x v="0"/>
    <n v="1"/>
    <x v="2"/>
    <x v="0"/>
    <x v="0"/>
    <x v="0"/>
    <n v="53"/>
    <x v="1"/>
    <x v="0"/>
    <x v="0"/>
  </r>
  <r>
    <n v="973"/>
    <s v="65f4ce99"/>
    <x v="611"/>
    <d v="2020-06-17T00:00:00"/>
    <x v="972"/>
    <n v="6"/>
    <x v="1"/>
    <x v="0"/>
    <x v="1"/>
    <x v="2"/>
    <x v="5"/>
    <x v="6"/>
    <x v="1"/>
    <n v="2"/>
    <x v="51"/>
    <x v="1"/>
    <x v="10"/>
    <x v="1"/>
    <n v="51"/>
    <x v="1"/>
    <x v="0"/>
    <x v="3"/>
  </r>
  <r>
    <n v="974"/>
    <s v="ee0d2db6"/>
    <x v="627"/>
    <d v="2021-04-03T00:00:00"/>
    <x v="973"/>
    <n v="7"/>
    <x v="0"/>
    <x v="6"/>
    <x v="4"/>
    <x v="1"/>
    <x v="4"/>
    <x v="1"/>
    <x v="2"/>
    <n v="2"/>
    <x v="56"/>
    <x v="0"/>
    <x v="9"/>
    <x v="3"/>
    <n v="56"/>
    <x v="0"/>
    <x v="0"/>
    <x v="1"/>
  </r>
  <r>
    <n v="975"/>
    <n v="36400000000000"/>
    <x v="771"/>
    <d v="2022-05-15T00:00:00"/>
    <x v="974"/>
    <n v="8"/>
    <x v="0"/>
    <x v="0"/>
    <x v="1"/>
    <x v="4"/>
    <x v="0"/>
    <x v="4"/>
    <x v="2"/>
    <n v="4"/>
    <x v="18"/>
    <x v="1"/>
    <x v="2"/>
    <x v="1"/>
    <n v="42"/>
    <x v="0"/>
    <x v="1"/>
    <x v="0"/>
  </r>
  <r>
    <n v="976"/>
    <s v="a1518dce"/>
    <x v="156"/>
    <d v="2020-02-26T00:00:00"/>
    <x v="975"/>
    <n v="9"/>
    <x v="0"/>
    <x v="6"/>
    <x v="1"/>
    <x v="4"/>
    <x v="4"/>
    <x v="5"/>
    <x v="1"/>
    <n v="5"/>
    <x v="20"/>
    <x v="1"/>
    <x v="5"/>
    <x v="3"/>
    <n v="36"/>
    <x v="1"/>
    <x v="0"/>
    <x v="3"/>
  </r>
  <r>
    <n v="977"/>
    <s v="5908de15"/>
    <x v="772"/>
    <d v="2024-09-27T00:00:00"/>
    <x v="976"/>
    <n v="10"/>
    <x v="0"/>
    <x v="2"/>
    <x v="3"/>
    <x v="0"/>
    <x v="0"/>
    <x v="1"/>
    <x v="3"/>
    <n v="5"/>
    <x v="22"/>
    <x v="2"/>
    <x v="10"/>
    <x v="3"/>
    <n v="16"/>
    <x v="1"/>
    <x v="1"/>
    <x v="0"/>
  </r>
  <r>
    <n v="978"/>
    <s v="4fe72b6c"/>
    <x v="312"/>
    <d v="2023-10-02T00:00:00"/>
    <x v="977"/>
    <n v="11"/>
    <x v="1"/>
    <x v="4"/>
    <x v="2"/>
    <x v="0"/>
    <x v="4"/>
    <x v="4"/>
    <x v="1"/>
    <n v="1"/>
    <x v="9"/>
    <x v="2"/>
    <x v="7"/>
    <x v="1"/>
    <n v="49"/>
    <x v="0"/>
    <x v="1"/>
    <x v="1"/>
  </r>
  <r>
    <n v="979"/>
    <s v="3da1f0c2"/>
    <x v="434"/>
    <d v="2020-11-04T00:00:00"/>
    <x v="978"/>
    <n v="12"/>
    <x v="1"/>
    <x v="4"/>
    <x v="4"/>
    <x v="1"/>
    <x v="0"/>
    <x v="4"/>
    <x v="0"/>
    <n v="5"/>
    <x v="21"/>
    <x v="0"/>
    <x v="4"/>
    <x v="3"/>
    <n v="48"/>
    <x v="1"/>
    <x v="0"/>
    <x v="1"/>
  </r>
  <r>
    <n v="980"/>
    <s v="2f92e6d4"/>
    <x v="773"/>
    <d v="2020-11-20T00:00:00"/>
    <x v="979"/>
    <n v="13"/>
    <x v="1"/>
    <x v="6"/>
    <x v="4"/>
    <x v="4"/>
    <x v="4"/>
    <x v="2"/>
    <x v="0"/>
    <n v="4"/>
    <x v="21"/>
    <x v="2"/>
    <x v="2"/>
    <x v="0"/>
    <n v="16"/>
    <x v="0"/>
    <x v="1"/>
    <x v="3"/>
  </r>
  <r>
    <n v="981"/>
    <s v="07c9b316"/>
    <x v="774"/>
    <d v="2023-02-24T00:00:00"/>
    <x v="980"/>
    <n v="14"/>
    <x v="1"/>
    <x v="3"/>
    <x v="1"/>
    <x v="1"/>
    <x v="5"/>
    <x v="3"/>
    <x v="1"/>
    <n v="2"/>
    <x v="2"/>
    <x v="0"/>
    <x v="4"/>
    <x v="1"/>
    <n v="27"/>
    <x v="0"/>
    <x v="1"/>
    <x v="0"/>
  </r>
  <r>
    <n v="982"/>
    <s v="b16422ff"/>
    <x v="775"/>
    <d v="2022-02-02T00:00:00"/>
    <x v="981"/>
    <n v="15"/>
    <x v="1"/>
    <x v="2"/>
    <x v="1"/>
    <x v="2"/>
    <x v="6"/>
    <x v="0"/>
    <x v="1"/>
    <n v="5"/>
    <x v="37"/>
    <x v="1"/>
    <x v="1"/>
    <x v="0"/>
    <n v="19"/>
    <x v="0"/>
    <x v="0"/>
    <x v="3"/>
  </r>
  <r>
    <n v="983"/>
    <s v="742118c1"/>
    <x v="776"/>
    <d v="2021-01-29T00:00:00"/>
    <x v="982"/>
    <n v="16"/>
    <x v="0"/>
    <x v="7"/>
    <x v="1"/>
    <x v="3"/>
    <x v="3"/>
    <x v="1"/>
    <x v="1"/>
    <n v="3"/>
    <x v="41"/>
    <x v="2"/>
    <x v="0"/>
    <x v="1"/>
    <n v="27"/>
    <x v="1"/>
    <x v="1"/>
    <x v="3"/>
  </r>
  <r>
    <n v="984"/>
    <s v="82c20c80"/>
    <x v="777"/>
    <d v="2024-04-20T00:00:00"/>
    <x v="983"/>
    <n v="17"/>
    <x v="0"/>
    <x v="2"/>
    <x v="2"/>
    <x v="4"/>
    <x v="5"/>
    <x v="0"/>
    <x v="0"/>
    <n v="1"/>
    <x v="56"/>
    <x v="1"/>
    <x v="9"/>
    <x v="1"/>
    <n v="57"/>
    <x v="1"/>
    <x v="1"/>
    <x v="2"/>
  </r>
  <r>
    <n v="985"/>
    <s v="5f9d1cc2"/>
    <x v="778"/>
    <d v="2023-06-04T00:00:00"/>
    <x v="984"/>
    <n v="18"/>
    <x v="0"/>
    <x v="7"/>
    <x v="3"/>
    <x v="4"/>
    <x v="2"/>
    <x v="5"/>
    <x v="3"/>
    <n v="2"/>
    <x v="40"/>
    <x v="1"/>
    <x v="5"/>
    <x v="2"/>
    <n v="10"/>
    <x v="0"/>
    <x v="1"/>
    <x v="2"/>
  </r>
  <r>
    <n v="986"/>
    <s v="e7baafc0"/>
    <x v="779"/>
    <d v="2024-05-28T00:00:00"/>
    <x v="985"/>
    <n v="19"/>
    <x v="0"/>
    <x v="1"/>
    <x v="2"/>
    <x v="0"/>
    <x v="2"/>
    <x v="4"/>
    <x v="1"/>
    <n v="3"/>
    <x v="57"/>
    <x v="2"/>
    <x v="4"/>
    <x v="0"/>
    <n v="27"/>
    <x v="0"/>
    <x v="1"/>
    <x v="1"/>
  </r>
  <r>
    <n v="987"/>
    <s v="34d2ce61"/>
    <x v="240"/>
    <d v="2020-05-10T00:00:00"/>
    <x v="986"/>
    <n v="20"/>
    <x v="1"/>
    <x v="6"/>
    <x v="1"/>
    <x v="4"/>
    <x v="2"/>
    <x v="6"/>
    <x v="2"/>
    <n v="4"/>
    <x v="43"/>
    <x v="0"/>
    <x v="9"/>
    <x v="1"/>
    <n v="51"/>
    <x v="0"/>
    <x v="0"/>
    <x v="3"/>
  </r>
  <r>
    <n v="988"/>
    <s v="ffcf52e1"/>
    <x v="455"/>
    <d v="2023-04-06T00:00:00"/>
    <x v="987"/>
    <n v="21"/>
    <x v="1"/>
    <x v="6"/>
    <x v="0"/>
    <x v="0"/>
    <x v="3"/>
    <x v="3"/>
    <x v="1"/>
    <n v="2"/>
    <x v="30"/>
    <x v="2"/>
    <x v="1"/>
    <x v="2"/>
    <n v="42"/>
    <x v="0"/>
    <x v="0"/>
    <x v="3"/>
  </r>
  <r>
    <n v="989"/>
    <s v="57d65ea0"/>
    <x v="780"/>
    <d v="2022-10-03T00:00:00"/>
    <x v="988"/>
    <n v="22"/>
    <x v="1"/>
    <x v="1"/>
    <x v="2"/>
    <x v="1"/>
    <x v="1"/>
    <x v="3"/>
    <x v="3"/>
    <n v="4"/>
    <x v="21"/>
    <x v="0"/>
    <x v="7"/>
    <x v="3"/>
    <n v="33"/>
    <x v="0"/>
    <x v="0"/>
    <x v="3"/>
  </r>
  <r>
    <n v="990"/>
    <s v="4ebf0391"/>
    <x v="781"/>
    <d v="2020-09-10T00:00:00"/>
    <x v="989"/>
    <n v="23"/>
    <x v="1"/>
    <x v="0"/>
    <x v="0"/>
    <x v="0"/>
    <x v="5"/>
    <x v="6"/>
    <x v="3"/>
    <n v="5"/>
    <x v="18"/>
    <x v="2"/>
    <x v="8"/>
    <x v="0"/>
    <n v="9"/>
    <x v="1"/>
    <x v="1"/>
    <x v="2"/>
  </r>
  <r>
    <n v="991"/>
    <s v="aeb1487d"/>
    <x v="764"/>
    <d v="2022-09-23T00:00:00"/>
    <x v="990"/>
    <n v="0"/>
    <x v="1"/>
    <x v="1"/>
    <x v="1"/>
    <x v="1"/>
    <x v="1"/>
    <x v="2"/>
    <x v="0"/>
    <n v="5"/>
    <x v="11"/>
    <x v="0"/>
    <x v="6"/>
    <x v="0"/>
    <n v="10"/>
    <x v="1"/>
    <x v="0"/>
    <x v="1"/>
  </r>
  <r>
    <n v="992"/>
    <s v="b7907478"/>
    <x v="239"/>
    <d v="2021-05-02T00:00:00"/>
    <x v="991"/>
    <n v="1"/>
    <x v="1"/>
    <x v="0"/>
    <x v="1"/>
    <x v="0"/>
    <x v="0"/>
    <x v="0"/>
    <x v="2"/>
    <n v="5"/>
    <x v="30"/>
    <x v="0"/>
    <x v="1"/>
    <x v="1"/>
    <n v="5"/>
    <x v="0"/>
    <x v="1"/>
    <x v="0"/>
  </r>
  <r>
    <n v="993"/>
    <s v="83ba6d05"/>
    <x v="458"/>
    <d v="2023-11-19T00:00:00"/>
    <x v="992"/>
    <n v="2"/>
    <x v="1"/>
    <x v="2"/>
    <x v="4"/>
    <x v="3"/>
    <x v="0"/>
    <x v="6"/>
    <x v="1"/>
    <n v="5"/>
    <x v="56"/>
    <x v="0"/>
    <x v="0"/>
    <x v="2"/>
    <n v="19"/>
    <x v="1"/>
    <x v="0"/>
    <x v="1"/>
  </r>
  <r>
    <n v="994"/>
    <s v="cfc2cb5f"/>
    <x v="782"/>
    <d v="2021-01-28T00:00:00"/>
    <x v="993"/>
    <n v="3"/>
    <x v="1"/>
    <x v="4"/>
    <x v="1"/>
    <x v="2"/>
    <x v="1"/>
    <x v="4"/>
    <x v="2"/>
    <n v="4"/>
    <x v="22"/>
    <x v="2"/>
    <x v="7"/>
    <x v="2"/>
    <n v="30"/>
    <x v="1"/>
    <x v="1"/>
    <x v="0"/>
  </r>
  <r>
    <n v="995"/>
    <s v="9bfdcc9e"/>
    <x v="783"/>
    <d v="2024-07-31T00:00:00"/>
    <x v="994"/>
    <n v="4"/>
    <x v="1"/>
    <x v="0"/>
    <x v="1"/>
    <x v="3"/>
    <x v="6"/>
    <x v="6"/>
    <x v="0"/>
    <n v="5"/>
    <x v="56"/>
    <x v="2"/>
    <x v="8"/>
    <x v="0"/>
    <n v="51"/>
    <x v="1"/>
    <x v="0"/>
    <x v="2"/>
  </r>
  <r>
    <n v="996"/>
    <s v="1acf695f"/>
    <x v="79"/>
    <d v="2020-11-12T00:00:00"/>
    <x v="995"/>
    <n v="5"/>
    <x v="1"/>
    <x v="4"/>
    <x v="2"/>
    <x v="1"/>
    <x v="3"/>
    <x v="0"/>
    <x v="0"/>
    <n v="4"/>
    <x v="24"/>
    <x v="2"/>
    <x v="1"/>
    <x v="1"/>
    <n v="10"/>
    <x v="1"/>
    <x v="0"/>
    <x v="1"/>
  </r>
  <r>
    <n v="997"/>
    <s v="bceb285c"/>
    <x v="254"/>
    <d v="2023-10-06T00:00:00"/>
    <x v="996"/>
    <n v="6"/>
    <x v="1"/>
    <x v="2"/>
    <x v="0"/>
    <x v="4"/>
    <x v="5"/>
    <x v="4"/>
    <x v="2"/>
    <n v="5"/>
    <x v="39"/>
    <x v="2"/>
    <x v="2"/>
    <x v="0"/>
    <n v="31"/>
    <x v="1"/>
    <x v="1"/>
    <x v="3"/>
  </r>
  <r>
    <n v="998"/>
    <s v="2926b759"/>
    <x v="784"/>
    <d v="2020-04-08T00:00:00"/>
    <x v="997"/>
    <n v="7"/>
    <x v="0"/>
    <x v="6"/>
    <x v="4"/>
    <x v="2"/>
    <x v="0"/>
    <x v="2"/>
    <x v="0"/>
    <n v="4"/>
    <x v="51"/>
    <x v="1"/>
    <x v="6"/>
    <x v="0"/>
    <n v="53"/>
    <x v="0"/>
    <x v="0"/>
    <x v="1"/>
  </r>
  <r>
    <n v="999"/>
    <s v="a326a0dd"/>
    <x v="647"/>
    <d v="2024-04-10T00:00:00"/>
    <x v="998"/>
    <n v="8"/>
    <x v="0"/>
    <x v="3"/>
    <x v="0"/>
    <x v="4"/>
    <x v="3"/>
    <x v="0"/>
    <x v="1"/>
    <n v="2"/>
    <x v="49"/>
    <x v="0"/>
    <x v="8"/>
    <x v="3"/>
    <n v="20"/>
    <x v="0"/>
    <x v="1"/>
    <x v="0"/>
  </r>
  <r>
    <n v="1000"/>
    <s v="ae11b86a"/>
    <x v="299"/>
    <d v="2023-08-04T00:00:00"/>
    <x v="999"/>
    <n v="9"/>
    <x v="0"/>
    <x v="3"/>
    <x v="4"/>
    <x v="3"/>
    <x v="6"/>
    <x v="2"/>
    <x v="2"/>
    <n v="3"/>
    <x v="14"/>
    <x v="0"/>
    <x v="5"/>
    <x v="2"/>
    <n v="57"/>
    <x v="0"/>
    <x v="0"/>
    <x v="2"/>
  </r>
  <r>
    <n v="1001"/>
    <s v="77ebbc11"/>
    <x v="785"/>
    <d v="2022-01-31T00:00:00"/>
    <x v="1000"/>
    <n v="10"/>
    <x v="0"/>
    <x v="7"/>
    <x v="2"/>
    <x v="4"/>
    <x v="0"/>
    <x v="0"/>
    <x v="1"/>
    <n v="1"/>
    <x v="49"/>
    <x v="2"/>
    <x v="2"/>
    <x v="3"/>
    <n v="19"/>
    <x v="1"/>
    <x v="0"/>
    <x v="1"/>
  </r>
  <r>
    <n v="1002"/>
    <s v="e2dbd12a"/>
    <x v="786"/>
    <d v="2020-05-30T00:00:00"/>
    <x v="1001"/>
    <n v="11"/>
    <x v="1"/>
    <x v="3"/>
    <x v="4"/>
    <x v="1"/>
    <x v="3"/>
    <x v="0"/>
    <x v="1"/>
    <n v="2"/>
    <x v="7"/>
    <x v="1"/>
    <x v="6"/>
    <x v="0"/>
    <n v="41"/>
    <x v="1"/>
    <x v="0"/>
    <x v="0"/>
  </r>
  <r>
    <n v="1003"/>
    <s v="9c1f5e19"/>
    <x v="202"/>
    <d v="2022-04-09T00:00:00"/>
    <x v="1002"/>
    <n v="12"/>
    <x v="1"/>
    <x v="7"/>
    <x v="0"/>
    <x v="3"/>
    <x v="2"/>
    <x v="5"/>
    <x v="0"/>
    <n v="4"/>
    <x v="15"/>
    <x v="2"/>
    <x v="1"/>
    <x v="2"/>
    <n v="8"/>
    <x v="0"/>
    <x v="1"/>
    <x v="3"/>
  </r>
  <r>
    <n v="1004"/>
    <s v="c639a18d"/>
    <x v="787"/>
    <d v="2021-06-11T00:00:00"/>
    <x v="1003"/>
    <n v="13"/>
    <x v="1"/>
    <x v="3"/>
    <x v="1"/>
    <x v="2"/>
    <x v="1"/>
    <x v="2"/>
    <x v="2"/>
    <n v="4"/>
    <x v="47"/>
    <x v="2"/>
    <x v="6"/>
    <x v="3"/>
    <n v="8"/>
    <x v="1"/>
    <x v="1"/>
    <x v="1"/>
  </r>
  <r>
    <n v="1005"/>
    <s v="ef7acece"/>
    <x v="490"/>
    <d v="2023-03-31T00:00:00"/>
    <x v="1004"/>
    <n v="14"/>
    <x v="1"/>
    <x v="0"/>
    <x v="2"/>
    <x v="3"/>
    <x v="4"/>
    <x v="4"/>
    <x v="2"/>
    <n v="1"/>
    <x v="32"/>
    <x v="1"/>
    <x v="7"/>
    <x v="0"/>
    <n v="10"/>
    <x v="0"/>
    <x v="0"/>
    <x v="3"/>
  </r>
  <r>
    <n v="1006"/>
    <s v="54d124af"/>
    <x v="250"/>
    <d v="2023-04-16T00:00:00"/>
    <x v="1005"/>
    <n v="15"/>
    <x v="1"/>
    <x v="7"/>
    <x v="0"/>
    <x v="4"/>
    <x v="0"/>
    <x v="1"/>
    <x v="1"/>
    <n v="5"/>
    <x v="57"/>
    <x v="1"/>
    <x v="4"/>
    <x v="1"/>
    <n v="9"/>
    <x v="1"/>
    <x v="1"/>
    <x v="0"/>
  </r>
  <r>
    <n v="1007"/>
    <s v="315647b1"/>
    <x v="788"/>
    <d v="2023-12-07T00:00:00"/>
    <x v="1006"/>
    <n v="16"/>
    <x v="0"/>
    <x v="3"/>
    <x v="3"/>
    <x v="3"/>
    <x v="2"/>
    <x v="1"/>
    <x v="3"/>
    <n v="2"/>
    <x v="20"/>
    <x v="1"/>
    <x v="9"/>
    <x v="2"/>
    <n v="55"/>
    <x v="1"/>
    <x v="0"/>
    <x v="0"/>
  </r>
  <r>
    <n v="1008"/>
    <s v="3238745b"/>
    <x v="502"/>
    <d v="2024-11-10T00:00:00"/>
    <x v="1007"/>
    <n v="17"/>
    <x v="0"/>
    <x v="3"/>
    <x v="1"/>
    <x v="4"/>
    <x v="4"/>
    <x v="2"/>
    <x v="2"/>
    <n v="2"/>
    <x v="37"/>
    <x v="1"/>
    <x v="10"/>
    <x v="1"/>
    <n v="41"/>
    <x v="1"/>
    <x v="1"/>
    <x v="3"/>
  </r>
  <r>
    <n v="1009"/>
    <s v="5a3f2fd6"/>
    <x v="789"/>
    <d v="2022-06-05T00:00:00"/>
    <x v="1008"/>
    <n v="18"/>
    <x v="0"/>
    <x v="6"/>
    <x v="0"/>
    <x v="3"/>
    <x v="5"/>
    <x v="3"/>
    <x v="3"/>
    <n v="4"/>
    <x v="11"/>
    <x v="2"/>
    <x v="9"/>
    <x v="0"/>
    <n v="40"/>
    <x v="1"/>
    <x v="0"/>
    <x v="0"/>
  </r>
  <r>
    <n v="1010"/>
    <s v="c9bc0551"/>
    <x v="790"/>
    <d v="2024-11-03T00:00:00"/>
    <x v="1009"/>
    <n v="19"/>
    <x v="0"/>
    <x v="0"/>
    <x v="1"/>
    <x v="2"/>
    <x v="1"/>
    <x v="1"/>
    <x v="0"/>
    <n v="2"/>
    <x v="22"/>
    <x v="0"/>
    <x v="2"/>
    <x v="3"/>
    <n v="37"/>
    <x v="1"/>
    <x v="1"/>
    <x v="3"/>
  </r>
  <r>
    <n v="1011"/>
    <s v="635655dd"/>
    <x v="791"/>
    <d v="2021-03-06T00:00:00"/>
    <x v="1010"/>
    <n v="20"/>
    <x v="1"/>
    <x v="0"/>
    <x v="3"/>
    <x v="1"/>
    <x v="2"/>
    <x v="4"/>
    <x v="3"/>
    <n v="1"/>
    <x v="23"/>
    <x v="2"/>
    <x v="6"/>
    <x v="0"/>
    <n v="17"/>
    <x v="0"/>
    <x v="1"/>
    <x v="1"/>
  </r>
  <r>
    <n v="1012"/>
    <s v="20a5af27"/>
    <x v="792"/>
    <d v="2024-07-14T00:00:00"/>
    <x v="1011"/>
    <n v="21"/>
    <x v="1"/>
    <x v="0"/>
    <x v="1"/>
    <x v="4"/>
    <x v="5"/>
    <x v="4"/>
    <x v="3"/>
    <n v="5"/>
    <x v="9"/>
    <x v="2"/>
    <x v="0"/>
    <x v="1"/>
    <n v="44"/>
    <x v="1"/>
    <x v="0"/>
    <x v="0"/>
  </r>
  <r>
    <n v="1013"/>
    <s v="fdbd36e9"/>
    <x v="723"/>
    <d v="2021-11-27T00:00:00"/>
    <x v="1012"/>
    <n v="22"/>
    <x v="1"/>
    <x v="3"/>
    <x v="3"/>
    <x v="1"/>
    <x v="0"/>
    <x v="0"/>
    <x v="1"/>
    <n v="1"/>
    <x v="12"/>
    <x v="0"/>
    <x v="1"/>
    <x v="0"/>
    <n v="27"/>
    <x v="1"/>
    <x v="0"/>
    <x v="3"/>
  </r>
  <r>
    <n v="1014"/>
    <s v="47f2c447"/>
    <x v="793"/>
    <d v="2021-08-31T00:00:00"/>
    <x v="1013"/>
    <n v="23"/>
    <x v="1"/>
    <x v="0"/>
    <x v="1"/>
    <x v="3"/>
    <x v="5"/>
    <x v="3"/>
    <x v="3"/>
    <n v="1"/>
    <x v="21"/>
    <x v="2"/>
    <x v="1"/>
    <x v="2"/>
    <n v="10"/>
    <x v="1"/>
    <x v="0"/>
    <x v="0"/>
  </r>
  <r>
    <n v="1015"/>
    <s v="b74ee90f"/>
    <x v="130"/>
    <d v="2021-08-28T00:00:00"/>
    <x v="1014"/>
    <n v="0"/>
    <x v="1"/>
    <x v="7"/>
    <x v="0"/>
    <x v="2"/>
    <x v="6"/>
    <x v="0"/>
    <x v="2"/>
    <n v="1"/>
    <x v="6"/>
    <x v="1"/>
    <x v="5"/>
    <x v="0"/>
    <n v="23"/>
    <x v="0"/>
    <x v="0"/>
    <x v="1"/>
  </r>
  <r>
    <n v="1016"/>
    <s v="eee00baa"/>
    <x v="794"/>
    <d v="2023-12-31T00:00:00"/>
    <x v="1015"/>
    <n v="1"/>
    <x v="1"/>
    <x v="0"/>
    <x v="0"/>
    <x v="3"/>
    <x v="0"/>
    <x v="5"/>
    <x v="0"/>
    <n v="2"/>
    <x v="23"/>
    <x v="0"/>
    <x v="7"/>
    <x v="3"/>
    <n v="56"/>
    <x v="0"/>
    <x v="0"/>
    <x v="2"/>
  </r>
  <r>
    <n v="1017"/>
    <s v="38e58b37"/>
    <x v="795"/>
    <d v="2020-04-27T00:00:00"/>
    <x v="1016"/>
    <n v="2"/>
    <x v="1"/>
    <x v="7"/>
    <x v="4"/>
    <x v="0"/>
    <x v="0"/>
    <x v="6"/>
    <x v="3"/>
    <n v="2"/>
    <x v="43"/>
    <x v="0"/>
    <x v="7"/>
    <x v="1"/>
    <n v="25"/>
    <x v="1"/>
    <x v="0"/>
    <x v="1"/>
  </r>
  <r>
    <n v="1018"/>
    <s v="4f111140"/>
    <x v="796"/>
    <d v="2023-11-14T00:00:00"/>
    <x v="1017"/>
    <n v="3"/>
    <x v="1"/>
    <x v="4"/>
    <x v="1"/>
    <x v="4"/>
    <x v="4"/>
    <x v="3"/>
    <x v="0"/>
    <n v="2"/>
    <x v="50"/>
    <x v="0"/>
    <x v="7"/>
    <x v="2"/>
    <n v="25"/>
    <x v="1"/>
    <x v="0"/>
    <x v="3"/>
  </r>
  <r>
    <n v="1019"/>
    <s v="d114bf01"/>
    <x v="623"/>
    <d v="2020-05-01T00:00:00"/>
    <x v="1018"/>
    <n v="4"/>
    <x v="1"/>
    <x v="2"/>
    <x v="3"/>
    <x v="3"/>
    <x v="2"/>
    <x v="4"/>
    <x v="3"/>
    <n v="4"/>
    <x v="2"/>
    <x v="1"/>
    <x v="0"/>
    <x v="2"/>
    <n v="15"/>
    <x v="1"/>
    <x v="1"/>
    <x v="0"/>
  </r>
  <r>
    <n v="1020"/>
    <s v="7441d878"/>
    <x v="797"/>
    <d v="2020-02-28T00:00:00"/>
    <x v="1019"/>
    <n v="5"/>
    <x v="1"/>
    <x v="5"/>
    <x v="3"/>
    <x v="1"/>
    <x v="6"/>
    <x v="4"/>
    <x v="0"/>
    <n v="1"/>
    <x v="12"/>
    <x v="0"/>
    <x v="6"/>
    <x v="2"/>
    <n v="38"/>
    <x v="0"/>
    <x v="1"/>
    <x v="3"/>
  </r>
  <r>
    <n v="1021"/>
    <s v="1d174ced"/>
    <x v="373"/>
    <d v="2020-07-01T00:00:00"/>
    <x v="1020"/>
    <n v="6"/>
    <x v="1"/>
    <x v="0"/>
    <x v="4"/>
    <x v="2"/>
    <x v="6"/>
    <x v="0"/>
    <x v="2"/>
    <n v="4"/>
    <x v="40"/>
    <x v="2"/>
    <x v="7"/>
    <x v="0"/>
    <n v="49"/>
    <x v="0"/>
    <x v="0"/>
    <x v="1"/>
  </r>
  <r>
    <n v="1022"/>
    <s v="830b4432"/>
    <x v="798"/>
    <d v="2022-07-15T00:00:00"/>
    <x v="1021"/>
    <n v="7"/>
    <x v="0"/>
    <x v="3"/>
    <x v="4"/>
    <x v="3"/>
    <x v="2"/>
    <x v="2"/>
    <x v="0"/>
    <n v="3"/>
    <x v="34"/>
    <x v="2"/>
    <x v="2"/>
    <x v="0"/>
    <n v="55"/>
    <x v="1"/>
    <x v="0"/>
    <x v="3"/>
  </r>
  <r>
    <n v="1023"/>
    <s v="5151c087"/>
    <x v="799"/>
    <d v="2024-01-10T00:00:00"/>
    <x v="1022"/>
    <n v="8"/>
    <x v="0"/>
    <x v="6"/>
    <x v="4"/>
    <x v="1"/>
    <x v="1"/>
    <x v="1"/>
    <x v="2"/>
    <n v="2"/>
    <x v="17"/>
    <x v="0"/>
    <x v="2"/>
    <x v="3"/>
    <n v="51"/>
    <x v="0"/>
    <x v="1"/>
    <x v="3"/>
  </r>
  <r>
    <n v="1024"/>
    <s v="6abbb9be"/>
    <x v="800"/>
    <d v="2021-04-08T00:00:00"/>
    <x v="1023"/>
    <n v="9"/>
    <x v="0"/>
    <x v="7"/>
    <x v="4"/>
    <x v="0"/>
    <x v="1"/>
    <x v="0"/>
    <x v="2"/>
    <n v="3"/>
    <x v="1"/>
    <x v="0"/>
    <x v="10"/>
    <x v="1"/>
    <n v="36"/>
    <x v="1"/>
    <x v="0"/>
    <x v="3"/>
  </r>
  <r>
    <n v="1025"/>
    <s v="df0cfd39"/>
    <x v="801"/>
    <d v="2021-12-17T00:00:00"/>
    <x v="1024"/>
    <n v="10"/>
    <x v="0"/>
    <x v="3"/>
    <x v="1"/>
    <x v="4"/>
    <x v="4"/>
    <x v="1"/>
    <x v="1"/>
    <n v="1"/>
    <x v="26"/>
    <x v="2"/>
    <x v="6"/>
    <x v="3"/>
    <n v="7"/>
    <x v="0"/>
    <x v="1"/>
    <x v="1"/>
  </r>
  <r>
    <n v="1026"/>
    <s v="3ef467bc"/>
    <x v="592"/>
    <d v="2020-07-06T00:00:00"/>
    <x v="1025"/>
    <n v="11"/>
    <x v="1"/>
    <x v="5"/>
    <x v="3"/>
    <x v="1"/>
    <x v="3"/>
    <x v="3"/>
    <x v="2"/>
    <n v="4"/>
    <x v="30"/>
    <x v="1"/>
    <x v="6"/>
    <x v="3"/>
    <n v="31"/>
    <x v="1"/>
    <x v="0"/>
    <x v="0"/>
  </r>
  <r>
    <n v="1027"/>
    <s v="e4faad63"/>
    <x v="802"/>
    <d v="2023-09-03T00:00:00"/>
    <x v="1026"/>
    <n v="12"/>
    <x v="1"/>
    <x v="5"/>
    <x v="3"/>
    <x v="0"/>
    <x v="1"/>
    <x v="0"/>
    <x v="0"/>
    <n v="3"/>
    <x v="16"/>
    <x v="2"/>
    <x v="5"/>
    <x v="3"/>
    <n v="16"/>
    <x v="1"/>
    <x v="0"/>
    <x v="1"/>
  </r>
  <r>
    <n v="1028"/>
    <s v="3d2004f3"/>
    <x v="803"/>
    <d v="2024-02-15T00:00:00"/>
    <x v="1027"/>
    <n v="13"/>
    <x v="1"/>
    <x v="4"/>
    <x v="3"/>
    <x v="3"/>
    <x v="3"/>
    <x v="1"/>
    <x v="0"/>
    <n v="2"/>
    <x v="19"/>
    <x v="0"/>
    <x v="6"/>
    <x v="2"/>
    <n v="22"/>
    <x v="1"/>
    <x v="1"/>
    <x v="0"/>
  </r>
  <r>
    <n v="1029"/>
    <s v="66c236e6"/>
    <x v="804"/>
    <d v="2023-05-14T00:00:00"/>
    <x v="1028"/>
    <n v="14"/>
    <x v="1"/>
    <x v="5"/>
    <x v="0"/>
    <x v="0"/>
    <x v="2"/>
    <x v="0"/>
    <x v="1"/>
    <n v="3"/>
    <x v="17"/>
    <x v="2"/>
    <x v="6"/>
    <x v="0"/>
    <n v="5"/>
    <x v="0"/>
    <x v="0"/>
    <x v="1"/>
  </r>
  <r>
    <n v="1030"/>
    <s v="69e4df2f"/>
    <x v="805"/>
    <d v="2022-05-16T00:00:00"/>
    <x v="1029"/>
    <n v="15"/>
    <x v="1"/>
    <x v="5"/>
    <x v="2"/>
    <x v="4"/>
    <x v="1"/>
    <x v="0"/>
    <x v="2"/>
    <n v="4"/>
    <x v="5"/>
    <x v="2"/>
    <x v="4"/>
    <x v="3"/>
    <n v="30"/>
    <x v="0"/>
    <x v="1"/>
    <x v="2"/>
  </r>
  <r>
    <n v="1031"/>
    <s v="5a41e8f1"/>
    <x v="806"/>
    <d v="2024-03-08T00:00:00"/>
    <x v="1030"/>
    <n v="16"/>
    <x v="0"/>
    <x v="4"/>
    <x v="2"/>
    <x v="1"/>
    <x v="5"/>
    <x v="6"/>
    <x v="2"/>
    <n v="4"/>
    <x v="45"/>
    <x v="2"/>
    <x v="2"/>
    <x v="1"/>
    <n v="37"/>
    <x v="0"/>
    <x v="1"/>
    <x v="0"/>
  </r>
  <r>
    <n v="1032"/>
    <s v="70b20511"/>
    <x v="807"/>
    <d v="2021-09-02T00:00:00"/>
    <x v="1031"/>
    <n v="17"/>
    <x v="0"/>
    <x v="7"/>
    <x v="3"/>
    <x v="0"/>
    <x v="2"/>
    <x v="2"/>
    <x v="1"/>
    <n v="1"/>
    <x v="20"/>
    <x v="1"/>
    <x v="8"/>
    <x v="1"/>
    <n v="48"/>
    <x v="0"/>
    <x v="1"/>
    <x v="2"/>
  </r>
  <r>
    <n v="1033"/>
    <s v="3a44011e"/>
    <x v="808"/>
    <d v="2024-06-22T00:00:00"/>
    <x v="1032"/>
    <n v="18"/>
    <x v="0"/>
    <x v="5"/>
    <x v="1"/>
    <x v="3"/>
    <x v="6"/>
    <x v="1"/>
    <x v="3"/>
    <n v="5"/>
    <x v="41"/>
    <x v="0"/>
    <x v="9"/>
    <x v="3"/>
    <n v="52"/>
    <x v="0"/>
    <x v="1"/>
    <x v="1"/>
  </r>
  <r>
    <n v="1034"/>
    <s v="9dd81b28"/>
    <x v="809"/>
    <d v="2023-01-05T00:00:00"/>
    <x v="1033"/>
    <n v="19"/>
    <x v="0"/>
    <x v="7"/>
    <x v="4"/>
    <x v="0"/>
    <x v="0"/>
    <x v="0"/>
    <x v="0"/>
    <n v="2"/>
    <x v="2"/>
    <x v="2"/>
    <x v="2"/>
    <x v="3"/>
    <n v="41"/>
    <x v="0"/>
    <x v="1"/>
    <x v="3"/>
  </r>
  <r>
    <n v="1035"/>
    <s v="882098b2"/>
    <x v="420"/>
    <d v="2021-01-01T00:00:00"/>
    <x v="1034"/>
    <n v="20"/>
    <x v="1"/>
    <x v="5"/>
    <x v="2"/>
    <x v="0"/>
    <x v="0"/>
    <x v="4"/>
    <x v="1"/>
    <n v="3"/>
    <x v="7"/>
    <x v="0"/>
    <x v="6"/>
    <x v="2"/>
    <n v="26"/>
    <x v="1"/>
    <x v="0"/>
    <x v="0"/>
  </r>
  <r>
    <n v="1036"/>
    <s v="73da2a3b"/>
    <x v="810"/>
    <d v="2021-03-29T00:00:00"/>
    <x v="1035"/>
    <n v="21"/>
    <x v="1"/>
    <x v="3"/>
    <x v="3"/>
    <x v="1"/>
    <x v="2"/>
    <x v="0"/>
    <x v="3"/>
    <n v="5"/>
    <x v="39"/>
    <x v="2"/>
    <x v="0"/>
    <x v="3"/>
    <n v="44"/>
    <x v="0"/>
    <x v="0"/>
    <x v="1"/>
  </r>
  <r>
    <n v="1037"/>
    <s v="09b465be"/>
    <x v="632"/>
    <d v="2020-11-29T00:00:00"/>
    <x v="1036"/>
    <n v="22"/>
    <x v="1"/>
    <x v="2"/>
    <x v="1"/>
    <x v="3"/>
    <x v="5"/>
    <x v="6"/>
    <x v="3"/>
    <n v="5"/>
    <x v="21"/>
    <x v="0"/>
    <x v="6"/>
    <x v="0"/>
    <n v="18"/>
    <x v="0"/>
    <x v="1"/>
    <x v="1"/>
  </r>
  <r>
    <n v="1038"/>
    <s v="cf3c007d"/>
    <x v="811"/>
    <d v="2021-01-15T00:00:00"/>
    <x v="1037"/>
    <n v="23"/>
    <x v="1"/>
    <x v="2"/>
    <x v="2"/>
    <x v="1"/>
    <x v="6"/>
    <x v="0"/>
    <x v="2"/>
    <n v="5"/>
    <x v="2"/>
    <x v="2"/>
    <x v="10"/>
    <x v="3"/>
    <n v="28"/>
    <x v="0"/>
    <x v="0"/>
    <x v="1"/>
  </r>
  <r>
    <n v="1039"/>
    <s v="17cbddf6"/>
    <x v="796"/>
    <d v="2023-11-14T00:00:00"/>
    <x v="1038"/>
    <n v="0"/>
    <x v="1"/>
    <x v="7"/>
    <x v="0"/>
    <x v="0"/>
    <x v="1"/>
    <x v="3"/>
    <x v="3"/>
    <n v="2"/>
    <x v="14"/>
    <x v="0"/>
    <x v="0"/>
    <x v="3"/>
    <n v="9"/>
    <x v="0"/>
    <x v="1"/>
    <x v="2"/>
  </r>
  <r>
    <n v="1040"/>
    <s v="31d2beb2"/>
    <x v="192"/>
    <d v="2020-07-20T00:00:00"/>
    <x v="1039"/>
    <n v="1"/>
    <x v="1"/>
    <x v="5"/>
    <x v="1"/>
    <x v="4"/>
    <x v="6"/>
    <x v="6"/>
    <x v="1"/>
    <n v="1"/>
    <x v="32"/>
    <x v="2"/>
    <x v="4"/>
    <x v="1"/>
    <n v="37"/>
    <x v="0"/>
    <x v="1"/>
    <x v="0"/>
  </r>
  <r>
    <n v="1041"/>
    <s v="85c811fc"/>
    <x v="812"/>
    <d v="2020-10-18T00:00:00"/>
    <x v="1040"/>
    <n v="2"/>
    <x v="1"/>
    <x v="3"/>
    <x v="4"/>
    <x v="0"/>
    <x v="5"/>
    <x v="5"/>
    <x v="1"/>
    <n v="4"/>
    <x v="26"/>
    <x v="1"/>
    <x v="3"/>
    <x v="0"/>
    <n v="28"/>
    <x v="1"/>
    <x v="0"/>
    <x v="0"/>
  </r>
  <r>
    <n v="1042"/>
    <s v="2867ca66"/>
    <x v="813"/>
    <d v="2023-02-20T00:00:00"/>
    <x v="1041"/>
    <n v="3"/>
    <x v="1"/>
    <x v="0"/>
    <x v="1"/>
    <x v="2"/>
    <x v="0"/>
    <x v="0"/>
    <x v="0"/>
    <n v="1"/>
    <x v="11"/>
    <x v="2"/>
    <x v="10"/>
    <x v="1"/>
    <n v="30"/>
    <x v="0"/>
    <x v="0"/>
    <x v="1"/>
  </r>
  <r>
    <n v="1043"/>
    <s v="0e12ef4a"/>
    <x v="814"/>
    <d v="2022-07-11T00:00:00"/>
    <x v="1042"/>
    <n v="4"/>
    <x v="1"/>
    <x v="7"/>
    <x v="0"/>
    <x v="3"/>
    <x v="4"/>
    <x v="6"/>
    <x v="0"/>
    <n v="3"/>
    <x v="24"/>
    <x v="2"/>
    <x v="10"/>
    <x v="0"/>
    <n v="34"/>
    <x v="0"/>
    <x v="0"/>
    <x v="1"/>
  </r>
  <r>
    <n v="1044"/>
    <s v="c0d5b4fb"/>
    <x v="815"/>
    <d v="2023-01-20T00:00:00"/>
    <x v="1043"/>
    <n v="5"/>
    <x v="1"/>
    <x v="2"/>
    <x v="0"/>
    <x v="0"/>
    <x v="6"/>
    <x v="2"/>
    <x v="0"/>
    <n v="4"/>
    <x v="35"/>
    <x v="1"/>
    <x v="5"/>
    <x v="1"/>
    <n v="30"/>
    <x v="1"/>
    <x v="0"/>
    <x v="1"/>
  </r>
  <r>
    <n v="1045"/>
    <s v="164b51db"/>
    <x v="40"/>
    <d v="2021-01-10T00:00:00"/>
    <x v="1044"/>
    <n v="6"/>
    <x v="1"/>
    <x v="3"/>
    <x v="2"/>
    <x v="4"/>
    <x v="3"/>
    <x v="3"/>
    <x v="0"/>
    <n v="2"/>
    <x v="36"/>
    <x v="2"/>
    <x v="8"/>
    <x v="2"/>
    <n v="32"/>
    <x v="0"/>
    <x v="0"/>
    <x v="1"/>
  </r>
  <r>
    <n v="1046"/>
    <s v="27bce791"/>
    <x v="320"/>
    <d v="2023-12-23T00:00:00"/>
    <x v="1045"/>
    <n v="7"/>
    <x v="0"/>
    <x v="1"/>
    <x v="4"/>
    <x v="2"/>
    <x v="5"/>
    <x v="5"/>
    <x v="3"/>
    <n v="5"/>
    <x v="17"/>
    <x v="1"/>
    <x v="9"/>
    <x v="3"/>
    <n v="9"/>
    <x v="1"/>
    <x v="1"/>
    <x v="3"/>
  </r>
  <r>
    <n v="1047"/>
    <s v="300d999a"/>
    <x v="161"/>
    <d v="2021-08-13T00:00:00"/>
    <x v="1046"/>
    <n v="8"/>
    <x v="0"/>
    <x v="7"/>
    <x v="1"/>
    <x v="1"/>
    <x v="4"/>
    <x v="5"/>
    <x v="1"/>
    <n v="1"/>
    <x v="10"/>
    <x v="2"/>
    <x v="0"/>
    <x v="0"/>
    <n v="49"/>
    <x v="1"/>
    <x v="1"/>
    <x v="3"/>
  </r>
  <r>
    <n v="1048"/>
    <s v="eebb4de6"/>
    <x v="816"/>
    <d v="2021-06-25T00:00:00"/>
    <x v="1047"/>
    <n v="9"/>
    <x v="0"/>
    <x v="5"/>
    <x v="0"/>
    <x v="1"/>
    <x v="1"/>
    <x v="3"/>
    <x v="2"/>
    <n v="5"/>
    <x v="48"/>
    <x v="1"/>
    <x v="4"/>
    <x v="2"/>
    <n v="53"/>
    <x v="0"/>
    <x v="1"/>
    <x v="3"/>
  </r>
  <r>
    <n v="1049"/>
    <s v="405ca754"/>
    <x v="817"/>
    <d v="2020-12-04T00:00:00"/>
    <x v="1048"/>
    <n v="10"/>
    <x v="0"/>
    <x v="0"/>
    <x v="1"/>
    <x v="2"/>
    <x v="3"/>
    <x v="1"/>
    <x v="3"/>
    <n v="3"/>
    <x v="4"/>
    <x v="0"/>
    <x v="5"/>
    <x v="0"/>
    <n v="26"/>
    <x v="0"/>
    <x v="0"/>
    <x v="3"/>
  </r>
  <r>
    <n v="1050"/>
    <n v="95934954"/>
    <x v="818"/>
    <d v="2024-01-14T00:00:00"/>
    <x v="1049"/>
    <n v="11"/>
    <x v="1"/>
    <x v="1"/>
    <x v="0"/>
    <x v="1"/>
    <x v="1"/>
    <x v="1"/>
    <x v="2"/>
    <n v="5"/>
    <x v="55"/>
    <x v="2"/>
    <x v="5"/>
    <x v="1"/>
    <n v="35"/>
    <x v="1"/>
    <x v="0"/>
    <x v="1"/>
  </r>
  <r>
    <n v="1051"/>
    <s v="2085272e"/>
    <x v="627"/>
    <d v="2021-04-03T00:00:00"/>
    <x v="1050"/>
    <n v="12"/>
    <x v="1"/>
    <x v="7"/>
    <x v="4"/>
    <x v="0"/>
    <x v="2"/>
    <x v="5"/>
    <x v="3"/>
    <n v="5"/>
    <x v="55"/>
    <x v="2"/>
    <x v="4"/>
    <x v="1"/>
    <n v="10"/>
    <x v="1"/>
    <x v="0"/>
    <x v="0"/>
  </r>
  <r>
    <n v="1052"/>
    <s v="c1d82ded"/>
    <x v="819"/>
    <d v="2022-01-01T00:00:00"/>
    <x v="1051"/>
    <n v="13"/>
    <x v="1"/>
    <x v="0"/>
    <x v="3"/>
    <x v="3"/>
    <x v="6"/>
    <x v="5"/>
    <x v="2"/>
    <n v="4"/>
    <x v="23"/>
    <x v="2"/>
    <x v="10"/>
    <x v="1"/>
    <n v="28"/>
    <x v="0"/>
    <x v="1"/>
    <x v="2"/>
  </r>
  <r>
    <n v="1053"/>
    <s v="8e87a078"/>
    <x v="820"/>
    <d v="2021-09-20T00:00:00"/>
    <x v="1052"/>
    <n v="14"/>
    <x v="1"/>
    <x v="5"/>
    <x v="3"/>
    <x v="2"/>
    <x v="5"/>
    <x v="0"/>
    <x v="2"/>
    <n v="2"/>
    <x v="18"/>
    <x v="0"/>
    <x v="7"/>
    <x v="1"/>
    <n v="28"/>
    <x v="0"/>
    <x v="1"/>
    <x v="1"/>
  </r>
  <r>
    <n v="1054"/>
    <s v="8b518d6c"/>
    <x v="569"/>
    <d v="2023-04-08T00:00:00"/>
    <x v="1053"/>
    <n v="15"/>
    <x v="1"/>
    <x v="2"/>
    <x v="1"/>
    <x v="4"/>
    <x v="5"/>
    <x v="4"/>
    <x v="1"/>
    <n v="5"/>
    <x v="12"/>
    <x v="2"/>
    <x v="10"/>
    <x v="2"/>
    <n v="32"/>
    <x v="0"/>
    <x v="0"/>
    <x v="2"/>
  </r>
  <r>
    <n v="1055"/>
    <s v="18c807b8"/>
    <x v="821"/>
    <d v="2024-11-02T00:00:00"/>
    <x v="1054"/>
    <n v="16"/>
    <x v="0"/>
    <x v="6"/>
    <x v="1"/>
    <x v="3"/>
    <x v="3"/>
    <x v="1"/>
    <x v="3"/>
    <n v="1"/>
    <x v="10"/>
    <x v="1"/>
    <x v="7"/>
    <x v="3"/>
    <n v="33"/>
    <x v="1"/>
    <x v="0"/>
    <x v="3"/>
  </r>
  <r>
    <n v="1056"/>
    <s v="81d850ac"/>
    <x v="822"/>
    <d v="2021-05-30T00:00:00"/>
    <x v="1055"/>
    <n v="17"/>
    <x v="0"/>
    <x v="7"/>
    <x v="0"/>
    <x v="4"/>
    <x v="0"/>
    <x v="2"/>
    <x v="1"/>
    <n v="3"/>
    <x v="10"/>
    <x v="0"/>
    <x v="2"/>
    <x v="1"/>
    <n v="15"/>
    <x v="1"/>
    <x v="1"/>
    <x v="2"/>
  </r>
  <r>
    <n v="1057"/>
    <s v="b54a0454"/>
    <x v="823"/>
    <d v="2024-02-02T00:00:00"/>
    <x v="1056"/>
    <n v="18"/>
    <x v="0"/>
    <x v="4"/>
    <x v="3"/>
    <x v="4"/>
    <x v="2"/>
    <x v="6"/>
    <x v="1"/>
    <n v="1"/>
    <x v="11"/>
    <x v="1"/>
    <x v="6"/>
    <x v="1"/>
    <n v="51"/>
    <x v="0"/>
    <x v="0"/>
    <x v="2"/>
  </r>
  <r>
    <n v="1058"/>
    <s v="89d2520a"/>
    <x v="824"/>
    <d v="2024-12-26T00:00:00"/>
    <x v="1057"/>
    <n v="19"/>
    <x v="0"/>
    <x v="1"/>
    <x v="3"/>
    <x v="2"/>
    <x v="6"/>
    <x v="6"/>
    <x v="0"/>
    <n v="1"/>
    <x v="29"/>
    <x v="0"/>
    <x v="6"/>
    <x v="3"/>
    <n v="24"/>
    <x v="0"/>
    <x v="1"/>
    <x v="1"/>
  </r>
  <r>
    <n v="1059"/>
    <s v="919cdc01"/>
    <x v="825"/>
    <d v="2024-06-13T00:00:00"/>
    <x v="1058"/>
    <n v="20"/>
    <x v="1"/>
    <x v="2"/>
    <x v="1"/>
    <x v="4"/>
    <x v="3"/>
    <x v="4"/>
    <x v="2"/>
    <n v="3"/>
    <x v="26"/>
    <x v="1"/>
    <x v="8"/>
    <x v="3"/>
    <n v="59"/>
    <x v="1"/>
    <x v="0"/>
    <x v="2"/>
  </r>
  <r>
    <n v="1060"/>
    <s v="9b90f478"/>
    <x v="673"/>
    <d v="2024-01-19T00:00:00"/>
    <x v="1059"/>
    <n v="21"/>
    <x v="1"/>
    <x v="4"/>
    <x v="2"/>
    <x v="0"/>
    <x v="6"/>
    <x v="3"/>
    <x v="0"/>
    <n v="5"/>
    <x v="11"/>
    <x v="1"/>
    <x v="2"/>
    <x v="1"/>
    <n v="12"/>
    <x v="1"/>
    <x v="0"/>
    <x v="3"/>
  </r>
  <r>
    <n v="1061"/>
    <s v="2b234cb7"/>
    <x v="826"/>
    <d v="2023-12-21T00:00:00"/>
    <x v="1060"/>
    <n v="22"/>
    <x v="1"/>
    <x v="3"/>
    <x v="1"/>
    <x v="0"/>
    <x v="2"/>
    <x v="6"/>
    <x v="2"/>
    <n v="5"/>
    <x v="6"/>
    <x v="2"/>
    <x v="7"/>
    <x v="2"/>
    <n v="45"/>
    <x v="0"/>
    <x v="0"/>
    <x v="1"/>
  </r>
  <r>
    <n v="1062"/>
    <s v="d8ef5a86"/>
    <x v="827"/>
    <d v="2023-09-24T00:00:00"/>
    <x v="1061"/>
    <n v="23"/>
    <x v="1"/>
    <x v="0"/>
    <x v="4"/>
    <x v="2"/>
    <x v="5"/>
    <x v="5"/>
    <x v="2"/>
    <n v="2"/>
    <x v="42"/>
    <x v="2"/>
    <x v="7"/>
    <x v="3"/>
    <n v="37"/>
    <x v="1"/>
    <x v="1"/>
    <x v="1"/>
  </r>
  <r>
    <n v="1063"/>
    <s v="700c16db"/>
    <x v="828"/>
    <d v="2022-09-16T00:00:00"/>
    <x v="1062"/>
    <n v="0"/>
    <x v="1"/>
    <x v="5"/>
    <x v="2"/>
    <x v="3"/>
    <x v="2"/>
    <x v="2"/>
    <x v="3"/>
    <n v="2"/>
    <x v="48"/>
    <x v="1"/>
    <x v="5"/>
    <x v="1"/>
    <n v="10"/>
    <x v="1"/>
    <x v="0"/>
    <x v="3"/>
  </r>
  <r>
    <n v="1064"/>
    <s v="f37dd6f7"/>
    <x v="424"/>
    <d v="2024-06-17T00:00:00"/>
    <x v="1063"/>
    <n v="1"/>
    <x v="1"/>
    <x v="6"/>
    <x v="1"/>
    <x v="3"/>
    <x v="1"/>
    <x v="2"/>
    <x v="3"/>
    <n v="4"/>
    <x v="25"/>
    <x v="1"/>
    <x v="5"/>
    <x v="1"/>
    <n v="9"/>
    <x v="0"/>
    <x v="1"/>
    <x v="1"/>
  </r>
  <r>
    <n v="1065"/>
    <s v="cd6b1940"/>
    <x v="370"/>
    <d v="2022-04-20T00:00:00"/>
    <x v="1064"/>
    <n v="2"/>
    <x v="1"/>
    <x v="4"/>
    <x v="1"/>
    <x v="2"/>
    <x v="5"/>
    <x v="1"/>
    <x v="1"/>
    <n v="2"/>
    <x v="3"/>
    <x v="0"/>
    <x v="0"/>
    <x v="0"/>
    <n v="43"/>
    <x v="0"/>
    <x v="0"/>
    <x v="1"/>
  </r>
  <r>
    <n v="1066"/>
    <s v="1463b595"/>
    <x v="829"/>
    <d v="2020-05-23T00:00:00"/>
    <x v="1065"/>
    <n v="3"/>
    <x v="1"/>
    <x v="5"/>
    <x v="4"/>
    <x v="3"/>
    <x v="1"/>
    <x v="2"/>
    <x v="1"/>
    <n v="1"/>
    <x v="47"/>
    <x v="2"/>
    <x v="3"/>
    <x v="2"/>
    <n v="51"/>
    <x v="1"/>
    <x v="1"/>
    <x v="3"/>
  </r>
  <r>
    <n v="1067"/>
    <s v="b6ac0642"/>
    <x v="529"/>
    <d v="2020-05-02T00:00:00"/>
    <x v="1066"/>
    <n v="4"/>
    <x v="1"/>
    <x v="3"/>
    <x v="3"/>
    <x v="4"/>
    <x v="4"/>
    <x v="5"/>
    <x v="3"/>
    <n v="5"/>
    <x v="44"/>
    <x v="2"/>
    <x v="7"/>
    <x v="0"/>
    <n v="43"/>
    <x v="1"/>
    <x v="1"/>
    <x v="2"/>
  </r>
  <r>
    <n v="1068"/>
    <s v="d8403fd4"/>
    <x v="710"/>
    <d v="2023-09-18T00:00:00"/>
    <x v="1067"/>
    <n v="5"/>
    <x v="1"/>
    <x v="5"/>
    <x v="0"/>
    <x v="2"/>
    <x v="3"/>
    <x v="6"/>
    <x v="0"/>
    <n v="5"/>
    <x v="2"/>
    <x v="1"/>
    <x v="1"/>
    <x v="3"/>
    <n v="15"/>
    <x v="0"/>
    <x v="1"/>
    <x v="0"/>
  </r>
  <r>
    <n v="1069"/>
    <s v="8d2bf7b7"/>
    <x v="830"/>
    <d v="2024-02-13T00:00:00"/>
    <x v="1068"/>
    <n v="6"/>
    <x v="1"/>
    <x v="0"/>
    <x v="3"/>
    <x v="1"/>
    <x v="1"/>
    <x v="2"/>
    <x v="3"/>
    <n v="5"/>
    <x v="29"/>
    <x v="0"/>
    <x v="10"/>
    <x v="0"/>
    <n v="36"/>
    <x v="1"/>
    <x v="1"/>
    <x v="2"/>
  </r>
  <r>
    <n v="1070"/>
    <s v="8ecb1974"/>
    <x v="743"/>
    <d v="2023-01-26T00:00:00"/>
    <x v="1069"/>
    <n v="7"/>
    <x v="0"/>
    <x v="3"/>
    <x v="1"/>
    <x v="2"/>
    <x v="2"/>
    <x v="0"/>
    <x v="3"/>
    <n v="5"/>
    <x v="8"/>
    <x v="1"/>
    <x v="6"/>
    <x v="3"/>
    <n v="26"/>
    <x v="1"/>
    <x v="1"/>
    <x v="1"/>
  </r>
  <r>
    <n v="1071"/>
    <s v="deeb5672"/>
    <x v="117"/>
    <d v="2020-03-08T00:00:00"/>
    <x v="1070"/>
    <n v="8"/>
    <x v="0"/>
    <x v="1"/>
    <x v="2"/>
    <x v="0"/>
    <x v="3"/>
    <x v="2"/>
    <x v="2"/>
    <n v="4"/>
    <x v="52"/>
    <x v="2"/>
    <x v="8"/>
    <x v="3"/>
    <n v="58"/>
    <x v="1"/>
    <x v="1"/>
    <x v="3"/>
  </r>
  <r>
    <n v="1072"/>
    <s v="d89095f2"/>
    <x v="831"/>
    <d v="2024-07-21T00:00:00"/>
    <x v="1071"/>
    <n v="9"/>
    <x v="0"/>
    <x v="1"/>
    <x v="2"/>
    <x v="3"/>
    <x v="6"/>
    <x v="0"/>
    <x v="3"/>
    <n v="1"/>
    <x v="22"/>
    <x v="0"/>
    <x v="4"/>
    <x v="0"/>
    <n v="52"/>
    <x v="0"/>
    <x v="1"/>
    <x v="0"/>
  </r>
  <r>
    <n v="1073"/>
    <s v="8f01f275"/>
    <x v="832"/>
    <d v="2023-03-11T00:00:00"/>
    <x v="1072"/>
    <n v="10"/>
    <x v="0"/>
    <x v="7"/>
    <x v="4"/>
    <x v="2"/>
    <x v="1"/>
    <x v="1"/>
    <x v="1"/>
    <n v="3"/>
    <x v="26"/>
    <x v="2"/>
    <x v="0"/>
    <x v="0"/>
    <n v="37"/>
    <x v="1"/>
    <x v="0"/>
    <x v="1"/>
  </r>
  <r>
    <n v="1074"/>
    <s v="14b61792"/>
    <x v="481"/>
    <d v="2020-04-30T00:00:00"/>
    <x v="1073"/>
    <n v="11"/>
    <x v="1"/>
    <x v="5"/>
    <x v="3"/>
    <x v="0"/>
    <x v="1"/>
    <x v="0"/>
    <x v="1"/>
    <n v="1"/>
    <x v="26"/>
    <x v="2"/>
    <x v="2"/>
    <x v="0"/>
    <n v="9"/>
    <x v="1"/>
    <x v="1"/>
    <x v="2"/>
  </r>
  <r>
    <n v="1075"/>
    <s v="04bc142b"/>
    <x v="792"/>
    <d v="2024-07-14T00:00:00"/>
    <x v="1074"/>
    <n v="12"/>
    <x v="1"/>
    <x v="7"/>
    <x v="1"/>
    <x v="1"/>
    <x v="5"/>
    <x v="3"/>
    <x v="3"/>
    <n v="4"/>
    <x v="1"/>
    <x v="0"/>
    <x v="1"/>
    <x v="3"/>
    <n v="50"/>
    <x v="1"/>
    <x v="0"/>
    <x v="3"/>
  </r>
  <r>
    <n v="1076"/>
    <s v="326400d3"/>
    <x v="581"/>
    <d v="2022-02-17T00:00:00"/>
    <x v="1075"/>
    <n v="13"/>
    <x v="1"/>
    <x v="5"/>
    <x v="2"/>
    <x v="1"/>
    <x v="0"/>
    <x v="3"/>
    <x v="3"/>
    <n v="5"/>
    <x v="47"/>
    <x v="0"/>
    <x v="10"/>
    <x v="2"/>
    <n v="23"/>
    <x v="1"/>
    <x v="0"/>
    <x v="3"/>
  </r>
  <r>
    <n v="1077"/>
    <s v="03b2b933"/>
    <x v="284"/>
    <d v="2024-09-15T00:00:00"/>
    <x v="1076"/>
    <n v="14"/>
    <x v="1"/>
    <x v="0"/>
    <x v="4"/>
    <x v="1"/>
    <x v="5"/>
    <x v="3"/>
    <x v="0"/>
    <n v="3"/>
    <x v="38"/>
    <x v="0"/>
    <x v="3"/>
    <x v="0"/>
    <n v="35"/>
    <x v="1"/>
    <x v="0"/>
    <x v="2"/>
  </r>
  <r>
    <n v="1078"/>
    <s v="b4f284a2"/>
    <x v="833"/>
    <d v="2024-05-17T00:00:00"/>
    <x v="1077"/>
    <n v="15"/>
    <x v="1"/>
    <x v="2"/>
    <x v="4"/>
    <x v="3"/>
    <x v="1"/>
    <x v="5"/>
    <x v="3"/>
    <n v="3"/>
    <x v="32"/>
    <x v="0"/>
    <x v="2"/>
    <x v="0"/>
    <n v="27"/>
    <x v="0"/>
    <x v="0"/>
    <x v="1"/>
  </r>
  <r>
    <n v="1079"/>
    <s v="5e6b19f5"/>
    <x v="456"/>
    <d v="2021-10-31T00:00:00"/>
    <x v="1078"/>
    <n v="16"/>
    <x v="0"/>
    <x v="1"/>
    <x v="0"/>
    <x v="2"/>
    <x v="4"/>
    <x v="3"/>
    <x v="2"/>
    <n v="3"/>
    <x v="23"/>
    <x v="1"/>
    <x v="1"/>
    <x v="1"/>
    <n v="57"/>
    <x v="1"/>
    <x v="1"/>
    <x v="0"/>
  </r>
  <r>
    <n v="1080"/>
    <s v="4a1353fa"/>
    <x v="834"/>
    <d v="2022-03-23T00:00:00"/>
    <x v="1079"/>
    <n v="17"/>
    <x v="0"/>
    <x v="7"/>
    <x v="1"/>
    <x v="2"/>
    <x v="0"/>
    <x v="1"/>
    <x v="1"/>
    <n v="5"/>
    <x v="28"/>
    <x v="1"/>
    <x v="0"/>
    <x v="1"/>
    <n v="53"/>
    <x v="1"/>
    <x v="1"/>
    <x v="0"/>
  </r>
  <r>
    <n v="1081"/>
    <s v="f7693900"/>
    <x v="62"/>
    <d v="2022-10-05T00:00:00"/>
    <x v="1080"/>
    <n v="18"/>
    <x v="0"/>
    <x v="4"/>
    <x v="1"/>
    <x v="2"/>
    <x v="3"/>
    <x v="5"/>
    <x v="3"/>
    <n v="2"/>
    <x v="33"/>
    <x v="0"/>
    <x v="5"/>
    <x v="0"/>
    <n v="52"/>
    <x v="0"/>
    <x v="0"/>
    <x v="0"/>
  </r>
  <r>
    <n v="1082"/>
    <s v="a7dc21a8"/>
    <x v="835"/>
    <d v="2023-07-27T00:00:00"/>
    <x v="1081"/>
    <n v="19"/>
    <x v="0"/>
    <x v="1"/>
    <x v="1"/>
    <x v="0"/>
    <x v="0"/>
    <x v="3"/>
    <x v="1"/>
    <n v="3"/>
    <x v="5"/>
    <x v="0"/>
    <x v="10"/>
    <x v="2"/>
    <n v="35"/>
    <x v="1"/>
    <x v="0"/>
    <x v="1"/>
  </r>
  <r>
    <n v="1083"/>
    <s v="ea9e7ad1"/>
    <x v="836"/>
    <d v="2021-07-21T00:00:00"/>
    <x v="1082"/>
    <n v="20"/>
    <x v="1"/>
    <x v="6"/>
    <x v="2"/>
    <x v="3"/>
    <x v="0"/>
    <x v="3"/>
    <x v="0"/>
    <n v="1"/>
    <x v="45"/>
    <x v="0"/>
    <x v="4"/>
    <x v="0"/>
    <n v="27"/>
    <x v="1"/>
    <x v="0"/>
    <x v="1"/>
  </r>
  <r>
    <n v="1084"/>
    <s v="94b4ba77"/>
    <x v="772"/>
    <d v="2024-09-27T00:00:00"/>
    <x v="1083"/>
    <n v="21"/>
    <x v="1"/>
    <x v="6"/>
    <x v="0"/>
    <x v="2"/>
    <x v="2"/>
    <x v="6"/>
    <x v="1"/>
    <n v="1"/>
    <x v="3"/>
    <x v="0"/>
    <x v="2"/>
    <x v="1"/>
    <n v="57"/>
    <x v="0"/>
    <x v="1"/>
    <x v="0"/>
  </r>
  <r>
    <n v="1085"/>
    <s v="cb4b6d4a"/>
    <x v="837"/>
    <d v="2024-05-09T00:00:00"/>
    <x v="1084"/>
    <n v="22"/>
    <x v="1"/>
    <x v="3"/>
    <x v="1"/>
    <x v="0"/>
    <x v="2"/>
    <x v="5"/>
    <x v="2"/>
    <n v="2"/>
    <x v="36"/>
    <x v="1"/>
    <x v="8"/>
    <x v="1"/>
    <n v="14"/>
    <x v="0"/>
    <x v="1"/>
    <x v="1"/>
  </r>
  <r>
    <n v="1086"/>
    <s v="a4ba778d"/>
    <x v="195"/>
    <d v="2024-11-07T00:00:00"/>
    <x v="1085"/>
    <n v="23"/>
    <x v="1"/>
    <x v="2"/>
    <x v="1"/>
    <x v="2"/>
    <x v="4"/>
    <x v="4"/>
    <x v="0"/>
    <n v="2"/>
    <x v="46"/>
    <x v="2"/>
    <x v="5"/>
    <x v="0"/>
    <n v="42"/>
    <x v="1"/>
    <x v="0"/>
    <x v="2"/>
  </r>
  <r>
    <n v="1087"/>
    <s v="dc0a4419"/>
    <x v="838"/>
    <d v="2024-10-25T00:00:00"/>
    <x v="1086"/>
    <n v="0"/>
    <x v="1"/>
    <x v="7"/>
    <x v="1"/>
    <x v="2"/>
    <x v="4"/>
    <x v="2"/>
    <x v="1"/>
    <n v="5"/>
    <x v="25"/>
    <x v="0"/>
    <x v="7"/>
    <x v="2"/>
    <n v="13"/>
    <x v="1"/>
    <x v="0"/>
    <x v="0"/>
  </r>
  <r>
    <n v="1088"/>
    <s v="a91f54c8"/>
    <x v="839"/>
    <d v="2021-08-01T00:00:00"/>
    <x v="1087"/>
    <n v="1"/>
    <x v="1"/>
    <x v="5"/>
    <x v="2"/>
    <x v="1"/>
    <x v="0"/>
    <x v="5"/>
    <x v="0"/>
    <n v="1"/>
    <x v="8"/>
    <x v="2"/>
    <x v="8"/>
    <x v="3"/>
    <n v="18"/>
    <x v="0"/>
    <x v="1"/>
    <x v="3"/>
  </r>
  <r>
    <n v="1089"/>
    <s v="0161132f"/>
    <x v="258"/>
    <d v="2021-06-27T00:00:00"/>
    <x v="1088"/>
    <n v="2"/>
    <x v="1"/>
    <x v="1"/>
    <x v="2"/>
    <x v="4"/>
    <x v="2"/>
    <x v="6"/>
    <x v="3"/>
    <n v="3"/>
    <x v="46"/>
    <x v="1"/>
    <x v="7"/>
    <x v="2"/>
    <n v="34"/>
    <x v="1"/>
    <x v="1"/>
    <x v="0"/>
  </r>
  <r>
    <n v="1090"/>
    <s v="d98247f3"/>
    <x v="712"/>
    <d v="2024-12-02T00:00:00"/>
    <x v="1089"/>
    <n v="3"/>
    <x v="1"/>
    <x v="6"/>
    <x v="1"/>
    <x v="2"/>
    <x v="5"/>
    <x v="4"/>
    <x v="3"/>
    <n v="3"/>
    <x v="26"/>
    <x v="0"/>
    <x v="4"/>
    <x v="0"/>
    <n v="24"/>
    <x v="1"/>
    <x v="0"/>
    <x v="3"/>
  </r>
  <r>
    <n v="1091"/>
    <s v="bc3e2c9a"/>
    <x v="547"/>
    <d v="2024-02-01T00:00:00"/>
    <x v="1090"/>
    <n v="4"/>
    <x v="1"/>
    <x v="3"/>
    <x v="1"/>
    <x v="4"/>
    <x v="5"/>
    <x v="1"/>
    <x v="2"/>
    <n v="5"/>
    <x v="27"/>
    <x v="0"/>
    <x v="3"/>
    <x v="0"/>
    <n v="58"/>
    <x v="1"/>
    <x v="1"/>
    <x v="2"/>
  </r>
  <r>
    <n v="1092"/>
    <s v="bc808a98"/>
    <x v="840"/>
    <d v="2020-02-09T00:00:00"/>
    <x v="1091"/>
    <n v="5"/>
    <x v="1"/>
    <x v="2"/>
    <x v="1"/>
    <x v="2"/>
    <x v="5"/>
    <x v="5"/>
    <x v="3"/>
    <n v="3"/>
    <x v="0"/>
    <x v="0"/>
    <x v="7"/>
    <x v="0"/>
    <n v="13"/>
    <x v="0"/>
    <x v="1"/>
    <x v="3"/>
  </r>
  <r>
    <n v="1093"/>
    <s v="20bb95dc"/>
    <x v="126"/>
    <d v="2021-10-11T00:00:00"/>
    <x v="1092"/>
    <n v="6"/>
    <x v="1"/>
    <x v="5"/>
    <x v="4"/>
    <x v="1"/>
    <x v="1"/>
    <x v="5"/>
    <x v="3"/>
    <n v="4"/>
    <x v="54"/>
    <x v="2"/>
    <x v="7"/>
    <x v="2"/>
    <n v="24"/>
    <x v="1"/>
    <x v="1"/>
    <x v="0"/>
  </r>
  <r>
    <n v="1094"/>
    <s v="cbb4465a"/>
    <x v="447"/>
    <d v="2023-04-20T00:00:00"/>
    <x v="1093"/>
    <n v="7"/>
    <x v="0"/>
    <x v="2"/>
    <x v="4"/>
    <x v="2"/>
    <x v="5"/>
    <x v="4"/>
    <x v="3"/>
    <n v="1"/>
    <x v="48"/>
    <x v="2"/>
    <x v="9"/>
    <x v="3"/>
    <n v="9"/>
    <x v="0"/>
    <x v="1"/>
    <x v="0"/>
  </r>
  <r>
    <n v="1095"/>
    <s v="42eab187"/>
    <x v="528"/>
    <d v="2020-12-26T00:00:00"/>
    <x v="1094"/>
    <n v="8"/>
    <x v="0"/>
    <x v="2"/>
    <x v="3"/>
    <x v="0"/>
    <x v="4"/>
    <x v="4"/>
    <x v="0"/>
    <n v="1"/>
    <x v="31"/>
    <x v="1"/>
    <x v="7"/>
    <x v="2"/>
    <n v="28"/>
    <x v="0"/>
    <x v="1"/>
    <x v="1"/>
  </r>
  <r>
    <n v="1096"/>
    <s v="406e4752"/>
    <x v="416"/>
    <d v="2020-06-15T00:00:00"/>
    <x v="1095"/>
    <n v="9"/>
    <x v="0"/>
    <x v="2"/>
    <x v="2"/>
    <x v="3"/>
    <x v="3"/>
    <x v="3"/>
    <x v="0"/>
    <n v="2"/>
    <x v="18"/>
    <x v="1"/>
    <x v="10"/>
    <x v="1"/>
    <n v="36"/>
    <x v="0"/>
    <x v="0"/>
    <x v="3"/>
  </r>
  <r>
    <n v="1097"/>
    <s v="92a77fa0"/>
    <x v="841"/>
    <d v="2022-11-07T00:00:00"/>
    <x v="1096"/>
    <n v="10"/>
    <x v="0"/>
    <x v="3"/>
    <x v="1"/>
    <x v="4"/>
    <x v="3"/>
    <x v="3"/>
    <x v="1"/>
    <n v="3"/>
    <x v="3"/>
    <x v="1"/>
    <x v="3"/>
    <x v="2"/>
    <n v="35"/>
    <x v="0"/>
    <x v="0"/>
    <x v="0"/>
  </r>
  <r>
    <n v="1098"/>
    <s v="4abc530a"/>
    <x v="842"/>
    <d v="2023-09-11T00:00:00"/>
    <x v="1097"/>
    <n v="11"/>
    <x v="1"/>
    <x v="2"/>
    <x v="0"/>
    <x v="4"/>
    <x v="5"/>
    <x v="5"/>
    <x v="1"/>
    <n v="2"/>
    <x v="9"/>
    <x v="2"/>
    <x v="6"/>
    <x v="3"/>
    <n v="8"/>
    <x v="0"/>
    <x v="1"/>
    <x v="3"/>
  </r>
  <r>
    <n v="1099"/>
    <s v="243539d7"/>
    <x v="425"/>
    <d v="2023-03-23T00:00:00"/>
    <x v="1098"/>
    <n v="12"/>
    <x v="1"/>
    <x v="7"/>
    <x v="3"/>
    <x v="4"/>
    <x v="2"/>
    <x v="4"/>
    <x v="3"/>
    <n v="2"/>
    <x v="7"/>
    <x v="1"/>
    <x v="5"/>
    <x v="2"/>
    <n v="21"/>
    <x v="0"/>
    <x v="1"/>
    <x v="3"/>
  </r>
  <r>
    <n v="1100"/>
    <s v="e5873b17"/>
    <x v="843"/>
    <d v="2024-04-28T00:00:00"/>
    <x v="1099"/>
    <n v="13"/>
    <x v="1"/>
    <x v="1"/>
    <x v="0"/>
    <x v="2"/>
    <x v="2"/>
    <x v="0"/>
    <x v="1"/>
    <n v="3"/>
    <x v="3"/>
    <x v="2"/>
    <x v="9"/>
    <x v="0"/>
    <n v="35"/>
    <x v="1"/>
    <x v="0"/>
    <x v="1"/>
  </r>
  <r>
    <n v="1101"/>
    <s v="7c65dd46"/>
    <x v="844"/>
    <d v="2020-07-09T00:00:00"/>
    <x v="1100"/>
    <n v="14"/>
    <x v="1"/>
    <x v="7"/>
    <x v="3"/>
    <x v="3"/>
    <x v="6"/>
    <x v="5"/>
    <x v="3"/>
    <n v="5"/>
    <x v="46"/>
    <x v="2"/>
    <x v="5"/>
    <x v="3"/>
    <n v="53"/>
    <x v="1"/>
    <x v="1"/>
    <x v="1"/>
  </r>
  <r>
    <n v="1102"/>
    <s v="55d31ccf"/>
    <x v="845"/>
    <d v="2023-02-05T00:00:00"/>
    <x v="1101"/>
    <n v="15"/>
    <x v="1"/>
    <x v="6"/>
    <x v="2"/>
    <x v="0"/>
    <x v="1"/>
    <x v="6"/>
    <x v="2"/>
    <n v="1"/>
    <x v="2"/>
    <x v="2"/>
    <x v="2"/>
    <x v="1"/>
    <n v="49"/>
    <x v="1"/>
    <x v="1"/>
    <x v="3"/>
  </r>
  <r>
    <n v="1103"/>
    <s v="57010bf4"/>
    <x v="775"/>
    <d v="2022-02-02T00:00:00"/>
    <x v="1102"/>
    <n v="16"/>
    <x v="0"/>
    <x v="7"/>
    <x v="1"/>
    <x v="4"/>
    <x v="4"/>
    <x v="2"/>
    <x v="1"/>
    <n v="5"/>
    <x v="9"/>
    <x v="0"/>
    <x v="7"/>
    <x v="3"/>
    <n v="58"/>
    <x v="0"/>
    <x v="0"/>
    <x v="0"/>
  </r>
  <r>
    <n v="1104"/>
    <s v="49175cb4"/>
    <x v="386"/>
    <d v="2022-05-27T00:00:00"/>
    <x v="1103"/>
    <n v="17"/>
    <x v="0"/>
    <x v="2"/>
    <x v="3"/>
    <x v="0"/>
    <x v="1"/>
    <x v="4"/>
    <x v="0"/>
    <n v="5"/>
    <x v="3"/>
    <x v="0"/>
    <x v="5"/>
    <x v="2"/>
    <n v="11"/>
    <x v="1"/>
    <x v="0"/>
    <x v="0"/>
  </r>
  <r>
    <n v="1105"/>
    <s v="a5b75d23"/>
    <x v="349"/>
    <d v="2021-04-22T00:00:00"/>
    <x v="1104"/>
    <n v="18"/>
    <x v="0"/>
    <x v="2"/>
    <x v="2"/>
    <x v="3"/>
    <x v="0"/>
    <x v="1"/>
    <x v="2"/>
    <n v="3"/>
    <x v="3"/>
    <x v="0"/>
    <x v="1"/>
    <x v="0"/>
    <n v="11"/>
    <x v="0"/>
    <x v="1"/>
    <x v="2"/>
  </r>
  <r>
    <n v="1106"/>
    <s v="f3bd1315"/>
    <x v="307"/>
    <d v="2020-04-26T00:00:00"/>
    <x v="1105"/>
    <n v="19"/>
    <x v="0"/>
    <x v="1"/>
    <x v="1"/>
    <x v="0"/>
    <x v="2"/>
    <x v="3"/>
    <x v="1"/>
    <n v="2"/>
    <x v="39"/>
    <x v="1"/>
    <x v="0"/>
    <x v="3"/>
    <n v="7"/>
    <x v="0"/>
    <x v="1"/>
    <x v="3"/>
  </r>
  <r>
    <n v="1107"/>
    <s v="ef71871a"/>
    <x v="846"/>
    <d v="2022-12-04T00:00:00"/>
    <x v="1106"/>
    <n v="20"/>
    <x v="1"/>
    <x v="2"/>
    <x v="0"/>
    <x v="2"/>
    <x v="0"/>
    <x v="3"/>
    <x v="0"/>
    <n v="3"/>
    <x v="34"/>
    <x v="2"/>
    <x v="1"/>
    <x v="0"/>
    <n v="14"/>
    <x v="0"/>
    <x v="1"/>
    <x v="0"/>
  </r>
  <r>
    <n v="1108"/>
    <s v="3ea9aefb"/>
    <x v="847"/>
    <d v="2024-10-27T00:00:00"/>
    <x v="1107"/>
    <n v="21"/>
    <x v="1"/>
    <x v="4"/>
    <x v="4"/>
    <x v="4"/>
    <x v="4"/>
    <x v="2"/>
    <x v="2"/>
    <n v="3"/>
    <x v="29"/>
    <x v="0"/>
    <x v="9"/>
    <x v="3"/>
    <n v="22"/>
    <x v="0"/>
    <x v="1"/>
    <x v="2"/>
  </r>
  <r>
    <n v="1109"/>
    <s v="2935e0e2"/>
    <x v="848"/>
    <d v="2020-08-06T00:00:00"/>
    <x v="1108"/>
    <n v="22"/>
    <x v="1"/>
    <x v="6"/>
    <x v="3"/>
    <x v="3"/>
    <x v="4"/>
    <x v="2"/>
    <x v="3"/>
    <n v="4"/>
    <x v="23"/>
    <x v="1"/>
    <x v="7"/>
    <x v="0"/>
    <n v="35"/>
    <x v="1"/>
    <x v="1"/>
    <x v="2"/>
  </r>
  <r>
    <n v="1110"/>
    <s v="0dd6fc6e"/>
    <x v="520"/>
    <d v="2022-10-02T00:00:00"/>
    <x v="1109"/>
    <n v="23"/>
    <x v="1"/>
    <x v="7"/>
    <x v="4"/>
    <x v="1"/>
    <x v="0"/>
    <x v="1"/>
    <x v="2"/>
    <n v="4"/>
    <x v="44"/>
    <x v="0"/>
    <x v="6"/>
    <x v="1"/>
    <n v="12"/>
    <x v="1"/>
    <x v="0"/>
    <x v="2"/>
  </r>
  <r>
    <n v="1111"/>
    <s v="e9d204b0"/>
    <x v="849"/>
    <d v="2020-04-23T00:00:00"/>
    <x v="1110"/>
    <n v="0"/>
    <x v="1"/>
    <x v="6"/>
    <x v="3"/>
    <x v="2"/>
    <x v="5"/>
    <x v="2"/>
    <x v="2"/>
    <n v="3"/>
    <x v="15"/>
    <x v="0"/>
    <x v="10"/>
    <x v="2"/>
    <n v="59"/>
    <x v="1"/>
    <x v="1"/>
    <x v="3"/>
  </r>
  <r>
    <n v="1112"/>
    <s v="1f3615d4"/>
    <x v="187"/>
    <d v="2022-02-28T00:00:00"/>
    <x v="1111"/>
    <n v="1"/>
    <x v="1"/>
    <x v="6"/>
    <x v="1"/>
    <x v="3"/>
    <x v="1"/>
    <x v="3"/>
    <x v="0"/>
    <n v="2"/>
    <x v="6"/>
    <x v="1"/>
    <x v="1"/>
    <x v="2"/>
    <n v="26"/>
    <x v="1"/>
    <x v="0"/>
    <x v="3"/>
  </r>
  <r>
    <n v="1113"/>
    <s v="a303df84"/>
    <x v="850"/>
    <d v="2022-04-14T00:00:00"/>
    <x v="1112"/>
    <n v="2"/>
    <x v="1"/>
    <x v="2"/>
    <x v="3"/>
    <x v="2"/>
    <x v="5"/>
    <x v="6"/>
    <x v="0"/>
    <n v="5"/>
    <x v="43"/>
    <x v="0"/>
    <x v="7"/>
    <x v="2"/>
    <n v="42"/>
    <x v="0"/>
    <x v="1"/>
    <x v="3"/>
  </r>
  <r>
    <n v="1114"/>
    <s v="f1db3f4b"/>
    <x v="851"/>
    <d v="2024-04-08T00:00:00"/>
    <x v="1113"/>
    <n v="3"/>
    <x v="1"/>
    <x v="4"/>
    <x v="1"/>
    <x v="2"/>
    <x v="1"/>
    <x v="4"/>
    <x v="2"/>
    <n v="1"/>
    <x v="16"/>
    <x v="2"/>
    <x v="4"/>
    <x v="3"/>
    <n v="16"/>
    <x v="1"/>
    <x v="0"/>
    <x v="2"/>
  </r>
  <r>
    <n v="1115"/>
    <s v="7bdd41b4"/>
    <x v="347"/>
    <d v="2022-03-01T00:00:00"/>
    <x v="1114"/>
    <n v="4"/>
    <x v="1"/>
    <x v="1"/>
    <x v="2"/>
    <x v="3"/>
    <x v="3"/>
    <x v="6"/>
    <x v="2"/>
    <n v="1"/>
    <x v="32"/>
    <x v="1"/>
    <x v="8"/>
    <x v="3"/>
    <n v="18"/>
    <x v="1"/>
    <x v="0"/>
    <x v="0"/>
  </r>
  <r>
    <n v="1116"/>
    <s v="6458b4bd"/>
    <x v="852"/>
    <d v="2023-04-03T00:00:00"/>
    <x v="1115"/>
    <n v="5"/>
    <x v="1"/>
    <x v="7"/>
    <x v="0"/>
    <x v="1"/>
    <x v="2"/>
    <x v="3"/>
    <x v="2"/>
    <n v="3"/>
    <x v="2"/>
    <x v="2"/>
    <x v="6"/>
    <x v="3"/>
    <n v="41"/>
    <x v="0"/>
    <x v="0"/>
    <x v="3"/>
  </r>
  <r>
    <n v="1117"/>
    <s v="7e42450b"/>
    <x v="853"/>
    <d v="2020-08-13T00:00:00"/>
    <x v="1116"/>
    <n v="6"/>
    <x v="1"/>
    <x v="2"/>
    <x v="2"/>
    <x v="0"/>
    <x v="2"/>
    <x v="6"/>
    <x v="0"/>
    <n v="5"/>
    <x v="51"/>
    <x v="0"/>
    <x v="2"/>
    <x v="2"/>
    <n v="17"/>
    <x v="0"/>
    <x v="0"/>
    <x v="0"/>
  </r>
  <r>
    <n v="1118"/>
    <n v="99221589"/>
    <x v="223"/>
    <d v="2023-04-30T00:00:00"/>
    <x v="1117"/>
    <n v="7"/>
    <x v="0"/>
    <x v="1"/>
    <x v="4"/>
    <x v="0"/>
    <x v="5"/>
    <x v="5"/>
    <x v="3"/>
    <n v="5"/>
    <x v="33"/>
    <x v="0"/>
    <x v="9"/>
    <x v="3"/>
    <n v="60"/>
    <x v="1"/>
    <x v="0"/>
    <x v="0"/>
  </r>
  <r>
    <n v="1119"/>
    <s v="a4fcb8e6"/>
    <x v="327"/>
    <d v="2020-11-14T00:00:00"/>
    <x v="1118"/>
    <n v="8"/>
    <x v="0"/>
    <x v="0"/>
    <x v="2"/>
    <x v="4"/>
    <x v="5"/>
    <x v="2"/>
    <x v="2"/>
    <n v="4"/>
    <x v="55"/>
    <x v="1"/>
    <x v="9"/>
    <x v="0"/>
    <n v="49"/>
    <x v="1"/>
    <x v="1"/>
    <x v="2"/>
  </r>
  <r>
    <n v="1120"/>
    <s v="8b4800f0"/>
    <x v="399"/>
    <d v="2024-06-02T00:00:00"/>
    <x v="1119"/>
    <n v="9"/>
    <x v="0"/>
    <x v="3"/>
    <x v="4"/>
    <x v="1"/>
    <x v="5"/>
    <x v="5"/>
    <x v="0"/>
    <n v="5"/>
    <x v="12"/>
    <x v="2"/>
    <x v="3"/>
    <x v="3"/>
    <n v="22"/>
    <x v="1"/>
    <x v="0"/>
    <x v="0"/>
  </r>
  <r>
    <n v="1121"/>
    <s v="255f5c4a"/>
    <x v="32"/>
    <d v="2021-07-11T00:00:00"/>
    <x v="1120"/>
    <n v="10"/>
    <x v="0"/>
    <x v="5"/>
    <x v="3"/>
    <x v="0"/>
    <x v="6"/>
    <x v="2"/>
    <x v="1"/>
    <n v="4"/>
    <x v="35"/>
    <x v="1"/>
    <x v="0"/>
    <x v="1"/>
    <n v="56"/>
    <x v="1"/>
    <x v="1"/>
    <x v="3"/>
  </r>
  <r>
    <n v="1122"/>
    <s v="8226f9b5"/>
    <x v="854"/>
    <d v="2020-08-07T00:00:00"/>
    <x v="1121"/>
    <n v="11"/>
    <x v="1"/>
    <x v="0"/>
    <x v="4"/>
    <x v="0"/>
    <x v="6"/>
    <x v="3"/>
    <x v="0"/>
    <n v="2"/>
    <x v="15"/>
    <x v="0"/>
    <x v="4"/>
    <x v="0"/>
    <n v="14"/>
    <x v="1"/>
    <x v="1"/>
    <x v="3"/>
  </r>
  <r>
    <n v="1123"/>
    <s v="cfb1a37a"/>
    <x v="508"/>
    <d v="2021-03-20T00:00:00"/>
    <x v="1122"/>
    <n v="12"/>
    <x v="1"/>
    <x v="4"/>
    <x v="2"/>
    <x v="1"/>
    <x v="5"/>
    <x v="2"/>
    <x v="0"/>
    <n v="3"/>
    <x v="22"/>
    <x v="1"/>
    <x v="2"/>
    <x v="1"/>
    <n v="60"/>
    <x v="0"/>
    <x v="1"/>
    <x v="0"/>
  </r>
  <r>
    <n v="1124"/>
    <s v="6d5ccf67"/>
    <x v="855"/>
    <d v="2021-09-15T00:00:00"/>
    <x v="1123"/>
    <n v="13"/>
    <x v="1"/>
    <x v="6"/>
    <x v="1"/>
    <x v="1"/>
    <x v="5"/>
    <x v="5"/>
    <x v="0"/>
    <n v="3"/>
    <x v="39"/>
    <x v="2"/>
    <x v="5"/>
    <x v="2"/>
    <n v="15"/>
    <x v="0"/>
    <x v="0"/>
    <x v="3"/>
  </r>
  <r>
    <n v="1125"/>
    <s v="cc89aa81"/>
    <x v="27"/>
    <d v="2024-07-01T00:00:00"/>
    <x v="1124"/>
    <n v="14"/>
    <x v="1"/>
    <x v="4"/>
    <x v="3"/>
    <x v="2"/>
    <x v="2"/>
    <x v="2"/>
    <x v="3"/>
    <n v="4"/>
    <x v="53"/>
    <x v="1"/>
    <x v="2"/>
    <x v="2"/>
    <n v="13"/>
    <x v="0"/>
    <x v="0"/>
    <x v="3"/>
  </r>
  <r>
    <n v="1126"/>
    <s v="7eb679e8"/>
    <x v="345"/>
    <d v="2021-11-08T00:00:00"/>
    <x v="1125"/>
    <n v="15"/>
    <x v="1"/>
    <x v="6"/>
    <x v="4"/>
    <x v="0"/>
    <x v="2"/>
    <x v="4"/>
    <x v="3"/>
    <n v="5"/>
    <x v="52"/>
    <x v="0"/>
    <x v="3"/>
    <x v="1"/>
    <n v="18"/>
    <x v="0"/>
    <x v="1"/>
    <x v="1"/>
  </r>
  <r>
    <n v="1127"/>
    <s v="08684ead"/>
    <x v="18"/>
    <d v="2022-07-03T00:00:00"/>
    <x v="1126"/>
    <n v="16"/>
    <x v="0"/>
    <x v="7"/>
    <x v="4"/>
    <x v="0"/>
    <x v="4"/>
    <x v="6"/>
    <x v="3"/>
    <n v="5"/>
    <x v="20"/>
    <x v="0"/>
    <x v="7"/>
    <x v="1"/>
    <n v="44"/>
    <x v="1"/>
    <x v="1"/>
    <x v="2"/>
  </r>
  <r>
    <n v="1128"/>
    <s v="a490f48c"/>
    <x v="58"/>
    <d v="2021-09-22T00:00:00"/>
    <x v="1127"/>
    <n v="17"/>
    <x v="0"/>
    <x v="2"/>
    <x v="2"/>
    <x v="0"/>
    <x v="6"/>
    <x v="4"/>
    <x v="2"/>
    <n v="5"/>
    <x v="19"/>
    <x v="0"/>
    <x v="5"/>
    <x v="3"/>
    <n v="19"/>
    <x v="1"/>
    <x v="1"/>
    <x v="2"/>
  </r>
  <r>
    <n v="1129"/>
    <s v="be962d79"/>
    <x v="856"/>
    <d v="2023-08-17T00:00:00"/>
    <x v="1128"/>
    <n v="18"/>
    <x v="0"/>
    <x v="5"/>
    <x v="2"/>
    <x v="2"/>
    <x v="1"/>
    <x v="0"/>
    <x v="0"/>
    <n v="3"/>
    <x v="42"/>
    <x v="0"/>
    <x v="0"/>
    <x v="3"/>
    <n v="31"/>
    <x v="0"/>
    <x v="0"/>
    <x v="1"/>
  </r>
  <r>
    <n v="1130"/>
    <n v="99717446"/>
    <x v="857"/>
    <d v="2022-11-19T00:00:00"/>
    <x v="1129"/>
    <n v="19"/>
    <x v="0"/>
    <x v="7"/>
    <x v="3"/>
    <x v="0"/>
    <x v="3"/>
    <x v="5"/>
    <x v="2"/>
    <n v="1"/>
    <x v="27"/>
    <x v="2"/>
    <x v="6"/>
    <x v="2"/>
    <n v="41"/>
    <x v="1"/>
    <x v="1"/>
    <x v="3"/>
  </r>
  <r>
    <n v="1131"/>
    <s v="6830cf98"/>
    <x v="858"/>
    <d v="2024-11-06T00:00:00"/>
    <x v="1130"/>
    <n v="20"/>
    <x v="1"/>
    <x v="2"/>
    <x v="3"/>
    <x v="1"/>
    <x v="2"/>
    <x v="0"/>
    <x v="1"/>
    <n v="5"/>
    <x v="40"/>
    <x v="0"/>
    <x v="4"/>
    <x v="2"/>
    <n v="44"/>
    <x v="0"/>
    <x v="1"/>
    <x v="3"/>
  </r>
  <r>
    <n v="1132"/>
    <s v="3986212a"/>
    <x v="859"/>
    <d v="2023-04-27T00:00:00"/>
    <x v="1131"/>
    <n v="21"/>
    <x v="1"/>
    <x v="0"/>
    <x v="2"/>
    <x v="4"/>
    <x v="3"/>
    <x v="1"/>
    <x v="1"/>
    <n v="2"/>
    <x v="16"/>
    <x v="1"/>
    <x v="3"/>
    <x v="2"/>
    <n v="5"/>
    <x v="1"/>
    <x v="1"/>
    <x v="1"/>
  </r>
  <r>
    <n v="1133"/>
    <s v="ad38092a"/>
    <x v="860"/>
    <d v="2020-07-04T00:00:00"/>
    <x v="1132"/>
    <n v="22"/>
    <x v="1"/>
    <x v="2"/>
    <x v="2"/>
    <x v="4"/>
    <x v="6"/>
    <x v="1"/>
    <x v="2"/>
    <n v="5"/>
    <x v="6"/>
    <x v="0"/>
    <x v="0"/>
    <x v="0"/>
    <n v="29"/>
    <x v="1"/>
    <x v="1"/>
    <x v="3"/>
  </r>
  <r>
    <n v="1134"/>
    <s v="72a1780c"/>
    <x v="581"/>
    <d v="2022-02-17T00:00:00"/>
    <x v="1133"/>
    <n v="23"/>
    <x v="1"/>
    <x v="5"/>
    <x v="3"/>
    <x v="3"/>
    <x v="5"/>
    <x v="3"/>
    <x v="1"/>
    <n v="5"/>
    <x v="17"/>
    <x v="1"/>
    <x v="6"/>
    <x v="0"/>
    <n v="47"/>
    <x v="0"/>
    <x v="0"/>
    <x v="0"/>
  </r>
  <r>
    <n v="1135"/>
    <s v="0348e58f"/>
    <x v="861"/>
    <d v="2021-07-02T00:00:00"/>
    <x v="1134"/>
    <n v="0"/>
    <x v="1"/>
    <x v="6"/>
    <x v="2"/>
    <x v="2"/>
    <x v="5"/>
    <x v="4"/>
    <x v="0"/>
    <n v="1"/>
    <x v="28"/>
    <x v="2"/>
    <x v="6"/>
    <x v="1"/>
    <n v="8"/>
    <x v="0"/>
    <x v="0"/>
    <x v="1"/>
  </r>
  <r>
    <n v="1136"/>
    <s v="b24b60a7"/>
    <x v="862"/>
    <d v="2021-05-01T00:00:00"/>
    <x v="1135"/>
    <n v="1"/>
    <x v="1"/>
    <x v="4"/>
    <x v="1"/>
    <x v="2"/>
    <x v="3"/>
    <x v="3"/>
    <x v="2"/>
    <n v="3"/>
    <x v="3"/>
    <x v="2"/>
    <x v="5"/>
    <x v="3"/>
    <n v="21"/>
    <x v="1"/>
    <x v="0"/>
    <x v="0"/>
  </r>
  <r>
    <n v="1137"/>
    <s v="0b2eeac4"/>
    <x v="481"/>
    <d v="2020-04-30T00:00:00"/>
    <x v="1136"/>
    <n v="2"/>
    <x v="1"/>
    <x v="5"/>
    <x v="3"/>
    <x v="2"/>
    <x v="0"/>
    <x v="1"/>
    <x v="0"/>
    <n v="5"/>
    <x v="36"/>
    <x v="0"/>
    <x v="9"/>
    <x v="0"/>
    <n v="56"/>
    <x v="1"/>
    <x v="0"/>
    <x v="3"/>
  </r>
  <r>
    <n v="1138"/>
    <s v="b9998a2d"/>
    <x v="198"/>
    <d v="2024-03-05T00:00:00"/>
    <x v="1137"/>
    <n v="3"/>
    <x v="1"/>
    <x v="6"/>
    <x v="2"/>
    <x v="2"/>
    <x v="1"/>
    <x v="4"/>
    <x v="0"/>
    <n v="1"/>
    <x v="43"/>
    <x v="2"/>
    <x v="5"/>
    <x v="1"/>
    <n v="45"/>
    <x v="1"/>
    <x v="1"/>
    <x v="2"/>
  </r>
  <r>
    <n v="1139"/>
    <n v="29714299"/>
    <x v="537"/>
    <d v="2022-06-23T00:00:00"/>
    <x v="1138"/>
    <n v="4"/>
    <x v="1"/>
    <x v="5"/>
    <x v="3"/>
    <x v="0"/>
    <x v="1"/>
    <x v="3"/>
    <x v="3"/>
    <n v="4"/>
    <x v="20"/>
    <x v="2"/>
    <x v="8"/>
    <x v="3"/>
    <n v="6"/>
    <x v="1"/>
    <x v="0"/>
    <x v="3"/>
  </r>
  <r>
    <n v="1140"/>
    <s v="49a6acc5"/>
    <x v="615"/>
    <d v="2022-09-10T00:00:00"/>
    <x v="1139"/>
    <n v="5"/>
    <x v="1"/>
    <x v="0"/>
    <x v="1"/>
    <x v="4"/>
    <x v="3"/>
    <x v="1"/>
    <x v="0"/>
    <n v="4"/>
    <x v="7"/>
    <x v="2"/>
    <x v="9"/>
    <x v="2"/>
    <n v="48"/>
    <x v="1"/>
    <x v="0"/>
    <x v="1"/>
  </r>
  <r>
    <n v="1141"/>
    <s v="5be4c7e2"/>
    <x v="863"/>
    <d v="2021-10-01T00:00:00"/>
    <x v="1140"/>
    <n v="6"/>
    <x v="1"/>
    <x v="2"/>
    <x v="2"/>
    <x v="2"/>
    <x v="4"/>
    <x v="5"/>
    <x v="0"/>
    <n v="2"/>
    <x v="34"/>
    <x v="2"/>
    <x v="8"/>
    <x v="3"/>
    <n v="35"/>
    <x v="0"/>
    <x v="0"/>
    <x v="1"/>
  </r>
  <r>
    <n v="1142"/>
    <s v="c3de3907"/>
    <x v="623"/>
    <d v="2020-05-01T00:00:00"/>
    <x v="1141"/>
    <n v="7"/>
    <x v="0"/>
    <x v="0"/>
    <x v="3"/>
    <x v="4"/>
    <x v="5"/>
    <x v="3"/>
    <x v="0"/>
    <n v="4"/>
    <x v="51"/>
    <x v="1"/>
    <x v="2"/>
    <x v="1"/>
    <n v="17"/>
    <x v="0"/>
    <x v="0"/>
    <x v="3"/>
  </r>
  <r>
    <n v="1143"/>
    <n v="24006582"/>
    <x v="373"/>
    <d v="2020-07-01T00:00:00"/>
    <x v="1142"/>
    <n v="8"/>
    <x v="0"/>
    <x v="3"/>
    <x v="2"/>
    <x v="4"/>
    <x v="3"/>
    <x v="0"/>
    <x v="0"/>
    <n v="2"/>
    <x v="28"/>
    <x v="0"/>
    <x v="9"/>
    <x v="0"/>
    <n v="36"/>
    <x v="0"/>
    <x v="1"/>
    <x v="0"/>
  </r>
  <r>
    <n v="1144"/>
    <s v="b957df3e"/>
    <x v="864"/>
    <d v="2023-06-22T00:00:00"/>
    <x v="1143"/>
    <n v="9"/>
    <x v="0"/>
    <x v="0"/>
    <x v="4"/>
    <x v="1"/>
    <x v="0"/>
    <x v="2"/>
    <x v="0"/>
    <n v="3"/>
    <x v="19"/>
    <x v="0"/>
    <x v="9"/>
    <x v="1"/>
    <n v="18"/>
    <x v="0"/>
    <x v="0"/>
    <x v="2"/>
  </r>
  <r>
    <n v="1145"/>
    <s v="5341cd50"/>
    <x v="865"/>
    <d v="2023-10-28T00:00:00"/>
    <x v="1144"/>
    <n v="10"/>
    <x v="0"/>
    <x v="2"/>
    <x v="3"/>
    <x v="2"/>
    <x v="6"/>
    <x v="3"/>
    <x v="1"/>
    <n v="4"/>
    <x v="40"/>
    <x v="0"/>
    <x v="4"/>
    <x v="0"/>
    <n v="19"/>
    <x v="0"/>
    <x v="0"/>
    <x v="0"/>
  </r>
  <r>
    <n v="1146"/>
    <s v="078b7ef9"/>
    <x v="437"/>
    <d v="2022-12-10T00:00:00"/>
    <x v="1145"/>
    <n v="11"/>
    <x v="1"/>
    <x v="3"/>
    <x v="4"/>
    <x v="2"/>
    <x v="5"/>
    <x v="4"/>
    <x v="1"/>
    <n v="3"/>
    <x v="0"/>
    <x v="2"/>
    <x v="9"/>
    <x v="3"/>
    <n v="17"/>
    <x v="0"/>
    <x v="0"/>
    <x v="3"/>
  </r>
  <r>
    <n v="1147"/>
    <s v="d32bac78"/>
    <x v="866"/>
    <d v="2020-01-09T00:00:00"/>
    <x v="1146"/>
    <n v="12"/>
    <x v="1"/>
    <x v="0"/>
    <x v="2"/>
    <x v="3"/>
    <x v="3"/>
    <x v="3"/>
    <x v="0"/>
    <n v="1"/>
    <x v="24"/>
    <x v="2"/>
    <x v="0"/>
    <x v="3"/>
    <n v="59"/>
    <x v="0"/>
    <x v="0"/>
    <x v="3"/>
  </r>
  <r>
    <n v="1148"/>
    <s v="e1e1c14e"/>
    <x v="867"/>
    <d v="2020-09-23T00:00:00"/>
    <x v="1147"/>
    <n v="13"/>
    <x v="1"/>
    <x v="2"/>
    <x v="4"/>
    <x v="3"/>
    <x v="6"/>
    <x v="4"/>
    <x v="1"/>
    <n v="2"/>
    <x v="48"/>
    <x v="0"/>
    <x v="1"/>
    <x v="3"/>
    <n v="50"/>
    <x v="1"/>
    <x v="0"/>
    <x v="3"/>
  </r>
  <r>
    <n v="1149"/>
    <s v="ff1642f4"/>
    <x v="260"/>
    <d v="2021-11-03T00:00:00"/>
    <x v="1148"/>
    <n v="14"/>
    <x v="1"/>
    <x v="1"/>
    <x v="0"/>
    <x v="1"/>
    <x v="4"/>
    <x v="1"/>
    <x v="1"/>
    <n v="4"/>
    <x v="25"/>
    <x v="2"/>
    <x v="4"/>
    <x v="2"/>
    <n v="44"/>
    <x v="1"/>
    <x v="1"/>
    <x v="0"/>
  </r>
  <r>
    <n v="1150"/>
    <s v="990b9c97"/>
    <x v="30"/>
    <d v="2020-12-19T00:00:00"/>
    <x v="1149"/>
    <n v="15"/>
    <x v="1"/>
    <x v="5"/>
    <x v="3"/>
    <x v="1"/>
    <x v="5"/>
    <x v="3"/>
    <x v="1"/>
    <n v="5"/>
    <x v="52"/>
    <x v="0"/>
    <x v="6"/>
    <x v="0"/>
    <n v="12"/>
    <x v="1"/>
    <x v="1"/>
    <x v="1"/>
  </r>
  <r>
    <n v="1151"/>
    <s v="a9bc1961"/>
    <x v="868"/>
    <d v="2024-12-22T00:00:00"/>
    <x v="1150"/>
    <n v="16"/>
    <x v="0"/>
    <x v="6"/>
    <x v="2"/>
    <x v="0"/>
    <x v="6"/>
    <x v="2"/>
    <x v="3"/>
    <n v="3"/>
    <x v="46"/>
    <x v="2"/>
    <x v="1"/>
    <x v="3"/>
    <n v="37"/>
    <x v="1"/>
    <x v="1"/>
    <x v="0"/>
  </r>
  <r>
    <n v="1152"/>
    <s v="d5b52489"/>
    <x v="192"/>
    <d v="2020-07-20T00:00:00"/>
    <x v="1151"/>
    <n v="17"/>
    <x v="0"/>
    <x v="2"/>
    <x v="2"/>
    <x v="4"/>
    <x v="6"/>
    <x v="2"/>
    <x v="1"/>
    <n v="5"/>
    <x v="8"/>
    <x v="2"/>
    <x v="2"/>
    <x v="3"/>
    <n v="47"/>
    <x v="1"/>
    <x v="1"/>
    <x v="3"/>
  </r>
  <r>
    <n v="1153"/>
    <s v="483dc863"/>
    <x v="869"/>
    <d v="2020-12-23T00:00:00"/>
    <x v="1152"/>
    <n v="18"/>
    <x v="0"/>
    <x v="2"/>
    <x v="1"/>
    <x v="2"/>
    <x v="4"/>
    <x v="1"/>
    <x v="0"/>
    <n v="4"/>
    <x v="24"/>
    <x v="1"/>
    <x v="2"/>
    <x v="1"/>
    <n v="22"/>
    <x v="1"/>
    <x v="1"/>
    <x v="0"/>
  </r>
  <r>
    <n v="1154"/>
    <s v="7128af79"/>
    <x v="234"/>
    <d v="2024-04-18T00:00:00"/>
    <x v="1153"/>
    <n v="19"/>
    <x v="0"/>
    <x v="4"/>
    <x v="0"/>
    <x v="4"/>
    <x v="6"/>
    <x v="1"/>
    <x v="0"/>
    <n v="3"/>
    <x v="14"/>
    <x v="2"/>
    <x v="0"/>
    <x v="3"/>
    <n v="36"/>
    <x v="0"/>
    <x v="1"/>
    <x v="3"/>
  </r>
  <r>
    <n v="1155"/>
    <s v="05fa12c4"/>
    <x v="102"/>
    <d v="2021-06-12T00:00:00"/>
    <x v="1154"/>
    <n v="20"/>
    <x v="1"/>
    <x v="4"/>
    <x v="0"/>
    <x v="4"/>
    <x v="6"/>
    <x v="0"/>
    <x v="2"/>
    <n v="5"/>
    <x v="20"/>
    <x v="1"/>
    <x v="5"/>
    <x v="1"/>
    <n v="51"/>
    <x v="0"/>
    <x v="1"/>
    <x v="0"/>
  </r>
  <r>
    <n v="1156"/>
    <s v="027ca320"/>
    <x v="538"/>
    <d v="2020-05-09T00:00:00"/>
    <x v="1155"/>
    <n v="21"/>
    <x v="1"/>
    <x v="4"/>
    <x v="2"/>
    <x v="1"/>
    <x v="5"/>
    <x v="3"/>
    <x v="3"/>
    <n v="1"/>
    <x v="36"/>
    <x v="1"/>
    <x v="5"/>
    <x v="2"/>
    <n v="35"/>
    <x v="1"/>
    <x v="0"/>
    <x v="3"/>
  </r>
  <r>
    <n v="1157"/>
    <s v="dbab6073"/>
    <x v="763"/>
    <d v="2024-06-05T00:00:00"/>
    <x v="1156"/>
    <n v="22"/>
    <x v="1"/>
    <x v="3"/>
    <x v="1"/>
    <x v="0"/>
    <x v="3"/>
    <x v="3"/>
    <x v="1"/>
    <n v="1"/>
    <x v="34"/>
    <x v="2"/>
    <x v="10"/>
    <x v="0"/>
    <n v="39"/>
    <x v="0"/>
    <x v="0"/>
    <x v="2"/>
  </r>
  <r>
    <n v="1158"/>
    <s v="98028d41"/>
    <x v="413"/>
    <d v="2020-04-04T00:00:00"/>
    <x v="1157"/>
    <n v="23"/>
    <x v="1"/>
    <x v="5"/>
    <x v="2"/>
    <x v="2"/>
    <x v="4"/>
    <x v="6"/>
    <x v="0"/>
    <n v="1"/>
    <x v="55"/>
    <x v="2"/>
    <x v="3"/>
    <x v="3"/>
    <n v="16"/>
    <x v="1"/>
    <x v="1"/>
    <x v="0"/>
  </r>
  <r>
    <n v="1159"/>
    <s v="40b0cc1a"/>
    <x v="870"/>
    <d v="2024-08-12T00:00:00"/>
    <x v="1158"/>
    <n v="0"/>
    <x v="1"/>
    <x v="5"/>
    <x v="3"/>
    <x v="4"/>
    <x v="4"/>
    <x v="6"/>
    <x v="3"/>
    <n v="4"/>
    <x v="45"/>
    <x v="0"/>
    <x v="6"/>
    <x v="0"/>
    <n v="31"/>
    <x v="1"/>
    <x v="0"/>
    <x v="1"/>
  </r>
  <r>
    <n v="1160"/>
    <s v="e33f1baf"/>
    <x v="742"/>
    <d v="2024-10-19T00:00:00"/>
    <x v="1159"/>
    <n v="1"/>
    <x v="1"/>
    <x v="5"/>
    <x v="4"/>
    <x v="4"/>
    <x v="6"/>
    <x v="0"/>
    <x v="2"/>
    <n v="2"/>
    <x v="54"/>
    <x v="0"/>
    <x v="7"/>
    <x v="2"/>
    <n v="11"/>
    <x v="0"/>
    <x v="0"/>
    <x v="3"/>
  </r>
  <r>
    <n v="1161"/>
    <s v="f519d145"/>
    <x v="184"/>
    <d v="2021-03-23T00:00:00"/>
    <x v="1160"/>
    <n v="2"/>
    <x v="1"/>
    <x v="5"/>
    <x v="4"/>
    <x v="3"/>
    <x v="2"/>
    <x v="3"/>
    <x v="0"/>
    <n v="3"/>
    <x v="0"/>
    <x v="0"/>
    <x v="0"/>
    <x v="3"/>
    <n v="55"/>
    <x v="0"/>
    <x v="1"/>
    <x v="3"/>
  </r>
  <r>
    <n v="1162"/>
    <s v="adb4c8c2"/>
    <x v="871"/>
    <d v="2020-12-25T00:00:00"/>
    <x v="1161"/>
    <n v="3"/>
    <x v="1"/>
    <x v="3"/>
    <x v="4"/>
    <x v="4"/>
    <x v="3"/>
    <x v="2"/>
    <x v="0"/>
    <n v="2"/>
    <x v="12"/>
    <x v="0"/>
    <x v="2"/>
    <x v="2"/>
    <n v="37"/>
    <x v="1"/>
    <x v="1"/>
    <x v="1"/>
  </r>
  <r>
    <n v="1163"/>
    <s v="69273f70"/>
    <x v="872"/>
    <d v="2023-11-27T00:00:00"/>
    <x v="1162"/>
    <n v="4"/>
    <x v="1"/>
    <x v="2"/>
    <x v="4"/>
    <x v="1"/>
    <x v="1"/>
    <x v="3"/>
    <x v="2"/>
    <n v="4"/>
    <x v="54"/>
    <x v="1"/>
    <x v="6"/>
    <x v="0"/>
    <n v="46"/>
    <x v="1"/>
    <x v="1"/>
    <x v="0"/>
  </r>
  <r>
    <n v="1164"/>
    <s v="251c735a"/>
    <x v="873"/>
    <d v="2023-09-17T00:00:00"/>
    <x v="1163"/>
    <n v="5"/>
    <x v="1"/>
    <x v="3"/>
    <x v="1"/>
    <x v="2"/>
    <x v="4"/>
    <x v="6"/>
    <x v="3"/>
    <n v="1"/>
    <x v="55"/>
    <x v="1"/>
    <x v="1"/>
    <x v="3"/>
    <n v="18"/>
    <x v="1"/>
    <x v="1"/>
    <x v="3"/>
  </r>
  <r>
    <n v="1165"/>
    <s v="c7d9340a"/>
    <x v="874"/>
    <d v="2022-10-16T00:00:00"/>
    <x v="1164"/>
    <n v="6"/>
    <x v="1"/>
    <x v="0"/>
    <x v="1"/>
    <x v="0"/>
    <x v="5"/>
    <x v="5"/>
    <x v="0"/>
    <n v="3"/>
    <x v="56"/>
    <x v="0"/>
    <x v="5"/>
    <x v="2"/>
    <n v="41"/>
    <x v="1"/>
    <x v="0"/>
    <x v="0"/>
  </r>
  <r>
    <n v="1166"/>
    <s v="e2b64db5"/>
    <x v="611"/>
    <d v="2020-06-17T00:00:00"/>
    <x v="1165"/>
    <n v="7"/>
    <x v="0"/>
    <x v="3"/>
    <x v="3"/>
    <x v="4"/>
    <x v="2"/>
    <x v="3"/>
    <x v="3"/>
    <n v="5"/>
    <x v="18"/>
    <x v="0"/>
    <x v="9"/>
    <x v="1"/>
    <n v="40"/>
    <x v="0"/>
    <x v="1"/>
    <x v="1"/>
  </r>
  <r>
    <n v="1167"/>
    <s v="01a84f16"/>
    <x v="875"/>
    <d v="2021-09-04T00:00:00"/>
    <x v="1166"/>
    <n v="8"/>
    <x v="0"/>
    <x v="7"/>
    <x v="3"/>
    <x v="4"/>
    <x v="1"/>
    <x v="5"/>
    <x v="3"/>
    <n v="2"/>
    <x v="21"/>
    <x v="2"/>
    <x v="8"/>
    <x v="0"/>
    <n v="51"/>
    <x v="0"/>
    <x v="0"/>
    <x v="0"/>
  </r>
  <r>
    <n v="1168"/>
    <s v="50aa2649"/>
    <x v="876"/>
    <d v="2021-04-23T00:00:00"/>
    <x v="1167"/>
    <n v="9"/>
    <x v="0"/>
    <x v="7"/>
    <x v="1"/>
    <x v="1"/>
    <x v="0"/>
    <x v="2"/>
    <x v="3"/>
    <n v="2"/>
    <x v="38"/>
    <x v="1"/>
    <x v="0"/>
    <x v="1"/>
    <n v="19"/>
    <x v="1"/>
    <x v="0"/>
    <x v="3"/>
  </r>
  <r>
    <n v="1169"/>
    <s v="3beab761"/>
    <x v="877"/>
    <d v="2024-04-05T00:00:00"/>
    <x v="1168"/>
    <n v="10"/>
    <x v="0"/>
    <x v="4"/>
    <x v="4"/>
    <x v="3"/>
    <x v="2"/>
    <x v="1"/>
    <x v="2"/>
    <n v="2"/>
    <x v="50"/>
    <x v="2"/>
    <x v="1"/>
    <x v="2"/>
    <n v="45"/>
    <x v="0"/>
    <x v="0"/>
    <x v="3"/>
  </r>
  <r>
    <n v="1170"/>
    <s v="6d70aa3b"/>
    <x v="93"/>
    <d v="2023-01-03T00:00:00"/>
    <x v="1169"/>
    <n v="11"/>
    <x v="1"/>
    <x v="2"/>
    <x v="4"/>
    <x v="1"/>
    <x v="1"/>
    <x v="3"/>
    <x v="0"/>
    <n v="1"/>
    <x v="6"/>
    <x v="0"/>
    <x v="0"/>
    <x v="1"/>
    <n v="56"/>
    <x v="0"/>
    <x v="1"/>
    <x v="2"/>
  </r>
  <r>
    <n v="1171"/>
    <s v="30c341a5"/>
    <x v="299"/>
    <d v="2023-08-04T00:00:00"/>
    <x v="1170"/>
    <n v="12"/>
    <x v="1"/>
    <x v="1"/>
    <x v="0"/>
    <x v="0"/>
    <x v="3"/>
    <x v="0"/>
    <x v="2"/>
    <n v="5"/>
    <x v="27"/>
    <x v="2"/>
    <x v="9"/>
    <x v="0"/>
    <n v="55"/>
    <x v="0"/>
    <x v="1"/>
    <x v="1"/>
  </r>
  <r>
    <n v="1172"/>
    <s v="f2506f14"/>
    <x v="666"/>
    <d v="2021-02-15T00:00:00"/>
    <x v="1171"/>
    <n v="13"/>
    <x v="1"/>
    <x v="2"/>
    <x v="1"/>
    <x v="2"/>
    <x v="6"/>
    <x v="2"/>
    <x v="2"/>
    <n v="2"/>
    <x v="16"/>
    <x v="2"/>
    <x v="9"/>
    <x v="3"/>
    <n v="55"/>
    <x v="0"/>
    <x v="1"/>
    <x v="3"/>
  </r>
  <r>
    <n v="1173"/>
    <s v="bf354002"/>
    <x v="394"/>
    <d v="2023-03-17T00:00:00"/>
    <x v="1172"/>
    <n v="14"/>
    <x v="1"/>
    <x v="6"/>
    <x v="1"/>
    <x v="3"/>
    <x v="5"/>
    <x v="4"/>
    <x v="1"/>
    <n v="4"/>
    <x v="24"/>
    <x v="1"/>
    <x v="8"/>
    <x v="3"/>
    <n v="23"/>
    <x v="0"/>
    <x v="0"/>
    <x v="3"/>
  </r>
  <r>
    <n v="1174"/>
    <s v="91edf109"/>
    <x v="728"/>
    <d v="2021-04-26T00:00:00"/>
    <x v="1173"/>
    <n v="15"/>
    <x v="1"/>
    <x v="3"/>
    <x v="1"/>
    <x v="4"/>
    <x v="5"/>
    <x v="2"/>
    <x v="0"/>
    <n v="3"/>
    <x v="17"/>
    <x v="0"/>
    <x v="2"/>
    <x v="2"/>
    <n v="45"/>
    <x v="1"/>
    <x v="0"/>
    <x v="0"/>
  </r>
  <r>
    <n v="1175"/>
    <s v="2db43c94"/>
    <x v="878"/>
    <d v="2024-04-03T00:00:00"/>
    <x v="1174"/>
    <n v="16"/>
    <x v="0"/>
    <x v="5"/>
    <x v="3"/>
    <x v="1"/>
    <x v="2"/>
    <x v="0"/>
    <x v="0"/>
    <n v="2"/>
    <x v="49"/>
    <x v="0"/>
    <x v="5"/>
    <x v="2"/>
    <n v="31"/>
    <x v="1"/>
    <x v="0"/>
    <x v="1"/>
  </r>
  <r>
    <n v="1176"/>
    <s v="8378ae25"/>
    <x v="879"/>
    <d v="2023-10-25T00:00:00"/>
    <x v="1175"/>
    <n v="17"/>
    <x v="0"/>
    <x v="7"/>
    <x v="3"/>
    <x v="1"/>
    <x v="5"/>
    <x v="3"/>
    <x v="2"/>
    <n v="1"/>
    <x v="8"/>
    <x v="0"/>
    <x v="5"/>
    <x v="0"/>
    <n v="45"/>
    <x v="1"/>
    <x v="0"/>
    <x v="1"/>
  </r>
  <r>
    <n v="1177"/>
    <s v="2523fb70"/>
    <x v="880"/>
    <d v="2024-01-03T00:00:00"/>
    <x v="1176"/>
    <n v="18"/>
    <x v="0"/>
    <x v="4"/>
    <x v="1"/>
    <x v="0"/>
    <x v="5"/>
    <x v="4"/>
    <x v="2"/>
    <n v="3"/>
    <x v="5"/>
    <x v="0"/>
    <x v="4"/>
    <x v="0"/>
    <n v="6"/>
    <x v="1"/>
    <x v="1"/>
    <x v="2"/>
  </r>
  <r>
    <n v="1178"/>
    <s v="04819ec5"/>
    <x v="803"/>
    <d v="2024-02-15T00:00:00"/>
    <x v="1177"/>
    <n v="19"/>
    <x v="0"/>
    <x v="7"/>
    <x v="0"/>
    <x v="3"/>
    <x v="1"/>
    <x v="4"/>
    <x v="2"/>
    <n v="1"/>
    <x v="16"/>
    <x v="1"/>
    <x v="9"/>
    <x v="3"/>
    <n v="22"/>
    <x v="1"/>
    <x v="0"/>
    <x v="0"/>
  </r>
  <r>
    <n v="1179"/>
    <s v="7d688689"/>
    <x v="208"/>
    <d v="2020-01-05T00:00:00"/>
    <x v="1178"/>
    <n v="20"/>
    <x v="1"/>
    <x v="5"/>
    <x v="4"/>
    <x v="2"/>
    <x v="5"/>
    <x v="6"/>
    <x v="2"/>
    <n v="2"/>
    <x v="26"/>
    <x v="2"/>
    <x v="1"/>
    <x v="0"/>
    <n v="34"/>
    <x v="1"/>
    <x v="1"/>
    <x v="1"/>
  </r>
  <r>
    <n v="1180"/>
    <s v="a805d470"/>
    <x v="881"/>
    <d v="2020-12-20T00:00:00"/>
    <x v="1179"/>
    <n v="21"/>
    <x v="1"/>
    <x v="3"/>
    <x v="4"/>
    <x v="4"/>
    <x v="1"/>
    <x v="2"/>
    <x v="2"/>
    <n v="3"/>
    <x v="33"/>
    <x v="2"/>
    <x v="5"/>
    <x v="2"/>
    <n v="37"/>
    <x v="0"/>
    <x v="1"/>
    <x v="2"/>
  </r>
  <r>
    <n v="1181"/>
    <s v="04710b44"/>
    <x v="882"/>
    <d v="2020-12-05T00:00:00"/>
    <x v="1180"/>
    <n v="22"/>
    <x v="1"/>
    <x v="0"/>
    <x v="3"/>
    <x v="3"/>
    <x v="4"/>
    <x v="0"/>
    <x v="0"/>
    <n v="2"/>
    <x v="27"/>
    <x v="2"/>
    <x v="0"/>
    <x v="2"/>
    <n v="8"/>
    <x v="1"/>
    <x v="0"/>
    <x v="1"/>
  </r>
  <r>
    <n v="1182"/>
    <s v="614369c3"/>
    <x v="883"/>
    <d v="2020-01-28T00:00:00"/>
    <x v="1181"/>
    <n v="23"/>
    <x v="1"/>
    <x v="0"/>
    <x v="4"/>
    <x v="2"/>
    <x v="1"/>
    <x v="0"/>
    <x v="2"/>
    <n v="3"/>
    <x v="51"/>
    <x v="0"/>
    <x v="4"/>
    <x v="0"/>
    <n v="13"/>
    <x v="1"/>
    <x v="0"/>
    <x v="2"/>
  </r>
  <r>
    <n v="1183"/>
    <s v="f5dcf0bb"/>
    <x v="884"/>
    <d v="2022-04-13T00:00:00"/>
    <x v="1182"/>
    <n v="0"/>
    <x v="1"/>
    <x v="3"/>
    <x v="4"/>
    <x v="1"/>
    <x v="6"/>
    <x v="4"/>
    <x v="1"/>
    <n v="2"/>
    <x v="41"/>
    <x v="0"/>
    <x v="10"/>
    <x v="3"/>
    <n v="23"/>
    <x v="0"/>
    <x v="0"/>
    <x v="1"/>
  </r>
  <r>
    <n v="1184"/>
    <s v="836f9bba"/>
    <x v="884"/>
    <d v="2022-04-13T00:00:00"/>
    <x v="1183"/>
    <n v="1"/>
    <x v="1"/>
    <x v="1"/>
    <x v="4"/>
    <x v="4"/>
    <x v="1"/>
    <x v="2"/>
    <x v="2"/>
    <n v="1"/>
    <x v="35"/>
    <x v="2"/>
    <x v="0"/>
    <x v="1"/>
    <n v="12"/>
    <x v="0"/>
    <x v="1"/>
    <x v="3"/>
  </r>
  <r>
    <n v="1185"/>
    <s v="fb754bdd"/>
    <x v="885"/>
    <d v="2020-08-24T00:00:00"/>
    <x v="1184"/>
    <n v="2"/>
    <x v="1"/>
    <x v="6"/>
    <x v="3"/>
    <x v="3"/>
    <x v="1"/>
    <x v="5"/>
    <x v="3"/>
    <n v="4"/>
    <x v="57"/>
    <x v="2"/>
    <x v="2"/>
    <x v="2"/>
    <n v="32"/>
    <x v="0"/>
    <x v="1"/>
    <x v="0"/>
  </r>
  <r>
    <n v="1186"/>
    <s v="c86a95cf"/>
    <x v="886"/>
    <d v="2021-07-16T00:00:00"/>
    <x v="1185"/>
    <n v="3"/>
    <x v="1"/>
    <x v="0"/>
    <x v="3"/>
    <x v="2"/>
    <x v="6"/>
    <x v="4"/>
    <x v="0"/>
    <n v="5"/>
    <x v="6"/>
    <x v="2"/>
    <x v="6"/>
    <x v="0"/>
    <n v="45"/>
    <x v="1"/>
    <x v="1"/>
    <x v="1"/>
  </r>
  <r>
    <n v="1187"/>
    <s v="43b55709"/>
    <x v="282"/>
    <d v="2022-10-22T00:00:00"/>
    <x v="1186"/>
    <n v="4"/>
    <x v="1"/>
    <x v="3"/>
    <x v="2"/>
    <x v="0"/>
    <x v="4"/>
    <x v="6"/>
    <x v="0"/>
    <n v="2"/>
    <x v="51"/>
    <x v="0"/>
    <x v="8"/>
    <x v="3"/>
    <n v="50"/>
    <x v="0"/>
    <x v="0"/>
    <x v="3"/>
  </r>
  <r>
    <n v="1188"/>
    <s v="7d1ac7f9"/>
    <x v="887"/>
    <d v="2022-07-08T00:00:00"/>
    <x v="1187"/>
    <n v="5"/>
    <x v="1"/>
    <x v="0"/>
    <x v="0"/>
    <x v="0"/>
    <x v="4"/>
    <x v="1"/>
    <x v="2"/>
    <n v="5"/>
    <x v="23"/>
    <x v="0"/>
    <x v="0"/>
    <x v="1"/>
    <n v="8"/>
    <x v="1"/>
    <x v="0"/>
    <x v="0"/>
  </r>
  <r>
    <n v="1189"/>
    <s v="90316b49"/>
    <x v="888"/>
    <d v="2022-10-28T00:00:00"/>
    <x v="1188"/>
    <n v="6"/>
    <x v="1"/>
    <x v="4"/>
    <x v="0"/>
    <x v="4"/>
    <x v="0"/>
    <x v="0"/>
    <x v="2"/>
    <n v="1"/>
    <x v="35"/>
    <x v="0"/>
    <x v="5"/>
    <x v="2"/>
    <n v="11"/>
    <x v="0"/>
    <x v="1"/>
    <x v="2"/>
  </r>
  <r>
    <n v="1190"/>
    <s v="c9063463"/>
    <x v="889"/>
    <d v="2024-10-22T00:00:00"/>
    <x v="1189"/>
    <n v="7"/>
    <x v="0"/>
    <x v="7"/>
    <x v="0"/>
    <x v="4"/>
    <x v="1"/>
    <x v="6"/>
    <x v="3"/>
    <n v="3"/>
    <x v="33"/>
    <x v="1"/>
    <x v="1"/>
    <x v="0"/>
    <n v="25"/>
    <x v="1"/>
    <x v="0"/>
    <x v="2"/>
  </r>
  <r>
    <n v="1191"/>
    <s v="18af131f"/>
    <x v="890"/>
    <d v="2022-08-10T00:00:00"/>
    <x v="1190"/>
    <n v="8"/>
    <x v="0"/>
    <x v="4"/>
    <x v="2"/>
    <x v="2"/>
    <x v="5"/>
    <x v="0"/>
    <x v="0"/>
    <n v="2"/>
    <x v="1"/>
    <x v="1"/>
    <x v="0"/>
    <x v="0"/>
    <n v="31"/>
    <x v="1"/>
    <x v="0"/>
    <x v="2"/>
  </r>
  <r>
    <n v="1192"/>
    <s v="2ee4949f"/>
    <x v="891"/>
    <d v="2022-08-31T00:00:00"/>
    <x v="1191"/>
    <n v="9"/>
    <x v="0"/>
    <x v="5"/>
    <x v="2"/>
    <x v="1"/>
    <x v="6"/>
    <x v="5"/>
    <x v="3"/>
    <n v="5"/>
    <x v="18"/>
    <x v="1"/>
    <x v="5"/>
    <x v="2"/>
    <n v="29"/>
    <x v="0"/>
    <x v="0"/>
    <x v="1"/>
  </r>
  <r>
    <n v="1193"/>
    <s v="5349680f"/>
    <x v="733"/>
    <d v="2022-10-26T00:00:00"/>
    <x v="1192"/>
    <n v="10"/>
    <x v="0"/>
    <x v="4"/>
    <x v="3"/>
    <x v="2"/>
    <x v="1"/>
    <x v="4"/>
    <x v="1"/>
    <n v="2"/>
    <x v="7"/>
    <x v="1"/>
    <x v="4"/>
    <x v="1"/>
    <n v="59"/>
    <x v="0"/>
    <x v="1"/>
    <x v="0"/>
  </r>
  <r>
    <n v="1194"/>
    <s v="3d97435e"/>
    <x v="892"/>
    <d v="2021-03-24T00:00:00"/>
    <x v="1193"/>
    <n v="11"/>
    <x v="1"/>
    <x v="4"/>
    <x v="0"/>
    <x v="1"/>
    <x v="6"/>
    <x v="6"/>
    <x v="0"/>
    <n v="4"/>
    <x v="10"/>
    <x v="2"/>
    <x v="4"/>
    <x v="2"/>
    <n v="21"/>
    <x v="1"/>
    <x v="1"/>
    <x v="0"/>
  </r>
  <r>
    <n v="1195"/>
    <s v="4baa90de"/>
    <x v="893"/>
    <d v="2023-07-01T00:00:00"/>
    <x v="1194"/>
    <n v="12"/>
    <x v="1"/>
    <x v="0"/>
    <x v="1"/>
    <x v="3"/>
    <x v="0"/>
    <x v="4"/>
    <x v="2"/>
    <n v="2"/>
    <x v="12"/>
    <x v="0"/>
    <x v="1"/>
    <x v="1"/>
    <n v="41"/>
    <x v="0"/>
    <x v="0"/>
    <x v="1"/>
  </r>
  <r>
    <n v="1196"/>
    <s v="62c3c32f"/>
    <x v="894"/>
    <d v="2022-02-04T00:00:00"/>
    <x v="1195"/>
    <n v="13"/>
    <x v="1"/>
    <x v="5"/>
    <x v="4"/>
    <x v="3"/>
    <x v="4"/>
    <x v="6"/>
    <x v="3"/>
    <n v="5"/>
    <x v="54"/>
    <x v="2"/>
    <x v="6"/>
    <x v="0"/>
    <n v="8"/>
    <x v="0"/>
    <x v="0"/>
    <x v="0"/>
  </r>
  <r>
    <n v="1197"/>
    <s v="7b12e62c"/>
    <x v="347"/>
    <d v="2022-03-01T00:00:00"/>
    <x v="1196"/>
    <n v="14"/>
    <x v="1"/>
    <x v="1"/>
    <x v="3"/>
    <x v="2"/>
    <x v="5"/>
    <x v="0"/>
    <x v="2"/>
    <n v="1"/>
    <x v="23"/>
    <x v="0"/>
    <x v="2"/>
    <x v="3"/>
    <n v="17"/>
    <x v="0"/>
    <x v="0"/>
    <x v="3"/>
  </r>
  <r>
    <n v="1198"/>
    <s v="ee405ffa"/>
    <x v="895"/>
    <d v="2020-03-27T00:00:00"/>
    <x v="1197"/>
    <n v="15"/>
    <x v="1"/>
    <x v="7"/>
    <x v="3"/>
    <x v="1"/>
    <x v="1"/>
    <x v="2"/>
    <x v="1"/>
    <n v="1"/>
    <x v="37"/>
    <x v="0"/>
    <x v="3"/>
    <x v="3"/>
    <n v="27"/>
    <x v="1"/>
    <x v="0"/>
    <x v="3"/>
  </r>
  <r>
    <n v="1199"/>
    <s v="00c0fd63"/>
    <x v="896"/>
    <d v="2022-12-01T00:00:00"/>
    <x v="1198"/>
    <n v="16"/>
    <x v="0"/>
    <x v="2"/>
    <x v="4"/>
    <x v="0"/>
    <x v="3"/>
    <x v="0"/>
    <x v="2"/>
    <n v="1"/>
    <x v="56"/>
    <x v="0"/>
    <x v="0"/>
    <x v="0"/>
    <n v="20"/>
    <x v="0"/>
    <x v="0"/>
    <x v="0"/>
  </r>
  <r>
    <n v="1200"/>
    <s v="dee579db"/>
    <x v="897"/>
    <d v="2022-08-02T00:00:00"/>
    <x v="1199"/>
    <n v="17"/>
    <x v="0"/>
    <x v="7"/>
    <x v="3"/>
    <x v="3"/>
    <x v="0"/>
    <x v="5"/>
    <x v="1"/>
    <n v="1"/>
    <x v="1"/>
    <x v="0"/>
    <x v="7"/>
    <x v="2"/>
    <n v="22"/>
    <x v="1"/>
    <x v="0"/>
    <x v="0"/>
  </r>
  <r>
    <n v="1201"/>
    <s v="de32723a"/>
    <x v="898"/>
    <d v="2024-11-20T00:00:00"/>
    <x v="1200"/>
    <n v="18"/>
    <x v="0"/>
    <x v="7"/>
    <x v="2"/>
    <x v="1"/>
    <x v="5"/>
    <x v="2"/>
    <x v="3"/>
    <n v="5"/>
    <x v="21"/>
    <x v="2"/>
    <x v="9"/>
    <x v="1"/>
    <n v="45"/>
    <x v="1"/>
    <x v="0"/>
    <x v="1"/>
  </r>
  <r>
    <n v="1202"/>
    <s v="6ed161c5"/>
    <x v="899"/>
    <d v="2024-03-20T00:00:00"/>
    <x v="1201"/>
    <n v="19"/>
    <x v="0"/>
    <x v="1"/>
    <x v="0"/>
    <x v="2"/>
    <x v="1"/>
    <x v="1"/>
    <x v="1"/>
    <n v="5"/>
    <x v="38"/>
    <x v="1"/>
    <x v="7"/>
    <x v="0"/>
    <n v="5"/>
    <x v="0"/>
    <x v="1"/>
    <x v="1"/>
  </r>
  <r>
    <n v="1203"/>
    <s v="e5be1305"/>
    <x v="900"/>
    <d v="2020-06-04T00:00:00"/>
    <x v="1202"/>
    <n v="20"/>
    <x v="1"/>
    <x v="2"/>
    <x v="0"/>
    <x v="1"/>
    <x v="3"/>
    <x v="1"/>
    <x v="2"/>
    <n v="2"/>
    <x v="20"/>
    <x v="1"/>
    <x v="3"/>
    <x v="3"/>
    <n v="7"/>
    <x v="1"/>
    <x v="1"/>
    <x v="2"/>
  </r>
  <r>
    <n v="1204"/>
    <s v="8febc91a"/>
    <x v="901"/>
    <d v="2021-08-02T00:00:00"/>
    <x v="1203"/>
    <n v="21"/>
    <x v="1"/>
    <x v="2"/>
    <x v="1"/>
    <x v="1"/>
    <x v="6"/>
    <x v="0"/>
    <x v="3"/>
    <n v="1"/>
    <x v="47"/>
    <x v="1"/>
    <x v="6"/>
    <x v="1"/>
    <n v="31"/>
    <x v="0"/>
    <x v="0"/>
    <x v="2"/>
  </r>
  <r>
    <n v="1205"/>
    <s v="9a987eb9"/>
    <x v="902"/>
    <d v="2022-02-09T00:00:00"/>
    <x v="1204"/>
    <n v="22"/>
    <x v="1"/>
    <x v="3"/>
    <x v="3"/>
    <x v="4"/>
    <x v="5"/>
    <x v="6"/>
    <x v="2"/>
    <n v="4"/>
    <x v="51"/>
    <x v="0"/>
    <x v="0"/>
    <x v="1"/>
    <n v="48"/>
    <x v="1"/>
    <x v="1"/>
    <x v="2"/>
  </r>
  <r>
    <n v="1206"/>
    <s v="d390d544"/>
    <x v="82"/>
    <d v="2023-08-28T00:00:00"/>
    <x v="1205"/>
    <n v="23"/>
    <x v="1"/>
    <x v="0"/>
    <x v="0"/>
    <x v="2"/>
    <x v="2"/>
    <x v="3"/>
    <x v="2"/>
    <n v="3"/>
    <x v="7"/>
    <x v="2"/>
    <x v="7"/>
    <x v="2"/>
    <n v="36"/>
    <x v="1"/>
    <x v="1"/>
    <x v="1"/>
  </r>
  <r>
    <n v="1207"/>
    <n v="3.4700000000000002E+92"/>
    <x v="903"/>
    <d v="2021-11-02T00:00:00"/>
    <x v="1206"/>
    <n v="0"/>
    <x v="1"/>
    <x v="4"/>
    <x v="1"/>
    <x v="2"/>
    <x v="6"/>
    <x v="1"/>
    <x v="0"/>
    <n v="1"/>
    <x v="3"/>
    <x v="2"/>
    <x v="6"/>
    <x v="3"/>
    <n v="6"/>
    <x v="1"/>
    <x v="1"/>
    <x v="0"/>
  </r>
  <r>
    <n v="1208"/>
    <s v="43370ac1"/>
    <x v="904"/>
    <d v="2023-05-17T00:00:00"/>
    <x v="1207"/>
    <n v="1"/>
    <x v="1"/>
    <x v="2"/>
    <x v="0"/>
    <x v="2"/>
    <x v="0"/>
    <x v="4"/>
    <x v="2"/>
    <n v="3"/>
    <x v="53"/>
    <x v="1"/>
    <x v="3"/>
    <x v="2"/>
    <n v="25"/>
    <x v="1"/>
    <x v="0"/>
    <x v="2"/>
  </r>
  <r>
    <n v="1209"/>
    <s v="70513afa"/>
    <x v="373"/>
    <d v="2020-07-01T00:00:00"/>
    <x v="1208"/>
    <n v="2"/>
    <x v="1"/>
    <x v="0"/>
    <x v="1"/>
    <x v="2"/>
    <x v="3"/>
    <x v="5"/>
    <x v="1"/>
    <n v="2"/>
    <x v="7"/>
    <x v="2"/>
    <x v="9"/>
    <x v="0"/>
    <n v="11"/>
    <x v="1"/>
    <x v="0"/>
    <x v="1"/>
  </r>
  <r>
    <n v="1210"/>
    <s v="5ab2119f"/>
    <x v="178"/>
    <d v="2024-06-28T00:00:00"/>
    <x v="1209"/>
    <n v="3"/>
    <x v="1"/>
    <x v="5"/>
    <x v="3"/>
    <x v="1"/>
    <x v="2"/>
    <x v="1"/>
    <x v="1"/>
    <n v="3"/>
    <x v="12"/>
    <x v="1"/>
    <x v="9"/>
    <x v="0"/>
    <n v="27"/>
    <x v="1"/>
    <x v="1"/>
    <x v="0"/>
  </r>
  <r>
    <n v="1211"/>
    <s v="fbd5bd2d"/>
    <x v="905"/>
    <d v="2021-09-21T00:00:00"/>
    <x v="1210"/>
    <n v="4"/>
    <x v="1"/>
    <x v="3"/>
    <x v="0"/>
    <x v="3"/>
    <x v="6"/>
    <x v="5"/>
    <x v="3"/>
    <n v="1"/>
    <x v="24"/>
    <x v="0"/>
    <x v="10"/>
    <x v="1"/>
    <n v="36"/>
    <x v="1"/>
    <x v="1"/>
    <x v="1"/>
  </r>
  <r>
    <n v="1212"/>
    <s v="5e3a2d42"/>
    <x v="906"/>
    <d v="2020-01-18T00:00:00"/>
    <x v="1211"/>
    <n v="5"/>
    <x v="1"/>
    <x v="1"/>
    <x v="1"/>
    <x v="1"/>
    <x v="4"/>
    <x v="4"/>
    <x v="2"/>
    <n v="5"/>
    <x v="8"/>
    <x v="2"/>
    <x v="6"/>
    <x v="0"/>
    <n v="13"/>
    <x v="0"/>
    <x v="0"/>
    <x v="2"/>
  </r>
  <r>
    <n v="1213"/>
    <s v="37a55d17"/>
    <x v="907"/>
    <d v="2024-10-05T00:00:00"/>
    <x v="1212"/>
    <n v="6"/>
    <x v="1"/>
    <x v="7"/>
    <x v="3"/>
    <x v="2"/>
    <x v="6"/>
    <x v="1"/>
    <x v="1"/>
    <n v="5"/>
    <x v="2"/>
    <x v="2"/>
    <x v="9"/>
    <x v="1"/>
    <n v="12"/>
    <x v="1"/>
    <x v="1"/>
    <x v="0"/>
  </r>
  <r>
    <n v="1214"/>
    <s v="b62310e7"/>
    <x v="604"/>
    <d v="2020-10-05T00:00:00"/>
    <x v="1213"/>
    <n v="7"/>
    <x v="0"/>
    <x v="0"/>
    <x v="0"/>
    <x v="1"/>
    <x v="1"/>
    <x v="2"/>
    <x v="0"/>
    <n v="3"/>
    <x v="24"/>
    <x v="0"/>
    <x v="6"/>
    <x v="3"/>
    <n v="32"/>
    <x v="1"/>
    <x v="0"/>
    <x v="3"/>
  </r>
  <r>
    <n v="1215"/>
    <s v="af1b1273"/>
    <x v="834"/>
    <d v="2022-03-23T00:00:00"/>
    <x v="1214"/>
    <n v="8"/>
    <x v="0"/>
    <x v="3"/>
    <x v="0"/>
    <x v="4"/>
    <x v="6"/>
    <x v="3"/>
    <x v="1"/>
    <n v="3"/>
    <x v="51"/>
    <x v="0"/>
    <x v="9"/>
    <x v="1"/>
    <n v="46"/>
    <x v="1"/>
    <x v="1"/>
    <x v="1"/>
  </r>
  <r>
    <n v="1216"/>
    <s v="df8a9aad"/>
    <x v="908"/>
    <d v="2022-07-05T00:00:00"/>
    <x v="1215"/>
    <n v="9"/>
    <x v="0"/>
    <x v="1"/>
    <x v="1"/>
    <x v="2"/>
    <x v="1"/>
    <x v="3"/>
    <x v="1"/>
    <n v="4"/>
    <x v="17"/>
    <x v="2"/>
    <x v="0"/>
    <x v="2"/>
    <n v="56"/>
    <x v="0"/>
    <x v="0"/>
    <x v="1"/>
  </r>
  <r>
    <n v="1217"/>
    <s v="8048329a"/>
    <x v="909"/>
    <d v="2022-06-14T00:00:00"/>
    <x v="1216"/>
    <n v="10"/>
    <x v="0"/>
    <x v="7"/>
    <x v="4"/>
    <x v="3"/>
    <x v="5"/>
    <x v="4"/>
    <x v="1"/>
    <n v="3"/>
    <x v="49"/>
    <x v="2"/>
    <x v="10"/>
    <x v="0"/>
    <n v="49"/>
    <x v="0"/>
    <x v="0"/>
    <x v="2"/>
  </r>
  <r>
    <n v="1218"/>
    <s v="e1717f41"/>
    <x v="910"/>
    <d v="2021-03-04T00:00:00"/>
    <x v="1217"/>
    <n v="11"/>
    <x v="1"/>
    <x v="5"/>
    <x v="1"/>
    <x v="2"/>
    <x v="4"/>
    <x v="3"/>
    <x v="3"/>
    <n v="5"/>
    <x v="18"/>
    <x v="1"/>
    <x v="7"/>
    <x v="3"/>
    <n v="50"/>
    <x v="0"/>
    <x v="0"/>
    <x v="0"/>
  </r>
  <r>
    <n v="1219"/>
    <s v="ca99115f"/>
    <x v="911"/>
    <d v="2020-10-20T00:00:00"/>
    <x v="1218"/>
    <n v="12"/>
    <x v="1"/>
    <x v="2"/>
    <x v="4"/>
    <x v="0"/>
    <x v="3"/>
    <x v="2"/>
    <x v="2"/>
    <n v="1"/>
    <x v="32"/>
    <x v="0"/>
    <x v="3"/>
    <x v="0"/>
    <n v="9"/>
    <x v="0"/>
    <x v="1"/>
    <x v="0"/>
  </r>
  <r>
    <n v="1220"/>
    <s v="37b393fe"/>
    <x v="702"/>
    <d v="2021-11-22T00:00:00"/>
    <x v="1219"/>
    <n v="13"/>
    <x v="1"/>
    <x v="6"/>
    <x v="1"/>
    <x v="2"/>
    <x v="4"/>
    <x v="3"/>
    <x v="0"/>
    <n v="1"/>
    <x v="51"/>
    <x v="2"/>
    <x v="10"/>
    <x v="2"/>
    <n v="53"/>
    <x v="0"/>
    <x v="1"/>
    <x v="2"/>
  </r>
  <r>
    <n v="1221"/>
    <s v="56aed2c4"/>
    <x v="183"/>
    <d v="2021-10-16T00:00:00"/>
    <x v="1220"/>
    <n v="14"/>
    <x v="1"/>
    <x v="7"/>
    <x v="4"/>
    <x v="3"/>
    <x v="0"/>
    <x v="1"/>
    <x v="2"/>
    <n v="4"/>
    <x v="8"/>
    <x v="1"/>
    <x v="8"/>
    <x v="3"/>
    <n v="44"/>
    <x v="1"/>
    <x v="0"/>
    <x v="0"/>
  </r>
  <r>
    <n v="1222"/>
    <s v="23fb8f9a"/>
    <x v="912"/>
    <d v="2022-02-16T00:00:00"/>
    <x v="1221"/>
    <n v="15"/>
    <x v="1"/>
    <x v="6"/>
    <x v="3"/>
    <x v="1"/>
    <x v="4"/>
    <x v="5"/>
    <x v="0"/>
    <n v="4"/>
    <x v="36"/>
    <x v="0"/>
    <x v="0"/>
    <x v="3"/>
    <n v="47"/>
    <x v="0"/>
    <x v="1"/>
    <x v="0"/>
  </r>
  <r>
    <n v="1223"/>
    <s v="59ab3319"/>
    <x v="913"/>
    <d v="2022-11-13T00:00:00"/>
    <x v="1222"/>
    <n v="16"/>
    <x v="0"/>
    <x v="7"/>
    <x v="4"/>
    <x v="1"/>
    <x v="0"/>
    <x v="0"/>
    <x v="2"/>
    <n v="1"/>
    <x v="35"/>
    <x v="2"/>
    <x v="7"/>
    <x v="2"/>
    <n v="34"/>
    <x v="1"/>
    <x v="0"/>
    <x v="2"/>
  </r>
  <r>
    <n v="1224"/>
    <s v="8910fc34"/>
    <x v="914"/>
    <d v="2020-06-21T00:00:00"/>
    <x v="1223"/>
    <n v="17"/>
    <x v="0"/>
    <x v="0"/>
    <x v="2"/>
    <x v="0"/>
    <x v="3"/>
    <x v="3"/>
    <x v="1"/>
    <n v="4"/>
    <x v="27"/>
    <x v="2"/>
    <x v="5"/>
    <x v="1"/>
    <n v="42"/>
    <x v="1"/>
    <x v="0"/>
    <x v="2"/>
  </r>
  <r>
    <n v="1225"/>
    <s v="823986fd"/>
    <x v="915"/>
    <d v="2024-07-16T00:00:00"/>
    <x v="1224"/>
    <n v="18"/>
    <x v="0"/>
    <x v="1"/>
    <x v="0"/>
    <x v="1"/>
    <x v="3"/>
    <x v="2"/>
    <x v="2"/>
    <n v="4"/>
    <x v="57"/>
    <x v="0"/>
    <x v="8"/>
    <x v="3"/>
    <n v="53"/>
    <x v="0"/>
    <x v="1"/>
    <x v="3"/>
  </r>
  <r>
    <n v="1226"/>
    <s v="c15a6518"/>
    <x v="916"/>
    <d v="2023-02-25T00:00:00"/>
    <x v="1225"/>
    <n v="19"/>
    <x v="0"/>
    <x v="3"/>
    <x v="2"/>
    <x v="4"/>
    <x v="1"/>
    <x v="4"/>
    <x v="3"/>
    <n v="3"/>
    <x v="12"/>
    <x v="0"/>
    <x v="5"/>
    <x v="1"/>
    <n v="27"/>
    <x v="0"/>
    <x v="1"/>
    <x v="0"/>
  </r>
  <r>
    <n v="1227"/>
    <s v="b885a286"/>
    <x v="917"/>
    <d v="2022-05-31T00:00:00"/>
    <x v="1226"/>
    <n v="20"/>
    <x v="1"/>
    <x v="5"/>
    <x v="3"/>
    <x v="2"/>
    <x v="2"/>
    <x v="4"/>
    <x v="0"/>
    <n v="2"/>
    <x v="36"/>
    <x v="1"/>
    <x v="4"/>
    <x v="3"/>
    <n v="15"/>
    <x v="0"/>
    <x v="1"/>
    <x v="3"/>
  </r>
  <r>
    <n v="1228"/>
    <s v="adc7b245"/>
    <x v="918"/>
    <d v="2020-08-26T00:00:00"/>
    <x v="1227"/>
    <n v="21"/>
    <x v="1"/>
    <x v="3"/>
    <x v="0"/>
    <x v="2"/>
    <x v="6"/>
    <x v="5"/>
    <x v="2"/>
    <n v="5"/>
    <x v="35"/>
    <x v="1"/>
    <x v="0"/>
    <x v="2"/>
    <n v="36"/>
    <x v="1"/>
    <x v="1"/>
    <x v="2"/>
  </r>
  <r>
    <n v="1229"/>
    <s v="f4872073"/>
    <x v="919"/>
    <d v="2022-03-09T00:00:00"/>
    <x v="1228"/>
    <n v="22"/>
    <x v="1"/>
    <x v="1"/>
    <x v="2"/>
    <x v="1"/>
    <x v="6"/>
    <x v="2"/>
    <x v="0"/>
    <n v="3"/>
    <x v="39"/>
    <x v="2"/>
    <x v="7"/>
    <x v="1"/>
    <n v="35"/>
    <x v="1"/>
    <x v="1"/>
    <x v="2"/>
  </r>
  <r>
    <n v="1230"/>
    <s v="09aaeb88"/>
    <x v="865"/>
    <d v="2023-10-28T00:00:00"/>
    <x v="1229"/>
    <n v="23"/>
    <x v="1"/>
    <x v="7"/>
    <x v="0"/>
    <x v="2"/>
    <x v="0"/>
    <x v="6"/>
    <x v="3"/>
    <n v="3"/>
    <x v="2"/>
    <x v="1"/>
    <x v="1"/>
    <x v="1"/>
    <n v="10"/>
    <x v="0"/>
    <x v="0"/>
    <x v="1"/>
  </r>
  <r>
    <n v="1231"/>
    <s v="b0da40bb"/>
    <x v="234"/>
    <d v="2024-04-18T00:00:00"/>
    <x v="1230"/>
    <n v="0"/>
    <x v="1"/>
    <x v="3"/>
    <x v="4"/>
    <x v="1"/>
    <x v="6"/>
    <x v="2"/>
    <x v="0"/>
    <n v="1"/>
    <x v="52"/>
    <x v="2"/>
    <x v="9"/>
    <x v="1"/>
    <n v="47"/>
    <x v="1"/>
    <x v="1"/>
    <x v="0"/>
  </r>
  <r>
    <n v="1232"/>
    <s v="aae3b66a"/>
    <x v="624"/>
    <d v="2022-02-05T00:00:00"/>
    <x v="1231"/>
    <n v="1"/>
    <x v="1"/>
    <x v="3"/>
    <x v="2"/>
    <x v="3"/>
    <x v="3"/>
    <x v="4"/>
    <x v="1"/>
    <n v="4"/>
    <x v="40"/>
    <x v="1"/>
    <x v="4"/>
    <x v="2"/>
    <n v="38"/>
    <x v="0"/>
    <x v="1"/>
    <x v="2"/>
  </r>
  <r>
    <n v="1233"/>
    <s v="fa05296b"/>
    <x v="595"/>
    <d v="2024-04-09T00:00:00"/>
    <x v="1232"/>
    <n v="2"/>
    <x v="1"/>
    <x v="3"/>
    <x v="2"/>
    <x v="0"/>
    <x v="1"/>
    <x v="3"/>
    <x v="0"/>
    <n v="3"/>
    <x v="22"/>
    <x v="0"/>
    <x v="6"/>
    <x v="2"/>
    <n v="23"/>
    <x v="1"/>
    <x v="1"/>
    <x v="2"/>
  </r>
  <r>
    <n v="1234"/>
    <s v="a9839d53"/>
    <x v="419"/>
    <d v="2021-01-05T00:00:00"/>
    <x v="1233"/>
    <n v="3"/>
    <x v="1"/>
    <x v="7"/>
    <x v="1"/>
    <x v="2"/>
    <x v="0"/>
    <x v="6"/>
    <x v="0"/>
    <n v="2"/>
    <x v="3"/>
    <x v="0"/>
    <x v="0"/>
    <x v="1"/>
    <n v="34"/>
    <x v="0"/>
    <x v="1"/>
    <x v="2"/>
  </r>
  <r>
    <n v="1235"/>
    <s v="7655beb2"/>
    <x v="920"/>
    <d v="2022-03-30T00:00:00"/>
    <x v="1234"/>
    <n v="4"/>
    <x v="1"/>
    <x v="7"/>
    <x v="0"/>
    <x v="1"/>
    <x v="6"/>
    <x v="5"/>
    <x v="1"/>
    <n v="5"/>
    <x v="29"/>
    <x v="1"/>
    <x v="3"/>
    <x v="2"/>
    <n v="55"/>
    <x v="0"/>
    <x v="1"/>
    <x v="0"/>
  </r>
  <r>
    <n v="1236"/>
    <s v="d45ab986"/>
    <x v="921"/>
    <d v="2023-02-11T00:00:00"/>
    <x v="1235"/>
    <n v="5"/>
    <x v="1"/>
    <x v="4"/>
    <x v="3"/>
    <x v="3"/>
    <x v="4"/>
    <x v="2"/>
    <x v="2"/>
    <n v="1"/>
    <x v="49"/>
    <x v="2"/>
    <x v="9"/>
    <x v="2"/>
    <n v="57"/>
    <x v="1"/>
    <x v="0"/>
    <x v="0"/>
  </r>
  <r>
    <n v="1237"/>
    <s v="8b983a85"/>
    <x v="711"/>
    <d v="2021-09-08T00:00:00"/>
    <x v="1236"/>
    <n v="6"/>
    <x v="1"/>
    <x v="0"/>
    <x v="1"/>
    <x v="0"/>
    <x v="3"/>
    <x v="5"/>
    <x v="1"/>
    <n v="2"/>
    <x v="39"/>
    <x v="2"/>
    <x v="9"/>
    <x v="3"/>
    <n v="37"/>
    <x v="1"/>
    <x v="0"/>
    <x v="0"/>
  </r>
  <r>
    <n v="1238"/>
    <s v="0e304a4e"/>
    <x v="922"/>
    <d v="2024-12-01T00:00:00"/>
    <x v="1237"/>
    <n v="7"/>
    <x v="0"/>
    <x v="5"/>
    <x v="4"/>
    <x v="4"/>
    <x v="1"/>
    <x v="1"/>
    <x v="2"/>
    <n v="4"/>
    <x v="43"/>
    <x v="0"/>
    <x v="4"/>
    <x v="2"/>
    <n v="11"/>
    <x v="0"/>
    <x v="1"/>
    <x v="2"/>
  </r>
  <r>
    <n v="1239"/>
    <s v="773a4eb6"/>
    <x v="923"/>
    <d v="2021-04-20T00:00:00"/>
    <x v="1238"/>
    <n v="8"/>
    <x v="0"/>
    <x v="6"/>
    <x v="3"/>
    <x v="3"/>
    <x v="2"/>
    <x v="4"/>
    <x v="3"/>
    <n v="4"/>
    <x v="12"/>
    <x v="1"/>
    <x v="8"/>
    <x v="1"/>
    <n v="7"/>
    <x v="1"/>
    <x v="0"/>
    <x v="2"/>
  </r>
  <r>
    <n v="1240"/>
    <s v="3df25b74"/>
    <x v="910"/>
    <d v="2021-03-04T00:00:00"/>
    <x v="1239"/>
    <n v="9"/>
    <x v="0"/>
    <x v="1"/>
    <x v="0"/>
    <x v="0"/>
    <x v="6"/>
    <x v="2"/>
    <x v="3"/>
    <n v="4"/>
    <x v="29"/>
    <x v="1"/>
    <x v="0"/>
    <x v="3"/>
    <n v="13"/>
    <x v="0"/>
    <x v="0"/>
    <x v="2"/>
  </r>
  <r>
    <n v="1241"/>
    <s v="b9b64b53"/>
    <x v="516"/>
    <d v="2022-02-08T00:00:00"/>
    <x v="1240"/>
    <n v="10"/>
    <x v="0"/>
    <x v="1"/>
    <x v="4"/>
    <x v="4"/>
    <x v="4"/>
    <x v="5"/>
    <x v="0"/>
    <n v="1"/>
    <x v="49"/>
    <x v="2"/>
    <x v="4"/>
    <x v="0"/>
    <n v="58"/>
    <x v="1"/>
    <x v="0"/>
    <x v="1"/>
  </r>
  <r>
    <n v="1242"/>
    <s v="3ff4f8ca"/>
    <x v="234"/>
    <d v="2024-04-18T00:00:00"/>
    <x v="1241"/>
    <n v="11"/>
    <x v="1"/>
    <x v="2"/>
    <x v="1"/>
    <x v="2"/>
    <x v="5"/>
    <x v="4"/>
    <x v="1"/>
    <n v="4"/>
    <x v="1"/>
    <x v="0"/>
    <x v="1"/>
    <x v="2"/>
    <n v="21"/>
    <x v="0"/>
    <x v="1"/>
    <x v="1"/>
  </r>
  <r>
    <n v="1243"/>
    <s v="896a78c0"/>
    <x v="199"/>
    <d v="2020-09-05T00:00:00"/>
    <x v="1242"/>
    <n v="12"/>
    <x v="1"/>
    <x v="4"/>
    <x v="2"/>
    <x v="0"/>
    <x v="3"/>
    <x v="4"/>
    <x v="0"/>
    <n v="2"/>
    <x v="34"/>
    <x v="1"/>
    <x v="4"/>
    <x v="3"/>
    <n v="34"/>
    <x v="1"/>
    <x v="0"/>
    <x v="1"/>
  </r>
  <r>
    <n v="1244"/>
    <s v="3a0de01d"/>
    <x v="924"/>
    <d v="2020-02-18T00:00:00"/>
    <x v="1243"/>
    <n v="13"/>
    <x v="1"/>
    <x v="6"/>
    <x v="0"/>
    <x v="4"/>
    <x v="0"/>
    <x v="6"/>
    <x v="1"/>
    <n v="3"/>
    <x v="39"/>
    <x v="0"/>
    <x v="0"/>
    <x v="3"/>
    <n v="40"/>
    <x v="1"/>
    <x v="0"/>
    <x v="0"/>
  </r>
  <r>
    <n v="1245"/>
    <s v="8b6c22c3"/>
    <x v="925"/>
    <d v="2022-06-30T00:00:00"/>
    <x v="1244"/>
    <n v="14"/>
    <x v="1"/>
    <x v="7"/>
    <x v="0"/>
    <x v="2"/>
    <x v="1"/>
    <x v="3"/>
    <x v="2"/>
    <n v="4"/>
    <x v="14"/>
    <x v="2"/>
    <x v="9"/>
    <x v="2"/>
    <n v="40"/>
    <x v="0"/>
    <x v="1"/>
    <x v="1"/>
  </r>
  <r>
    <n v="1246"/>
    <s v="974f2e9a"/>
    <x v="753"/>
    <d v="2022-04-15T00:00:00"/>
    <x v="1245"/>
    <n v="15"/>
    <x v="1"/>
    <x v="6"/>
    <x v="2"/>
    <x v="2"/>
    <x v="3"/>
    <x v="1"/>
    <x v="3"/>
    <n v="3"/>
    <x v="40"/>
    <x v="0"/>
    <x v="5"/>
    <x v="1"/>
    <n v="15"/>
    <x v="0"/>
    <x v="1"/>
    <x v="0"/>
  </r>
  <r>
    <n v="1247"/>
    <s v="a053686f"/>
    <x v="782"/>
    <d v="2021-01-28T00:00:00"/>
    <x v="1246"/>
    <n v="16"/>
    <x v="0"/>
    <x v="0"/>
    <x v="4"/>
    <x v="2"/>
    <x v="3"/>
    <x v="3"/>
    <x v="3"/>
    <n v="2"/>
    <x v="13"/>
    <x v="1"/>
    <x v="2"/>
    <x v="3"/>
    <n v="28"/>
    <x v="0"/>
    <x v="0"/>
    <x v="0"/>
  </r>
  <r>
    <n v="1248"/>
    <s v="d24fcbb3"/>
    <x v="27"/>
    <d v="2024-07-01T00:00:00"/>
    <x v="1247"/>
    <n v="17"/>
    <x v="0"/>
    <x v="0"/>
    <x v="2"/>
    <x v="0"/>
    <x v="0"/>
    <x v="0"/>
    <x v="1"/>
    <n v="3"/>
    <x v="46"/>
    <x v="0"/>
    <x v="8"/>
    <x v="1"/>
    <n v="8"/>
    <x v="1"/>
    <x v="0"/>
    <x v="1"/>
  </r>
  <r>
    <n v="1249"/>
    <s v="442b6f5a"/>
    <x v="79"/>
    <d v="2020-11-12T00:00:00"/>
    <x v="1248"/>
    <n v="18"/>
    <x v="0"/>
    <x v="3"/>
    <x v="2"/>
    <x v="1"/>
    <x v="5"/>
    <x v="6"/>
    <x v="3"/>
    <n v="4"/>
    <x v="4"/>
    <x v="2"/>
    <x v="1"/>
    <x v="0"/>
    <n v="10"/>
    <x v="1"/>
    <x v="0"/>
    <x v="3"/>
  </r>
  <r>
    <n v="1250"/>
    <s v="32f58257"/>
    <x v="734"/>
    <d v="2024-07-23T00:00:00"/>
    <x v="1249"/>
    <n v="19"/>
    <x v="0"/>
    <x v="3"/>
    <x v="2"/>
    <x v="1"/>
    <x v="1"/>
    <x v="3"/>
    <x v="0"/>
    <n v="5"/>
    <x v="11"/>
    <x v="0"/>
    <x v="3"/>
    <x v="0"/>
    <n v="58"/>
    <x v="1"/>
    <x v="0"/>
    <x v="1"/>
  </r>
  <r>
    <n v="1251"/>
    <s v="d5ecbabc"/>
    <x v="926"/>
    <d v="2021-05-11T00:00:00"/>
    <x v="1250"/>
    <n v="20"/>
    <x v="1"/>
    <x v="7"/>
    <x v="2"/>
    <x v="1"/>
    <x v="2"/>
    <x v="3"/>
    <x v="2"/>
    <n v="5"/>
    <x v="18"/>
    <x v="1"/>
    <x v="6"/>
    <x v="1"/>
    <n v="18"/>
    <x v="1"/>
    <x v="0"/>
    <x v="0"/>
  </r>
  <r>
    <n v="1252"/>
    <s v="9c3b176e"/>
    <x v="313"/>
    <d v="2023-01-10T00:00:00"/>
    <x v="1251"/>
    <n v="21"/>
    <x v="1"/>
    <x v="5"/>
    <x v="3"/>
    <x v="4"/>
    <x v="4"/>
    <x v="0"/>
    <x v="0"/>
    <n v="5"/>
    <x v="50"/>
    <x v="2"/>
    <x v="9"/>
    <x v="0"/>
    <n v="49"/>
    <x v="1"/>
    <x v="1"/>
    <x v="3"/>
  </r>
  <r>
    <n v="1253"/>
    <s v="246edf3d"/>
    <x v="58"/>
    <d v="2021-09-22T00:00:00"/>
    <x v="1252"/>
    <n v="22"/>
    <x v="1"/>
    <x v="1"/>
    <x v="0"/>
    <x v="3"/>
    <x v="3"/>
    <x v="4"/>
    <x v="0"/>
    <n v="3"/>
    <x v="27"/>
    <x v="0"/>
    <x v="3"/>
    <x v="1"/>
    <n v="28"/>
    <x v="0"/>
    <x v="0"/>
    <x v="2"/>
  </r>
  <r>
    <n v="1254"/>
    <s v="c2aaf298"/>
    <x v="927"/>
    <d v="2020-11-15T00:00:00"/>
    <x v="1253"/>
    <n v="23"/>
    <x v="1"/>
    <x v="1"/>
    <x v="3"/>
    <x v="3"/>
    <x v="6"/>
    <x v="2"/>
    <x v="1"/>
    <n v="4"/>
    <x v="15"/>
    <x v="0"/>
    <x v="1"/>
    <x v="1"/>
    <n v="39"/>
    <x v="1"/>
    <x v="1"/>
    <x v="3"/>
  </r>
  <r>
    <n v="1255"/>
    <s v="70d2e513"/>
    <x v="909"/>
    <d v="2022-06-14T00:00:00"/>
    <x v="1254"/>
    <n v="0"/>
    <x v="1"/>
    <x v="1"/>
    <x v="4"/>
    <x v="2"/>
    <x v="3"/>
    <x v="5"/>
    <x v="1"/>
    <n v="3"/>
    <x v="20"/>
    <x v="0"/>
    <x v="3"/>
    <x v="1"/>
    <n v="27"/>
    <x v="0"/>
    <x v="1"/>
    <x v="1"/>
  </r>
  <r>
    <n v="1256"/>
    <s v="09375b23"/>
    <x v="928"/>
    <d v="2022-12-21T00:00:00"/>
    <x v="1255"/>
    <n v="1"/>
    <x v="1"/>
    <x v="2"/>
    <x v="2"/>
    <x v="0"/>
    <x v="2"/>
    <x v="3"/>
    <x v="2"/>
    <n v="3"/>
    <x v="12"/>
    <x v="1"/>
    <x v="0"/>
    <x v="2"/>
    <n v="44"/>
    <x v="1"/>
    <x v="0"/>
    <x v="2"/>
  </r>
  <r>
    <n v="1257"/>
    <s v="2e6d80d5"/>
    <x v="929"/>
    <d v="2021-02-01T00:00:00"/>
    <x v="1256"/>
    <n v="2"/>
    <x v="1"/>
    <x v="7"/>
    <x v="2"/>
    <x v="0"/>
    <x v="4"/>
    <x v="3"/>
    <x v="2"/>
    <n v="5"/>
    <x v="14"/>
    <x v="1"/>
    <x v="0"/>
    <x v="3"/>
    <n v="34"/>
    <x v="1"/>
    <x v="1"/>
    <x v="2"/>
  </r>
  <r>
    <n v="1258"/>
    <s v="c2bf6f14"/>
    <x v="930"/>
    <d v="2024-02-21T00:00:00"/>
    <x v="1257"/>
    <n v="3"/>
    <x v="1"/>
    <x v="3"/>
    <x v="2"/>
    <x v="4"/>
    <x v="0"/>
    <x v="6"/>
    <x v="0"/>
    <n v="5"/>
    <x v="18"/>
    <x v="0"/>
    <x v="3"/>
    <x v="1"/>
    <n v="24"/>
    <x v="1"/>
    <x v="1"/>
    <x v="1"/>
  </r>
  <r>
    <n v="1259"/>
    <s v="0c4661b4"/>
    <x v="931"/>
    <d v="2022-04-28T00:00:00"/>
    <x v="1258"/>
    <n v="4"/>
    <x v="1"/>
    <x v="6"/>
    <x v="2"/>
    <x v="0"/>
    <x v="1"/>
    <x v="5"/>
    <x v="3"/>
    <n v="2"/>
    <x v="41"/>
    <x v="1"/>
    <x v="1"/>
    <x v="0"/>
    <n v="13"/>
    <x v="0"/>
    <x v="1"/>
    <x v="3"/>
  </r>
  <r>
    <n v="1260"/>
    <s v="12e7d807"/>
    <x v="405"/>
    <d v="2020-03-12T00:00:00"/>
    <x v="1259"/>
    <n v="5"/>
    <x v="1"/>
    <x v="4"/>
    <x v="1"/>
    <x v="3"/>
    <x v="4"/>
    <x v="2"/>
    <x v="2"/>
    <n v="5"/>
    <x v="39"/>
    <x v="2"/>
    <x v="2"/>
    <x v="0"/>
    <n v="6"/>
    <x v="0"/>
    <x v="0"/>
    <x v="3"/>
  </r>
  <r>
    <n v="1261"/>
    <s v="d043fc5b"/>
    <x v="588"/>
    <d v="2023-06-13T00:00:00"/>
    <x v="1260"/>
    <n v="6"/>
    <x v="1"/>
    <x v="5"/>
    <x v="3"/>
    <x v="1"/>
    <x v="5"/>
    <x v="1"/>
    <x v="0"/>
    <n v="1"/>
    <x v="41"/>
    <x v="1"/>
    <x v="7"/>
    <x v="1"/>
    <n v="57"/>
    <x v="0"/>
    <x v="0"/>
    <x v="2"/>
  </r>
  <r>
    <n v="1262"/>
    <s v="4302a83d"/>
    <x v="932"/>
    <d v="2020-07-22T00:00:00"/>
    <x v="1261"/>
    <n v="7"/>
    <x v="0"/>
    <x v="6"/>
    <x v="2"/>
    <x v="3"/>
    <x v="0"/>
    <x v="5"/>
    <x v="3"/>
    <n v="5"/>
    <x v="3"/>
    <x v="2"/>
    <x v="5"/>
    <x v="0"/>
    <n v="56"/>
    <x v="0"/>
    <x v="1"/>
    <x v="3"/>
  </r>
  <r>
    <n v="1263"/>
    <s v="de5fe06c"/>
    <x v="933"/>
    <d v="2020-08-14T00:00:00"/>
    <x v="1262"/>
    <n v="8"/>
    <x v="0"/>
    <x v="0"/>
    <x v="4"/>
    <x v="1"/>
    <x v="6"/>
    <x v="0"/>
    <x v="2"/>
    <n v="4"/>
    <x v="52"/>
    <x v="0"/>
    <x v="6"/>
    <x v="1"/>
    <n v="37"/>
    <x v="0"/>
    <x v="1"/>
    <x v="2"/>
  </r>
  <r>
    <n v="1264"/>
    <s v="2e77bea8"/>
    <x v="633"/>
    <d v="2023-10-09T00:00:00"/>
    <x v="1263"/>
    <n v="9"/>
    <x v="0"/>
    <x v="1"/>
    <x v="1"/>
    <x v="0"/>
    <x v="2"/>
    <x v="4"/>
    <x v="1"/>
    <n v="4"/>
    <x v="47"/>
    <x v="1"/>
    <x v="2"/>
    <x v="0"/>
    <n v="23"/>
    <x v="1"/>
    <x v="1"/>
    <x v="2"/>
  </r>
  <r>
    <n v="1265"/>
    <s v="c6f99422"/>
    <x v="934"/>
    <d v="2021-03-30T00:00:00"/>
    <x v="1264"/>
    <n v="10"/>
    <x v="0"/>
    <x v="3"/>
    <x v="4"/>
    <x v="4"/>
    <x v="2"/>
    <x v="3"/>
    <x v="0"/>
    <n v="3"/>
    <x v="21"/>
    <x v="0"/>
    <x v="5"/>
    <x v="3"/>
    <n v="52"/>
    <x v="0"/>
    <x v="0"/>
    <x v="3"/>
  </r>
  <r>
    <n v="1266"/>
    <s v="880a10f1"/>
    <x v="935"/>
    <d v="2023-12-03T00:00:00"/>
    <x v="1265"/>
    <n v="11"/>
    <x v="1"/>
    <x v="2"/>
    <x v="0"/>
    <x v="0"/>
    <x v="3"/>
    <x v="3"/>
    <x v="0"/>
    <n v="5"/>
    <x v="22"/>
    <x v="2"/>
    <x v="3"/>
    <x v="0"/>
    <n v="56"/>
    <x v="0"/>
    <x v="0"/>
    <x v="1"/>
  </r>
  <r>
    <n v="1267"/>
    <s v="e3460220"/>
    <x v="936"/>
    <d v="2022-12-17T00:00:00"/>
    <x v="1266"/>
    <n v="12"/>
    <x v="1"/>
    <x v="0"/>
    <x v="0"/>
    <x v="1"/>
    <x v="5"/>
    <x v="2"/>
    <x v="3"/>
    <n v="2"/>
    <x v="56"/>
    <x v="2"/>
    <x v="5"/>
    <x v="3"/>
    <n v="38"/>
    <x v="1"/>
    <x v="0"/>
    <x v="1"/>
  </r>
  <r>
    <n v="1268"/>
    <s v="2828a255"/>
    <x v="438"/>
    <d v="2024-04-11T00:00:00"/>
    <x v="1267"/>
    <n v="13"/>
    <x v="1"/>
    <x v="2"/>
    <x v="1"/>
    <x v="1"/>
    <x v="3"/>
    <x v="3"/>
    <x v="2"/>
    <n v="2"/>
    <x v="18"/>
    <x v="0"/>
    <x v="7"/>
    <x v="2"/>
    <n v="56"/>
    <x v="1"/>
    <x v="0"/>
    <x v="0"/>
  </r>
  <r>
    <n v="1269"/>
    <s v="ecd6ad83"/>
    <x v="937"/>
    <d v="2024-06-24T00:00:00"/>
    <x v="1268"/>
    <n v="14"/>
    <x v="1"/>
    <x v="2"/>
    <x v="0"/>
    <x v="2"/>
    <x v="1"/>
    <x v="3"/>
    <x v="1"/>
    <n v="5"/>
    <x v="24"/>
    <x v="2"/>
    <x v="4"/>
    <x v="1"/>
    <n v="26"/>
    <x v="0"/>
    <x v="1"/>
    <x v="1"/>
  </r>
  <r>
    <n v="1270"/>
    <s v="f1a2fa4b"/>
    <x v="589"/>
    <d v="2023-07-23T00:00:00"/>
    <x v="1269"/>
    <n v="15"/>
    <x v="1"/>
    <x v="1"/>
    <x v="2"/>
    <x v="2"/>
    <x v="4"/>
    <x v="2"/>
    <x v="2"/>
    <n v="5"/>
    <x v="44"/>
    <x v="2"/>
    <x v="7"/>
    <x v="3"/>
    <n v="38"/>
    <x v="1"/>
    <x v="0"/>
    <x v="0"/>
  </r>
  <r>
    <n v="1271"/>
    <s v="885292da"/>
    <x v="572"/>
    <d v="2024-05-20T00:00:00"/>
    <x v="1270"/>
    <n v="16"/>
    <x v="0"/>
    <x v="5"/>
    <x v="4"/>
    <x v="1"/>
    <x v="3"/>
    <x v="6"/>
    <x v="0"/>
    <n v="1"/>
    <x v="43"/>
    <x v="2"/>
    <x v="2"/>
    <x v="1"/>
    <n v="51"/>
    <x v="0"/>
    <x v="1"/>
    <x v="0"/>
  </r>
  <r>
    <n v="1272"/>
    <s v="659f6a83"/>
    <x v="242"/>
    <d v="2024-12-07T00:00:00"/>
    <x v="1271"/>
    <n v="17"/>
    <x v="0"/>
    <x v="3"/>
    <x v="4"/>
    <x v="2"/>
    <x v="5"/>
    <x v="3"/>
    <x v="3"/>
    <n v="5"/>
    <x v="17"/>
    <x v="2"/>
    <x v="7"/>
    <x v="3"/>
    <n v="32"/>
    <x v="1"/>
    <x v="0"/>
    <x v="1"/>
  </r>
  <r>
    <n v="1273"/>
    <s v="8337b92a"/>
    <x v="938"/>
    <d v="2020-02-14T00:00:00"/>
    <x v="1272"/>
    <n v="18"/>
    <x v="0"/>
    <x v="5"/>
    <x v="1"/>
    <x v="2"/>
    <x v="3"/>
    <x v="0"/>
    <x v="0"/>
    <n v="2"/>
    <x v="22"/>
    <x v="2"/>
    <x v="0"/>
    <x v="1"/>
    <n v="5"/>
    <x v="0"/>
    <x v="0"/>
    <x v="3"/>
  </r>
  <r>
    <n v="1274"/>
    <s v="0c68b7e8"/>
    <x v="939"/>
    <d v="2020-09-09T00:00:00"/>
    <x v="1273"/>
    <n v="19"/>
    <x v="0"/>
    <x v="6"/>
    <x v="2"/>
    <x v="0"/>
    <x v="3"/>
    <x v="0"/>
    <x v="1"/>
    <n v="5"/>
    <x v="0"/>
    <x v="2"/>
    <x v="4"/>
    <x v="0"/>
    <n v="30"/>
    <x v="1"/>
    <x v="0"/>
    <x v="0"/>
  </r>
  <r>
    <n v="1275"/>
    <s v="49cdb7d9"/>
    <x v="940"/>
    <d v="2024-05-22T00:00:00"/>
    <x v="1274"/>
    <n v="20"/>
    <x v="1"/>
    <x v="7"/>
    <x v="3"/>
    <x v="1"/>
    <x v="5"/>
    <x v="1"/>
    <x v="2"/>
    <n v="1"/>
    <x v="44"/>
    <x v="0"/>
    <x v="0"/>
    <x v="3"/>
    <n v="34"/>
    <x v="1"/>
    <x v="0"/>
    <x v="2"/>
  </r>
  <r>
    <n v="1276"/>
    <s v="4a72acd6"/>
    <x v="941"/>
    <d v="2023-07-12T00:00:00"/>
    <x v="1275"/>
    <n v="21"/>
    <x v="1"/>
    <x v="3"/>
    <x v="3"/>
    <x v="1"/>
    <x v="6"/>
    <x v="5"/>
    <x v="0"/>
    <n v="1"/>
    <x v="18"/>
    <x v="2"/>
    <x v="4"/>
    <x v="2"/>
    <n v="27"/>
    <x v="0"/>
    <x v="0"/>
    <x v="2"/>
  </r>
  <r>
    <n v="1277"/>
    <s v="dba2c444"/>
    <x v="942"/>
    <d v="2021-02-23T00:00:00"/>
    <x v="1276"/>
    <n v="22"/>
    <x v="1"/>
    <x v="3"/>
    <x v="2"/>
    <x v="3"/>
    <x v="5"/>
    <x v="4"/>
    <x v="2"/>
    <n v="1"/>
    <x v="10"/>
    <x v="2"/>
    <x v="4"/>
    <x v="1"/>
    <n v="11"/>
    <x v="0"/>
    <x v="0"/>
    <x v="0"/>
  </r>
  <r>
    <n v="1278"/>
    <s v="3415b297"/>
    <x v="943"/>
    <d v="2022-05-06T00:00:00"/>
    <x v="1277"/>
    <n v="23"/>
    <x v="1"/>
    <x v="0"/>
    <x v="4"/>
    <x v="4"/>
    <x v="0"/>
    <x v="4"/>
    <x v="3"/>
    <n v="3"/>
    <x v="23"/>
    <x v="2"/>
    <x v="0"/>
    <x v="3"/>
    <n v="51"/>
    <x v="0"/>
    <x v="0"/>
    <x v="1"/>
  </r>
  <r>
    <n v="1279"/>
    <s v="b806e7d3"/>
    <x v="856"/>
    <d v="2023-08-17T00:00:00"/>
    <x v="1278"/>
    <n v="0"/>
    <x v="1"/>
    <x v="7"/>
    <x v="3"/>
    <x v="1"/>
    <x v="0"/>
    <x v="2"/>
    <x v="3"/>
    <n v="1"/>
    <x v="22"/>
    <x v="1"/>
    <x v="7"/>
    <x v="0"/>
    <n v="15"/>
    <x v="1"/>
    <x v="1"/>
    <x v="0"/>
  </r>
  <r>
    <n v="1280"/>
    <s v="269d0d14"/>
    <x v="944"/>
    <d v="2024-07-29T00:00:00"/>
    <x v="1279"/>
    <n v="1"/>
    <x v="1"/>
    <x v="1"/>
    <x v="2"/>
    <x v="2"/>
    <x v="6"/>
    <x v="5"/>
    <x v="2"/>
    <n v="3"/>
    <x v="30"/>
    <x v="0"/>
    <x v="2"/>
    <x v="0"/>
    <n v="43"/>
    <x v="0"/>
    <x v="1"/>
    <x v="1"/>
  </r>
  <r>
    <n v="1281"/>
    <s v="3886d175"/>
    <x v="79"/>
    <d v="2020-11-12T00:00:00"/>
    <x v="1280"/>
    <n v="2"/>
    <x v="1"/>
    <x v="4"/>
    <x v="0"/>
    <x v="0"/>
    <x v="4"/>
    <x v="2"/>
    <x v="0"/>
    <n v="4"/>
    <x v="18"/>
    <x v="1"/>
    <x v="6"/>
    <x v="3"/>
    <n v="29"/>
    <x v="1"/>
    <x v="1"/>
    <x v="1"/>
  </r>
  <r>
    <n v="1282"/>
    <s v="e4d80f71"/>
    <x v="583"/>
    <d v="2023-04-07T00:00:00"/>
    <x v="1281"/>
    <n v="3"/>
    <x v="1"/>
    <x v="3"/>
    <x v="0"/>
    <x v="4"/>
    <x v="0"/>
    <x v="6"/>
    <x v="2"/>
    <n v="1"/>
    <x v="32"/>
    <x v="0"/>
    <x v="3"/>
    <x v="3"/>
    <n v="54"/>
    <x v="0"/>
    <x v="1"/>
    <x v="1"/>
  </r>
  <r>
    <n v="1283"/>
    <s v="850ede53"/>
    <x v="945"/>
    <d v="2023-05-18T00:00:00"/>
    <x v="1282"/>
    <n v="4"/>
    <x v="1"/>
    <x v="7"/>
    <x v="0"/>
    <x v="1"/>
    <x v="5"/>
    <x v="2"/>
    <x v="1"/>
    <n v="1"/>
    <x v="50"/>
    <x v="1"/>
    <x v="3"/>
    <x v="0"/>
    <n v="43"/>
    <x v="1"/>
    <x v="1"/>
    <x v="3"/>
  </r>
  <r>
    <n v="1284"/>
    <s v="787df28c"/>
    <x v="946"/>
    <d v="2024-02-28T00:00:00"/>
    <x v="1283"/>
    <n v="5"/>
    <x v="1"/>
    <x v="5"/>
    <x v="0"/>
    <x v="3"/>
    <x v="1"/>
    <x v="4"/>
    <x v="2"/>
    <n v="3"/>
    <x v="2"/>
    <x v="2"/>
    <x v="6"/>
    <x v="2"/>
    <n v="26"/>
    <x v="1"/>
    <x v="0"/>
    <x v="1"/>
  </r>
  <r>
    <n v="1285"/>
    <s v="15d13056"/>
    <x v="382"/>
    <d v="2020-09-21T00:00:00"/>
    <x v="1284"/>
    <n v="6"/>
    <x v="1"/>
    <x v="5"/>
    <x v="3"/>
    <x v="1"/>
    <x v="3"/>
    <x v="4"/>
    <x v="2"/>
    <n v="3"/>
    <x v="53"/>
    <x v="2"/>
    <x v="5"/>
    <x v="3"/>
    <n v="23"/>
    <x v="0"/>
    <x v="0"/>
    <x v="0"/>
  </r>
  <r>
    <n v="1286"/>
    <s v="c1483313"/>
    <x v="271"/>
    <d v="2020-06-20T00:00:00"/>
    <x v="1285"/>
    <n v="7"/>
    <x v="0"/>
    <x v="7"/>
    <x v="0"/>
    <x v="4"/>
    <x v="1"/>
    <x v="3"/>
    <x v="1"/>
    <n v="1"/>
    <x v="57"/>
    <x v="0"/>
    <x v="8"/>
    <x v="0"/>
    <n v="38"/>
    <x v="0"/>
    <x v="1"/>
    <x v="2"/>
  </r>
  <r>
    <n v="1287"/>
    <s v="c175ec4a"/>
    <x v="947"/>
    <d v="2023-12-22T00:00:00"/>
    <x v="1286"/>
    <n v="8"/>
    <x v="0"/>
    <x v="0"/>
    <x v="1"/>
    <x v="1"/>
    <x v="3"/>
    <x v="2"/>
    <x v="3"/>
    <n v="1"/>
    <x v="54"/>
    <x v="1"/>
    <x v="10"/>
    <x v="2"/>
    <n v="45"/>
    <x v="0"/>
    <x v="1"/>
    <x v="0"/>
  </r>
  <r>
    <n v="1288"/>
    <s v="1ae2b66e"/>
    <x v="948"/>
    <d v="2022-02-23T00:00:00"/>
    <x v="1287"/>
    <n v="9"/>
    <x v="0"/>
    <x v="1"/>
    <x v="2"/>
    <x v="3"/>
    <x v="3"/>
    <x v="4"/>
    <x v="3"/>
    <n v="3"/>
    <x v="56"/>
    <x v="1"/>
    <x v="8"/>
    <x v="0"/>
    <n v="37"/>
    <x v="1"/>
    <x v="0"/>
    <x v="3"/>
  </r>
  <r>
    <n v="1289"/>
    <s v="049a09eb"/>
    <x v="949"/>
    <d v="2020-11-01T00:00:00"/>
    <x v="1288"/>
    <n v="10"/>
    <x v="0"/>
    <x v="0"/>
    <x v="4"/>
    <x v="0"/>
    <x v="1"/>
    <x v="1"/>
    <x v="0"/>
    <n v="4"/>
    <x v="31"/>
    <x v="0"/>
    <x v="0"/>
    <x v="0"/>
    <n v="58"/>
    <x v="0"/>
    <x v="1"/>
    <x v="1"/>
  </r>
  <r>
    <n v="1290"/>
    <s v="aaeafb34"/>
    <x v="950"/>
    <d v="2022-07-28T00:00:00"/>
    <x v="1289"/>
    <n v="11"/>
    <x v="1"/>
    <x v="6"/>
    <x v="4"/>
    <x v="0"/>
    <x v="0"/>
    <x v="3"/>
    <x v="3"/>
    <n v="3"/>
    <x v="42"/>
    <x v="1"/>
    <x v="1"/>
    <x v="0"/>
    <n v="17"/>
    <x v="0"/>
    <x v="1"/>
    <x v="1"/>
  </r>
  <r>
    <n v="1291"/>
    <s v="f69e8de9"/>
    <x v="951"/>
    <d v="2022-05-28T00:00:00"/>
    <x v="1290"/>
    <n v="12"/>
    <x v="1"/>
    <x v="6"/>
    <x v="0"/>
    <x v="4"/>
    <x v="5"/>
    <x v="6"/>
    <x v="1"/>
    <n v="5"/>
    <x v="39"/>
    <x v="2"/>
    <x v="9"/>
    <x v="3"/>
    <n v="41"/>
    <x v="1"/>
    <x v="0"/>
    <x v="3"/>
  </r>
  <r>
    <n v="1292"/>
    <s v="15d4eeaf"/>
    <x v="427"/>
    <d v="2021-01-09T00:00:00"/>
    <x v="1291"/>
    <n v="13"/>
    <x v="1"/>
    <x v="5"/>
    <x v="1"/>
    <x v="4"/>
    <x v="3"/>
    <x v="6"/>
    <x v="3"/>
    <n v="5"/>
    <x v="6"/>
    <x v="0"/>
    <x v="7"/>
    <x v="1"/>
    <n v="26"/>
    <x v="1"/>
    <x v="1"/>
    <x v="1"/>
  </r>
  <r>
    <n v="1293"/>
    <s v="c571d875"/>
    <x v="952"/>
    <d v="2020-02-10T00:00:00"/>
    <x v="1292"/>
    <n v="14"/>
    <x v="1"/>
    <x v="5"/>
    <x v="4"/>
    <x v="3"/>
    <x v="4"/>
    <x v="1"/>
    <x v="0"/>
    <n v="5"/>
    <x v="48"/>
    <x v="1"/>
    <x v="7"/>
    <x v="0"/>
    <n v="28"/>
    <x v="1"/>
    <x v="0"/>
    <x v="2"/>
  </r>
  <r>
    <n v="1294"/>
    <s v="866441f4"/>
    <x v="93"/>
    <d v="2023-01-03T00:00:00"/>
    <x v="1293"/>
    <n v="15"/>
    <x v="1"/>
    <x v="1"/>
    <x v="2"/>
    <x v="4"/>
    <x v="3"/>
    <x v="1"/>
    <x v="0"/>
    <n v="5"/>
    <x v="5"/>
    <x v="2"/>
    <x v="4"/>
    <x v="3"/>
    <n v="35"/>
    <x v="0"/>
    <x v="0"/>
    <x v="3"/>
  </r>
  <r>
    <n v="1295"/>
    <s v="ec8e2299"/>
    <x v="953"/>
    <d v="2022-07-06T00:00:00"/>
    <x v="1294"/>
    <n v="16"/>
    <x v="0"/>
    <x v="5"/>
    <x v="3"/>
    <x v="2"/>
    <x v="1"/>
    <x v="5"/>
    <x v="2"/>
    <n v="5"/>
    <x v="32"/>
    <x v="0"/>
    <x v="9"/>
    <x v="2"/>
    <n v="46"/>
    <x v="0"/>
    <x v="0"/>
    <x v="3"/>
  </r>
  <r>
    <n v="1296"/>
    <s v="9f0ed3f5"/>
    <x v="645"/>
    <d v="2023-01-14T00:00:00"/>
    <x v="1295"/>
    <n v="17"/>
    <x v="0"/>
    <x v="1"/>
    <x v="1"/>
    <x v="2"/>
    <x v="6"/>
    <x v="5"/>
    <x v="0"/>
    <n v="5"/>
    <x v="16"/>
    <x v="1"/>
    <x v="1"/>
    <x v="2"/>
    <n v="34"/>
    <x v="0"/>
    <x v="0"/>
    <x v="1"/>
  </r>
  <r>
    <n v="1297"/>
    <s v="31cb3502"/>
    <x v="398"/>
    <d v="2023-12-04T00:00:00"/>
    <x v="1296"/>
    <n v="18"/>
    <x v="0"/>
    <x v="1"/>
    <x v="0"/>
    <x v="3"/>
    <x v="5"/>
    <x v="6"/>
    <x v="2"/>
    <n v="4"/>
    <x v="22"/>
    <x v="0"/>
    <x v="8"/>
    <x v="3"/>
    <n v="30"/>
    <x v="0"/>
    <x v="1"/>
    <x v="0"/>
  </r>
  <r>
    <n v="1298"/>
    <s v="0a0753c8"/>
    <x v="954"/>
    <d v="2021-05-09T00:00:00"/>
    <x v="1297"/>
    <n v="19"/>
    <x v="0"/>
    <x v="5"/>
    <x v="2"/>
    <x v="1"/>
    <x v="6"/>
    <x v="4"/>
    <x v="1"/>
    <n v="1"/>
    <x v="10"/>
    <x v="0"/>
    <x v="5"/>
    <x v="2"/>
    <n v="45"/>
    <x v="0"/>
    <x v="1"/>
    <x v="3"/>
  </r>
  <r>
    <n v="1299"/>
    <s v="f4154a65"/>
    <x v="955"/>
    <d v="2023-10-12T00:00:00"/>
    <x v="1298"/>
    <n v="20"/>
    <x v="1"/>
    <x v="0"/>
    <x v="2"/>
    <x v="2"/>
    <x v="6"/>
    <x v="4"/>
    <x v="1"/>
    <n v="2"/>
    <x v="19"/>
    <x v="1"/>
    <x v="2"/>
    <x v="3"/>
    <n v="41"/>
    <x v="0"/>
    <x v="1"/>
    <x v="1"/>
  </r>
  <r>
    <n v="1300"/>
    <s v="74eb69db"/>
    <x v="956"/>
    <d v="2024-11-04T00:00:00"/>
    <x v="1299"/>
    <n v="21"/>
    <x v="1"/>
    <x v="6"/>
    <x v="1"/>
    <x v="1"/>
    <x v="5"/>
    <x v="0"/>
    <x v="3"/>
    <n v="1"/>
    <x v="43"/>
    <x v="0"/>
    <x v="5"/>
    <x v="3"/>
    <n v="8"/>
    <x v="0"/>
    <x v="1"/>
    <x v="3"/>
  </r>
  <r>
    <n v="1301"/>
    <s v="52f213d2"/>
    <x v="957"/>
    <d v="2023-11-18T00:00:00"/>
    <x v="1300"/>
    <n v="22"/>
    <x v="1"/>
    <x v="3"/>
    <x v="0"/>
    <x v="1"/>
    <x v="4"/>
    <x v="1"/>
    <x v="2"/>
    <n v="4"/>
    <x v="19"/>
    <x v="0"/>
    <x v="6"/>
    <x v="3"/>
    <n v="41"/>
    <x v="1"/>
    <x v="0"/>
    <x v="0"/>
  </r>
  <r>
    <n v="1302"/>
    <s v="ca2473d8"/>
    <x v="958"/>
    <d v="2024-12-03T00:00:00"/>
    <x v="1301"/>
    <n v="23"/>
    <x v="1"/>
    <x v="5"/>
    <x v="4"/>
    <x v="2"/>
    <x v="6"/>
    <x v="2"/>
    <x v="3"/>
    <n v="2"/>
    <x v="25"/>
    <x v="1"/>
    <x v="3"/>
    <x v="0"/>
    <n v="8"/>
    <x v="1"/>
    <x v="1"/>
    <x v="0"/>
  </r>
  <r>
    <n v="1303"/>
    <s v="f506f425"/>
    <x v="959"/>
    <d v="2020-04-03T00:00:00"/>
    <x v="1302"/>
    <n v="0"/>
    <x v="1"/>
    <x v="0"/>
    <x v="4"/>
    <x v="2"/>
    <x v="1"/>
    <x v="0"/>
    <x v="2"/>
    <n v="5"/>
    <x v="19"/>
    <x v="1"/>
    <x v="2"/>
    <x v="0"/>
    <n v="33"/>
    <x v="0"/>
    <x v="0"/>
    <x v="2"/>
  </r>
  <r>
    <n v="1304"/>
    <s v="618a96ff"/>
    <x v="158"/>
    <d v="2023-05-30T00:00:00"/>
    <x v="1303"/>
    <n v="1"/>
    <x v="1"/>
    <x v="7"/>
    <x v="3"/>
    <x v="0"/>
    <x v="3"/>
    <x v="2"/>
    <x v="2"/>
    <n v="5"/>
    <x v="41"/>
    <x v="0"/>
    <x v="0"/>
    <x v="3"/>
    <n v="15"/>
    <x v="0"/>
    <x v="1"/>
    <x v="1"/>
  </r>
  <r>
    <n v="1305"/>
    <s v="427360d0"/>
    <x v="558"/>
    <d v="2022-09-12T00:00:00"/>
    <x v="1304"/>
    <n v="2"/>
    <x v="1"/>
    <x v="6"/>
    <x v="2"/>
    <x v="3"/>
    <x v="3"/>
    <x v="3"/>
    <x v="0"/>
    <n v="3"/>
    <x v="41"/>
    <x v="0"/>
    <x v="0"/>
    <x v="2"/>
    <n v="53"/>
    <x v="1"/>
    <x v="0"/>
    <x v="2"/>
  </r>
  <r>
    <n v="1306"/>
    <s v="77357cf6"/>
    <x v="960"/>
    <d v="2023-10-10T00:00:00"/>
    <x v="1305"/>
    <n v="3"/>
    <x v="1"/>
    <x v="0"/>
    <x v="1"/>
    <x v="3"/>
    <x v="6"/>
    <x v="6"/>
    <x v="2"/>
    <n v="2"/>
    <x v="17"/>
    <x v="2"/>
    <x v="3"/>
    <x v="3"/>
    <n v="39"/>
    <x v="0"/>
    <x v="0"/>
    <x v="0"/>
  </r>
  <r>
    <n v="1307"/>
    <s v="1d20c997"/>
    <x v="961"/>
    <d v="2024-01-12T00:00:00"/>
    <x v="1306"/>
    <n v="4"/>
    <x v="1"/>
    <x v="3"/>
    <x v="2"/>
    <x v="1"/>
    <x v="3"/>
    <x v="0"/>
    <x v="1"/>
    <n v="4"/>
    <x v="48"/>
    <x v="1"/>
    <x v="8"/>
    <x v="0"/>
    <n v="38"/>
    <x v="0"/>
    <x v="0"/>
    <x v="1"/>
  </r>
  <r>
    <n v="1308"/>
    <s v="4dffee5f"/>
    <x v="962"/>
    <d v="2021-09-26T00:00:00"/>
    <x v="1307"/>
    <n v="5"/>
    <x v="1"/>
    <x v="3"/>
    <x v="2"/>
    <x v="0"/>
    <x v="1"/>
    <x v="3"/>
    <x v="3"/>
    <n v="1"/>
    <x v="29"/>
    <x v="1"/>
    <x v="6"/>
    <x v="3"/>
    <n v="50"/>
    <x v="1"/>
    <x v="0"/>
    <x v="1"/>
  </r>
  <r>
    <n v="1309"/>
    <s v="364928c6"/>
    <x v="963"/>
    <d v="2022-10-19T00:00:00"/>
    <x v="1308"/>
    <n v="6"/>
    <x v="1"/>
    <x v="6"/>
    <x v="1"/>
    <x v="3"/>
    <x v="6"/>
    <x v="6"/>
    <x v="2"/>
    <n v="2"/>
    <x v="22"/>
    <x v="2"/>
    <x v="10"/>
    <x v="0"/>
    <n v="19"/>
    <x v="1"/>
    <x v="1"/>
    <x v="3"/>
  </r>
  <r>
    <n v="1310"/>
    <s v="c60b5cbe"/>
    <x v="925"/>
    <d v="2022-06-30T00:00:00"/>
    <x v="1309"/>
    <n v="7"/>
    <x v="0"/>
    <x v="2"/>
    <x v="2"/>
    <x v="4"/>
    <x v="4"/>
    <x v="2"/>
    <x v="3"/>
    <n v="1"/>
    <x v="5"/>
    <x v="0"/>
    <x v="0"/>
    <x v="3"/>
    <n v="16"/>
    <x v="0"/>
    <x v="0"/>
    <x v="2"/>
  </r>
  <r>
    <n v="1311"/>
    <s v="2d5535ac"/>
    <x v="897"/>
    <d v="2022-08-02T00:00:00"/>
    <x v="1310"/>
    <n v="8"/>
    <x v="0"/>
    <x v="3"/>
    <x v="2"/>
    <x v="4"/>
    <x v="3"/>
    <x v="1"/>
    <x v="0"/>
    <n v="3"/>
    <x v="46"/>
    <x v="2"/>
    <x v="1"/>
    <x v="1"/>
    <n v="9"/>
    <x v="0"/>
    <x v="0"/>
    <x v="3"/>
  </r>
  <r>
    <n v="1312"/>
    <s v="d4fdabeb"/>
    <x v="964"/>
    <d v="2024-09-09T00:00:00"/>
    <x v="1311"/>
    <n v="9"/>
    <x v="0"/>
    <x v="3"/>
    <x v="2"/>
    <x v="4"/>
    <x v="2"/>
    <x v="4"/>
    <x v="2"/>
    <n v="4"/>
    <x v="35"/>
    <x v="2"/>
    <x v="0"/>
    <x v="1"/>
    <n v="13"/>
    <x v="1"/>
    <x v="1"/>
    <x v="3"/>
  </r>
  <r>
    <n v="1313"/>
    <s v="d482a538"/>
    <x v="621"/>
    <d v="2023-02-21T00:00:00"/>
    <x v="1312"/>
    <n v="10"/>
    <x v="0"/>
    <x v="0"/>
    <x v="3"/>
    <x v="0"/>
    <x v="5"/>
    <x v="3"/>
    <x v="0"/>
    <n v="4"/>
    <x v="14"/>
    <x v="2"/>
    <x v="5"/>
    <x v="1"/>
    <n v="38"/>
    <x v="1"/>
    <x v="1"/>
    <x v="0"/>
  </r>
  <r>
    <n v="1314"/>
    <s v="5538fc6d"/>
    <x v="965"/>
    <d v="2020-10-14T00:00:00"/>
    <x v="1313"/>
    <n v="11"/>
    <x v="1"/>
    <x v="3"/>
    <x v="1"/>
    <x v="2"/>
    <x v="4"/>
    <x v="6"/>
    <x v="3"/>
    <n v="5"/>
    <x v="39"/>
    <x v="2"/>
    <x v="1"/>
    <x v="3"/>
    <n v="51"/>
    <x v="1"/>
    <x v="1"/>
    <x v="3"/>
  </r>
  <r>
    <n v="1315"/>
    <s v="abede7ac"/>
    <x v="641"/>
    <d v="2021-01-11T00:00:00"/>
    <x v="1314"/>
    <n v="12"/>
    <x v="1"/>
    <x v="1"/>
    <x v="1"/>
    <x v="1"/>
    <x v="2"/>
    <x v="4"/>
    <x v="3"/>
    <n v="1"/>
    <x v="27"/>
    <x v="1"/>
    <x v="4"/>
    <x v="0"/>
    <n v="12"/>
    <x v="1"/>
    <x v="1"/>
    <x v="3"/>
  </r>
  <r>
    <n v="1316"/>
    <s v="e6465f44"/>
    <x v="774"/>
    <d v="2023-02-24T00:00:00"/>
    <x v="1315"/>
    <n v="13"/>
    <x v="1"/>
    <x v="4"/>
    <x v="4"/>
    <x v="2"/>
    <x v="2"/>
    <x v="4"/>
    <x v="2"/>
    <n v="4"/>
    <x v="52"/>
    <x v="0"/>
    <x v="7"/>
    <x v="1"/>
    <n v="41"/>
    <x v="1"/>
    <x v="0"/>
    <x v="2"/>
  </r>
  <r>
    <n v="1317"/>
    <s v="c259f6bf"/>
    <x v="966"/>
    <d v="2020-06-27T00:00:00"/>
    <x v="1316"/>
    <n v="14"/>
    <x v="1"/>
    <x v="3"/>
    <x v="3"/>
    <x v="0"/>
    <x v="6"/>
    <x v="0"/>
    <x v="1"/>
    <n v="3"/>
    <x v="56"/>
    <x v="0"/>
    <x v="9"/>
    <x v="3"/>
    <n v="42"/>
    <x v="1"/>
    <x v="0"/>
    <x v="1"/>
  </r>
  <r>
    <n v="1318"/>
    <s v="0f19c845"/>
    <x v="967"/>
    <d v="2024-02-07T00:00:00"/>
    <x v="1317"/>
    <n v="15"/>
    <x v="1"/>
    <x v="6"/>
    <x v="1"/>
    <x v="1"/>
    <x v="4"/>
    <x v="5"/>
    <x v="0"/>
    <n v="1"/>
    <x v="27"/>
    <x v="1"/>
    <x v="7"/>
    <x v="3"/>
    <n v="59"/>
    <x v="0"/>
    <x v="1"/>
    <x v="2"/>
  </r>
  <r>
    <n v="1319"/>
    <s v="35e7ae37"/>
    <x v="968"/>
    <d v="2023-05-27T00:00:00"/>
    <x v="1318"/>
    <n v="16"/>
    <x v="0"/>
    <x v="5"/>
    <x v="3"/>
    <x v="2"/>
    <x v="5"/>
    <x v="3"/>
    <x v="3"/>
    <n v="2"/>
    <x v="29"/>
    <x v="2"/>
    <x v="8"/>
    <x v="0"/>
    <n v="25"/>
    <x v="1"/>
    <x v="0"/>
    <x v="1"/>
  </r>
  <r>
    <n v="1320"/>
    <s v="67da12f5"/>
    <x v="969"/>
    <d v="2021-07-28T00:00:00"/>
    <x v="1319"/>
    <n v="17"/>
    <x v="0"/>
    <x v="1"/>
    <x v="1"/>
    <x v="0"/>
    <x v="4"/>
    <x v="4"/>
    <x v="1"/>
    <n v="5"/>
    <x v="17"/>
    <x v="0"/>
    <x v="8"/>
    <x v="3"/>
    <n v="45"/>
    <x v="0"/>
    <x v="1"/>
    <x v="1"/>
  </r>
  <r>
    <n v="1321"/>
    <s v="212493f4"/>
    <x v="970"/>
    <d v="2023-01-15T00:00:00"/>
    <x v="1320"/>
    <n v="18"/>
    <x v="0"/>
    <x v="7"/>
    <x v="4"/>
    <x v="2"/>
    <x v="4"/>
    <x v="3"/>
    <x v="0"/>
    <n v="1"/>
    <x v="6"/>
    <x v="0"/>
    <x v="6"/>
    <x v="2"/>
    <n v="14"/>
    <x v="1"/>
    <x v="1"/>
    <x v="1"/>
  </r>
  <r>
    <n v="1322"/>
    <s v="497fa81c"/>
    <x v="971"/>
    <d v="2023-05-15T00:00:00"/>
    <x v="1321"/>
    <n v="19"/>
    <x v="0"/>
    <x v="6"/>
    <x v="2"/>
    <x v="0"/>
    <x v="0"/>
    <x v="2"/>
    <x v="1"/>
    <n v="3"/>
    <x v="8"/>
    <x v="1"/>
    <x v="9"/>
    <x v="1"/>
    <n v="30"/>
    <x v="0"/>
    <x v="1"/>
    <x v="0"/>
  </r>
  <r>
    <n v="1323"/>
    <s v="84026d46"/>
    <x v="364"/>
    <d v="2024-05-07T00:00:00"/>
    <x v="1322"/>
    <n v="20"/>
    <x v="1"/>
    <x v="0"/>
    <x v="0"/>
    <x v="3"/>
    <x v="5"/>
    <x v="3"/>
    <x v="0"/>
    <n v="4"/>
    <x v="37"/>
    <x v="2"/>
    <x v="5"/>
    <x v="2"/>
    <n v="47"/>
    <x v="1"/>
    <x v="0"/>
    <x v="3"/>
  </r>
  <r>
    <n v="1324"/>
    <s v="7ae10f67"/>
    <x v="972"/>
    <d v="2022-01-08T00:00:00"/>
    <x v="1323"/>
    <n v="21"/>
    <x v="1"/>
    <x v="3"/>
    <x v="1"/>
    <x v="4"/>
    <x v="1"/>
    <x v="0"/>
    <x v="3"/>
    <n v="3"/>
    <x v="46"/>
    <x v="1"/>
    <x v="0"/>
    <x v="2"/>
    <n v="28"/>
    <x v="1"/>
    <x v="0"/>
    <x v="3"/>
  </r>
  <r>
    <n v="1325"/>
    <s v="14ed2d47"/>
    <x v="823"/>
    <d v="2024-02-02T00:00:00"/>
    <x v="1324"/>
    <n v="22"/>
    <x v="1"/>
    <x v="4"/>
    <x v="2"/>
    <x v="0"/>
    <x v="3"/>
    <x v="1"/>
    <x v="3"/>
    <n v="4"/>
    <x v="52"/>
    <x v="1"/>
    <x v="0"/>
    <x v="3"/>
    <n v="8"/>
    <x v="1"/>
    <x v="0"/>
    <x v="0"/>
  </r>
  <r>
    <n v="1326"/>
    <s v="3afd6f07"/>
    <x v="270"/>
    <d v="2023-11-05T00:00:00"/>
    <x v="1325"/>
    <n v="23"/>
    <x v="1"/>
    <x v="5"/>
    <x v="1"/>
    <x v="2"/>
    <x v="5"/>
    <x v="4"/>
    <x v="0"/>
    <n v="3"/>
    <x v="26"/>
    <x v="1"/>
    <x v="7"/>
    <x v="0"/>
    <n v="54"/>
    <x v="0"/>
    <x v="1"/>
    <x v="1"/>
  </r>
  <r>
    <n v="1327"/>
    <s v="61e4f608"/>
    <x v="835"/>
    <d v="2023-07-27T00:00:00"/>
    <x v="1326"/>
    <n v="0"/>
    <x v="1"/>
    <x v="3"/>
    <x v="2"/>
    <x v="2"/>
    <x v="2"/>
    <x v="6"/>
    <x v="0"/>
    <n v="2"/>
    <x v="22"/>
    <x v="1"/>
    <x v="9"/>
    <x v="1"/>
    <n v="51"/>
    <x v="0"/>
    <x v="0"/>
    <x v="3"/>
  </r>
  <r>
    <n v="1328"/>
    <s v="d1db925c"/>
    <x v="71"/>
    <d v="2024-10-30T00:00:00"/>
    <x v="1327"/>
    <n v="1"/>
    <x v="1"/>
    <x v="3"/>
    <x v="3"/>
    <x v="0"/>
    <x v="1"/>
    <x v="5"/>
    <x v="1"/>
    <n v="5"/>
    <x v="1"/>
    <x v="0"/>
    <x v="4"/>
    <x v="1"/>
    <n v="7"/>
    <x v="0"/>
    <x v="1"/>
    <x v="0"/>
  </r>
  <r>
    <n v="1329"/>
    <s v="0970e561"/>
    <x v="31"/>
    <d v="2020-12-01T00:00:00"/>
    <x v="1328"/>
    <n v="2"/>
    <x v="1"/>
    <x v="2"/>
    <x v="1"/>
    <x v="3"/>
    <x v="5"/>
    <x v="4"/>
    <x v="2"/>
    <n v="3"/>
    <x v="41"/>
    <x v="0"/>
    <x v="4"/>
    <x v="2"/>
    <n v="41"/>
    <x v="1"/>
    <x v="1"/>
    <x v="1"/>
  </r>
  <r>
    <n v="1330"/>
    <s v="836ba8b1"/>
    <x v="973"/>
    <d v="2023-05-11T00:00:00"/>
    <x v="1329"/>
    <n v="3"/>
    <x v="1"/>
    <x v="7"/>
    <x v="3"/>
    <x v="0"/>
    <x v="5"/>
    <x v="1"/>
    <x v="3"/>
    <n v="1"/>
    <x v="7"/>
    <x v="1"/>
    <x v="8"/>
    <x v="1"/>
    <n v="26"/>
    <x v="1"/>
    <x v="0"/>
    <x v="3"/>
  </r>
  <r>
    <n v="1331"/>
    <s v="ab78fde4"/>
    <x v="974"/>
    <d v="2023-03-22T00:00:00"/>
    <x v="1330"/>
    <n v="4"/>
    <x v="1"/>
    <x v="4"/>
    <x v="2"/>
    <x v="4"/>
    <x v="3"/>
    <x v="0"/>
    <x v="3"/>
    <n v="1"/>
    <x v="47"/>
    <x v="1"/>
    <x v="4"/>
    <x v="0"/>
    <n v="20"/>
    <x v="1"/>
    <x v="0"/>
    <x v="2"/>
  </r>
  <r>
    <n v="1332"/>
    <s v="7ce517d7"/>
    <x v="975"/>
    <d v="2022-02-27T00:00:00"/>
    <x v="1331"/>
    <n v="5"/>
    <x v="1"/>
    <x v="5"/>
    <x v="3"/>
    <x v="3"/>
    <x v="0"/>
    <x v="4"/>
    <x v="0"/>
    <n v="1"/>
    <x v="27"/>
    <x v="2"/>
    <x v="3"/>
    <x v="3"/>
    <n v="46"/>
    <x v="0"/>
    <x v="0"/>
    <x v="2"/>
  </r>
  <r>
    <n v="1333"/>
    <s v="8ffd5a21"/>
    <x v="871"/>
    <d v="2020-12-25T00:00:00"/>
    <x v="1332"/>
    <n v="6"/>
    <x v="1"/>
    <x v="0"/>
    <x v="4"/>
    <x v="4"/>
    <x v="5"/>
    <x v="1"/>
    <x v="0"/>
    <n v="5"/>
    <x v="56"/>
    <x v="2"/>
    <x v="2"/>
    <x v="1"/>
    <n v="55"/>
    <x v="1"/>
    <x v="1"/>
    <x v="1"/>
  </r>
  <r>
    <n v="1334"/>
    <s v="4bbdca40"/>
    <x v="976"/>
    <d v="2022-04-03T00:00:00"/>
    <x v="1333"/>
    <n v="7"/>
    <x v="0"/>
    <x v="0"/>
    <x v="1"/>
    <x v="3"/>
    <x v="0"/>
    <x v="5"/>
    <x v="1"/>
    <n v="2"/>
    <x v="38"/>
    <x v="1"/>
    <x v="1"/>
    <x v="1"/>
    <n v="15"/>
    <x v="1"/>
    <x v="1"/>
    <x v="0"/>
  </r>
  <r>
    <n v="1335"/>
    <s v="834f8380"/>
    <x v="977"/>
    <d v="2021-08-18T00:00:00"/>
    <x v="1334"/>
    <n v="8"/>
    <x v="0"/>
    <x v="2"/>
    <x v="0"/>
    <x v="2"/>
    <x v="5"/>
    <x v="1"/>
    <x v="0"/>
    <n v="3"/>
    <x v="24"/>
    <x v="0"/>
    <x v="3"/>
    <x v="0"/>
    <n v="19"/>
    <x v="0"/>
    <x v="0"/>
    <x v="3"/>
  </r>
  <r>
    <n v="1336"/>
    <s v="333fb88f"/>
    <x v="978"/>
    <d v="2021-10-17T00:00:00"/>
    <x v="1335"/>
    <n v="9"/>
    <x v="0"/>
    <x v="4"/>
    <x v="3"/>
    <x v="3"/>
    <x v="6"/>
    <x v="4"/>
    <x v="0"/>
    <n v="3"/>
    <x v="0"/>
    <x v="2"/>
    <x v="4"/>
    <x v="2"/>
    <n v="15"/>
    <x v="1"/>
    <x v="0"/>
    <x v="3"/>
  </r>
  <r>
    <n v="1337"/>
    <s v="be14f519"/>
    <x v="979"/>
    <d v="2021-03-10T00:00:00"/>
    <x v="1336"/>
    <n v="10"/>
    <x v="0"/>
    <x v="2"/>
    <x v="1"/>
    <x v="1"/>
    <x v="1"/>
    <x v="0"/>
    <x v="1"/>
    <n v="4"/>
    <x v="32"/>
    <x v="1"/>
    <x v="0"/>
    <x v="1"/>
    <n v="51"/>
    <x v="0"/>
    <x v="0"/>
    <x v="0"/>
  </r>
  <r>
    <n v="1338"/>
    <s v="a5653332"/>
    <x v="681"/>
    <d v="2020-08-31T00:00:00"/>
    <x v="1337"/>
    <n v="11"/>
    <x v="1"/>
    <x v="1"/>
    <x v="1"/>
    <x v="0"/>
    <x v="2"/>
    <x v="1"/>
    <x v="3"/>
    <n v="2"/>
    <x v="47"/>
    <x v="0"/>
    <x v="8"/>
    <x v="2"/>
    <n v="34"/>
    <x v="1"/>
    <x v="1"/>
    <x v="3"/>
  </r>
  <r>
    <n v="1339"/>
    <s v="533db91f"/>
    <x v="980"/>
    <d v="2021-06-19T00:00:00"/>
    <x v="1338"/>
    <n v="12"/>
    <x v="1"/>
    <x v="1"/>
    <x v="1"/>
    <x v="3"/>
    <x v="3"/>
    <x v="6"/>
    <x v="0"/>
    <n v="3"/>
    <x v="10"/>
    <x v="2"/>
    <x v="10"/>
    <x v="2"/>
    <n v="55"/>
    <x v="0"/>
    <x v="1"/>
    <x v="1"/>
  </r>
  <r>
    <n v="1340"/>
    <s v="3751b061"/>
    <x v="981"/>
    <d v="2020-07-14T00:00:00"/>
    <x v="1339"/>
    <n v="13"/>
    <x v="1"/>
    <x v="3"/>
    <x v="3"/>
    <x v="0"/>
    <x v="5"/>
    <x v="5"/>
    <x v="2"/>
    <n v="5"/>
    <x v="10"/>
    <x v="1"/>
    <x v="4"/>
    <x v="3"/>
    <n v="19"/>
    <x v="0"/>
    <x v="1"/>
    <x v="1"/>
  </r>
  <r>
    <n v="1341"/>
    <s v="b15d80b8"/>
    <x v="312"/>
    <d v="2023-10-02T00:00:00"/>
    <x v="1340"/>
    <n v="14"/>
    <x v="1"/>
    <x v="5"/>
    <x v="1"/>
    <x v="2"/>
    <x v="4"/>
    <x v="3"/>
    <x v="3"/>
    <n v="4"/>
    <x v="39"/>
    <x v="2"/>
    <x v="5"/>
    <x v="1"/>
    <n v="48"/>
    <x v="1"/>
    <x v="0"/>
    <x v="3"/>
  </r>
  <r>
    <n v="1342"/>
    <s v="095dd0f7"/>
    <x v="982"/>
    <d v="2021-12-14T00:00:00"/>
    <x v="1341"/>
    <n v="15"/>
    <x v="1"/>
    <x v="6"/>
    <x v="1"/>
    <x v="1"/>
    <x v="5"/>
    <x v="3"/>
    <x v="3"/>
    <n v="4"/>
    <x v="20"/>
    <x v="1"/>
    <x v="9"/>
    <x v="0"/>
    <n v="45"/>
    <x v="0"/>
    <x v="1"/>
    <x v="2"/>
  </r>
  <r>
    <n v="1343"/>
    <s v="1727a629"/>
    <x v="983"/>
    <d v="2024-06-29T00:00:00"/>
    <x v="1342"/>
    <n v="16"/>
    <x v="0"/>
    <x v="2"/>
    <x v="2"/>
    <x v="1"/>
    <x v="6"/>
    <x v="4"/>
    <x v="2"/>
    <n v="3"/>
    <x v="46"/>
    <x v="1"/>
    <x v="9"/>
    <x v="3"/>
    <n v="16"/>
    <x v="0"/>
    <x v="1"/>
    <x v="3"/>
  </r>
  <r>
    <n v="1344"/>
    <s v="180cf9d1"/>
    <x v="247"/>
    <d v="2024-02-06T00:00:00"/>
    <x v="1343"/>
    <n v="17"/>
    <x v="0"/>
    <x v="4"/>
    <x v="3"/>
    <x v="3"/>
    <x v="1"/>
    <x v="2"/>
    <x v="0"/>
    <n v="1"/>
    <x v="44"/>
    <x v="1"/>
    <x v="10"/>
    <x v="2"/>
    <n v="28"/>
    <x v="1"/>
    <x v="0"/>
    <x v="2"/>
  </r>
  <r>
    <n v="1345"/>
    <s v="54159e2d"/>
    <x v="984"/>
    <d v="2022-09-29T00:00:00"/>
    <x v="1344"/>
    <n v="18"/>
    <x v="0"/>
    <x v="7"/>
    <x v="0"/>
    <x v="1"/>
    <x v="2"/>
    <x v="3"/>
    <x v="1"/>
    <n v="2"/>
    <x v="0"/>
    <x v="0"/>
    <x v="10"/>
    <x v="3"/>
    <n v="51"/>
    <x v="1"/>
    <x v="0"/>
    <x v="3"/>
  </r>
  <r>
    <n v="1346"/>
    <s v="d1d9e5cc"/>
    <x v="985"/>
    <d v="2021-02-14T00:00:00"/>
    <x v="1345"/>
    <n v="19"/>
    <x v="0"/>
    <x v="4"/>
    <x v="0"/>
    <x v="0"/>
    <x v="4"/>
    <x v="3"/>
    <x v="2"/>
    <n v="5"/>
    <x v="7"/>
    <x v="0"/>
    <x v="8"/>
    <x v="0"/>
    <n v="42"/>
    <x v="1"/>
    <x v="1"/>
    <x v="0"/>
  </r>
  <r>
    <n v="1347"/>
    <s v="70feaa1c"/>
    <x v="986"/>
    <d v="2022-12-09T00:00:00"/>
    <x v="1346"/>
    <n v="20"/>
    <x v="1"/>
    <x v="0"/>
    <x v="4"/>
    <x v="4"/>
    <x v="0"/>
    <x v="1"/>
    <x v="0"/>
    <n v="5"/>
    <x v="26"/>
    <x v="2"/>
    <x v="4"/>
    <x v="1"/>
    <n v="9"/>
    <x v="1"/>
    <x v="1"/>
    <x v="2"/>
  </r>
  <r>
    <n v="1348"/>
    <s v="7eb1e304"/>
    <x v="987"/>
    <d v="2023-02-01T00:00:00"/>
    <x v="1347"/>
    <n v="21"/>
    <x v="1"/>
    <x v="4"/>
    <x v="2"/>
    <x v="4"/>
    <x v="1"/>
    <x v="5"/>
    <x v="1"/>
    <n v="3"/>
    <x v="56"/>
    <x v="1"/>
    <x v="10"/>
    <x v="3"/>
    <n v="28"/>
    <x v="0"/>
    <x v="0"/>
    <x v="3"/>
  </r>
  <r>
    <n v="1349"/>
    <n v="2.96E+22"/>
    <x v="988"/>
    <d v="2021-08-14T00:00:00"/>
    <x v="1348"/>
    <n v="22"/>
    <x v="1"/>
    <x v="4"/>
    <x v="4"/>
    <x v="2"/>
    <x v="1"/>
    <x v="0"/>
    <x v="0"/>
    <n v="3"/>
    <x v="52"/>
    <x v="0"/>
    <x v="8"/>
    <x v="3"/>
    <n v="17"/>
    <x v="0"/>
    <x v="0"/>
    <x v="0"/>
  </r>
  <r>
    <n v="1350"/>
    <s v="376bb1ae"/>
    <x v="776"/>
    <d v="2021-01-29T00:00:00"/>
    <x v="1349"/>
    <n v="23"/>
    <x v="1"/>
    <x v="5"/>
    <x v="0"/>
    <x v="0"/>
    <x v="3"/>
    <x v="6"/>
    <x v="0"/>
    <n v="2"/>
    <x v="7"/>
    <x v="0"/>
    <x v="7"/>
    <x v="1"/>
    <n v="23"/>
    <x v="0"/>
    <x v="0"/>
    <x v="0"/>
  </r>
  <r>
    <n v="1351"/>
    <s v="6503cb65"/>
    <x v="989"/>
    <d v="2024-06-30T00:00:00"/>
    <x v="1350"/>
    <n v="0"/>
    <x v="1"/>
    <x v="5"/>
    <x v="0"/>
    <x v="2"/>
    <x v="6"/>
    <x v="1"/>
    <x v="1"/>
    <n v="4"/>
    <x v="16"/>
    <x v="0"/>
    <x v="1"/>
    <x v="3"/>
    <n v="10"/>
    <x v="0"/>
    <x v="0"/>
    <x v="1"/>
  </r>
  <r>
    <n v="1352"/>
    <s v="9776ce7e"/>
    <x v="721"/>
    <d v="2023-12-14T00:00:00"/>
    <x v="1351"/>
    <n v="1"/>
    <x v="1"/>
    <x v="7"/>
    <x v="4"/>
    <x v="0"/>
    <x v="2"/>
    <x v="5"/>
    <x v="3"/>
    <n v="1"/>
    <x v="43"/>
    <x v="2"/>
    <x v="2"/>
    <x v="0"/>
    <n v="21"/>
    <x v="1"/>
    <x v="1"/>
    <x v="0"/>
  </r>
  <r>
    <n v="1353"/>
    <s v="3eab0d6b"/>
    <x v="567"/>
    <d v="2024-05-24T00:00:00"/>
    <x v="1352"/>
    <n v="2"/>
    <x v="1"/>
    <x v="0"/>
    <x v="2"/>
    <x v="0"/>
    <x v="1"/>
    <x v="2"/>
    <x v="0"/>
    <n v="5"/>
    <x v="49"/>
    <x v="0"/>
    <x v="5"/>
    <x v="0"/>
    <n v="50"/>
    <x v="1"/>
    <x v="0"/>
    <x v="2"/>
  </r>
  <r>
    <n v="1354"/>
    <s v="f24df6c8"/>
    <x v="990"/>
    <d v="2022-03-15T00:00:00"/>
    <x v="1353"/>
    <n v="3"/>
    <x v="1"/>
    <x v="4"/>
    <x v="4"/>
    <x v="2"/>
    <x v="4"/>
    <x v="5"/>
    <x v="2"/>
    <n v="4"/>
    <x v="28"/>
    <x v="2"/>
    <x v="0"/>
    <x v="3"/>
    <n v="16"/>
    <x v="0"/>
    <x v="1"/>
    <x v="3"/>
  </r>
  <r>
    <n v="1355"/>
    <s v="19c6dc24"/>
    <x v="950"/>
    <d v="2022-07-28T00:00:00"/>
    <x v="1354"/>
    <n v="4"/>
    <x v="1"/>
    <x v="3"/>
    <x v="1"/>
    <x v="4"/>
    <x v="6"/>
    <x v="2"/>
    <x v="0"/>
    <n v="4"/>
    <x v="22"/>
    <x v="1"/>
    <x v="6"/>
    <x v="2"/>
    <n v="26"/>
    <x v="1"/>
    <x v="1"/>
    <x v="0"/>
  </r>
  <r>
    <n v="1356"/>
    <s v="909fc622"/>
    <x v="282"/>
    <d v="2022-10-22T00:00:00"/>
    <x v="1355"/>
    <n v="5"/>
    <x v="1"/>
    <x v="7"/>
    <x v="2"/>
    <x v="2"/>
    <x v="2"/>
    <x v="2"/>
    <x v="2"/>
    <n v="5"/>
    <x v="4"/>
    <x v="1"/>
    <x v="4"/>
    <x v="0"/>
    <n v="17"/>
    <x v="0"/>
    <x v="1"/>
    <x v="2"/>
  </r>
  <r>
    <n v="1357"/>
    <s v="cfe6cbef"/>
    <x v="193"/>
    <d v="2021-02-17T00:00:00"/>
    <x v="1356"/>
    <n v="6"/>
    <x v="1"/>
    <x v="1"/>
    <x v="2"/>
    <x v="0"/>
    <x v="6"/>
    <x v="2"/>
    <x v="3"/>
    <n v="3"/>
    <x v="57"/>
    <x v="0"/>
    <x v="0"/>
    <x v="2"/>
    <n v="46"/>
    <x v="0"/>
    <x v="0"/>
    <x v="2"/>
  </r>
  <r>
    <n v="1358"/>
    <s v="dbe7ce2a"/>
    <x v="519"/>
    <d v="2022-03-16T00:00:00"/>
    <x v="1357"/>
    <n v="7"/>
    <x v="0"/>
    <x v="5"/>
    <x v="4"/>
    <x v="1"/>
    <x v="4"/>
    <x v="0"/>
    <x v="1"/>
    <n v="5"/>
    <x v="23"/>
    <x v="2"/>
    <x v="5"/>
    <x v="1"/>
    <n v="30"/>
    <x v="1"/>
    <x v="1"/>
    <x v="0"/>
  </r>
  <r>
    <n v="1359"/>
    <s v="ec1f401c"/>
    <x v="991"/>
    <d v="2023-03-27T00:00:00"/>
    <x v="1358"/>
    <n v="8"/>
    <x v="0"/>
    <x v="2"/>
    <x v="2"/>
    <x v="0"/>
    <x v="6"/>
    <x v="2"/>
    <x v="2"/>
    <n v="2"/>
    <x v="12"/>
    <x v="1"/>
    <x v="7"/>
    <x v="3"/>
    <n v="23"/>
    <x v="1"/>
    <x v="0"/>
    <x v="3"/>
  </r>
  <r>
    <n v="1360"/>
    <s v="c2536f60"/>
    <x v="896"/>
    <d v="2022-12-01T00:00:00"/>
    <x v="1359"/>
    <n v="9"/>
    <x v="0"/>
    <x v="7"/>
    <x v="3"/>
    <x v="2"/>
    <x v="2"/>
    <x v="5"/>
    <x v="3"/>
    <n v="5"/>
    <x v="25"/>
    <x v="2"/>
    <x v="3"/>
    <x v="1"/>
    <n v="20"/>
    <x v="1"/>
    <x v="1"/>
    <x v="1"/>
  </r>
  <r>
    <n v="1361"/>
    <s v="d19f637f"/>
    <x v="633"/>
    <d v="2023-10-09T00:00:00"/>
    <x v="1360"/>
    <n v="10"/>
    <x v="0"/>
    <x v="1"/>
    <x v="0"/>
    <x v="0"/>
    <x v="1"/>
    <x v="2"/>
    <x v="3"/>
    <n v="3"/>
    <x v="33"/>
    <x v="2"/>
    <x v="1"/>
    <x v="2"/>
    <n v="46"/>
    <x v="1"/>
    <x v="0"/>
    <x v="1"/>
  </r>
  <r>
    <n v="1362"/>
    <s v="95420ddf"/>
    <x v="14"/>
    <d v="2023-10-21T00:00:00"/>
    <x v="1361"/>
    <n v="11"/>
    <x v="1"/>
    <x v="5"/>
    <x v="1"/>
    <x v="3"/>
    <x v="3"/>
    <x v="6"/>
    <x v="3"/>
    <n v="5"/>
    <x v="31"/>
    <x v="0"/>
    <x v="6"/>
    <x v="1"/>
    <n v="45"/>
    <x v="1"/>
    <x v="0"/>
    <x v="1"/>
  </r>
  <r>
    <n v="1363"/>
    <s v="d907c62f"/>
    <x v="729"/>
    <d v="2023-06-16T00:00:00"/>
    <x v="1362"/>
    <n v="12"/>
    <x v="1"/>
    <x v="3"/>
    <x v="3"/>
    <x v="1"/>
    <x v="4"/>
    <x v="2"/>
    <x v="1"/>
    <n v="4"/>
    <x v="19"/>
    <x v="2"/>
    <x v="10"/>
    <x v="1"/>
    <n v="59"/>
    <x v="1"/>
    <x v="0"/>
    <x v="1"/>
  </r>
  <r>
    <n v="1364"/>
    <s v="9da33cde"/>
    <x v="992"/>
    <d v="2024-03-31T00:00:00"/>
    <x v="1363"/>
    <n v="13"/>
    <x v="1"/>
    <x v="3"/>
    <x v="2"/>
    <x v="2"/>
    <x v="4"/>
    <x v="4"/>
    <x v="0"/>
    <n v="4"/>
    <x v="54"/>
    <x v="0"/>
    <x v="9"/>
    <x v="3"/>
    <n v="23"/>
    <x v="0"/>
    <x v="0"/>
    <x v="0"/>
  </r>
  <r>
    <n v="1365"/>
    <n v="44354275"/>
    <x v="993"/>
    <d v="2022-06-03T00:00:00"/>
    <x v="1364"/>
    <n v="14"/>
    <x v="1"/>
    <x v="1"/>
    <x v="0"/>
    <x v="0"/>
    <x v="5"/>
    <x v="3"/>
    <x v="0"/>
    <n v="3"/>
    <x v="42"/>
    <x v="2"/>
    <x v="2"/>
    <x v="1"/>
    <n v="31"/>
    <x v="0"/>
    <x v="1"/>
    <x v="0"/>
  </r>
  <r>
    <n v="1366"/>
    <s v="651311bd"/>
    <x v="994"/>
    <d v="2022-07-02T00:00:00"/>
    <x v="1365"/>
    <n v="15"/>
    <x v="1"/>
    <x v="2"/>
    <x v="4"/>
    <x v="4"/>
    <x v="4"/>
    <x v="3"/>
    <x v="3"/>
    <n v="3"/>
    <x v="14"/>
    <x v="2"/>
    <x v="2"/>
    <x v="2"/>
    <n v="8"/>
    <x v="1"/>
    <x v="0"/>
    <x v="1"/>
  </r>
  <r>
    <n v="1367"/>
    <s v="0c6472f5"/>
    <x v="606"/>
    <d v="2022-06-28T00:00:00"/>
    <x v="1366"/>
    <n v="16"/>
    <x v="0"/>
    <x v="1"/>
    <x v="2"/>
    <x v="4"/>
    <x v="1"/>
    <x v="6"/>
    <x v="2"/>
    <n v="1"/>
    <x v="9"/>
    <x v="2"/>
    <x v="10"/>
    <x v="3"/>
    <n v="28"/>
    <x v="1"/>
    <x v="0"/>
    <x v="1"/>
  </r>
  <r>
    <n v="1368"/>
    <s v="c9e3674c"/>
    <x v="153"/>
    <d v="2023-01-04T00:00:00"/>
    <x v="1367"/>
    <n v="17"/>
    <x v="0"/>
    <x v="3"/>
    <x v="2"/>
    <x v="3"/>
    <x v="5"/>
    <x v="0"/>
    <x v="3"/>
    <n v="2"/>
    <x v="34"/>
    <x v="1"/>
    <x v="4"/>
    <x v="1"/>
    <n v="48"/>
    <x v="0"/>
    <x v="1"/>
    <x v="1"/>
  </r>
  <r>
    <n v="1369"/>
    <s v="91a8b6c8"/>
    <x v="995"/>
    <d v="2024-04-26T00:00:00"/>
    <x v="1368"/>
    <n v="18"/>
    <x v="0"/>
    <x v="2"/>
    <x v="2"/>
    <x v="3"/>
    <x v="0"/>
    <x v="4"/>
    <x v="2"/>
    <n v="3"/>
    <x v="37"/>
    <x v="0"/>
    <x v="8"/>
    <x v="2"/>
    <n v="42"/>
    <x v="0"/>
    <x v="0"/>
    <x v="2"/>
  </r>
  <r>
    <n v="1370"/>
    <s v="bc4b336a"/>
    <x v="97"/>
    <d v="2022-04-29T00:00:00"/>
    <x v="1369"/>
    <n v="19"/>
    <x v="0"/>
    <x v="7"/>
    <x v="0"/>
    <x v="1"/>
    <x v="3"/>
    <x v="5"/>
    <x v="3"/>
    <n v="5"/>
    <x v="54"/>
    <x v="2"/>
    <x v="1"/>
    <x v="3"/>
    <n v="47"/>
    <x v="0"/>
    <x v="0"/>
    <x v="1"/>
  </r>
  <r>
    <n v="1371"/>
    <s v="4043e739"/>
    <x v="996"/>
    <d v="2020-01-24T00:00:00"/>
    <x v="1370"/>
    <n v="20"/>
    <x v="1"/>
    <x v="6"/>
    <x v="4"/>
    <x v="4"/>
    <x v="1"/>
    <x v="3"/>
    <x v="1"/>
    <n v="1"/>
    <x v="40"/>
    <x v="1"/>
    <x v="5"/>
    <x v="3"/>
    <n v="5"/>
    <x v="1"/>
    <x v="1"/>
    <x v="3"/>
  </r>
  <r>
    <n v="1372"/>
    <s v="255460fd"/>
    <x v="997"/>
    <d v="2021-02-22T00:00:00"/>
    <x v="1371"/>
    <n v="21"/>
    <x v="1"/>
    <x v="7"/>
    <x v="4"/>
    <x v="0"/>
    <x v="3"/>
    <x v="5"/>
    <x v="1"/>
    <n v="3"/>
    <x v="41"/>
    <x v="1"/>
    <x v="5"/>
    <x v="1"/>
    <n v="48"/>
    <x v="1"/>
    <x v="0"/>
    <x v="1"/>
  </r>
  <r>
    <n v="1373"/>
    <s v="6fa4d74f"/>
    <x v="998"/>
    <d v="2024-12-31T00:00:00"/>
    <x v="1372"/>
    <n v="22"/>
    <x v="1"/>
    <x v="6"/>
    <x v="4"/>
    <x v="0"/>
    <x v="2"/>
    <x v="2"/>
    <x v="1"/>
    <n v="2"/>
    <x v="30"/>
    <x v="2"/>
    <x v="1"/>
    <x v="1"/>
    <n v="41"/>
    <x v="0"/>
    <x v="0"/>
    <x v="2"/>
  </r>
  <r>
    <n v="1374"/>
    <s v="2ef19e64"/>
    <x v="339"/>
    <d v="2022-03-02T00:00:00"/>
    <x v="1373"/>
    <n v="23"/>
    <x v="1"/>
    <x v="1"/>
    <x v="3"/>
    <x v="0"/>
    <x v="5"/>
    <x v="4"/>
    <x v="0"/>
    <n v="2"/>
    <x v="18"/>
    <x v="1"/>
    <x v="0"/>
    <x v="3"/>
    <n v="13"/>
    <x v="0"/>
    <x v="1"/>
    <x v="2"/>
  </r>
  <r>
    <n v="1375"/>
    <s v="a90d18f3"/>
    <x v="999"/>
    <d v="2021-06-24T00:00:00"/>
    <x v="1374"/>
    <n v="0"/>
    <x v="1"/>
    <x v="2"/>
    <x v="1"/>
    <x v="1"/>
    <x v="6"/>
    <x v="5"/>
    <x v="1"/>
    <n v="5"/>
    <x v="4"/>
    <x v="2"/>
    <x v="6"/>
    <x v="2"/>
    <n v="45"/>
    <x v="1"/>
    <x v="0"/>
    <x v="3"/>
  </r>
  <r>
    <n v="1376"/>
    <s v="2ad62eb0"/>
    <x v="1000"/>
    <d v="2023-12-09T00:00:00"/>
    <x v="1375"/>
    <n v="1"/>
    <x v="1"/>
    <x v="5"/>
    <x v="2"/>
    <x v="0"/>
    <x v="5"/>
    <x v="2"/>
    <x v="3"/>
    <n v="5"/>
    <x v="23"/>
    <x v="0"/>
    <x v="9"/>
    <x v="0"/>
    <n v="37"/>
    <x v="1"/>
    <x v="1"/>
    <x v="3"/>
  </r>
  <r>
    <n v="1377"/>
    <s v="9910b630"/>
    <x v="1001"/>
    <d v="2020-11-19T00:00:00"/>
    <x v="1376"/>
    <n v="2"/>
    <x v="1"/>
    <x v="1"/>
    <x v="1"/>
    <x v="1"/>
    <x v="0"/>
    <x v="2"/>
    <x v="1"/>
    <n v="5"/>
    <x v="2"/>
    <x v="1"/>
    <x v="10"/>
    <x v="2"/>
    <n v="47"/>
    <x v="0"/>
    <x v="1"/>
    <x v="2"/>
  </r>
  <r>
    <n v="1378"/>
    <s v="53e2d62d"/>
    <x v="710"/>
    <d v="2023-09-18T00:00:00"/>
    <x v="1377"/>
    <n v="3"/>
    <x v="1"/>
    <x v="3"/>
    <x v="0"/>
    <x v="0"/>
    <x v="0"/>
    <x v="0"/>
    <x v="1"/>
    <n v="4"/>
    <x v="17"/>
    <x v="0"/>
    <x v="9"/>
    <x v="0"/>
    <n v="17"/>
    <x v="1"/>
    <x v="1"/>
    <x v="0"/>
  </r>
  <r>
    <n v="1379"/>
    <s v="cc0ce591"/>
    <x v="471"/>
    <d v="2021-07-01T00:00:00"/>
    <x v="1378"/>
    <n v="4"/>
    <x v="1"/>
    <x v="7"/>
    <x v="1"/>
    <x v="3"/>
    <x v="1"/>
    <x v="5"/>
    <x v="1"/>
    <n v="4"/>
    <x v="52"/>
    <x v="0"/>
    <x v="5"/>
    <x v="0"/>
    <n v="58"/>
    <x v="1"/>
    <x v="1"/>
    <x v="2"/>
  </r>
  <r>
    <n v="1380"/>
    <s v="aa8fa6c5"/>
    <x v="1002"/>
    <d v="2022-01-30T00:00:00"/>
    <x v="1379"/>
    <n v="5"/>
    <x v="1"/>
    <x v="6"/>
    <x v="1"/>
    <x v="0"/>
    <x v="2"/>
    <x v="2"/>
    <x v="3"/>
    <n v="5"/>
    <x v="30"/>
    <x v="1"/>
    <x v="1"/>
    <x v="1"/>
    <n v="7"/>
    <x v="1"/>
    <x v="1"/>
    <x v="2"/>
  </r>
  <r>
    <n v="1381"/>
    <n v="19992196"/>
    <x v="1003"/>
    <d v="2022-09-13T00:00:00"/>
    <x v="1380"/>
    <n v="6"/>
    <x v="1"/>
    <x v="0"/>
    <x v="2"/>
    <x v="1"/>
    <x v="2"/>
    <x v="4"/>
    <x v="1"/>
    <n v="4"/>
    <x v="3"/>
    <x v="1"/>
    <x v="8"/>
    <x v="2"/>
    <n v="43"/>
    <x v="0"/>
    <x v="1"/>
    <x v="2"/>
  </r>
  <r>
    <n v="1382"/>
    <s v="5b5c90d8"/>
    <x v="498"/>
    <d v="2020-10-25T00:00:00"/>
    <x v="1381"/>
    <n v="7"/>
    <x v="0"/>
    <x v="7"/>
    <x v="3"/>
    <x v="0"/>
    <x v="6"/>
    <x v="4"/>
    <x v="3"/>
    <n v="4"/>
    <x v="21"/>
    <x v="2"/>
    <x v="8"/>
    <x v="2"/>
    <n v="24"/>
    <x v="1"/>
    <x v="0"/>
    <x v="3"/>
  </r>
  <r>
    <n v="1383"/>
    <s v="ce20490f"/>
    <x v="191"/>
    <d v="2020-04-28T00:00:00"/>
    <x v="1382"/>
    <n v="8"/>
    <x v="0"/>
    <x v="2"/>
    <x v="4"/>
    <x v="1"/>
    <x v="1"/>
    <x v="4"/>
    <x v="1"/>
    <n v="1"/>
    <x v="56"/>
    <x v="2"/>
    <x v="7"/>
    <x v="2"/>
    <n v="30"/>
    <x v="0"/>
    <x v="0"/>
    <x v="2"/>
  </r>
  <r>
    <n v="1384"/>
    <s v="33a7c1be"/>
    <x v="1004"/>
    <d v="2021-03-31T00:00:00"/>
    <x v="1383"/>
    <n v="9"/>
    <x v="0"/>
    <x v="5"/>
    <x v="1"/>
    <x v="1"/>
    <x v="4"/>
    <x v="0"/>
    <x v="3"/>
    <n v="3"/>
    <x v="20"/>
    <x v="1"/>
    <x v="2"/>
    <x v="1"/>
    <n v="20"/>
    <x v="0"/>
    <x v="0"/>
    <x v="0"/>
  </r>
  <r>
    <n v="1385"/>
    <s v="e74dc418"/>
    <x v="1005"/>
    <d v="2020-10-24T00:00:00"/>
    <x v="1384"/>
    <n v="10"/>
    <x v="0"/>
    <x v="2"/>
    <x v="1"/>
    <x v="4"/>
    <x v="1"/>
    <x v="1"/>
    <x v="2"/>
    <n v="2"/>
    <x v="28"/>
    <x v="2"/>
    <x v="3"/>
    <x v="2"/>
    <n v="60"/>
    <x v="0"/>
    <x v="1"/>
    <x v="2"/>
  </r>
  <r>
    <n v="1386"/>
    <s v="6c5bb8c9"/>
    <x v="75"/>
    <d v="2024-04-02T00:00:00"/>
    <x v="1385"/>
    <n v="11"/>
    <x v="1"/>
    <x v="6"/>
    <x v="3"/>
    <x v="2"/>
    <x v="0"/>
    <x v="5"/>
    <x v="0"/>
    <n v="1"/>
    <x v="16"/>
    <x v="0"/>
    <x v="0"/>
    <x v="1"/>
    <n v="12"/>
    <x v="0"/>
    <x v="0"/>
    <x v="0"/>
  </r>
  <r>
    <n v="1387"/>
    <s v="25199ae6"/>
    <x v="1006"/>
    <d v="2022-08-11T00:00:00"/>
    <x v="1386"/>
    <n v="12"/>
    <x v="1"/>
    <x v="5"/>
    <x v="4"/>
    <x v="2"/>
    <x v="6"/>
    <x v="3"/>
    <x v="2"/>
    <n v="4"/>
    <x v="9"/>
    <x v="2"/>
    <x v="9"/>
    <x v="0"/>
    <n v="5"/>
    <x v="0"/>
    <x v="1"/>
    <x v="0"/>
  </r>
  <r>
    <n v="1388"/>
    <s v="47ffcd87"/>
    <x v="1007"/>
    <d v="2020-12-16T00:00:00"/>
    <x v="1387"/>
    <n v="13"/>
    <x v="1"/>
    <x v="4"/>
    <x v="2"/>
    <x v="4"/>
    <x v="5"/>
    <x v="4"/>
    <x v="3"/>
    <n v="4"/>
    <x v="18"/>
    <x v="0"/>
    <x v="5"/>
    <x v="2"/>
    <n v="19"/>
    <x v="1"/>
    <x v="0"/>
    <x v="0"/>
  </r>
  <r>
    <n v="1389"/>
    <s v="6576bc46"/>
    <x v="307"/>
    <d v="2020-04-26T00:00:00"/>
    <x v="1388"/>
    <n v="14"/>
    <x v="1"/>
    <x v="0"/>
    <x v="1"/>
    <x v="0"/>
    <x v="1"/>
    <x v="1"/>
    <x v="2"/>
    <n v="5"/>
    <x v="23"/>
    <x v="0"/>
    <x v="0"/>
    <x v="2"/>
    <n v="60"/>
    <x v="0"/>
    <x v="1"/>
    <x v="3"/>
  </r>
  <r>
    <n v="1390"/>
    <s v="aa960ecc"/>
    <x v="422"/>
    <d v="2021-01-20T00:00:00"/>
    <x v="1389"/>
    <n v="15"/>
    <x v="1"/>
    <x v="6"/>
    <x v="2"/>
    <x v="2"/>
    <x v="2"/>
    <x v="5"/>
    <x v="2"/>
    <n v="3"/>
    <x v="19"/>
    <x v="0"/>
    <x v="1"/>
    <x v="3"/>
    <n v="51"/>
    <x v="1"/>
    <x v="0"/>
    <x v="3"/>
  </r>
  <r>
    <n v="1391"/>
    <s v="d217aa48"/>
    <x v="615"/>
    <d v="2022-09-10T00:00:00"/>
    <x v="1390"/>
    <n v="16"/>
    <x v="0"/>
    <x v="4"/>
    <x v="4"/>
    <x v="3"/>
    <x v="2"/>
    <x v="2"/>
    <x v="1"/>
    <n v="5"/>
    <x v="56"/>
    <x v="0"/>
    <x v="0"/>
    <x v="0"/>
    <n v="56"/>
    <x v="0"/>
    <x v="1"/>
    <x v="2"/>
  </r>
  <r>
    <n v="1392"/>
    <s v="32492c8e"/>
    <x v="63"/>
    <d v="2020-04-21T00:00:00"/>
    <x v="1391"/>
    <n v="17"/>
    <x v="0"/>
    <x v="1"/>
    <x v="4"/>
    <x v="2"/>
    <x v="5"/>
    <x v="2"/>
    <x v="0"/>
    <n v="1"/>
    <x v="27"/>
    <x v="0"/>
    <x v="4"/>
    <x v="0"/>
    <n v="25"/>
    <x v="1"/>
    <x v="1"/>
    <x v="2"/>
  </r>
  <r>
    <n v="1393"/>
    <s v="5628a37f"/>
    <x v="884"/>
    <d v="2022-04-13T00:00:00"/>
    <x v="1392"/>
    <n v="18"/>
    <x v="0"/>
    <x v="4"/>
    <x v="1"/>
    <x v="2"/>
    <x v="4"/>
    <x v="6"/>
    <x v="1"/>
    <n v="4"/>
    <x v="43"/>
    <x v="2"/>
    <x v="6"/>
    <x v="0"/>
    <n v="52"/>
    <x v="0"/>
    <x v="1"/>
    <x v="3"/>
  </r>
  <r>
    <n v="1394"/>
    <s v="8190afbb"/>
    <x v="241"/>
    <d v="2020-03-24T00:00:00"/>
    <x v="1393"/>
    <n v="19"/>
    <x v="0"/>
    <x v="1"/>
    <x v="4"/>
    <x v="3"/>
    <x v="3"/>
    <x v="0"/>
    <x v="1"/>
    <n v="5"/>
    <x v="33"/>
    <x v="1"/>
    <x v="3"/>
    <x v="1"/>
    <n v="15"/>
    <x v="0"/>
    <x v="1"/>
    <x v="2"/>
  </r>
  <r>
    <n v="1395"/>
    <s v="ddb0486f"/>
    <x v="124"/>
    <d v="2022-07-29T00:00:00"/>
    <x v="1394"/>
    <n v="20"/>
    <x v="1"/>
    <x v="1"/>
    <x v="2"/>
    <x v="4"/>
    <x v="5"/>
    <x v="2"/>
    <x v="2"/>
    <n v="5"/>
    <x v="25"/>
    <x v="1"/>
    <x v="9"/>
    <x v="3"/>
    <n v="33"/>
    <x v="1"/>
    <x v="0"/>
    <x v="3"/>
  </r>
  <r>
    <n v="1396"/>
    <s v="8fa66fc0"/>
    <x v="728"/>
    <d v="2021-04-26T00:00:00"/>
    <x v="1395"/>
    <n v="21"/>
    <x v="1"/>
    <x v="7"/>
    <x v="1"/>
    <x v="0"/>
    <x v="0"/>
    <x v="4"/>
    <x v="3"/>
    <n v="3"/>
    <x v="32"/>
    <x v="1"/>
    <x v="0"/>
    <x v="0"/>
    <n v="37"/>
    <x v="0"/>
    <x v="0"/>
    <x v="3"/>
  </r>
  <r>
    <n v="1397"/>
    <s v="03ff417a"/>
    <x v="156"/>
    <d v="2020-02-26T00:00:00"/>
    <x v="1396"/>
    <n v="22"/>
    <x v="1"/>
    <x v="6"/>
    <x v="3"/>
    <x v="2"/>
    <x v="5"/>
    <x v="4"/>
    <x v="1"/>
    <n v="2"/>
    <x v="33"/>
    <x v="1"/>
    <x v="3"/>
    <x v="0"/>
    <n v="46"/>
    <x v="1"/>
    <x v="0"/>
    <x v="1"/>
  </r>
  <r>
    <n v="1398"/>
    <s v="792b961d"/>
    <x v="482"/>
    <d v="2021-01-30T00:00:00"/>
    <x v="1397"/>
    <n v="23"/>
    <x v="1"/>
    <x v="3"/>
    <x v="3"/>
    <x v="0"/>
    <x v="2"/>
    <x v="0"/>
    <x v="2"/>
    <n v="5"/>
    <x v="5"/>
    <x v="0"/>
    <x v="7"/>
    <x v="0"/>
    <n v="49"/>
    <x v="1"/>
    <x v="0"/>
    <x v="3"/>
  </r>
  <r>
    <n v="1399"/>
    <s v="d954a7f8"/>
    <x v="1008"/>
    <d v="2023-10-04T00:00:00"/>
    <x v="1398"/>
    <n v="0"/>
    <x v="1"/>
    <x v="3"/>
    <x v="1"/>
    <x v="2"/>
    <x v="3"/>
    <x v="5"/>
    <x v="0"/>
    <n v="3"/>
    <x v="9"/>
    <x v="1"/>
    <x v="8"/>
    <x v="0"/>
    <n v="50"/>
    <x v="1"/>
    <x v="0"/>
    <x v="1"/>
  </r>
  <r>
    <n v="1400"/>
    <s v="345a920f"/>
    <x v="458"/>
    <d v="2023-11-19T00:00:00"/>
    <x v="1399"/>
    <n v="1"/>
    <x v="1"/>
    <x v="6"/>
    <x v="0"/>
    <x v="4"/>
    <x v="2"/>
    <x v="3"/>
    <x v="3"/>
    <n v="2"/>
    <x v="29"/>
    <x v="0"/>
    <x v="5"/>
    <x v="1"/>
    <n v="16"/>
    <x v="0"/>
    <x v="0"/>
    <x v="1"/>
  </r>
  <r>
    <n v="1401"/>
    <s v="a819febb"/>
    <x v="1009"/>
    <d v="2024-08-31T00:00:00"/>
    <x v="1400"/>
    <n v="2"/>
    <x v="1"/>
    <x v="7"/>
    <x v="1"/>
    <x v="0"/>
    <x v="0"/>
    <x v="4"/>
    <x v="0"/>
    <n v="2"/>
    <x v="50"/>
    <x v="0"/>
    <x v="4"/>
    <x v="0"/>
    <n v="11"/>
    <x v="0"/>
    <x v="0"/>
    <x v="0"/>
  </r>
  <r>
    <n v="1402"/>
    <s v="9747bcb7"/>
    <x v="895"/>
    <d v="2020-03-27T00:00:00"/>
    <x v="1401"/>
    <n v="3"/>
    <x v="1"/>
    <x v="6"/>
    <x v="4"/>
    <x v="0"/>
    <x v="5"/>
    <x v="5"/>
    <x v="3"/>
    <n v="1"/>
    <x v="35"/>
    <x v="0"/>
    <x v="1"/>
    <x v="3"/>
    <n v="38"/>
    <x v="0"/>
    <x v="0"/>
    <x v="2"/>
  </r>
  <r>
    <n v="1403"/>
    <s v="68e7b28b"/>
    <x v="635"/>
    <d v="2020-10-27T00:00:00"/>
    <x v="1402"/>
    <n v="4"/>
    <x v="1"/>
    <x v="6"/>
    <x v="1"/>
    <x v="4"/>
    <x v="4"/>
    <x v="5"/>
    <x v="1"/>
    <n v="4"/>
    <x v="27"/>
    <x v="2"/>
    <x v="7"/>
    <x v="1"/>
    <n v="49"/>
    <x v="1"/>
    <x v="1"/>
    <x v="2"/>
  </r>
  <r>
    <n v="1404"/>
    <s v="fe76fef6"/>
    <x v="91"/>
    <d v="2022-03-03T00:00:00"/>
    <x v="1403"/>
    <n v="5"/>
    <x v="1"/>
    <x v="4"/>
    <x v="2"/>
    <x v="3"/>
    <x v="5"/>
    <x v="4"/>
    <x v="0"/>
    <n v="3"/>
    <x v="12"/>
    <x v="0"/>
    <x v="7"/>
    <x v="2"/>
    <n v="25"/>
    <x v="0"/>
    <x v="1"/>
    <x v="2"/>
  </r>
  <r>
    <n v="1405"/>
    <s v="6088de44"/>
    <x v="303"/>
    <d v="2022-01-18T00:00:00"/>
    <x v="1404"/>
    <n v="6"/>
    <x v="1"/>
    <x v="3"/>
    <x v="4"/>
    <x v="2"/>
    <x v="1"/>
    <x v="1"/>
    <x v="0"/>
    <n v="3"/>
    <x v="29"/>
    <x v="2"/>
    <x v="3"/>
    <x v="0"/>
    <n v="50"/>
    <x v="0"/>
    <x v="0"/>
    <x v="3"/>
  </r>
  <r>
    <n v="1406"/>
    <s v="92babaa3"/>
    <x v="1010"/>
    <d v="2023-09-04T00:00:00"/>
    <x v="1405"/>
    <n v="7"/>
    <x v="0"/>
    <x v="3"/>
    <x v="0"/>
    <x v="3"/>
    <x v="2"/>
    <x v="3"/>
    <x v="2"/>
    <n v="5"/>
    <x v="44"/>
    <x v="0"/>
    <x v="6"/>
    <x v="2"/>
    <n v="7"/>
    <x v="0"/>
    <x v="1"/>
    <x v="2"/>
  </r>
  <r>
    <n v="1407"/>
    <s v="91a9f9c9"/>
    <x v="274"/>
    <d v="2024-06-16T00:00:00"/>
    <x v="1406"/>
    <n v="8"/>
    <x v="0"/>
    <x v="2"/>
    <x v="3"/>
    <x v="2"/>
    <x v="0"/>
    <x v="5"/>
    <x v="1"/>
    <n v="2"/>
    <x v="35"/>
    <x v="1"/>
    <x v="1"/>
    <x v="3"/>
    <n v="39"/>
    <x v="0"/>
    <x v="1"/>
    <x v="0"/>
  </r>
  <r>
    <n v="1408"/>
    <s v="0fbea938"/>
    <x v="554"/>
    <d v="2024-03-18T00:00:00"/>
    <x v="1407"/>
    <n v="9"/>
    <x v="0"/>
    <x v="7"/>
    <x v="0"/>
    <x v="1"/>
    <x v="0"/>
    <x v="6"/>
    <x v="2"/>
    <n v="2"/>
    <x v="53"/>
    <x v="0"/>
    <x v="6"/>
    <x v="3"/>
    <n v="11"/>
    <x v="1"/>
    <x v="1"/>
    <x v="3"/>
  </r>
  <r>
    <n v="1409"/>
    <s v="e90227b0"/>
    <x v="50"/>
    <d v="2024-12-27T00:00:00"/>
    <x v="1408"/>
    <n v="10"/>
    <x v="0"/>
    <x v="2"/>
    <x v="4"/>
    <x v="4"/>
    <x v="2"/>
    <x v="4"/>
    <x v="2"/>
    <n v="2"/>
    <x v="34"/>
    <x v="1"/>
    <x v="8"/>
    <x v="1"/>
    <n v="42"/>
    <x v="0"/>
    <x v="0"/>
    <x v="1"/>
  </r>
  <r>
    <n v="1410"/>
    <s v="f4191392"/>
    <x v="1011"/>
    <d v="2023-09-19T00:00:00"/>
    <x v="1409"/>
    <n v="11"/>
    <x v="1"/>
    <x v="4"/>
    <x v="3"/>
    <x v="0"/>
    <x v="2"/>
    <x v="1"/>
    <x v="1"/>
    <n v="5"/>
    <x v="25"/>
    <x v="2"/>
    <x v="8"/>
    <x v="2"/>
    <n v="54"/>
    <x v="1"/>
    <x v="0"/>
    <x v="0"/>
  </r>
  <r>
    <n v="1411"/>
    <s v="3188ce6f"/>
    <x v="208"/>
    <d v="2020-01-05T00:00:00"/>
    <x v="1410"/>
    <n v="12"/>
    <x v="1"/>
    <x v="3"/>
    <x v="1"/>
    <x v="2"/>
    <x v="6"/>
    <x v="1"/>
    <x v="0"/>
    <n v="3"/>
    <x v="42"/>
    <x v="1"/>
    <x v="1"/>
    <x v="3"/>
    <n v="28"/>
    <x v="0"/>
    <x v="1"/>
    <x v="3"/>
  </r>
  <r>
    <n v="1412"/>
    <s v="5e110d38"/>
    <x v="849"/>
    <d v="2020-04-23T00:00:00"/>
    <x v="1411"/>
    <n v="13"/>
    <x v="1"/>
    <x v="1"/>
    <x v="1"/>
    <x v="2"/>
    <x v="3"/>
    <x v="3"/>
    <x v="2"/>
    <n v="2"/>
    <x v="34"/>
    <x v="0"/>
    <x v="3"/>
    <x v="3"/>
    <n v="48"/>
    <x v="0"/>
    <x v="1"/>
    <x v="2"/>
  </r>
  <r>
    <n v="1413"/>
    <s v="8a65a705"/>
    <x v="346"/>
    <d v="2022-03-07T00:00:00"/>
    <x v="1412"/>
    <n v="14"/>
    <x v="1"/>
    <x v="7"/>
    <x v="3"/>
    <x v="1"/>
    <x v="2"/>
    <x v="5"/>
    <x v="1"/>
    <n v="4"/>
    <x v="3"/>
    <x v="2"/>
    <x v="5"/>
    <x v="0"/>
    <n v="10"/>
    <x v="0"/>
    <x v="0"/>
    <x v="3"/>
  </r>
  <r>
    <n v="1414"/>
    <s v="ebf93199"/>
    <x v="1012"/>
    <d v="2020-10-12T00:00:00"/>
    <x v="1413"/>
    <n v="15"/>
    <x v="1"/>
    <x v="6"/>
    <x v="1"/>
    <x v="0"/>
    <x v="3"/>
    <x v="4"/>
    <x v="3"/>
    <n v="3"/>
    <x v="12"/>
    <x v="0"/>
    <x v="8"/>
    <x v="3"/>
    <n v="35"/>
    <x v="1"/>
    <x v="0"/>
    <x v="2"/>
  </r>
  <r>
    <n v="1415"/>
    <s v="beae6e2e"/>
    <x v="1013"/>
    <d v="2020-07-13T00:00:00"/>
    <x v="1414"/>
    <n v="16"/>
    <x v="0"/>
    <x v="1"/>
    <x v="4"/>
    <x v="4"/>
    <x v="0"/>
    <x v="4"/>
    <x v="2"/>
    <n v="5"/>
    <x v="50"/>
    <x v="2"/>
    <x v="7"/>
    <x v="2"/>
    <n v="30"/>
    <x v="1"/>
    <x v="1"/>
    <x v="3"/>
  </r>
  <r>
    <n v="1416"/>
    <s v="fc289899"/>
    <x v="1014"/>
    <d v="2024-09-06T00:00:00"/>
    <x v="1415"/>
    <n v="17"/>
    <x v="0"/>
    <x v="4"/>
    <x v="4"/>
    <x v="3"/>
    <x v="0"/>
    <x v="5"/>
    <x v="3"/>
    <n v="1"/>
    <x v="39"/>
    <x v="1"/>
    <x v="4"/>
    <x v="2"/>
    <n v="29"/>
    <x v="0"/>
    <x v="1"/>
    <x v="1"/>
  </r>
  <r>
    <n v="1417"/>
    <s v="77aeaa45"/>
    <x v="899"/>
    <d v="2024-03-20T00:00:00"/>
    <x v="1416"/>
    <n v="18"/>
    <x v="0"/>
    <x v="4"/>
    <x v="1"/>
    <x v="3"/>
    <x v="0"/>
    <x v="0"/>
    <x v="0"/>
    <n v="3"/>
    <x v="35"/>
    <x v="0"/>
    <x v="3"/>
    <x v="0"/>
    <n v="34"/>
    <x v="0"/>
    <x v="1"/>
    <x v="3"/>
  </r>
  <r>
    <n v="1418"/>
    <s v="bc7e8d5e"/>
    <x v="677"/>
    <d v="2020-02-02T00:00:00"/>
    <x v="1417"/>
    <n v="19"/>
    <x v="0"/>
    <x v="6"/>
    <x v="4"/>
    <x v="1"/>
    <x v="2"/>
    <x v="3"/>
    <x v="0"/>
    <n v="3"/>
    <x v="48"/>
    <x v="1"/>
    <x v="6"/>
    <x v="2"/>
    <n v="9"/>
    <x v="1"/>
    <x v="0"/>
    <x v="2"/>
  </r>
  <r>
    <n v="1419"/>
    <s v="889c777f"/>
    <x v="676"/>
    <d v="2021-01-03T00:00:00"/>
    <x v="1418"/>
    <n v="20"/>
    <x v="1"/>
    <x v="3"/>
    <x v="1"/>
    <x v="2"/>
    <x v="2"/>
    <x v="0"/>
    <x v="0"/>
    <n v="2"/>
    <x v="49"/>
    <x v="2"/>
    <x v="10"/>
    <x v="1"/>
    <n v="45"/>
    <x v="1"/>
    <x v="1"/>
    <x v="2"/>
  </r>
  <r>
    <n v="1420"/>
    <s v="b01e70b4"/>
    <x v="1015"/>
    <d v="2021-09-19T00:00:00"/>
    <x v="1419"/>
    <n v="21"/>
    <x v="1"/>
    <x v="5"/>
    <x v="1"/>
    <x v="4"/>
    <x v="2"/>
    <x v="4"/>
    <x v="2"/>
    <n v="2"/>
    <x v="17"/>
    <x v="2"/>
    <x v="8"/>
    <x v="0"/>
    <n v="16"/>
    <x v="1"/>
    <x v="0"/>
    <x v="3"/>
  </r>
  <r>
    <n v="1421"/>
    <s v="2e3728db"/>
    <x v="114"/>
    <d v="2024-10-09T00:00:00"/>
    <x v="1420"/>
    <n v="22"/>
    <x v="1"/>
    <x v="4"/>
    <x v="4"/>
    <x v="0"/>
    <x v="1"/>
    <x v="1"/>
    <x v="0"/>
    <n v="4"/>
    <x v="33"/>
    <x v="2"/>
    <x v="9"/>
    <x v="0"/>
    <n v="46"/>
    <x v="1"/>
    <x v="0"/>
    <x v="1"/>
  </r>
  <r>
    <n v="1422"/>
    <s v="544b2269"/>
    <x v="1016"/>
    <d v="2020-04-29T00:00:00"/>
    <x v="1421"/>
    <n v="23"/>
    <x v="1"/>
    <x v="6"/>
    <x v="0"/>
    <x v="1"/>
    <x v="6"/>
    <x v="3"/>
    <x v="2"/>
    <n v="3"/>
    <x v="16"/>
    <x v="2"/>
    <x v="8"/>
    <x v="1"/>
    <n v="33"/>
    <x v="0"/>
    <x v="0"/>
    <x v="1"/>
  </r>
  <r>
    <n v="1423"/>
    <s v="8b98332a"/>
    <x v="666"/>
    <d v="2021-02-15T00:00:00"/>
    <x v="1422"/>
    <n v="0"/>
    <x v="1"/>
    <x v="1"/>
    <x v="4"/>
    <x v="4"/>
    <x v="6"/>
    <x v="4"/>
    <x v="2"/>
    <n v="1"/>
    <x v="55"/>
    <x v="2"/>
    <x v="2"/>
    <x v="2"/>
    <n v="12"/>
    <x v="1"/>
    <x v="1"/>
    <x v="0"/>
  </r>
  <r>
    <n v="1424"/>
    <s v="6adac003"/>
    <x v="96"/>
    <d v="2023-06-23T00:00:00"/>
    <x v="1423"/>
    <n v="1"/>
    <x v="1"/>
    <x v="0"/>
    <x v="4"/>
    <x v="2"/>
    <x v="6"/>
    <x v="6"/>
    <x v="3"/>
    <n v="4"/>
    <x v="30"/>
    <x v="2"/>
    <x v="2"/>
    <x v="2"/>
    <n v="46"/>
    <x v="0"/>
    <x v="0"/>
    <x v="3"/>
  </r>
  <r>
    <n v="1425"/>
    <s v="254b88a5"/>
    <x v="1017"/>
    <d v="2024-05-13T00:00:00"/>
    <x v="1424"/>
    <n v="2"/>
    <x v="1"/>
    <x v="1"/>
    <x v="0"/>
    <x v="0"/>
    <x v="5"/>
    <x v="4"/>
    <x v="0"/>
    <n v="4"/>
    <x v="50"/>
    <x v="1"/>
    <x v="2"/>
    <x v="0"/>
    <n v="25"/>
    <x v="1"/>
    <x v="1"/>
    <x v="3"/>
  </r>
  <r>
    <n v="1426"/>
    <s v="a19abad9"/>
    <x v="1018"/>
    <d v="2020-03-06T00:00:00"/>
    <x v="1425"/>
    <n v="3"/>
    <x v="1"/>
    <x v="1"/>
    <x v="0"/>
    <x v="1"/>
    <x v="4"/>
    <x v="2"/>
    <x v="1"/>
    <n v="3"/>
    <x v="30"/>
    <x v="0"/>
    <x v="10"/>
    <x v="0"/>
    <n v="30"/>
    <x v="0"/>
    <x v="1"/>
    <x v="2"/>
  </r>
  <r>
    <n v="1427"/>
    <s v="047b8b37"/>
    <x v="801"/>
    <d v="2021-12-17T00:00:00"/>
    <x v="1426"/>
    <n v="4"/>
    <x v="1"/>
    <x v="2"/>
    <x v="2"/>
    <x v="3"/>
    <x v="4"/>
    <x v="4"/>
    <x v="2"/>
    <n v="2"/>
    <x v="10"/>
    <x v="2"/>
    <x v="1"/>
    <x v="2"/>
    <n v="12"/>
    <x v="0"/>
    <x v="0"/>
    <x v="2"/>
  </r>
  <r>
    <n v="1428"/>
    <s v="d9c78c6b"/>
    <x v="890"/>
    <d v="2022-08-10T00:00:00"/>
    <x v="1427"/>
    <n v="5"/>
    <x v="1"/>
    <x v="4"/>
    <x v="3"/>
    <x v="4"/>
    <x v="3"/>
    <x v="6"/>
    <x v="1"/>
    <n v="5"/>
    <x v="41"/>
    <x v="1"/>
    <x v="3"/>
    <x v="0"/>
    <n v="11"/>
    <x v="1"/>
    <x v="1"/>
    <x v="1"/>
  </r>
  <r>
    <n v="1429"/>
    <s v="397a0f2b"/>
    <x v="193"/>
    <d v="2021-02-17T00:00:00"/>
    <x v="1428"/>
    <n v="6"/>
    <x v="1"/>
    <x v="5"/>
    <x v="0"/>
    <x v="3"/>
    <x v="2"/>
    <x v="6"/>
    <x v="2"/>
    <n v="3"/>
    <x v="4"/>
    <x v="1"/>
    <x v="6"/>
    <x v="0"/>
    <n v="30"/>
    <x v="1"/>
    <x v="0"/>
    <x v="2"/>
  </r>
  <r>
    <n v="1430"/>
    <s v="65a09302"/>
    <x v="899"/>
    <d v="2024-03-20T00:00:00"/>
    <x v="1429"/>
    <n v="7"/>
    <x v="0"/>
    <x v="0"/>
    <x v="4"/>
    <x v="1"/>
    <x v="2"/>
    <x v="1"/>
    <x v="1"/>
    <n v="3"/>
    <x v="25"/>
    <x v="1"/>
    <x v="3"/>
    <x v="2"/>
    <n v="9"/>
    <x v="0"/>
    <x v="0"/>
    <x v="1"/>
  </r>
  <r>
    <n v="1431"/>
    <s v="bbd99043"/>
    <x v="1019"/>
    <d v="2023-09-05T00:00:00"/>
    <x v="1430"/>
    <n v="8"/>
    <x v="0"/>
    <x v="5"/>
    <x v="2"/>
    <x v="1"/>
    <x v="3"/>
    <x v="4"/>
    <x v="3"/>
    <n v="5"/>
    <x v="4"/>
    <x v="0"/>
    <x v="1"/>
    <x v="1"/>
    <n v="8"/>
    <x v="1"/>
    <x v="1"/>
    <x v="3"/>
  </r>
  <r>
    <n v="1432"/>
    <n v="18794136"/>
    <x v="1020"/>
    <d v="2021-04-15T00:00:00"/>
    <x v="1431"/>
    <n v="9"/>
    <x v="0"/>
    <x v="0"/>
    <x v="3"/>
    <x v="3"/>
    <x v="3"/>
    <x v="3"/>
    <x v="2"/>
    <n v="3"/>
    <x v="24"/>
    <x v="1"/>
    <x v="1"/>
    <x v="2"/>
    <n v="26"/>
    <x v="1"/>
    <x v="1"/>
    <x v="1"/>
  </r>
  <r>
    <n v="1433"/>
    <s v="ef25b436"/>
    <x v="834"/>
    <d v="2022-03-23T00:00:00"/>
    <x v="1432"/>
    <n v="10"/>
    <x v="0"/>
    <x v="4"/>
    <x v="0"/>
    <x v="4"/>
    <x v="5"/>
    <x v="1"/>
    <x v="0"/>
    <n v="3"/>
    <x v="49"/>
    <x v="1"/>
    <x v="10"/>
    <x v="1"/>
    <n v="37"/>
    <x v="1"/>
    <x v="0"/>
    <x v="3"/>
  </r>
  <r>
    <n v="1434"/>
    <s v="77137f97"/>
    <x v="399"/>
    <d v="2024-06-02T00:00:00"/>
    <x v="1433"/>
    <n v="11"/>
    <x v="1"/>
    <x v="5"/>
    <x v="3"/>
    <x v="3"/>
    <x v="3"/>
    <x v="2"/>
    <x v="1"/>
    <n v="5"/>
    <x v="43"/>
    <x v="0"/>
    <x v="4"/>
    <x v="0"/>
    <n v="50"/>
    <x v="0"/>
    <x v="0"/>
    <x v="1"/>
  </r>
  <r>
    <n v="1435"/>
    <s v="964dc377"/>
    <x v="1021"/>
    <d v="2023-06-05T00:00:00"/>
    <x v="1434"/>
    <n v="12"/>
    <x v="1"/>
    <x v="5"/>
    <x v="1"/>
    <x v="1"/>
    <x v="2"/>
    <x v="4"/>
    <x v="2"/>
    <n v="1"/>
    <x v="47"/>
    <x v="0"/>
    <x v="0"/>
    <x v="3"/>
    <n v="29"/>
    <x v="1"/>
    <x v="1"/>
    <x v="1"/>
  </r>
  <r>
    <n v="1436"/>
    <s v="0f8cb860"/>
    <x v="1022"/>
    <d v="2022-11-28T00:00:00"/>
    <x v="1435"/>
    <n v="13"/>
    <x v="1"/>
    <x v="1"/>
    <x v="2"/>
    <x v="2"/>
    <x v="2"/>
    <x v="2"/>
    <x v="2"/>
    <n v="3"/>
    <x v="2"/>
    <x v="0"/>
    <x v="1"/>
    <x v="0"/>
    <n v="5"/>
    <x v="1"/>
    <x v="0"/>
    <x v="3"/>
  </r>
  <r>
    <n v="1437"/>
    <s v="2a709e13"/>
    <x v="1023"/>
    <d v="2022-12-20T00:00:00"/>
    <x v="1436"/>
    <n v="14"/>
    <x v="1"/>
    <x v="7"/>
    <x v="1"/>
    <x v="0"/>
    <x v="5"/>
    <x v="2"/>
    <x v="1"/>
    <n v="2"/>
    <x v="57"/>
    <x v="0"/>
    <x v="6"/>
    <x v="2"/>
    <n v="14"/>
    <x v="1"/>
    <x v="0"/>
    <x v="2"/>
  </r>
  <r>
    <n v="1438"/>
    <s v="99b6fb47"/>
    <x v="464"/>
    <d v="2021-10-29T00:00:00"/>
    <x v="1437"/>
    <n v="15"/>
    <x v="1"/>
    <x v="3"/>
    <x v="3"/>
    <x v="1"/>
    <x v="3"/>
    <x v="1"/>
    <x v="2"/>
    <n v="3"/>
    <x v="0"/>
    <x v="1"/>
    <x v="9"/>
    <x v="2"/>
    <n v="40"/>
    <x v="1"/>
    <x v="0"/>
    <x v="1"/>
  </r>
  <r>
    <n v="1439"/>
    <s v="7dd8b33b"/>
    <x v="537"/>
    <d v="2022-06-23T00:00:00"/>
    <x v="1438"/>
    <n v="16"/>
    <x v="0"/>
    <x v="3"/>
    <x v="3"/>
    <x v="0"/>
    <x v="4"/>
    <x v="4"/>
    <x v="0"/>
    <n v="5"/>
    <x v="51"/>
    <x v="1"/>
    <x v="4"/>
    <x v="3"/>
    <n v="35"/>
    <x v="1"/>
    <x v="1"/>
    <x v="3"/>
  </r>
  <r>
    <n v="1440"/>
    <s v="db02ec8d"/>
    <x v="514"/>
    <d v="2024-03-17T00:00:00"/>
    <x v="1439"/>
    <n v="17"/>
    <x v="0"/>
    <x v="0"/>
    <x v="2"/>
    <x v="2"/>
    <x v="6"/>
    <x v="4"/>
    <x v="3"/>
    <n v="2"/>
    <x v="51"/>
    <x v="1"/>
    <x v="4"/>
    <x v="0"/>
    <n v="16"/>
    <x v="0"/>
    <x v="1"/>
    <x v="3"/>
  </r>
  <r>
    <n v="1441"/>
    <s v="438005ff"/>
    <x v="12"/>
    <d v="2020-10-08T00:00:00"/>
    <x v="1440"/>
    <n v="18"/>
    <x v="0"/>
    <x v="0"/>
    <x v="1"/>
    <x v="2"/>
    <x v="2"/>
    <x v="3"/>
    <x v="3"/>
    <n v="5"/>
    <x v="15"/>
    <x v="2"/>
    <x v="6"/>
    <x v="0"/>
    <n v="15"/>
    <x v="1"/>
    <x v="1"/>
    <x v="1"/>
  </r>
  <r>
    <n v="1442"/>
    <s v="d0629dd6"/>
    <x v="546"/>
    <d v="2022-04-19T00:00:00"/>
    <x v="1441"/>
    <n v="19"/>
    <x v="0"/>
    <x v="7"/>
    <x v="1"/>
    <x v="4"/>
    <x v="1"/>
    <x v="3"/>
    <x v="2"/>
    <n v="1"/>
    <x v="28"/>
    <x v="1"/>
    <x v="1"/>
    <x v="0"/>
    <n v="39"/>
    <x v="0"/>
    <x v="1"/>
    <x v="1"/>
  </r>
  <r>
    <n v="1443"/>
    <s v="2f34d378"/>
    <x v="1024"/>
    <d v="2021-08-23T00:00:00"/>
    <x v="1442"/>
    <n v="20"/>
    <x v="1"/>
    <x v="5"/>
    <x v="1"/>
    <x v="1"/>
    <x v="2"/>
    <x v="1"/>
    <x v="0"/>
    <n v="1"/>
    <x v="35"/>
    <x v="1"/>
    <x v="6"/>
    <x v="0"/>
    <n v="11"/>
    <x v="1"/>
    <x v="1"/>
    <x v="2"/>
  </r>
  <r>
    <n v="1444"/>
    <s v="888879c8"/>
    <x v="1025"/>
    <d v="2023-08-09T00:00:00"/>
    <x v="1443"/>
    <n v="21"/>
    <x v="1"/>
    <x v="0"/>
    <x v="4"/>
    <x v="2"/>
    <x v="2"/>
    <x v="2"/>
    <x v="0"/>
    <n v="2"/>
    <x v="44"/>
    <x v="2"/>
    <x v="5"/>
    <x v="2"/>
    <n v="18"/>
    <x v="0"/>
    <x v="0"/>
    <x v="1"/>
  </r>
  <r>
    <n v="1445"/>
    <s v="3a976e3e"/>
    <x v="1026"/>
    <d v="2022-06-09T00:00:00"/>
    <x v="1444"/>
    <n v="22"/>
    <x v="1"/>
    <x v="1"/>
    <x v="1"/>
    <x v="2"/>
    <x v="4"/>
    <x v="3"/>
    <x v="1"/>
    <n v="2"/>
    <x v="56"/>
    <x v="0"/>
    <x v="0"/>
    <x v="3"/>
    <n v="26"/>
    <x v="0"/>
    <x v="0"/>
    <x v="0"/>
  </r>
  <r>
    <n v="1446"/>
    <s v="7422ef75"/>
    <x v="360"/>
    <d v="2024-05-04T00:00:00"/>
    <x v="1445"/>
    <n v="23"/>
    <x v="1"/>
    <x v="4"/>
    <x v="3"/>
    <x v="4"/>
    <x v="4"/>
    <x v="5"/>
    <x v="1"/>
    <n v="4"/>
    <x v="8"/>
    <x v="1"/>
    <x v="7"/>
    <x v="3"/>
    <n v="56"/>
    <x v="0"/>
    <x v="0"/>
    <x v="0"/>
  </r>
  <r>
    <n v="1447"/>
    <s v="7eccee9a"/>
    <x v="744"/>
    <d v="2023-07-31T00:00:00"/>
    <x v="1446"/>
    <n v="0"/>
    <x v="1"/>
    <x v="0"/>
    <x v="4"/>
    <x v="3"/>
    <x v="2"/>
    <x v="1"/>
    <x v="0"/>
    <n v="4"/>
    <x v="16"/>
    <x v="2"/>
    <x v="0"/>
    <x v="3"/>
    <n v="52"/>
    <x v="0"/>
    <x v="1"/>
    <x v="2"/>
  </r>
  <r>
    <n v="1448"/>
    <s v="dee81dbf"/>
    <x v="561"/>
    <d v="2023-06-30T00:00:00"/>
    <x v="1447"/>
    <n v="1"/>
    <x v="1"/>
    <x v="2"/>
    <x v="0"/>
    <x v="1"/>
    <x v="6"/>
    <x v="1"/>
    <x v="0"/>
    <n v="2"/>
    <x v="37"/>
    <x v="1"/>
    <x v="5"/>
    <x v="0"/>
    <n v="24"/>
    <x v="0"/>
    <x v="0"/>
    <x v="0"/>
  </r>
  <r>
    <n v="1449"/>
    <s v="a54b3073"/>
    <x v="1027"/>
    <d v="2023-08-14T00:00:00"/>
    <x v="1448"/>
    <n v="2"/>
    <x v="1"/>
    <x v="5"/>
    <x v="2"/>
    <x v="1"/>
    <x v="4"/>
    <x v="2"/>
    <x v="3"/>
    <n v="5"/>
    <x v="25"/>
    <x v="1"/>
    <x v="1"/>
    <x v="1"/>
    <n v="11"/>
    <x v="0"/>
    <x v="0"/>
    <x v="2"/>
  </r>
  <r>
    <n v="1450"/>
    <s v="00493cbf"/>
    <x v="1028"/>
    <d v="2021-02-09T00:00:00"/>
    <x v="1449"/>
    <n v="3"/>
    <x v="1"/>
    <x v="4"/>
    <x v="2"/>
    <x v="4"/>
    <x v="1"/>
    <x v="2"/>
    <x v="2"/>
    <n v="2"/>
    <x v="48"/>
    <x v="2"/>
    <x v="9"/>
    <x v="0"/>
    <n v="20"/>
    <x v="0"/>
    <x v="1"/>
    <x v="2"/>
  </r>
  <r>
    <n v="1451"/>
    <s v="98f7534e"/>
    <x v="790"/>
    <d v="2024-11-03T00:00:00"/>
    <x v="1450"/>
    <n v="4"/>
    <x v="1"/>
    <x v="6"/>
    <x v="2"/>
    <x v="1"/>
    <x v="3"/>
    <x v="1"/>
    <x v="1"/>
    <n v="3"/>
    <x v="11"/>
    <x v="2"/>
    <x v="7"/>
    <x v="0"/>
    <n v="49"/>
    <x v="1"/>
    <x v="0"/>
    <x v="3"/>
  </r>
  <r>
    <n v="1452"/>
    <s v="6a17f6de"/>
    <x v="1029"/>
    <d v="2024-04-16T00:00:00"/>
    <x v="1451"/>
    <n v="5"/>
    <x v="1"/>
    <x v="5"/>
    <x v="4"/>
    <x v="2"/>
    <x v="4"/>
    <x v="6"/>
    <x v="3"/>
    <n v="5"/>
    <x v="30"/>
    <x v="2"/>
    <x v="6"/>
    <x v="0"/>
    <n v="14"/>
    <x v="0"/>
    <x v="0"/>
    <x v="0"/>
  </r>
  <r>
    <n v="1453"/>
    <s v="44639bf1"/>
    <x v="617"/>
    <d v="2022-06-08T00:00:00"/>
    <x v="1452"/>
    <n v="6"/>
    <x v="1"/>
    <x v="3"/>
    <x v="1"/>
    <x v="0"/>
    <x v="2"/>
    <x v="1"/>
    <x v="2"/>
    <n v="3"/>
    <x v="19"/>
    <x v="2"/>
    <x v="8"/>
    <x v="2"/>
    <n v="54"/>
    <x v="0"/>
    <x v="1"/>
    <x v="0"/>
  </r>
  <r>
    <n v="1454"/>
    <s v="20a20c43"/>
    <x v="214"/>
    <d v="2022-07-14T00:00:00"/>
    <x v="1453"/>
    <n v="7"/>
    <x v="0"/>
    <x v="3"/>
    <x v="0"/>
    <x v="2"/>
    <x v="3"/>
    <x v="6"/>
    <x v="0"/>
    <n v="4"/>
    <x v="43"/>
    <x v="0"/>
    <x v="3"/>
    <x v="1"/>
    <n v="15"/>
    <x v="0"/>
    <x v="0"/>
    <x v="2"/>
  </r>
  <r>
    <n v="1455"/>
    <s v="0a06bc9b"/>
    <x v="282"/>
    <d v="2022-10-22T00:00:00"/>
    <x v="1454"/>
    <n v="8"/>
    <x v="0"/>
    <x v="2"/>
    <x v="0"/>
    <x v="0"/>
    <x v="2"/>
    <x v="2"/>
    <x v="1"/>
    <n v="2"/>
    <x v="53"/>
    <x v="1"/>
    <x v="3"/>
    <x v="2"/>
    <n v="54"/>
    <x v="0"/>
    <x v="1"/>
    <x v="0"/>
  </r>
  <r>
    <n v="1456"/>
    <s v="78aa28c2"/>
    <x v="1030"/>
    <d v="2024-09-18T00:00:00"/>
    <x v="1455"/>
    <n v="9"/>
    <x v="0"/>
    <x v="6"/>
    <x v="2"/>
    <x v="1"/>
    <x v="1"/>
    <x v="6"/>
    <x v="1"/>
    <n v="5"/>
    <x v="47"/>
    <x v="2"/>
    <x v="6"/>
    <x v="3"/>
    <n v="14"/>
    <x v="0"/>
    <x v="0"/>
    <x v="1"/>
  </r>
  <r>
    <n v="1457"/>
    <s v="f107a75d"/>
    <x v="454"/>
    <d v="2021-02-25T00:00:00"/>
    <x v="1456"/>
    <n v="10"/>
    <x v="0"/>
    <x v="5"/>
    <x v="0"/>
    <x v="4"/>
    <x v="3"/>
    <x v="2"/>
    <x v="2"/>
    <n v="3"/>
    <x v="40"/>
    <x v="1"/>
    <x v="3"/>
    <x v="0"/>
    <n v="40"/>
    <x v="1"/>
    <x v="1"/>
    <x v="0"/>
  </r>
  <r>
    <n v="1458"/>
    <s v="38876f9a"/>
    <x v="626"/>
    <d v="2020-10-01T00:00:00"/>
    <x v="1457"/>
    <n v="11"/>
    <x v="1"/>
    <x v="0"/>
    <x v="4"/>
    <x v="3"/>
    <x v="1"/>
    <x v="3"/>
    <x v="0"/>
    <n v="2"/>
    <x v="54"/>
    <x v="2"/>
    <x v="4"/>
    <x v="2"/>
    <n v="21"/>
    <x v="1"/>
    <x v="0"/>
    <x v="2"/>
  </r>
  <r>
    <n v="1459"/>
    <s v="f1529ce0"/>
    <x v="1031"/>
    <d v="2023-05-21T00:00:00"/>
    <x v="1458"/>
    <n v="12"/>
    <x v="1"/>
    <x v="5"/>
    <x v="3"/>
    <x v="1"/>
    <x v="5"/>
    <x v="2"/>
    <x v="2"/>
    <n v="1"/>
    <x v="9"/>
    <x v="1"/>
    <x v="5"/>
    <x v="2"/>
    <n v="56"/>
    <x v="1"/>
    <x v="0"/>
    <x v="3"/>
  </r>
  <r>
    <n v="1460"/>
    <s v="e609db70"/>
    <x v="443"/>
    <d v="2024-05-11T00:00:00"/>
    <x v="1459"/>
    <n v="13"/>
    <x v="1"/>
    <x v="7"/>
    <x v="3"/>
    <x v="1"/>
    <x v="0"/>
    <x v="1"/>
    <x v="2"/>
    <n v="3"/>
    <x v="40"/>
    <x v="2"/>
    <x v="4"/>
    <x v="0"/>
    <n v="43"/>
    <x v="0"/>
    <x v="1"/>
    <x v="0"/>
  </r>
  <r>
    <n v="1461"/>
    <s v="03e0f0f6"/>
    <x v="1032"/>
    <d v="2020-08-30T00:00:00"/>
    <x v="1460"/>
    <n v="14"/>
    <x v="1"/>
    <x v="1"/>
    <x v="0"/>
    <x v="1"/>
    <x v="2"/>
    <x v="1"/>
    <x v="2"/>
    <n v="5"/>
    <x v="13"/>
    <x v="2"/>
    <x v="10"/>
    <x v="1"/>
    <n v="6"/>
    <x v="0"/>
    <x v="1"/>
    <x v="2"/>
  </r>
  <r>
    <n v="1462"/>
    <s v="c25f99dc"/>
    <x v="484"/>
    <d v="2024-02-11T00:00:00"/>
    <x v="1461"/>
    <n v="15"/>
    <x v="1"/>
    <x v="6"/>
    <x v="1"/>
    <x v="0"/>
    <x v="4"/>
    <x v="4"/>
    <x v="2"/>
    <n v="5"/>
    <x v="40"/>
    <x v="2"/>
    <x v="6"/>
    <x v="0"/>
    <n v="27"/>
    <x v="0"/>
    <x v="1"/>
    <x v="2"/>
  </r>
  <r>
    <n v="1463"/>
    <s v="d45158ab"/>
    <x v="990"/>
    <d v="2022-03-15T00:00:00"/>
    <x v="1462"/>
    <n v="16"/>
    <x v="0"/>
    <x v="6"/>
    <x v="0"/>
    <x v="0"/>
    <x v="2"/>
    <x v="3"/>
    <x v="2"/>
    <n v="5"/>
    <x v="20"/>
    <x v="1"/>
    <x v="5"/>
    <x v="1"/>
    <n v="55"/>
    <x v="0"/>
    <x v="1"/>
    <x v="3"/>
  </r>
  <r>
    <n v="1464"/>
    <s v="17281fb9"/>
    <x v="618"/>
    <d v="2024-03-24T00:00:00"/>
    <x v="1463"/>
    <n v="17"/>
    <x v="0"/>
    <x v="6"/>
    <x v="3"/>
    <x v="2"/>
    <x v="0"/>
    <x v="6"/>
    <x v="1"/>
    <n v="5"/>
    <x v="35"/>
    <x v="2"/>
    <x v="8"/>
    <x v="3"/>
    <n v="39"/>
    <x v="0"/>
    <x v="0"/>
    <x v="3"/>
  </r>
  <r>
    <n v="1465"/>
    <s v="a95c7548"/>
    <x v="26"/>
    <d v="2023-06-08T00:00:00"/>
    <x v="1464"/>
    <n v="18"/>
    <x v="0"/>
    <x v="6"/>
    <x v="1"/>
    <x v="3"/>
    <x v="2"/>
    <x v="3"/>
    <x v="1"/>
    <n v="1"/>
    <x v="21"/>
    <x v="1"/>
    <x v="10"/>
    <x v="0"/>
    <n v="19"/>
    <x v="0"/>
    <x v="0"/>
    <x v="2"/>
  </r>
  <r>
    <n v="1466"/>
    <s v="0d0af9ec"/>
    <x v="1033"/>
    <d v="2021-04-05T00:00:00"/>
    <x v="1465"/>
    <n v="19"/>
    <x v="0"/>
    <x v="4"/>
    <x v="4"/>
    <x v="2"/>
    <x v="5"/>
    <x v="5"/>
    <x v="0"/>
    <n v="4"/>
    <x v="36"/>
    <x v="0"/>
    <x v="5"/>
    <x v="2"/>
    <n v="24"/>
    <x v="1"/>
    <x v="1"/>
    <x v="1"/>
  </r>
  <r>
    <n v="1467"/>
    <s v="41a9a2c3"/>
    <x v="210"/>
    <d v="2024-03-22T00:00:00"/>
    <x v="1466"/>
    <n v="20"/>
    <x v="1"/>
    <x v="5"/>
    <x v="0"/>
    <x v="0"/>
    <x v="4"/>
    <x v="0"/>
    <x v="3"/>
    <n v="5"/>
    <x v="9"/>
    <x v="1"/>
    <x v="4"/>
    <x v="1"/>
    <n v="46"/>
    <x v="0"/>
    <x v="1"/>
    <x v="2"/>
  </r>
  <r>
    <n v="1468"/>
    <s v="999da710"/>
    <x v="716"/>
    <d v="2022-09-19T00:00:00"/>
    <x v="1467"/>
    <n v="21"/>
    <x v="1"/>
    <x v="3"/>
    <x v="4"/>
    <x v="4"/>
    <x v="6"/>
    <x v="5"/>
    <x v="2"/>
    <n v="2"/>
    <x v="28"/>
    <x v="2"/>
    <x v="6"/>
    <x v="1"/>
    <n v="38"/>
    <x v="1"/>
    <x v="1"/>
    <x v="0"/>
  </r>
  <r>
    <n v="1469"/>
    <s v="7d26a008"/>
    <x v="1034"/>
    <d v="2024-01-17T00:00:00"/>
    <x v="1468"/>
    <n v="22"/>
    <x v="1"/>
    <x v="3"/>
    <x v="3"/>
    <x v="1"/>
    <x v="5"/>
    <x v="4"/>
    <x v="2"/>
    <n v="2"/>
    <x v="10"/>
    <x v="1"/>
    <x v="4"/>
    <x v="3"/>
    <n v="46"/>
    <x v="0"/>
    <x v="1"/>
    <x v="0"/>
  </r>
  <r>
    <n v="1470"/>
    <n v="394000000000"/>
    <x v="176"/>
    <d v="2024-10-04T00:00:00"/>
    <x v="1469"/>
    <n v="23"/>
    <x v="1"/>
    <x v="6"/>
    <x v="2"/>
    <x v="2"/>
    <x v="5"/>
    <x v="4"/>
    <x v="0"/>
    <n v="3"/>
    <x v="29"/>
    <x v="2"/>
    <x v="5"/>
    <x v="2"/>
    <n v="16"/>
    <x v="1"/>
    <x v="1"/>
    <x v="0"/>
  </r>
  <r>
    <n v="1471"/>
    <s v="c9f6fdc8"/>
    <x v="1035"/>
    <d v="2023-01-21T00:00:00"/>
    <x v="1470"/>
    <n v="0"/>
    <x v="1"/>
    <x v="3"/>
    <x v="0"/>
    <x v="1"/>
    <x v="4"/>
    <x v="4"/>
    <x v="3"/>
    <n v="4"/>
    <x v="29"/>
    <x v="2"/>
    <x v="4"/>
    <x v="0"/>
    <n v="41"/>
    <x v="0"/>
    <x v="0"/>
    <x v="0"/>
  </r>
  <r>
    <n v="1472"/>
    <s v="8e9d37c7"/>
    <x v="448"/>
    <d v="2020-03-26T00:00:00"/>
    <x v="1471"/>
    <n v="1"/>
    <x v="1"/>
    <x v="5"/>
    <x v="0"/>
    <x v="0"/>
    <x v="0"/>
    <x v="4"/>
    <x v="2"/>
    <n v="1"/>
    <x v="40"/>
    <x v="0"/>
    <x v="10"/>
    <x v="3"/>
    <n v="52"/>
    <x v="1"/>
    <x v="0"/>
    <x v="0"/>
  </r>
  <r>
    <n v="1473"/>
    <s v="16e7423e"/>
    <x v="426"/>
    <d v="2020-03-11T00:00:00"/>
    <x v="1472"/>
    <n v="2"/>
    <x v="1"/>
    <x v="1"/>
    <x v="1"/>
    <x v="4"/>
    <x v="6"/>
    <x v="4"/>
    <x v="3"/>
    <n v="2"/>
    <x v="16"/>
    <x v="2"/>
    <x v="3"/>
    <x v="2"/>
    <n v="42"/>
    <x v="1"/>
    <x v="1"/>
    <x v="0"/>
  </r>
  <r>
    <n v="1474"/>
    <s v="4d9ee762"/>
    <x v="1036"/>
    <d v="2021-06-04T00:00:00"/>
    <x v="1473"/>
    <n v="3"/>
    <x v="1"/>
    <x v="2"/>
    <x v="3"/>
    <x v="4"/>
    <x v="6"/>
    <x v="2"/>
    <x v="0"/>
    <n v="3"/>
    <x v="25"/>
    <x v="0"/>
    <x v="10"/>
    <x v="1"/>
    <n v="59"/>
    <x v="0"/>
    <x v="1"/>
    <x v="1"/>
  </r>
  <r>
    <n v="1475"/>
    <s v="a300e500"/>
    <x v="687"/>
    <d v="2024-08-06T00:00:00"/>
    <x v="1474"/>
    <n v="4"/>
    <x v="1"/>
    <x v="1"/>
    <x v="1"/>
    <x v="4"/>
    <x v="4"/>
    <x v="0"/>
    <x v="3"/>
    <n v="2"/>
    <x v="49"/>
    <x v="0"/>
    <x v="7"/>
    <x v="3"/>
    <n v="47"/>
    <x v="0"/>
    <x v="0"/>
    <x v="3"/>
  </r>
  <r>
    <n v="1476"/>
    <s v="9c23d81f"/>
    <x v="192"/>
    <d v="2020-07-20T00:00:00"/>
    <x v="1475"/>
    <n v="5"/>
    <x v="1"/>
    <x v="6"/>
    <x v="1"/>
    <x v="1"/>
    <x v="0"/>
    <x v="3"/>
    <x v="1"/>
    <n v="4"/>
    <x v="30"/>
    <x v="0"/>
    <x v="3"/>
    <x v="0"/>
    <n v="40"/>
    <x v="0"/>
    <x v="0"/>
    <x v="0"/>
  </r>
  <r>
    <n v="1477"/>
    <n v="386000000"/>
    <x v="509"/>
    <d v="2020-06-10T00:00:00"/>
    <x v="1476"/>
    <n v="6"/>
    <x v="1"/>
    <x v="0"/>
    <x v="2"/>
    <x v="3"/>
    <x v="0"/>
    <x v="4"/>
    <x v="2"/>
    <n v="5"/>
    <x v="9"/>
    <x v="2"/>
    <x v="9"/>
    <x v="3"/>
    <n v="10"/>
    <x v="0"/>
    <x v="0"/>
    <x v="0"/>
  </r>
  <r>
    <n v="1478"/>
    <s v="524c0036"/>
    <x v="1037"/>
    <d v="2024-06-01T00:00:00"/>
    <x v="1477"/>
    <n v="7"/>
    <x v="0"/>
    <x v="1"/>
    <x v="1"/>
    <x v="4"/>
    <x v="2"/>
    <x v="4"/>
    <x v="0"/>
    <n v="4"/>
    <x v="17"/>
    <x v="2"/>
    <x v="9"/>
    <x v="2"/>
    <n v="14"/>
    <x v="1"/>
    <x v="0"/>
    <x v="3"/>
  </r>
  <r>
    <n v="1479"/>
    <s v="916b59c3"/>
    <x v="1038"/>
    <d v="2024-04-29T00:00:00"/>
    <x v="1478"/>
    <n v="8"/>
    <x v="0"/>
    <x v="2"/>
    <x v="4"/>
    <x v="0"/>
    <x v="0"/>
    <x v="4"/>
    <x v="1"/>
    <n v="5"/>
    <x v="21"/>
    <x v="0"/>
    <x v="2"/>
    <x v="3"/>
    <n v="6"/>
    <x v="1"/>
    <x v="0"/>
    <x v="3"/>
  </r>
  <r>
    <n v="1480"/>
    <s v="a96f7473"/>
    <x v="1039"/>
    <d v="2024-11-27T00:00:00"/>
    <x v="1479"/>
    <n v="9"/>
    <x v="0"/>
    <x v="5"/>
    <x v="3"/>
    <x v="0"/>
    <x v="0"/>
    <x v="0"/>
    <x v="1"/>
    <n v="2"/>
    <x v="21"/>
    <x v="0"/>
    <x v="9"/>
    <x v="3"/>
    <n v="18"/>
    <x v="0"/>
    <x v="1"/>
    <x v="1"/>
  </r>
  <r>
    <n v="1481"/>
    <s v="1c459a47"/>
    <x v="1040"/>
    <d v="2024-03-29T00:00:00"/>
    <x v="1480"/>
    <n v="10"/>
    <x v="0"/>
    <x v="4"/>
    <x v="3"/>
    <x v="4"/>
    <x v="4"/>
    <x v="6"/>
    <x v="3"/>
    <n v="2"/>
    <x v="44"/>
    <x v="2"/>
    <x v="4"/>
    <x v="3"/>
    <n v="9"/>
    <x v="1"/>
    <x v="1"/>
    <x v="2"/>
  </r>
  <r>
    <n v="1482"/>
    <s v="f52f5b31"/>
    <x v="51"/>
    <d v="2022-11-02T00:00:00"/>
    <x v="1481"/>
    <n v="11"/>
    <x v="1"/>
    <x v="2"/>
    <x v="1"/>
    <x v="2"/>
    <x v="0"/>
    <x v="3"/>
    <x v="2"/>
    <n v="3"/>
    <x v="12"/>
    <x v="1"/>
    <x v="8"/>
    <x v="3"/>
    <n v="11"/>
    <x v="1"/>
    <x v="0"/>
    <x v="2"/>
  </r>
  <r>
    <n v="1483"/>
    <s v="9bffd9bd"/>
    <x v="742"/>
    <d v="2024-10-19T00:00:00"/>
    <x v="1482"/>
    <n v="12"/>
    <x v="1"/>
    <x v="3"/>
    <x v="3"/>
    <x v="4"/>
    <x v="2"/>
    <x v="4"/>
    <x v="1"/>
    <n v="5"/>
    <x v="38"/>
    <x v="2"/>
    <x v="2"/>
    <x v="1"/>
    <n v="43"/>
    <x v="0"/>
    <x v="1"/>
    <x v="2"/>
  </r>
  <r>
    <n v="1484"/>
    <s v="1a7dd812"/>
    <x v="1041"/>
    <d v="2020-04-11T00:00:00"/>
    <x v="1483"/>
    <n v="13"/>
    <x v="1"/>
    <x v="2"/>
    <x v="1"/>
    <x v="0"/>
    <x v="4"/>
    <x v="0"/>
    <x v="1"/>
    <n v="4"/>
    <x v="19"/>
    <x v="2"/>
    <x v="8"/>
    <x v="0"/>
    <n v="8"/>
    <x v="0"/>
    <x v="1"/>
    <x v="1"/>
  </r>
  <r>
    <n v="1485"/>
    <s v="0a365331"/>
    <x v="570"/>
    <d v="2022-02-10T00:00:00"/>
    <x v="1484"/>
    <n v="14"/>
    <x v="1"/>
    <x v="6"/>
    <x v="4"/>
    <x v="0"/>
    <x v="6"/>
    <x v="4"/>
    <x v="0"/>
    <n v="4"/>
    <x v="25"/>
    <x v="2"/>
    <x v="8"/>
    <x v="2"/>
    <n v="41"/>
    <x v="1"/>
    <x v="0"/>
    <x v="3"/>
  </r>
  <r>
    <n v="1486"/>
    <s v="3998b57b"/>
    <x v="193"/>
    <d v="2021-02-17T00:00:00"/>
    <x v="1485"/>
    <n v="15"/>
    <x v="1"/>
    <x v="4"/>
    <x v="2"/>
    <x v="2"/>
    <x v="1"/>
    <x v="1"/>
    <x v="0"/>
    <n v="2"/>
    <x v="2"/>
    <x v="1"/>
    <x v="8"/>
    <x v="2"/>
    <n v="60"/>
    <x v="1"/>
    <x v="1"/>
    <x v="2"/>
  </r>
  <r>
    <n v="1487"/>
    <s v="3f1ce20a"/>
    <x v="496"/>
    <d v="2021-03-27T00:00:00"/>
    <x v="1486"/>
    <n v="16"/>
    <x v="0"/>
    <x v="3"/>
    <x v="2"/>
    <x v="3"/>
    <x v="0"/>
    <x v="2"/>
    <x v="0"/>
    <n v="2"/>
    <x v="9"/>
    <x v="2"/>
    <x v="9"/>
    <x v="3"/>
    <n v="57"/>
    <x v="1"/>
    <x v="0"/>
    <x v="2"/>
  </r>
  <r>
    <n v="1488"/>
    <s v="c8e2c722"/>
    <x v="1042"/>
    <d v="2020-05-06T00:00:00"/>
    <x v="1487"/>
    <n v="17"/>
    <x v="0"/>
    <x v="2"/>
    <x v="0"/>
    <x v="3"/>
    <x v="6"/>
    <x v="0"/>
    <x v="0"/>
    <n v="3"/>
    <x v="11"/>
    <x v="1"/>
    <x v="10"/>
    <x v="0"/>
    <n v="14"/>
    <x v="0"/>
    <x v="1"/>
    <x v="0"/>
  </r>
  <r>
    <n v="1489"/>
    <s v="573c6751"/>
    <x v="613"/>
    <d v="2023-03-28T00:00:00"/>
    <x v="1488"/>
    <n v="18"/>
    <x v="0"/>
    <x v="5"/>
    <x v="0"/>
    <x v="3"/>
    <x v="2"/>
    <x v="1"/>
    <x v="1"/>
    <n v="5"/>
    <x v="8"/>
    <x v="0"/>
    <x v="1"/>
    <x v="2"/>
    <n v="30"/>
    <x v="0"/>
    <x v="0"/>
    <x v="2"/>
  </r>
  <r>
    <n v="1490"/>
    <s v="7eb68640"/>
    <x v="352"/>
    <d v="2022-07-26T00:00:00"/>
    <x v="1489"/>
    <n v="19"/>
    <x v="0"/>
    <x v="2"/>
    <x v="3"/>
    <x v="2"/>
    <x v="6"/>
    <x v="5"/>
    <x v="3"/>
    <n v="5"/>
    <x v="43"/>
    <x v="0"/>
    <x v="10"/>
    <x v="0"/>
    <n v="22"/>
    <x v="0"/>
    <x v="1"/>
    <x v="0"/>
  </r>
  <r>
    <n v="1491"/>
    <s v="902992f0"/>
    <x v="1043"/>
    <d v="2021-10-06T00:00:00"/>
    <x v="1490"/>
    <n v="20"/>
    <x v="1"/>
    <x v="7"/>
    <x v="2"/>
    <x v="3"/>
    <x v="2"/>
    <x v="2"/>
    <x v="1"/>
    <n v="4"/>
    <x v="53"/>
    <x v="1"/>
    <x v="0"/>
    <x v="2"/>
    <n v="51"/>
    <x v="1"/>
    <x v="1"/>
    <x v="1"/>
  </r>
  <r>
    <n v="1492"/>
    <s v="3d080e46"/>
    <x v="1044"/>
    <d v="2020-04-17T00:00:00"/>
    <x v="1491"/>
    <n v="21"/>
    <x v="1"/>
    <x v="5"/>
    <x v="2"/>
    <x v="0"/>
    <x v="1"/>
    <x v="4"/>
    <x v="3"/>
    <n v="2"/>
    <x v="8"/>
    <x v="0"/>
    <x v="4"/>
    <x v="1"/>
    <n v="60"/>
    <x v="1"/>
    <x v="1"/>
    <x v="2"/>
  </r>
  <r>
    <n v="1493"/>
    <s v="b7bc80f5"/>
    <x v="1045"/>
    <d v="2020-03-30T00:00:00"/>
    <x v="1492"/>
    <n v="22"/>
    <x v="1"/>
    <x v="1"/>
    <x v="0"/>
    <x v="2"/>
    <x v="2"/>
    <x v="4"/>
    <x v="2"/>
    <n v="2"/>
    <x v="15"/>
    <x v="2"/>
    <x v="6"/>
    <x v="0"/>
    <n v="37"/>
    <x v="0"/>
    <x v="0"/>
    <x v="2"/>
  </r>
  <r>
    <n v="1494"/>
    <s v="fddb0792"/>
    <x v="960"/>
    <d v="2023-10-10T00:00:00"/>
    <x v="1493"/>
    <n v="23"/>
    <x v="1"/>
    <x v="7"/>
    <x v="1"/>
    <x v="0"/>
    <x v="2"/>
    <x v="5"/>
    <x v="2"/>
    <n v="5"/>
    <x v="42"/>
    <x v="2"/>
    <x v="7"/>
    <x v="1"/>
    <n v="36"/>
    <x v="0"/>
    <x v="0"/>
    <x v="3"/>
  </r>
  <r>
    <n v="1495"/>
    <s v="23ca4c71"/>
    <x v="486"/>
    <d v="2021-12-13T00:00:00"/>
    <x v="1494"/>
    <n v="0"/>
    <x v="1"/>
    <x v="2"/>
    <x v="2"/>
    <x v="2"/>
    <x v="5"/>
    <x v="2"/>
    <x v="3"/>
    <n v="4"/>
    <x v="38"/>
    <x v="2"/>
    <x v="3"/>
    <x v="1"/>
    <n v="8"/>
    <x v="0"/>
    <x v="0"/>
    <x v="2"/>
  </r>
  <r>
    <n v="1496"/>
    <s v="f72ef908"/>
    <x v="4"/>
    <d v="2023-07-05T00:00:00"/>
    <x v="1495"/>
    <n v="1"/>
    <x v="1"/>
    <x v="7"/>
    <x v="2"/>
    <x v="4"/>
    <x v="2"/>
    <x v="5"/>
    <x v="3"/>
    <n v="3"/>
    <x v="5"/>
    <x v="2"/>
    <x v="1"/>
    <x v="3"/>
    <n v="42"/>
    <x v="0"/>
    <x v="1"/>
    <x v="1"/>
  </r>
  <r>
    <n v="1497"/>
    <s v="e7b712a5"/>
    <x v="243"/>
    <d v="2024-08-02T00:00:00"/>
    <x v="1496"/>
    <n v="2"/>
    <x v="1"/>
    <x v="7"/>
    <x v="4"/>
    <x v="4"/>
    <x v="2"/>
    <x v="3"/>
    <x v="0"/>
    <n v="5"/>
    <x v="57"/>
    <x v="0"/>
    <x v="5"/>
    <x v="3"/>
    <n v="27"/>
    <x v="1"/>
    <x v="1"/>
    <x v="2"/>
  </r>
  <r>
    <n v="1498"/>
    <s v="b7d67911"/>
    <x v="1029"/>
    <d v="2024-04-16T00:00:00"/>
    <x v="1497"/>
    <n v="3"/>
    <x v="1"/>
    <x v="7"/>
    <x v="0"/>
    <x v="1"/>
    <x v="5"/>
    <x v="6"/>
    <x v="3"/>
    <n v="2"/>
    <x v="30"/>
    <x v="0"/>
    <x v="0"/>
    <x v="3"/>
    <n v="45"/>
    <x v="1"/>
    <x v="0"/>
    <x v="2"/>
  </r>
  <r>
    <n v="1499"/>
    <s v="8f86553a"/>
    <x v="683"/>
    <d v="2021-12-12T00:00:00"/>
    <x v="1498"/>
    <n v="4"/>
    <x v="1"/>
    <x v="0"/>
    <x v="2"/>
    <x v="1"/>
    <x v="2"/>
    <x v="1"/>
    <x v="0"/>
    <n v="3"/>
    <x v="6"/>
    <x v="2"/>
    <x v="8"/>
    <x v="2"/>
    <n v="27"/>
    <x v="1"/>
    <x v="0"/>
    <x v="3"/>
  </r>
  <r>
    <n v="1500"/>
    <s v="532e3dc8"/>
    <x v="54"/>
    <d v="2022-10-13T00:00:00"/>
    <x v="1499"/>
    <n v="5"/>
    <x v="1"/>
    <x v="0"/>
    <x v="4"/>
    <x v="0"/>
    <x v="4"/>
    <x v="0"/>
    <x v="0"/>
    <n v="4"/>
    <x v="49"/>
    <x v="0"/>
    <x v="6"/>
    <x v="1"/>
    <n v="16"/>
    <x v="1"/>
    <x v="1"/>
    <x v="3"/>
  </r>
  <r>
    <n v="1501"/>
    <s v="18ee4895"/>
    <x v="789"/>
    <d v="2022-06-05T00:00:00"/>
    <x v="1500"/>
    <n v="6"/>
    <x v="1"/>
    <x v="1"/>
    <x v="2"/>
    <x v="4"/>
    <x v="0"/>
    <x v="5"/>
    <x v="1"/>
    <n v="4"/>
    <x v="55"/>
    <x v="1"/>
    <x v="7"/>
    <x v="3"/>
    <n v="47"/>
    <x v="1"/>
    <x v="1"/>
    <x v="3"/>
  </r>
  <r>
    <n v="1502"/>
    <s v="202c6950"/>
    <x v="441"/>
    <d v="2024-02-10T00:00:00"/>
    <x v="1501"/>
    <n v="7"/>
    <x v="0"/>
    <x v="3"/>
    <x v="3"/>
    <x v="2"/>
    <x v="3"/>
    <x v="6"/>
    <x v="0"/>
    <n v="2"/>
    <x v="16"/>
    <x v="0"/>
    <x v="8"/>
    <x v="2"/>
    <n v="56"/>
    <x v="0"/>
    <x v="1"/>
    <x v="3"/>
  </r>
  <r>
    <n v="1503"/>
    <s v="07971aa6"/>
    <x v="135"/>
    <d v="2024-07-27T00:00:00"/>
    <x v="1502"/>
    <n v="8"/>
    <x v="0"/>
    <x v="2"/>
    <x v="1"/>
    <x v="0"/>
    <x v="0"/>
    <x v="6"/>
    <x v="0"/>
    <n v="5"/>
    <x v="14"/>
    <x v="1"/>
    <x v="2"/>
    <x v="1"/>
    <n v="28"/>
    <x v="0"/>
    <x v="1"/>
    <x v="2"/>
  </r>
  <r>
    <n v="1504"/>
    <s v="5f72a25c"/>
    <x v="434"/>
    <d v="2020-11-04T00:00:00"/>
    <x v="1503"/>
    <n v="9"/>
    <x v="0"/>
    <x v="7"/>
    <x v="3"/>
    <x v="2"/>
    <x v="1"/>
    <x v="6"/>
    <x v="1"/>
    <n v="2"/>
    <x v="6"/>
    <x v="1"/>
    <x v="5"/>
    <x v="0"/>
    <n v="37"/>
    <x v="1"/>
    <x v="0"/>
    <x v="1"/>
  </r>
  <r>
    <n v="1505"/>
    <s v="a944f35e"/>
    <x v="310"/>
    <d v="2023-06-10T00:00:00"/>
    <x v="1504"/>
    <n v="10"/>
    <x v="0"/>
    <x v="5"/>
    <x v="4"/>
    <x v="1"/>
    <x v="6"/>
    <x v="5"/>
    <x v="1"/>
    <n v="4"/>
    <x v="50"/>
    <x v="1"/>
    <x v="9"/>
    <x v="2"/>
    <n v="39"/>
    <x v="0"/>
    <x v="1"/>
    <x v="2"/>
  </r>
  <r>
    <n v="1506"/>
    <s v="c67aefd4"/>
    <x v="529"/>
    <d v="2020-05-02T00:00:00"/>
    <x v="1505"/>
    <n v="11"/>
    <x v="1"/>
    <x v="5"/>
    <x v="0"/>
    <x v="4"/>
    <x v="5"/>
    <x v="4"/>
    <x v="0"/>
    <n v="2"/>
    <x v="24"/>
    <x v="2"/>
    <x v="0"/>
    <x v="2"/>
    <n v="28"/>
    <x v="0"/>
    <x v="0"/>
    <x v="0"/>
  </r>
  <r>
    <n v="1507"/>
    <s v="003f6997"/>
    <x v="323"/>
    <d v="2021-01-22T00:00:00"/>
    <x v="1506"/>
    <n v="12"/>
    <x v="1"/>
    <x v="4"/>
    <x v="2"/>
    <x v="3"/>
    <x v="5"/>
    <x v="1"/>
    <x v="0"/>
    <n v="2"/>
    <x v="33"/>
    <x v="1"/>
    <x v="5"/>
    <x v="2"/>
    <n v="9"/>
    <x v="1"/>
    <x v="1"/>
    <x v="0"/>
  </r>
  <r>
    <n v="1508"/>
    <s v="85f2c89c"/>
    <x v="1046"/>
    <d v="2021-08-04T00:00:00"/>
    <x v="1507"/>
    <n v="13"/>
    <x v="1"/>
    <x v="2"/>
    <x v="4"/>
    <x v="4"/>
    <x v="1"/>
    <x v="0"/>
    <x v="3"/>
    <n v="5"/>
    <x v="16"/>
    <x v="2"/>
    <x v="0"/>
    <x v="1"/>
    <n v="36"/>
    <x v="1"/>
    <x v="1"/>
    <x v="1"/>
  </r>
  <r>
    <n v="1509"/>
    <s v="1dbdd3e5"/>
    <x v="294"/>
    <d v="2023-04-24T00:00:00"/>
    <x v="1508"/>
    <n v="14"/>
    <x v="1"/>
    <x v="4"/>
    <x v="4"/>
    <x v="0"/>
    <x v="1"/>
    <x v="1"/>
    <x v="3"/>
    <n v="4"/>
    <x v="2"/>
    <x v="2"/>
    <x v="5"/>
    <x v="3"/>
    <n v="41"/>
    <x v="0"/>
    <x v="1"/>
    <x v="2"/>
  </r>
  <r>
    <n v="1510"/>
    <s v="874ace85"/>
    <x v="1047"/>
    <d v="2021-10-22T00:00:00"/>
    <x v="1509"/>
    <n v="15"/>
    <x v="1"/>
    <x v="5"/>
    <x v="1"/>
    <x v="2"/>
    <x v="4"/>
    <x v="2"/>
    <x v="0"/>
    <n v="1"/>
    <x v="9"/>
    <x v="2"/>
    <x v="4"/>
    <x v="0"/>
    <n v="30"/>
    <x v="1"/>
    <x v="0"/>
    <x v="1"/>
  </r>
  <r>
    <n v="1511"/>
    <s v="085b0efa"/>
    <x v="241"/>
    <d v="2020-03-24T00:00:00"/>
    <x v="1510"/>
    <n v="16"/>
    <x v="0"/>
    <x v="7"/>
    <x v="0"/>
    <x v="0"/>
    <x v="0"/>
    <x v="0"/>
    <x v="3"/>
    <n v="1"/>
    <x v="21"/>
    <x v="1"/>
    <x v="10"/>
    <x v="2"/>
    <n v="36"/>
    <x v="1"/>
    <x v="0"/>
    <x v="0"/>
  </r>
  <r>
    <n v="1512"/>
    <s v="2e1a7930"/>
    <x v="1048"/>
    <d v="2020-01-17T00:00:00"/>
    <x v="1511"/>
    <n v="17"/>
    <x v="0"/>
    <x v="2"/>
    <x v="0"/>
    <x v="3"/>
    <x v="2"/>
    <x v="3"/>
    <x v="1"/>
    <n v="5"/>
    <x v="40"/>
    <x v="1"/>
    <x v="1"/>
    <x v="0"/>
    <n v="13"/>
    <x v="0"/>
    <x v="0"/>
    <x v="0"/>
  </r>
  <r>
    <n v="1513"/>
    <s v="12c9dd3e"/>
    <x v="1049"/>
    <d v="2023-09-06T00:00:00"/>
    <x v="1512"/>
    <n v="18"/>
    <x v="0"/>
    <x v="2"/>
    <x v="4"/>
    <x v="3"/>
    <x v="5"/>
    <x v="4"/>
    <x v="1"/>
    <n v="1"/>
    <x v="44"/>
    <x v="1"/>
    <x v="4"/>
    <x v="1"/>
    <n v="45"/>
    <x v="1"/>
    <x v="0"/>
    <x v="1"/>
  </r>
  <r>
    <n v="1514"/>
    <s v="0b537e2e"/>
    <x v="70"/>
    <d v="2021-08-25T00:00:00"/>
    <x v="1513"/>
    <n v="19"/>
    <x v="0"/>
    <x v="4"/>
    <x v="2"/>
    <x v="0"/>
    <x v="4"/>
    <x v="5"/>
    <x v="0"/>
    <n v="1"/>
    <x v="34"/>
    <x v="0"/>
    <x v="5"/>
    <x v="1"/>
    <n v="58"/>
    <x v="1"/>
    <x v="0"/>
    <x v="2"/>
  </r>
  <r>
    <n v="1515"/>
    <s v="f9740bd2"/>
    <x v="738"/>
    <d v="2021-11-26T00:00:00"/>
    <x v="1514"/>
    <n v="20"/>
    <x v="1"/>
    <x v="0"/>
    <x v="2"/>
    <x v="2"/>
    <x v="4"/>
    <x v="3"/>
    <x v="2"/>
    <n v="5"/>
    <x v="5"/>
    <x v="0"/>
    <x v="5"/>
    <x v="3"/>
    <n v="17"/>
    <x v="1"/>
    <x v="1"/>
    <x v="0"/>
  </r>
  <r>
    <n v="1516"/>
    <s v="b28f9ada"/>
    <x v="913"/>
    <d v="2022-11-13T00:00:00"/>
    <x v="1515"/>
    <n v="21"/>
    <x v="1"/>
    <x v="0"/>
    <x v="2"/>
    <x v="0"/>
    <x v="6"/>
    <x v="5"/>
    <x v="0"/>
    <n v="4"/>
    <x v="9"/>
    <x v="0"/>
    <x v="3"/>
    <x v="3"/>
    <n v="35"/>
    <x v="0"/>
    <x v="1"/>
    <x v="1"/>
  </r>
  <r>
    <n v="1517"/>
    <s v="e062f2f6"/>
    <x v="143"/>
    <d v="2022-10-14T00:00:00"/>
    <x v="1516"/>
    <n v="22"/>
    <x v="1"/>
    <x v="2"/>
    <x v="2"/>
    <x v="2"/>
    <x v="5"/>
    <x v="2"/>
    <x v="3"/>
    <n v="4"/>
    <x v="21"/>
    <x v="1"/>
    <x v="7"/>
    <x v="3"/>
    <n v="45"/>
    <x v="1"/>
    <x v="1"/>
    <x v="3"/>
  </r>
  <r>
    <n v="1518"/>
    <s v="1b0c8d84"/>
    <x v="1050"/>
    <d v="2021-11-04T00:00:00"/>
    <x v="1517"/>
    <n v="23"/>
    <x v="1"/>
    <x v="3"/>
    <x v="0"/>
    <x v="0"/>
    <x v="4"/>
    <x v="3"/>
    <x v="2"/>
    <n v="1"/>
    <x v="38"/>
    <x v="2"/>
    <x v="1"/>
    <x v="3"/>
    <n v="24"/>
    <x v="1"/>
    <x v="1"/>
    <x v="3"/>
  </r>
  <r>
    <n v="1519"/>
    <s v="46d77fa1"/>
    <x v="1051"/>
    <d v="2022-05-08T00:00:00"/>
    <x v="1518"/>
    <n v="0"/>
    <x v="1"/>
    <x v="5"/>
    <x v="4"/>
    <x v="4"/>
    <x v="6"/>
    <x v="4"/>
    <x v="2"/>
    <n v="2"/>
    <x v="36"/>
    <x v="0"/>
    <x v="3"/>
    <x v="3"/>
    <n v="12"/>
    <x v="1"/>
    <x v="0"/>
    <x v="3"/>
  </r>
  <r>
    <n v="1520"/>
    <s v="05b6482f"/>
    <x v="1052"/>
    <d v="2024-06-14T00:00:00"/>
    <x v="1519"/>
    <n v="1"/>
    <x v="1"/>
    <x v="5"/>
    <x v="1"/>
    <x v="1"/>
    <x v="4"/>
    <x v="1"/>
    <x v="0"/>
    <n v="3"/>
    <x v="22"/>
    <x v="1"/>
    <x v="9"/>
    <x v="0"/>
    <n v="50"/>
    <x v="1"/>
    <x v="1"/>
    <x v="2"/>
  </r>
  <r>
    <n v="1521"/>
    <s v="39ea0c93"/>
    <x v="1053"/>
    <d v="2021-11-10T00:00:00"/>
    <x v="1520"/>
    <n v="2"/>
    <x v="1"/>
    <x v="2"/>
    <x v="4"/>
    <x v="3"/>
    <x v="0"/>
    <x v="0"/>
    <x v="1"/>
    <n v="5"/>
    <x v="49"/>
    <x v="2"/>
    <x v="1"/>
    <x v="0"/>
    <n v="5"/>
    <x v="0"/>
    <x v="0"/>
    <x v="1"/>
  </r>
  <r>
    <n v="1522"/>
    <s v="5cbaa121"/>
    <x v="559"/>
    <d v="2021-05-27T00:00:00"/>
    <x v="1521"/>
    <n v="3"/>
    <x v="1"/>
    <x v="7"/>
    <x v="0"/>
    <x v="1"/>
    <x v="4"/>
    <x v="5"/>
    <x v="0"/>
    <n v="4"/>
    <x v="57"/>
    <x v="1"/>
    <x v="10"/>
    <x v="3"/>
    <n v="23"/>
    <x v="0"/>
    <x v="0"/>
    <x v="3"/>
  </r>
  <r>
    <n v="1523"/>
    <s v="711fe963"/>
    <x v="716"/>
    <d v="2022-09-19T00:00:00"/>
    <x v="1522"/>
    <n v="4"/>
    <x v="1"/>
    <x v="4"/>
    <x v="0"/>
    <x v="4"/>
    <x v="0"/>
    <x v="6"/>
    <x v="1"/>
    <n v="3"/>
    <x v="28"/>
    <x v="0"/>
    <x v="9"/>
    <x v="2"/>
    <n v="37"/>
    <x v="1"/>
    <x v="0"/>
    <x v="0"/>
  </r>
  <r>
    <n v="1524"/>
    <s v="b68ae846"/>
    <x v="46"/>
    <d v="2023-08-20T00:00:00"/>
    <x v="1523"/>
    <n v="5"/>
    <x v="1"/>
    <x v="6"/>
    <x v="2"/>
    <x v="1"/>
    <x v="4"/>
    <x v="5"/>
    <x v="3"/>
    <n v="5"/>
    <x v="45"/>
    <x v="0"/>
    <x v="6"/>
    <x v="2"/>
    <n v="51"/>
    <x v="0"/>
    <x v="1"/>
    <x v="0"/>
  </r>
  <r>
    <n v="1525"/>
    <n v="17145288"/>
    <x v="1054"/>
    <d v="2020-06-14T00:00:00"/>
    <x v="1524"/>
    <n v="6"/>
    <x v="1"/>
    <x v="2"/>
    <x v="0"/>
    <x v="2"/>
    <x v="6"/>
    <x v="1"/>
    <x v="3"/>
    <n v="4"/>
    <x v="18"/>
    <x v="0"/>
    <x v="9"/>
    <x v="0"/>
    <n v="33"/>
    <x v="0"/>
    <x v="0"/>
    <x v="0"/>
  </r>
  <r>
    <n v="1526"/>
    <s v="ba3597cd"/>
    <x v="1055"/>
    <d v="2024-09-29T00:00:00"/>
    <x v="1525"/>
    <n v="7"/>
    <x v="0"/>
    <x v="6"/>
    <x v="3"/>
    <x v="0"/>
    <x v="6"/>
    <x v="0"/>
    <x v="0"/>
    <n v="5"/>
    <x v="16"/>
    <x v="2"/>
    <x v="8"/>
    <x v="0"/>
    <n v="56"/>
    <x v="0"/>
    <x v="0"/>
    <x v="1"/>
  </r>
  <r>
    <n v="1527"/>
    <s v="9d275100"/>
    <x v="73"/>
    <d v="2020-10-16T00:00:00"/>
    <x v="1526"/>
    <n v="8"/>
    <x v="0"/>
    <x v="0"/>
    <x v="0"/>
    <x v="1"/>
    <x v="5"/>
    <x v="0"/>
    <x v="3"/>
    <n v="5"/>
    <x v="36"/>
    <x v="1"/>
    <x v="1"/>
    <x v="1"/>
    <n v="31"/>
    <x v="1"/>
    <x v="0"/>
    <x v="3"/>
  </r>
  <r>
    <n v="1528"/>
    <s v="65a728b7"/>
    <x v="1056"/>
    <d v="2021-08-10T00:00:00"/>
    <x v="1527"/>
    <n v="9"/>
    <x v="0"/>
    <x v="0"/>
    <x v="0"/>
    <x v="0"/>
    <x v="5"/>
    <x v="5"/>
    <x v="2"/>
    <n v="3"/>
    <x v="41"/>
    <x v="0"/>
    <x v="2"/>
    <x v="0"/>
    <n v="42"/>
    <x v="1"/>
    <x v="0"/>
    <x v="3"/>
  </r>
  <r>
    <n v="1529"/>
    <s v="c6954c79"/>
    <x v="1057"/>
    <d v="2024-03-15T00:00:00"/>
    <x v="1528"/>
    <n v="10"/>
    <x v="0"/>
    <x v="4"/>
    <x v="0"/>
    <x v="4"/>
    <x v="5"/>
    <x v="2"/>
    <x v="0"/>
    <n v="2"/>
    <x v="34"/>
    <x v="0"/>
    <x v="10"/>
    <x v="0"/>
    <n v="39"/>
    <x v="0"/>
    <x v="1"/>
    <x v="2"/>
  </r>
  <r>
    <n v="1530"/>
    <s v="2f91e3eb"/>
    <x v="525"/>
    <d v="2021-11-18T00:00:00"/>
    <x v="1529"/>
    <n v="11"/>
    <x v="1"/>
    <x v="0"/>
    <x v="0"/>
    <x v="2"/>
    <x v="0"/>
    <x v="3"/>
    <x v="1"/>
    <n v="1"/>
    <x v="38"/>
    <x v="0"/>
    <x v="8"/>
    <x v="0"/>
    <n v="27"/>
    <x v="0"/>
    <x v="1"/>
    <x v="2"/>
  </r>
  <r>
    <n v="1531"/>
    <s v="467f31d5"/>
    <x v="1058"/>
    <d v="2020-08-10T00:00:00"/>
    <x v="1530"/>
    <n v="12"/>
    <x v="1"/>
    <x v="6"/>
    <x v="1"/>
    <x v="1"/>
    <x v="6"/>
    <x v="0"/>
    <x v="3"/>
    <n v="1"/>
    <x v="54"/>
    <x v="1"/>
    <x v="1"/>
    <x v="1"/>
    <n v="12"/>
    <x v="0"/>
    <x v="1"/>
    <x v="1"/>
  </r>
  <r>
    <n v="1532"/>
    <s v="08ac7505"/>
    <x v="307"/>
    <d v="2020-04-26T00:00:00"/>
    <x v="1531"/>
    <n v="13"/>
    <x v="1"/>
    <x v="1"/>
    <x v="2"/>
    <x v="0"/>
    <x v="4"/>
    <x v="1"/>
    <x v="3"/>
    <n v="5"/>
    <x v="48"/>
    <x v="2"/>
    <x v="1"/>
    <x v="3"/>
    <n v="35"/>
    <x v="0"/>
    <x v="0"/>
    <x v="0"/>
  </r>
  <r>
    <n v="1533"/>
    <s v="e3e7263f"/>
    <x v="975"/>
    <d v="2022-02-27T00:00:00"/>
    <x v="1532"/>
    <n v="14"/>
    <x v="1"/>
    <x v="7"/>
    <x v="0"/>
    <x v="0"/>
    <x v="3"/>
    <x v="4"/>
    <x v="0"/>
    <n v="2"/>
    <x v="29"/>
    <x v="1"/>
    <x v="0"/>
    <x v="1"/>
    <n v="26"/>
    <x v="0"/>
    <x v="1"/>
    <x v="0"/>
  </r>
  <r>
    <n v="1534"/>
    <s v="f7e9e31f"/>
    <x v="1059"/>
    <d v="2020-10-28T00:00:00"/>
    <x v="1533"/>
    <n v="15"/>
    <x v="1"/>
    <x v="4"/>
    <x v="2"/>
    <x v="3"/>
    <x v="4"/>
    <x v="3"/>
    <x v="2"/>
    <n v="5"/>
    <x v="37"/>
    <x v="1"/>
    <x v="8"/>
    <x v="0"/>
    <n v="33"/>
    <x v="1"/>
    <x v="0"/>
    <x v="2"/>
  </r>
  <r>
    <n v="1535"/>
    <s v="206a45c2"/>
    <x v="1060"/>
    <d v="2023-03-21T00:00:00"/>
    <x v="1534"/>
    <n v="16"/>
    <x v="0"/>
    <x v="4"/>
    <x v="1"/>
    <x v="3"/>
    <x v="4"/>
    <x v="1"/>
    <x v="1"/>
    <n v="4"/>
    <x v="57"/>
    <x v="1"/>
    <x v="10"/>
    <x v="3"/>
    <n v="42"/>
    <x v="0"/>
    <x v="1"/>
    <x v="2"/>
  </r>
  <r>
    <n v="1536"/>
    <s v="78624a17"/>
    <x v="217"/>
    <d v="2020-07-07T00:00:00"/>
    <x v="1535"/>
    <n v="17"/>
    <x v="0"/>
    <x v="6"/>
    <x v="4"/>
    <x v="3"/>
    <x v="5"/>
    <x v="2"/>
    <x v="2"/>
    <n v="2"/>
    <x v="29"/>
    <x v="2"/>
    <x v="3"/>
    <x v="2"/>
    <n v="45"/>
    <x v="1"/>
    <x v="1"/>
    <x v="1"/>
  </r>
  <r>
    <n v="1537"/>
    <s v="0eab8175"/>
    <x v="37"/>
    <d v="2021-08-30T00:00:00"/>
    <x v="1536"/>
    <n v="18"/>
    <x v="0"/>
    <x v="4"/>
    <x v="4"/>
    <x v="3"/>
    <x v="6"/>
    <x v="6"/>
    <x v="3"/>
    <n v="2"/>
    <x v="49"/>
    <x v="1"/>
    <x v="1"/>
    <x v="1"/>
    <n v="10"/>
    <x v="0"/>
    <x v="1"/>
    <x v="2"/>
  </r>
  <r>
    <n v="1538"/>
    <s v="b09d8a84"/>
    <x v="1061"/>
    <d v="2023-07-13T00:00:00"/>
    <x v="1537"/>
    <n v="19"/>
    <x v="0"/>
    <x v="0"/>
    <x v="2"/>
    <x v="2"/>
    <x v="1"/>
    <x v="3"/>
    <x v="1"/>
    <n v="3"/>
    <x v="55"/>
    <x v="1"/>
    <x v="2"/>
    <x v="2"/>
    <n v="13"/>
    <x v="0"/>
    <x v="0"/>
    <x v="2"/>
  </r>
  <r>
    <n v="1539"/>
    <s v="cdaa8151"/>
    <x v="576"/>
    <d v="2020-12-28T00:00:00"/>
    <x v="1538"/>
    <n v="20"/>
    <x v="1"/>
    <x v="5"/>
    <x v="1"/>
    <x v="4"/>
    <x v="6"/>
    <x v="3"/>
    <x v="1"/>
    <n v="3"/>
    <x v="40"/>
    <x v="2"/>
    <x v="0"/>
    <x v="1"/>
    <n v="60"/>
    <x v="1"/>
    <x v="1"/>
    <x v="3"/>
  </r>
  <r>
    <n v="1540"/>
    <s v="3cf6d879"/>
    <x v="25"/>
    <d v="2022-08-08T00:00:00"/>
    <x v="1539"/>
    <n v="21"/>
    <x v="1"/>
    <x v="0"/>
    <x v="0"/>
    <x v="2"/>
    <x v="6"/>
    <x v="4"/>
    <x v="1"/>
    <n v="3"/>
    <x v="33"/>
    <x v="0"/>
    <x v="9"/>
    <x v="1"/>
    <n v="16"/>
    <x v="1"/>
    <x v="0"/>
    <x v="1"/>
  </r>
  <r>
    <n v="1541"/>
    <s v="d05a814d"/>
    <x v="223"/>
    <d v="2023-04-30T00:00:00"/>
    <x v="1540"/>
    <n v="22"/>
    <x v="1"/>
    <x v="7"/>
    <x v="0"/>
    <x v="1"/>
    <x v="1"/>
    <x v="0"/>
    <x v="0"/>
    <n v="1"/>
    <x v="0"/>
    <x v="0"/>
    <x v="8"/>
    <x v="1"/>
    <n v="10"/>
    <x v="1"/>
    <x v="0"/>
    <x v="2"/>
  </r>
  <r>
    <n v="1542"/>
    <s v="0e4da204"/>
    <x v="5"/>
    <d v="2022-05-01T00:00:00"/>
    <x v="1541"/>
    <n v="23"/>
    <x v="1"/>
    <x v="4"/>
    <x v="4"/>
    <x v="3"/>
    <x v="3"/>
    <x v="2"/>
    <x v="3"/>
    <n v="4"/>
    <x v="4"/>
    <x v="0"/>
    <x v="4"/>
    <x v="2"/>
    <n v="54"/>
    <x v="0"/>
    <x v="1"/>
    <x v="0"/>
  </r>
  <r>
    <n v="1543"/>
    <s v="f817fce4"/>
    <x v="918"/>
    <d v="2020-08-26T00:00:00"/>
    <x v="1542"/>
    <n v="0"/>
    <x v="1"/>
    <x v="2"/>
    <x v="2"/>
    <x v="4"/>
    <x v="4"/>
    <x v="0"/>
    <x v="0"/>
    <n v="4"/>
    <x v="23"/>
    <x v="2"/>
    <x v="2"/>
    <x v="3"/>
    <n v="7"/>
    <x v="0"/>
    <x v="1"/>
    <x v="3"/>
  </r>
  <r>
    <n v="1544"/>
    <s v="a89c8f4c"/>
    <x v="1062"/>
    <d v="2024-06-04T00:00:00"/>
    <x v="1543"/>
    <n v="1"/>
    <x v="1"/>
    <x v="3"/>
    <x v="3"/>
    <x v="4"/>
    <x v="5"/>
    <x v="3"/>
    <x v="3"/>
    <n v="4"/>
    <x v="50"/>
    <x v="0"/>
    <x v="5"/>
    <x v="1"/>
    <n v="55"/>
    <x v="0"/>
    <x v="1"/>
    <x v="1"/>
  </r>
  <r>
    <n v="1545"/>
    <s v="d9c92f0d"/>
    <x v="1063"/>
    <d v="2020-08-11T00:00:00"/>
    <x v="1544"/>
    <n v="2"/>
    <x v="1"/>
    <x v="5"/>
    <x v="4"/>
    <x v="2"/>
    <x v="4"/>
    <x v="6"/>
    <x v="3"/>
    <n v="2"/>
    <x v="6"/>
    <x v="0"/>
    <x v="4"/>
    <x v="1"/>
    <n v="41"/>
    <x v="1"/>
    <x v="0"/>
    <x v="2"/>
  </r>
  <r>
    <n v="1546"/>
    <s v="cb23fb9a"/>
    <x v="1061"/>
    <d v="2023-07-13T00:00:00"/>
    <x v="1545"/>
    <n v="3"/>
    <x v="1"/>
    <x v="7"/>
    <x v="4"/>
    <x v="3"/>
    <x v="6"/>
    <x v="6"/>
    <x v="2"/>
    <n v="1"/>
    <x v="46"/>
    <x v="1"/>
    <x v="9"/>
    <x v="0"/>
    <n v="10"/>
    <x v="0"/>
    <x v="1"/>
    <x v="3"/>
  </r>
  <r>
    <n v="1547"/>
    <s v="6c8a4adc"/>
    <x v="390"/>
    <d v="2022-10-20T00:00:00"/>
    <x v="1546"/>
    <n v="4"/>
    <x v="1"/>
    <x v="0"/>
    <x v="4"/>
    <x v="4"/>
    <x v="6"/>
    <x v="5"/>
    <x v="1"/>
    <n v="4"/>
    <x v="11"/>
    <x v="0"/>
    <x v="0"/>
    <x v="1"/>
    <n v="41"/>
    <x v="0"/>
    <x v="0"/>
    <x v="3"/>
  </r>
  <r>
    <n v="1548"/>
    <s v="d7abefe0"/>
    <x v="636"/>
    <d v="2023-10-01T00:00:00"/>
    <x v="1547"/>
    <n v="5"/>
    <x v="1"/>
    <x v="2"/>
    <x v="0"/>
    <x v="3"/>
    <x v="5"/>
    <x v="6"/>
    <x v="0"/>
    <n v="4"/>
    <x v="39"/>
    <x v="0"/>
    <x v="4"/>
    <x v="0"/>
    <n v="43"/>
    <x v="1"/>
    <x v="1"/>
    <x v="1"/>
  </r>
  <r>
    <n v="1549"/>
    <s v="292e5f23"/>
    <x v="388"/>
    <d v="2023-07-15T00:00:00"/>
    <x v="1548"/>
    <n v="6"/>
    <x v="1"/>
    <x v="6"/>
    <x v="3"/>
    <x v="3"/>
    <x v="6"/>
    <x v="1"/>
    <x v="2"/>
    <n v="4"/>
    <x v="7"/>
    <x v="0"/>
    <x v="3"/>
    <x v="1"/>
    <n v="7"/>
    <x v="0"/>
    <x v="1"/>
    <x v="2"/>
  </r>
  <r>
    <n v="1550"/>
    <s v="9572757e"/>
    <x v="1064"/>
    <d v="2024-05-15T00:00:00"/>
    <x v="1549"/>
    <n v="7"/>
    <x v="0"/>
    <x v="7"/>
    <x v="3"/>
    <x v="2"/>
    <x v="5"/>
    <x v="3"/>
    <x v="3"/>
    <n v="2"/>
    <x v="21"/>
    <x v="2"/>
    <x v="7"/>
    <x v="3"/>
    <n v="8"/>
    <x v="0"/>
    <x v="1"/>
    <x v="2"/>
  </r>
  <r>
    <n v="1551"/>
    <s v="61e7ec3c"/>
    <x v="968"/>
    <d v="2023-05-27T00:00:00"/>
    <x v="1550"/>
    <n v="8"/>
    <x v="0"/>
    <x v="5"/>
    <x v="1"/>
    <x v="2"/>
    <x v="4"/>
    <x v="0"/>
    <x v="2"/>
    <n v="4"/>
    <x v="26"/>
    <x v="1"/>
    <x v="2"/>
    <x v="1"/>
    <n v="32"/>
    <x v="0"/>
    <x v="1"/>
    <x v="1"/>
  </r>
  <r>
    <n v="1552"/>
    <s v="0edd03d8"/>
    <x v="1011"/>
    <d v="2023-09-19T00:00:00"/>
    <x v="1551"/>
    <n v="9"/>
    <x v="0"/>
    <x v="0"/>
    <x v="0"/>
    <x v="1"/>
    <x v="4"/>
    <x v="4"/>
    <x v="3"/>
    <n v="5"/>
    <x v="32"/>
    <x v="2"/>
    <x v="1"/>
    <x v="2"/>
    <n v="36"/>
    <x v="1"/>
    <x v="1"/>
    <x v="3"/>
  </r>
  <r>
    <n v="1553"/>
    <s v="a02b182e"/>
    <x v="1065"/>
    <d v="2023-02-09T00:00:00"/>
    <x v="1552"/>
    <n v="10"/>
    <x v="0"/>
    <x v="5"/>
    <x v="2"/>
    <x v="0"/>
    <x v="6"/>
    <x v="4"/>
    <x v="1"/>
    <n v="2"/>
    <x v="1"/>
    <x v="1"/>
    <x v="10"/>
    <x v="0"/>
    <n v="60"/>
    <x v="1"/>
    <x v="1"/>
    <x v="1"/>
  </r>
  <r>
    <n v="1554"/>
    <s v="1960f384"/>
    <x v="1066"/>
    <d v="2021-09-12T00:00:00"/>
    <x v="1553"/>
    <n v="11"/>
    <x v="1"/>
    <x v="2"/>
    <x v="3"/>
    <x v="0"/>
    <x v="6"/>
    <x v="0"/>
    <x v="3"/>
    <n v="5"/>
    <x v="24"/>
    <x v="1"/>
    <x v="1"/>
    <x v="2"/>
    <n v="18"/>
    <x v="1"/>
    <x v="0"/>
    <x v="0"/>
  </r>
  <r>
    <n v="1555"/>
    <s v="22e54073"/>
    <x v="1067"/>
    <d v="2021-11-23T00:00:00"/>
    <x v="1554"/>
    <n v="12"/>
    <x v="1"/>
    <x v="4"/>
    <x v="2"/>
    <x v="2"/>
    <x v="2"/>
    <x v="2"/>
    <x v="0"/>
    <n v="2"/>
    <x v="35"/>
    <x v="2"/>
    <x v="9"/>
    <x v="0"/>
    <n v="53"/>
    <x v="0"/>
    <x v="1"/>
    <x v="0"/>
  </r>
  <r>
    <n v="1556"/>
    <s v="cf6ed45e"/>
    <x v="1068"/>
    <d v="2023-02-06T00:00:00"/>
    <x v="1555"/>
    <n v="13"/>
    <x v="1"/>
    <x v="2"/>
    <x v="3"/>
    <x v="3"/>
    <x v="0"/>
    <x v="0"/>
    <x v="2"/>
    <n v="1"/>
    <x v="32"/>
    <x v="1"/>
    <x v="4"/>
    <x v="0"/>
    <n v="41"/>
    <x v="0"/>
    <x v="0"/>
    <x v="1"/>
  </r>
  <r>
    <n v="1557"/>
    <s v="5e5d5083"/>
    <x v="67"/>
    <d v="2024-03-14T00:00:00"/>
    <x v="1556"/>
    <n v="14"/>
    <x v="1"/>
    <x v="3"/>
    <x v="4"/>
    <x v="4"/>
    <x v="5"/>
    <x v="1"/>
    <x v="2"/>
    <n v="4"/>
    <x v="56"/>
    <x v="0"/>
    <x v="7"/>
    <x v="0"/>
    <n v="13"/>
    <x v="1"/>
    <x v="0"/>
    <x v="1"/>
  </r>
  <r>
    <n v="1558"/>
    <s v="a89a125e"/>
    <x v="737"/>
    <d v="2020-01-31T00:00:00"/>
    <x v="1557"/>
    <n v="15"/>
    <x v="1"/>
    <x v="4"/>
    <x v="2"/>
    <x v="4"/>
    <x v="0"/>
    <x v="3"/>
    <x v="1"/>
    <n v="3"/>
    <x v="8"/>
    <x v="0"/>
    <x v="2"/>
    <x v="3"/>
    <n v="25"/>
    <x v="0"/>
    <x v="1"/>
    <x v="0"/>
  </r>
  <r>
    <n v="1559"/>
    <s v="0ae0c757"/>
    <x v="394"/>
    <d v="2023-03-17T00:00:00"/>
    <x v="1558"/>
    <n v="16"/>
    <x v="0"/>
    <x v="7"/>
    <x v="4"/>
    <x v="3"/>
    <x v="0"/>
    <x v="5"/>
    <x v="2"/>
    <n v="2"/>
    <x v="38"/>
    <x v="1"/>
    <x v="9"/>
    <x v="2"/>
    <n v="49"/>
    <x v="1"/>
    <x v="0"/>
    <x v="2"/>
  </r>
  <r>
    <n v="1560"/>
    <s v="76a0be43"/>
    <x v="1069"/>
    <d v="2020-11-23T00:00:00"/>
    <x v="1559"/>
    <n v="17"/>
    <x v="0"/>
    <x v="2"/>
    <x v="3"/>
    <x v="1"/>
    <x v="1"/>
    <x v="6"/>
    <x v="1"/>
    <n v="4"/>
    <x v="37"/>
    <x v="2"/>
    <x v="1"/>
    <x v="0"/>
    <n v="25"/>
    <x v="1"/>
    <x v="1"/>
    <x v="3"/>
  </r>
  <r>
    <n v="1561"/>
    <s v="8d154a66"/>
    <x v="1070"/>
    <d v="2024-05-30T00:00:00"/>
    <x v="1560"/>
    <n v="18"/>
    <x v="0"/>
    <x v="2"/>
    <x v="2"/>
    <x v="4"/>
    <x v="5"/>
    <x v="0"/>
    <x v="0"/>
    <n v="4"/>
    <x v="53"/>
    <x v="0"/>
    <x v="3"/>
    <x v="3"/>
    <n v="28"/>
    <x v="0"/>
    <x v="1"/>
    <x v="1"/>
  </r>
  <r>
    <n v="1562"/>
    <s v="de4a8cba"/>
    <x v="863"/>
    <d v="2021-10-01T00:00:00"/>
    <x v="1561"/>
    <n v="19"/>
    <x v="0"/>
    <x v="4"/>
    <x v="3"/>
    <x v="2"/>
    <x v="1"/>
    <x v="6"/>
    <x v="3"/>
    <n v="3"/>
    <x v="5"/>
    <x v="2"/>
    <x v="10"/>
    <x v="3"/>
    <n v="48"/>
    <x v="1"/>
    <x v="1"/>
    <x v="0"/>
  </r>
  <r>
    <n v="1563"/>
    <s v="96cfbb73"/>
    <x v="1038"/>
    <d v="2024-04-29T00:00:00"/>
    <x v="1562"/>
    <n v="20"/>
    <x v="1"/>
    <x v="0"/>
    <x v="2"/>
    <x v="4"/>
    <x v="0"/>
    <x v="5"/>
    <x v="3"/>
    <n v="2"/>
    <x v="11"/>
    <x v="1"/>
    <x v="1"/>
    <x v="2"/>
    <n v="47"/>
    <x v="0"/>
    <x v="1"/>
    <x v="3"/>
  </r>
  <r>
    <n v="1564"/>
    <s v="9fa7749c"/>
    <x v="468"/>
    <d v="2022-11-10T00:00:00"/>
    <x v="1563"/>
    <n v="21"/>
    <x v="1"/>
    <x v="5"/>
    <x v="0"/>
    <x v="3"/>
    <x v="6"/>
    <x v="6"/>
    <x v="2"/>
    <n v="2"/>
    <x v="46"/>
    <x v="1"/>
    <x v="3"/>
    <x v="3"/>
    <n v="11"/>
    <x v="0"/>
    <x v="0"/>
    <x v="0"/>
  </r>
  <r>
    <n v="1565"/>
    <s v="ea0b4d23"/>
    <x v="1071"/>
    <d v="2022-08-05T00:00:00"/>
    <x v="1564"/>
    <n v="22"/>
    <x v="1"/>
    <x v="3"/>
    <x v="0"/>
    <x v="1"/>
    <x v="4"/>
    <x v="5"/>
    <x v="1"/>
    <n v="3"/>
    <x v="4"/>
    <x v="0"/>
    <x v="8"/>
    <x v="3"/>
    <n v="26"/>
    <x v="1"/>
    <x v="0"/>
    <x v="2"/>
  </r>
  <r>
    <n v="1566"/>
    <s v="8192509d"/>
    <x v="365"/>
    <d v="2021-06-23T00:00:00"/>
    <x v="1565"/>
    <n v="23"/>
    <x v="1"/>
    <x v="5"/>
    <x v="0"/>
    <x v="2"/>
    <x v="4"/>
    <x v="2"/>
    <x v="0"/>
    <n v="4"/>
    <x v="9"/>
    <x v="2"/>
    <x v="9"/>
    <x v="2"/>
    <n v="29"/>
    <x v="0"/>
    <x v="0"/>
    <x v="1"/>
  </r>
  <r>
    <n v="1567"/>
    <s v="90b3fcbd"/>
    <x v="227"/>
    <d v="2020-03-15T00:00:00"/>
    <x v="1566"/>
    <n v="0"/>
    <x v="1"/>
    <x v="4"/>
    <x v="1"/>
    <x v="1"/>
    <x v="1"/>
    <x v="0"/>
    <x v="1"/>
    <n v="2"/>
    <x v="48"/>
    <x v="2"/>
    <x v="7"/>
    <x v="3"/>
    <n v="40"/>
    <x v="0"/>
    <x v="1"/>
    <x v="3"/>
  </r>
  <r>
    <n v="1568"/>
    <s v="39c888aa"/>
    <x v="1072"/>
    <d v="2021-05-21T00:00:00"/>
    <x v="1567"/>
    <n v="1"/>
    <x v="1"/>
    <x v="7"/>
    <x v="0"/>
    <x v="3"/>
    <x v="0"/>
    <x v="1"/>
    <x v="1"/>
    <n v="1"/>
    <x v="32"/>
    <x v="2"/>
    <x v="6"/>
    <x v="3"/>
    <n v="19"/>
    <x v="0"/>
    <x v="0"/>
    <x v="1"/>
  </r>
  <r>
    <n v="1569"/>
    <s v="e59a8c40"/>
    <x v="367"/>
    <d v="2020-02-23T00:00:00"/>
    <x v="1568"/>
    <n v="2"/>
    <x v="1"/>
    <x v="3"/>
    <x v="4"/>
    <x v="2"/>
    <x v="0"/>
    <x v="5"/>
    <x v="2"/>
    <n v="3"/>
    <x v="32"/>
    <x v="0"/>
    <x v="10"/>
    <x v="3"/>
    <n v="14"/>
    <x v="0"/>
    <x v="1"/>
    <x v="2"/>
  </r>
  <r>
    <n v="1570"/>
    <s v="e1994891"/>
    <x v="526"/>
    <d v="2022-12-30T00:00:00"/>
    <x v="1569"/>
    <n v="3"/>
    <x v="1"/>
    <x v="3"/>
    <x v="2"/>
    <x v="3"/>
    <x v="3"/>
    <x v="4"/>
    <x v="2"/>
    <n v="2"/>
    <x v="14"/>
    <x v="0"/>
    <x v="10"/>
    <x v="1"/>
    <n v="33"/>
    <x v="0"/>
    <x v="1"/>
    <x v="1"/>
  </r>
  <r>
    <n v="1571"/>
    <s v="48a5274d"/>
    <x v="953"/>
    <d v="2022-07-06T00:00:00"/>
    <x v="1570"/>
    <n v="4"/>
    <x v="1"/>
    <x v="7"/>
    <x v="4"/>
    <x v="4"/>
    <x v="1"/>
    <x v="5"/>
    <x v="3"/>
    <n v="5"/>
    <x v="14"/>
    <x v="1"/>
    <x v="4"/>
    <x v="0"/>
    <n v="11"/>
    <x v="0"/>
    <x v="0"/>
    <x v="2"/>
  </r>
  <r>
    <n v="1572"/>
    <s v="c1f72b01"/>
    <x v="1073"/>
    <d v="2024-03-30T00:00:00"/>
    <x v="1571"/>
    <n v="5"/>
    <x v="1"/>
    <x v="1"/>
    <x v="2"/>
    <x v="1"/>
    <x v="0"/>
    <x v="2"/>
    <x v="1"/>
    <n v="3"/>
    <x v="13"/>
    <x v="0"/>
    <x v="3"/>
    <x v="3"/>
    <n v="38"/>
    <x v="0"/>
    <x v="0"/>
    <x v="0"/>
  </r>
  <r>
    <n v="1573"/>
    <s v="1b8680a4"/>
    <x v="695"/>
    <d v="2021-02-03T00:00:00"/>
    <x v="1572"/>
    <n v="6"/>
    <x v="1"/>
    <x v="1"/>
    <x v="0"/>
    <x v="1"/>
    <x v="4"/>
    <x v="6"/>
    <x v="2"/>
    <n v="5"/>
    <x v="27"/>
    <x v="0"/>
    <x v="5"/>
    <x v="0"/>
    <n v="58"/>
    <x v="1"/>
    <x v="1"/>
    <x v="3"/>
  </r>
  <r>
    <n v="1574"/>
    <s v="991fcdcf"/>
    <x v="1000"/>
    <d v="2023-12-09T00:00:00"/>
    <x v="1573"/>
    <n v="7"/>
    <x v="0"/>
    <x v="1"/>
    <x v="4"/>
    <x v="3"/>
    <x v="4"/>
    <x v="1"/>
    <x v="2"/>
    <n v="5"/>
    <x v="41"/>
    <x v="0"/>
    <x v="8"/>
    <x v="2"/>
    <n v="55"/>
    <x v="0"/>
    <x v="0"/>
    <x v="1"/>
  </r>
  <r>
    <n v="1575"/>
    <s v="581b7df4"/>
    <x v="453"/>
    <d v="2021-03-15T00:00:00"/>
    <x v="1574"/>
    <n v="8"/>
    <x v="0"/>
    <x v="2"/>
    <x v="4"/>
    <x v="0"/>
    <x v="2"/>
    <x v="0"/>
    <x v="0"/>
    <n v="5"/>
    <x v="5"/>
    <x v="2"/>
    <x v="9"/>
    <x v="1"/>
    <n v="27"/>
    <x v="1"/>
    <x v="0"/>
    <x v="1"/>
  </r>
  <r>
    <n v="1576"/>
    <s v="d479439c"/>
    <x v="1074"/>
    <d v="2021-08-22T00:00:00"/>
    <x v="1575"/>
    <n v="9"/>
    <x v="0"/>
    <x v="1"/>
    <x v="2"/>
    <x v="1"/>
    <x v="2"/>
    <x v="3"/>
    <x v="1"/>
    <n v="5"/>
    <x v="21"/>
    <x v="0"/>
    <x v="7"/>
    <x v="2"/>
    <n v="55"/>
    <x v="0"/>
    <x v="0"/>
    <x v="2"/>
  </r>
  <r>
    <n v="1577"/>
    <s v="8a380975"/>
    <x v="175"/>
    <d v="2024-02-09T00:00:00"/>
    <x v="1576"/>
    <n v="10"/>
    <x v="0"/>
    <x v="3"/>
    <x v="4"/>
    <x v="0"/>
    <x v="5"/>
    <x v="3"/>
    <x v="2"/>
    <n v="3"/>
    <x v="30"/>
    <x v="2"/>
    <x v="2"/>
    <x v="3"/>
    <n v="26"/>
    <x v="0"/>
    <x v="1"/>
    <x v="0"/>
  </r>
  <r>
    <n v="1578"/>
    <s v="9224d1a9"/>
    <x v="1075"/>
    <d v="2023-03-04T00:00:00"/>
    <x v="1577"/>
    <n v="11"/>
    <x v="1"/>
    <x v="7"/>
    <x v="3"/>
    <x v="1"/>
    <x v="1"/>
    <x v="3"/>
    <x v="2"/>
    <n v="3"/>
    <x v="10"/>
    <x v="1"/>
    <x v="3"/>
    <x v="3"/>
    <n v="35"/>
    <x v="0"/>
    <x v="0"/>
    <x v="2"/>
  </r>
  <r>
    <n v="1579"/>
    <s v="ade8c1a5"/>
    <x v="437"/>
    <d v="2022-12-10T00:00:00"/>
    <x v="1578"/>
    <n v="12"/>
    <x v="1"/>
    <x v="6"/>
    <x v="4"/>
    <x v="4"/>
    <x v="6"/>
    <x v="0"/>
    <x v="1"/>
    <n v="5"/>
    <x v="24"/>
    <x v="0"/>
    <x v="0"/>
    <x v="0"/>
    <n v="27"/>
    <x v="0"/>
    <x v="1"/>
    <x v="3"/>
  </r>
  <r>
    <n v="1580"/>
    <s v="1e787240"/>
    <x v="1031"/>
    <d v="2023-05-21T00:00:00"/>
    <x v="1579"/>
    <n v="13"/>
    <x v="1"/>
    <x v="1"/>
    <x v="0"/>
    <x v="2"/>
    <x v="6"/>
    <x v="6"/>
    <x v="2"/>
    <n v="5"/>
    <x v="39"/>
    <x v="2"/>
    <x v="2"/>
    <x v="0"/>
    <n v="21"/>
    <x v="0"/>
    <x v="0"/>
    <x v="0"/>
  </r>
  <r>
    <n v="1581"/>
    <s v="8b922c19"/>
    <x v="1025"/>
    <d v="2023-08-09T00:00:00"/>
    <x v="1580"/>
    <n v="14"/>
    <x v="1"/>
    <x v="7"/>
    <x v="3"/>
    <x v="4"/>
    <x v="3"/>
    <x v="2"/>
    <x v="1"/>
    <n v="5"/>
    <x v="8"/>
    <x v="1"/>
    <x v="7"/>
    <x v="2"/>
    <n v="19"/>
    <x v="0"/>
    <x v="1"/>
    <x v="0"/>
  </r>
  <r>
    <n v="1582"/>
    <s v="448da372"/>
    <x v="415"/>
    <d v="2024-12-12T00:00:00"/>
    <x v="1581"/>
    <n v="15"/>
    <x v="1"/>
    <x v="4"/>
    <x v="2"/>
    <x v="1"/>
    <x v="0"/>
    <x v="6"/>
    <x v="3"/>
    <n v="2"/>
    <x v="31"/>
    <x v="0"/>
    <x v="0"/>
    <x v="1"/>
    <n v="38"/>
    <x v="0"/>
    <x v="0"/>
    <x v="3"/>
  </r>
  <r>
    <n v="1583"/>
    <s v="e6ced441"/>
    <x v="447"/>
    <d v="2023-04-20T00:00:00"/>
    <x v="1582"/>
    <n v="16"/>
    <x v="0"/>
    <x v="3"/>
    <x v="1"/>
    <x v="0"/>
    <x v="0"/>
    <x v="2"/>
    <x v="1"/>
    <n v="4"/>
    <x v="13"/>
    <x v="0"/>
    <x v="8"/>
    <x v="0"/>
    <n v="9"/>
    <x v="0"/>
    <x v="0"/>
    <x v="2"/>
  </r>
  <r>
    <n v="1584"/>
    <s v="5c1b2d8b"/>
    <x v="474"/>
    <d v="2022-05-12T00:00:00"/>
    <x v="1583"/>
    <n v="17"/>
    <x v="0"/>
    <x v="4"/>
    <x v="2"/>
    <x v="3"/>
    <x v="0"/>
    <x v="0"/>
    <x v="1"/>
    <n v="3"/>
    <x v="17"/>
    <x v="2"/>
    <x v="0"/>
    <x v="2"/>
    <n v="7"/>
    <x v="0"/>
    <x v="0"/>
    <x v="0"/>
  </r>
  <r>
    <n v="1585"/>
    <n v="80387324"/>
    <x v="625"/>
    <d v="2022-05-21T00:00:00"/>
    <x v="1584"/>
    <n v="18"/>
    <x v="0"/>
    <x v="2"/>
    <x v="0"/>
    <x v="1"/>
    <x v="1"/>
    <x v="3"/>
    <x v="2"/>
    <n v="4"/>
    <x v="25"/>
    <x v="2"/>
    <x v="6"/>
    <x v="1"/>
    <n v="6"/>
    <x v="0"/>
    <x v="1"/>
    <x v="2"/>
  </r>
  <r>
    <n v="1586"/>
    <s v="3dcad69d"/>
    <x v="1076"/>
    <d v="2023-02-14T00:00:00"/>
    <x v="1585"/>
    <n v="19"/>
    <x v="0"/>
    <x v="3"/>
    <x v="2"/>
    <x v="0"/>
    <x v="3"/>
    <x v="0"/>
    <x v="3"/>
    <n v="1"/>
    <x v="52"/>
    <x v="0"/>
    <x v="7"/>
    <x v="0"/>
    <n v="33"/>
    <x v="0"/>
    <x v="1"/>
    <x v="0"/>
  </r>
  <r>
    <n v="1587"/>
    <s v="601c5094"/>
    <x v="1077"/>
    <d v="2020-10-09T00:00:00"/>
    <x v="1586"/>
    <n v="20"/>
    <x v="1"/>
    <x v="7"/>
    <x v="4"/>
    <x v="1"/>
    <x v="0"/>
    <x v="2"/>
    <x v="3"/>
    <n v="3"/>
    <x v="9"/>
    <x v="1"/>
    <x v="9"/>
    <x v="1"/>
    <n v="59"/>
    <x v="1"/>
    <x v="0"/>
    <x v="3"/>
  </r>
  <r>
    <n v="1588"/>
    <s v="2880c0eb"/>
    <x v="1078"/>
    <d v="2020-07-21T00:00:00"/>
    <x v="1587"/>
    <n v="21"/>
    <x v="1"/>
    <x v="1"/>
    <x v="1"/>
    <x v="3"/>
    <x v="2"/>
    <x v="0"/>
    <x v="3"/>
    <n v="3"/>
    <x v="33"/>
    <x v="2"/>
    <x v="2"/>
    <x v="1"/>
    <n v="25"/>
    <x v="1"/>
    <x v="0"/>
    <x v="3"/>
  </r>
  <r>
    <n v="1589"/>
    <s v="722feab6"/>
    <x v="243"/>
    <d v="2024-08-02T00:00:00"/>
    <x v="1588"/>
    <n v="22"/>
    <x v="1"/>
    <x v="6"/>
    <x v="0"/>
    <x v="2"/>
    <x v="6"/>
    <x v="0"/>
    <x v="0"/>
    <n v="1"/>
    <x v="6"/>
    <x v="1"/>
    <x v="8"/>
    <x v="0"/>
    <n v="31"/>
    <x v="0"/>
    <x v="0"/>
    <x v="0"/>
  </r>
  <r>
    <n v="1590"/>
    <s v="4e7066d5"/>
    <x v="363"/>
    <d v="2024-06-27T00:00:00"/>
    <x v="1589"/>
    <n v="23"/>
    <x v="1"/>
    <x v="2"/>
    <x v="0"/>
    <x v="3"/>
    <x v="2"/>
    <x v="3"/>
    <x v="3"/>
    <n v="3"/>
    <x v="49"/>
    <x v="1"/>
    <x v="3"/>
    <x v="0"/>
    <n v="6"/>
    <x v="1"/>
    <x v="1"/>
    <x v="3"/>
  </r>
  <r>
    <n v="1591"/>
    <s v="0314300d"/>
    <x v="1079"/>
    <d v="2022-01-17T00:00:00"/>
    <x v="1590"/>
    <n v="0"/>
    <x v="1"/>
    <x v="5"/>
    <x v="1"/>
    <x v="1"/>
    <x v="3"/>
    <x v="1"/>
    <x v="3"/>
    <n v="5"/>
    <x v="54"/>
    <x v="2"/>
    <x v="5"/>
    <x v="3"/>
    <n v="22"/>
    <x v="0"/>
    <x v="1"/>
    <x v="0"/>
  </r>
  <r>
    <n v="1592"/>
    <s v="2c3eaaa0"/>
    <x v="1080"/>
    <d v="2020-12-29T00:00:00"/>
    <x v="1591"/>
    <n v="1"/>
    <x v="1"/>
    <x v="6"/>
    <x v="4"/>
    <x v="1"/>
    <x v="5"/>
    <x v="0"/>
    <x v="0"/>
    <n v="3"/>
    <x v="27"/>
    <x v="1"/>
    <x v="5"/>
    <x v="1"/>
    <n v="13"/>
    <x v="0"/>
    <x v="0"/>
    <x v="1"/>
  </r>
  <r>
    <n v="1593"/>
    <s v="2837253d"/>
    <x v="1081"/>
    <d v="2024-01-15T00:00:00"/>
    <x v="1592"/>
    <n v="2"/>
    <x v="1"/>
    <x v="3"/>
    <x v="4"/>
    <x v="3"/>
    <x v="2"/>
    <x v="5"/>
    <x v="3"/>
    <n v="4"/>
    <x v="21"/>
    <x v="2"/>
    <x v="6"/>
    <x v="1"/>
    <n v="12"/>
    <x v="0"/>
    <x v="0"/>
    <x v="3"/>
  </r>
  <r>
    <n v="1594"/>
    <s v="dfa7370d"/>
    <x v="165"/>
    <d v="2024-01-29T00:00:00"/>
    <x v="1593"/>
    <n v="3"/>
    <x v="1"/>
    <x v="6"/>
    <x v="2"/>
    <x v="1"/>
    <x v="2"/>
    <x v="0"/>
    <x v="3"/>
    <n v="5"/>
    <x v="37"/>
    <x v="1"/>
    <x v="2"/>
    <x v="0"/>
    <n v="19"/>
    <x v="1"/>
    <x v="0"/>
    <x v="1"/>
  </r>
  <r>
    <n v="1595"/>
    <s v="f18ca81d"/>
    <x v="550"/>
    <d v="2022-07-17T00:00:00"/>
    <x v="1594"/>
    <n v="4"/>
    <x v="1"/>
    <x v="7"/>
    <x v="2"/>
    <x v="4"/>
    <x v="1"/>
    <x v="6"/>
    <x v="3"/>
    <n v="3"/>
    <x v="26"/>
    <x v="1"/>
    <x v="2"/>
    <x v="1"/>
    <n v="18"/>
    <x v="0"/>
    <x v="1"/>
    <x v="0"/>
  </r>
  <r>
    <n v="1596"/>
    <s v="6e5320f7"/>
    <x v="307"/>
    <d v="2020-04-26T00:00:00"/>
    <x v="1595"/>
    <n v="5"/>
    <x v="1"/>
    <x v="0"/>
    <x v="2"/>
    <x v="0"/>
    <x v="1"/>
    <x v="4"/>
    <x v="0"/>
    <n v="1"/>
    <x v="48"/>
    <x v="2"/>
    <x v="2"/>
    <x v="1"/>
    <n v="40"/>
    <x v="1"/>
    <x v="1"/>
    <x v="2"/>
  </r>
  <r>
    <n v="1597"/>
    <s v="0fc66f7f"/>
    <x v="1082"/>
    <d v="2022-03-05T00:00:00"/>
    <x v="1596"/>
    <n v="6"/>
    <x v="1"/>
    <x v="3"/>
    <x v="2"/>
    <x v="2"/>
    <x v="6"/>
    <x v="1"/>
    <x v="3"/>
    <n v="5"/>
    <x v="38"/>
    <x v="2"/>
    <x v="3"/>
    <x v="3"/>
    <n v="35"/>
    <x v="1"/>
    <x v="0"/>
    <x v="2"/>
  </r>
  <r>
    <n v="1598"/>
    <s v="56cff091"/>
    <x v="275"/>
    <d v="2021-01-26T00:00:00"/>
    <x v="1597"/>
    <n v="7"/>
    <x v="0"/>
    <x v="7"/>
    <x v="4"/>
    <x v="1"/>
    <x v="3"/>
    <x v="1"/>
    <x v="2"/>
    <n v="2"/>
    <x v="39"/>
    <x v="0"/>
    <x v="4"/>
    <x v="2"/>
    <n v="12"/>
    <x v="1"/>
    <x v="0"/>
    <x v="3"/>
  </r>
  <r>
    <n v="1599"/>
    <s v="bb48f79e"/>
    <x v="275"/>
    <d v="2021-01-26T00:00:00"/>
    <x v="1598"/>
    <n v="8"/>
    <x v="0"/>
    <x v="3"/>
    <x v="3"/>
    <x v="3"/>
    <x v="2"/>
    <x v="1"/>
    <x v="0"/>
    <n v="2"/>
    <x v="40"/>
    <x v="2"/>
    <x v="3"/>
    <x v="3"/>
    <n v="35"/>
    <x v="0"/>
    <x v="0"/>
    <x v="1"/>
  </r>
  <r>
    <n v="1600"/>
    <s v="2a88c64a"/>
    <x v="1083"/>
    <d v="2021-11-07T00:00:00"/>
    <x v="1599"/>
    <n v="9"/>
    <x v="0"/>
    <x v="5"/>
    <x v="0"/>
    <x v="2"/>
    <x v="0"/>
    <x v="2"/>
    <x v="1"/>
    <n v="5"/>
    <x v="50"/>
    <x v="2"/>
    <x v="9"/>
    <x v="2"/>
    <n v="60"/>
    <x v="0"/>
    <x v="1"/>
    <x v="0"/>
  </r>
  <r>
    <n v="1601"/>
    <s v="0c7cf39d"/>
    <x v="1084"/>
    <d v="2021-12-09T00:00:00"/>
    <x v="1600"/>
    <n v="10"/>
    <x v="0"/>
    <x v="0"/>
    <x v="3"/>
    <x v="3"/>
    <x v="4"/>
    <x v="5"/>
    <x v="2"/>
    <n v="5"/>
    <x v="43"/>
    <x v="2"/>
    <x v="0"/>
    <x v="1"/>
    <n v="28"/>
    <x v="0"/>
    <x v="1"/>
    <x v="3"/>
  </r>
  <r>
    <n v="1602"/>
    <s v="ccad80b9"/>
    <x v="308"/>
    <d v="2020-01-29T00:00:00"/>
    <x v="1601"/>
    <n v="11"/>
    <x v="1"/>
    <x v="5"/>
    <x v="1"/>
    <x v="4"/>
    <x v="6"/>
    <x v="6"/>
    <x v="3"/>
    <n v="1"/>
    <x v="36"/>
    <x v="0"/>
    <x v="9"/>
    <x v="2"/>
    <n v="47"/>
    <x v="0"/>
    <x v="0"/>
    <x v="1"/>
  </r>
  <r>
    <n v="1603"/>
    <s v="0c04012b"/>
    <x v="1085"/>
    <d v="2022-04-11T00:00:00"/>
    <x v="1602"/>
    <n v="12"/>
    <x v="1"/>
    <x v="1"/>
    <x v="0"/>
    <x v="4"/>
    <x v="0"/>
    <x v="1"/>
    <x v="2"/>
    <n v="4"/>
    <x v="16"/>
    <x v="1"/>
    <x v="8"/>
    <x v="1"/>
    <n v="39"/>
    <x v="0"/>
    <x v="0"/>
    <x v="0"/>
  </r>
  <r>
    <n v="1604"/>
    <s v="69f8f36b"/>
    <x v="117"/>
    <d v="2020-03-08T00:00:00"/>
    <x v="1603"/>
    <n v="13"/>
    <x v="1"/>
    <x v="2"/>
    <x v="3"/>
    <x v="0"/>
    <x v="4"/>
    <x v="3"/>
    <x v="2"/>
    <n v="1"/>
    <x v="26"/>
    <x v="1"/>
    <x v="7"/>
    <x v="0"/>
    <n v="57"/>
    <x v="1"/>
    <x v="1"/>
    <x v="2"/>
  </r>
  <r>
    <n v="1605"/>
    <s v="0ee1421d"/>
    <x v="1086"/>
    <d v="2023-11-29T00:00:00"/>
    <x v="1604"/>
    <n v="14"/>
    <x v="1"/>
    <x v="3"/>
    <x v="2"/>
    <x v="4"/>
    <x v="2"/>
    <x v="0"/>
    <x v="0"/>
    <n v="1"/>
    <x v="22"/>
    <x v="0"/>
    <x v="8"/>
    <x v="3"/>
    <n v="55"/>
    <x v="0"/>
    <x v="1"/>
    <x v="1"/>
  </r>
  <r>
    <n v="1606"/>
    <s v="30dd6201"/>
    <x v="1087"/>
    <d v="2020-04-19T00:00:00"/>
    <x v="1605"/>
    <n v="15"/>
    <x v="1"/>
    <x v="1"/>
    <x v="3"/>
    <x v="2"/>
    <x v="5"/>
    <x v="3"/>
    <x v="0"/>
    <n v="4"/>
    <x v="3"/>
    <x v="0"/>
    <x v="5"/>
    <x v="3"/>
    <n v="32"/>
    <x v="0"/>
    <x v="1"/>
    <x v="0"/>
  </r>
  <r>
    <n v="1607"/>
    <s v="16a0ca55"/>
    <x v="858"/>
    <d v="2024-11-06T00:00:00"/>
    <x v="1606"/>
    <n v="16"/>
    <x v="0"/>
    <x v="4"/>
    <x v="0"/>
    <x v="1"/>
    <x v="6"/>
    <x v="3"/>
    <x v="1"/>
    <n v="5"/>
    <x v="38"/>
    <x v="0"/>
    <x v="7"/>
    <x v="0"/>
    <n v="17"/>
    <x v="0"/>
    <x v="1"/>
    <x v="2"/>
  </r>
  <r>
    <n v="1608"/>
    <s v="d8e1bd91"/>
    <x v="941"/>
    <d v="2023-07-12T00:00:00"/>
    <x v="1607"/>
    <n v="17"/>
    <x v="0"/>
    <x v="5"/>
    <x v="4"/>
    <x v="0"/>
    <x v="5"/>
    <x v="4"/>
    <x v="1"/>
    <n v="2"/>
    <x v="10"/>
    <x v="1"/>
    <x v="9"/>
    <x v="2"/>
    <n v="60"/>
    <x v="0"/>
    <x v="0"/>
    <x v="0"/>
  </r>
  <r>
    <n v="1609"/>
    <s v="93c035f9"/>
    <x v="1052"/>
    <d v="2024-06-14T00:00:00"/>
    <x v="1608"/>
    <n v="18"/>
    <x v="0"/>
    <x v="3"/>
    <x v="1"/>
    <x v="1"/>
    <x v="3"/>
    <x v="0"/>
    <x v="2"/>
    <n v="2"/>
    <x v="13"/>
    <x v="1"/>
    <x v="7"/>
    <x v="3"/>
    <n v="10"/>
    <x v="1"/>
    <x v="0"/>
    <x v="0"/>
  </r>
  <r>
    <n v="1610"/>
    <s v="7b6d6b47"/>
    <x v="671"/>
    <d v="2022-12-15T00:00:00"/>
    <x v="1609"/>
    <n v="19"/>
    <x v="0"/>
    <x v="1"/>
    <x v="1"/>
    <x v="1"/>
    <x v="3"/>
    <x v="1"/>
    <x v="1"/>
    <n v="2"/>
    <x v="23"/>
    <x v="1"/>
    <x v="3"/>
    <x v="2"/>
    <n v="12"/>
    <x v="0"/>
    <x v="1"/>
    <x v="1"/>
  </r>
  <r>
    <n v="1611"/>
    <s v="322222f2"/>
    <x v="1088"/>
    <d v="2021-07-12T00:00:00"/>
    <x v="1610"/>
    <n v="20"/>
    <x v="1"/>
    <x v="6"/>
    <x v="4"/>
    <x v="1"/>
    <x v="2"/>
    <x v="6"/>
    <x v="2"/>
    <n v="1"/>
    <x v="18"/>
    <x v="0"/>
    <x v="5"/>
    <x v="0"/>
    <n v="21"/>
    <x v="1"/>
    <x v="0"/>
    <x v="2"/>
  </r>
  <r>
    <n v="1612"/>
    <s v="0ea6820d"/>
    <x v="1089"/>
    <d v="2020-09-26T00:00:00"/>
    <x v="1611"/>
    <n v="21"/>
    <x v="1"/>
    <x v="5"/>
    <x v="0"/>
    <x v="2"/>
    <x v="0"/>
    <x v="4"/>
    <x v="1"/>
    <n v="3"/>
    <x v="33"/>
    <x v="0"/>
    <x v="4"/>
    <x v="0"/>
    <n v="43"/>
    <x v="0"/>
    <x v="1"/>
    <x v="0"/>
  </r>
  <r>
    <n v="1613"/>
    <s v="c2233eb5"/>
    <x v="152"/>
    <d v="2023-11-06T00:00:00"/>
    <x v="1612"/>
    <n v="22"/>
    <x v="1"/>
    <x v="2"/>
    <x v="0"/>
    <x v="1"/>
    <x v="0"/>
    <x v="0"/>
    <x v="2"/>
    <n v="5"/>
    <x v="27"/>
    <x v="1"/>
    <x v="9"/>
    <x v="3"/>
    <n v="56"/>
    <x v="0"/>
    <x v="0"/>
    <x v="2"/>
  </r>
  <r>
    <n v="1614"/>
    <s v="ad4a7f7d"/>
    <x v="1090"/>
    <d v="2023-10-05T00:00:00"/>
    <x v="1613"/>
    <n v="23"/>
    <x v="1"/>
    <x v="0"/>
    <x v="3"/>
    <x v="1"/>
    <x v="6"/>
    <x v="5"/>
    <x v="2"/>
    <n v="1"/>
    <x v="13"/>
    <x v="2"/>
    <x v="5"/>
    <x v="3"/>
    <n v="32"/>
    <x v="0"/>
    <x v="1"/>
    <x v="3"/>
  </r>
  <r>
    <n v="1615"/>
    <s v="89e0b58f"/>
    <x v="1091"/>
    <d v="2023-11-20T00:00:00"/>
    <x v="1614"/>
    <n v="0"/>
    <x v="1"/>
    <x v="0"/>
    <x v="0"/>
    <x v="4"/>
    <x v="2"/>
    <x v="2"/>
    <x v="2"/>
    <n v="2"/>
    <x v="47"/>
    <x v="2"/>
    <x v="6"/>
    <x v="3"/>
    <n v="60"/>
    <x v="0"/>
    <x v="1"/>
    <x v="1"/>
  </r>
  <r>
    <n v="1616"/>
    <s v="a2140989"/>
    <x v="32"/>
    <d v="2021-07-11T00:00:00"/>
    <x v="1615"/>
    <n v="1"/>
    <x v="1"/>
    <x v="6"/>
    <x v="1"/>
    <x v="0"/>
    <x v="0"/>
    <x v="5"/>
    <x v="1"/>
    <n v="5"/>
    <x v="45"/>
    <x v="2"/>
    <x v="8"/>
    <x v="1"/>
    <n v="20"/>
    <x v="1"/>
    <x v="1"/>
    <x v="2"/>
  </r>
  <r>
    <n v="1617"/>
    <s v="cb80e62d"/>
    <x v="173"/>
    <d v="2020-10-29T00:00:00"/>
    <x v="1616"/>
    <n v="2"/>
    <x v="1"/>
    <x v="5"/>
    <x v="0"/>
    <x v="2"/>
    <x v="1"/>
    <x v="2"/>
    <x v="1"/>
    <n v="1"/>
    <x v="29"/>
    <x v="1"/>
    <x v="6"/>
    <x v="1"/>
    <n v="41"/>
    <x v="0"/>
    <x v="1"/>
    <x v="1"/>
  </r>
  <r>
    <n v="1618"/>
    <s v="9f31e61f"/>
    <x v="1092"/>
    <d v="2022-02-22T00:00:00"/>
    <x v="1617"/>
    <n v="3"/>
    <x v="1"/>
    <x v="0"/>
    <x v="3"/>
    <x v="1"/>
    <x v="3"/>
    <x v="2"/>
    <x v="1"/>
    <n v="4"/>
    <x v="25"/>
    <x v="2"/>
    <x v="2"/>
    <x v="0"/>
    <n v="45"/>
    <x v="1"/>
    <x v="1"/>
    <x v="3"/>
  </r>
  <r>
    <n v="1619"/>
    <s v="0f62d6d8"/>
    <x v="1093"/>
    <d v="2023-08-08T00:00:00"/>
    <x v="1618"/>
    <n v="4"/>
    <x v="1"/>
    <x v="3"/>
    <x v="1"/>
    <x v="3"/>
    <x v="1"/>
    <x v="0"/>
    <x v="1"/>
    <n v="2"/>
    <x v="52"/>
    <x v="1"/>
    <x v="7"/>
    <x v="0"/>
    <n v="42"/>
    <x v="1"/>
    <x v="1"/>
    <x v="3"/>
  </r>
  <r>
    <n v="1620"/>
    <s v="c7bace97"/>
    <x v="222"/>
    <d v="2021-02-06T00:00:00"/>
    <x v="1619"/>
    <n v="5"/>
    <x v="1"/>
    <x v="4"/>
    <x v="1"/>
    <x v="3"/>
    <x v="4"/>
    <x v="6"/>
    <x v="0"/>
    <n v="2"/>
    <x v="9"/>
    <x v="1"/>
    <x v="5"/>
    <x v="0"/>
    <n v="37"/>
    <x v="1"/>
    <x v="0"/>
    <x v="1"/>
  </r>
  <r>
    <n v="1621"/>
    <s v="3a90cdc4"/>
    <x v="1094"/>
    <d v="2020-11-02T00:00:00"/>
    <x v="1620"/>
    <n v="6"/>
    <x v="1"/>
    <x v="4"/>
    <x v="2"/>
    <x v="4"/>
    <x v="4"/>
    <x v="3"/>
    <x v="3"/>
    <n v="2"/>
    <x v="53"/>
    <x v="2"/>
    <x v="8"/>
    <x v="2"/>
    <n v="28"/>
    <x v="0"/>
    <x v="0"/>
    <x v="0"/>
  </r>
  <r>
    <n v="1622"/>
    <s v="2c10b523"/>
    <x v="641"/>
    <d v="2021-01-11T00:00:00"/>
    <x v="1621"/>
    <n v="7"/>
    <x v="0"/>
    <x v="1"/>
    <x v="4"/>
    <x v="4"/>
    <x v="5"/>
    <x v="6"/>
    <x v="2"/>
    <n v="4"/>
    <x v="35"/>
    <x v="1"/>
    <x v="7"/>
    <x v="2"/>
    <n v="8"/>
    <x v="1"/>
    <x v="1"/>
    <x v="2"/>
  </r>
  <r>
    <n v="1623"/>
    <s v="df77aba2"/>
    <x v="470"/>
    <d v="2020-12-02T00:00:00"/>
    <x v="1622"/>
    <n v="8"/>
    <x v="0"/>
    <x v="4"/>
    <x v="0"/>
    <x v="0"/>
    <x v="0"/>
    <x v="0"/>
    <x v="0"/>
    <n v="2"/>
    <x v="38"/>
    <x v="0"/>
    <x v="0"/>
    <x v="0"/>
    <n v="13"/>
    <x v="1"/>
    <x v="0"/>
    <x v="3"/>
  </r>
  <r>
    <n v="1624"/>
    <s v="b3531a4e"/>
    <x v="472"/>
    <d v="2023-06-27T00:00:00"/>
    <x v="1623"/>
    <n v="9"/>
    <x v="0"/>
    <x v="0"/>
    <x v="2"/>
    <x v="1"/>
    <x v="3"/>
    <x v="1"/>
    <x v="1"/>
    <n v="1"/>
    <x v="22"/>
    <x v="0"/>
    <x v="9"/>
    <x v="2"/>
    <n v="29"/>
    <x v="0"/>
    <x v="0"/>
    <x v="3"/>
  </r>
  <r>
    <n v="1625"/>
    <s v="6012148a"/>
    <x v="1095"/>
    <d v="2021-02-10T00:00:00"/>
    <x v="1624"/>
    <n v="10"/>
    <x v="0"/>
    <x v="1"/>
    <x v="3"/>
    <x v="2"/>
    <x v="0"/>
    <x v="4"/>
    <x v="3"/>
    <n v="4"/>
    <x v="4"/>
    <x v="1"/>
    <x v="4"/>
    <x v="2"/>
    <n v="55"/>
    <x v="1"/>
    <x v="1"/>
    <x v="3"/>
  </r>
  <r>
    <n v="1626"/>
    <s v="4c521127"/>
    <x v="800"/>
    <d v="2021-04-08T00:00:00"/>
    <x v="1625"/>
    <n v="11"/>
    <x v="1"/>
    <x v="4"/>
    <x v="2"/>
    <x v="4"/>
    <x v="2"/>
    <x v="3"/>
    <x v="3"/>
    <n v="2"/>
    <x v="1"/>
    <x v="1"/>
    <x v="4"/>
    <x v="2"/>
    <n v="15"/>
    <x v="0"/>
    <x v="0"/>
    <x v="2"/>
  </r>
  <r>
    <n v="1627"/>
    <s v="bcf63759"/>
    <x v="1096"/>
    <d v="2023-06-15T00:00:00"/>
    <x v="1626"/>
    <n v="12"/>
    <x v="1"/>
    <x v="6"/>
    <x v="4"/>
    <x v="0"/>
    <x v="2"/>
    <x v="3"/>
    <x v="3"/>
    <n v="1"/>
    <x v="25"/>
    <x v="0"/>
    <x v="9"/>
    <x v="2"/>
    <n v="54"/>
    <x v="0"/>
    <x v="1"/>
    <x v="1"/>
  </r>
  <r>
    <n v="1628"/>
    <s v="ca8d0427"/>
    <x v="478"/>
    <d v="2022-08-07T00:00:00"/>
    <x v="1627"/>
    <n v="13"/>
    <x v="1"/>
    <x v="2"/>
    <x v="3"/>
    <x v="4"/>
    <x v="1"/>
    <x v="4"/>
    <x v="1"/>
    <n v="1"/>
    <x v="1"/>
    <x v="0"/>
    <x v="7"/>
    <x v="1"/>
    <n v="18"/>
    <x v="1"/>
    <x v="1"/>
    <x v="0"/>
  </r>
  <r>
    <n v="1629"/>
    <s v="04b72e84"/>
    <x v="1097"/>
    <d v="2022-10-18T00:00:00"/>
    <x v="1628"/>
    <n v="14"/>
    <x v="1"/>
    <x v="6"/>
    <x v="1"/>
    <x v="0"/>
    <x v="0"/>
    <x v="1"/>
    <x v="3"/>
    <n v="2"/>
    <x v="37"/>
    <x v="1"/>
    <x v="10"/>
    <x v="1"/>
    <n v="59"/>
    <x v="1"/>
    <x v="0"/>
    <x v="1"/>
  </r>
  <r>
    <n v="1630"/>
    <s v="e20b0ddd"/>
    <x v="1098"/>
    <d v="2021-11-21T00:00:00"/>
    <x v="1629"/>
    <n v="15"/>
    <x v="1"/>
    <x v="2"/>
    <x v="0"/>
    <x v="4"/>
    <x v="0"/>
    <x v="1"/>
    <x v="1"/>
    <n v="5"/>
    <x v="23"/>
    <x v="2"/>
    <x v="5"/>
    <x v="0"/>
    <n v="20"/>
    <x v="1"/>
    <x v="1"/>
    <x v="0"/>
  </r>
  <r>
    <n v="1631"/>
    <s v="b0705b71"/>
    <x v="968"/>
    <d v="2023-05-27T00:00:00"/>
    <x v="1630"/>
    <n v="16"/>
    <x v="0"/>
    <x v="0"/>
    <x v="0"/>
    <x v="1"/>
    <x v="3"/>
    <x v="4"/>
    <x v="3"/>
    <n v="4"/>
    <x v="38"/>
    <x v="0"/>
    <x v="10"/>
    <x v="2"/>
    <n v="19"/>
    <x v="1"/>
    <x v="0"/>
    <x v="1"/>
  </r>
  <r>
    <n v="1632"/>
    <n v="780000000000000"/>
    <x v="1095"/>
    <d v="2021-02-10T00:00:00"/>
    <x v="1631"/>
    <n v="17"/>
    <x v="0"/>
    <x v="6"/>
    <x v="4"/>
    <x v="2"/>
    <x v="1"/>
    <x v="3"/>
    <x v="2"/>
    <n v="4"/>
    <x v="38"/>
    <x v="0"/>
    <x v="1"/>
    <x v="2"/>
    <n v="33"/>
    <x v="0"/>
    <x v="1"/>
    <x v="2"/>
  </r>
  <r>
    <n v="1633"/>
    <s v="ab12688e"/>
    <x v="330"/>
    <d v="2023-11-13T00:00:00"/>
    <x v="1632"/>
    <n v="18"/>
    <x v="0"/>
    <x v="7"/>
    <x v="2"/>
    <x v="3"/>
    <x v="0"/>
    <x v="5"/>
    <x v="3"/>
    <n v="5"/>
    <x v="20"/>
    <x v="1"/>
    <x v="8"/>
    <x v="2"/>
    <n v="47"/>
    <x v="1"/>
    <x v="1"/>
    <x v="0"/>
  </r>
  <r>
    <n v="1634"/>
    <s v="1af1346c"/>
    <x v="710"/>
    <d v="2023-09-18T00:00:00"/>
    <x v="1633"/>
    <n v="19"/>
    <x v="0"/>
    <x v="6"/>
    <x v="3"/>
    <x v="2"/>
    <x v="1"/>
    <x v="3"/>
    <x v="2"/>
    <n v="3"/>
    <x v="0"/>
    <x v="0"/>
    <x v="3"/>
    <x v="1"/>
    <n v="54"/>
    <x v="0"/>
    <x v="1"/>
    <x v="1"/>
  </r>
  <r>
    <n v="1635"/>
    <s v="631d1905"/>
    <x v="1099"/>
    <d v="2023-09-16T00:00:00"/>
    <x v="1634"/>
    <n v="20"/>
    <x v="1"/>
    <x v="6"/>
    <x v="0"/>
    <x v="1"/>
    <x v="4"/>
    <x v="2"/>
    <x v="0"/>
    <n v="1"/>
    <x v="2"/>
    <x v="2"/>
    <x v="10"/>
    <x v="3"/>
    <n v="47"/>
    <x v="0"/>
    <x v="1"/>
    <x v="0"/>
  </r>
  <r>
    <n v="1636"/>
    <s v="b91c4ed1"/>
    <x v="1000"/>
    <d v="2023-12-09T00:00:00"/>
    <x v="1635"/>
    <n v="21"/>
    <x v="1"/>
    <x v="5"/>
    <x v="2"/>
    <x v="3"/>
    <x v="4"/>
    <x v="4"/>
    <x v="3"/>
    <n v="1"/>
    <x v="56"/>
    <x v="2"/>
    <x v="9"/>
    <x v="2"/>
    <n v="46"/>
    <x v="1"/>
    <x v="1"/>
    <x v="1"/>
  </r>
  <r>
    <n v="1637"/>
    <s v="c645e3fd"/>
    <x v="324"/>
    <d v="2022-03-19T00:00:00"/>
    <x v="1636"/>
    <n v="22"/>
    <x v="1"/>
    <x v="6"/>
    <x v="2"/>
    <x v="2"/>
    <x v="2"/>
    <x v="2"/>
    <x v="3"/>
    <n v="3"/>
    <x v="29"/>
    <x v="1"/>
    <x v="2"/>
    <x v="1"/>
    <n v="52"/>
    <x v="1"/>
    <x v="0"/>
    <x v="1"/>
  </r>
  <r>
    <n v="1638"/>
    <s v="d426f5e7"/>
    <x v="676"/>
    <d v="2021-01-03T00:00:00"/>
    <x v="1637"/>
    <n v="23"/>
    <x v="1"/>
    <x v="7"/>
    <x v="1"/>
    <x v="2"/>
    <x v="3"/>
    <x v="3"/>
    <x v="3"/>
    <n v="5"/>
    <x v="37"/>
    <x v="1"/>
    <x v="5"/>
    <x v="2"/>
    <n v="51"/>
    <x v="1"/>
    <x v="0"/>
    <x v="2"/>
  </r>
  <r>
    <n v="1639"/>
    <s v="e024539f"/>
    <x v="258"/>
    <d v="2021-06-27T00:00:00"/>
    <x v="1638"/>
    <n v="0"/>
    <x v="1"/>
    <x v="6"/>
    <x v="4"/>
    <x v="1"/>
    <x v="5"/>
    <x v="6"/>
    <x v="3"/>
    <n v="5"/>
    <x v="11"/>
    <x v="0"/>
    <x v="8"/>
    <x v="2"/>
    <n v="52"/>
    <x v="0"/>
    <x v="0"/>
    <x v="1"/>
  </r>
  <r>
    <n v="1640"/>
    <s v="fadc092a"/>
    <x v="595"/>
    <d v="2024-04-09T00:00:00"/>
    <x v="1639"/>
    <n v="1"/>
    <x v="1"/>
    <x v="7"/>
    <x v="3"/>
    <x v="4"/>
    <x v="6"/>
    <x v="0"/>
    <x v="2"/>
    <n v="1"/>
    <x v="40"/>
    <x v="1"/>
    <x v="9"/>
    <x v="0"/>
    <n v="36"/>
    <x v="0"/>
    <x v="0"/>
    <x v="2"/>
  </r>
  <r>
    <n v="1641"/>
    <s v="cf8b7f4b"/>
    <x v="45"/>
    <d v="2021-11-20T00:00:00"/>
    <x v="1640"/>
    <n v="2"/>
    <x v="1"/>
    <x v="7"/>
    <x v="3"/>
    <x v="0"/>
    <x v="5"/>
    <x v="5"/>
    <x v="3"/>
    <n v="2"/>
    <x v="17"/>
    <x v="2"/>
    <x v="3"/>
    <x v="2"/>
    <n v="50"/>
    <x v="1"/>
    <x v="0"/>
    <x v="3"/>
  </r>
  <r>
    <n v="1642"/>
    <s v="96409e0a"/>
    <x v="387"/>
    <d v="2023-05-23T00:00:00"/>
    <x v="1641"/>
    <n v="3"/>
    <x v="1"/>
    <x v="4"/>
    <x v="0"/>
    <x v="4"/>
    <x v="3"/>
    <x v="6"/>
    <x v="3"/>
    <n v="4"/>
    <x v="3"/>
    <x v="0"/>
    <x v="4"/>
    <x v="2"/>
    <n v="14"/>
    <x v="1"/>
    <x v="0"/>
    <x v="3"/>
  </r>
  <r>
    <n v="1643"/>
    <s v="f599d89d"/>
    <x v="436"/>
    <d v="2022-08-26T00:00:00"/>
    <x v="1642"/>
    <n v="4"/>
    <x v="1"/>
    <x v="4"/>
    <x v="0"/>
    <x v="2"/>
    <x v="5"/>
    <x v="4"/>
    <x v="2"/>
    <n v="3"/>
    <x v="8"/>
    <x v="1"/>
    <x v="2"/>
    <x v="2"/>
    <n v="9"/>
    <x v="0"/>
    <x v="1"/>
    <x v="2"/>
  </r>
  <r>
    <n v="1644"/>
    <s v="66bab0ec"/>
    <x v="1100"/>
    <d v="2020-03-29T00:00:00"/>
    <x v="1643"/>
    <n v="5"/>
    <x v="1"/>
    <x v="5"/>
    <x v="2"/>
    <x v="1"/>
    <x v="1"/>
    <x v="4"/>
    <x v="3"/>
    <n v="2"/>
    <x v="11"/>
    <x v="1"/>
    <x v="2"/>
    <x v="3"/>
    <n v="50"/>
    <x v="1"/>
    <x v="0"/>
    <x v="3"/>
  </r>
  <r>
    <n v="1645"/>
    <s v="a7bc8178"/>
    <x v="1101"/>
    <d v="2020-01-23T00:00:00"/>
    <x v="1644"/>
    <n v="6"/>
    <x v="1"/>
    <x v="7"/>
    <x v="0"/>
    <x v="4"/>
    <x v="1"/>
    <x v="6"/>
    <x v="3"/>
    <n v="4"/>
    <x v="25"/>
    <x v="1"/>
    <x v="2"/>
    <x v="3"/>
    <n v="35"/>
    <x v="0"/>
    <x v="0"/>
    <x v="0"/>
  </r>
  <r>
    <n v="1646"/>
    <s v="7dfb50ca"/>
    <x v="316"/>
    <d v="2022-06-18T00:00:00"/>
    <x v="1645"/>
    <n v="7"/>
    <x v="0"/>
    <x v="4"/>
    <x v="0"/>
    <x v="0"/>
    <x v="3"/>
    <x v="2"/>
    <x v="0"/>
    <n v="4"/>
    <x v="37"/>
    <x v="2"/>
    <x v="4"/>
    <x v="0"/>
    <n v="36"/>
    <x v="1"/>
    <x v="1"/>
    <x v="1"/>
  </r>
  <r>
    <n v="1647"/>
    <s v="9a56853c"/>
    <x v="232"/>
    <d v="2020-02-12T00:00:00"/>
    <x v="1646"/>
    <n v="8"/>
    <x v="0"/>
    <x v="2"/>
    <x v="3"/>
    <x v="2"/>
    <x v="6"/>
    <x v="4"/>
    <x v="2"/>
    <n v="5"/>
    <x v="29"/>
    <x v="1"/>
    <x v="10"/>
    <x v="3"/>
    <n v="15"/>
    <x v="1"/>
    <x v="1"/>
    <x v="1"/>
  </r>
  <r>
    <n v="1648"/>
    <s v="418ceafa"/>
    <x v="387"/>
    <d v="2023-05-23T00:00:00"/>
    <x v="1647"/>
    <n v="9"/>
    <x v="0"/>
    <x v="6"/>
    <x v="2"/>
    <x v="1"/>
    <x v="4"/>
    <x v="5"/>
    <x v="0"/>
    <n v="5"/>
    <x v="25"/>
    <x v="1"/>
    <x v="10"/>
    <x v="1"/>
    <n v="58"/>
    <x v="0"/>
    <x v="1"/>
    <x v="0"/>
  </r>
  <r>
    <n v="1649"/>
    <s v="c3ccde6a"/>
    <x v="1102"/>
    <d v="2022-01-22T00:00:00"/>
    <x v="1648"/>
    <n v="10"/>
    <x v="0"/>
    <x v="1"/>
    <x v="2"/>
    <x v="0"/>
    <x v="3"/>
    <x v="6"/>
    <x v="2"/>
    <n v="3"/>
    <x v="30"/>
    <x v="2"/>
    <x v="9"/>
    <x v="0"/>
    <n v="49"/>
    <x v="1"/>
    <x v="0"/>
    <x v="2"/>
  </r>
  <r>
    <n v="1650"/>
    <s v="8bb9d7c2"/>
    <x v="1103"/>
    <d v="2023-06-29T00:00:00"/>
    <x v="1649"/>
    <n v="11"/>
    <x v="1"/>
    <x v="0"/>
    <x v="0"/>
    <x v="3"/>
    <x v="5"/>
    <x v="2"/>
    <x v="1"/>
    <n v="3"/>
    <x v="47"/>
    <x v="0"/>
    <x v="4"/>
    <x v="0"/>
    <n v="21"/>
    <x v="0"/>
    <x v="0"/>
    <x v="2"/>
  </r>
  <r>
    <n v="1651"/>
    <s v="7c1637a6"/>
    <x v="640"/>
    <d v="2023-10-07T00:00:00"/>
    <x v="1650"/>
    <n v="12"/>
    <x v="1"/>
    <x v="0"/>
    <x v="1"/>
    <x v="0"/>
    <x v="2"/>
    <x v="2"/>
    <x v="0"/>
    <n v="3"/>
    <x v="3"/>
    <x v="0"/>
    <x v="9"/>
    <x v="1"/>
    <n v="58"/>
    <x v="1"/>
    <x v="0"/>
    <x v="3"/>
  </r>
  <r>
    <n v="1652"/>
    <s v="ea36f50e"/>
    <x v="1104"/>
    <d v="2022-03-24T00:00:00"/>
    <x v="1651"/>
    <n v="13"/>
    <x v="1"/>
    <x v="5"/>
    <x v="0"/>
    <x v="4"/>
    <x v="5"/>
    <x v="4"/>
    <x v="1"/>
    <n v="5"/>
    <x v="3"/>
    <x v="0"/>
    <x v="3"/>
    <x v="0"/>
    <n v="38"/>
    <x v="1"/>
    <x v="1"/>
    <x v="2"/>
  </r>
  <r>
    <n v="1653"/>
    <s v="704c72f3"/>
    <x v="1105"/>
    <d v="2021-06-21T00:00:00"/>
    <x v="1652"/>
    <n v="14"/>
    <x v="1"/>
    <x v="0"/>
    <x v="0"/>
    <x v="0"/>
    <x v="3"/>
    <x v="4"/>
    <x v="1"/>
    <n v="2"/>
    <x v="25"/>
    <x v="2"/>
    <x v="7"/>
    <x v="2"/>
    <n v="12"/>
    <x v="0"/>
    <x v="1"/>
    <x v="1"/>
  </r>
  <r>
    <n v="1654"/>
    <s v="5eb67e89"/>
    <x v="1106"/>
    <d v="2020-07-28T00:00:00"/>
    <x v="1653"/>
    <n v="15"/>
    <x v="1"/>
    <x v="1"/>
    <x v="0"/>
    <x v="2"/>
    <x v="4"/>
    <x v="2"/>
    <x v="2"/>
    <n v="3"/>
    <x v="12"/>
    <x v="2"/>
    <x v="3"/>
    <x v="1"/>
    <n v="36"/>
    <x v="1"/>
    <x v="0"/>
    <x v="2"/>
  </r>
  <r>
    <n v="1655"/>
    <s v="2434921b"/>
    <x v="238"/>
    <d v="2024-09-07T00:00:00"/>
    <x v="1654"/>
    <n v="16"/>
    <x v="0"/>
    <x v="3"/>
    <x v="4"/>
    <x v="4"/>
    <x v="2"/>
    <x v="1"/>
    <x v="0"/>
    <n v="2"/>
    <x v="47"/>
    <x v="0"/>
    <x v="0"/>
    <x v="1"/>
    <n v="35"/>
    <x v="0"/>
    <x v="0"/>
    <x v="1"/>
  </r>
  <r>
    <n v="1656"/>
    <s v="a6b4b6d0"/>
    <x v="1051"/>
    <d v="2022-05-08T00:00:00"/>
    <x v="1655"/>
    <n v="17"/>
    <x v="0"/>
    <x v="5"/>
    <x v="1"/>
    <x v="4"/>
    <x v="3"/>
    <x v="2"/>
    <x v="1"/>
    <n v="4"/>
    <x v="27"/>
    <x v="0"/>
    <x v="3"/>
    <x v="0"/>
    <n v="42"/>
    <x v="0"/>
    <x v="1"/>
    <x v="3"/>
  </r>
  <r>
    <n v="1657"/>
    <n v="48616567"/>
    <x v="399"/>
    <d v="2024-06-02T00:00:00"/>
    <x v="1656"/>
    <n v="18"/>
    <x v="0"/>
    <x v="4"/>
    <x v="2"/>
    <x v="3"/>
    <x v="5"/>
    <x v="2"/>
    <x v="2"/>
    <n v="5"/>
    <x v="17"/>
    <x v="2"/>
    <x v="4"/>
    <x v="1"/>
    <n v="27"/>
    <x v="1"/>
    <x v="1"/>
    <x v="2"/>
  </r>
  <r>
    <n v="1658"/>
    <s v="22b15d06"/>
    <x v="61"/>
    <d v="2023-08-10T00:00:00"/>
    <x v="1657"/>
    <n v="19"/>
    <x v="0"/>
    <x v="3"/>
    <x v="4"/>
    <x v="4"/>
    <x v="1"/>
    <x v="3"/>
    <x v="0"/>
    <n v="4"/>
    <x v="31"/>
    <x v="2"/>
    <x v="9"/>
    <x v="0"/>
    <n v="52"/>
    <x v="0"/>
    <x v="0"/>
    <x v="2"/>
  </r>
  <r>
    <n v="1659"/>
    <s v="603627a7"/>
    <x v="159"/>
    <d v="2023-07-09T00:00:00"/>
    <x v="1658"/>
    <n v="20"/>
    <x v="1"/>
    <x v="1"/>
    <x v="4"/>
    <x v="2"/>
    <x v="0"/>
    <x v="5"/>
    <x v="3"/>
    <n v="1"/>
    <x v="16"/>
    <x v="1"/>
    <x v="0"/>
    <x v="3"/>
    <n v="58"/>
    <x v="1"/>
    <x v="0"/>
    <x v="3"/>
  </r>
  <r>
    <n v="1660"/>
    <s v="d7dae653"/>
    <x v="1107"/>
    <d v="2023-12-15T00:00:00"/>
    <x v="1659"/>
    <n v="21"/>
    <x v="1"/>
    <x v="5"/>
    <x v="2"/>
    <x v="3"/>
    <x v="2"/>
    <x v="4"/>
    <x v="1"/>
    <n v="5"/>
    <x v="9"/>
    <x v="2"/>
    <x v="5"/>
    <x v="3"/>
    <n v="31"/>
    <x v="1"/>
    <x v="1"/>
    <x v="0"/>
  </r>
  <r>
    <n v="1661"/>
    <s v="54482d21"/>
    <x v="224"/>
    <d v="2022-03-12T00:00:00"/>
    <x v="1660"/>
    <n v="22"/>
    <x v="1"/>
    <x v="5"/>
    <x v="1"/>
    <x v="3"/>
    <x v="4"/>
    <x v="2"/>
    <x v="1"/>
    <n v="4"/>
    <x v="21"/>
    <x v="0"/>
    <x v="5"/>
    <x v="2"/>
    <n v="33"/>
    <x v="0"/>
    <x v="0"/>
    <x v="0"/>
  </r>
  <r>
    <n v="1662"/>
    <s v="a73970ae"/>
    <x v="609"/>
    <d v="2024-02-17T00:00:00"/>
    <x v="1661"/>
    <n v="23"/>
    <x v="1"/>
    <x v="5"/>
    <x v="3"/>
    <x v="4"/>
    <x v="1"/>
    <x v="1"/>
    <x v="3"/>
    <n v="4"/>
    <x v="40"/>
    <x v="0"/>
    <x v="1"/>
    <x v="1"/>
    <n v="32"/>
    <x v="0"/>
    <x v="1"/>
    <x v="0"/>
  </r>
  <r>
    <n v="1663"/>
    <s v="c4ba19f0"/>
    <x v="1062"/>
    <d v="2024-06-04T00:00:00"/>
    <x v="1662"/>
    <n v="0"/>
    <x v="1"/>
    <x v="0"/>
    <x v="4"/>
    <x v="4"/>
    <x v="4"/>
    <x v="1"/>
    <x v="2"/>
    <n v="3"/>
    <x v="10"/>
    <x v="0"/>
    <x v="8"/>
    <x v="3"/>
    <n v="55"/>
    <x v="1"/>
    <x v="0"/>
    <x v="3"/>
  </r>
  <r>
    <n v="1664"/>
    <s v="ee4eca41"/>
    <x v="514"/>
    <d v="2024-03-17T00:00:00"/>
    <x v="1663"/>
    <n v="1"/>
    <x v="1"/>
    <x v="2"/>
    <x v="4"/>
    <x v="1"/>
    <x v="1"/>
    <x v="2"/>
    <x v="2"/>
    <n v="3"/>
    <x v="19"/>
    <x v="0"/>
    <x v="8"/>
    <x v="2"/>
    <n v="38"/>
    <x v="0"/>
    <x v="0"/>
    <x v="1"/>
  </r>
  <r>
    <n v="1665"/>
    <s v="5c6543a1"/>
    <x v="361"/>
    <d v="2022-02-06T00:00:00"/>
    <x v="1664"/>
    <n v="2"/>
    <x v="1"/>
    <x v="3"/>
    <x v="3"/>
    <x v="1"/>
    <x v="2"/>
    <x v="5"/>
    <x v="0"/>
    <n v="2"/>
    <x v="0"/>
    <x v="0"/>
    <x v="6"/>
    <x v="3"/>
    <n v="36"/>
    <x v="0"/>
    <x v="0"/>
    <x v="0"/>
  </r>
  <r>
    <n v="1666"/>
    <s v="2ead32e2"/>
    <x v="790"/>
    <d v="2024-11-03T00:00:00"/>
    <x v="1665"/>
    <n v="3"/>
    <x v="1"/>
    <x v="7"/>
    <x v="0"/>
    <x v="4"/>
    <x v="4"/>
    <x v="3"/>
    <x v="0"/>
    <n v="1"/>
    <x v="54"/>
    <x v="1"/>
    <x v="6"/>
    <x v="1"/>
    <n v="58"/>
    <x v="0"/>
    <x v="1"/>
    <x v="0"/>
  </r>
  <r>
    <n v="1667"/>
    <s v="de654818"/>
    <x v="505"/>
    <d v="2022-08-19T00:00:00"/>
    <x v="1666"/>
    <n v="4"/>
    <x v="1"/>
    <x v="4"/>
    <x v="2"/>
    <x v="1"/>
    <x v="3"/>
    <x v="1"/>
    <x v="3"/>
    <n v="1"/>
    <x v="24"/>
    <x v="2"/>
    <x v="5"/>
    <x v="3"/>
    <n v="14"/>
    <x v="1"/>
    <x v="1"/>
    <x v="1"/>
  </r>
  <r>
    <n v="1668"/>
    <s v="e914d51e"/>
    <x v="405"/>
    <d v="2020-03-12T00:00:00"/>
    <x v="1667"/>
    <n v="5"/>
    <x v="1"/>
    <x v="0"/>
    <x v="1"/>
    <x v="4"/>
    <x v="0"/>
    <x v="4"/>
    <x v="1"/>
    <n v="5"/>
    <x v="10"/>
    <x v="0"/>
    <x v="10"/>
    <x v="3"/>
    <n v="5"/>
    <x v="1"/>
    <x v="1"/>
    <x v="1"/>
  </r>
  <r>
    <n v="1669"/>
    <s v="cc935612"/>
    <x v="3"/>
    <d v="2023-09-09T00:00:00"/>
    <x v="1668"/>
    <n v="6"/>
    <x v="1"/>
    <x v="1"/>
    <x v="0"/>
    <x v="1"/>
    <x v="1"/>
    <x v="2"/>
    <x v="1"/>
    <n v="2"/>
    <x v="38"/>
    <x v="2"/>
    <x v="1"/>
    <x v="0"/>
    <n v="54"/>
    <x v="0"/>
    <x v="0"/>
    <x v="2"/>
  </r>
  <r>
    <n v="1670"/>
    <s v="5c67ae25"/>
    <x v="579"/>
    <d v="2021-12-23T00:00:00"/>
    <x v="1669"/>
    <n v="7"/>
    <x v="0"/>
    <x v="6"/>
    <x v="1"/>
    <x v="2"/>
    <x v="0"/>
    <x v="2"/>
    <x v="2"/>
    <n v="4"/>
    <x v="15"/>
    <x v="2"/>
    <x v="10"/>
    <x v="1"/>
    <n v="34"/>
    <x v="0"/>
    <x v="0"/>
    <x v="3"/>
  </r>
  <r>
    <n v="1671"/>
    <s v="2874ffe7"/>
    <x v="166"/>
    <d v="2024-03-02T00:00:00"/>
    <x v="1670"/>
    <n v="8"/>
    <x v="0"/>
    <x v="2"/>
    <x v="2"/>
    <x v="0"/>
    <x v="6"/>
    <x v="1"/>
    <x v="0"/>
    <n v="4"/>
    <x v="57"/>
    <x v="0"/>
    <x v="2"/>
    <x v="0"/>
    <n v="30"/>
    <x v="1"/>
    <x v="0"/>
    <x v="1"/>
  </r>
  <r>
    <n v="1672"/>
    <s v="82f2310c"/>
    <x v="968"/>
    <d v="2023-05-27T00:00:00"/>
    <x v="1671"/>
    <n v="9"/>
    <x v="0"/>
    <x v="1"/>
    <x v="1"/>
    <x v="3"/>
    <x v="5"/>
    <x v="0"/>
    <x v="0"/>
    <n v="2"/>
    <x v="9"/>
    <x v="1"/>
    <x v="3"/>
    <x v="3"/>
    <n v="58"/>
    <x v="1"/>
    <x v="0"/>
    <x v="0"/>
  </r>
  <r>
    <n v="1673"/>
    <s v="91ab6f4c"/>
    <x v="1023"/>
    <d v="2022-12-20T00:00:00"/>
    <x v="1672"/>
    <n v="10"/>
    <x v="0"/>
    <x v="0"/>
    <x v="3"/>
    <x v="1"/>
    <x v="4"/>
    <x v="1"/>
    <x v="2"/>
    <n v="2"/>
    <x v="44"/>
    <x v="2"/>
    <x v="0"/>
    <x v="2"/>
    <n v="9"/>
    <x v="1"/>
    <x v="0"/>
    <x v="0"/>
  </r>
  <r>
    <n v="1674"/>
    <s v="31bd70dc"/>
    <x v="1108"/>
    <d v="2023-08-25T00:00:00"/>
    <x v="1673"/>
    <n v="11"/>
    <x v="1"/>
    <x v="3"/>
    <x v="4"/>
    <x v="0"/>
    <x v="0"/>
    <x v="6"/>
    <x v="1"/>
    <n v="5"/>
    <x v="42"/>
    <x v="0"/>
    <x v="4"/>
    <x v="0"/>
    <n v="9"/>
    <x v="1"/>
    <x v="1"/>
    <x v="3"/>
  </r>
  <r>
    <n v="1675"/>
    <s v="1b0d6671"/>
    <x v="918"/>
    <d v="2020-08-26T00:00:00"/>
    <x v="1674"/>
    <n v="12"/>
    <x v="1"/>
    <x v="5"/>
    <x v="3"/>
    <x v="1"/>
    <x v="6"/>
    <x v="6"/>
    <x v="0"/>
    <n v="2"/>
    <x v="28"/>
    <x v="0"/>
    <x v="6"/>
    <x v="2"/>
    <n v="48"/>
    <x v="0"/>
    <x v="1"/>
    <x v="0"/>
  </r>
  <r>
    <n v="1676"/>
    <s v="3bcb4b27"/>
    <x v="990"/>
    <d v="2022-03-15T00:00:00"/>
    <x v="1675"/>
    <n v="13"/>
    <x v="1"/>
    <x v="3"/>
    <x v="4"/>
    <x v="0"/>
    <x v="5"/>
    <x v="1"/>
    <x v="1"/>
    <n v="1"/>
    <x v="13"/>
    <x v="1"/>
    <x v="4"/>
    <x v="1"/>
    <n v="7"/>
    <x v="1"/>
    <x v="1"/>
    <x v="2"/>
  </r>
  <r>
    <n v="1677"/>
    <s v="220b937a"/>
    <x v="1109"/>
    <d v="2020-06-29T00:00:00"/>
    <x v="1676"/>
    <n v="14"/>
    <x v="1"/>
    <x v="7"/>
    <x v="0"/>
    <x v="1"/>
    <x v="2"/>
    <x v="4"/>
    <x v="1"/>
    <n v="1"/>
    <x v="39"/>
    <x v="2"/>
    <x v="0"/>
    <x v="1"/>
    <n v="49"/>
    <x v="1"/>
    <x v="0"/>
    <x v="0"/>
  </r>
  <r>
    <n v="1678"/>
    <s v="9892300d"/>
    <x v="1110"/>
    <d v="2020-09-03T00:00:00"/>
    <x v="1677"/>
    <n v="15"/>
    <x v="1"/>
    <x v="7"/>
    <x v="3"/>
    <x v="1"/>
    <x v="0"/>
    <x v="2"/>
    <x v="2"/>
    <n v="5"/>
    <x v="28"/>
    <x v="2"/>
    <x v="4"/>
    <x v="3"/>
    <n v="49"/>
    <x v="0"/>
    <x v="1"/>
    <x v="3"/>
  </r>
  <r>
    <n v="1679"/>
    <s v="968bc3bc"/>
    <x v="281"/>
    <d v="2021-04-06T00:00:00"/>
    <x v="1678"/>
    <n v="16"/>
    <x v="0"/>
    <x v="4"/>
    <x v="3"/>
    <x v="2"/>
    <x v="6"/>
    <x v="4"/>
    <x v="0"/>
    <n v="1"/>
    <x v="34"/>
    <x v="2"/>
    <x v="10"/>
    <x v="1"/>
    <n v="30"/>
    <x v="1"/>
    <x v="1"/>
    <x v="1"/>
  </r>
  <r>
    <n v="1680"/>
    <s v="eaedbec0"/>
    <x v="912"/>
    <d v="2022-02-16T00:00:00"/>
    <x v="1679"/>
    <n v="17"/>
    <x v="0"/>
    <x v="5"/>
    <x v="3"/>
    <x v="3"/>
    <x v="2"/>
    <x v="0"/>
    <x v="1"/>
    <n v="3"/>
    <x v="38"/>
    <x v="2"/>
    <x v="3"/>
    <x v="1"/>
    <n v="28"/>
    <x v="0"/>
    <x v="0"/>
    <x v="2"/>
  </r>
  <r>
    <n v="1681"/>
    <s v="effca5b8"/>
    <x v="1111"/>
    <d v="2020-07-03T00:00:00"/>
    <x v="1680"/>
    <n v="18"/>
    <x v="0"/>
    <x v="2"/>
    <x v="1"/>
    <x v="2"/>
    <x v="3"/>
    <x v="1"/>
    <x v="0"/>
    <n v="1"/>
    <x v="4"/>
    <x v="2"/>
    <x v="4"/>
    <x v="2"/>
    <n v="51"/>
    <x v="0"/>
    <x v="0"/>
    <x v="1"/>
  </r>
  <r>
    <n v="1682"/>
    <s v="8290cd1b"/>
    <x v="644"/>
    <d v="2023-03-01T00:00:00"/>
    <x v="1681"/>
    <n v="19"/>
    <x v="0"/>
    <x v="1"/>
    <x v="2"/>
    <x v="1"/>
    <x v="0"/>
    <x v="6"/>
    <x v="1"/>
    <n v="2"/>
    <x v="21"/>
    <x v="0"/>
    <x v="1"/>
    <x v="2"/>
    <n v="6"/>
    <x v="0"/>
    <x v="0"/>
    <x v="1"/>
  </r>
  <r>
    <n v="1683"/>
    <n v="64325798"/>
    <x v="636"/>
    <d v="2023-10-01T00:00:00"/>
    <x v="1682"/>
    <n v="20"/>
    <x v="1"/>
    <x v="4"/>
    <x v="2"/>
    <x v="3"/>
    <x v="1"/>
    <x v="0"/>
    <x v="0"/>
    <n v="4"/>
    <x v="13"/>
    <x v="1"/>
    <x v="4"/>
    <x v="1"/>
    <n v="5"/>
    <x v="1"/>
    <x v="1"/>
    <x v="3"/>
  </r>
  <r>
    <n v="1684"/>
    <s v="05d650cc"/>
    <x v="146"/>
    <d v="2020-05-20T00:00:00"/>
    <x v="1683"/>
    <n v="21"/>
    <x v="1"/>
    <x v="0"/>
    <x v="0"/>
    <x v="1"/>
    <x v="6"/>
    <x v="6"/>
    <x v="1"/>
    <n v="5"/>
    <x v="55"/>
    <x v="1"/>
    <x v="2"/>
    <x v="0"/>
    <n v="41"/>
    <x v="1"/>
    <x v="1"/>
    <x v="0"/>
  </r>
  <r>
    <n v="1685"/>
    <s v="62dacb22"/>
    <x v="1112"/>
    <d v="2021-09-18T00:00:00"/>
    <x v="1684"/>
    <n v="22"/>
    <x v="1"/>
    <x v="7"/>
    <x v="2"/>
    <x v="3"/>
    <x v="1"/>
    <x v="6"/>
    <x v="0"/>
    <n v="5"/>
    <x v="2"/>
    <x v="0"/>
    <x v="8"/>
    <x v="1"/>
    <n v="8"/>
    <x v="1"/>
    <x v="0"/>
    <x v="3"/>
  </r>
  <r>
    <n v="1686"/>
    <s v="09c1e5e6"/>
    <x v="1113"/>
    <d v="2023-02-17T00:00:00"/>
    <x v="1685"/>
    <n v="23"/>
    <x v="1"/>
    <x v="0"/>
    <x v="0"/>
    <x v="4"/>
    <x v="2"/>
    <x v="3"/>
    <x v="0"/>
    <n v="1"/>
    <x v="41"/>
    <x v="2"/>
    <x v="9"/>
    <x v="2"/>
    <n v="6"/>
    <x v="0"/>
    <x v="1"/>
    <x v="2"/>
  </r>
  <r>
    <n v="1687"/>
    <s v="19a7e0e5"/>
    <x v="1114"/>
    <d v="2022-01-25T00:00:00"/>
    <x v="1686"/>
    <n v="0"/>
    <x v="1"/>
    <x v="5"/>
    <x v="1"/>
    <x v="2"/>
    <x v="2"/>
    <x v="5"/>
    <x v="1"/>
    <n v="2"/>
    <x v="49"/>
    <x v="0"/>
    <x v="5"/>
    <x v="1"/>
    <n v="16"/>
    <x v="0"/>
    <x v="0"/>
    <x v="2"/>
  </r>
  <r>
    <n v="1688"/>
    <s v="b59847cb"/>
    <x v="1115"/>
    <d v="2022-03-20T00:00:00"/>
    <x v="1687"/>
    <n v="1"/>
    <x v="1"/>
    <x v="5"/>
    <x v="2"/>
    <x v="1"/>
    <x v="0"/>
    <x v="5"/>
    <x v="0"/>
    <n v="4"/>
    <x v="8"/>
    <x v="2"/>
    <x v="5"/>
    <x v="3"/>
    <n v="58"/>
    <x v="1"/>
    <x v="1"/>
    <x v="2"/>
  </r>
  <r>
    <n v="1689"/>
    <s v="116f5140"/>
    <x v="1116"/>
    <d v="2023-06-26T00:00:00"/>
    <x v="1688"/>
    <n v="2"/>
    <x v="1"/>
    <x v="2"/>
    <x v="4"/>
    <x v="4"/>
    <x v="3"/>
    <x v="5"/>
    <x v="0"/>
    <n v="5"/>
    <x v="57"/>
    <x v="0"/>
    <x v="7"/>
    <x v="0"/>
    <n v="26"/>
    <x v="0"/>
    <x v="1"/>
    <x v="3"/>
  </r>
  <r>
    <n v="1690"/>
    <s v="b4f4c622"/>
    <x v="87"/>
    <d v="2024-11-13T00:00:00"/>
    <x v="1689"/>
    <n v="3"/>
    <x v="1"/>
    <x v="4"/>
    <x v="3"/>
    <x v="3"/>
    <x v="3"/>
    <x v="0"/>
    <x v="0"/>
    <n v="1"/>
    <x v="21"/>
    <x v="1"/>
    <x v="2"/>
    <x v="3"/>
    <n v="21"/>
    <x v="1"/>
    <x v="0"/>
    <x v="1"/>
  </r>
  <r>
    <n v="1691"/>
    <s v="29e3ed73"/>
    <x v="842"/>
    <d v="2023-09-11T00:00:00"/>
    <x v="1690"/>
    <n v="4"/>
    <x v="1"/>
    <x v="7"/>
    <x v="1"/>
    <x v="3"/>
    <x v="2"/>
    <x v="1"/>
    <x v="1"/>
    <n v="4"/>
    <x v="52"/>
    <x v="0"/>
    <x v="8"/>
    <x v="3"/>
    <n v="45"/>
    <x v="0"/>
    <x v="1"/>
    <x v="3"/>
  </r>
  <r>
    <n v="1692"/>
    <s v="e06fe52d"/>
    <x v="1117"/>
    <d v="2024-09-23T00:00:00"/>
    <x v="1691"/>
    <n v="5"/>
    <x v="1"/>
    <x v="3"/>
    <x v="2"/>
    <x v="2"/>
    <x v="4"/>
    <x v="3"/>
    <x v="1"/>
    <n v="5"/>
    <x v="25"/>
    <x v="1"/>
    <x v="8"/>
    <x v="1"/>
    <n v="41"/>
    <x v="0"/>
    <x v="1"/>
    <x v="2"/>
  </r>
  <r>
    <n v="1693"/>
    <s v="dd9fd3d2"/>
    <x v="564"/>
    <d v="2022-03-25T00:00:00"/>
    <x v="1692"/>
    <n v="6"/>
    <x v="1"/>
    <x v="2"/>
    <x v="2"/>
    <x v="2"/>
    <x v="2"/>
    <x v="3"/>
    <x v="3"/>
    <n v="5"/>
    <x v="15"/>
    <x v="1"/>
    <x v="5"/>
    <x v="2"/>
    <n v="50"/>
    <x v="1"/>
    <x v="0"/>
    <x v="2"/>
  </r>
  <r>
    <n v="1694"/>
    <s v="72f0f392"/>
    <x v="439"/>
    <d v="2021-06-10T00:00:00"/>
    <x v="1693"/>
    <n v="7"/>
    <x v="0"/>
    <x v="5"/>
    <x v="2"/>
    <x v="1"/>
    <x v="2"/>
    <x v="6"/>
    <x v="0"/>
    <n v="1"/>
    <x v="7"/>
    <x v="1"/>
    <x v="1"/>
    <x v="3"/>
    <n v="14"/>
    <x v="1"/>
    <x v="0"/>
    <x v="0"/>
  </r>
  <r>
    <n v="1695"/>
    <s v="abea5e0e"/>
    <x v="435"/>
    <d v="2022-04-30T00:00:00"/>
    <x v="1694"/>
    <n v="8"/>
    <x v="0"/>
    <x v="1"/>
    <x v="1"/>
    <x v="4"/>
    <x v="5"/>
    <x v="4"/>
    <x v="0"/>
    <n v="4"/>
    <x v="25"/>
    <x v="0"/>
    <x v="5"/>
    <x v="2"/>
    <n v="39"/>
    <x v="1"/>
    <x v="1"/>
    <x v="3"/>
  </r>
  <r>
    <n v="1696"/>
    <s v="ca17f52a"/>
    <x v="1118"/>
    <d v="2020-05-04T00:00:00"/>
    <x v="1695"/>
    <n v="9"/>
    <x v="0"/>
    <x v="2"/>
    <x v="0"/>
    <x v="2"/>
    <x v="1"/>
    <x v="6"/>
    <x v="3"/>
    <n v="4"/>
    <x v="24"/>
    <x v="2"/>
    <x v="9"/>
    <x v="1"/>
    <n v="46"/>
    <x v="0"/>
    <x v="0"/>
    <x v="2"/>
  </r>
  <r>
    <n v="1697"/>
    <s v="b6ffe7dc"/>
    <x v="1119"/>
    <d v="2024-06-18T00:00:00"/>
    <x v="1696"/>
    <n v="10"/>
    <x v="0"/>
    <x v="6"/>
    <x v="4"/>
    <x v="2"/>
    <x v="0"/>
    <x v="6"/>
    <x v="1"/>
    <n v="4"/>
    <x v="14"/>
    <x v="2"/>
    <x v="3"/>
    <x v="3"/>
    <n v="59"/>
    <x v="1"/>
    <x v="0"/>
    <x v="2"/>
  </r>
  <r>
    <n v="1698"/>
    <s v="83d75ff0"/>
    <x v="883"/>
    <d v="2020-01-28T00:00:00"/>
    <x v="1697"/>
    <n v="11"/>
    <x v="1"/>
    <x v="7"/>
    <x v="4"/>
    <x v="4"/>
    <x v="0"/>
    <x v="2"/>
    <x v="1"/>
    <n v="5"/>
    <x v="13"/>
    <x v="2"/>
    <x v="4"/>
    <x v="0"/>
    <n v="32"/>
    <x v="0"/>
    <x v="1"/>
    <x v="3"/>
  </r>
  <r>
    <n v="1699"/>
    <s v="bd62f884"/>
    <x v="186"/>
    <d v="2023-11-26T00:00:00"/>
    <x v="1698"/>
    <n v="12"/>
    <x v="1"/>
    <x v="0"/>
    <x v="1"/>
    <x v="0"/>
    <x v="4"/>
    <x v="4"/>
    <x v="1"/>
    <n v="3"/>
    <x v="15"/>
    <x v="0"/>
    <x v="5"/>
    <x v="0"/>
    <n v="57"/>
    <x v="0"/>
    <x v="0"/>
    <x v="3"/>
  </r>
  <r>
    <n v="1700"/>
    <s v="700dd377"/>
    <x v="473"/>
    <d v="2023-08-23T00:00:00"/>
    <x v="1699"/>
    <n v="13"/>
    <x v="1"/>
    <x v="5"/>
    <x v="0"/>
    <x v="0"/>
    <x v="4"/>
    <x v="2"/>
    <x v="1"/>
    <n v="2"/>
    <x v="34"/>
    <x v="1"/>
    <x v="7"/>
    <x v="0"/>
    <n v="10"/>
    <x v="0"/>
    <x v="1"/>
    <x v="2"/>
  </r>
  <r>
    <n v="1701"/>
    <s v="6a44b1a7"/>
    <x v="1057"/>
    <d v="2024-03-15T00:00:00"/>
    <x v="1700"/>
    <n v="14"/>
    <x v="1"/>
    <x v="3"/>
    <x v="3"/>
    <x v="4"/>
    <x v="5"/>
    <x v="6"/>
    <x v="0"/>
    <n v="2"/>
    <x v="30"/>
    <x v="0"/>
    <x v="10"/>
    <x v="3"/>
    <n v="6"/>
    <x v="0"/>
    <x v="0"/>
    <x v="0"/>
  </r>
  <r>
    <n v="1702"/>
    <s v="623580c1"/>
    <x v="1120"/>
    <d v="2024-06-19T00:00:00"/>
    <x v="1701"/>
    <n v="15"/>
    <x v="1"/>
    <x v="2"/>
    <x v="1"/>
    <x v="1"/>
    <x v="6"/>
    <x v="3"/>
    <x v="2"/>
    <n v="3"/>
    <x v="17"/>
    <x v="1"/>
    <x v="10"/>
    <x v="0"/>
    <n v="24"/>
    <x v="1"/>
    <x v="1"/>
    <x v="1"/>
  </r>
  <r>
    <n v="1703"/>
    <s v="e4a7e6c4"/>
    <x v="6"/>
    <d v="2021-10-03T00:00:00"/>
    <x v="1702"/>
    <n v="16"/>
    <x v="0"/>
    <x v="3"/>
    <x v="3"/>
    <x v="1"/>
    <x v="3"/>
    <x v="3"/>
    <x v="0"/>
    <n v="4"/>
    <x v="41"/>
    <x v="0"/>
    <x v="0"/>
    <x v="2"/>
    <n v="16"/>
    <x v="0"/>
    <x v="1"/>
    <x v="1"/>
  </r>
  <r>
    <n v="1704"/>
    <s v="324c481d"/>
    <x v="1121"/>
    <d v="2020-05-16T00:00:00"/>
    <x v="1703"/>
    <n v="17"/>
    <x v="0"/>
    <x v="3"/>
    <x v="2"/>
    <x v="2"/>
    <x v="0"/>
    <x v="6"/>
    <x v="0"/>
    <n v="5"/>
    <x v="51"/>
    <x v="1"/>
    <x v="4"/>
    <x v="1"/>
    <n v="21"/>
    <x v="1"/>
    <x v="1"/>
    <x v="3"/>
  </r>
  <r>
    <n v="1705"/>
    <s v="e9dedc34"/>
    <x v="770"/>
    <d v="2020-07-15T00:00:00"/>
    <x v="1704"/>
    <n v="18"/>
    <x v="0"/>
    <x v="1"/>
    <x v="4"/>
    <x v="2"/>
    <x v="2"/>
    <x v="3"/>
    <x v="3"/>
    <n v="1"/>
    <x v="47"/>
    <x v="2"/>
    <x v="8"/>
    <x v="1"/>
    <n v="45"/>
    <x v="1"/>
    <x v="0"/>
    <x v="3"/>
  </r>
  <r>
    <n v="1706"/>
    <s v="a6161ba2"/>
    <x v="478"/>
    <d v="2022-08-07T00:00:00"/>
    <x v="1705"/>
    <n v="19"/>
    <x v="0"/>
    <x v="1"/>
    <x v="0"/>
    <x v="4"/>
    <x v="4"/>
    <x v="4"/>
    <x v="2"/>
    <n v="1"/>
    <x v="13"/>
    <x v="1"/>
    <x v="0"/>
    <x v="1"/>
    <n v="29"/>
    <x v="1"/>
    <x v="1"/>
    <x v="3"/>
  </r>
  <r>
    <n v="1707"/>
    <s v="093acf51"/>
    <x v="1122"/>
    <d v="2021-02-27T00:00:00"/>
    <x v="1706"/>
    <n v="20"/>
    <x v="1"/>
    <x v="5"/>
    <x v="3"/>
    <x v="0"/>
    <x v="5"/>
    <x v="4"/>
    <x v="3"/>
    <n v="2"/>
    <x v="3"/>
    <x v="2"/>
    <x v="3"/>
    <x v="0"/>
    <n v="43"/>
    <x v="0"/>
    <x v="0"/>
    <x v="2"/>
  </r>
  <r>
    <n v="1708"/>
    <s v="7b2408eb"/>
    <x v="600"/>
    <d v="2021-09-03T00:00:00"/>
    <x v="1707"/>
    <n v="21"/>
    <x v="1"/>
    <x v="3"/>
    <x v="1"/>
    <x v="2"/>
    <x v="6"/>
    <x v="2"/>
    <x v="0"/>
    <n v="1"/>
    <x v="37"/>
    <x v="0"/>
    <x v="0"/>
    <x v="2"/>
    <n v="8"/>
    <x v="0"/>
    <x v="0"/>
    <x v="0"/>
  </r>
  <r>
    <n v="1709"/>
    <s v="758d2779"/>
    <x v="493"/>
    <d v="2021-01-31T00:00:00"/>
    <x v="1708"/>
    <n v="22"/>
    <x v="1"/>
    <x v="0"/>
    <x v="2"/>
    <x v="2"/>
    <x v="5"/>
    <x v="3"/>
    <x v="2"/>
    <n v="1"/>
    <x v="15"/>
    <x v="1"/>
    <x v="5"/>
    <x v="2"/>
    <n v="57"/>
    <x v="1"/>
    <x v="0"/>
    <x v="3"/>
  </r>
  <r>
    <n v="1710"/>
    <s v="35dc92b5"/>
    <x v="891"/>
    <d v="2022-08-31T00:00:00"/>
    <x v="1709"/>
    <n v="23"/>
    <x v="1"/>
    <x v="2"/>
    <x v="3"/>
    <x v="1"/>
    <x v="4"/>
    <x v="0"/>
    <x v="2"/>
    <n v="5"/>
    <x v="42"/>
    <x v="1"/>
    <x v="8"/>
    <x v="1"/>
    <n v="30"/>
    <x v="0"/>
    <x v="1"/>
    <x v="3"/>
  </r>
  <r>
    <n v="1711"/>
    <s v="a8bc50e2"/>
    <x v="58"/>
    <d v="2021-09-22T00:00:00"/>
    <x v="1710"/>
    <n v="0"/>
    <x v="1"/>
    <x v="2"/>
    <x v="4"/>
    <x v="2"/>
    <x v="4"/>
    <x v="0"/>
    <x v="1"/>
    <n v="5"/>
    <x v="42"/>
    <x v="1"/>
    <x v="1"/>
    <x v="0"/>
    <n v="23"/>
    <x v="0"/>
    <x v="0"/>
    <x v="2"/>
  </r>
  <r>
    <n v="1712"/>
    <s v="77793af1"/>
    <x v="1123"/>
    <d v="2023-06-24T00:00:00"/>
    <x v="1711"/>
    <n v="1"/>
    <x v="1"/>
    <x v="4"/>
    <x v="1"/>
    <x v="2"/>
    <x v="3"/>
    <x v="1"/>
    <x v="3"/>
    <n v="5"/>
    <x v="19"/>
    <x v="1"/>
    <x v="5"/>
    <x v="0"/>
    <n v="22"/>
    <x v="0"/>
    <x v="0"/>
    <x v="0"/>
  </r>
  <r>
    <n v="1713"/>
    <s v="35f66547"/>
    <x v="958"/>
    <d v="2024-12-03T00:00:00"/>
    <x v="1712"/>
    <n v="2"/>
    <x v="1"/>
    <x v="4"/>
    <x v="3"/>
    <x v="0"/>
    <x v="5"/>
    <x v="0"/>
    <x v="1"/>
    <n v="5"/>
    <x v="24"/>
    <x v="2"/>
    <x v="4"/>
    <x v="1"/>
    <n v="52"/>
    <x v="1"/>
    <x v="0"/>
    <x v="1"/>
  </r>
  <r>
    <n v="1714"/>
    <s v="f07ee83d"/>
    <x v="903"/>
    <d v="2021-11-02T00:00:00"/>
    <x v="1713"/>
    <n v="3"/>
    <x v="1"/>
    <x v="0"/>
    <x v="1"/>
    <x v="1"/>
    <x v="1"/>
    <x v="0"/>
    <x v="0"/>
    <n v="5"/>
    <x v="27"/>
    <x v="1"/>
    <x v="4"/>
    <x v="2"/>
    <n v="52"/>
    <x v="0"/>
    <x v="1"/>
    <x v="0"/>
  </r>
  <r>
    <n v="1715"/>
    <s v="7aa9e783"/>
    <x v="291"/>
    <d v="2022-10-24T00:00:00"/>
    <x v="1714"/>
    <n v="4"/>
    <x v="1"/>
    <x v="3"/>
    <x v="3"/>
    <x v="0"/>
    <x v="1"/>
    <x v="6"/>
    <x v="2"/>
    <n v="4"/>
    <x v="57"/>
    <x v="1"/>
    <x v="3"/>
    <x v="0"/>
    <n v="54"/>
    <x v="0"/>
    <x v="1"/>
    <x v="2"/>
  </r>
  <r>
    <n v="1716"/>
    <s v="7ef23cb9"/>
    <x v="367"/>
    <d v="2020-02-23T00:00:00"/>
    <x v="1715"/>
    <n v="5"/>
    <x v="1"/>
    <x v="7"/>
    <x v="4"/>
    <x v="0"/>
    <x v="1"/>
    <x v="3"/>
    <x v="2"/>
    <n v="5"/>
    <x v="45"/>
    <x v="1"/>
    <x v="6"/>
    <x v="0"/>
    <n v="19"/>
    <x v="0"/>
    <x v="1"/>
    <x v="1"/>
  </r>
  <r>
    <n v="1717"/>
    <s v="7b985451"/>
    <x v="801"/>
    <d v="2021-12-17T00:00:00"/>
    <x v="1716"/>
    <n v="6"/>
    <x v="1"/>
    <x v="7"/>
    <x v="0"/>
    <x v="0"/>
    <x v="6"/>
    <x v="3"/>
    <x v="1"/>
    <n v="4"/>
    <x v="7"/>
    <x v="2"/>
    <x v="8"/>
    <x v="2"/>
    <n v="51"/>
    <x v="0"/>
    <x v="0"/>
    <x v="2"/>
  </r>
  <r>
    <n v="1718"/>
    <s v="e8207f35"/>
    <x v="208"/>
    <d v="2020-01-05T00:00:00"/>
    <x v="1717"/>
    <n v="7"/>
    <x v="0"/>
    <x v="3"/>
    <x v="4"/>
    <x v="4"/>
    <x v="2"/>
    <x v="4"/>
    <x v="3"/>
    <n v="3"/>
    <x v="34"/>
    <x v="2"/>
    <x v="10"/>
    <x v="2"/>
    <n v="14"/>
    <x v="1"/>
    <x v="0"/>
    <x v="2"/>
  </r>
  <r>
    <n v="1719"/>
    <s v="ea09a690"/>
    <x v="664"/>
    <d v="2021-12-15T00:00:00"/>
    <x v="1718"/>
    <n v="8"/>
    <x v="0"/>
    <x v="2"/>
    <x v="3"/>
    <x v="3"/>
    <x v="0"/>
    <x v="1"/>
    <x v="0"/>
    <n v="1"/>
    <x v="24"/>
    <x v="2"/>
    <x v="7"/>
    <x v="0"/>
    <n v="8"/>
    <x v="0"/>
    <x v="1"/>
    <x v="1"/>
  </r>
  <r>
    <n v="1720"/>
    <s v="03eace08"/>
    <x v="1124"/>
    <d v="2024-07-22T00:00:00"/>
    <x v="1719"/>
    <n v="9"/>
    <x v="0"/>
    <x v="7"/>
    <x v="4"/>
    <x v="0"/>
    <x v="3"/>
    <x v="1"/>
    <x v="3"/>
    <n v="5"/>
    <x v="19"/>
    <x v="0"/>
    <x v="8"/>
    <x v="0"/>
    <n v="42"/>
    <x v="1"/>
    <x v="0"/>
    <x v="0"/>
  </r>
  <r>
    <n v="1721"/>
    <s v="8195e692"/>
    <x v="1125"/>
    <d v="2023-05-03T00:00:00"/>
    <x v="1720"/>
    <n v="10"/>
    <x v="0"/>
    <x v="7"/>
    <x v="0"/>
    <x v="2"/>
    <x v="0"/>
    <x v="2"/>
    <x v="2"/>
    <n v="1"/>
    <x v="1"/>
    <x v="0"/>
    <x v="2"/>
    <x v="0"/>
    <n v="30"/>
    <x v="0"/>
    <x v="1"/>
    <x v="1"/>
  </r>
  <r>
    <n v="1722"/>
    <s v="0b569b09"/>
    <x v="607"/>
    <d v="2022-08-18T00:00:00"/>
    <x v="1721"/>
    <n v="11"/>
    <x v="1"/>
    <x v="0"/>
    <x v="0"/>
    <x v="4"/>
    <x v="6"/>
    <x v="1"/>
    <x v="3"/>
    <n v="2"/>
    <x v="0"/>
    <x v="0"/>
    <x v="5"/>
    <x v="2"/>
    <n v="50"/>
    <x v="1"/>
    <x v="1"/>
    <x v="2"/>
  </r>
  <r>
    <n v="1723"/>
    <s v="b5bc7c26"/>
    <x v="511"/>
    <d v="2020-01-08T00:00:00"/>
    <x v="1722"/>
    <n v="12"/>
    <x v="1"/>
    <x v="0"/>
    <x v="3"/>
    <x v="0"/>
    <x v="4"/>
    <x v="6"/>
    <x v="1"/>
    <n v="2"/>
    <x v="21"/>
    <x v="0"/>
    <x v="6"/>
    <x v="2"/>
    <n v="28"/>
    <x v="1"/>
    <x v="0"/>
    <x v="2"/>
  </r>
  <r>
    <n v="1724"/>
    <s v="cdb6eddf"/>
    <x v="1126"/>
    <d v="2020-08-25T00:00:00"/>
    <x v="1723"/>
    <n v="13"/>
    <x v="1"/>
    <x v="5"/>
    <x v="4"/>
    <x v="2"/>
    <x v="0"/>
    <x v="2"/>
    <x v="2"/>
    <n v="2"/>
    <x v="12"/>
    <x v="1"/>
    <x v="4"/>
    <x v="2"/>
    <n v="47"/>
    <x v="0"/>
    <x v="0"/>
    <x v="1"/>
  </r>
  <r>
    <n v="1725"/>
    <s v="03e10b33"/>
    <x v="979"/>
    <d v="2021-03-10T00:00:00"/>
    <x v="1724"/>
    <n v="14"/>
    <x v="1"/>
    <x v="7"/>
    <x v="1"/>
    <x v="2"/>
    <x v="4"/>
    <x v="4"/>
    <x v="3"/>
    <n v="4"/>
    <x v="47"/>
    <x v="0"/>
    <x v="5"/>
    <x v="1"/>
    <n v="36"/>
    <x v="0"/>
    <x v="0"/>
    <x v="3"/>
  </r>
  <r>
    <n v="1726"/>
    <s v="94c4164f"/>
    <x v="1127"/>
    <d v="2024-02-16T00:00:00"/>
    <x v="1725"/>
    <n v="15"/>
    <x v="1"/>
    <x v="1"/>
    <x v="3"/>
    <x v="0"/>
    <x v="1"/>
    <x v="2"/>
    <x v="3"/>
    <n v="4"/>
    <x v="0"/>
    <x v="0"/>
    <x v="2"/>
    <x v="0"/>
    <n v="37"/>
    <x v="1"/>
    <x v="1"/>
    <x v="3"/>
  </r>
  <r>
    <n v="1727"/>
    <s v="1457d287"/>
    <x v="1128"/>
    <d v="2020-08-23T00:00:00"/>
    <x v="1726"/>
    <n v="16"/>
    <x v="0"/>
    <x v="6"/>
    <x v="3"/>
    <x v="0"/>
    <x v="6"/>
    <x v="3"/>
    <x v="0"/>
    <n v="1"/>
    <x v="32"/>
    <x v="1"/>
    <x v="10"/>
    <x v="3"/>
    <n v="33"/>
    <x v="0"/>
    <x v="1"/>
    <x v="2"/>
  </r>
  <r>
    <n v="1728"/>
    <s v="d38fdbef"/>
    <x v="1129"/>
    <d v="2024-07-13T00:00:00"/>
    <x v="1727"/>
    <n v="17"/>
    <x v="0"/>
    <x v="2"/>
    <x v="1"/>
    <x v="2"/>
    <x v="6"/>
    <x v="0"/>
    <x v="3"/>
    <n v="2"/>
    <x v="3"/>
    <x v="1"/>
    <x v="2"/>
    <x v="3"/>
    <n v="22"/>
    <x v="0"/>
    <x v="1"/>
    <x v="1"/>
  </r>
  <r>
    <n v="1729"/>
    <s v="2293f293"/>
    <x v="86"/>
    <d v="2022-04-08T00:00:00"/>
    <x v="1728"/>
    <n v="18"/>
    <x v="0"/>
    <x v="4"/>
    <x v="4"/>
    <x v="1"/>
    <x v="4"/>
    <x v="1"/>
    <x v="1"/>
    <n v="4"/>
    <x v="15"/>
    <x v="2"/>
    <x v="10"/>
    <x v="1"/>
    <n v="28"/>
    <x v="1"/>
    <x v="1"/>
    <x v="3"/>
  </r>
  <r>
    <n v="1730"/>
    <s v="7fcea14d"/>
    <x v="1130"/>
    <d v="2020-10-31T00:00:00"/>
    <x v="1729"/>
    <n v="19"/>
    <x v="0"/>
    <x v="6"/>
    <x v="2"/>
    <x v="2"/>
    <x v="0"/>
    <x v="6"/>
    <x v="2"/>
    <n v="4"/>
    <x v="45"/>
    <x v="1"/>
    <x v="4"/>
    <x v="0"/>
    <n v="23"/>
    <x v="0"/>
    <x v="1"/>
    <x v="3"/>
  </r>
  <r>
    <n v="1731"/>
    <s v="a4cb7fff"/>
    <x v="601"/>
    <d v="2024-09-25T00:00:00"/>
    <x v="1730"/>
    <n v="20"/>
    <x v="1"/>
    <x v="2"/>
    <x v="2"/>
    <x v="1"/>
    <x v="0"/>
    <x v="5"/>
    <x v="1"/>
    <n v="5"/>
    <x v="28"/>
    <x v="0"/>
    <x v="2"/>
    <x v="3"/>
    <n v="39"/>
    <x v="1"/>
    <x v="1"/>
    <x v="1"/>
  </r>
  <r>
    <n v="1732"/>
    <s v="6e8af1cc"/>
    <x v="283"/>
    <d v="2023-08-07T00:00:00"/>
    <x v="1731"/>
    <n v="21"/>
    <x v="1"/>
    <x v="1"/>
    <x v="4"/>
    <x v="0"/>
    <x v="4"/>
    <x v="1"/>
    <x v="0"/>
    <n v="2"/>
    <x v="10"/>
    <x v="1"/>
    <x v="8"/>
    <x v="2"/>
    <n v="55"/>
    <x v="1"/>
    <x v="0"/>
    <x v="2"/>
  </r>
  <r>
    <n v="1733"/>
    <s v="3007dce3"/>
    <x v="486"/>
    <d v="2021-12-13T00:00:00"/>
    <x v="1732"/>
    <n v="22"/>
    <x v="1"/>
    <x v="4"/>
    <x v="1"/>
    <x v="2"/>
    <x v="3"/>
    <x v="6"/>
    <x v="3"/>
    <n v="1"/>
    <x v="27"/>
    <x v="2"/>
    <x v="2"/>
    <x v="2"/>
    <n v="41"/>
    <x v="1"/>
    <x v="1"/>
    <x v="0"/>
  </r>
  <r>
    <n v="1734"/>
    <s v="eeb20a27"/>
    <x v="1131"/>
    <d v="2024-03-21T00:00:00"/>
    <x v="1733"/>
    <n v="23"/>
    <x v="1"/>
    <x v="6"/>
    <x v="1"/>
    <x v="2"/>
    <x v="4"/>
    <x v="3"/>
    <x v="1"/>
    <n v="5"/>
    <x v="45"/>
    <x v="1"/>
    <x v="2"/>
    <x v="1"/>
    <n v="50"/>
    <x v="1"/>
    <x v="0"/>
    <x v="1"/>
  </r>
  <r>
    <n v="1735"/>
    <s v="f279d65e"/>
    <x v="1132"/>
    <d v="2020-07-10T00:00:00"/>
    <x v="1734"/>
    <n v="0"/>
    <x v="1"/>
    <x v="1"/>
    <x v="4"/>
    <x v="1"/>
    <x v="2"/>
    <x v="3"/>
    <x v="0"/>
    <n v="3"/>
    <x v="30"/>
    <x v="2"/>
    <x v="4"/>
    <x v="3"/>
    <n v="18"/>
    <x v="1"/>
    <x v="1"/>
    <x v="3"/>
  </r>
  <r>
    <n v="1736"/>
    <s v="782dbc1f"/>
    <x v="1133"/>
    <d v="2022-12-26T00:00:00"/>
    <x v="1735"/>
    <n v="1"/>
    <x v="1"/>
    <x v="6"/>
    <x v="4"/>
    <x v="2"/>
    <x v="2"/>
    <x v="5"/>
    <x v="3"/>
    <n v="5"/>
    <x v="54"/>
    <x v="2"/>
    <x v="5"/>
    <x v="2"/>
    <n v="35"/>
    <x v="1"/>
    <x v="0"/>
    <x v="1"/>
  </r>
  <r>
    <n v="1737"/>
    <s v="a09336cc"/>
    <x v="1007"/>
    <d v="2020-12-16T00:00:00"/>
    <x v="1736"/>
    <n v="2"/>
    <x v="1"/>
    <x v="5"/>
    <x v="4"/>
    <x v="3"/>
    <x v="0"/>
    <x v="4"/>
    <x v="0"/>
    <n v="1"/>
    <x v="21"/>
    <x v="0"/>
    <x v="6"/>
    <x v="3"/>
    <n v="28"/>
    <x v="1"/>
    <x v="1"/>
    <x v="1"/>
  </r>
  <r>
    <n v="1738"/>
    <n v="14120407"/>
    <x v="955"/>
    <d v="2023-10-12T00:00:00"/>
    <x v="1737"/>
    <n v="3"/>
    <x v="1"/>
    <x v="2"/>
    <x v="0"/>
    <x v="3"/>
    <x v="6"/>
    <x v="5"/>
    <x v="0"/>
    <n v="4"/>
    <x v="3"/>
    <x v="2"/>
    <x v="7"/>
    <x v="0"/>
    <n v="49"/>
    <x v="1"/>
    <x v="1"/>
    <x v="3"/>
  </r>
  <r>
    <n v="1739"/>
    <s v="7baf2087"/>
    <x v="1134"/>
    <d v="2021-02-26T00:00:00"/>
    <x v="1738"/>
    <n v="4"/>
    <x v="1"/>
    <x v="7"/>
    <x v="4"/>
    <x v="4"/>
    <x v="3"/>
    <x v="5"/>
    <x v="0"/>
    <n v="4"/>
    <x v="17"/>
    <x v="1"/>
    <x v="10"/>
    <x v="1"/>
    <n v="53"/>
    <x v="0"/>
    <x v="1"/>
    <x v="2"/>
  </r>
  <r>
    <n v="1740"/>
    <s v="cd6f0fc5"/>
    <x v="973"/>
    <d v="2023-05-11T00:00:00"/>
    <x v="1739"/>
    <n v="5"/>
    <x v="1"/>
    <x v="7"/>
    <x v="4"/>
    <x v="3"/>
    <x v="3"/>
    <x v="4"/>
    <x v="2"/>
    <n v="4"/>
    <x v="22"/>
    <x v="1"/>
    <x v="10"/>
    <x v="1"/>
    <n v="45"/>
    <x v="1"/>
    <x v="0"/>
    <x v="0"/>
  </r>
  <r>
    <n v="1741"/>
    <s v="a7eaa4fa"/>
    <x v="763"/>
    <d v="2024-06-05T00:00:00"/>
    <x v="1740"/>
    <n v="6"/>
    <x v="1"/>
    <x v="2"/>
    <x v="3"/>
    <x v="3"/>
    <x v="4"/>
    <x v="2"/>
    <x v="3"/>
    <n v="3"/>
    <x v="2"/>
    <x v="1"/>
    <x v="0"/>
    <x v="1"/>
    <n v="18"/>
    <x v="1"/>
    <x v="1"/>
    <x v="3"/>
  </r>
  <r>
    <n v="1742"/>
    <s v="aefc66ef"/>
    <x v="1135"/>
    <d v="2023-07-16T00:00:00"/>
    <x v="1741"/>
    <n v="7"/>
    <x v="0"/>
    <x v="4"/>
    <x v="2"/>
    <x v="3"/>
    <x v="0"/>
    <x v="4"/>
    <x v="0"/>
    <n v="3"/>
    <x v="3"/>
    <x v="1"/>
    <x v="8"/>
    <x v="1"/>
    <n v="10"/>
    <x v="0"/>
    <x v="0"/>
    <x v="2"/>
  </r>
  <r>
    <n v="1743"/>
    <s v="4c17981c"/>
    <x v="904"/>
    <d v="2023-05-17T00:00:00"/>
    <x v="1742"/>
    <n v="8"/>
    <x v="0"/>
    <x v="4"/>
    <x v="2"/>
    <x v="4"/>
    <x v="0"/>
    <x v="5"/>
    <x v="0"/>
    <n v="4"/>
    <x v="27"/>
    <x v="0"/>
    <x v="4"/>
    <x v="0"/>
    <n v="55"/>
    <x v="1"/>
    <x v="1"/>
    <x v="2"/>
  </r>
  <r>
    <n v="1744"/>
    <s v="2cc70ac4"/>
    <x v="1136"/>
    <d v="2024-01-08T00:00:00"/>
    <x v="1743"/>
    <n v="9"/>
    <x v="0"/>
    <x v="4"/>
    <x v="0"/>
    <x v="4"/>
    <x v="1"/>
    <x v="5"/>
    <x v="0"/>
    <n v="5"/>
    <x v="10"/>
    <x v="0"/>
    <x v="3"/>
    <x v="1"/>
    <n v="5"/>
    <x v="0"/>
    <x v="0"/>
    <x v="3"/>
  </r>
  <r>
    <n v="1745"/>
    <s v="02b49ca9"/>
    <x v="10"/>
    <d v="2023-05-13T00:00:00"/>
    <x v="1744"/>
    <n v="10"/>
    <x v="0"/>
    <x v="0"/>
    <x v="1"/>
    <x v="1"/>
    <x v="1"/>
    <x v="1"/>
    <x v="3"/>
    <n v="5"/>
    <x v="26"/>
    <x v="1"/>
    <x v="8"/>
    <x v="1"/>
    <n v="37"/>
    <x v="0"/>
    <x v="0"/>
    <x v="1"/>
  </r>
  <r>
    <n v="1746"/>
    <s v="9f8f9ec9"/>
    <x v="775"/>
    <d v="2022-02-02T00:00:00"/>
    <x v="1745"/>
    <n v="11"/>
    <x v="1"/>
    <x v="2"/>
    <x v="0"/>
    <x v="0"/>
    <x v="1"/>
    <x v="6"/>
    <x v="3"/>
    <n v="5"/>
    <x v="17"/>
    <x v="1"/>
    <x v="2"/>
    <x v="2"/>
    <n v="22"/>
    <x v="0"/>
    <x v="0"/>
    <x v="1"/>
  </r>
  <r>
    <n v="1747"/>
    <s v="7e1f68ba"/>
    <x v="652"/>
    <d v="2022-11-15T00:00:00"/>
    <x v="1746"/>
    <n v="12"/>
    <x v="1"/>
    <x v="5"/>
    <x v="1"/>
    <x v="0"/>
    <x v="6"/>
    <x v="0"/>
    <x v="2"/>
    <n v="2"/>
    <x v="3"/>
    <x v="1"/>
    <x v="2"/>
    <x v="1"/>
    <n v="40"/>
    <x v="1"/>
    <x v="1"/>
    <x v="3"/>
  </r>
  <r>
    <n v="1748"/>
    <s v="a1fad0f2"/>
    <x v="123"/>
    <d v="2022-07-21T00:00:00"/>
    <x v="1747"/>
    <n v="13"/>
    <x v="1"/>
    <x v="7"/>
    <x v="2"/>
    <x v="4"/>
    <x v="6"/>
    <x v="2"/>
    <x v="0"/>
    <n v="3"/>
    <x v="11"/>
    <x v="2"/>
    <x v="4"/>
    <x v="1"/>
    <n v="6"/>
    <x v="0"/>
    <x v="0"/>
    <x v="2"/>
  </r>
  <r>
    <n v="1749"/>
    <s v="1da5bf89"/>
    <x v="746"/>
    <d v="2021-06-03T00:00:00"/>
    <x v="1748"/>
    <n v="14"/>
    <x v="1"/>
    <x v="3"/>
    <x v="4"/>
    <x v="0"/>
    <x v="6"/>
    <x v="1"/>
    <x v="2"/>
    <n v="4"/>
    <x v="39"/>
    <x v="0"/>
    <x v="10"/>
    <x v="2"/>
    <n v="42"/>
    <x v="0"/>
    <x v="1"/>
    <x v="0"/>
  </r>
  <r>
    <n v="1750"/>
    <s v="31d8e4ea"/>
    <x v="1137"/>
    <d v="2024-05-23T00:00:00"/>
    <x v="1749"/>
    <n v="15"/>
    <x v="1"/>
    <x v="4"/>
    <x v="3"/>
    <x v="3"/>
    <x v="6"/>
    <x v="0"/>
    <x v="2"/>
    <n v="5"/>
    <x v="36"/>
    <x v="0"/>
    <x v="9"/>
    <x v="1"/>
    <n v="40"/>
    <x v="0"/>
    <x v="0"/>
    <x v="1"/>
  </r>
  <r>
    <n v="1751"/>
    <s v="276f328a"/>
    <x v="965"/>
    <d v="2020-10-14T00:00:00"/>
    <x v="1750"/>
    <n v="16"/>
    <x v="0"/>
    <x v="3"/>
    <x v="1"/>
    <x v="3"/>
    <x v="5"/>
    <x v="3"/>
    <x v="0"/>
    <n v="3"/>
    <x v="6"/>
    <x v="2"/>
    <x v="1"/>
    <x v="2"/>
    <n v="38"/>
    <x v="1"/>
    <x v="1"/>
    <x v="0"/>
  </r>
  <r>
    <n v="1752"/>
    <s v="c5fc578e"/>
    <x v="238"/>
    <d v="2024-09-07T00:00:00"/>
    <x v="1751"/>
    <n v="17"/>
    <x v="0"/>
    <x v="5"/>
    <x v="1"/>
    <x v="2"/>
    <x v="4"/>
    <x v="4"/>
    <x v="1"/>
    <n v="4"/>
    <x v="3"/>
    <x v="0"/>
    <x v="7"/>
    <x v="0"/>
    <n v="49"/>
    <x v="1"/>
    <x v="1"/>
    <x v="1"/>
  </r>
  <r>
    <n v="1753"/>
    <s v="abf022ab"/>
    <x v="843"/>
    <d v="2024-04-28T00:00:00"/>
    <x v="1752"/>
    <n v="18"/>
    <x v="0"/>
    <x v="1"/>
    <x v="4"/>
    <x v="0"/>
    <x v="0"/>
    <x v="4"/>
    <x v="2"/>
    <n v="3"/>
    <x v="44"/>
    <x v="2"/>
    <x v="1"/>
    <x v="0"/>
    <n v="9"/>
    <x v="0"/>
    <x v="1"/>
    <x v="0"/>
  </r>
  <r>
    <n v="1754"/>
    <s v="f132c360"/>
    <x v="1138"/>
    <d v="2024-08-01T00:00:00"/>
    <x v="1753"/>
    <n v="19"/>
    <x v="0"/>
    <x v="7"/>
    <x v="4"/>
    <x v="3"/>
    <x v="4"/>
    <x v="5"/>
    <x v="3"/>
    <n v="4"/>
    <x v="11"/>
    <x v="1"/>
    <x v="4"/>
    <x v="0"/>
    <n v="38"/>
    <x v="0"/>
    <x v="1"/>
    <x v="2"/>
  </r>
  <r>
    <n v="1755"/>
    <s v="f74fa738"/>
    <x v="1139"/>
    <d v="2023-01-01T00:00:00"/>
    <x v="1754"/>
    <n v="20"/>
    <x v="1"/>
    <x v="3"/>
    <x v="0"/>
    <x v="1"/>
    <x v="3"/>
    <x v="2"/>
    <x v="3"/>
    <n v="2"/>
    <x v="43"/>
    <x v="0"/>
    <x v="9"/>
    <x v="0"/>
    <n v="23"/>
    <x v="1"/>
    <x v="0"/>
    <x v="3"/>
  </r>
  <r>
    <n v="1756"/>
    <s v="81ff4101"/>
    <x v="862"/>
    <d v="2021-05-01T00:00:00"/>
    <x v="1755"/>
    <n v="21"/>
    <x v="1"/>
    <x v="4"/>
    <x v="3"/>
    <x v="2"/>
    <x v="2"/>
    <x v="5"/>
    <x v="0"/>
    <n v="4"/>
    <x v="46"/>
    <x v="1"/>
    <x v="6"/>
    <x v="3"/>
    <n v="12"/>
    <x v="0"/>
    <x v="1"/>
    <x v="1"/>
  </r>
  <r>
    <n v="1757"/>
    <s v="e03fcfd4"/>
    <x v="533"/>
    <d v="2022-01-21T00:00:00"/>
    <x v="1756"/>
    <n v="22"/>
    <x v="1"/>
    <x v="0"/>
    <x v="1"/>
    <x v="2"/>
    <x v="0"/>
    <x v="6"/>
    <x v="1"/>
    <n v="3"/>
    <x v="18"/>
    <x v="1"/>
    <x v="9"/>
    <x v="3"/>
    <n v="20"/>
    <x v="1"/>
    <x v="0"/>
    <x v="0"/>
  </r>
  <r>
    <n v="1758"/>
    <s v="515d016f"/>
    <x v="1140"/>
    <d v="2022-03-06T00:00:00"/>
    <x v="1757"/>
    <n v="23"/>
    <x v="1"/>
    <x v="1"/>
    <x v="2"/>
    <x v="4"/>
    <x v="2"/>
    <x v="2"/>
    <x v="3"/>
    <n v="3"/>
    <x v="15"/>
    <x v="0"/>
    <x v="10"/>
    <x v="2"/>
    <n v="35"/>
    <x v="1"/>
    <x v="0"/>
    <x v="2"/>
  </r>
  <r>
    <n v="1759"/>
    <s v="ad9944ab"/>
    <x v="727"/>
    <d v="2023-03-02T00:00:00"/>
    <x v="1758"/>
    <n v="0"/>
    <x v="1"/>
    <x v="2"/>
    <x v="0"/>
    <x v="1"/>
    <x v="6"/>
    <x v="2"/>
    <x v="2"/>
    <n v="1"/>
    <x v="49"/>
    <x v="2"/>
    <x v="9"/>
    <x v="0"/>
    <n v="50"/>
    <x v="0"/>
    <x v="0"/>
    <x v="2"/>
  </r>
  <r>
    <n v="1760"/>
    <s v="311d2d7b"/>
    <x v="585"/>
    <d v="2024-08-20T00:00:00"/>
    <x v="1759"/>
    <n v="1"/>
    <x v="1"/>
    <x v="1"/>
    <x v="1"/>
    <x v="3"/>
    <x v="4"/>
    <x v="2"/>
    <x v="1"/>
    <n v="4"/>
    <x v="0"/>
    <x v="1"/>
    <x v="7"/>
    <x v="2"/>
    <n v="44"/>
    <x v="0"/>
    <x v="1"/>
    <x v="1"/>
  </r>
  <r>
    <n v="1761"/>
    <s v="d9ce1486"/>
    <x v="1090"/>
    <d v="2023-10-05T00:00:00"/>
    <x v="1760"/>
    <n v="2"/>
    <x v="1"/>
    <x v="3"/>
    <x v="2"/>
    <x v="2"/>
    <x v="6"/>
    <x v="3"/>
    <x v="3"/>
    <n v="3"/>
    <x v="46"/>
    <x v="2"/>
    <x v="4"/>
    <x v="1"/>
    <n v="26"/>
    <x v="1"/>
    <x v="1"/>
    <x v="2"/>
  </r>
  <r>
    <n v="1762"/>
    <s v="69c01ec6"/>
    <x v="1141"/>
    <d v="2024-09-26T00:00:00"/>
    <x v="1761"/>
    <n v="3"/>
    <x v="1"/>
    <x v="6"/>
    <x v="3"/>
    <x v="1"/>
    <x v="4"/>
    <x v="1"/>
    <x v="3"/>
    <n v="3"/>
    <x v="29"/>
    <x v="0"/>
    <x v="5"/>
    <x v="1"/>
    <n v="5"/>
    <x v="1"/>
    <x v="0"/>
    <x v="1"/>
  </r>
  <r>
    <n v="1763"/>
    <n v="99043747"/>
    <x v="1142"/>
    <d v="2022-08-06T00:00:00"/>
    <x v="1762"/>
    <n v="4"/>
    <x v="1"/>
    <x v="6"/>
    <x v="1"/>
    <x v="4"/>
    <x v="2"/>
    <x v="2"/>
    <x v="3"/>
    <n v="3"/>
    <x v="6"/>
    <x v="2"/>
    <x v="6"/>
    <x v="1"/>
    <n v="42"/>
    <x v="1"/>
    <x v="0"/>
    <x v="1"/>
  </r>
  <r>
    <n v="1764"/>
    <s v="cf158307"/>
    <x v="1013"/>
    <d v="2020-07-13T00:00:00"/>
    <x v="1763"/>
    <n v="5"/>
    <x v="1"/>
    <x v="5"/>
    <x v="3"/>
    <x v="1"/>
    <x v="5"/>
    <x v="6"/>
    <x v="1"/>
    <n v="5"/>
    <x v="56"/>
    <x v="1"/>
    <x v="8"/>
    <x v="2"/>
    <n v="18"/>
    <x v="1"/>
    <x v="1"/>
    <x v="2"/>
  </r>
  <r>
    <n v="1765"/>
    <s v="4fde4243"/>
    <x v="1143"/>
    <d v="2020-12-24T00:00:00"/>
    <x v="1764"/>
    <n v="6"/>
    <x v="1"/>
    <x v="4"/>
    <x v="4"/>
    <x v="1"/>
    <x v="3"/>
    <x v="1"/>
    <x v="3"/>
    <n v="4"/>
    <x v="36"/>
    <x v="0"/>
    <x v="0"/>
    <x v="2"/>
    <n v="54"/>
    <x v="0"/>
    <x v="1"/>
    <x v="1"/>
  </r>
  <r>
    <n v="1766"/>
    <s v="b8f9d559"/>
    <x v="814"/>
    <d v="2022-07-11T00:00:00"/>
    <x v="1765"/>
    <n v="7"/>
    <x v="0"/>
    <x v="3"/>
    <x v="1"/>
    <x v="3"/>
    <x v="1"/>
    <x v="6"/>
    <x v="1"/>
    <n v="1"/>
    <x v="20"/>
    <x v="0"/>
    <x v="7"/>
    <x v="1"/>
    <n v="55"/>
    <x v="1"/>
    <x v="1"/>
    <x v="0"/>
  </r>
  <r>
    <n v="1767"/>
    <s v="87f880bf"/>
    <x v="912"/>
    <d v="2022-02-16T00:00:00"/>
    <x v="1766"/>
    <n v="8"/>
    <x v="0"/>
    <x v="7"/>
    <x v="2"/>
    <x v="2"/>
    <x v="0"/>
    <x v="4"/>
    <x v="0"/>
    <n v="2"/>
    <x v="36"/>
    <x v="2"/>
    <x v="10"/>
    <x v="2"/>
    <n v="32"/>
    <x v="0"/>
    <x v="1"/>
    <x v="3"/>
  </r>
  <r>
    <n v="1768"/>
    <s v="130971a6"/>
    <x v="638"/>
    <d v="2023-05-01T00:00:00"/>
    <x v="1767"/>
    <n v="9"/>
    <x v="0"/>
    <x v="2"/>
    <x v="0"/>
    <x v="1"/>
    <x v="4"/>
    <x v="4"/>
    <x v="2"/>
    <n v="3"/>
    <x v="50"/>
    <x v="2"/>
    <x v="7"/>
    <x v="2"/>
    <n v="33"/>
    <x v="1"/>
    <x v="0"/>
    <x v="1"/>
  </r>
  <r>
    <n v="1769"/>
    <s v="45112a3d"/>
    <x v="209"/>
    <d v="2020-05-28T00:00:00"/>
    <x v="1768"/>
    <n v="10"/>
    <x v="0"/>
    <x v="7"/>
    <x v="1"/>
    <x v="2"/>
    <x v="5"/>
    <x v="5"/>
    <x v="0"/>
    <n v="4"/>
    <x v="15"/>
    <x v="2"/>
    <x v="2"/>
    <x v="2"/>
    <n v="35"/>
    <x v="0"/>
    <x v="1"/>
    <x v="2"/>
  </r>
  <r>
    <n v="1770"/>
    <s v="d3ff3e60"/>
    <x v="405"/>
    <d v="2020-03-12T00:00:00"/>
    <x v="1769"/>
    <n v="11"/>
    <x v="1"/>
    <x v="7"/>
    <x v="1"/>
    <x v="0"/>
    <x v="0"/>
    <x v="4"/>
    <x v="3"/>
    <n v="1"/>
    <x v="12"/>
    <x v="0"/>
    <x v="1"/>
    <x v="0"/>
    <n v="26"/>
    <x v="0"/>
    <x v="0"/>
    <x v="0"/>
  </r>
  <r>
    <n v="1771"/>
    <s v="a18fdc43"/>
    <x v="264"/>
    <d v="2022-05-29T00:00:00"/>
    <x v="1770"/>
    <n v="12"/>
    <x v="1"/>
    <x v="1"/>
    <x v="2"/>
    <x v="2"/>
    <x v="6"/>
    <x v="0"/>
    <x v="1"/>
    <n v="1"/>
    <x v="13"/>
    <x v="2"/>
    <x v="0"/>
    <x v="0"/>
    <n v="49"/>
    <x v="0"/>
    <x v="0"/>
    <x v="2"/>
  </r>
  <r>
    <n v="1772"/>
    <s v="75c63577"/>
    <x v="66"/>
    <d v="2024-10-29T00:00:00"/>
    <x v="1771"/>
    <n v="13"/>
    <x v="1"/>
    <x v="2"/>
    <x v="1"/>
    <x v="2"/>
    <x v="1"/>
    <x v="4"/>
    <x v="1"/>
    <n v="2"/>
    <x v="3"/>
    <x v="1"/>
    <x v="10"/>
    <x v="1"/>
    <n v="26"/>
    <x v="1"/>
    <x v="0"/>
    <x v="2"/>
  </r>
  <r>
    <n v="1773"/>
    <s v="3e6e2e98"/>
    <x v="1144"/>
    <d v="2023-04-19T00:00:00"/>
    <x v="1772"/>
    <n v="14"/>
    <x v="1"/>
    <x v="5"/>
    <x v="3"/>
    <x v="1"/>
    <x v="4"/>
    <x v="2"/>
    <x v="3"/>
    <n v="3"/>
    <x v="28"/>
    <x v="1"/>
    <x v="8"/>
    <x v="2"/>
    <n v="51"/>
    <x v="0"/>
    <x v="0"/>
    <x v="2"/>
  </r>
  <r>
    <n v="1774"/>
    <s v="851e1ae2"/>
    <x v="467"/>
    <d v="2024-03-01T00:00:00"/>
    <x v="1773"/>
    <n v="15"/>
    <x v="1"/>
    <x v="0"/>
    <x v="3"/>
    <x v="4"/>
    <x v="4"/>
    <x v="6"/>
    <x v="3"/>
    <n v="1"/>
    <x v="54"/>
    <x v="1"/>
    <x v="3"/>
    <x v="2"/>
    <n v="13"/>
    <x v="1"/>
    <x v="1"/>
    <x v="0"/>
  </r>
  <r>
    <n v="1775"/>
    <s v="de71c109"/>
    <x v="1071"/>
    <d v="2022-08-05T00:00:00"/>
    <x v="1774"/>
    <n v="16"/>
    <x v="0"/>
    <x v="6"/>
    <x v="1"/>
    <x v="4"/>
    <x v="5"/>
    <x v="2"/>
    <x v="3"/>
    <n v="4"/>
    <x v="35"/>
    <x v="1"/>
    <x v="10"/>
    <x v="2"/>
    <n v="8"/>
    <x v="0"/>
    <x v="0"/>
    <x v="0"/>
  </r>
  <r>
    <n v="1776"/>
    <s v="cd7d3d56"/>
    <x v="1145"/>
    <d v="2020-01-22T00:00:00"/>
    <x v="1775"/>
    <n v="17"/>
    <x v="0"/>
    <x v="6"/>
    <x v="1"/>
    <x v="4"/>
    <x v="6"/>
    <x v="5"/>
    <x v="2"/>
    <n v="5"/>
    <x v="55"/>
    <x v="2"/>
    <x v="5"/>
    <x v="3"/>
    <n v="16"/>
    <x v="0"/>
    <x v="1"/>
    <x v="2"/>
  </r>
  <r>
    <n v="1777"/>
    <s v="6c322b0d"/>
    <x v="793"/>
    <d v="2021-08-31T00:00:00"/>
    <x v="1776"/>
    <n v="18"/>
    <x v="0"/>
    <x v="5"/>
    <x v="2"/>
    <x v="0"/>
    <x v="6"/>
    <x v="3"/>
    <x v="3"/>
    <n v="3"/>
    <x v="35"/>
    <x v="2"/>
    <x v="6"/>
    <x v="2"/>
    <n v="28"/>
    <x v="1"/>
    <x v="1"/>
    <x v="2"/>
  </r>
  <r>
    <n v="1778"/>
    <s v="dae41f9c"/>
    <x v="1146"/>
    <d v="2023-06-01T00:00:00"/>
    <x v="1777"/>
    <n v="19"/>
    <x v="0"/>
    <x v="7"/>
    <x v="1"/>
    <x v="2"/>
    <x v="6"/>
    <x v="2"/>
    <x v="1"/>
    <n v="1"/>
    <x v="43"/>
    <x v="0"/>
    <x v="3"/>
    <x v="0"/>
    <n v="38"/>
    <x v="0"/>
    <x v="0"/>
    <x v="2"/>
  </r>
  <r>
    <n v="1779"/>
    <s v="28fa3e6d"/>
    <x v="1147"/>
    <d v="2020-06-28T00:00:00"/>
    <x v="1778"/>
    <n v="20"/>
    <x v="1"/>
    <x v="6"/>
    <x v="3"/>
    <x v="3"/>
    <x v="6"/>
    <x v="2"/>
    <x v="0"/>
    <n v="5"/>
    <x v="52"/>
    <x v="2"/>
    <x v="0"/>
    <x v="3"/>
    <n v="11"/>
    <x v="0"/>
    <x v="1"/>
    <x v="3"/>
  </r>
  <r>
    <n v="1780"/>
    <s v="fdb5a69d"/>
    <x v="1148"/>
    <d v="2024-06-07T00:00:00"/>
    <x v="1779"/>
    <n v="21"/>
    <x v="1"/>
    <x v="0"/>
    <x v="0"/>
    <x v="2"/>
    <x v="6"/>
    <x v="1"/>
    <x v="0"/>
    <n v="3"/>
    <x v="1"/>
    <x v="1"/>
    <x v="1"/>
    <x v="3"/>
    <n v="46"/>
    <x v="1"/>
    <x v="0"/>
    <x v="2"/>
  </r>
  <r>
    <n v="1781"/>
    <s v="d3824739"/>
    <x v="1149"/>
    <d v="2021-02-21T00:00:00"/>
    <x v="1780"/>
    <n v="22"/>
    <x v="1"/>
    <x v="4"/>
    <x v="2"/>
    <x v="4"/>
    <x v="6"/>
    <x v="2"/>
    <x v="0"/>
    <n v="3"/>
    <x v="11"/>
    <x v="2"/>
    <x v="10"/>
    <x v="1"/>
    <n v="46"/>
    <x v="0"/>
    <x v="0"/>
    <x v="0"/>
  </r>
  <r>
    <n v="1782"/>
    <s v="13f0c4d2"/>
    <x v="654"/>
    <d v="2023-04-12T00:00:00"/>
    <x v="1781"/>
    <n v="23"/>
    <x v="1"/>
    <x v="2"/>
    <x v="2"/>
    <x v="3"/>
    <x v="5"/>
    <x v="4"/>
    <x v="1"/>
    <n v="5"/>
    <x v="19"/>
    <x v="2"/>
    <x v="3"/>
    <x v="0"/>
    <n v="11"/>
    <x v="0"/>
    <x v="0"/>
    <x v="3"/>
  </r>
  <r>
    <n v="1783"/>
    <s v="d12d3a3f"/>
    <x v="1150"/>
    <d v="2024-01-28T00:00:00"/>
    <x v="1782"/>
    <n v="0"/>
    <x v="1"/>
    <x v="0"/>
    <x v="3"/>
    <x v="0"/>
    <x v="2"/>
    <x v="0"/>
    <x v="0"/>
    <n v="3"/>
    <x v="41"/>
    <x v="0"/>
    <x v="10"/>
    <x v="0"/>
    <n v="15"/>
    <x v="1"/>
    <x v="0"/>
    <x v="0"/>
  </r>
  <r>
    <n v="1784"/>
    <s v="0433eda7"/>
    <x v="485"/>
    <d v="2021-07-24T00:00:00"/>
    <x v="1783"/>
    <n v="1"/>
    <x v="1"/>
    <x v="3"/>
    <x v="3"/>
    <x v="2"/>
    <x v="6"/>
    <x v="2"/>
    <x v="1"/>
    <n v="3"/>
    <x v="27"/>
    <x v="1"/>
    <x v="0"/>
    <x v="1"/>
    <n v="10"/>
    <x v="0"/>
    <x v="1"/>
    <x v="1"/>
  </r>
  <r>
    <n v="1785"/>
    <s v="0790462a"/>
    <x v="1151"/>
    <d v="2021-01-12T00:00:00"/>
    <x v="1784"/>
    <n v="2"/>
    <x v="1"/>
    <x v="6"/>
    <x v="4"/>
    <x v="3"/>
    <x v="0"/>
    <x v="6"/>
    <x v="2"/>
    <n v="3"/>
    <x v="14"/>
    <x v="2"/>
    <x v="5"/>
    <x v="0"/>
    <n v="35"/>
    <x v="0"/>
    <x v="0"/>
    <x v="0"/>
  </r>
  <r>
    <n v="1786"/>
    <s v="48867ff7"/>
    <x v="1152"/>
    <d v="2021-12-02T00:00:00"/>
    <x v="1785"/>
    <n v="3"/>
    <x v="1"/>
    <x v="4"/>
    <x v="2"/>
    <x v="3"/>
    <x v="2"/>
    <x v="4"/>
    <x v="0"/>
    <n v="5"/>
    <x v="16"/>
    <x v="2"/>
    <x v="2"/>
    <x v="2"/>
    <n v="20"/>
    <x v="0"/>
    <x v="0"/>
    <x v="1"/>
  </r>
  <r>
    <n v="1787"/>
    <s v="2445c65e"/>
    <x v="834"/>
    <d v="2022-03-23T00:00:00"/>
    <x v="1786"/>
    <n v="4"/>
    <x v="1"/>
    <x v="7"/>
    <x v="1"/>
    <x v="2"/>
    <x v="2"/>
    <x v="2"/>
    <x v="2"/>
    <n v="1"/>
    <x v="55"/>
    <x v="1"/>
    <x v="5"/>
    <x v="0"/>
    <n v="58"/>
    <x v="1"/>
    <x v="0"/>
    <x v="3"/>
  </r>
  <r>
    <n v="1788"/>
    <s v="c448e4fe"/>
    <x v="432"/>
    <d v="2021-07-19T00:00:00"/>
    <x v="1787"/>
    <n v="5"/>
    <x v="1"/>
    <x v="4"/>
    <x v="4"/>
    <x v="2"/>
    <x v="0"/>
    <x v="6"/>
    <x v="0"/>
    <n v="2"/>
    <x v="27"/>
    <x v="1"/>
    <x v="7"/>
    <x v="1"/>
    <n v="46"/>
    <x v="0"/>
    <x v="1"/>
    <x v="0"/>
  </r>
  <r>
    <n v="1789"/>
    <s v="3476d4fc"/>
    <x v="879"/>
    <d v="2023-10-25T00:00:00"/>
    <x v="1788"/>
    <n v="6"/>
    <x v="1"/>
    <x v="2"/>
    <x v="1"/>
    <x v="0"/>
    <x v="6"/>
    <x v="1"/>
    <x v="1"/>
    <n v="2"/>
    <x v="7"/>
    <x v="2"/>
    <x v="2"/>
    <x v="0"/>
    <n v="23"/>
    <x v="1"/>
    <x v="0"/>
    <x v="0"/>
  </r>
  <r>
    <n v="1790"/>
    <s v="79c9f717"/>
    <x v="293"/>
    <d v="2022-03-31T00:00:00"/>
    <x v="1789"/>
    <n v="7"/>
    <x v="0"/>
    <x v="6"/>
    <x v="1"/>
    <x v="2"/>
    <x v="5"/>
    <x v="0"/>
    <x v="3"/>
    <n v="4"/>
    <x v="41"/>
    <x v="2"/>
    <x v="8"/>
    <x v="2"/>
    <n v="24"/>
    <x v="1"/>
    <x v="0"/>
    <x v="2"/>
  </r>
  <r>
    <n v="1791"/>
    <s v="0f3931d8"/>
    <x v="207"/>
    <d v="2020-10-17T00:00:00"/>
    <x v="1790"/>
    <n v="8"/>
    <x v="0"/>
    <x v="2"/>
    <x v="4"/>
    <x v="0"/>
    <x v="4"/>
    <x v="2"/>
    <x v="3"/>
    <n v="5"/>
    <x v="12"/>
    <x v="0"/>
    <x v="7"/>
    <x v="0"/>
    <n v="26"/>
    <x v="1"/>
    <x v="1"/>
    <x v="2"/>
  </r>
  <r>
    <n v="1792"/>
    <s v="924c1bec"/>
    <x v="38"/>
    <d v="2024-08-13T00:00:00"/>
    <x v="1791"/>
    <n v="9"/>
    <x v="0"/>
    <x v="3"/>
    <x v="3"/>
    <x v="1"/>
    <x v="1"/>
    <x v="6"/>
    <x v="3"/>
    <n v="1"/>
    <x v="0"/>
    <x v="2"/>
    <x v="8"/>
    <x v="0"/>
    <n v="59"/>
    <x v="0"/>
    <x v="0"/>
    <x v="2"/>
  </r>
  <r>
    <n v="1793"/>
    <s v="5a0e1326"/>
    <x v="1153"/>
    <d v="2020-03-14T00:00:00"/>
    <x v="1792"/>
    <n v="10"/>
    <x v="0"/>
    <x v="3"/>
    <x v="2"/>
    <x v="4"/>
    <x v="3"/>
    <x v="1"/>
    <x v="0"/>
    <n v="4"/>
    <x v="55"/>
    <x v="2"/>
    <x v="2"/>
    <x v="0"/>
    <n v="47"/>
    <x v="0"/>
    <x v="1"/>
    <x v="3"/>
  </r>
  <r>
    <n v="1794"/>
    <s v="a5911f3c"/>
    <x v="601"/>
    <d v="2024-09-25T00:00:00"/>
    <x v="1793"/>
    <n v="11"/>
    <x v="1"/>
    <x v="7"/>
    <x v="1"/>
    <x v="0"/>
    <x v="3"/>
    <x v="0"/>
    <x v="1"/>
    <n v="3"/>
    <x v="15"/>
    <x v="1"/>
    <x v="9"/>
    <x v="1"/>
    <n v="56"/>
    <x v="0"/>
    <x v="0"/>
    <x v="1"/>
  </r>
  <r>
    <n v="1795"/>
    <s v="406caa40"/>
    <x v="709"/>
    <d v="2023-11-12T00:00:00"/>
    <x v="1794"/>
    <n v="12"/>
    <x v="1"/>
    <x v="6"/>
    <x v="1"/>
    <x v="1"/>
    <x v="0"/>
    <x v="3"/>
    <x v="2"/>
    <n v="3"/>
    <x v="54"/>
    <x v="1"/>
    <x v="0"/>
    <x v="0"/>
    <n v="18"/>
    <x v="1"/>
    <x v="1"/>
    <x v="0"/>
  </r>
  <r>
    <n v="1796"/>
    <s v="a26fe9e3"/>
    <x v="758"/>
    <d v="2024-09-12T00:00:00"/>
    <x v="1795"/>
    <n v="13"/>
    <x v="1"/>
    <x v="4"/>
    <x v="1"/>
    <x v="1"/>
    <x v="3"/>
    <x v="2"/>
    <x v="1"/>
    <n v="3"/>
    <x v="25"/>
    <x v="0"/>
    <x v="6"/>
    <x v="0"/>
    <n v="36"/>
    <x v="1"/>
    <x v="0"/>
    <x v="2"/>
  </r>
  <r>
    <n v="1797"/>
    <s v="78c5b10d"/>
    <x v="162"/>
    <d v="2022-01-05T00:00:00"/>
    <x v="1796"/>
    <n v="14"/>
    <x v="1"/>
    <x v="0"/>
    <x v="1"/>
    <x v="0"/>
    <x v="0"/>
    <x v="1"/>
    <x v="0"/>
    <n v="3"/>
    <x v="41"/>
    <x v="1"/>
    <x v="9"/>
    <x v="2"/>
    <n v="7"/>
    <x v="1"/>
    <x v="1"/>
    <x v="2"/>
  </r>
  <r>
    <n v="1798"/>
    <s v="cf8863c7"/>
    <x v="1031"/>
    <d v="2023-05-21T00:00:00"/>
    <x v="1797"/>
    <n v="15"/>
    <x v="1"/>
    <x v="0"/>
    <x v="2"/>
    <x v="1"/>
    <x v="6"/>
    <x v="5"/>
    <x v="0"/>
    <n v="3"/>
    <x v="9"/>
    <x v="2"/>
    <x v="8"/>
    <x v="2"/>
    <n v="25"/>
    <x v="0"/>
    <x v="0"/>
    <x v="1"/>
  </r>
  <r>
    <n v="1799"/>
    <s v="c17c0681"/>
    <x v="1154"/>
    <d v="2021-02-16T00:00:00"/>
    <x v="1798"/>
    <n v="16"/>
    <x v="0"/>
    <x v="0"/>
    <x v="1"/>
    <x v="3"/>
    <x v="4"/>
    <x v="6"/>
    <x v="3"/>
    <n v="3"/>
    <x v="2"/>
    <x v="2"/>
    <x v="10"/>
    <x v="2"/>
    <n v="11"/>
    <x v="1"/>
    <x v="0"/>
    <x v="3"/>
  </r>
  <r>
    <n v="1800"/>
    <s v="05ca1e25"/>
    <x v="12"/>
    <d v="2020-10-08T00:00:00"/>
    <x v="1799"/>
    <n v="17"/>
    <x v="0"/>
    <x v="2"/>
    <x v="3"/>
    <x v="0"/>
    <x v="2"/>
    <x v="6"/>
    <x v="1"/>
    <n v="4"/>
    <x v="33"/>
    <x v="0"/>
    <x v="9"/>
    <x v="1"/>
    <n v="48"/>
    <x v="0"/>
    <x v="0"/>
    <x v="1"/>
  </r>
  <r>
    <n v="1801"/>
    <s v="af26dada"/>
    <x v="1110"/>
    <d v="2020-09-03T00:00:00"/>
    <x v="1800"/>
    <n v="18"/>
    <x v="0"/>
    <x v="3"/>
    <x v="1"/>
    <x v="4"/>
    <x v="3"/>
    <x v="6"/>
    <x v="0"/>
    <n v="1"/>
    <x v="22"/>
    <x v="2"/>
    <x v="1"/>
    <x v="0"/>
    <n v="5"/>
    <x v="0"/>
    <x v="0"/>
    <x v="3"/>
  </r>
  <r>
    <n v="1802"/>
    <s v="96ff8e90"/>
    <x v="1155"/>
    <d v="2021-12-24T00:00:00"/>
    <x v="1801"/>
    <n v="19"/>
    <x v="0"/>
    <x v="6"/>
    <x v="4"/>
    <x v="0"/>
    <x v="1"/>
    <x v="0"/>
    <x v="2"/>
    <n v="3"/>
    <x v="27"/>
    <x v="2"/>
    <x v="5"/>
    <x v="2"/>
    <n v="14"/>
    <x v="0"/>
    <x v="0"/>
    <x v="3"/>
  </r>
  <r>
    <n v="1803"/>
    <s v="f479fc6a"/>
    <x v="1156"/>
    <d v="2020-04-20T00:00:00"/>
    <x v="1802"/>
    <n v="20"/>
    <x v="1"/>
    <x v="7"/>
    <x v="1"/>
    <x v="1"/>
    <x v="3"/>
    <x v="6"/>
    <x v="2"/>
    <n v="3"/>
    <x v="18"/>
    <x v="1"/>
    <x v="6"/>
    <x v="0"/>
    <n v="14"/>
    <x v="0"/>
    <x v="1"/>
    <x v="0"/>
  </r>
  <r>
    <n v="1804"/>
    <s v="4df96778"/>
    <x v="562"/>
    <d v="2021-09-05T00:00:00"/>
    <x v="1803"/>
    <n v="21"/>
    <x v="1"/>
    <x v="6"/>
    <x v="3"/>
    <x v="0"/>
    <x v="6"/>
    <x v="2"/>
    <x v="0"/>
    <n v="4"/>
    <x v="9"/>
    <x v="0"/>
    <x v="5"/>
    <x v="2"/>
    <n v="40"/>
    <x v="1"/>
    <x v="1"/>
    <x v="1"/>
  </r>
  <r>
    <n v="1805"/>
    <s v="ba9b2218"/>
    <x v="1157"/>
    <d v="2021-05-26T00:00:00"/>
    <x v="1804"/>
    <n v="22"/>
    <x v="1"/>
    <x v="0"/>
    <x v="1"/>
    <x v="3"/>
    <x v="5"/>
    <x v="1"/>
    <x v="2"/>
    <n v="2"/>
    <x v="27"/>
    <x v="1"/>
    <x v="5"/>
    <x v="1"/>
    <n v="39"/>
    <x v="1"/>
    <x v="0"/>
    <x v="1"/>
  </r>
  <r>
    <n v="1806"/>
    <s v="bf53b491"/>
    <x v="1158"/>
    <d v="2021-11-09T00:00:00"/>
    <x v="1805"/>
    <n v="23"/>
    <x v="1"/>
    <x v="6"/>
    <x v="1"/>
    <x v="4"/>
    <x v="1"/>
    <x v="4"/>
    <x v="0"/>
    <n v="1"/>
    <x v="33"/>
    <x v="0"/>
    <x v="8"/>
    <x v="2"/>
    <n v="33"/>
    <x v="0"/>
    <x v="0"/>
    <x v="2"/>
  </r>
  <r>
    <n v="1807"/>
    <s v="54ed743f"/>
    <x v="879"/>
    <d v="2023-10-25T00:00:00"/>
    <x v="1806"/>
    <n v="0"/>
    <x v="1"/>
    <x v="7"/>
    <x v="3"/>
    <x v="3"/>
    <x v="5"/>
    <x v="4"/>
    <x v="0"/>
    <n v="1"/>
    <x v="3"/>
    <x v="2"/>
    <x v="1"/>
    <x v="3"/>
    <n v="9"/>
    <x v="0"/>
    <x v="1"/>
    <x v="3"/>
  </r>
  <r>
    <n v="1808"/>
    <s v="212e9286"/>
    <x v="931"/>
    <d v="2022-04-28T00:00:00"/>
    <x v="1807"/>
    <n v="1"/>
    <x v="1"/>
    <x v="3"/>
    <x v="2"/>
    <x v="0"/>
    <x v="6"/>
    <x v="4"/>
    <x v="0"/>
    <n v="3"/>
    <x v="42"/>
    <x v="0"/>
    <x v="3"/>
    <x v="2"/>
    <n v="20"/>
    <x v="0"/>
    <x v="0"/>
    <x v="2"/>
  </r>
  <r>
    <n v="1809"/>
    <s v="b3fe7400"/>
    <x v="1159"/>
    <d v="2022-08-21T00:00:00"/>
    <x v="1808"/>
    <n v="2"/>
    <x v="1"/>
    <x v="7"/>
    <x v="3"/>
    <x v="3"/>
    <x v="1"/>
    <x v="2"/>
    <x v="1"/>
    <n v="1"/>
    <x v="7"/>
    <x v="1"/>
    <x v="10"/>
    <x v="2"/>
    <n v="49"/>
    <x v="1"/>
    <x v="0"/>
    <x v="3"/>
  </r>
  <r>
    <n v="1810"/>
    <s v="2948489c"/>
    <x v="1012"/>
    <d v="2020-10-12T00:00:00"/>
    <x v="1809"/>
    <n v="3"/>
    <x v="1"/>
    <x v="4"/>
    <x v="3"/>
    <x v="0"/>
    <x v="5"/>
    <x v="5"/>
    <x v="0"/>
    <n v="5"/>
    <x v="49"/>
    <x v="2"/>
    <x v="0"/>
    <x v="0"/>
    <n v="6"/>
    <x v="1"/>
    <x v="0"/>
    <x v="1"/>
  </r>
  <r>
    <n v="1811"/>
    <s v="a7936f11"/>
    <x v="1160"/>
    <d v="2023-10-24T00:00:00"/>
    <x v="1810"/>
    <n v="4"/>
    <x v="1"/>
    <x v="7"/>
    <x v="2"/>
    <x v="1"/>
    <x v="1"/>
    <x v="4"/>
    <x v="3"/>
    <n v="5"/>
    <x v="22"/>
    <x v="0"/>
    <x v="6"/>
    <x v="3"/>
    <n v="31"/>
    <x v="0"/>
    <x v="1"/>
    <x v="1"/>
  </r>
  <r>
    <n v="1812"/>
    <s v="2fcaa46b"/>
    <x v="37"/>
    <d v="2021-08-30T00:00:00"/>
    <x v="1811"/>
    <n v="5"/>
    <x v="1"/>
    <x v="1"/>
    <x v="3"/>
    <x v="0"/>
    <x v="3"/>
    <x v="2"/>
    <x v="1"/>
    <n v="4"/>
    <x v="0"/>
    <x v="0"/>
    <x v="8"/>
    <x v="2"/>
    <n v="19"/>
    <x v="1"/>
    <x v="1"/>
    <x v="1"/>
  </r>
  <r>
    <n v="1813"/>
    <s v="0f316308"/>
    <x v="1161"/>
    <d v="2021-05-16T00:00:00"/>
    <x v="1812"/>
    <n v="6"/>
    <x v="1"/>
    <x v="1"/>
    <x v="3"/>
    <x v="1"/>
    <x v="6"/>
    <x v="3"/>
    <x v="1"/>
    <n v="4"/>
    <x v="4"/>
    <x v="2"/>
    <x v="10"/>
    <x v="0"/>
    <n v="18"/>
    <x v="0"/>
    <x v="1"/>
    <x v="2"/>
  </r>
  <r>
    <n v="1814"/>
    <s v="e1b64496"/>
    <x v="1062"/>
    <d v="2024-06-04T00:00:00"/>
    <x v="1813"/>
    <n v="7"/>
    <x v="0"/>
    <x v="6"/>
    <x v="4"/>
    <x v="0"/>
    <x v="6"/>
    <x v="0"/>
    <x v="3"/>
    <n v="1"/>
    <x v="2"/>
    <x v="0"/>
    <x v="9"/>
    <x v="1"/>
    <n v="60"/>
    <x v="1"/>
    <x v="0"/>
    <x v="2"/>
  </r>
  <r>
    <n v="1815"/>
    <s v="9863079e"/>
    <x v="611"/>
    <d v="2020-06-17T00:00:00"/>
    <x v="1814"/>
    <n v="8"/>
    <x v="0"/>
    <x v="4"/>
    <x v="2"/>
    <x v="3"/>
    <x v="2"/>
    <x v="4"/>
    <x v="0"/>
    <n v="3"/>
    <x v="2"/>
    <x v="1"/>
    <x v="2"/>
    <x v="0"/>
    <n v="45"/>
    <x v="1"/>
    <x v="1"/>
    <x v="0"/>
  </r>
  <r>
    <n v="1816"/>
    <s v="c619b498"/>
    <x v="175"/>
    <d v="2024-02-09T00:00:00"/>
    <x v="1815"/>
    <n v="9"/>
    <x v="0"/>
    <x v="6"/>
    <x v="0"/>
    <x v="1"/>
    <x v="4"/>
    <x v="0"/>
    <x v="2"/>
    <n v="4"/>
    <x v="34"/>
    <x v="0"/>
    <x v="1"/>
    <x v="0"/>
    <n v="17"/>
    <x v="1"/>
    <x v="0"/>
    <x v="0"/>
  </r>
  <r>
    <n v="1817"/>
    <n v="85333826"/>
    <x v="55"/>
    <d v="2020-09-29T00:00:00"/>
    <x v="1816"/>
    <n v="10"/>
    <x v="0"/>
    <x v="3"/>
    <x v="3"/>
    <x v="3"/>
    <x v="2"/>
    <x v="2"/>
    <x v="1"/>
    <n v="4"/>
    <x v="55"/>
    <x v="2"/>
    <x v="4"/>
    <x v="3"/>
    <n v="35"/>
    <x v="1"/>
    <x v="0"/>
    <x v="2"/>
  </r>
  <r>
    <n v="1818"/>
    <s v="24673b68"/>
    <x v="1162"/>
    <d v="2021-05-25T00:00:00"/>
    <x v="1817"/>
    <n v="11"/>
    <x v="1"/>
    <x v="5"/>
    <x v="1"/>
    <x v="1"/>
    <x v="4"/>
    <x v="1"/>
    <x v="0"/>
    <n v="4"/>
    <x v="46"/>
    <x v="2"/>
    <x v="1"/>
    <x v="0"/>
    <n v="53"/>
    <x v="1"/>
    <x v="0"/>
    <x v="3"/>
  </r>
  <r>
    <n v="1819"/>
    <s v="9c77754f"/>
    <x v="1163"/>
    <d v="2020-06-13T00:00:00"/>
    <x v="1818"/>
    <n v="12"/>
    <x v="1"/>
    <x v="7"/>
    <x v="4"/>
    <x v="0"/>
    <x v="0"/>
    <x v="0"/>
    <x v="1"/>
    <n v="5"/>
    <x v="5"/>
    <x v="0"/>
    <x v="5"/>
    <x v="0"/>
    <n v="45"/>
    <x v="0"/>
    <x v="1"/>
    <x v="3"/>
  </r>
  <r>
    <n v="1820"/>
    <s v="e7e0689b"/>
    <x v="1025"/>
    <d v="2023-08-09T00:00:00"/>
    <x v="1819"/>
    <n v="13"/>
    <x v="1"/>
    <x v="7"/>
    <x v="4"/>
    <x v="3"/>
    <x v="3"/>
    <x v="0"/>
    <x v="0"/>
    <n v="4"/>
    <x v="52"/>
    <x v="1"/>
    <x v="10"/>
    <x v="3"/>
    <n v="60"/>
    <x v="1"/>
    <x v="0"/>
    <x v="0"/>
  </r>
  <r>
    <n v="1821"/>
    <s v="ab060d4f"/>
    <x v="813"/>
    <d v="2023-02-20T00:00:00"/>
    <x v="1820"/>
    <n v="14"/>
    <x v="1"/>
    <x v="2"/>
    <x v="2"/>
    <x v="4"/>
    <x v="0"/>
    <x v="4"/>
    <x v="0"/>
    <n v="5"/>
    <x v="1"/>
    <x v="2"/>
    <x v="10"/>
    <x v="2"/>
    <n v="51"/>
    <x v="0"/>
    <x v="0"/>
    <x v="2"/>
  </r>
  <r>
    <n v="1822"/>
    <s v="5a4465cd"/>
    <x v="1164"/>
    <d v="2023-08-29T00:00:00"/>
    <x v="1821"/>
    <n v="15"/>
    <x v="1"/>
    <x v="7"/>
    <x v="2"/>
    <x v="1"/>
    <x v="1"/>
    <x v="6"/>
    <x v="2"/>
    <n v="2"/>
    <x v="28"/>
    <x v="1"/>
    <x v="1"/>
    <x v="1"/>
    <n v="55"/>
    <x v="0"/>
    <x v="1"/>
    <x v="1"/>
  </r>
  <r>
    <n v="1823"/>
    <s v="02bd9088"/>
    <x v="608"/>
    <d v="2021-03-01T00:00:00"/>
    <x v="1822"/>
    <n v="16"/>
    <x v="0"/>
    <x v="7"/>
    <x v="0"/>
    <x v="2"/>
    <x v="0"/>
    <x v="6"/>
    <x v="3"/>
    <n v="3"/>
    <x v="55"/>
    <x v="0"/>
    <x v="8"/>
    <x v="3"/>
    <n v="16"/>
    <x v="0"/>
    <x v="0"/>
    <x v="3"/>
  </r>
  <r>
    <n v="1824"/>
    <s v="097b2866"/>
    <x v="829"/>
    <d v="2020-05-23T00:00:00"/>
    <x v="1823"/>
    <n v="17"/>
    <x v="0"/>
    <x v="1"/>
    <x v="1"/>
    <x v="3"/>
    <x v="2"/>
    <x v="4"/>
    <x v="0"/>
    <n v="4"/>
    <x v="38"/>
    <x v="0"/>
    <x v="3"/>
    <x v="0"/>
    <n v="37"/>
    <x v="1"/>
    <x v="1"/>
    <x v="3"/>
  </r>
  <r>
    <n v="1825"/>
    <s v="dc8a84f4"/>
    <x v="801"/>
    <d v="2021-12-17T00:00:00"/>
    <x v="1824"/>
    <n v="18"/>
    <x v="0"/>
    <x v="6"/>
    <x v="4"/>
    <x v="3"/>
    <x v="2"/>
    <x v="4"/>
    <x v="0"/>
    <n v="3"/>
    <x v="1"/>
    <x v="1"/>
    <x v="6"/>
    <x v="3"/>
    <n v="32"/>
    <x v="0"/>
    <x v="0"/>
    <x v="1"/>
  </r>
  <r>
    <n v="1826"/>
    <s v="106c92cc"/>
    <x v="1165"/>
    <d v="2024-12-18T00:00:00"/>
    <x v="1825"/>
    <n v="19"/>
    <x v="0"/>
    <x v="1"/>
    <x v="4"/>
    <x v="3"/>
    <x v="4"/>
    <x v="0"/>
    <x v="3"/>
    <n v="3"/>
    <x v="8"/>
    <x v="2"/>
    <x v="2"/>
    <x v="2"/>
    <n v="38"/>
    <x v="0"/>
    <x v="1"/>
    <x v="3"/>
  </r>
  <r>
    <n v="1827"/>
    <s v="ec51c5b9"/>
    <x v="1026"/>
    <d v="2022-06-09T00:00:00"/>
    <x v="1826"/>
    <n v="20"/>
    <x v="1"/>
    <x v="6"/>
    <x v="1"/>
    <x v="2"/>
    <x v="6"/>
    <x v="2"/>
    <x v="3"/>
    <n v="3"/>
    <x v="56"/>
    <x v="1"/>
    <x v="8"/>
    <x v="2"/>
    <n v="37"/>
    <x v="0"/>
    <x v="1"/>
    <x v="0"/>
  </r>
  <r>
    <n v="1828"/>
    <s v="f40a5fef"/>
    <x v="883"/>
    <d v="2020-01-28T00:00:00"/>
    <x v="1827"/>
    <n v="21"/>
    <x v="1"/>
    <x v="4"/>
    <x v="2"/>
    <x v="3"/>
    <x v="0"/>
    <x v="2"/>
    <x v="1"/>
    <n v="5"/>
    <x v="18"/>
    <x v="1"/>
    <x v="6"/>
    <x v="0"/>
    <n v="34"/>
    <x v="1"/>
    <x v="1"/>
    <x v="3"/>
  </r>
  <r>
    <n v="1829"/>
    <s v="cf6a0011"/>
    <x v="1166"/>
    <d v="2022-08-15T00:00:00"/>
    <x v="1828"/>
    <n v="22"/>
    <x v="1"/>
    <x v="6"/>
    <x v="3"/>
    <x v="1"/>
    <x v="5"/>
    <x v="2"/>
    <x v="2"/>
    <n v="5"/>
    <x v="11"/>
    <x v="1"/>
    <x v="10"/>
    <x v="2"/>
    <n v="52"/>
    <x v="1"/>
    <x v="1"/>
    <x v="0"/>
  </r>
  <r>
    <n v="1830"/>
    <s v="dae998aa"/>
    <x v="957"/>
    <d v="2023-11-18T00:00:00"/>
    <x v="1829"/>
    <n v="23"/>
    <x v="1"/>
    <x v="4"/>
    <x v="2"/>
    <x v="3"/>
    <x v="2"/>
    <x v="2"/>
    <x v="3"/>
    <n v="2"/>
    <x v="1"/>
    <x v="1"/>
    <x v="7"/>
    <x v="0"/>
    <n v="6"/>
    <x v="1"/>
    <x v="0"/>
    <x v="0"/>
  </r>
  <r>
    <n v="1831"/>
    <s v="72b5da66"/>
    <x v="608"/>
    <d v="2021-03-01T00:00:00"/>
    <x v="1830"/>
    <n v="0"/>
    <x v="1"/>
    <x v="2"/>
    <x v="3"/>
    <x v="1"/>
    <x v="6"/>
    <x v="0"/>
    <x v="2"/>
    <n v="3"/>
    <x v="25"/>
    <x v="2"/>
    <x v="7"/>
    <x v="1"/>
    <n v="36"/>
    <x v="0"/>
    <x v="1"/>
    <x v="0"/>
  </r>
  <r>
    <n v="1832"/>
    <s v="57c66123"/>
    <x v="64"/>
    <d v="2021-03-02T00:00:00"/>
    <x v="1831"/>
    <n v="1"/>
    <x v="1"/>
    <x v="6"/>
    <x v="4"/>
    <x v="0"/>
    <x v="2"/>
    <x v="0"/>
    <x v="3"/>
    <n v="2"/>
    <x v="40"/>
    <x v="2"/>
    <x v="4"/>
    <x v="0"/>
    <n v="30"/>
    <x v="0"/>
    <x v="1"/>
    <x v="3"/>
  </r>
  <r>
    <n v="1833"/>
    <s v="74a0d3a2"/>
    <x v="856"/>
    <d v="2023-08-17T00:00:00"/>
    <x v="1832"/>
    <n v="2"/>
    <x v="1"/>
    <x v="1"/>
    <x v="3"/>
    <x v="4"/>
    <x v="1"/>
    <x v="6"/>
    <x v="3"/>
    <n v="4"/>
    <x v="21"/>
    <x v="1"/>
    <x v="10"/>
    <x v="2"/>
    <n v="45"/>
    <x v="0"/>
    <x v="1"/>
    <x v="1"/>
  </r>
  <r>
    <n v="1834"/>
    <s v="6f065c9b"/>
    <x v="1167"/>
    <d v="2023-12-29T00:00:00"/>
    <x v="1833"/>
    <n v="3"/>
    <x v="1"/>
    <x v="7"/>
    <x v="3"/>
    <x v="2"/>
    <x v="2"/>
    <x v="6"/>
    <x v="2"/>
    <n v="1"/>
    <x v="42"/>
    <x v="1"/>
    <x v="0"/>
    <x v="1"/>
    <n v="39"/>
    <x v="0"/>
    <x v="1"/>
    <x v="0"/>
  </r>
  <r>
    <n v="1835"/>
    <s v="0e342b78"/>
    <x v="381"/>
    <d v="2022-11-22T00:00:00"/>
    <x v="1834"/>
    <n v="4"/>
    <x v="1"/>
    <x v="7"/>
    <x v="1"/>
    <x v="0"/>
    <x v="5"/>
    <x v="4"/>
    <x v="2"/>
    <n v="3"/>
    <x v="41"/>
    <x v="2"/>
    <x v="4"/>
    <x v="1"/>
    <n v="59"/>
    <x v="0"/>
    <x v="1"/>
    <x v="0"/>
  </r>
  <r>
    <n v="1836"/>
    <s v="1c625525"/>
    <x v="65"/>
    <d v="2023-01-12T00:00:00"/>
    <x v="1835"/>
    <n v="5"/>
    <x v="1"/>
    <x v="1"/>
    <x v="2"/>
    <x v="3"/>
    <x v="6"/>
    <x v="0"/>
    <x v="3"/>
    <n v="5"/>
    <x v="57"/>
    <x v="1"/>
    <x v="2"/>
    <x v="1"/>
    <n v="44"/>
    <x v="0"/>
    <x v="1"/>
    <x v="1"/>
  </r>
  <r>
    <n v="1837"/>
    <s v="fdec8ed9"/>
    <x v="1168"/>
    <d v="2021-01-08T00:00:00"/>
    <x v="1836"/>
    <n v="6"/>
    <x v="1"/>
    <x v="7"/>
    <x v="2"/>
    <x v="1"/>
    <x v="4"/>
    <x v="0"/>
    <x v="1"/>
    <n v="4"/>
    <x v="20"/>
    <x v="0"/>
    <x v="4"/>
    <x v="0"/>
    <n v="23"/>
    <x v="1"/>
    <x v="0"/>
    <x v="3"/>
  </r>
  <r>
    <n v="1838"/>
    <s v="6fed758d"/>
    <x v="1169"/>
    <d v="2021-06-20T00:00:00"/>
    <x v="1837"/>
    <n v="7"/>
    <x v="0"/>
    <x v="3"/>
    <x v="1"/>
    <x v="3"/>
    <x v="3"/>
    <x v="5"/>
    <x v="1"/>
    <n v="4"/>
    <x v="33"/>
    <x v="2"/>
    <x v="6"/>
    <x v="0"/>
    <n v="24"/>
    <x v="0"/>
    <x v="1"/>
    <x v="2"/>
  </r>
  <r>
    <n v="1839"/>
    <s v="e3e69e65"/>
    <x v="1170"/>
    <d v="2020-08-27T00:00:00"/>
    <x v="1838"/>
    <n v="8"/>
    <x v="0"/>
    <x v="0"/>
    <x v="1"/>
    <x v="4"/>
    <x v="3"/>
    <x v="4"/>
    <x v="1"/>
    <n v="5"/>
    <x v="50"/>
    <x v="2"/>
    <x v="10"/>
    <x v="1"/>
    <n v="28"/>
    <x v="0"/>
    <x v="0"/>
    <x v="3"/>
  </r>
  <r>
    <n v="1840"/>
    <s v="fa4d116d"/>
    <x v="1171"/>
    <d v="2024-08-28T00:00:00"/>
    <x v="1839"/>
    <n v="9"/>
    <x v="0"/>
    <x v="4"/>
    <x v="3"/>
    <x v="3"/>
    <x v="4"/>
    <x v="6"/>
    <x v="2"/>
    <n v="4"/>
    <x v="5"/>
    <x v="2"/>
    <x v="1"/>
    <x v="3"/>
    <n v="11"/>
    <x v="0"/>
    <x v="0"/>
    <x v="2"/>
  </r>
  <r>
    <n v="1841"/>
    <s v="6e6e6bf3"/>
    <x v="1172"/>
    <d v="2021-05-05T00:00:00"/>
    <x v="1840"/>
    <n v="10"/>
    <x v="0"/>
    <x v="7"/>
    <x v="2"/>
    <x v="1"/>
    <x v="4"/>
    <x v="0"/>
    <x v="3"/>
    <n v="3"/>
    <x v="4"/>
    <x v="2"/>
    <x v="6"/>
    <x v="1"/>
    <n v="46"/>
    <x v="0"/>
    <x v="1"/>
    <x v="2"/>
  </r>
  <r>
    <n v="1842"/>
    <s v="bbdbeb50"/>
    <x v="1071"/>
    <d v="2022-08-05T00:00:00"/>
    <x v="1841"/>
    <n v="11"/>
    <x v="1"/>
    <x v="2"/>
    <x v="2"/>
    <x v="3"/>
    <x v="6"/>
    <x v="4"/>
    <x v="2"/>
    <n v="1"/>
    <x v="18"/>
    <x v="0"/>
    <x v="6"/>
    <x v="0"/>
    <n v="24"/>
    <x v="1"/>
    <x v="1"/>
    <x v="0"/>
  </r>
  <r>
    <n v="1843"/>
    <s v="aa4a0577"/>
    <x v="193"/>
    <d v="2021-02-17T00:00:00"/>
    <x v="1842"/>
    <n v="12"/>
    <x v="1"/>
    <x v="4"/>
    <x v="4"/>
    <x v="2"/>
    <x v="4"/>
    <x v="2"/>
    <x v="1"/>
    <n v="2"/>
    <x v="33"/>
    <x v="0"/>
    <x v="2"/>
    <x v="0"/>
    <n v="33"/>
    <x v="0"/>
    <x v="0"/>
    <x v="3"/>
  </r>
  <r>
    <n v="1844"/>
    <s v="f565a6fd"/>
    <x v="682"/>
    <d v="2023-03-18T00:00:00"/>
    <x v="1843"/>
    <n v="13"/>
    <x v="1"/>
    <x v="6"/>
    <x v="2"/>
    <x v="3"/>
    <x v="6"/>
    <x v="2"/>
    <x v="3"/>
    <n v="2"/>
    <x v="14"/>
    <x v="2"/>
    <x v="10"/>
    <x v="3"/>
    <n v="50"/>
    <x v="0"/>
    <x v="0"/>
    <x v="1"/>
  </r>
  <r>
    <n v="1845"/>
    <s v="25843d04"/>
    <x v="1173"/>
    <d v="2021-10-10T00:00:00"/>
    <x v="1844"/>
    <n v="14"/>
    <x v="1"/>
    <x v="0"/>
    <x v="1"/>
    <x v="0"/>
    <x v="5"/>
    <x v="0"/>
    <x v="1"/>
    <n v="3"/>
    <x v="20"/>
    <x v="1"/>
    <x v="10"/>
    <x v="1"/>
    <n v="18"/>
    <x v="1"/>
    <x v="1"/>
    <x v="2"/>
  </r>
  <r>
    <n v="1846"/>
    <s v="27f13480"/>
    <x v="189"/>
    <d v="2022-04-16T00:00:00"/>
    <x v="1845"/>
    <n v="15"/>
    <x v="1"/>
    <x v="3"/>
    <x v="2"/>
    <x v="1"/>
    <x v="2"/>
    <x v="2"/>
    <x v="3"/>
    <n v="2"/>
    <x v="15"/>
    <x v="1"/>
    <x v="5"/>
    <x v="3"/>
    <n v="55"/>
    <x v="0"/>
    <x v="0"/>
    <x v="3"/>
  </r>
  <r>
    <n v="1847"/>
    <s v="084f7fc2"/>
    <x v="1056"/>
    <d v="2021-08-10T00:00:00"/>
    <x v="1846"/>
    <n v="16"/>
    <x v="0"/>
    <x v="0"/>
    <x v="4"/>
    <x v="1"/>
    <x v="5"/>
    <x v="6"/>
    <x v="1"/>
    <n v="1"/>
    <x v="4"/>
    <x v="1"/>
    <x v="9"/>
    <x v="0"/>
    <n v="31"/>
    <x v="1"/>
    <x v="1"/>
    <x v="3"/>
  </r>
  <r>
    <n v="1848"/>
    <s v="9f5ea01d"/>
    <x v="573"/>
    <d v="2022-05-25T00:00:00"/>
    <x v="1847"/>
    <n v="17"/>
    <x v="0"/>
    <x v="7"/>
    <x v="1"/>
    <x v="0"/>
    <x v="4"/>
    <x v="4"/>
    <x v="0"/>
    <n v="1"/>
    <x v="25"/>
    <x v="0"/>
    <x v="10"/>
    <x v="3"/>
    <n v="49"/>
    <x v="1"/>
    <x v="0"/>
    <x v="3"/>
  </r>
  <r>
    <n v="1849"/>
    <s v="f528c0ff"/>
    <x v="1174"/>
    <d v="2024-12-16T00:00:00"/>
    <x v="1848"/>
    <n v="18"/>
    <x v="0"/>
    <x v="6"/>
    <x v="0"/>
    <x v="3"/>
    <x v="5"/>
    <x v="3"/>
    <x v="1"/>
    <n v="4"/>
    <x v="33"/>
    <x v="2"/>
    <x v="0"/>
    <x v="3"/>
    <n v="41"/>
    <x v="1"/>
    <x v="1"/>
    <x v="1"/>
  </r>
  <r>
    <n v="1850"/>
    <s v="8491f36f"/>
    <x v="205"/>
    <d v="2023-11-08T00:00:00"/>
    <x v="1849"/>
    <n v="19"/>
    <x v="0"/>
    <x v="7"/>
    <x v="0"/>
    <x v="3"/>
    <x v="2"/>
    <x v="3"/>
    <x v="0"/>
    <n v="3"/>
    <x v="36"/>
    <x v="1"/>
    <x v="0"/>
    <x v="0"/>
    <n v="30"/>
    <x v="1"/>
    <x v="0"/>
    <x v="0"/>
  </r>
  <r>
    <n v="1851"/>
    <s v="2d5fb6b7"/>
    <x v="779"/>
    <d v="2024-05-28T00:00:00"/>
    <x v="1850"/>
    <n v="20"/>
    <x v="1"/>
    <x v="3"/>
    <x v="4"/>
    <x v="0"/>
    <x v="1"/>
    <x v="5"/>
    <x v="3"/>
    <n v="3"/>
    <x v="35"/>
    <x v="0"/>
    <x v="3"/>
    <x v="0"/>
    <n v="55"/>
    <x v="0"/>
    <x v="1"/>
    <x v="3"/>
  </r>
  <r>
    <n v="1852"/>
    <s v="dd4abc7c"/>
    <x v="1175"/>
    <d v="2021-08-12T00:00:00"/>
    <x v="1851"/>
    <n v="21"/>
    <x v="1"/>
    <x v="2"/>
    <x v="4"/>
    <x v="2"/>
    <x v="4"/>
    <x v="4"/>
    <x v="0"/>
    <n v="2"/>
    <x v="29"/>
    <x v="0"/>
    <x v="5"/>
    <x v="3"/>
    <n v="31"/>
    <x v="1"/>
    <x v="1"/>
    <x v="3"/>
  </r>
  <r>
    <n v="1853"/>
    <s v="e8e865d3"/>
    <x v="250"/>
    <d v="2023-04-16T00:00:00"/>
    <x v="1852"/>
    <n v="22"/>
    <x v="1"/>
    <x v="6"/>
    <x v="4"/>
    <x v="2"/>
    <x v="4"/>
    <x v="5"/>
    <x v="2"/>
    <n v="5"/>
    <x v="33"/>
    <x v="1"/>
    <x v="9"/>
    <x v="2"/>
    <n v="41"/>
    <x v="1"/>
    <x v="0"/>
    <x v="3"/>
  </r>
  <r>
    <n v="1854"/>
    <s v="3d424f57"/>
    <x v="1176"/>
    <d v="2020-09-02T00:00:00"/>
    <x v="1853"/>
    <n v="23"/>
    <x v="1"/>
    <x v="2"/>
    <x v="2"/>
    <x v="0"/>
    <x v="0"/>
    <x v="4"/>
    <x v="1"/>
    <n v="5"/>
    <x v="14"/>
    <x v="0"/>
    <x v="2"/>
    <x v="2"/>
    <n v="5"/>
    <x v="0"/>
    <x v="1"/>
    <x v="3"/>
  </r>
  <r>
    <n v="1855"/>
    <s v="9f167a49"/>
    <x v="1076"/>
    <d v="2023-02-14T00:00:00"/>
    <x v="1854"/>
    <n v="0"/>
    <x v="1"/>
    <x v="2"/>
    <x v="1"/>
    <x v="3"/>
    <x v="1"/>
    <x v="1"/>
    <x v="2"/>
    <n v="1"/>
    <x v="20"/>
    <x v="2"/>
    <x v="3"/>
    <x v="2"/>
    <n v="39"/>
    <x v="1"/>
    <x v="0"/>
    <x v="3"/>
  </r>
  <r>
    <n v="1856"/>
    <s v="fff4145a"/>
    <x v="1177"/>
    <d v="2022-11-08T00:00:00"/>
    <x v="1855"/>
    <n v="1"/>
    <x v="1"/>
    <x v="4"/>
    <x v="2"/>
    <x v="0"/>
    <x v="0"/>
    <x v="3"/>
    <x v="3"/>
    <n v="4"/>
    <x v="37"/>
    <x v="0"/>
    <x v="6"/>
    <x v="0"/>
    <n v="28"/>
    <x v="1"/>
    <x v="0"/>
    <x v="1"/>
  </r>
  <r>
    <n v="1857"/>
    <s v="32161e1a"/>
    <x v="43"/>
    <d v="2023-11-16T00:00:00"/>
    <x v="1856"/>
    <n v="2"/>
    <x v="1"/>
    <x v="7"/>
    <x v="1"/>
    <x v="0"/>
    <x v="4"/>
    <x v="2"/>
    <x v="3"/>
    <n v="3"/>
    <x v="15"/>
    <x v="0"/>
    <x v="0"/>
    <x v="2"/>
    <n v="47"/>
    <x v="0"/>
    <x v="0"/>
    <x v="1"/>
  </r>
  <r>
    <n v="1858"/>
    <s v="3a327437"/>
    <x v="674"/>
    <d v="2024-08-30T00:00:00"/>
    <x v="1857"/>
    <n v="3"/>
    <x v="1"/>
    <x v="6"/>
    <x v="3"/>
    <x v="1"/>
    <x v="0"/>
    <x v="6"/>
    <x v="2"/>
    <n v="1"/>
    <x v="36"/>
    <x v="1"/>
    <x v="7"/>
    <x v="2"/>
    <n v="41"/>
    <x v="0"/>
    <x v="1"/>
    <x v="1"/>
  </r>
  <r>
    <n v="1859"/>
    <s v="9f01b64d"/>
    <x v="1148"/>
    <d v="2024-06-07T00:00:00"/>
    <x v="1858"/>
    <n v="4"/>
    <x v="1"/>
    <x v="3"/>
    <x v="4"/>
    <x v="2"/>
    <x v="0"/>
    <x v="4"/>
    <x v="0"/>
    <n v="3"/>
    <x v="21"/>
    <x v="2"/>
    <x v="5"/>
    <x v="3"/>
    <n v="15"/>
    <x v="1"/>
    <x v="1"/>
    <x v="0"/>
  </r>
  <r>
    <n v="1860"/>
    <s v="d00ea916"/>
    <x v="1101"/>
    <d v="2020-01-23T00:00:00"/>
    <x v="1859"/>
    <n v="5"/>
    <x v="1"/>
    <x v="6"/>
    <x v="4"/>
    <x v="4"/>
    <x v="4"/>
    <x v="0"/>
    <x v="3"/>
    <n v="4"/>
    <x v="50"/>
    <x v="2"/>
    <x v="8"/>
    <x v="0"/>
    <n v="13"/>
    <x v="1"/>
    <x v="0"/>
    <x v="3"/>
  </r>
  <r>
    <n v="1861"/>
    <s v="55865c7f"/>
    <x v="636"/>
    <d v="2023-10-01T00:00:00"/>
    <x v="1860"/>
    <n v="6"/>
    <x v="1"/>
    <x v="1"/>
    <x v="3"/>
    <x v="1"/>
    <x v="3"/>
    <x v="2"/>
    <x v="0"/>
    <n v="1"/>
    <x v="1"/>
    <x v="2"/>
    <x v="3"/>
    <x v="0"/>
    <n v="8"/>
    <x v="1"/>
    <x v="0"/>
    <x v="0"/>
  </r>
  <r>
    <n v="1862"/>
    <s v="6159c1dd"/>
    <x v="376"/>
    <d v="2020-11-30T00:00:00"/>
    <x v="1861"/>
    <n v="7"/>
    <x v="0"/>
    <x v="3"/>
    <x v="2"/>
    <x v="3"/>
    <x v="3"/>
    <x v="2"/>
    <x v="3"/>
    <n v="2"/>
    <x v="55"/>
    <x v="0"/>
    <x v="5"/>
    <x v="0"/>
    <n v="29"/>
    <x v="1"/>
    <x v="0"/>
    <x v="0"/>
  </r>
  <r>
    <n v="1863"/>
    <s v="e82fcb23"/>
    <x v="1140"/>
    <d v="2022-03-06T00:00:00"/>
    <x v="1862"/>
    <n v="8"/>
    <x v="0"/>
    <x v="4"/>
    <x v="0"/>
    <x v="0"/>
    <x v="4"/>
    <x v="6"/>
    <x v="0"/>
    <n v="1"/>
    <x v="33"/>
    <x v="1"/>
    <x v="8"/>
    <x v="0"/>
    <n v="45"/>
    <x v="1"/>
    <x v="0"/>
    <x v="1"/>
  </r>
  <r>
    <n v="1864"/>
    <s v="45bf9ec7"/>
    <x v="377"/>
    <d v="2024-05-10T00:00:00"/>
    <x v="1863"/>
    <n v="9"/>
    <x v="0"/>
    <x v="6"/>
    <x v="3"/>
    <x v="1"/>
    <x v="6"/>
    <x v="2"/>
    <x v="2"/>
    <n v="1"/>
    <x v="54"/>
    <x v="2"/>
    <x v="7"/>
    <x v="3"/>
    <n v="44"/>
    <x v="1"/>
    <x v="1"/>
    <x v="1"/>
  </r>
  <r>
    <n v="1865"/>
    <s v="b21b45e8"/>
    <x v="1178"/>
    <d v="2024-07-09T00:00:00"/>
    <x v="1864"/>
    <n v="10"/>
    <x v="0"/>
    <x v="2"/>
    <x v="4"/>
    <x v="4"/>
    <x v="0"/>
    <x v="1"/>
    <x v="2"/>
    <n v="3"/>
    <x v="51"/>
    <x v="0"/>
    <x v="2"/>
    <x v="2"/>
    <n v="17"/>
    <x v="1"/>
    <x v="0"/>
    <x v="0"/>
  </r>
  <r>
    <n v="1866"/>
    <s v="3a75d492"/>
    <x v="788"/>
    <d v="2023-12-07T00:00:00"/>
    <x v="1865"/>
    <n v="11"/>
    <x v="1"/>
    <x v="2"/>
    <x v="4"/>
    <x v="4"/>
    <x v="4"/>
    <x v="0"/>
    <x v="3"/>
    <n v="3"/>
    <x v="37"/>
    <x v="2"/>
    <x v="8"/>
    <x v="2"/>
    <n v="52"/>
    <x v="1"/>
    <x v="1"/>
    <x v="2"/>
  </r>
  <r>
    <n v="1867"/>
    <s v="0d9c8c96"/>
    <x v="1179"/>
    <d v="2022-10-17T00:00:00"/>
    <x v="1866"/>
    <n v="12"/>
    <x v="1"/>
    <x v="7"/>
    <x v="3"/>
    <x v="4"/>
    <x v="1"/>
    <x v="5"/>
    <x v="3"/>
    <n v="5"/>
    <x v="49"/>
    <x v="0"/>
    <x v="0"/>
    <x v="0"/>
    <n v="8"/>
    <x v="0"/>
    <x v="0"/>
    <x v="0"/>
  </r>
  <r>
    <n v="1868"/>
    <s v="41824caf"/>
    <x v="672"/>
    <d v="2022-08-23T00:00:00"/>
    <x v="1867"/>
    <n v="13"/>
    <x v="1"/>
    <x v="6"/>
    <x v="0"/>
    <x v="3"/>
    <x v="2"/>
    <x v="1"/>
    <x v="0"/>
    <n v="1"/>
    <x v="4"/>
    <x v="1"/>
    <x v="5"/>
    <x v="3"/>
    <n v="33"/>
    <x v="1"/>
    <x v="0"/>
    <x v="2"/>
  </r>
  <r>
    <n v="1869"/>
    <s v="c46d1859"/>
    <x v="1180"/>
    <d v="2023-06-11T00:00:00"/>
    <x v="1868"/>
    <n v="14"/>
    <x v="1"/>
    <x v="5"/>
    <x v="4"/>
    <x v="1"/>
    <x v="4"/>
    <x v="1"/>
    <x v="0"/>
    <n v="3"/>
    <x v="0"/>
    <x v="0"/>
    <x v="0"/>
    <x v="0"/>
    <n v="55"/>
    <x v="0"/>
    <x v="1"/>
    <x v="1"/>
  </r>
  <r>
    <n v="1870"/>
    <s v="1de01745"/>
    <x v="205"/>
    <d v="2023-11-08T00:00:00"/>
    <x v="1869"/>
    <n v="15"/>
    <x v="1"/>
    <x v="1"/>
    <x v="1"/>
    <x v="4"/>
    <x v="6"/>
    <x v="4"/>
    <x v="1"/>
    <n v="5"/>
    <x v="51"/>
    <x v="2"/>
    <x v="3"/>
    <x v="2"/>
    <n v="54"/>
    <x v="0"/>
    <x v="1"/>
    <x v="2"/>
  </r>
  <r>
    <n v="1871"/>
    <s v="2b311872"/>
    <x v="1099"/>
    <d v="2023-09-16T00:00:00"/>
    <x v="1870"/>
    <n v="16"/>
    <x v="0"/>
    <x v="4"/>
    <x v="4"/>
    <x v="2"/>
    <x v="4"/>
    <x v="0"/>
    <x v="1"/>
    <n v="3"/>
    <x v="51"/>
    <x v="0"/>
    <x v="10"/>
    <x v="3"/>
    <n v="20"/>
    <x v="1"/>
    <x v="1"/>
    <x v="2"/>
  </r>
  <r>
    <n v="1872"/>
    <s v="133dc978"/>
    <x v="849"/>
    <d v="2020-04-23T00:00:00"/>
    <x v="1871"/>
    <n v="17"/>
    <x v="0"/>
    <x v="5"/>
    <x v="0"/>
    <x v="1"/>
    <x v="6"/>
    <x v="5"/>
    <x v="1"/>
    <n v="4"/>
    <x v="31"/>
    <x v="1"/>
    <x v="0"/>
    <x v="3"/>
    <n v="19"/>
    <x v="1"/>
    <x v="0"/>
    <x v="1"/>
  </r>
  <r>
    <n v="1873"/>
    <s v="03a8f469"/>
    <x v="813"/>
    <d v="2023-02-20T00:00:00"/>
    <x v="1872"/>
    <n v="18"/>
    <x v="0"/>
    <x v="3"/>
    <x v="2"/>
    <x v="4"/>
    <x v="2"/>
    <x v="4"/>
    <x v="0"/>
    <n v="3"/>
    <x v="49"/>
    <x v="0"/>
    <x v="0"/>
    <x v="0"/>
    <n v="9"/>
    <x v="0"/>
    <x v="1"/>
    <x v="2"/>
  </r>
  <r>
    <n v="1874"/>
    <s v="57e5f22d"/>
    <x v="1181"/>
    <d v="2020-10-11T00:00:00"/>
    <x v="1873"/>
    <n v="19"/>
    <x v="0"/>
    <x v="0"/>
    <x v="4"/>
    <x v="3"/>
    <x v="1"/>
    <x v="5"/>
    <x v="0"/>
    <n v="5"/>
    <x v="19"/>
    <x v="1"/>
    <x v="1"/>
    <x v="3"/>
    <n v="43"/>
    <x v="0"/>
    <x v="0"/>
    <x v="1"/>
  </r>
  <r>
    <n v="1875"/>
    <s v="a54c9ec7"/>
    <x v="206"/>
    <d v="2024-09-20T00:00:00"/>
    <x v="1874"/>
    <n v="20"/>
    <x v="1"/>
    <x v="7"/>
    <x v="0"/>
    <x v="2"/>
    <x v="4"/>
    <x v="1"/>
    <x v="0"/>
    <n v="1"/>
    <x v="54"/>
    <x v="1"/>
    <x v="10"/>
    <x v="1"/>
    <n v="56"/>
    <x v="0"/>
    <x v="0"/>
    <x v="3"/>
  </r>
  <r>
    <n v="1876"/>
    <s v="f64edc69"/>
    <x v="1110"/>
    <d v="2020-09-03T00:00:00"/>
    <x v="1875"/>
    <n v="21"/>
    <x v="1"/>
    <x v="6"/>
    <x v="4"/>
    <x v="2"/>
    <x v="5"/>
    <x v="4"/>
    <x v="0"/>
    <n v="2"/>
    <x v="27"/>
    <x v="1"/>
    <x v="6"/>
    <x v="3"/>
    <n v="25"/>
    <x v="1"/>
    <x v="0"/>
    <x v="0"/>
  </r>
  <r>
    <n v="1877"/>
    <s v="abda4c52"/>
    <x v="1182"/>
    <d v="2024-05-06T00:00:00"/>
    <x v="1876"/>
    <n v="22"/>
    <x v="1"/>
    <x v="4"/>
    <x v="0"/>
    <x v="2"/>
    <x v="2"/>
    <x v="6"/>
    <x v="3"/>
    <n v="2"/>
    <x v="43"/>
    <x v="1"/>
    <x v="1"/>
    <x v="3"/>
    <n v="30"/>
    <x v="0"/>
    <x v="0"/>
    <x v="3"/>
  </r>
  <r>
    <n v="1878"/>
    <n v="76551349"/>
    <x v="216"/>
    <d v="2023-12-16T00:00:00"/>
    <x v="1877"/>
    <n v="23"/>
    <x v="1"/>
    <x v="0"/>
    <x v="1"/>
    <x v="0"/>
    <x v="2"/>
    <x v="1"/>
    <x v="2"/>
    <n v="2"/>
    <x v="18"/>
    <x v="1"/>
    <x v="2"/>
    <x v="0"/>
    <n v="47"/>
    <x v="1"/>
    <x v="1"/>
    <x v="2"/>
  </r>
  <r>
    <n v="1879"/>
    <s v="cb113013"/>
    <x v="676"/>
    <d v="2021-01-03T00:00:00"/>
    <x v="1878"/>
    <n v="0"/>
    <x v="1"/>
    <x v="2"/>
    <x v="4"/>
    <x v="1"/>
    <x v="6"/>
    <x v="2"/>
    <x v="1"/>
    <n v="4"/>
    <x v="1"/>
    <x v="2"/>
    <x v="2"/>
    <x v="0"/>
    <n v="27"/>
    <x v="0"/>
    <x v="0"/>
    <x v="2"/>
  </r>
  <r>
    <n v="1880"/>
    <s v="4d6ba3c9"/>
    <x v="1183"/>
    <d v="2024-04-12T00:00:00"/>
    <x v="1879"/>
    <n v="1"/>
    <x v="1"/>
    <x v="1"/>
    <x v="2"/>
    <x v="0"/>
    <x v="0"/>
    <x v="5"/>
    <x v="1"/>
    <n v="3"/>
    <x v="47"/>
    <x v="1"/>
    <x v="6"/>
    <x v="0"/>
    <n v="17"/>
    <x v="0"/>
    <x v="0"/>
    <x v="2"/>
  </r>
  <r>
    <n v="1881"/>
    <s v="e7beb4a2"/>
    <x v="362"/>
    <d v="2021-08-19T00:00:00"/>
    <x v="1880"/>
    <n v="2"/>
    <x v="1"/>
    <x v="7"/>
    <x v="1"/>
    <x v="4"/>
    <x v="1"/>
    <x v="4"/>
    <x v="2"/>
    <n v="1"/>
    <x v="9"/>
    <x v="2"/>
    <x v="10"/>
    <x v="3"/>
    <n v="24"/>
    <x v="0"/>
    <x v="0"/>
    <x v="0"/>
  </r>
  <r>
    <n v="1882"/>
    <s v="4dd51d40"/>
    <x v="846"/>
    <d v="2022-12-04T00:00:00"/>
    <x v="1881"/>
    <n v="3"/>
    <x v="1"/>
    <x v="6"/>
    <x v="1"/>
    <x v="2"/>
    <x v="2"/>
    <x v="3"/>
    <x v="3"/>
    <n v="3"/>
    <x v="22"/>
    <x v="1"/>
    <x v="7"/>
    <x v="3"/>
    <n v="35"/>
    <x v="1"/>
    <x v="1"/>
    <x v="2"/>
  </r>
  <r>
    <n v="1883"/>
    <s v="b629d8d2"/>
    <x v="1184"/>
    <d v="2021-09-01T00:00:00"/>
    <x v="1882"/>
    <n v="4"/>
    <x v="1"/>
    <x v="2"/>
    <x v="2"/>
    <x v="2"/>
    <x v="0"/>
    <x v="6"/>
    <x v="3"/>
    <n v="1"/>
    <x v="12"/>
    <x v="2"/>
    <x v="0"/>
    <x v="0"/>
    <n v="28"/>
    <x v="0"/>
    <x v="1"/>
    <x v="3"/>
  </r>
  <r>
    <n v="1884"/>
    <s v="97d40bc5"/>
    <x v="1185"/>
    <d v="2021-04-02T00:00:00"/>
    <x v="1883"/>
    <n v="5"/>
    <x v="1"/>
    <x v="6"/>
    <x v="3"/>
    <x v="0"/>
    <x v="6"/>
    <x v="6"/>
    <x v="0"/>
    <n v="4"/>
    <x v="9"/>
    <x v="2"/>
    <x v="6"/>
    <x v="2"/>
    <n v="29"/>
    <x v="1"/>
    <x v="1"/>
    <x v="3"/>
  </r>
  <r>
    <n v="1885"/>
    <s v="9c6d8eb8"/>
    <x v="247"/>
    <d v="2024-02-06T00:00:00"/>
    <x v="1884"/>
    <n v="6"/>
    <x v="1"/>
    <x v="6"/>
    <x v="2"/>
    <x v="0"/>
    <x v="6"/>
    <x v="0"/>
    <x v="2"/>
    <n v="2"/>
    <x v="5"/>
    <x v="0"/>
    <x v="9"/>
    <x v="1"/>
    <n v="50"/>
    <x v="1"/>
    <x v="1"/>
    <x v="1"/>
  </r>
  <r>
    <n v="1886"/>
    <s v="06daade7"/>
    <x v="1186"/>
    <d v="2023-11-25T00:00:00"/>
    <x v="1885"/>
    <n v="7"/>
    <x v="0"/>
    <x v="5"/>
    <x v="2"/>
    <x v="0"/>
    <x v="4"/>
    <x v="3"/>
    <x v="0"/>
    <n v="5"/>
    <x v="39"/>
    <x v="0"/>
    <x v="6"/>
    <x v="3"/>
    <n v="56"/>
    <x v="0"/>
    <x v="0"/>
    <x v="0"/>
  </r>
  <r>
    <n v="1887"/>
    <s v="07636d18"/>
    <x v="427"/>
    <d v="2021-01-09T00:00:00"/>
    <x v="1886"/>
    <n v="8"/>
    <x v="0"/>
    <x v="3"/>
    <x v="1"/>
    <x v="1"/>
    <x v="4"/>
    <x v="1"/>
    <x v="1"/>
    <n v="4"/>
    <x v="32"/>
    <x v="0"/>
    <x v="6"/>
    <x v="3"/>
    <n v="44"/>
    <x v="1"/>
    <x v="0"/>
    <x v="1"/>
  </r>
  <r>
    <n v="1888"/>
    <s v="a6893037"/>
    <x v="378"/>
    <d v="2024-08-17T00:00:00"/>
    <x v="1887"/>
    <n v="9"/>
    <x v="0"/>
    <x v="0"/>
    <x v="2"/>
    <x v="0"/>
    <x v="0"/>
    <x v="2"/>
    <x v="2"/>
    <n v="2"/>
    <x v="33"/>
    <x v="1"/>
    <x v="10"/>
    <x v="2"/>
    <n v="55"/>
    <x v="0"/>
    <x v="1"/>
    <x v="1"/>
  </r>
  <r>
    <n v="1889"/>
    <s v="153b4ec0"/>
    <x v="671"/>
    <d v="2022-12-15T00:00:00"/>
    <x v="1888"/>
    <n v="10"/>
    <x v="0"/>
    <x v="4"/>
    <x v="1"/>
    <x v="3"/>
    <x v="5"/>
    <x v="0"/>
    <x v="2"/>
    <n v="1"/>
    <x v="19"/>
    <x v="2"/>
    <x v="8"/>
    <x v="0"/>
    <n v="25"/>
    <x v="1"/>
    <x v="0"/>
    <x v="3"/>
  </r>
  <r>
    <n v="1890"/>
    <s v="9dc85c43"/>
    <x v="365"/>
    <d v="2021-06-23T00:00:00"/>
    <x v="1889"/>
    <n v="11"/>
    <x v="1"/>
    <x v="1"/>
    <x v="3"/>
    <x v="0"/>
    <x v="5"/>
    <x v="4"/>
    <x v="1"/>
    <n v="1"/>
    <x v="10"/>
    <x v="2"/>
    <x v="9"/>
    <x v="0"/>
    <n v="31"/>
    <x v="1"/>
    <x v="0"/>
    <x v="3"/>
  </r>
  <r>
    <n v="1891"/>
    <s v="258690be"/>
    <x v="1187"/>
    <d v="2024-01-18T00:00:00"/>
    <x v="1890"/>
    <n v="12"/>
    <x v="1"/>
    <x v="5"/>
    <x v="4"/>
    <x v="4"/>
    <x v="1"/>
    <x v="2"/>
    <x v="1"/>
    <n v="1"/>
    <x v="9"/>
    <x v="2"/>
    <x v="6"/>
    <x v="1"/>
    <n v="44"/>
    <x v="1"/>
    <x v="1"/>
    <x v="2"/>
  </r>
  <r>
    <n v="1892"/>
    <s v="fafc2dea"/>
    <x v="1188"/>
    <d v="2021-04-11T00:00:00"/>
    <x v="1891"/>
    <n v="13"/>
    <x v="1"/>
    <x v="4"/>
    <x v="0"/>
    <x v="2"/>
    <x v="0"/>
    <x v="4"/>
    <x v="3"/>
    <n v="5"/>
    <x v="51"/>
    <x v="2"/>
    <x v="6"/>
    <x v="2"/>
    <n v="38"/>
    <x v="0"/>
    <x v="0"/>
    <x v="3"/>
  </r>
  <r>
    <n v="1893"/>
    <s v="d18efd8e"/>
    <x v="5"/>
    <d v="2022-05-01T00:00:00"/>
    <x v="1892"/>
    <n v="14"/>
    <x v="1"/>
    <x v="4"/>
    <x v="0"/>
    <x v="4"/>
    <x v="4"/>
    <x v="0"/>
    <x v="0"/>
    <n v="1"/>
    <x v="11"/>
    <x v="1"/>
    <x v="9"/>
    <x v="0"/>
    <n v="13"/>
    <x v="1"/>
    <x v="1"/>
    <x v="0"/>
  </r>
  <r>
    <n v="1894"/>
    <s v="8d614734"/>
    <x v="1047"/>
    <d v="2021-10-22T00:00:00"/>
    <x v="1893"/>
    <n v="15"/>
    <x v="1"/>
    <x v="2"/>
    <x v="2"/>
    <x v="0"/>
    <x v="4"/>
    <x v="4"/>
    <x v="0"/>
    <n v="2"/>
    <x v="11"/>
    <x v="0"/>
    <x v="6"/>
    <x v="0"/>
    <n v="23"/>
    <x v="0"/>
    <x v="0"/>
    <x v="1"/>
  </r>
  <r>
    <n v="1895"/>
    <s v="f12e6165"/>
    <x v="1189"/>
    <d v="2021-07-18T00:00:00"/>
    <x v="1894"/>
    <n v="16"/>
    <x v="0"/>
    <x v="3"/>
    <x v="4"/>
    <x v="4"/>
    <x v="1"/>
    <x v="0"/>
    <x v="1"/>
    <n v="2"/>
    <x v="17"/>
    <x v="1"/>
    <x v="6"/>
    <x v="3"/>
    <n v="37"/>
    <x v="1"/>
    <x v="1"/>
    <x v="1"/>
  </r>
  <r>
    <n v="1896"/>
    <s v="d0c197cf"/>
    <x v="985"/>
    <d v="2021-02-14T00:00:00"/>
    <x v="1895"/>
    <n v="17"/>
    <x v="0"/>
    <x v="5"/>
    <x v="4"/>
    <x v="4"/>
    <x v="6"/>
    <x v="5"/>
    <x v="2"/>
    <n v="5"/>
    <x v="36"/>
    <x v="1"/>
    <x v="5"/>
    <x v="0"/>
    <n v="6"/>
    <x v="0"/>
    <x v="1"/>
    <x v="1"/>
  </r>
  <r>
    <n v="1897"/>
    <s v="0ae094d4"/>
    <x v="816"/>
    <d v="2021-06-25T00:00:00"/>
    <x v="1896"/>
    <n v="18"/>
    <x v="0"/>
    <x v="0"/>
    <x v="0"/>
    <x v="0"/>
    <x v="3"/>
    <x v="6"/>
    <x v="1"/>
    <n v="2"/>
    <x v="31"/>
    <x v="1"/>
    <x v="7"/>
    <x v="2"/>
    <n v="18"/>
    <x v="0"/>
    <x v="0"/>
    <x v="3"/>
  </r>
  <r>
    <n v="1898"/>
    <s v="5d38d601"/>
    <x v="1190"/>
    <d v="2021-12-11T00:00:00"/>
    <x v="1897"/>
    <n v="19"/>
    <x v="0"/>
    <x v="0"/>
    <x v="0"/>
    <x v="4"/>
    <x v="6"/>
    <x v="6"/>
    <x v="2"/>
    <n v="5"/>
    <x v="42"/>
    <x v="0"/>
    <x v="1"/>
    <x v="0"/>
    <n v="23"/>
    <x v="0"/>
    <x v="0"/>
    <x v="2"/>
  </r>
  <r>
    <n v="1899"/>
    <s v="9708e10b"/>
    <x v="712"/>
    <d v="2024-12-02T00:00:00"/>
    <x v="1898"/>
    <n v="20"/>
    <x v="1"/>
    <x v="0"/>
    <x v="0"/>
    <x v="2"/>
    <x v="2"/>
    <x v="0"/>
    <x v="2"/>
    <n v="1"/>
    <x v="11"/>
    <x v="1"/>
    <x v="6"/>
    <x v="0"/>
    <n v="17"/>
    <x v="0"/>
    <x v="0"/>
    <x v="2"/>
  </r>
  <r>
    <n v="1900"/>
    <s v="2e91f469"/>
    <x v="823"/>
    <d v="2024-02-02T00:00:00"/>
    <x v="1899"/>
    <n v="21"/>
    <x v="1"/>
    <x v="4"/>
    <x v="0"/>
    <x v="3"/>
    <x v="0"/>
    <x v="2"/>
    <x v="1"/>
    <n v="2"/>
    <x v="54"/>
    <x v="2"/>
    <x v="10"/>
    <x v="3"/>
    <n v="41"/>
    <x v="0"/>
    <x v="1"/>
    <x v="3"/>
  </r>
  <r>
    <n v="1901"/>
    <s v="a3fd5a55"/>
    <x v="76"/>
    <d v="2022-07-10T00:00:00"/>
    <x v="1900"/>
    <n v="22"/>
    <x v="1"/>
    <x v="6"/>
    <x v="4"/>
    <x v="2"/>
    <x v="0"/>
    <x v="1"/>
    <x v="1"/>
    <n v="3"/>
    <x v="1"/>
    <x v="1"/>
    <x v="1"/>
    <x v="0"/>
    <n v="32"/>
    <x v="1"/>
    <x v="0"/>
    <x v="1"/>
  </r>
  <r>
    <n v="1902"/>
    <s v="ddd428de"/>
    <x v="1062"/>
    <d v="2024-06-04T00:00:00"/>
    <x v="1901"/>
    <n v="23"/>
    <x v="1"/>
    <x v="0"/>
    <x v="1"/>
    <x v="1"/>
    <x v="3"/>
    <x v="3"/>
    <x v="3"/>
    <n v="4"/>
    <x v="48"/>
    <x v="0"/>
    <x v="2"/>
    <x v="1"/>
    <n v="31"/>
    <x v="1"/>
    <x v="1"/>
    <x v="1"/>
  </r>
  <r>
    <n v="1903"/>
    <s v="2834f555"/>
    <x v="1191"/>
    <d v="2023-04-13T00:00:00"/>
    <x v="1902"/>
    <n v="0"/>
    <x v="1"/>
    <x v="5"/>
    <x v="4"/>
    <x v="4"/>
    <x v="0"/>
    <x v="6"/>
    <x v="3"/>
    <n v="2"/>
    <x v="22"/>
    <x v="0"/>
    <x v="10"/>
    <x v="3"/>
    <n v="29"/>
    <x v="1"/>
    <x v="0"/>
    <x v="2"/>
  </r>
  <r>
    <n v="1904"/>
    <s v="8f71f465"/>
    <x v="1145"/>
    <d v="2020-01-22T00:00:00"/>
    <x v="1903"/>
    <n v="1"/>
    <x v="1"/>
    <x v="0"/>
    <x v="2"/>
    <x v="1"/>
    <x v="4"/>
    <x v="0"/>
    <x v="2"/>
    <n v="2"/>
    <x v="48"/>
    <x v="2"/>
    <x v="1"/>
    <x v="0"/>
    <n v="18"/>
    <x v="0"/>
    <x v="0"/>
    <x v="3"/>
  </r>
  <r>
    <n v="1905"/>
    <s v="58f98f21"/>
    <x v="88"/>
    <d v="2023-10-16T00:00:00"/>
    <x v="1904"/>
    <n v="2"/>
    <x v="1"/>
    <x v="4"/>
    <x v="4"/>
    <x v="2"/>
    <x v="4"/>
    <x v="0"/>
    <x v="1"/>
    <n v="1"/>
    <x v="31"/>
    <x v="2"/>
    <x v="5"/>
    <x v="3"/>
    <n v="53"/>
    <x v="0"/>
    <x v="0"/>
    <x v="1"/>
  </r>
  <r>
    <n v="1906"/>
    <s v="fa7c05ff"/>
    <x v="180"/>
    <d v="2020-12-14T00:00:00"/>
    <x v="1905"/>
    <n v="3"/>
    <x v="1"/>
    <x v="5"/>
    <x v="3"/>
    <x v="3"/>
    <x v="0"/>
    <x v="3"/>
    <x v="3"/>
    <n v="4"/>
    <x v="7"/>
    <x v="0"/>
    <x v="2"/>
    <x v="0"/>
    <n v="45"/>
    <x v="0"/>
    <x v="1"/>
    <x v="3"/>
  </r>
  <r>
    <n v="1907"/>
    <s v="3c010f99"/>
    <x v="227"/>
    <d v="2020-03-15T00:00:00"/>
    <x v="1906"/>
    <n v="4"/>
    <x v="1"/>
    <x v="2"/>
    <x v="4"/>
    <x v="0"/>
    <x v="5"/>
    <x v="4"/>
    <x v="2"/>
    <n v="4"/>
    <x v="46"/>
    <x v="2"/>
    <x v="9"/>
    <x v="1"/>
    <n v="33"/>
    <x v="1"/>
    <x v="1"/>
    <x v="2"/>
  </r>
  <r>
    <n v="1908"/>
    <s v="b8afda78"/>
    <x v="1192"/>
    <d v="2020-09-14T00:00:00"/>
    <x v="1907"/>
    <n v="5"/>
    <x v="1"/>
    <x v="6"/>
    <x v="0"/>
    <x v="3"/>
    <x v="2"/>
    <x v="3"/>
    <x v="1"/>
    <n v="4"/>
    <x v="6"/>
    <x v="2"/>
    <x v="3"/>
    <x v="3"/>
    <n v="14"/>
    <x v="0"/>
    <x v="0"/>
    <x v="2"/>
  </r>
  <r>
    <n v="1909"/>
    <s v="8d1dbb57"/>
    <x v="304"/>
    <d v="2021-07-15T00:00:00"/>
    <x v="1908"/>
    <n v="6"/>
    <x v="1"/>
    <x v="6"/>
    <x v="2"/>
    <x v="4"/>
    <x v="6"/>
    <x v="1"/>
    <x v="1"/>
    <n v="3"/>
    <x v="20"/>
    <x v="1"/>
    <x v="9"/>
    <x v="2"/>
    <n v="16"/>
    <x v="0"/>
    <x v="0"/>
    <x v="2"/>
  </r>
  <r>
    <n v="1910"/>
    <s v="520eaa9f"/>
    <x v="982"/>
    <d v="2021-12-14T00:00:00"/>
    <x v="1909"/>
    <n v="7"/>
    <x v="0"/>
    <x v="0"/>
    <x v="0"/>
    <x v="0"/>
    <x v="5"/>
    <x v="0"/>
    <x v="3"/>
    <n v="3"/>
    <x v="7"/>
    <x v="0"/>
    <x v="7"/>
    <x v="0"/>
    <n v="11"/>
    <x v="0"/>
    <x v="1"/>
    <x v="1"/>
  </r>
  <r>
    <n v="1911"/>
    <s v="1badeb55"/>
    <x v="1193"/>
    <d v="2021-01-02T00:00:00"/>
    <x v="1910"/>
    <n v="8"/>
    <x v="0"/>
    <x v="5"/>
    <x v="1"/>
    <x v="3"/>
    <x v="2"/>
    <x v="0"/>
    <x v="3"/>
    <n v="5"/>
    <x v="24"/>
    <x v="2"/>
    <x v="9"/>
    <x v="1"/>
    <n v="28"/>
    <x v="1"/>
    <x v="0"/>
    <x v="0"/>
  </r>
  <r>
    <n v="1912"/>
    <s v="97b942c8"/>
    <x v="475"/>
    <d v="2024-05-21T00:00:00"/>
    <x v="1911"/>
    <n v="9"/>
    <x v="0"/>
    <x v="7"/>
    <x v="1"/>
    <x v="1"/>
    <x v="5"/>
    <x v="6"/>
    <x v="0"/>
    <n v="2"/>
    <x v="3"/>
    <x v="0"/>
    <x v="8"/>
    <x v="1"/>
    <n v="52"/>
    <x v="1"/>
    <x v="0"/>
    <x v="3"/>
  </r>
  <r>
    <n v="1913"/>
    <s v="16b87a4f"/>
    <x v="770"/>
    <d v="2020-07-15T00:00:00"/>
    <x v="1912"/>
    <n v="10"/>
    <x v="0"/>
    <x v="5"/>
    <x v="3"/>
    <x v="2"/>
    <x v="6"/>
    <x v="5"/>
    <x v="2"/>
    <n v="1"/>
    <x v="17"/>
    <x v="1"/>
    <x v="2"/>
    <x v="0"/>
    <n v="13"/>
    <x v="1"/>
    <x v="0"/>
    <x v="3"/>
  </r>
  <r>
    <n v="1914"/>
    <s v="569ad891"/>
    <x v="1194"/>
    <d v="2024-05-29T00:00:00"/>
    <x v="1913"/>
    <n v="11"/>
    <x v="1"/>
    <x v="3"/>
    <x v="3"/>
    <x v="3"/>
    <x v="3"/>
    <x v="3"/>
    <x v="0"/>
    <n v="5"/>
    <x v="32"/>
    <x v="0"/>
    <x v="4"/>
    <x v="1"/>
    <n v="51"/>
    <x v="1"/>
    <x v="1"/>
    <x v="1"/>
  </r>
  <r>
    <n v="1915"/>
    <s v="fcdf04fc"/>
    <x v="417"/>
    <d v="2023-03-20T00:00:00"/>
    <x v="1914"/>
    <n v="12"/>
    <x v="1"/>
    <x v="2"/>
    <x v="3"/>
    <x v="2"/>
    <x v="2"/>
    <x v="3"/>
    <x v="0"/>
    <n v="3"/>
    <x v="57"/>
    <x v="0"/>
    <x v="0"/>
    <x v="2"/>
    <n v="13"/>
    <x v="1"/>
    <x v="0"/>
    <x v="2"/>
  </r>
  <r>
    <n v="1916"/>
    <s v="3a3fbb39"/>
    <x v="1195"/>
    <d v="2024-04-24T00:00:00"/>
    <x v="1915"/>
    <n v="13"/>
    <x v="1"/>
    <x v="1"/>
    <x v="2"/>
    <x v="2"/>
    <x v="0"/>
    <x v="6"/>
    <x v="1"/>
    <n v="3"/>
    <x v="26"/>
    <x v="1"/>
    <x v="3"/>
    <x v="2"/>
    <n v="54"/>
    <x v="0"/>
    <x v="1"/>
    <x v="3"/>
  </r>
  <r>
    <n v="1917"/>
    <s v="096f86d1"/>
    <x v="352"/>
    <d v="2022-07-26T00:00:00"/>
    <x v="1916"/>
    <n v="14"/>
    <x v="1"/>
    <x v="2"/>
    <x v="4"/>
    <x v="1"/>
    <x v="5"/>
    <x v="3"/>
    <x v="3"/>
    <n v="5"/>
    <x v="3"/>
    <x v="2"/>
    <x v="10"/>
    <x v="0"/>
    <n v="7"/>
    <x v="1"/>
    <x v="0"/>
    <x v="3"/>
  </r>
  <r>
    <n v="1918"/>
    <s v="895d268b"/>
    <x v="178"/>
    <d v="2024-06-28T00:00:00"/>
    <x v="1917"/>
    <n v="15"/>
    <x v="1"/>
    <x v="0"/>
    <x v="2"/>
    <x v="2"/>
    <x v="6"/>
    <x v="0"/>
    <x v="2"/>
    <n v="4"/>
    <x v="39"/>
    <x v="1"/>
    <x v="8"/>
    <x v="1"/>
    <n v="23"/>
    <x v="1"/>
    <x v="0"/>
    <x v="1"/>
  </r>
  <r>
    <n v="1919"/>
    <s v="784de94f"/>
    <x v="1196"/>
    <d v="2023-07-14T00:00:00"/>
    <x v="1918"/>
    <n v="16"/>
    <x v="0"/>
    <x v="3"/>
    <x v="4"/>
    <x v="3"/>
    <x v="5"/>
    <x v="2"/>
    <x v="3"/>
    <n v="4"/>
    <x v="23"/>
    <x v="0"/>
    <x v="9"/>
    <x v="1"/>
    <n v="57"/>
    <x v="0"/>
    <x v="1"/>
    <x v="0"/>
  </r>
  <r>
    <n v="1920"/>
    <s v="bcd1a68f"/>
    <x v="267"/>
    <d v="2024-05-16T00:00:00"/>
    <x v="1919"/>
    <n v="17"/>
    <x v="0"/>
    <x v="2"/>
    <x v="3"/>
    <x v="0"/>
    <x v="6"/>
    <x v="4"/>
    <x v="1"/>
    <n v="4"/>
    <x v="3"/>
    <x v="1"/>
    <x v="9"/>
    <x v="1"/>
    <n v="34"/>
    <x v="0"/>
    <x v="1"/>
    <x v="0"/>
  </r>
  <r>
    <n v="1921"/>
    <s v="9ab399a1"/>
    <x v="644"/>
    <d v="2023-03-01T00:00:00"/>
    <x v="1920"/>
    <n v="18"/>
    <x v="0"/>
    <x v="3"/>
    <x v="2"/>
    <x v="3"/>
    <x v="3"/>
    <x v="2"/>
    <x v="3"/>
    <n v="1"/>
    <x v="0"/>
    <x v="0"/>
    <x v="1"/>
    <x v="3"/>
    <n v="16"/>
    <x v="1"/>
    <x v="1"/>
    <x v="1"/>
  </r>
  <r>
    <n v="1922"/>
    <s v="58c06046"/>
    <x v="292"/>
    <d v="2022-12-16T00:00:00"/>
    <x v="1921"/>
    <n v="19"/>
    <x v="0"/>
    <x v="2"/>
    <x v="3"/>
    <x v="1"/>
    <x v="3"/>
    <x v="1"/>
    <x v="0"/>
    <n v="3"/>
    <x v="33"/>
    <x v="0"/>
    <x v="7"/>
    <x v="2"/>
    <n v="19"/>
    <x v="1"/>
    <x v="1"/>
    <x v="1"/>
  </r>
  <r>
    <n v="1923"/>
    <s v="655dbaff"/>
    <x v="1197"/>
    <d v="2020-07-26T00:00:00"/>
    <x v="1922"/>
    <n v="20"/>
    <x v="1"/>
    <x v="5"/>
    <x v="4"/>
    <x v="4"/>
    <x v="1"/>
    <x v="4"/>
    <x v="1"/>
    <n v="2"/>
    <x v="45"/>
    <x v="1"/>
    <x v="2"/>
    <x v="3"/>
    <n v="14"/>
    <x v="1"/>
    <x v="0"/>
    <x v="1"/>
  </r>
  <r>
    <n v="1924"/>
    <s v="3f04130f"/>
    <x v="1198"/>
    <d v="2022-01-29T00:00:00"/>
    <x v="1923"/>
    <n v="21"/>
    <x v="1"/>
    <x v="1"/>
    <x v="0"/>
    <x v="4"/>
    <x v="4"/>
    <x v="3"/>
    <x v="0"/>
    <n v="4"/>
    <x v="22"/>
    <x v="1"/>
    <x v="8"/>
    <x v="1"/>
    <n v="6"/>
    <x v="0"/>
    <x v="1"/>
    <x v="3"/>
  </r>
  <r>
    <n v="1925"/>
    <s v="39dbdcec"/>
    <x v="1199"/>
    <d v="2023-10-14T00:00:00"/>
    <x v="1924"/>
    <n v="22"/>
    <x v="1"/>
    <x v="2"/>
    <x v="4"/>
    <x v="4"/>
    <x v="5"/>
    <x v="3"/>
    <x v="3"/>
    <n v="3"/>
    <x v="43"/>
    <x v="1"/>
    <x v="9"/>
    <x v="3"/>
    <n v="46"/>
    <x v="1"/>
    <x v="0"/>
    <x v="3"/>
  </r>
  <r>
    <n v="1926"/>
    <s v="26e1466d"/>
    <x v="835"/>
    <d v="2023-07-27T00:00:00"/>
    <x v="1925"/>
    <n v="23"/>
    <x v="1"/>
    <x v="5"/>
    <x v="0"/>
    <x v="3"/>
    <x v="5"/>
    <x v="1"/>
    <x v="0"/>
    <n v="3"/>
    <x v="35"/>
    <x v="0"/>
    <x v="4"/>
    <x v="0"/>
    <n v="42"/>
    <x v="0"/>
    <x v="0"/>
    <x v="3"/>
  </r>
  <r>
    <n v="1927"/>
    <s v="8a97e4e6"/>
    <x v="1200"/>
    <d v="2023-01-19T00:00:00"/>
    <x v="1926"/>
    <n v="0"/>
    <x v="1"/>
    <x v="1"/>
    <x v="2"/>
    <x v="2"/>
    <x v="5"/>
    <x v="0"/>
    <x v="3"/>
    <n v="3"/>
    <x v="1"/>
    <x v="2"/>
    <x v="2"/>
    <x v="0"/>
    <n v="57"/>
    <x v="0"/>
    <x v="1"/>
    <x v="1"/>
  </r>
  <r>
    <n v="1928"/>
    <s v="01ff6aeb"/>
    <x v="569"/>
    <d v="2023-04-08T00:00:00"/>
    <x v="1927"/>
    <n v="1"/>
    <x v="1"/>
    <x v="6"/>
    <x v="3"/>
    <x v="4"/>
    <x v="1"/>
    <x v="3"/>
    <x v="1"/>
    <n v="2"/>
    <x v="2"/>
    <x v="0"/>
    <x v="0"/>
    <x v="0"/>
    <n v="23"/>
    <x v="0"/>
    <x v="0"/>
    <x v="2"/>
  </r>
  <r>
    <n v="1929"/>
    <s v="f57989fc"/>
    <x v="1201"/>
    <d v="2022-03-28T00:00:00"/>
    <x v="1928"/>
    <n v="2"/>
    <x v="1"/>
    <x v="5"/>
    <x v="1"/>
    <x v="4"/>
    <x v="0"/>
    <x v="4"/>
    <x v="3"/>
    <n v="3"/>
    <x v="48"/>
    <x v="1"/>
    <x v="3"/>
    <x v="3"/>
    <n v="9"/>
    <x v="1"/>
    <x v="0"/>
    <x v="2"/>
  </r>
  <r>
    <n v="1930"/>
    <s v="d4f0aa44"/>
    <x v="1069"/>
    <d v="2020-11-23T00:00:00"/>
    <x v="1929"/>
    <n v="3"/>
    <x v="1"/>
    <x v="6"/>
    <x v="3"/>
    <x v="1"/>
    <x v="6"/>
    <x v="0"/>
    <x v="2"/>
    <n v="1"/>
    <x v="35"/>
    <x v="1"/>
    <x v="8"/>
    <x v="0"/>
    <n v="39"/>
    <x v="0"/>
    <x v="1"/>
    <x v="0"/>
  </r>
  <r>
    <n v="1931"/>
    <s v="0a56b3a5"/>
    <x v="1202"/>
    <d v="2021-09-27T00:00:00"/>
    <x v="1930"/>
    <n v="4"/>
    <x v="1"/>
    <x v="2"/>
    <x v="4"/>
    <x v="3"/>
    <x v="5"/>
    <x v="1"/>
    <x v="2"/>
    <n v="1"/>
    <x v="0"/>
    <x v="1"/>
    <x v="3"/>
    <x v="3"/>
    <n v="22"/>
    <x v="0"/>
    <x v="0"/>
    <x v="2"/>
  </r>
  <r>
    <n v="1932"/>
    <s v="9f3aafa1"/>
    <x v="1193"/>
    <d v="2021-01-02T00:00:00"/>
    <x v="1931"/>
    <n v="5"/>
    <x v="1"/>
    <x v="0"/>
    <x v="2"/>
    <x v="0"/>
    <x v="3"/>
    <x v="6"/>
    <x v="3"/>
    <n v="2"/>
    <x v="8"/>
    <x v="0"/>
    <x v="7"/>
    <x v="2"/>
    <n v="27"/>
    <x v="0"/>
    <x v="1"/>
    <x v="0"/>
  </r>
  <r>
    <n v="1933"/>
    <s v="220efff7"/>
    <x v="192"/>
    <d v="2020-07-20T00:00:00"/>
    <x v="1932"/>
    <n v="6"/>
    <x v="1"/>
    <x v="6"/>
    <x v="3"/>
    <x v="0"/>
    <x v="3"/>
    <x v="6"/>
    <x v="0"/>
    <n v="2"/>
    <x v="37"/>
    <x v="2"/>
    <x v="6"/>
    <x v="0"/>
    <n v="29"/>
    <x v="0"/>
    <x v="0"/>
    <x v="0"/>
  </r>
  <r>
    <n v="1934"/>
    <s v="fafc6c2c"/>
    <x v="773"/>
    <d v="2020-11-20T00:00:00"/>
    <x v="1933"/>
    <n v="7"/>
    <x v="0"/>
    <x v="1"/>
    <x v="4"/>
    <x v="1"/>
    <x v="0"/>
    <x v="0"/>
    <x v="2"/>
    <n v="5"/>
    <x v="19"/>
    <x v="1"/>
    <x v="1"/>
    <x v="0"/>
    <n v="13"/>
    <x v="1"/>
    <x v="1"/>
    <x v="1"/>
  </r>
  <r>
    <n v="1935"/>
    <s v="7a7a4352"/>
    <x v="12"/>
    <d v="2020-10-08T00:00:00"/>
    <x v="1934"/>
    <n v="8"/>
    <x v="0"/>
    <x v="2"/>
    <x v="0"/>
    <x v="4"/>
    <x v="0"/>
    <x v="5"/>
    <x v="3"/>
    <n v="1"/>
    <x v="22"/>
    <x v="1"/>
    <x v="4"/>
    <x v="3"/>
    <n v="42"/>
    <x v="0"/>
    <x v="0"/>
    <x v="3"/>
  </r>
  <r>
    <n v="1936"/>
    <s v="ddea5c00"/>
    <x v="605"/>
    <d v="2022-04-01T00:00:00"/>
    <x v="1935"/>
    <n v="9"/>
    <x v="0"/>
    <x v="6"/>
    <x v="3"/>
    <x v="1"/>
    <x v="0"/>
    <x v="0"/>
    <x v="1"/>
    <n v="4"/>
    <x v="34"/>
    <x v="0"/>
    <x v="10"/>
    <x v="0"/>
    <n v="47"/>
    <x v="1"/>
    <x v="0"/>
    <x v="1"/>
  </r>
  <r>
    <n v="1937"/>
    <s v="ddff0b44"/>
    <x v="188"/>
    <d v="2021-02-18T00:00:00"/>
    <x v="1936"/>
    <n v="10"/>
    <x v="0"/>
    <x v="0"/>
    <x v="0"/>
    <x v="2"/>
    <x v="6"/>
    <x v="3"/>
    <x v="0"/>
    <n v="5"/>
    <x v="4"/>
    <x v="0"/>
    <x v="3"/>
    <x v="1"/>
    <n v="26"/>
    <x v="1"/>
    <x v="0"/>
    <x v="0"/>
  </r>
  <r>
    <n v="1938"/>
    <s v="4e09a22a"/>
    <x v="147"/>
    <d v="2024-12-24T00:00:00"/>
    <x v="1937"/>
    <n v="11"/>
    <x v="1"/>
    <x v="5"/>
    <x v="4"/>
    <x v="0"/>
    <x v="2"/>
    <x v="1"/>
    <x v="3"/>
    <n v="3"/>
    <x v="42"/>
    <x v="0"/>
    <x v="2"/>
    <x v="3"/>
    <n v="56"/>
    <x v="1"/>
    <x v="0"/>
    <x v="1"/>
  </r>
  <r>
    <n v="1939"/>
    <s v="ddfe7100"/>
    <x v="378"/>
    <d v="2024-08-17T00:00:00"/>
    <x v="1938"/>
    <n v="12"/>
    <x v="1"/>
    <x v="3"/>
    <x v="0"/>
    <x v="1"/>
    <x v="5"/>
    <x v="3"/>
    <x v="0"/>
    <n v="2"/>
    <x v="25"/>
    <x v="2"/>
    <x v="3"/>
    <x v="3"/>
    <n v="19"/>
    <x v="1"/>
    <x v="1"/>
    <x v="3"/>
  </r>
  <r>
    <n v="1940"/>
    <s v="04acda6f"/>
    <x v="635"/>
    <d v="2020-10-27T00:00:00"/>
    <x v="1939"/>
    <n v="13"/>
    <x v="1"/>
    <x v="2"/>
    <x v="3"/>
    <x v="0"/>
    <x v="5"/>
    <x v="4"/>
    <x v="2"/>
    <n v="2"/>
    <x v="27"/>
    <x v="0"/>
    <x v="2"/>
    <x v="3"/>
    <n v="58"/>
    <x v="0"/>
    <x v="0"/>
    <x v="1"/>
  </r>
  <r>
    <n v="1941"/>
    <s v="8ec26d81"/>
    <x v="354"/>
    <d v="2022-09-30T00:00:00"/>
    <x v="1940"/>
    <n v="14"/>
    <x v="1"/>
    <x v="4"/>
    <x v="4"/>
    <x v="1"/>
    <x v="4"/>
    <x v="6"/>
    <x v="0"/>
    <n v="1"/>
    <x v="16"/>
    <x v="2"/>
    <x v="9"/>
    <x v="1"/>
    <n v="21"/>
    <x v="0"/>
    <x v="0"/>
    <x v="3"/>
  </r>
  <r>
    <n v="1942"/>
    <s v="c3bce958"/>
    <x v="1203"/>
    <d v="2024-04-13T00:00:00"/>
    <x v="1941"/>
    <n v="15"/>
    <x v="1"/>
    <x v="2"/>
    <x v="3"/>
    <x v="2"/>
    <x v="5"/>
    <x v="3"/>
    <x v="1"/>
    <n v="1"/>
    <x v="17"/>
    <x v="0"/>
    <x v="9"/>
    <x v="1"/>
    <n v="42"/>
    <x v="1"/>
    <x v="0"/>
    <x v="0"/>
  </r>
  <r>
    <n v="1943"/>
    <s v="9df5434e"/>
    <x v="871"/>
    <d v="2020-12-25T00:00:00"/>
    <x v="1942"/>
    <n v="16"/>
    <x v="0"/>
    <x v="1"/>
    <x v="4"/>
    <x v="4"/>
    <x v="5"/>
    <x v="6"/>
    <x v="1"/>
    <n v="2"/>
    <x v="12"/>
    <x v="0"/>
    <x v="6"/>
    <x v="1"/>
    <n v="53"/>
    <x v="1"/>
    <x v="1"/>
    <x v="3"/>
  </r>
  <r>
    <n v="1944"/>
    <s v="83f48a28"/>
    <x v="814"/>
    <d v="2022-07-11T00:00:00"/>
    <x v="1943"/>
    <n v="17"/>
    <x v="0"/>
    <x v="0"/>
    <x v="2"/>
    <x v="3"/>
    <x v="0"/>
    <x v="2"/>
    <x v="1"/>
    <n v="2"/>
    <x v="57"/>
    <x v="1"/>
    <x v="9"/>
    <x v="2"/>
    <n v="39"/>
    <x v="1"/>
    <x v="0"/>
    <x v="0"/>
  </r>
  <r>
    <n v="1945"/>
    <s v="829504b0"/>
    <x v="159"/>
    <d v="2023-07-09T00:00:00"/>
    <x v="1944"/>
    <n v="18"/>
    <x v="0"/>
    <x v="6"/>
    <x v="1"/>
    <x v="0"/>
    <x v="3"/>
    <x v="3"/>
    <x v="3"/>
    <n v="1"/>
    <x v="4"/>
    <x v="2"/>
    <x v="1"/>
    <x v="3"/>
    <n v="60"/>
    <x v="0"/>
    <x v="0"/>
    <x v="3"/>
  </r>
  <r>
    <n v="1946"/>
    <s v="7698de1e"/>
    <x v="1204"/>
    <d v="2022-09-21T00:00:00"/>
    <x v="1945"/>
    <n v="19"/>
    <x v="0"/>
    <x v="2"/>
    <x v="2"/>
    <x v="2"/>
    <x v="6"/>
    <x v="5"/>
    <x v="1"/>
    <n v="4"/>
    <x v="2"/>
    <x v="1"/>
    <x v="8"/>
    <x v="0"/>
    <n v="38"/>
    <x v="0"/>
    <x v="0"/>
    <x v="2"/>
  </r>
  <r>
    <n v="1947"/>
    <s v="056cd9bd"/>
    <x v="1205"/>
    <d v="2022-12-23T00:00:00"/>
    <x v="1946"/>
    <n v="20"/>
    <x v="1"/>
    <x v="6"/>
    <x v="1"/>
    <x v="1"/>
    <x v="6"/>
    <x v="2"/>
    <x v="2"/>
    <n v="1"/>
    <x v="41"/>
    <x v="0"/>
    <x v="6"/>
    <x v="1"/>
    <n v="28"/>
    <x v="1"/>
    <x v="0"/>
    <x v="3"/>
  </r>
  <r>
    <n v="1948"/>
    <s v="52084c60"/>
    <x v="693"/>
    <d v="2023-03-26T00:00:00"/>
    <x v="1947"/>
    <n v="21"/>
    <x v="1"/>
    <x v="4"/>
    <x v="2"/>
    <x v="0"/>
    <x v="2"/>
    <x v="0"/>
    <x v="3"/>
    <n v="2"/>
    <x v="37"/>
    <x v="1"/>
    <x v="2"/>
    <x v="2"/>
    <n v="19"/>
    <x v="1"/>
    <x v="1"/>
    <x v="0"/>
  </r>
  <r>
    <n v="1949"/>
    <s v="e06a98b3"/>
    <x v="1198"/>
    <d v="2022-01-29T00:00:00"/>
    <x v="1948"/>
    <n v="22"/>
    <x v="1"/>
    <x v="1"/>
    <x v="2"/>
    <x v="4"/>
    <x v="0"/>
    <x v="2"/>
    <x v="2"/>
    <n v="5"/>
    <x v="5"/>
    <x v="1"/>
    <x v="4"/>
    <x v="3"/>
    <n v="22"/>
    <x v="0"/>
    <x v="0"/>
    <x v="0"/>
  </r>
  <r>
    <n v="1950"/>
    <s v="17aa8e68"/>
    <x v="154"/>
    <d v="2020-01-20T00:00:00"/>
    <x v="1949"/>
    <n v="23"/>
    <x v="1"/>
    <x v="4"/>
    <x v="3"/>
    <x v="4"/>
    <x v="3"/>
    <x v="6"/>
    <x v="0"/>
    <n v="4"/>
    <x v="10"/>
    <x v="2"/>
    <x v="9"/>
    <x v="2"/>
    <n v="9"/>
    <x v="0"/>
    <x v="1"/>
    <x v="1"/>
  </r>
  <r>
    <n v="1951"/>
    <s v="c2c44faf"/>
    <x v="195"/>
    <d v="2024-11-07T00:00:00"/>
    <x v="1950"/>
    <n v="0"/>
    <x v="1"/>
    <x v="1"/>
    <x v="4"/>
    <x v="4"/>
    <x v="5"/>
    <x v="5"/>
    <x v="1"/>
    <n v="2"/>
    <x v="7"/>
    <x v="2"/>
    <x v="1"/>
    <x v="3"/>
    <n v="8"/>
    <x v="1"/>
    <x v="1"/>
    <x v="2"/>
  </r>
  <r>
    <n v="1952"/>
    <s v="01d9e5ac"/>
    <x v="411"/>
    <d v="2020-09-22T00:00:00"/>
    <x v="1951"/>
    <n v="1"/>
    <x v="1"/>
    <x v="6"/>
    <x v="1"/>
    <x v="3"/>
    <x v="3"/>
    <x v="3"/>
    <x v="1"/>
    <n v="3"/>
    <x v="4"/>
    <x v="2"/>
    <x v="5"/>
    <x v="1"/>
    <n v="9"/>
    <x v="0"/>
    <x v="1"/>
    <x v="0"/>
  </r>
  <r>
    <n v="1953"/>
    <s v="c1518d20"/>
    <x v="1043"/>
    <d v="2021-10-06T00:00:00"/>
    <x v="1952"/>
    <n v="2"/>
    <x v="1"/>
    <x v="1"/>
    <x v="0"/>
    <x v="3"/>
    <x v="5"/>
    <x v="6"/>
    <x v="2"/>
    <n v="1"/>
    <x v="31"/>
    <x v="2"/>
    <x v="9"/>
    <x v="2"/>
    <n v="22"/>
    <x v="1"/>
    <x v="1"/>
    <x v="0"/>
  </r>
  <r>
    <n v="1954"/>
    <s v="f6254445"/>
    <x v="156"/>
    <d v="2020-02-26T00:00:00"/>
    <x v="1953"/>
    <n v="3"/>
    <x v="1"/>
    <x v="1"/>
    <x v="0"/>
    <x v="4"/>
    <x v="2"/>
    <x v="4"/>
    <x v="0"/>
    <n v="4"/>
    <x v="12"/>
    <x v="2"/>
    <x v="0"/>
    <x v="0"/>
    <n v="15"/>
    <x v="0"/>
    <x v="0"/>
    <x v="1"/>
  </r>
  <r>
    <n v="1955"/>
    <s v="a30e6015"/>
    <x v="1206"/>
    <d v="2024-11-15T00:00:00"/>
    <x v="1954"/>
    <n v="4"/>
    <x v="1"/>
    <x v="0"/>
    <x v="4"/>
    <x v="1"/>
    <x v="3"/>
    <x v="5"/>
    <x v="2"/>
    <n v="3"/>
    <x v="40"/>
    <x v="2"/>
    <x v="10"/>
    <x v="0"/>
    <n v="8"/>
    <x v="0"/>
    <x v="0"/>
    <x v="0"/>
  </r>
  <r>
    <n v="1956"/>
    <s v="3b04ba6e"/>
    <x v="1207"/>
    <d v="2022-12-07T00:00:00"/>
    <x v="1955"/>
    <n v="5"/>
    <x v="1"/>
    <x v="6"/>
    <x v="4"/>
    <x v="1"/>
    <x v="6"/>
    <x v="6"/>
    <x v="0"/>
    <n v="4"/>
    <x v="14"/>
    <x v="2"/>
    <x v="4"/>
    <x v="3"/>
    <n v="43"/>
    <x v="1"/>
    <x v="0"/>
    <x v="2"/>
  </r>
  <r>
    <n v="1957"/>
    <s v="ae70bdc5"/>
    <x v="1186"/>
    <d v="2023-11-25T00:00:00"/>
    <x v="1956"/>
    <n v="6"/>
    <x v="1"/>
    <x v="4"/>
    <x v="1"/>
    <x v="0"/>
    <x v="2"/>
    <x v="4"/>
    <x v="1"/>
    <n v="5"/>
    <x v="4"/>
    <x v="2"/>
    <x v="3"/>
    <x v="3"/>
    <n v="16"/>
    <x v="1"/>
    <x v="0"/>
    <x v="1"/>
  </r>
  <r>
    <n v="1958"/>
    <n v="617000000"/>
    <x v="20"/>
    <d v="2020-01-19T00:00:00"/>
    <x v="1957"/>
    <n v="7"/>
    <x v="0"/>
    <x v="4"/>
    <x v="0"/>
    <x v="1"/>
    <x v="2"/>
    <x v="0"/>
    <x v="1"/>
    <n v="1"/>
    <x v="32"/>
    <x v="1"/>
    <x v="1"/>
    <x v="1"/>
    <n v="18"/>
    <x v="0"/>
    <x v="0"/>
    <x v="2"/>
  </r>
  <r>
    <n v="1959"/>
    <s v="07e5dda3"/>
    <x v="1208"/>
    <d v="2020-08-02T00:00:00"/>
    <x v="1958"/>
    <n v="8"/>
    <x v="0"/>
    <x v="0"/>
    <x v="2"/>
    <x v="2"/>
    <x v="2"/>
    <x v="4"/>
    <x v="1"/>
    <n v="5"/>
    <x v="30"/>
    <x v="2"/>
    <x v="8"/>
    <x v="2"/>
    <n v="22"/>
    <x v="0"/>
    <x v="1"/>
    <x v="2"/>
  </r>
  <r>
    <n v="1960"/>
    <s v="e2a2f3bd"/>
    <x v="202"/>
    <d v="2022-04-09T00:00:00"/>
    <x v="1959"/>
    <n v="9"/>
    <x v="0"/>
    <x v="7"/>
    <x v="4"/>
    <x v="4"/>
    <x v="4"/>
    <x v="3"/>
    <x v="0"/>
    <n v="1"/>
    <x v="15"/>
    <x v="1"/>
    <x v="3"/>
    <x v="1"/>
    <n v="46"/>
    <x v="0"/>
    <x v="0"/>
    <x v="2"/>
  </r>
  <r>
    <n v="1961"/>
    <s v="b1cb5835"/>
    <x v="1059"/>
    <d v="2020-10-28T00:00:00"/>
    <x v="1960"/>
    <n v="10"/>
    <x v="0"/>
    <x v="5"/>
    <x v="4"/>
    <x v="0"/>
    <x v="0"/>
    <x v="2"/>
    <x v="2"/>
    <n v="4"/>
    <x v="22"/>
    <x v="0"/>
    <x v="10"/>
    <x v="2"/>
    <n v="42"/>
    <x v="1"/>
    <x v="1"/>
    <x v="2"/>
  </r>
  <r>
    <n v="1962"/>
    <s v="d3cdfa22"/>
    <x v="10"/>
    <d v="2023-05-13T00:00:00"/>
    <x v="1961"/>
    <n v="11"/>
    <x v="1"/>
    <x v="5"/>
    <x v="1"/>
    <x v="1"/>
    <x v="2"/>
    <x v="2"/>
    <x v="2"/>
    <n v="4"/>
    <x v="12"/>
    <x v="1"/>
    <x v="1"/>
    <x v="1"/>
    <n v="7"/>
    <x v="0"/>
    <x v="1"/>
    <x v="2"/>
  </r>
  <r>
    <n v="1963"/>
    <s v="7e1e99de"/>
    <x v="533"/>
    <d v="2022-01-21T00:00:00"/>
    <x v="1962"/>
    <n v="12"/>
    <x v="1"/>
    <x v="5"/>
    <x v="1"/>
    <x v="1"/>
    <x v="3"/>
    <x v="1"/>
    <x v="0"/>
    <n v="1"/>
    <x v="37"/>
    <x v="0"/>
    <x v="8"/>
    <x v="1"/>
    <n v="40"/>
    <x v="1"/>
    <x v="1"/>
    <x v="3"/>
  </r>
  <r>
    <n v="1964"/>
    <s v="c59847c3"/>
    <x v="391"/>
    <d v="2024-05-01T00:00:00"/>
    <x v="1963"/>
    <n v="13"/>
    <x v="1"/>
    <x v="3"/>
    <x v="3"/>
    <x v="0"/>
    <x v="4"/>
    <x v="3"/>
    <x v="0"/>
    <n v="1"/>
    <x v="33"/>
    <x v="2"/>
    <x v="5"/>
    <x v="1"/>
    <n v="41"/>
    <x v="0"/>
    <x v="1"/>
    <x v="0"/>
  </r>
  <r>
    <n v="1965"/>
    <s v="8fc2d465"/>
    <x v="587"/>
    <d v="2022-05-26T00:00:00"/>
    <x v="1964"/>
    <n v="14"/>
    <x v="1"/>
    <x v="5"/>
    <x v="0"/>
    <x v="0"/>
    <x v="0"/>
    <x v="0"/>
    <x v="3"/>
    <n v="5"/>
    <x v="48"/>
    <x v="2"/>
    <x v="1"/>
    <x v="3"/>
    <n v="29"/>
    <x v="0"/>
    <x v="1"/>
    <x v="2"/>
  </r>
  <r>
    <n v="1966"/>
    <s v="98a7f238"/>
    <x v="715"/>
    <d v="2023-01-31T00:00:00"/>
    <x v="1965"/>
    <n v="15"/>
    <x v="1"/>
    <x v="5"/>
    <x v="2"/>
    <x v="4"/>
    <x v="0"/>
    <x v="0"/>
    <x v="3"/>
    <n v="2"/>
    <x v="6"/>
    <x v="2"/>
    <x v="6"/>
    <x v="3"/>
    <n v="39"/>
    <x v="0"/>
    <x v="1"/>
    <x v="2"/>
  </r>
  <r>
    <n v="1967"/>
    <s v="ec168397"/>
    <x v="922"/>
    <d v="2024-12-01T00:00:00"/>
    <x v="1966"/>
    <n v="16"/>
    <x v="0"/>
    <x v="0"/>
    <x v="1"/>
    <x v="3"/>
    <x v="3"/>
    <x v="3"/>
    <x v="1"/>
    <n v="4"/>
    <x v="15"/>
    <x v="2"/>
    <x v="0"/>
    <x v="1"/>
    <n v="28"/>
    <x v="0"/>
    <x v="0"/>
    <x v="1"/>
  </r>
  <r>
    <n v="1968"/>
    <s v="3dbe5576"/>
    <x v="397"/>
    <d v="2021-02-07T00:00:00"/>
    <x v="1967"/>
    <n v="17"/>
    <x v="0"/>
    <x v="0"/>
    <x v="2"/>
    <x v="4"/>
    <x v="5"/>
    <x v="0"/>
    <x v="0"/>
    <n v="2"/>
    <x v="22"/>
    <x v="1"/>
    <x v="8"/>
    <x v="2"/>
    <n v="25"/>
    <x v="1"/>
    <x v="0"/>
    <x v="2"/>
  </r>
  <r>
    <n v="1969"/>
    <s v="645f77c0"/>
    <x v="625"/>
    <d v="2022-05-21T00:00:00"/>
    <x v="1968"/>
    <n v="18"/>
    <x v="0"/>
    <x v="6"/>
    <x v="0"/>
    <x v="3"/>
    <x v="3"/>
    <x v="2"/>
    <x v="3"/>
    <n v="3"/>
    <x v="26"/>
    <x v="2"/>
    <x v="6"/>
    <x v="0"/>
    <n v="50"/>
    <x v="0"/>
    <x v="0"/>
    <x v="2"/>
  </r>
  <r>
    <n v="1970"/>
    <s v="e8d1bea1"/>
    <x v="1209"/>
    <d v="2022-05-07T00:00:00"/>
    <x v="1969"/>
    <n v="19"/>
    <x v="0"/>
    <x v="0"/>
    <x v="2"/>
    <x v="0"/>
    <x v="2"/>
    <x v="1"/>
    <x v="1"/>
    <n v="1"/>
    <x v="27"/>
    <x v="1"/>
    <x v="10"/>
    <x v="1"/>
    <n v="59"/>
    <x v="1"/>
    <x v="1"/>
    <x v="0"/>
  </r>
  <r>
    <n v="1971"/>
    <s v="f3015e5f"/>
    <x v="1210"/>
    <d v="2024-10-12T00:00:00"/>
    <x v="1970"/>
    <n v="20"/>
    <x v="1"/>
    <x v="1"/>
    <x v="2"/>
    <x v="2"/>
    <x v="6"/>
    <x v="1"/>
    <x v="2"/>
    <n v="4"/>
    <x v="4"/>
    <x v="1"/>
    <x v="10"/>
    <x v="3"/>
    <n v="26"/>
    <x v="0"/>
    <x v="1"/>
    <x v="0"/>
  </r>
  <r>
    <n v="1972"/>
    <s v="731a5271"/>
    <x v="1211"/>
    <d v="2021-04-29T00:00:00"/>
    <x v="1971"/>
    <n v="21"/>
    <x v="1"/>
    <x v="2"/>
    <x v="0"/>
    <x v="3"/>
    <x v="4"/>
    <x v="0"/>
    <x v="1"/>
    <n v="3"/>
    <x v="12"/>
    <x v="2"/>
    <x v="5"/>
    <x v="2"/>
    <n v="39"/>
    <x v="1"/>
    <x v="1"/>
    <x v="2"/>
  </r>
  <r>
    <n v="1973"/>
    <s v="d22031ce"/>
    <x v="1212"/>
    <d v="2021-05-29T00:00:00"/>
    <x v="1972"/>
    <n v="22"/>
    <x v="1"/>
    <x v="5"/>
    <x v="4"/>
    <x v="2"/>
    <x v="2"/>
    <x v="6"/>
    <x v="2"/>
    <n v="4"/>
    <x v="21"/>
    <x v="0"/>
    <x v="0"/>
    <x v="2"/>
    <n v="9"/>
    <x v="0"/>
    <x v="1"/>
    <x v="1"/>
  </r>
  <r>
    <n v="1974"/>
    <s v="7002df63"/>
    <x v="1213"/>
    <d v="2021-12-07T00:00:00"/>
    <x v="1973"/>
    <n v="23"/>
    <x v="1"/>
    <x v="4"/>
    <x v="1"/>
    <x v="3"/>
    <x v="1"/>
    <x v="1"/>
    <x v="0"/>
    <n v="1"/>
    <x v="42"/>
    <x v="2"/>
    <x v="3"/>
    <x v="0"/>
    <n v="14"/>
    <x v="1"/>
    <x v="0"/>
    <x v="1"/>
  </r>
  <r>
    <n v="1975"/>
    <s v="b43781bc"/>
    <x v="1214"/>
    <d v="2023-04-29T00:00:00"/>
    <x v="1974"/>
    <n v="0"/>
    <x v="1"/>
    <x v="6"/>
    <x v="3"/>
    <x v="3"/>
    <x v="2"/>
    <x v="1"/>
    <x v="1"/>
    <n v="4"/>
    <x v="5"/>
    <x v="1"/>
    <x v="6"/>
    <x v="3"/>
    <n v="26"/>
    <x v="0"/>
    <x v="1"/>
    <x v="2"/>
  </r>
  <r>
    <n v="1976"/>
    <s v="b1a0f011"/>
    <x v="817"/>
    <d v="2020-12-04T00:00:00"/>
    <x v="1975"/>
    <n v="1"/>
    <x v="1"/>
    <x v="3"/>
    <x v="1"/>
    <x v="0"/>
    <x v="6"/>
    <x v="2"/>
    <x v="1"/>
    <n v="5"/>
    <x v="35"/>
    <x v="0"/>
    <x v="4"/>
    <x v="2"/>
    <n v="30"/>
    <x v="0"/>
    <x v="1"/>
    <x v="0"/>
  </r>
  <r>
    <n v="1977"/>
    <s v="1a21aac3"/>
    <x v="433"/>
    <d v="2021-11-15T00:00:00"/>
    <x v="1976"/>
    <n v="2"/>
    <x v="1"/>
    <x v="5"/>
    <x v="2"/>
    <x v="1"/>
    <x v="6"/>
    <x v="4"/>
    <x v="3"/>
    <n v="5"/>
    <x v="16"/>
    <x v="1"/>
    <x v="0"/>
    <x v="0"/>
    <n v="13"/>
    <x v="1"/>
    <x v="0"/>
    <x v="2"/>
  </r>
  <r>
    <n v="1978"/>
    <s v="0045b603"/>
    <x v="893"/>
    <d v="2023-07-01T00:00:00"/>
    <x v="1977"/>
    <n v="3"/>
    <x v="1"/>
    <x v="2"/>
    <x v="1"/>
    <x v="1"/>
    <x v="4"/>
    <x v="6"/>
    <x v="2"/>
    <n v="2"/>
    <x v="2"/>
    <x v="0"/>
    <x v="1"/>
    <x v="3"/>
    <n v="51"/>
    <x v="0"/>
    <x v="0"/>
    <x v="3"/>
  </r>
  <r>
    <n v="1979"/>
    <s v="b36fa909"/>
    <x v="640"/>
    <d v="2023-10-07T00:00:00"/>
    <x v="1978"/>
    <n v="4"/>
    <x v="1"/>
    <x v="0"/>
    <x v="4"/>
    <x v="1"/>
    <x v="3"/>
    <x v="1"/>
    <x v="3"/>
    <n v="4"/>
    <x v="2"/>
    <x v="1"/>
    <x v="8"/>
    <x v="0"/>
    <n v="58"/>
    <x v="1"/>
    <x v="0"/>
    <x v="1"/>
  </r>
  <r>
    <n v="1980"/>
    <s v="4da86c0a"/>
    <x v="313"/>
    <d v="2023-01-10T00:00:00"/>
    <x v="1979"/>
    <n v="5"/>
    <x v="1"/>
    <x v="3"/>
    <x v="4"/>
    <x v="4"/>
    <x v="0"/>
    <x v="0"/>
    <x v="1"/>
    <n v="5"/>
    <x v="43"/>
    <x v="2"/>
    <x v="7"/>
    <x v="0"/>
    <n v="31"/>
    <x v="0"/>
    <x v="1"/>
    <x v="3"/>
  </r>
  <r>
    <n v="1981"/>
    <s v="da1c40dd"/>
    <x v="1215"/>
    <d v="2023-07-29T00:00:00"/>
    <x v="1980"/>
    <n v="6"/>
    <x v="1"/>
    <x v="1"/>
    <x v="1"/>
    <x v="2"/>
    <x v="4"/>
    <x v="1"/>
    <x v="2"/>
    <n v="2"/>
    <x v="4"/>
    <x v="2"/>
    <x v="4"/>
    <x v="3"/>
    <n v="40"/>
    <x v="1"/>
    <x v="1"/>
    <x v="3"/>
  </r>
  <r>
    <n v="1982"/>
    <s v="d35e7515"/>
    <x v="1216"/>
    <d v="2021-01-17T00:00:00"/>
    <x v="1981"/>
    <n v="7"/>
    <x v="0"/>
    <x v="1"/>
    <x v="2"/>
    <x v="2"/>
    <x v="6"/>
    <x v="6"/>
    <x v="1"/>
    <n v="3"/>
    <x v="51"/>
    <x v="0"/>
    <x v="0"/>
    <x v="3"/>
    <n v="50"/>
    <x v="1"/>
    <x v="0"/>
    <x v="0"/>
  </r>
  <r>
    <n v="1983"/>
    <n v="10759974"/>
    <x v="956"/>
    <d v="2024-11-04T00:00:00"/>
    <x v="1982"/>
    <n v="8"/>
    <x v="0"/>
    <x v="7"/>
    <x v="0"/>
    <x v="1"/>
    <x v="0"/>
    <x v="1"/>
    <x v="3"/>
    <n v="3"/>
    <x v="27"/>
    <x v="2"/>
    <x v="10"/>
    <x v="0"/>
    <n v="57"/>
    <x v="0"/>
    <x v="0"/>
    <x v="0"/>
  </r>
  <r>
    <n v="1984"/>
    <s v="fef5e39a"/>
    <x v="608"/>
    <d v="2021-03-01T00:00:00"/>
    <x v="1983"/>
    <n v="9"/>
    <x v="0"/>
    <x v="7"/>
    <x v="4"/>
    <x v="2"/>
    <x v="1"/>
    <x v="5"/>
    <x v="1"/>
    <n v="1"/>
    <x v="11"/>
    <x v="2"/>
    <x v="4"/>
    <x v="1"/>
    <n v="11"/>
    <x v="1"/>
    <x v="1"/>
    <x v="2"/>
  </r>
  <r>
    <n v="1985"/>
    <s v="6a151c09"/>
    <x v="1217"/>
    <d v="2022-09-24T00:00:00"/>
    <x v="1984"/>
    <n v="10"/>
    <x v="0"/>
    <x v="1"/>
    <x v="0"/>
    <x v="0"/>
    <x v="6"/>
    <x v="5"/>
    <x v="3"/>
    <n v="4"/>
    <x v="42"/>
    <x v="1"/>
    <x v="6"/>
    <x v="3"/>
    <n v="55"/>
    <x v="1"/>
    <x v="0"/>
    <x v="3"/>
  </r>
  <r>
    <n v="1986"/>
    <s v="2959d962"/>
    <x v="899"/>
    <d v="2024-03-20T00:00:00"/>
    <x v="1985"/>
    <n v="11"/>
    <x v="1"/>
    <x v="6"/>
    <x v="3"/>
    <x v="0"/>
    <x v="6"/>
    <x v="1"/>
    <x v="2"/>
    <n v="1"/>
    <x v="25"/>
    <x v="1"/>
    <x v="0"/>
    <x v="2"/>
    <n v="47"/>
    <x v="1"/>
    <x v="0"/>
    <x v="3"/>
  </r>
  <r>
    <n v="1987"/>
    <s v="d4cc1989"/>
    <x v="1218"/>
    <d v="2020-07-31T00:00:00"/>
    <x v="1986"/>
    <n v="12"/>
    <x v="1"/>
    <x v="3"/>
    <x v="1"/>
    <x v="1"/>
    <x v="5"/>
    <x v="0"/>
    <x v="3"/>
    <n v="1"/>
    <x v="24"/>
    <x v="1"/>
    <x v="0"/>
    <x v="0"/>
    <n v="42"/>
    <x v="1"/>
    <x v="1"/>
    <x v="0"/>
  </r>
  <r>
    <n v="1988"/>
    <s v="f74a2b04"/>
    <x v="682"/>
    <d v="2023-03-18T00:00:00"/>
    <x v="1987"/>
    <n v="13"/>
    <x v="1"/>
    <x v="0"/>
    <x v="4"/>
    <x v="3"/>
    <x v="5"/>
    <x v="3"/>
    <x v="1"/>
    <n v="2"/>
    <x v="4"/>
    <x v="0"/>
    <x v="6"/>
    <x v="3"/>
    <n v="38"/>
    <x v="0"/>
    <x v="0"/>
    <x v="2"/>
  </r>
  <r>
    <n v="1989"/>
    <s v="cac6b2b9"/>
    <x v="1219"/>
    <d v="2023-10-19T00:00:00"/>
    <x v="1988"/>
    <n v="14"/>
    <x v="1"/>
    <x v="6"/>
    <x v="2"/>
    <x v="2"/>
    <x v="3"/>
    <x v="4"/>
    <x v="1"/>
    <n v="4"/>
    <x v="52"/>
    <x v="0"/>
    <x v="6"/>
    <x v="2"/>
    <n v="58"/>
    <x v="0"/>
    <x v="0"/>
    <x v="1"/>
  </r>
  <r>
    <n v="1990"/>
    <s v="41ecc633"/>
    <x v="167"/>
    <d v="2023-06-17T00:00:00"/>
    <x v="1989"/>
    <n v="15"/>
    <x v="1"/>
    <x v="3"/>
    <x v="4"/>
    <x v="1"/>
    <x v="1"/>
    <x v="1"/>
    <x v="3"/>
    <n v="1"/>
    <x v="51"/>
    <x v="2"/>
    <x v="8"/>
    <x v="2"/>
    <n v="37"/>
    <x v="0"/>
    <x v="0"/>
    <x v="1"/>
  </r>
  <r>
    <n v="1991"/>
    <s v="3feb14f0"/>
    <x v="1185"/>
    <d v="2021-04-02T00:00:00"/>
    <x v="1990"/>
    <n v="16"/>
    <x v="0"/>
    <x v="0"/>
    <x v="3"/>
    <x v="1"/>
    <x v="0"/>
    <x v="2"/>
    <x v="1"/>
    <n v="3"/>
    <x v="36"/>
    <x v="2"/>
    <x v="10"/>
    <x v="3"/>
    <n v="24"/>
    <x v="1"/>
    <x v="0"/>
    <x v="1"/>
  </r>
  <r>
    <n v="1992"/>
    <s v="1eee8b73"/>
    <x v="1220"/>
    <d v="2023-12-18T00:00:00"/>
    <x v="1991"/>
    <n v="17"/>
    <x v="0"/>
    <x v="1"/>
    <x v="0"/>
    <x v="1"/>
    <x v="1"/>
    <x v="5"/>
    <x v="3"/>
    <n v="3"/>
    <x v="27"/>
    <x v="1"/>
    <x v="3"/>
    <x v="1"/>
    <n v="23"/>
    <x v="0"/>
    <x v="0"/>
    <x v="0"/>
  </r>
  <r>
    <n v="1993"/>
    <s v="542edfd6"/>
    <x v="9"/>
    <d v="2023-02-23T00:00:00"/>
    <x v="1992"/>
    <n v="18"/>
    <x v="0"/>
    <x v="1"/>
    <x v="3"/>
    <x v="3"/>
    <x v="0"/>
    <x v="2"/>
    <x v="2"/>
    <n v="2"/>
    <x v="33"/>
    <x v="0"/>
    <x v="4"/>
    <x v="1"/>
    <n v="25"/>
    <x v="0"/>
    <x v="0"/>
    <x v="3"/>
  </r>
  <r>
    <n v="1994"/>
    <s v="3b96d690"/>
    <x v="153"/>
    <d v="2023-01-04T00:00:00"/>
    <x v="1993"/>
    <n v="19"/>
    <x v="0"/>
    <x v="4"/>
    <x v="2"/>
    <x v="3"/>
    <x v="0"/>
    <x v="6"/>
    <x v="3"/>
    <n v="3"/>
    <x v="36"/>
    <x v="0"/>
    <x v="3"/>
    <x v="2"/>
    <n v="56"/>
    <x v="1"/>
    <x v="1"/>
    <x v="3"/>
  </r>
  <r>
    <n v="1995"/>
    <s v="3e8696fc"/>
    <x v="1221"/>
    <d v="2022-01-24T00:00:00"/>
    <x v="1994"/>
    <n v="20"/>
    <x v="1"/>
    <x v="1"/>
    <x v="2"/>
    <x v="0"/>
    <x v="4"/>
    <x v="4"/>
    <x v="0"/>
    <n v="5"/>
    <x v="51"/>
    <x v="0"/>
    <x v="7"/>
    <x v="3"/>
    <n v="55"/>
    <x v="1"/>
    <x v="0"/>
    <x v="2"/>
  </r>
  <r>
    <n v="1996"/>
    <s v="962243ea"/>
    <x v="1149"/>
    <d v="2021-02-21T00:00:00"/>
    <x v="1995"/>
    <n v="21"/>
    <x v="1"/>
    <x v="5"/>
    <x v="4"/>
    <x v="2"/>
    <x v="5"/>
    <x v="2"/>
    <x v="3"/>
    <n v="3"/>
    <x v="57"/>
    <x v="1"/>
    <x v="10"/>
    <x v="0"/>
    <n v="7"/>
    <x v="0"/>
    <x v="0"/>
    <x v="2"/>
  </r>
  <r>
    <n v="1997"/>
    <s v="ea7c7082"/>
    <x v="134"/>
    <d v="2021-08-26T00:00:00"/>
    <x v="1996"/>
    <n v="22"/>
    <x v="1"/>
    <x v="5"/>
    <x v="4"/>
    <x v="2"/>
    <x v="4"/>
    <x v="0"/>
    <x v="1"/>
    <n v="2"/>
    <x v="3"/>
    <x v="1"/>
    <x v="7"/>
    <x v="0"/>
    <n v="36"/>
    <x v="0"/>
    <x v="0"/>
    <x v="2"/>
  </r>
  <r>
    <n v="1998"/>
    <s v="148c0c05"/>
    <x v="1222"/>
    <d v="2022-06-26T00:00:00"/>
    <x v="1997"/>
    <n v="23"/>
    <x v="1"/>
    <x v="2"/>
    <x v="3"/>
    <x v="0"/>
    <x v="4"/>
    <x v="4"/>
    <x v="1"/>
    <n v="3"/>
    <x v="47"/>
    <x v="0"/>
    <x v="8"/>
    <x v="0"/>
    <n v="9"/>
    <x v="1"/>
    <x v="1"/>
    <x v="1"/>
  </r>
  <r>
    <n v="1999"/>
    <s v="6ee5f2dd"/>
    <x v="998"/>
    <d v="2024-12-31T00:00:00"/>
    <x v="1998"/>
    <n v="0"/>
    <x v="1"/>
    <x v="7"/>
    <x v="0"/>
    <x v="4"/>
    <x v="2"/>
    <x v="3"/>
    <x v="3"/>
    <n v="1"/>
    <x v="37"/>
    <x v="0"/>
    <x v="1"/>
    <x v="3"/>
    <n v="28"/>
    <x v="1"/>
    <x v="1"/>
    <x v="1"/>
  </r>
  <r>
    <n v="2000"/>
    <s v="a8620ddd"/>
    <x v="597"/>
    <d v="2022-05-09T00:00:00"/>
    <x v="1999"/>
    <n v="1"/>
    <x v="1"/>
    <x v="2"/>
    <x v="2"/>
    <x v="3"/>
    <x v="6"/>
    <x v="4"/>
    <x v="1"/>
    <n v="4"/>
    <x v="47"/>
    <x v="2"/>
    <x v="10"/>
    <x v="0"/>
    <n v="28"/>
    <x v="0"/>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D509DC-23E2-4124-9A54-38B4056D6167}" name="Traffic Densit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151:C156" firstHeaderRow="1" firstDataRow="1" firstDataCol="1"/>
  <pivotFields count="27">
    <pivotField showAll="0"/>
    <pivotField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items count="3">
        <item x="1"/>
        <item x="0"/>
        <item t="default"/>
      </items>
    </pivotField>
    <pivotField showAll="0">
      <items count="9">
        <item x="2"/>
        <item x="4"/>
        <item x="6"/>
        <item x="5"/>
        <item x="7"/>
        <item x="3"/>
        <item x="1"/>
        <item x="0"/>
        <item t="default"/>
      </items>
    </pivotField>
    <pivotField showAll="0">
      <items count="6">
        <item x="2"/>
        <item x="3"/>
        <item x="4"/>
        <item x="1"/>
        <item x="0"/>
        <item t="default"/>
      </items>
    </pivotField>
    <pivotField showAll="0">
      <items count="6">
        <item x="1"/>
        <item x="3"/>
        <item x="2"/>
        <item x="0"/>
        <item x="4"/>
        <item t="default"/>
      </items>
    </pivotField>
    <pivotField showAll="0">
      <items count="9">
        <item x="3"/>
        <item m="1" x="7"/>
        <item x="5"/>
        <item x="6"/>
        <item x="2"/>
        <item x="0"/>
        <item x="1"/>
        <item x="4"/>
        <item t="default"/>
      </items>
    </pivotField>
    <pivotField showAll="0">
      <items count="8">
        <item x="5"/>
        <item x="6"/>
        <item x="2"/>
        <item x="1"/>
        <item x="0"/>
        <item x="4"/>
        <item x="3"/>
        <item t="default"/>
      </items>
    </pivotField>
    <pivotField axis="axisRow" showAll="0">
      <items count="5">
        <item x="1"/>
        <item x="0"/>
        <item x="3"/>
        <item x="2"/>
        <item t="default"/>
      </items>
    </pivotField>
    <pivotField numFmtId="1" showAll="0"/>
    <pivotField numFmtId="1" showAll="0"/>
    <pivotField showAll="0">
      <items count="4">
        <item x="0"/>
        <item x="2"/>
        <item x="1"/>
        <item t="default"/>
      </items>
    </pivotField>
    <pivotField dataField="1" numFmtId="1" showAll="0"/>
    <pivotField multipleItemSelectionAllowed="1" showAll="0">
      <items count="5">
        <item x="3"/>
        <item x="2"/>
        <item x="1"/>
        <item x="0"/>
        <item t="default"/>
      </items>
    </pivotField>
    <pivotField numFmtId="1" showAll="0"/>
    <pivotField showAll="0"/>
    <pivotField showAll="0"/>
    <pivotField showAll="0">
      <items count="5">
        <item x="3"/>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2"/>
  </rowFields>
  <rowItems count="5">
    <i>
      <x/>
    </i>
    <i>
      <x v="1"/>
    </i>
    <i>
      <x v="2"/>
    </i>
    <i>
      <x v="3"/>
    </i>
    <i t="grand">
      <x/>
    </i>
  </rowItems>
  <colItems count="1">
    <i/>
  </colItems>
  <dataFields count="1">
    <dataField name="Sum of Casualties" fld="16"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AE06DC-BFE1-46FC-AA42-349AB66013F9}" name="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me">
  <location ref="B206:C209" firstHeaderRow="1" firstDataRow="1" firstDataCol="1"/>
  <pivotFields count="27">
    <pivotField showAll="0"/>
    <pivotField dataField="1"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axis="axisRow" showAll="0">
      <items count="3">
        <item x="1"/>
        <item x="0"/>
        <item t="default"/>
      </items>
    </pivotField>
    <pivotField showAll="0">
      <items count="9">
        <item x="2"/>
        <item x="4"/>
        <item x="6"/>
        <item x="5"/>
        <item x="7"/>
        <item x="3"/>
        <item x="1"/>
        <item x="0"/>
        <item t="default"/>
      </items>
    </pivotField>
    <pivotField showAll="0">
      <items count="6">
        <item x="2"/>
        <item x="3"/>
        <item x="4"/>
        <item x="1"/>
        <item x="0"/>
        <item t="default"/>
      </items>
    </pivotField>
    <pivotField showAll="0">
      <items count="6">
        <item x="1"/>
        <item x="3"/>
        <item x="2"/>
        <item x="0"/>
        <item x="4"/>
        <item t="default"/>
      </items>
    </pivotField>
    <pivotField showAll="0">
      <items count="9">
        <item x="3"/>
        <item m="1" x="7"/>
        <item x="5"/>
        <item x="6"/>
        <item x="2"/>
        <item x="0"/>
        <item x="1"/>
        <item x="4"/>
        <item t="default"/>
      </items>
    </pivotField>
    <pivotField showAll="0">
      <items count="8">
        <item x="5"/>
        <item x="6"/>
        <item x="2"/>
        <item x="1"/>
        <item x="0"/>
        <item x="4"/>
        <item x="3"/>
        <item t="default"/>
      </items>
    </pivotField>
    <pivotField showAll="0">
      <items count="5">
        <item x="1"/>
        <item x="0"/>
        <item x="3"/>
        <item x="2"/>
        <item t="default"/>
      </items>
    </pivotField>
    <pivotField numFmtId="1" showAll="0"/>
    <pivotField numFmtId="1" showAll="0"/>
    <pivotField showAll="0">
      <items count="4">
        <item x="0"/>
        <item x="2"/>
        <item x="1"/>
        <item t="default"/>
      </items>
    </pivotField>
    <pivotField numFmtId="1" showAll="0"/>
    <pivotField multipleItemSelectionAllowed="1" showAll="0">
      <items count="5">
        <item x="3"/>
        <item x="2"/>
        <item x="1"/>
        <item x="0"/>
        <item t="default"/>
      </items>
    </pivotField>
    <pivotField numFmtId="1" showAll="0"/>
    <pivotField showAll="0"/>
    <pivotField showAll="0"/>
    <pivotField showAll="0">
      <items count="5">
        <item x="3"/>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3">
    <i>
      <x/>
    </i>
    <i>
      <x v="1"/>
    </i>
    <i t="grand">
      <x/>
    </i>
  </rowItems>
  <colItems count="1">
    <i/>
  </colItems>
  <dataFields count="1">
    <dataField name="Count of Accident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845C08-3920-45E5-AAFB-7A591B880BAC}" name="KPI"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3:E4" firstHeaderRow="0" firstDataRow="1" firstDataCol="0"/>
  <pivotFields count="27">
    <pivotField showAll="0"/>
    <pivotField dataField="1"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items count="3">
        <item x="1"/>
        <item x="0"/>
        <item t="default"/>
      </items>
    </pivotField>
    <pivotField showAll="0">
      <items count="9">
        <item x="2"/>
        <item x="4"/>
        <item x="6"/>
        <item x="5"/>
        <item x="7"/>
        <item x="3"/>
        <item x="1"/>
        <item x="0"/>
        <item t="default"/>
      </items>
    </pivotField>
    <pivotField showAll="0">
      <items count="6">
        <item x="2"/>
        <item x="3"/>
        <item x="4"/>
        <item x="1"/>
        <item x="0"/>
        <item t="default"/>
      </items>
    </pivotField>
    <pivotField showAll="0">
      <items count="6">
        <item x="1"/>
        <item x="3"/>
        <item x="2"/>
        <item x="0"/>
        <item x="4"/>
        <item t="default"/>
      </items>
    </pivotField>
    <pivotField showAll="0">
      <items count="9">
        <item x="3"/>
        <item m="1" x="7"/>
        <item x="5"/>
        <item x="6"/>
        <item x="2"/>
        <item x="0"/>
        <item x="1"/>
        <item x="4"/>
        <item t="default"/>
      </items>
    </pivotField>
    <pivotField showAll="0">
      <items count="8">
        <item x="5"/>
        <item x="6"/>
        <item x="2"/>
        <item x="1"/>
        <item x="0"/>
        <item x="4"/>
        <item x="3"/>
        <item t="default"/>
      </items>
    </pivotField>
    <pivotField showAll="0">
      <items count="5">
        <item x="1"/>
        <item x="0"/>
        <item x="3"/>
        <item x="2"/>
        <item t="default"/>
      </items>
    </pivotField>
    <pivotField dataField="1" numFmtId="1" showAll="0"/>
    <pivotField numFmtId="1" showAll="0"/>
    <pivotField showAll="0">
      <items count="4">
        <item x="0"/>
        <item x="2"/>
        <item x="1"/>
        <item t="default"/>
      </items>
    </pivotField>
    <pivotField dataField="1" numFmtId="1" showAll="0"/>
    <pivotField multipleItemSelectionAllowed="1" showAll="0">
      <items count="5">
        <item x="3"/>
        <item x="2"/>
        <item x="1"/>
        <item x="0"/>
        <item t="default"/>
      </items>
    </pivotField>
    <pivotField dataField="1" numFmtId="1" showAll="0"/>
    <pivotField showAll="0"/>
    <pivotField showAll="0"/>
    <pivotField showAll="0">
      <items count="5">
        <item x="3"/>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Fields count="1">
    <field x="-2"/>
  </colFields>
  <colItems count="4">
    <i>
      <x/>
    </i>
    <i i="1">
      <x v="1"/>
    </i>
    <i i="2">
      <x v="2"/>
    </i>
    <i i="3">
      <x v="3"/>
    </i>
  </colItems>
  <dataFields count="4">
    <dataField name="Count of Accident ID" fld="1" subtotal="count" baseField="0" baseItem="0"/>
    <dataField name="Sum of Vehicles Involved" fld="13" baseField="0" baseItem="0" numFmtId="1"/>
    <dataField name="Sum of Casualties" fld="16" baseField="0" baseItem="0" numFmtId="1"/>
    <dataField name="Average of Emergency Response Time (mins)" fld="18" subtotal="average" baseField="0" baseItem="0" numFmtId="1"/>
  </dataFields>
  <formats count="1">
    <format dxfId="0">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BAAC4E-95E0-4E9D-99AB-EFDE9070C86E}" name="Vehicle"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B58:C65" firstHeaderRow="1" firstDataRow="1" firstDataCol="1"/>
  <pivotFields count="27">
    <pivotField showAll="0"/>
    <pivotField dataField="1"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items count="3">
        <item x="1"/>
        <item x="0"/>
        <item t="default"/>
      </items>
    </pivotField>
    <pivotField showAll="0">
      <items count="9">
        <item x="2"/>
        <item x="4"/>
        <item x="6"/>
        <item x="5"/>
        <item x="7"/>
        <item x="3"/>
        <item x="1"/>
        <item x="0"/>
        <item t="default"/>
      </items>
    </pivotField>
    <pivotField showAll="0">
      <items count="6">
        <item x="2"/>
        <item x="3"/>
        <item x="4"/>
        <item x="1"/>
        <item x="0"/>
        <item t="default"/>
      </items>
    </pivotField>
    <pivotField showAll="0">
      <items count="6">
        <item x="1"/>
        <item x="3"/>
        <item x="2"/>
        <item x="0"/>
        <item x="4"/>
        <item t="default"/>
      </items>
    </pivotField>
    <pivotField axis="axisRow" showAll="0">
      <items count="9">
        <item m="1" x="7"/>
        <item x="5"/>
        <item x="6"/>
        <item x="2"/>
        <item x="0"/>
        <item x="1"/>
        <item x="4"/>
        <item x="3"/>
        <item t="default"/>
      </items>
    </pivotField>
    <pivotField showAll="0">
      <items count="8">
        <item x="5"/>
        <item x="6"/>
        <item x="2"/>
        <item x="1"/>
        <item x="0"/>
        <item x="4"/>
        <item x="3"/>
        <item t="default"/>
      </items>
    </pivotField>
    <pivotField showAll="0">
      <items count="5">
        <item x="1"/>
        <item x="0"/>
        <item x="3"/>
        <item x="2"/>
        <item t="default"/>
      </items>
    </pivotField>
    <pivotField numFmtId="1" showAll="0"/>
    <pivotField numFmtId="1" showAll="0">
      <items count="59">
        <item x="25"/>
        <item x="14"/>
        <item x="51"/>
        <item x="2"/>
        <item x="49"/>
        <item x="26"/>
        <item x="32"/>
        <item x="37"/>
        <item x="4"/>
        <item x="13"/>
        <item x="52"/>
        <item x="7"/>
        <item x="22"/>
        <item x="44"/>
        <item x="19"/>
        <item x="39"/>
        <item x="1"/>
        <item x="23"/>
        <item x="56"/>
        <item x="9"/>
        <item x="34"/>
        <item x="17"/>
        <item x="27"/>
        <item x="33"/>
        <item x="0"/>
        <item x="21"/>
        <item x="20"/>
        <item x="41"/>
        <item x="36"/>
        <item x="10"/>
        <item x="45"/>
        <item x="31"/>
        <item x="35"/>
        <item x="38"/>
        <item x="54"/>
        <item x="55"/>
        <item x="57"/>
        <item x="46"/>
        <item x="15"/>
        <item x="3"/>
        <item x="48"/>
        <item x="42"/>
        <item x="8"/>
        <item x="28"/>
        <item x="47"/>
        <item x="18"/>
        <item x="12"/>
        <item x="29"/>
        <item x="43"/>
        <item x="30"/>
        <item x="11"/>
        <item x="53"/>
        <item x="40"/>
        <item x="16"/>
        <item x="6"/>
        <item x="50"/>
        <item x="5"/>
        <item x="24"/>
        <item t="default"/>
      </items>
    </pivotField>
    <pivotField showAll="0">
      <items count="4">
        <item x="0"/>
        <item x="2"/>
        <item x="1"/>
        <item t="default"/>
      </items>
    </pivotField>
    <pivotField numFmtId="1" showAll="0"/>
    <pivotField multipleItemSelectionAllowed="1" showAll="0">
      <items count="5">
        <item x="3"/>
        <item x="2"/>
        <item x="1"/>
        <item x="0"/>
        <item t="default"/>
      </items>
    </pivotField>
    <pivotField numFmtId="1" showAll="0"/>
    <pivotField showAll="0">
      <items count="3">
        <item x="1"/>
        <item x="0"/>
        <item t="default"/>
      </items>
    </pivotField>
    <pivotField showAll="0">
      <items count="3">
        <item x="1"/>
        <item x="0"/>
        <item t="default"/>
      </items>
    </pivotField>
    <pivotField showAll="0">
      <items count="5">
        <item x="3"/>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0"/>
  </rowFields>
  <rowItems count="7">
    <i>
      <x v="1"/>
    </i>
    <i>
      <x v="2"/>
    </i>
    <i>
      <x v="3"/>
    </i>
    <i>
      <x v="4"/>
    </i>
    <i>
      <x v="5"/>
    </i>
    <i>
      <x v="6"/>
    </i>
    <i>
      <x v="7"/>
    </i>
  </rowItems>
  <colItems count="1">
    <i/>
  </colItems>
  <dataFields count="1">
    <dataField name="Count of Accident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CF8C19-9274-4646-9151-05D0DAD2992D}" name="Weather"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B42:C47" firstHeaderRow="1" firstDataRow="1" firstDataCol="1"/>
  <pivotFields count="27">
    <pivotField showAll="0"/>
    <pivotField dataField="1"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items count="3">
        <item x="1"/>
        <item x="0"/>
        <item t="default"/>
      </items>
    </pivotField>
    <pivotField showAll="0">
      <items count="9">
        <item x="2"/>
        <item x="4"/>
        <item x="6"/>
        <item x="5"/>
        <item x="7"/>
        <item x="3"/>
        <item x="1"/>
        <item x="0"/>
        <item t="default"/>
      </items>
    </pivotField>
    <pivotField showAll="0">
      <items count="6">
        <item x="2"/>
        <item x="3"/>
        <item x="4"/>
        <item x="1"/>
        <item x="0"/>
        <item t="default"/>
      </items>
    </pivotField>
    <pivotField axis="axisRow" showAll="0">
      <items count="6">
        <item x="1"/>
        <item x="3"/>
        <item x="2"/>
        <item x="0"/>
        <item x="4"/>
        <item t="default"/>
      </items>
    </pivotField>
    <pivotField showAll="0">
      <items count="9">
        <item x="3"/>
        <item m="1" x="7"/>
        <item x="5"/>
        <item x="6"/>
        <item x="2"/>
        <item x="0"/>
        <item x="1"/>
        <item x="4"/>
        <item t="default"/>
      </items>
    </pivotField>
    <pivotField showAll="0">
      <items count="8">
        <item x="5"/>
        <item x="6"/>
        <item x="2"/>
        <item x="1"/>
        <item x="0"/>
        <item x="4"/>
        <item x="3"/>
        <item t="default"/>
      </items>
    </pivotField>
    <pivotField showAll="0">
      <items count="5">
        <item x="1"/>
        <item x="0"/>
        <item x="3"/>
        <item x="2"/>
        <item t="default"/>
      </items>
    </pivotField>
    <pivotField numFmtId="1" showAll="0"/>
    <pivotField numFmtId="1" showAll="0"/>
    <pivotField showAll="0">
      <items count="4">
        <item x="0"/>
        <item x="2"/>
        <item x="1"/>
        <item t="default"/>
      </items>
    </pivotField>
    <pivotField numFmtId="1" showAll="0"/>
    <pivotField multipleItemSelectionAllowed="1" showAll="0">
      <items count="5">
        <item x="3"/>
        <item x="2"/>
        <item x="1"/>
        <item x="0"/>
        <item t="default"/>
      </items>
    </pivotField>
    <pivotField numFmtId="1" showAll="0"/>
    <pivotField showAll="0"/>
    <pivotField showAll="0"/>
    <pivotField showAll="0">
      <items count="5">
        <item x="3"/>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9"/>
  </rowFields>
  <rowItems count="5">
    <i>
      <x/>
    </i>
    <i>
      <x v="1"/>
    </i>
    <i>
      <x v="2"/>
    </i>
    <i>
      <x v="3"/>
    </i>
    <i>
      <x v="4"/>
    </i>
  </rowItems>
  <colItems count="1">
    <i/>
  </colItems>
  <dataFields count="1">
    <dataField name="Count of Accident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482AEB-2CE3-440F-871B-710662F700BA}" name="Acc Cause"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B75:C82" firstHeaderRow="1" firstDataRow="1" firstDataCol="1"/>
  <pivotFields count="27">
    <pivotField showAll="0"/>
    <pivotField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items count="3">
        <item x="1"/>
        <item x="0"/>
        <item t="default"/>
      </items>
    </pivotField>
    <pivotField showAll="0">
      <items count="9">
        <item x="2"/>
        <item x="4"/>
        <item x="6"/>
        <item x="5"/>
        <item x="7"/>
        <item x="3"/>
        <item x="1"/>
        <item x="0"/>
        <item t="default"/>
      </items>
    </pivotField>
    <pivotField showAll="0">
      <items count="6">
        <item x="2"/>
        <item x="3"/>
        <item x="4"/>
        <item x="1"/>
        <item x="0"/>
        <item t="default"/>
      </items>
    </pivotField>
    <pivotField showAll="0">
      <items count="6">
        <item x="1"/>
        <item x="3"/>
        <item x="2"/>
        <item x="0"/>
        <item x="4"/>
        <item t="default"/>
      </items>
    </pivotField>
    <pivotField showAll="0">
      <items count="9">
        <item x="3"/>
        <item m="1" x="7"/>
        <item x="5"/>
        <item x="6"/>
        <item x="2"/>
        <item x="0"/>
        <item x="1"/>
        <item x="4"/>
        <item t="default"/>
      </items>
    </pivotField>
    <pivotField axis="axisRow" showAll="0" sortType="descending">
      <items count="8">
        <item x="5"/>
        <item x="6"/>
        <item x="2"/>
        <item x="1"/>
        <item x="0"/>
        <item x="4"/>
        <item x="3"/>
        <item t="default"/>
      </items>
      <autoSortScope>
        <pivotArea dataOnly="0" outline="0" fieldPosition="0">
          <references count="1">
            <reference field="4294967294" count="1" selected="0">
              <x v="0"/>
            </reference>
          </references>
        </pivotArea>
      </autoSortScope>
    </pivotField>
    <pivotField showAll="0">
      <items count="5">
        <item x="1"/>
        <item x="0"/>
        <item x="3"/>
        <item x="2"/>
        <item t="default"/>
      </items>
    </pivotField>
    <pivotField numFmtId="1" showAll="0"/>
    <pivotField numFmtId="1" showAll="0"/>
    <pivotField showAll="0">
      <items count="4">
        <item x="0"/>
        <item x="2"/>
        <item x="1"/>
        <item t="default"/>
      </items>
    </pivotField>
    <pivotField numFmtId="1" showAll="0"/>
    <pivotField dataField="1" multipleItemSelectionAllowed="1" showAll="0">
      <items count="5">
        <item x="3"/>
        <item x="2"/>
        <item x="1"/>
        <item x="0"/>
        <item t="default"/>
      </items>
    </pivotField>
    <pivotField numFmtId="1" showAll="0"/>
    <pivotField showAll="0"/>
    <pivotField showAll="0"/>
    <pivotField showAll="0">
      <items count="5">
        <item x="3"/>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1"/>
  </rowFields>
  <rowItems count="7">
    <i>
      <x v="5"/>
    </i>
    <i>
      <x v="3"/>
    </i>
    <i>
      <x v="2"/>
    </i>
    <i>
      <x v="4"/>
    </i>
    <i>
      <x v="6"/>
    </i>
    <i>
      <x/>
    </i>
    <i>
      <x v="1"/>
    </i>
  </rowItems>
  <colItems count="1">
    <i/>
  </colItems>
  <dataFields count="1">
    <dataField name="Count of Severity"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7CC210-48C4-4F8B-B81A-6994B2EED921}" name="Top 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3">
  <location ref="B179:C183" firstHeaderRow="1" firstDataRow="1" firstDataCol="1"/>
  <pivotFields count="27">
    <pivotField showAll="0"/>
    <pivotField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pivotField axis="axisRow" showAll="0" measureFilter="1" sortType="descending">
      <items count="9">
        <item x="2"/>
        <item x="4"/>
        <item x="6"/>
        <item x="5"/>
        <item x="7"/>
        <item x="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8">
        <item x="5"/>
        <item x="6"/>
        <item x="2"/>
        <item x="1"/>
        <item x="0"/>
        <item x="4"/>
        <item x="3"/>
        <item t="default"/>
      </items>
    </pivotField>
    <pivotField showAll="0"/>
    <pivotField numFmtId="1" showAll="0"/>
    <pivotField numFmtId="1" showAll="0"/>
    <pivotField showAll="0"/>
    <pivotField dataField="1" numFmtId="1" showAll="0"/>
    <pivotField multipleItemSelectionAllowed="1" showAll="0"/>
    <pivotField numFmtI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7"/>
  </rowFields>
  <rowItems count="4">
    <i>
      <x/>
    </i>
    <i>
      <x v="5"/>
    </i>
    <i>
      <x v="3"/>
    </i>
    <i t="grand">
      <x/>
    </i>
  </rowItems>
  <colItems count="1">
    <i/>
  </colItems>
  <dataFields count="1">
    <dataField name="Sum of Casualties" fld="16" baseField="0" baseItem="0" numFmtId="1"/>
  </dataFields>
  <pivotTableStyleInfo name="PivotStyleLight16" showRowHeaders="1" showColHeaders="1" showRowStripes="0" showColStripes="0" showLastColumn="1"/>
  <filters count="1">
    <filter fld="7"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AAE2CF-C112-43A3-B6ED-EAC35CA321F4}" name="Month"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121:D134" firstHeaderRow="0" firstDataRow="1" firstDataCol="1"/>
  <pivotFields count="27">
    <pivotField showAll="0"/>
    <pivotField dataField="1"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items count="3">
        <item x="1"/>
        <item x="0"/>
        <item t="default"/>
      </items>
    </pivotField>
    <pivotField showAll="0">
      <items count="9">
        <item x="2"/>
        <item x="4"/>
        <item x="6"/>
        <item x="5"/>
        <item x="7"/>
        <item x="3"/>
        <item x="1"/>
        <item x="0"/>
        <item t="default"/>
      </items>
    </pivotField>
    <pivotField showAll="0">
      <items count="6">
        <item x="2"/>
        <item x="3"/>
        <item x="4"/>
        <item x="1"/>
        <item x="0"/>
        <item t="default"/>
      </items>
    </pivotField>
    <pivotField showAll="0">
      <items count="6">
        <item x="1"/>
        <item x="3"/>
        <item x="2"/>
        <item x="0"/>
        <item x="4"/>
        <item t="default"/>
      </items>
    </pivotField>
    <pivotField showAll="0">
      <items count="9">
        <item x="3"/>
        <item m="1" x="7"/>
        <item x="5"/>
        <item x="6"/>
        <item x="2"/>
        <item x="0"/>
        <item x="1"/>
        <item x="4"/>
        <item t="default"/>
      </items>
    </pivotField>
    <pivotField showAll="0">
      <items count="8">
        <item x="5"/>
        <item x="6"/>
        <item x="2"/>
        <item x="1"/>
        <item x="0"/>
        <item x="4"/>
        <item x="3"/>
        <item t="default"/>
      </items>
    </pivotField>
    <pivotField showAll="0">
      <items count="5">
        <item x="1"/>
        <item x="0"/>
        <item x="3"/>
        <item x="2"/>
        <item t="default"/>
      </items>
    </pivotField>
    <pivotField numFmtId="1" showAll="0"/>
    <pivotField numFmtId="1" showAll="0"/>
    <pivotField showAll="0">
      <items count="4">
        <item x="0"/>
        <item x="2"/>
        <item x="1"/>
        <item t="default"/>
      </items>
    </pivotField>
    <pivotField dataField="1" numFmtId="1" showAll="0"/>
    <pivotField multipleItemSelectionAllowed="1" showAll="0">
      <items count="5">
        <item x="3"/>
        <item x="2"/>
        <item x="1"/>
        <item x="0"/>
        <item t="default"/>
      </items>
    </pivotField>
    <pivotField numFmtId="1" showAll="0"/>
    <pivotField showAll="0"/>
    <pivotField showAll="0"/>
    <pivotField showAll="0">
      <items count="5">
        <item x="3"/>
        <item x="0"/>
        <item x="1"/>
        <item x="2"/>
        <item t="default"/>
      </items>
    </pivotField>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x="25"/>
        <item t="default"/>
      </items>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Casualties" fld="16" baseField="0" baseItem="0" numFmtId="1"/>
    <dataField name="Count of Accident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AD35FB-060E-4CF1-BFE6-022DF4603EE9}" name="Road Type"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
  <location ref="B24:D29" firstHeaderRow="0" firstDataRow="1" firstDataCol="1"/>
  <pivotFields count="27">
    <pivotField showAll="0"/>
    <pivotField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items count="3">
        <item x="1"/>
        <item x="0"/>
        <item t="default"/>
      </items>
    </pivotField>
    <pivotField showAll="0">
      <items count="9">
        <item x="2"/>
        <item x="4"/>
        <item x="6"/>
        <item x="5"/>
        <item x="7"/>
        <item x="3"/>
        <item x="1"/>
        <item x="0"/>
        <item t="default"/>
      </items>
    </pivotField>
    <pivotField axis="axisRow" showAll="0">
      <items count="6">
        <item x="2"/>
        <item x="3"/>
        <item x="4"/>
        <item x="1"/>
        <item x="0"/>
        <item t="default"/>
      </items>
    </pivotField>
    <pivotField showAll="0">
      <items count="6">
        <item x="1"/>
        <item x="3"/>
        <item x="2"/>
        <item x="0"/>
        <item x="4"/>
        <item t="default"/>
      </items>
    </pivotField>
    <pivotField showAll="0">
      <items count="9">
        <item x="3"/>
        <item m="1" x="7"/>
        <item x="5"/>
        <item x="6"/>
        <item x="2"/>
        <item x="0"/>
        <item x="1"/>
        <item x="4"/>
        <item t="default"/>
      </items>
    </pivotField>
    <pivotField showAll="0">
      <items count="8">
        <item x="5"/>
        <item x="6"/>
        <item x="2"/>
        <item x="1"/>
        <item x="0"/>
        <item x="4"/>
        <item x="3"/>
        <item t="default"/>
      </items>
    </pivotField>
    <pivotField showAll="0">
      <items count="5">
        <item x="1"/>
        <item x="0"/>
        <item x="3"/>
        <item x="2"/>
        <item t="default"/>
      </items>
    </pivotField>
    <pivotField dataField="1" numFmtId="1" showAll="0"/>
    <pivotField numFmtId="1" showAll="0"/>
    <pivotField showAll="0">
      <items count="4">
        <item x="0"/>
        <item x="2"/>
        <item x="1"/>
        <item t="default"/>
      </items>
    </pivotField>
    <pivotField dataField="1" numFmtId="1" showAll="0">
      <items count="12">
        <item x="0"/>
        <item x="10"/>
        <item x="2"/>
        <item x="9"/>
        <item x="3"/>
        <item x="6"/>
        <item x="5"/>
        <item x="1"/>
        <item x="7"/>
        <item x="8"/>
        <item x="4"/>
        <item t="default"/>
      </items>
    </pivotField>
    <pivotField multipleItemSelectionAllowed="1" showAll="0">
      <items count="5">
        <item x="3"/>
        <item x="2"/>
        <item x="1"/>
        <item x="0"/>
        <item t="default"/>
      </items>
    </pivotField>
    <pivotField numFmtId="1" showAll="0"/>
    <pivotField showAll="0"/>
    <pivotField showAll="0"/>
    <pivotField showAll="0">
      <items count="5">
        <item x="3"/>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8"/>
  </rowFields>
  <rowItems count="5">
    <i>
      <x/>
    </i>
    <i>
      <x v="1"/>
    </i>
    <i>
      <x v="2"/>
    </i>
    <i>
      <x v="3"/>
    </i>
    <i>
      <x v="4"/>
    </i>
  </rowItems>
  <colFields count="1">
    <field x="-2"/>
  </colFields>
  <colItems count="2">
    <i>
      <x/>
    </i>
    <i i="1">
      <x v="1"/>
    </i>
  </colItems>
  <dataFields count="2">
    <dataField name="Sum of Vehicles Involved" fld="13" baseField="0" baseItem="0" numFmtId="1"/>
    <dataField name="Sum of Casualties" fld="16" baseField="0" baseItem="0" numFmtId="1"/>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2628A9-A567-4398-8094-12DC4F7FBF4D}" name="Location Accident"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B9:C17" firstHeaderRow="1" firstDataRow="1" firstDataCol="1"/>
  <pivotFields count="27">
    <pivotField showAll="0"/>
    <pivotField dataField="1"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items count="3">
        <item x="1"/>
        <item x="0"/>
        <item t="default"/>
      </items>
    </pivotField>
    <pivotField axis="axisRow" showAll="0" sortType="ascending">
      <items count="9">
        <item x="2"/>
        <item x="4"/>
        <item x="6"/>
        <item x="5"/>
        <item x="7"/>
        <item x="3"/>
        <item x="1"/>
        <item x="0"/>
        <item t="default"/>
      </items>
      <autoSortScope>
        <pivotArea dataOnly="0" outline="0" fieldPosition="0">
          <references count="1">
            <reference field="4294967294" count="1" selected="0">
              <x v="0"/>
            </reference>
          </references>
        </pivotArea>
      </autoSortScope>
    </pivotField>
    <pivotField showAll="0">
      <items count="6">
        <item x="2"/>
        <item x="3"/>
        <item x="4"/>
        <item x="1"/>
        <item x="0"/>
        <item t="default"/>
      </items>
    </pivotField>
    <pivotField showAll="0">
      <items count="6">
        <item x="1"/>
        <item x="3"/>
        <item x="2"/>
        <item x="0"/>
        <item x="4"/>
        <item t="default"/>
      </items>
    </pivotField>
    <pivotField showAll="0">
      <items count="9">
        <item x="3"/>
        <item m="1" x="7"/>
        <item x="5"/>
        <item x="6"/>
        <item x="2"/>
        <item x="0"/>
        <item x="1"/>
        <item x="4"/>
        <item t="default"/>
      </items>
    </pivotField>
    <pivotField showAll="0">
      <items count="8">
        <item x="5"/>
        <item x="6"/>
        <item x="2"/>
        <item x="1"/>
        <item x="0"/>
        <item x="4"/>
        <item x="3"/>
        <item t="default"/>
      </items>
    </pivotField>
    <pivotField showAll="0">
      <items count="5">
        <item x="1"/>
        <item x="0"/>
        <item x="3"/>
        <item x="2"/>
        <item t="default"/>
      </items>
    </pivotField>
    <pivotField numFmtId="1" showAll="0"/>
    <pivotField numFmtId="1" showAll="0"/>
    <pivotField showAll="0">
      <items count="4">
        <item x="0"/>
        <item x="2"/>
        <item x="1"/>
        <item t="default"/>
      </items>
    </pivotField>
    <pivotField numFmtId="1" showAll="0"/>
    <pivotField multipleItemSelectionAllowed="1" showAll="0">
      <items count="5">
        <item x="3"/>
        <item x="2"/>
        <item x="1"/>
        <item x="0"/>
        <item t="default"/>
      </items>
    </pivotField>
    <pivotField numFmtId="1" showAll="0"/>
    <pivotField showAll="0"/>
    <pivotField showAll="0"/>
    <pivotField showAll="0">
      <items count="5">
        <item x="3"/>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7"/>
  </rowFields>
  <rowItems count="8">
    <i>
      <x v="1"/>
    </i>
    <i>
      <x v="2"/>
    </i>
    <i>
      <x v="6"/>
    </i>
    <i>
      <x v="3"/>
    </i>
    <i>
      <x v="7"/>
    </i>
    <i>
      <x v="5"/>
    </i>
    <i>
      <x v="4"/>
    </i>
    <i>
      <x/>
    </i>
  </rowItems>
  <colItems count="1">
    <i/>
  </colItems>
  <dataFields count="1">
    <dataField name="Count of Accident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2D57F2-0037-4082-8925-87A7998A929C}" name="Severity"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B93:C97" firstHeaderRow="1" firstDataRow="1" firstDataCol="1"/>
  <pivotFields count="27">
    <pivotField showAll="0"/>
    <pivotField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items count="3">
        <item x="1"/>
        <item x="0"/>
        <item t="default"/>
      </items>
    </pivotField>
    <pivotField showAll="0">
      <items count="9">
        <item x="2"/>
        <item x="4"/>
        <item x="6"/>
        <item x="5"/>
        <item x="7"/>
        <item x="3"/>
        <item x="1"/>
        <item x="0"/>
        <item t="default"/>
      </items>
    </pivotField>
    <pivotField showAll="0">
      <items count="6">
        <item x="2"/>
        <item x="3"/>
        <item x="4"/>
        <item x="1"/>
        <item x="0"/>
        <item t="default"/>
      </items>
    </pivotField>
    <pivotField showAll="0">
      <items count="6">
        <item x="1"/>
        <item x="3"/>
        <item x="2"/>
        <item x="0"/>
        <item x="4"/>
        <item t="default"/>
      </items>
    </pivotField>
    <pivotField showAll="0">
      <items count="9">
        <item x="3"/>
        <item m="1" x="7"/>
        <item x="5"/>
        <item x="6"/>
        <item x="2"/>
        <item x="0"/>
        <item x="1"/>
        <item x="4"/>
        <item t="default"/>
      </items>
    </pivotField>
    <pivotField showAll="0">
      <items count="8">
        <item x="5"/>
        <item x="6"/>
        <item x="2"/>
        <item x="1"/>
        <item x="0"/>
        <item x="4"/>
        <item x="3"/>
        <item t="default"/>
      </items>
    </pivotField>
    <pivotField showAll="0">
      <items count="5">
        <item x="1"/>
        <item x="0"/>
        <item x="3"/>
        <item x="2"/>
        <item t="default"/>
      </items>
    </pivotField>
    <pivotField numFmtId="1" showAll="0"/>
    <pivotField numFmtId="1" showAll="0"/>
    <pivotField showAll="0">
      <items count="4">
        <item x="0"/>
        <item x="2"/>
        <item x="1"/>
        <item t="default"/>
      </items>
    </pivotField>
    <pivotField numFmtId="1" showAll="0"/>
    <pivotField axis="axisRow" multipleItemSelectionAllowed="1" showAll="0">
      <items count="5">
        <item x="3"/>
        <item x="2"/>
        <item x="1"/>
        <item x="0"/>
        <item t="default"/>
      </items>
    </pivotField>
    <pivotField numFmtId="1" showAll="0"/>
    <pivotField dataField="1" showAll="0"/>
    <pivotField showAll="0"/>
    <pivotField showAll="0">
      <items count="5">
        <item x="3"/>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7"/>
  </rowFields>
  <rowItems count="4">
    <i>
      <x/>
    </i>
    <i>
      <x v="1"/>
    </i>
    <i>
      <x v="2"/>
    </i>
    <i>
      <x v="3"/>
    </i>
  </rowItems>
  <colItems count="1">
    <i/>
  </colItems>
  <dataFields count="1">
    <dataField name="Count of Hospitalization Required"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9ECCA15-F67F-4938-96F1-DDBBC59CECC6}" name="Bottom3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ottom 3">
  <location ref="B191:C195" firstHeaderRow="1" firstDataRow="1" firstDataCol="1"/>
  <pivotFields count="27">
    <pivotField showAll="0"/>
    <pivotField showAll="0"/>
    <pivotField numFmtId="14" showAll="0">
      <items count="1224">
        <item x="208"/>
        <item x="511"/>
        <item x="866"/>
        <item x="418"/>
        <item x="531"/>
        <item x="765"/>
        <item x="751"/>
        <item x="1048"/>
        <item x="906"/>
        <item x="20"/>
        <item x="154"/>
        <item x="409"/>
        <item x="1145"/>
        <item x="1101"/>
        <item x="996"/>
        <item x="237"/>
        <item x="883"/>
        <item x="308"/>
        <item x="737"/>
        <item x="677"/>
        <item x="80"/>
        <item x="540"/>
        <item x="137"/>
        <item x="840"/>
        <item x="952"/>
        <item x="578"/>
        <item x="232"/>
        <item x="938"/>
        <item x="924"/>
        <item x="230"/>
        <item x="367"/>
        <item x="95"/>
        <item x="156"/>
        <item x="797"/>
        <item x="724"/>
        <item x="174"/>
        <item x="1018"/>
        <item x="117"/>
        <item x="266"/>
        <item x="426"/>
        <item x="405"/>
        <item x="748"/>
        <item x="1153"/>
        <item x="227"/>
        <item x="714"/>
        <item x="185"/>
        <item x="241"/>
        <item x="518"/>
        <item x="448"/>
        <item x="895"/>
        <item x="451"/>
        <item x="1100"/>
        <item x="1045"/>
        <item x="127"/>
        <item x="959"/>
        <item x="413"/>
        <item x="650"/>
        <item x="784"/>
        <item x="1041"/>
        <item x="128"/>
        <item x="759"/>
        <item x="1044"/>
        <item x="1087"/>
        <item x="1156"/>
        <item x="63"/>
        <item x="849"/>
        <item x="307"/>
        <item x="795"/>
        <item x="191"/>
        <item x="1016"/>
        <item x="481"/>
        <item x="623"/>
        <item x="529"/>
        <item x="1118"/>
        <item x="500"/>
        <item x="1042"/>
        <item x="90"/>
        <item x="334"/>
        <item x="538"/>
        <item x="240"/>
        <item x="200"/>
        <item x="1121"/>
        <item x="679"/>
        <item x="351"/>
        <item x="146"/>
        <item x="829"/>
        <item x="297"/>
        <item x="380"/>
        <item x="209"/>
        <item x="580"/>
        <item x="786"/>
        <item x="586"/>
        <item x="556"/>
        <item x="900"/>
        <item x="628"/>
        <item x="465"/>
        <item x="509"/>
        <item x="1163"/>
        <item x="1054"/>
        <item x="416"/>
        <item x="611"/>
        <item x="430"/>
        <item x="271"/>
        <item x="914"/>
        <item x="745"/>
        <item x="966"/>
        <item x="1147"/>
        <item x="1109"/>
        <item x="373"/>
        <item x="574"/>
        <item x="1111"/>
        <item x="860"/>
        <item x="592"/>
        <item x="217"/>
        <item x="844"/>
        <item x="1132"/>
        <item x="204"/>
        <item x="1013"/>
        <item x="981"/>
        <item x="770"/>
        <item x="730"/>
        <item x="133"/>
        <item x="192"/>
        <item x="1078"/>
        <item x="932"/>
        <item x="119"/>
        <item x="1197"/>
        <item x="368"/>
        <item x="1106"/>
        <item x="60"/>
        <item x="1218"/>
        <item x="379"/>
        <item x="1208"/>
        <item x="596"/>
        <item x="848"/>
        <item x="854"/>
        <item x="1058"/>
        <item x="1063"/>
        <item x="853"/>
        <item x="933"/>
        <item x="103"/>
        <item x="1128"/>
        <item x="885"/>
        <item x="1126"/>
        <item x="918"/>
        <item x="1170"/>
        <item x="769"/>
        <item x="201"/>
        <item x="1032"/>
        <item x="681"/>
        <item x="1176"/>
        <item x="1110"/>
        <item x="199"/>
        <item x="125"/>
        <item x="939"/>
        <item x="781"/>
        <item x="699"/>
        <item x="177"/>
        <item x="1192"/>
        <item x="568"/>
        <item x="382"/>
        <item x="411"/>
        <item x="867"/>
        <item x="116"/>
        <item x="1089"/>
        <item x="8"/>
        <item x="55"/>
        <item x="626"/>
        <item x="357"/>
        <item x="604"/>
        <item x="653"/>
        <item x="12"/>
        <item x="1077"/>
        <item x="1181"/>
        <item x="1012"/>
        <item x="965"/>
        <item x="732"/>
        <item x="73"/>
        <item x="207"/>
        <item x="812"/>
        <item x="53"/>
        <item x="911"/>
        <item x="1005"/>
        <item x="498"/>
        <item x="196"/>
        <item x="635"/>
        <item x="1059"/>
        <item x="173"/>
        <item x="1130"/>
        <item x="949"/>
        <item x="1094"/>
        <item x="434"/>
        <item x="631"/>
        <item x="79"/>
        <item x="327"/>
        <item x="927"/>
        <item x="450"/>
        <item x="136"/>
        <item x="1001"/>
        <item x="773"/>
        <item x="253"/>
        <item x="1069"/>
        <item x="59"/>
        <item x="632"/>
        <item x="376"/>
        <item x="31"/>
        <item x="470"/>
        <item x="817"/>
        <item x="882"/>
        <item x="396"/>
        <item x="180"/>
        <item x="1007"/>
        <item x="22"/>
        <item x="30"/>
        <item x="881"/>
        <item x="512"/>
        <item x="869"/>
        <item x="1143"/>
        <item x="871"/>
        <item x="528"/>
        <item x="328"/>
        <item x="576"/>
        <item x="1080"/>
        <item x="366"/>
        <item x="420"/>
        <item x="1193"/>
        <item x="676"/>
        <item x="685"/>
        <item x="419"/>
        <item x="36"/>
        <item x="245"/>
        <item x="1168"/>
        <item x="427"/>
        <item x="40"/>
        <item x="641"/>
        <item x="1151"/>
        <item x="539"/>
        <item x="811"/>
        <item x="1216"/>
        <item x="319"/>
        <item x="422"/>
        <item x="323"/>
        <item x="555"/>
        <item x="275"/>
        <item x="782"/>
        <item x="776"/>
        <item x="482"/>
        <item x="493"/>
        <item x="929"/>
        <item x="695"/>
        <item x="754"/>
        <item x="222"/>
        <item x="397"/>
        <item x="1028"/>
        <item x="1095"/>
        <item x="280"/>
        <item x="985"/>
        <item x="666"/>
        <item x="1154"/>
        <item x="193"/>
        <item x="188"/>
        <item x="42"/>
        <item x="1149"/>
        <item x="997"/>
        <item x="942"/>
        <item x="251"/>
        <item x="454"/>
        <item x="1134"/>
        <item x="1122"/>
        <item x="145"/>
        <item x="608"/>
        <item x="64"/>
        <item x="460"/>
        <item x="910"/>
        <item x="791"/>
        <item x="979"/>
        <item x="104"/>
        <item x="233"/>
        <item x="453"/>
        <item x="598"/>
        <item x="508"/>
        <item x="83"/>
        <item x="184"/>
        <item x="892"/>
        <item x="289"/>
        <item x="52"/>
        <item x="496"/>
        <item x="92"/>
        <item x="810"/>
        <item x="934"/>
        <item x="1004"/>
        <item x="1185"/>
        <item x="627"/>
        <item x="229"/>
        <item x="1033"/>
        <item x="281"/>
        <item x="800"/>
        <item x="1188"/>
        <item x="1020"/>
        <item x="678"/>
        <item x="23"/>
        <item x="923"/>
        <item x="349"/>
        <item x="876"/>
        <item x="728"/>
        <item x="696"/>
        <item x="768"/>
        <item x="1211"/>
        <item x="489"/>
        <item x="862"/>
        <item x="239"/>
        <item x="1172"/>
        <item x="648"/>
        <item x="954"/>
        <item x="926"/>
        <item x="1161"/>
        <item x="348"/>
        <item x="190"/>
        <item x="1072"/>
        <item x="1162"/>
        <item x="1157"/>
        <item x="559"/>
        <item x="395"/>
        <item x="1212"/>
        <item x="822"/>
        <item x="746"/>
        <item x="1036"/>
        <item x="41"/>
        <item x="440"/>
        <item x="439"/>
        <item x="787"/>
        <item x="102"/>
        <item x="488"/>
        <item x="215"/>
        <item x="298"/>
        <item x="11"/>
        <item x="980"/>
        <item x="1169"/>
        <item x="1105"/>
        <item x="365"/>
        <item x="999"/>
        <item x="816"/>
        <item x="258"/>
        <item x="359"/>
        <item x="471"/>
        <item x="861"/>
        <item x="740"/>
        <item x="449"/>
        <item x="543"/>
        <item x="32"/>
        <item x="1088"/>
        <item x="668"/>
        <item x="304"/>
        <item x="886"/>
        <item x="431"/>
        <item x="1189"/>
        <item x="432"/>
        <item x="836"/>
        <item x="358"/>
        <item x="485"/>
        <item x="969"/>
        <item x="262"/>
        <item x="839"/>
        <item x="901"/>
        <item x="495"/>
        <item x="1046"/>
        <item x="565"/>
        <item x="337"/>
        <item x="1056"/>
        <item x="1175"/>
        <item x="161"/>
        <item x="988"/>
        <item x="336"/>
        <item x="701"/>
        <item x="977"/>
        <item x="362"/>
        <item x="527"/>
        <item x="708"/>
        <item x="1074"/>
        <item x="1024"/>
        <item x="70"/>
        <item x="134"/>
        <item x="722"/>
        <item x="130"/>
        <item x="37"/>
        <item x="793"/>
        <item x="1184"/>
        <item x="807"/>
        <item x="600"/>
        <item x="875"/>
        <item x="562"/>
        <item x="375"/>
        <item x="711"/>
        <item x="74"/>
        <item x="1066"/>
        <item x="855"/>
        <item x="444"/>
        <item x="530"/>
        <item x="1112"/>
        <item x="1015"/>
        <item x="820"/>
        <item x="905"/>
        <item x="58"/>
        <item x="290"/>
        <item x="155"/>
        <item x="962"/>
        <item x="1202"/>
        <item x="106"/>
        <item x="452"/>
        <item x="863"/>
        <item x="149"/>
        <item x="6"/>
        <item x="1043"/>
        <item x="571"/>
        <item x="1173"/>
        <item x="126"/>
        <item x="221"/>
        <item x="183"/>
        <item x="978"/>
        <item x="138"/>
        <item x="1047"/>
        <item x="160"/>
        <item x="536"/>
        <item x="1"/>
        <item x="464"/>
        <item x="456"/>
        <item x="903"/>
        <item x="260"/>
        <item x="1050"/>
        <item x="144"/>
        <item x="1083"/>
        <item x="345"/>
        <item x="1158"/>
        <item x="1053"/>
        <item x="118"/>
        <item x="535"/>
        <item x="433"/>
        <item x="461"/>
        <item x="404"/>
        <item x="525"/>
        <item x="646"/>
        <item x="45"/>
        <item x="1098"/>
        <item x="702"/>
        <item x="1067"/>
        <item x="150"/>
        <item x="738"/>
        <item x="723"/>
        <item x="13"/>
        <item x="1152"/>
        <item x="148"/>
        <item x="1213"/>
        <item x="403"/>
        <item x="1084"/>
        <item x="1190"/>
        <item x="683"/>
        <item x="486"/>
        <item x="982"/>
        <item x="664"/>
        <item x="801"/>
        <item x="392"/>
        <item x="579"/>
        <item x="1155"/>
        <item x="620"/>
        <item x="612"/>
        <item x="132"/>
        <item x="819"/>
        <item x="162"/>
        <item x="385"/>
        <item x="353"/>
        <item x="972"/>
        <item x="610"/>
        <item x="590"/>
        <item x="81"/>
        <item x="77"/>
        <item x="47"/>
        <item x="483"/>
        <item x="1079"/>
        <item x="303"/>
        <item x="667"/>
        <item x="29"/>
        <item x="533"/>
        <item x="1102"/>
        <item x="1221"/>
        <item x="1114"/>
        <item x="1198"/>
        <item x="1002"/>
        <item x="785"/>
        <item x="736"/>
        <item x="775"/>
        <item x="894"/>
        <item x="624"/>
        <item x="361"/>
        <item x="142"/>
        <item x="516"/>
        <item x="902"/>
        <item x="570"/>
        <item x="141"/>
        <item x="660"/>
        <item x="341"/>
        <item x="912"/>
        <item x="581"/>
        <item x="521"/>
        <item x="1092"/>
        <item x="948"/>
        <item x="975"/>
        <item x="187"/>
        <item x="347"/>
        <item x="339"/>
        <item x="91"/>
        <item x="563"/>
        <item x="1082"/>
        <item x="1140"/>
        <item x="346"/>
        <item x="675"/>
        <item x="919"/>
        <item x="108"/>
        <item x="718"/>
        <item x="224"/>
        <item x="252"/>
        <item x="990"/>
        <item x="519"/>
        <item x="324"/>
        <item x="1115"/>
        <item x="317"/>
        <item x="834"/>
        <item x="1104"/>
        <item x="564"/>
        <item x="1201"/>
        <item x="28"/>
        <item x="920"/>
        <item x="293"/>
        <item x="605"/>
        <item x="976"/>
        <item x="655"/>
        <item x="213"/>
        <item x="86"/>
        <item x="202"/>
        <item x="1085"/>
        <item x="884"/>
        <item x="850"/>
        <item x="753"/>
        <item x="189"/>
        <item x="546"/>
        <item x="370"/>
        <item x="49"/>
        <item x="931"/>
        <item x="97"/>
        <item x="435"/>
        <item x="5"/>
        <item x="656"/>
        <item x="943"/>
        <item x="1209"/>
        <item x="1051"/>
        <item x="597"/>
        <item x="288"/>
        <item x="474"/>
        <item x="771"/>
        <item x="805"/>
        <item x="717"/>
        <item x="513"/>
        <item x="625"/>
        <item x="566"/>
        <item x="573"/>
        <item x="587"/>
        <item x="386"/>
        <item x="951"/>
        <item x="264"/>
        <item x="917"/>
        <item x="259"/>
        <item x="203"/>
        <item x="993"/>
        <item x="731"/>
        <item x="789"/>
        <item x="617"/>
        <item x="1026"/>
        <item x="34"/>
        <item x="457"/>
        <item x="909"/>
        <item x="316"/>
        <item x="105"/>
        <item x="99"/>
        <item x="537"/>
        <item x="340"/>
        <item x="1222"/>
        <item x="169"/>
        <item x="606"/>
        <item x="659"/>
        <item x="925"/>
        <item x="994"/>
        <item x="18"/>
        <item x="466"/>
        <item x="908"/>
        <item x="953"/>
        <item x="887"/>
        <item x="713"/>
        <item x="76"/>
        <item x="814"/>
        <item x="214"/>
        <item x="798"/>
        <item x="692"/>
        <item x="550"/>
        <item x="400"/>
        <item x="123"/>
        <item x="637"/>
        <item x="352"/>
        <item x="548"/>
        <item x="950"/>
        <item x="124"/>
        <item x="356"/>
        <item x="897"/>
        <item x="277"/>
        <item x="1071"/>
        <item x="1142"/>
        <item x="478"/>
        <item x="25"/>
        <item x="890"/>
        <item x="1006"/>
        <item x="85"/>
        <item x="1166"/>
        <item x="593"/>
        <item x="607"/>
        <item x="505"/>
        <item x="1159"/>
        <item x="630"/>
        <item x="672"/>
        <item x="139"/>
        <item x="446"/>
        <item x="436"/>
        <item x="684"/>
        <item x="657"/>
        <item x="402"/>
        <item x="891"/>
        <item x="261"/>
        <item x="523"/>
        <item x="423"/>
        <item x="615"/>
        <item x="113"/>
        <item x="558"/>
        <item x="1003"/>
        <item x="101"/>
        <item x="115"/>
        <item x="828"/>
        <item x="716"/>
        <item x="1204"/>
        <item x="698"/>
        <item x="764"/>
        <item x="1217"/>
        <item x="760"/>
        <item x="157"/>
        <item x="408"/>
        <item x="984"/>
        <item x="354"/>
        <item x="762"/>
        <item x="520"/>
        <item x="780"/>
        <item x="249"/>
        <item x="62"/>
        <item x="429"/>
        <item x="219"/>
        <item x="726"/>
        <item x="17"/>
        <item x="661"/>
        <item x="54"/>
        <item x="143"/>
        <item x="602"/>
        <item x="874"/>
        <item x="1179"/>
        <item x="1097"/>
        <item x="963"/>
        <item x="390"/>
        <item x="282"/>
        <item x="291"/>
        <item x="383"/>
        <item x="733"/>
        <item x="21"/>
        <item x="888"/>
        <item x="517"/>
        <item x="218"/>
        <item x="51"/>
        <item x="688"/>
        <item x="168"/>
        <item x="331"/>
        <item x="841"/>
        <item x="1177"/>
        <item x="468"/>
        <item x="913"/>
        <item x="652"/>
        <item x="131"/>
        <item x="857"/>
        <item x="735"/>
        <item x="381"/>
        <item x="497"/>
        <item x="761"/>
        <item x="603"/>
        <item x="643"/>
        <item x="532"/>
        <item x="1022"/>
        <item x="703"/>
        <item x="896"/>
        <item x="846"/>
        <item x="121"/>
        <item x="1207"/>
        <item x="459"/>
        <item x="986"/>
        <item x="437"/>
        <item x="406"/>
        <item x="671"/>
        <item x="292"/>
        <item x="936"/>
        <item x="268"/>
        <item x="1023"/>
        <item x="928"/>
        <item x="1205"/>
        <item x="534"/>
        <item x="1133"/>
        <item x="591"/>
        <item x="526"/>
        <item x="410"/>
        <item x="1139"/>
        <item x="642"/>
        <item x="93"/>
        <item x="153"/>
        <item x="809"/>
        <item x="503"/>
        <item x="680"/>
        <item x="313"/>
        <item x="65"/>
        <item x="39"/>
        <item x="645"/>
        <item x="970"/>
        <item x="256"/>
        <item x="1200"/>
        <item x="815"/>
        <item x="1035"/>
        <item x="743"/>
        <item x="181"/>
        <item x="715"/>
        <item x="987"/>
        <item x="212"/>
        <item x="616"/>
        <item x="845"/>
        <item x="1068"/>
        <item x="286"/>
        <item x="1065"/>
        <item x="921"/>
        <item x="1076"/>
        <item x="220"/>
        <item x="541"/>
        <item x="1113"/>
        <item x="301"/>
        <item x="287"/>
        <item x="813"/>
        <item x="621"/>
        <item x="48"/>
        <item x="9"/>
        <item x="774"/>
        <item x="916"/>
        <item x="343"/>
        <item x="644"/>
        <item x="727"/>
        <item x="463"/>
        <item x="1075"/>
        <item x="705"/>
        <item x="315"/>
        <item x="662"/>
        <item x="832"/>
        <item x="170"/>
        <item x="649"/>
        <item x="326"/>
        <item x="394"/>
        <item x="682"/>
        <item x="417"/>
        <item x="1060"/>
        <item x="974"/>
        <item x="425"/>
        <item x="686"/>
        <item x="140"/>
        <item x="693"/>
        <item x="991"/>
        <item x="613"/>
        <item x="98"/>
        <item x="225"/>
        <item x="490"/>
        <item x="296"/>
        <item x="852"/>
        <item x="455"/>
        <item x="583"/>
        <item x="569"/>
        <item x="19"/>
        <item x="654"/>
        <item x="1191"/>
        <item x="250"/>
        <item x="1144"/>
        <item x="447"/>
        <item x="279"/>
        <item x="629"/>
        <item x="599"/>
        <item x="294"/>
        <item x="504"/>
        <item x="614"/>
        <item x="859"/>
        <item x="1214"/>
        <item x="223"/>
        <item x="638"/>
        <item x="265"/>
        <item x="1125"/>
        <item x="700"/>
        <item x="35"/>
        <item x="973"/>
        <item x="10"/>
        <item x="804"/>
        <item x="971"/>
        <item x="904"/>
        <item x="945"/>
        <item x="172"/>
        <item x="393"/>
        <item x="1031"/>
        <item x="387"/>
        <item x="506"/>
        <item x="968"/>
        <item x="318"/>
        <item x="158"/>
        <item x="0"/>
        <item x="1146"/>
        <item x="691"/>
        <item x="582"/>
        <item x="778"/>
        <item x="1021"/>
        <item x="26"/>
        <item x="310"/>
        <item x="1180"/>
        <item x="246"/>
        <item x="588"/>
        <item x="1096"/>
        <item x="729"/>
        <item x="167"/>
        <item x="15"/>
        <item x="110"/>
        <item x="197"/>
        <item x="864"/>
        <item x="96"/>
        <item x="1123"/>
        <item x="1116"/>
        <item x="472"/>
        <item x="663"/>
        <item x="1103"/>
        <item x="561"/>
        <item x="893"/>
        <item x="257"/>
        <item x="4"/>
        <item x="159"/>
        <item x="575"/>
        <item x="941"/>
        <item x="1061"/>
        <item x="1196"/>
        <item x="388"/>
        <item x="1135"/>
        <item x="333"/>
        <item x="309"/>
        <item x="442"/>
        <item x="44"/>
        <item x="589"/>
        <item x="835"/>
        <item x="1215"/>
        <item x="325"/>
        <item x="744"/>
        <item x="372"/>
        <item x="299"/>
        <item x="263"/>
        <item x="283"/>
        <item x="1093"/>
        <item x="1025"/>
        <item x="61"/>
        <item x="89"/>
        <item x="1027"/>
        <item x="856"/>
        <item x="122"/>
        <item x="46"/>
        <item x="151"/>
        <item x="473"/>
        <item x="1108"/>
        <item x="82"/>
        <item x="1164"/>
        <item x="164"/>
        <item x="522"/>
        <item x="802"/>
        <item x="1010"/>
        <item x="1019"/>
        <item x="1049"/>
        <item x="3"/>
        <item x="278"/>
        <item x="842"/>
        <item x="1099"/>
        <item x="873"/>
        <item x="710"/>
        <item x="1011"/>
        <item x="619"/>
        <item x="827"/>
        <item x="182"/>
        <item x="107"/>
        <item x="553"/>
        <item x="551"/>
        <item x="636"/>
        <item x="312"/>
        <item x="1008"/>
        <item x="1090"/>
        <item x="254"/>
        <item x="640"/>
        <item x="577"/>
        <item x="633"/>
        <item x="960"/>
        <item x="955"/>
        <item x="1199"/>
        <item x="704"/>
        <item x="88"/>
        <item x="665"/>
        <item x="1219"/>
        <item x="14"/>
        <item x="706"/>
        <item x="1160"/>
        <item x="879"/>
        <item x="407"/>
        <item x="865"/>
        <item x="524"/>
        <item x="669"/>
        <item x="300"/>
        <item x="33"/>
        <item x="332"/>
        <item x="270"/>
        <item x="152"/>
        <item x="205"/>
        <item x="756"/>
        <item x="709"/>
        <item x="330"/>
        <item x="796"/>
        <item x="43"/>
        <item x="276"/>
        <item x="957"/>
        <item x="458"/>
        <item x="1091"/>
        <item x="273"/>
        <item x="255"/>
        <item x="1186"/>
        <item x="186"/>
        <item x="872"/>
        <item x="480"/>
        <item x="1086"/>
        <item x="935"/>
        <item x="398"/>
        <item x="194"/>
        <item x="788"/>
        <item x="1000"/>
        <item x="651"/>
        <item x="721"/>
        <item x="1107"/>
        <item x="216"/>
        <item x="1220"/>
        <item x="826"/>
        <item x="947"/>
        <item x="320"/>
        <item x="499"/>
        <item x="584"/>
        <item x="510"/>
        <item x="2"/>
        <item x="1167"/>
        <item x="384"/>
        <item x="794"/>
        <item x="880"/>
        <item x="78"/>
        <item x="94"/>
        <item x="1136"/>
        <item x="658"/>
        <item x="799"/>
        <item x="342"/>
        <item x="961"/>
        <item x="818"/>
        <item x="1081"/>
        <item x="112"/>
        <item x="1034"/>
        <item x="1187"/>
        <item x="673"/>
        <item x="560"/>
        <item x="697"/>
        <item x="329"/>
        <item x="109"/>
        <item x="491"/>
        <item x="1150"/>
        <item x="165"/>
        <item x="547"/>
        <item x="823"/>
        <item x="401"/>
        <item x="247"/>
        <item x="967"/>
        <item x="175"/>
        <item x="441"/>
        <item x="484"/>
        <item x="69"/>
        <item x="830"/>
        <item x="803"/>
        <item x="1127"/>
        <item x="609"/>
        <item x="930"/>
        <item x="476"/>
        <item x="552"/>
        <item x="231"/>
        <item x="946"/>
        <item x="467"/>
        <item x="166"/>
        <item x="767"/>
        <item x="211"/>
        <item x="198"/>
        <item x="7"/>
        <item x="344"/>
        <item x="806"/>
        <item x="689"/>
        <item x="67"/>
        <item x="1057"/>
        <item x="412"/>
        <item x="514"/>
        <item x="554"/>
        <item x="272"/>
        <item x="899"/>
        <item x="1131"/>
        <item x="210"/>
        <item x="618"/>
        <item x="321"/>
        <item x="244"/>
        <item x="84"/>
        <item x="1040"/>
        <item x="1073"/>
        <item x="992"/>
        <item x="501"/>
        <item x="75"/>
        <item x="878"/>
        <item x="877"/>
        <item x="719"/>
        <item x="851"/>
        <item x="595"/>
        <item x="647"/>
        <item x="438"/>
        <item x="1183"/>
        <item x="1203"/>
        <item x="766"/>
        <item x="469"/>
        <item x="1029"/>
        <item x="234"/>
        <item x="777"/>
        <item x="355"/>
        <item x="120"/>
        <item x="248"/>
        <item x="1195"/>
        <item x="995"/>
        <item x="335"/>
        <item x="843"/>
        <item x="1038"/>
        <item x="391"/>
        <item x="369"/>
        <item x="360"/>
        <item x="750"/>
        <item x="1182"/>
        <item x="364"/>
        <item x="837"/>
        <item x="377"/>
        <item x="443"/>
        <item x="1017"/>
        <item x="306"/>
        <item x="1064"/>
        <item x="267"/>
        <item x="833"/>
        <item x="572"/>
        <item x="475"/>
        <item x="940"/>
        <item x="1137"/>
        <item x="567"/>
        <item x="68"/>
        <item x="779"/>
        <item x="1194"/>
        <item x="1070"/>
        <item x="1037"/>
        <item x="399"/>
        <item x="305"/>
        <item x="1062"/>
        <item x="763"/>
        <item x="374"/>
        <item x="1148"/>
        <item x="720"/>
        <item x="542"/>
        <item x="825"/>
        <item x="1052"/>
        <item x="755"/>
        <item x="274"/>
        <item x="424"/>
        <item x="1119"/>
        <item x="1120"/>
        <item x="389"/>
        <item x="414"/>
        <item x="808"/>
        <item x="16"/>
        <item x="937"/>
        <item x="226"/>
        <item x="179"/>
        <item x="363"/>
        <item x="178"/>
        <item x="983"/>
        <item x="989"/>
        <item x="27"/>
        <item x="494"/>
        <item x="371"/>
        <item x="741"/>
        <item x="1178"/>
        <item x="72"/>
        <item x="694"/>
        <item x="1129"/>
        <item x="792"/>
        <item x="915"/>
        <item x="634"/>
        <item x="831"/>
        <item x="1124"/>
        <item x="734"/>
        <item x="507"/>
        <item x="752"/>
        <item x="135"/>
        <item x="56"/>
        <item x="944"/>
        <item x="670"/>
        <item x="783"/>
        <item x="1138"/>
        <item x="243"/>
        <item x="236"/>
        <item x="445"/>
        <item x="285"/>
        <item x="687"/>
        <item x="338"/>
        <item x="870"/>
        <item x="38"/>
        <item x="302"/>
        <item x="378"/>
        <item x="585"/>
        <item x="228"/>
        <item x="725"/>
        <item x="1171"/>
        <item x="674"/>
        <item x="1009"/>
        <item x="749"/>
        <item x="1014"/>
        <item x="238"/>
        <item x="594"/>
        <item x="964"/>
        <item x="421"/>
        <item x="758"/>
        <item x="492"/>
        <item x="284"/>
        <item x="462"/>
        <item x="1030"/>
        <item x="129"/>
        <item x="206"/>
        <item x="690"/>
        <item x="1117"/>
        <item x="601"/>
        <item x="1141"/>
        <item x="772"/>
        <item x="1055"/>
        <item x="57"/>
        <item x="100"/>
        <item x="295"/>
        <item x="176"/>
        <item x="907"/>
        <item x="163"/>
        <item x="114"/>
        <item x="1210"/>
        <item x="544"/>
        <item x="111"/>
        <item x="428"/>
        <item x="269"/>
        <item x="549"/>
        <item x="742"/>
        <item x="639"/>
        <item x="171"/>
        <item x="889"/>
        <item x="838"/>
        <item x="847"/>
        <item x="515"/>
        <item x="66"/>
        <item x="71"/>
        <item x="821"/>
        <item x="790"/>
        <item x="956"/>
        <item x="858"/>
        <item x="195"/>
        <item x="502"/>
        <item x="477"/>
        <item x="235"/>
        <item x="87"/>
        <item x="747"/>
        <item x="1206"/>
        <item x="24"/>
        <item x="898"/>
        <item x="757"/>
        <item x="545"/>
        <item x="322"/>
        <item x="311"/>
        <item x="1039"/>
        <item x="314"/>
        <item x="922"/>
        <item x="712"/>
        <item x="958"/>
        <item x="242"/>
        <item x="739"/>
        <item x="415"/>
        <item x="350"/>
        <item x="557"/>
        <item x="1174"/>
        <item x="1165"/>
        <item x="479"/>
        <item x="487"/>
        <item x="622"/>
        <item x="868"/>
        <item x="147"/>
        <item x="824"/>
        <item x="50"/>
        <item x="707"/>
        <item x="998"/>
        <item t="default"/>
      </items>
    </pivotField>
    <pivotField numFmtId="167" showAll="0"/>
    <pivotField numFmtId="165" showAll="0">
      <items count="2061">
        <item m="1" x="2044"/>
        <item m="1" x="2020"/>
        <item m="1" x="2025"/>
        <item m="1" x="2006"/>
        <item m="1" x="2022"/>
        <item m="1" x="2008"/>
        <item m="1" x="2051"/>
        <item m="1" x="2039"/>
        <item m="1" x="2017"/>
        <item m="1" x="2055"/>
        <item m="1" x="2042"/>
        <item m="1" x="2007"/>
        <item m="1" x="2013"/>
        <item m="1" x="2058"/>
        <item m="1" x="2048"/>
        <item m="1" x="2033"/>
        <item m="1" x="2002"/>
        <item m="1" x="2059"/>
        <item m="1" x="2000"/>
        <item m="1" x="2016"/>
        <item m="1" x="2005"/>
        <item m="1" x="2057"/>
        <item m="1" x="2014"/>
        <item m="1" x="2049"/>
        <item m="1" x="2021"/>
        <item m="1" x="2041"/>
        <item m="1" x="2043"/>
        <item m="1" x="2023"/>
        <item m="1" x="2026"/>
        <item m="1" x="2001"/>
        <item m="1" x="2010"/>
        <item m="1" x="2053"/>
        <item m="1" x="2019"/>
        <item m="1" x="2035"/>
        <item m="1" x="2040"/>
        <item m="1" x="2036"/>
        <item m="1" x="2047"/>
        <item m="1" x="2003"/>
        <item m="1" x="2037"/>
        <item m="1" x="2011"/>
        <item m="1" x="2018"/>
        <item m="1" x="2028"/>
        <item m="1" x="2050"/>
        <item m="1" x="2030"/>
        <item m="1" x="2032"/>
        <item m="1" x="2046"/>
        <item m="1" x="2034"/>
        <item m="1" x="2029"/>
        <item m="1" x="2038"/>
        <item m="1" x="2027"/>
        <item m="1" x="2045"/>
        <item m="1" x="2054"/>
        <item m="1" x="2031"/>
        <item m="1" x="2004"/>
        <item m="1" x="2056"/>
        <item m="1" x="2012"/>
        <item m="1" x="2024"/>
        <item m="1" x="2009"/>
        <item m="1" x="2052"/>
        <item m="1" x="2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pivotField axis="axisRow" showAll="0" measureFilter="1" sortType="descending">
      <items count="9">
        <item x="2"/>
        <item x="4"/>
        <item x="6"/>
        <item x="5"/>
        <item x="7"/>
        <item x="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 showAll="0"/>
    <pivotField numFmtId="1" showAll="0"/>
    <pivotField showAll="0"/>
    <pivotField dataField="1" numFmtId="1" showAll="0"/>
    <pivotField multipleItemSelectionAllowed="1" showAll="0"/>
    <pivotField numFmtI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7"/>
  </rowFields>
  <rowItems count="4">
    <i>
      <x v="6"/>
    </i>
    <i>
      <x v="1"/>
    </i>
    <i>
      <x v="2"/>
    </i>
    <i t="grand">
      <x/>
    </i>
  </rowItems>
  <colItems count="1">
    <i/>
  </colItems>
  <dataFields count="1">
    <dataField name="Sum of Casualties" fld="16" baseField="0" baseItem="0" numFmtId="1"/>
  </dataFields>
  <pivotTableStyleInfo name="PivotStyleLight16" showRowHeaders="1" showColHeaders="1" showRowStripes="0" showColStripes="0" showLastColumn="1"/>
  <filters count="1">
    <filter fld="7"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 xr10:uid="{BFB98E88-EE66-4199-897E-1CAAF5392F23}" sourceName="Vehicle Type">
  <pivotTables>
    <pivotTable tabId="10" name="KPI"/>
    <pivotTable tabId="10" name="Acc Cause"/>
    <pivotTable tabId="10" name="Location Accident"/>
    <pivotTable tabId="10" name="Month"/>
    <pivotTable tabId="10" name="Road Type"/>
    <pivotTable tabId="10" name="Severity"/>
    <pivotTable tabId="10" name="Traffic Density"/>
    <pivotTable tabId="10" name="Weather"/>
    <pivotTable tabId="10" name="Time"/>
  </pivotTables>
  <data>
    <tabular pivotCacheId="1868382916">
      <items count="8">
        <i x="3" s="1"/>
        <i x="5" s="1"/>
        <i x="6" s="1"/>
        <i x="2" s="1"/>
        <i x="0" s="1"/>
        <i x="1" s="1"/>
        <i x="4" s="1"/>
        <i x="7"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d_Type" xr10:uid="{3D5993CD-2226-4C35-99D7-3E2F6BEA6771}" sourceName="Road Type">
  <pivotTables>
    <pivotTable tabId="10" name="Weather"/>
    <pivotTable tabId="10" name="Acc Cause"/>
    <pivotTable tabId="10" name="KPI"/>
    <pivotTable tabId="10" name="Location Accident"/>
    <pivotTable tabId="10" name="Month"/>
    <pivotTable tabId="10" name="Severity"/>
    <pivotTable tabId="10" name="Time"/>
    <pivotTable tabId="10" name="Traffic Density"/>
    <pivotTable tabId="10" name="Vehicle"/>
  </pivotTables>
  <data>
    <tabular pivotCacheId="1868382916">
      <items count="5">
        <i x="2" s="1"/>
        <i x="3" s="1"/>
        <i x="4"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ther_Condition1" xr10:uid="{6B53551D-1B63-4E30-8213-8B8671C893CA}" sourceName="Weather Condition">
  <pivotTables>
    <pivotTable tabId="10" name="Month"/>
    <pivotTable tabId="10" name="Acc Cause"/>
    <pivotTable tabId="10" name="KPI"/>
    <pivotTable tabId="10" name="Location Accident"/>
    <pivotTable tabId="10" name="Road Type"/>
    <pivotTable tabId="10" name="Severity"/>
    <pivotTable tabId="10" name="Traffic Density"/>
    <pivotTable tabId="10" name="Vehicle"/>
    <pivotTable tabId="10" name="Time"/>
  </pivotTables>
  <data>
    <tabular pivotCacheId="1868382916">
      <items count="5">
        <i x="1" s="1"/>
        <i x="3" s="1"/>
        <i x="2"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ffic_Density" xr10:uid="{BCCDD89F-7B5F-4274-ABE8-48245DF19853}" sourceName="Traffic Density">
  <pivotTables>
    <pivotTable tabId="10" name="Severity"/>
    <pivotTable tabId="10" name="Acc Cause"/>
    <pivotTable tabId="10" name="KPI"/>
    <pivotTable tabId="10" name="Location Accident"/>
    <pivotTable tabId="10" name="Month"/>
    <pivotTable tabId="10" name="Road Type"/>
    <pivotTable tabId="10" name="Vehicle"/>
    <pivotTable tabId="10" name="Weather"/>
    <pivotTable tabId="10" name="Time"/>
  </pivotTables>
  <data>
    <tabular pivotCacheId="1868382916">
      <items count="4">
        <i x="1" s="1"/>
        <i x="0"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EB0C7626-40F9-4F86-A25F-82A0BFF9E4EF}" sourceName="Months (Date)">
  <pivotTables>
    <pivotTable tabId="10" name="Traffic Density"/>
    <pivotTable tabId="10" name="Acc Cause"/>
    <pivotTable tabId="10" name="KPI"/>
    <pivotTable tabId="10" name="Location Accident"/>
    <pivotTable tabId="10" name="Road Type"/>
    <pivotTable tabId="10" name="Severity"/>
    <pivotTable tabId="10" name="Time"/>
    <pivotTable tabId="10" name="Vehicle"/>
    <pivotTable tabId="10" name="Weather"/>
  </pivotTables>
  <data>
    <tabular pivotCacheId="1868382916">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ak_off_peak" xr10:uid="{9EB2BC49-9139-45D4-970F-7542934A7A7B}" sourceName="Peak/off-peak">
  <pivotTables>
    <pivotTable tabId="10" name="Traffic Density"/>
    <pivotTable tabId="10" name="Acc Cause"/>
    <pivotTable tabId="10" name="KPI"/>
    <pivotTable tabId="10" name="Location Accident"/>
    <pivotTable tabId="10" name="Month"/>
    <pivotTable tabId="10" name="Road Type"/>
    <pivotTable tabId="10" name="Severity"/>
    <pivotTable tabId="10" name="Vehicle"/>
    <pivotTable tabId="10" name="Weather"/>
  </pivotTables>
  <data>
    <tabular pivotCacheId="1868382916">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63E5EEBF-89FD-4B99-8D23-554E3F0CF270}" sourceName="Location">
  <pivotTables>
    <pivotTable tabId="10" name="Severity"/>
    <pivotTable tabId="10" name="Acc Cause"/>
    <pivotTable tabId="10" name="KPI"/>
    <pivotTable tabId="10" name="Month"/>
    <pivotTable tabId="10" name="Road Type"/>
    <pivotTable tabId="10" name="Time"/>
    <pivotTable tabId="10" name="Traffic Density"/>
    <pivotTable tabId="10" name="Vehicle"/>
    <pivotTable tabId="10" name="Weather"/>
  </pivotTables>
  <data>
    <tabular pivotCacheId="1868382916">
      <items count="8">
        <i x="2" s="1"/>
        <i x="4" s="1"/>
        <i x="6" s="1"/>
        <i x="5" s="1"/>
        <i x="7" s="1"/>
        <i x="3" s="1"/>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Cause" xr10:uid="{0564B15E-AAE6-4FB6-9BA6-28C280D43E53}" sourceName="Accident Cause">
  <pivotTables>
    <pivotTable tabId="10" name="Severity"/>
    <pivotTable tabId="10" name="KPI"/>
    <pivotTable tabId="10" name="Location Accident"/>
    <pivotTable tabId="10" name="Month"/>
    <pivotTable tabId="10" name="Road Type"/>
    <pivotTable tabId="10" name="Time"/>
    <pivotTable tabId="10" name="Top 3"/>
    <pivotTable tabId="10" name="Traffic Density"/>
    <pivotTable tabId="10" name="Vehicle"/>
    <pivotTable tabId="10" name="Weather"/>
  </pivotTables>
  <data>
    <tabular pivotCacheId="1868382916">
      <items count="7">
        <i x="5" s="1"/>
        <i x="6" s="1"/>
        <i x="2" s="1"/>
        <i x="1" s="1"/>
        <i x="0" s="1"/>
        <i x="4"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verity" xr10:uid="{A2FB0BAE-AA07-4C71-9EF7-5669AE79C243}" sourceName="Severity">
  <pivotTables>
    <pivotTable tabId="10" name="Road Type"/>
    <pivotTable tabId="10" name="Acc Cause"/>
    <pivotTable tabId="10" name="KPI"/>
    <pivotTable tabId="10" name="Location Accident"/>
    <pivotTable tabId="10" name="Month"/>
    <pivotTable tabId="10" name="Traffic Density"/>
    <pivotTable tabId="10" name="Vehicle"/>
    <pivotTable tabId="10" name="Weather"/>
    <pivotTable tabId="10" name="Time"/>
  </pivotTables>
  <data>
    <tabular pivotCacheId="1868382916">
      <items count="4">
        <i x="3" s="1"/>
        <i x="2" s="1"/>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er_Age" xr10:uid="{DF00E170-248E-406D-9E10-44B3A6A444B4}" sourceName="Driver Age">
  <pivotTables>
    <pivotTable tabId="10" name="Vehicle"/>
  </pivotTables>
  <data>
    <tabular pivotCacheId="1868382916">
      <items count="58">
        <i x="25" s="1"/>
        <i x="14" s="1"/>
        <i x="51" s="1"/>
        <i x="2" s="1"/>
        <i x="49" s="1"/>
        <i x="26" s="1"/>
        <i x="32" s="1"/>
        <i x="37" s="1"/>
        <i x="4" s="1"/>
        <i x="13" s="1"/>
        <i x="52" s="1"/>
        <i x="7" s="1"/>
        <i x="22" s="1"/>
        <i x="44" s="1"/>
        <i x="19" s="1"/>
        <i x="39" s="1"/>
        <i x="1" s="1"/>
        <i x="23" s="1"/>
        <i x="56" s="1"/>
        <i x="9" s="1"/>
        <i x="34" s="1"/>
        <i x="17" s="1"/>
        <i x="27" s="1"/>
        <i x="33" s="1"/>
        <i x="0" s="1"/>
        <i x="21" s="1"/>
        <i x="20" s="1"/>
        <i x="41" s="1"/>
        <i x="36" s="1"/>
        <i x="10" s="1"/>
        <i x="45" s="1"/>
        <i x="31" s="1"/>
        <i x="35" s="1"/>
        <i x="38" s="1"/>
        <i x="54" s="1"/>
        <i x="55" s="1"/>
        <i x="57" s="1"/>
        <i x="46" s="1"/>
        <i x="15" s="1"/>
        <i x="3" s="1"/>
        <i x="48" s="1"/>
        <i x="42" s="1"/>
        <i x="8" s="1"/>
        <i x="28" s="1"/>
        <i x="47" s="1"/>
        <i x="18" s="1"/>
        <i x="12" s="1"/>
        <i x="29" s="1"/>
        <i x="43" s="1"/>
        <i x="30" s="1"/>
        <i x="11" s="1"/>
        <i x="53" s="1"/>
        <i x="40" s="1"/>
        <i x="16" s="1"/>
        <i x="6" s="1"/>
        <i x="50" s="1"/>
        <i x="5" s="1"/>
        <i x="2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cense_Validity" xr10:uid="{FEBF9638-0591-4D73-900D-A150B36D51E6}" sourceName="License Validity">
  <pivotTables>
    <pivotTable tabId="10" name="Vehicle"/>
    <pivotTable tabId="10" name="Acc Cause"/>
    <pivotTable tabId="10" name="KPI"/>
    <pivotTable tabId="10" name="Location Accident"/>
    <pivotTable tabId="10" name="Month"/>
    <pivotTable tabId="10" name="Road Type"/>
    <pivotTable tabId="10" name="Severity"/>
    <pivotTable tabId="10" name="Time"/>
    <pivotTable tabId="10" name="Traffic Density"/>
    <pivotTable tabId="10" name="Weather"/>
  </pivotTables>
  <data>
    <tabular pivotCacheId="1868382916">
      <items count="3">
        <i x="0" s="1"/>
        <i x="2"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gal_Actions_Taken" xr10:uid="{7B399F00-C7F3-4A0D-94FB-1BFD6EF5FCC9}" sourceName="Legal Actions Taken">
  <pivotTables>
    <pivotTable tabId="10" name="Vehicle"/>
    <pivotTable tabId="10" name="Acc Cause"/>
    <pivotTable tabId="10" name="KPI"/>
    <pivotTable tabId="10" name="Location Accident"/>
    <pivotTable tabId="10" name="Month"/>
    <pivotTable tabId="10" name="Road Type"/>
    <pivotTable tabId="10" name="Severity"/>
    <pivotTable tabId="10" name="Time"/>
    <pivotTable tabId="10" name="Traffic Density"/>
    <pivotTable tabId="10" name="Weather"/>
  </pivotTables>
  <data>
    <tabular pivotCacheId="1868382916">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Type" xr10:uid="{A71B2E6E-A002-4B3D-AB62-97731398BA06}" cache="Slicer_Vehicle_Type" caption="Vehicle Type" startItem="2" columnCount="2" rowHeight="234950"/>
  <slicer name="Road Type" xr10:uid="{238308E2-F5C8-46AE-9494-0D74F4A2147C}" cache="Slicer_Road_Type" caption="Road Type" rowHeight="234950"/>
  <slicer name="Weather Condition 1" xr10:uid="{CB908552-F619-4B97-A3D5-F4D6FC30B50D}" cache="Slicer_Weather_Condition1" caption="Weather Condition" rowHeight="234950"/>
  <slicer name="Traffic Density" xr10:uid="{C3AD7C09-90FE-44FB-8E94-DAC2FD4E2496}" cache="Slicer_Traffic_Density" caption="Traffic Density" rowHeight="234950"/>
  <slicer name="Months (Date)" xr10:uid="{9E173CD7-68BB-411D-BA6B-4041041F506E}" cache="Slicer_Months__Date" caption="Months (Date)" rowHeight="234950"/>
  <slicer name="Peak/off-peak" xr10:uid="{B3EB3F0C-3372-4436-9657-0F02F739B027}" cache="Slicer_Peak_off_peak" caption="Peak/off-peak" rowHeight="234950"/>
  <slicer name="Location" xr10:uid="{EE8C13FA-1288-453A-ABBD-88160680A806}" cache="Slicer_Location" caption="Location" rowHeight="234950"/>
  <slicer name="Accident Cause" xr10:uid="{6C32E883-907A-4C06-9459-40D8A2A2E45E}" cache="Slicer_Accident_Cause" caption="Accident Cause" rowHeight="234950"/>
  <slicer name="Severity" xr10:uid="{24249D82-5AC8-4D24-A320-4141D0FBC362}" cache="Slicer_Severity" caption="Severity" rowHeight="234950"/>
  <slicer name="Driver Age" xr10:uid="{65C293BB-C843-4BC4-B396-FFF2DE2D9DF1}" cache="Slicer_Driver_Age" caption="Driver Age" rowHeight="234950"/>
  <slicer name="License Validity" xr10:uid="{F95CE8F0-9F54-4D99-946A-02D1AB4EAD6D}" cache="Slicer_License_Validity" caption="License Validity" rowHeight="234950"/>
  <slicer name="Legal Actions Taken" xr10:uid="{DB786E64-C4BD-4F44-9E8D-5F0F4B7ECBF5}" cache="Slicer_Legal_Actions_Taken" caption="Legal Actions Take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Type 1" xr10:uid="{9E0540F0-5164-402C-AC4F-F141CBC21EDB}" cache="Slicer_Vehicle_Type" caption="Vehicle Type" columnCount="2" style="D Slicer" rowHeight="234950"/>
  <slicer name="Road Type 1" xr10:uid="{D8CFE71B-5382-4739-B854-05FBED58F035}" cache="Slicer_Road_Type" caption="Road Type" columnCount="2" style="D Slicer" rowHeight="234950"/>
  <slicer name="Weather Condition 2" xr10:uid="{5D4F8BEF-3BD9-49CD-8852-73CF58771343}" cache="Slicer_Weather_Condition1" caption="Weather Condition" columnCount="3" style="D Slicer" rowHeight="234950"/>
  <slicer name="Traffic Density 1" xr10:uid="{5BF0E4A7-31B4-4272-90E4-FD90B3FED79D}" cache="Slicer_Traffic_Density" caption="Traffic Density" columnCount="2" style="D Slicer" rowHeight="234950"/>
  <slicer name="Months (Date) 1" xr10:uid="{F64E0D11-7BEC-4EB4-8355-131173AD803E}" cache="Slicer_Months__Date" caption="Months" columnCount="4" style="D Slicer" rowHeight="234950"/>
  <slicer name="Peak/off-peak 1" xr10:uid="{B5ADB434-7FDE-4288-ADD1-D982379A6148}" cache="Slicer_Peak_off_peak" caption="Peak/off-peak" columnCount="2" style="D Slicer" rowHeight="234950"/>
  <slicer name="Location 1" xr10:uid="{F3188CDC-C652-459F-8BE6-60FDCDF0B922}" cache="Slicer_Location" caption="Location" columnCount="2" style="D Slicer" rowHeight="234950"/>
  <slicer name="Accident Cause 1" xr10:uid="{8A944E50-8AFF-4B16-BFCD-A54028D306C6}" cache="Slicer_Accident_Cause" caption="Accident Cause" columnCount="2" style="D Slicer" rowHeight="234950"/>
  <slicer name="Severity 1" xr10:uid="{B24575C3-2354-44EF-B179-94F4CE098A94}" cache="Slicer_Severity" caption="Severity" columnCount="2" style="D Slicer" rowHeight="234950"/>
  <slicer name="License Validity 1" xr10:uid="{B9D350C9-8F56-4AD1-BF1A-025FA524AB1B}" cache="Slicer_License_Validity" caption="License Validity" columnCount="2" style="D Slicer" rowHeight="234950"/>
  <slicer name="Legal Actions Taken 1" xr10:uid="{A84D7880-20A2-4B3B-AEEA-A8BAD89A503D}" cache="Slicer_Legal_Actions_Taken" caption="Legal Actions Taken" columnCount="2" style="D Slic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Type 2" xr10:uid="{347C2D64-E4D2-47E1-A6DA-E603BF5F7354}" cache="Slicer_Vehicle_Type" caption="Vehicle Type" columnCount="2" style="L Slicer 2" rowHeight="234950"/>
  <slicer name="Road Type 2" xr10:uid="{8E802266-3A54-4FDB-AEB8-181BF743D540}" cache="Slicer_Road_Type" caption="Road Type" columnCount="2" style="L Slicer 2" rowHeight="234950"/>
  <slicer name="Weather Condition 3" xr10:uid="{5C3246E7-DDA6-4C56-AC0C-08A1445CEE94}" cache="Slicer_Weather_Condition1" caption="Weather Condition" columnCount="3" style="L Slicer" rowHeight="234950"/>
  <slicer name="Traffic Density 2" xr10:uid="{EE595DA7-E8B4-4797-934F-1B68E84C5BE9}" cache="Slicer_Traffic_Density" caption="Traffic Density" columnCount="2" style="L Slicer" rowHeight="234950"/>
  <slicer name="Months (Date) 2" xr10:uid="{8F005335-1CF0-4EF6-B5B2-14E15C872BB5}" cache="Slicer_Months__Date" caption="Months (Date)" columnCount="4" style="L Slicer" rowHeight="234950"/>
  <slicer name="Peak/off-peak 2" xr10:uid="{7D47B5DC-33FD-4C3B-BF02-E2334A98D822}" cache="Slicer_Peak_off_peak" caption="Peak/off-peak" columnCount="2" style="L Slicer 2" rowHeight="234950"/>
  <slicer name="Location 2" xr10:uid="{A6AE7332-563B-4F39-9C54-20588ADA47D8}" cache="Slicer_Location" caption="Location" columnCount="2" style="L Slicer" rowHeight="234950"/>
  <slicer name="Accident Cause 2" xr10:uid="{B3FE1F1C-2463-413B-B3CE-78F1BBC8D129}" cache="Slicer_Accident_Cause" caption="Accident Cause" columnCount="2" style="L Slicer" rowHeight="234950"/>
  <slicer name="Severity 2" xr10:uid="{E72545F5-ED88-4933-869F-B45F2BC3ED09}" cache="Slicer_Severity" caption="Severity" columnCount="2" style="L Slicer 2" rowHeight="234950"/>
  <slicer name="License Validity 2" xr10:uid="{1DB3CC13-3B4E-4D9D-89DD-8B0440D5317E}" cache="Slicer_License_Validity" caption="License Validity" columnCount="2" style="L Slicer 2" rowHeight="234950"/>
  <slicer name="Legal Actions Taken 2" xr10:uid="{02040170-1AF6-4466-9264-E01EBCCFD2D3}" cache="Slicer_Legal_Actions_Taken" caption="Legal Actions Taken" columnCount="2" style="L 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B075968-C8EE-4063-A61E-8FDEC1BC5D16}" name="Table3" displayName="Table3" ref="B7:W2007" totalsRowShown="0" headerRowDxfId="25" dataDxfId="23" headerRowBorderDxfId="24">
  <autoFilter ref="B7:W2007" xr:uid="{CB075968-C8EE-4063-A61E-8FDEC1BC5D16}"/>
  <tableColumns count="22">
    <tableColumn id="1" xr3:uid="{E926233F-E2F2-40FC-8875-25124429F318}" name="S.NO" dataDxfId="22"/>
    <tableColumn id="2" xr3:uid="{44F736B9-2040-4A58-9E9A-E36A839691D7}" name="Accident ID" dataDxfId="21"/>
    <tableColumn id="3" xr3:uid="{B203F254-FBA8-46BF-ACDF-B99CC691A398}" name="Date" dataDxfId="20">
      <calculatedColumnFormula>VLOOKUP($C8, Date, MATCH(Source!D$7, Date!$A$1:$F$1, 0), FALSE)</calculatedColumnFormula>
    </tableColumn>
    <tableColumn id="20" xr3:uid="{8C1A309A-178D-4CA9-99F3-A59DCC2EB8A0}" name="Month" dataDxfId="19"/>
    <tableColumn id="4" xr3:uid="{CE2CD339-0C79-49C7-9177-5172D24588E2}" name="Accident Time" dataDxfId="18">
      <calculatedColumnFormula>VLOOKUP($C8, Date, MATCH(Source!F$7, Date!$A$1:$F$1, 0), FALSE)</calculatedColumnFormula>
    </tableColumn>
    <tableColumn id="21" xr3:uid="{2E60CA0A-72FA-41D7-B6B5-19BE367F688C}" name="Hour" dataDxfId="17">
      <calculatedColumnFormula>VLOOKUP(Table3[[#This Row],[Accident ID]],Date!$A$2:$I$2001,MATCH(Table3[[#Headers],[Hour]],Date!$A$1:$I$1,0),0)</calculatedColumnFormula>
    </tableColumn>
    <tableColumn id="22" xr3:uid="{FA289CB9-0BD2-4100-8CB4-BA9F0F5B9ABD}" name="Peak/off-peak" dataDxfId="16">
      <calculatedColumnFormula>IF(AND(Table3[[#This Row],[Hour]]&gt;=7, Table3[[#This Row],[Hour]]&lt;=10), "Peak", IF(AND(Table3[[#This Row],[Hour]]&gt;=16, Table3[[#This Row],[Hour]]&lt;=19), "Peak", "Off-Peak"))</calculatedColumnFormula>
    </tableColumn>
    <tableColumn id="5" xr3:uid="{FC3BD35B-C8C3-40AE-A953-AECE5569E891}" name="Location" dataDxfId="15">
      <calculatedColumnFormula>VLOOKUP($C8,location,MATCH(Source!I$7,Location!$A$1:$D$1,0),0)</calculatedColumnFormula>
    </tableColumn>
    <tableColumn id="6" xr3:uid="{2F78B578-5AB3-4FAB-816F-DEAD1273C4F3}" name="Road Type" dataDxfId="14">
      <calculatedColumnFormula>VLOOKUP($C8,location,MATCH(Source!J$7,Location!$A$1:$D$1,0),0)</calculatedColumnFormula>
    </tableColumn>
    <tableColumn id="7" xr3:uid="{70928BF8-BD00-479F-90C2-CDA2C7BE2F67}" name="Weather Condition" dataDxfId="13">
      <calculatedColumnFormula>VLOOKUP($C8,location,MATCH(Source!K$7,Location!$A$1:$D$1,0),0)</calculatedColumnFormula>
    </tableColumn>
    <tableColumn id="8" xr3:uid="{F098456B-FC1D-4808-A105-1DB91557CD25}" name="Vehicle Type" dataDxfId="12">
      <calculatedColumnFormula>VLOOKUP($C8,vehicle,MATCH(L7,Vehicle!A1:E1,0),0)</calculatedColumnFormula>
    </tableColumn>
    <tableColumn id="9" xr3:uid="{FDBB3339-EDAD-475B-91DC-EF58DF99868C}" name="Accident Cause" dataDxfId="11">
      <calculatedColumnFormula>VLOOKUP($C8,vehicle,MATCH(M$7,Vehicle!$A$1:$E$1,0),0)</calculatedColumnFormula>
    </tableColumn>
    <tableColumn id="10" xr3:uid="{04EC3FA3-07AA-4619-875B-0EA42E3693C1}" name="Traffic Density" dataDxfId="10">
      <calculatedColumnFormula>VLOOKUP($C8,vehicle,MATCH(N$7,Vehicle!$A$1:$E$1,0),0)</calculatedColumnFormula>
    </tableColumn>
    <tableColumn id="11" xr3:uid="{0B5EE372-D02C-4F01-9D81-4F7551F62398}" name="Vehicles Involved" dataDxfId="9">
      <calculatedColumnFormula>VLOOKUP($C8,vehicle,MATCH(O$7,Vehicle!$A$1:$E$1,0),0)</calculatedColumnFormula>
    </tableColumn>
    <tableColumn id="12" xr3:uid="{90A1A799-08D4-4579-B18A-5B7DF11E9F15}" name="Driver Age" dataDxfId="8">
      <calculatedColumnFormula>VLOOKUP($C8,driver,MATCH(P$7,Driver!$A$1:$E$1,0),0)</calculatedColumnFormula>
    </tableColumn>
    <tableColumn id="13" xr3:uid="{AF989E20-9655-4164-9032-53C49A599503}" name="License Validity" dataDxfId="7">
      <calculatedColumnFormula>VLOOKUP($C8,driver,MATCH(Q$7,Driver!$A$1:$E$1,0),0)</calculatedColumnFormula>
    </tableColumn>
    <tableColumn id="14" xr3:uid="{5A3E8E80-595D-461F-AB8A-9A94F672D949}" name="Casualties" dataDxfId="6">
      <calculatedColumnFormula>VLOOKUP($C8,driver,MATCH(R$7,Driver!$A$1:$E$1,0),0)</calculatedColumnFormula>
    </tableColumn>
    <tableColumn id="15" xr3:uid="{88F8CB7C-30A3-4CB9-9E06-9978EC2A92C3}" name="Severity" dataDxfId="5">
      <calculatedColumnFormula>VLOOKUP($C8,driver,MATCH(S$7,Driver!$A$1:$E$1,0),0)</calculatedColumnFormula>
    </tableColumn>
    <tableColumn id="16" xr3:uid="{5A6F8C19-6F72-48ED-A3A3-1579E1E71CED}" name="Emergency Response Time (mins)" dataDxfId="4">
      <calculatedColumnFormula>VLOOKUP($C8,Effects,MATCH(T$7, Effects!$A$1:$E$1, 0),0)</calculatedColumnFormula>
    </tableColumn>
    <tableColumn id="17" xr3:uid="{830BA0DF-25F6-46C1-AD14-579CB3F14051}" name="Hospitalization Required" dataDxfId="3">
      <calculatedColumnFormula>VLOOKUP($C8,Effects,MATCH(U$7, Effects!$A$1:$E$1, 0),0)</calculatedColumnFormula>
    </tableColumn>
    <tableColumn id="18" xr3:uid="{80C29001-62CF-4219-909F-03B08B5B23CB}" name="Police Report Filed" dataDxfId="2">
      <calculatedColumnFormula>VLOOKUP($C8,Effects,MATCH(V$7, Effects!$A$1:$E$1, 0),0)</calculatedColumnFormula>
    </tableColumn>
    <tableColumn id="19" xr3:uid="{75B6FF47-B696-4C6C-8B44-1ED46300D9FA}" name="Legal Actions Taken" dataDxfId="1">
      <calculatedColumnFormula>VLOOKUP($C8,Effects,MATCH(W$7, Effects!$A$1:$E$1, 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82EE75B7-68E6-4EB1-B5B8-19134FD19C2B}" sourceName="Date">
  <pivotTables>
    <pivotTable tabId="10" name="Month"/>
    <pivotTable tabId="10" name="Acc Cause"/>
    <pivotTable tabId="10" name="KPI"/>
    <pivotTable tabId="10" name="Location Accident"/>
    <pivotTable tabId="10" name="Road Type"/>
    <pivotTable tabId="10" name="Severity"/>
    <pivotTable tabId="10" name="Traffic Density"/>
    <pivotTable tabId="10" name="Vehicle"/>
    <pivotTable tabId="10" name="Weather"/>
  </pivotTables>
  <state minimalRefreshVersion="6" lastRefreshVersion="6" pivotCacheId="1868382916" filterType="unknown">
    <bounds startDate="2020-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A6B3896-7378-4BC6-801A-E601ACAE1186}" cache="NativeTimeline_Date" caption="Date" level="2" selectionLevel="2" scrollPosition="2025-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B67278F-3F15-45B2-8F06-E7FA7DF8BFAE}" cache="NativeTimeline_Date" caption="Date" level="0" selectionLevel="0" scrollPosition="2020-01-01T00:00:00" style="D Timeline"/>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68163854-3A39-4BD7-8964-F7E04DEE8FB8}" cache="NativeTimeline_Date" caption="Date" level="2" selectionLevel="2" scrollPosition="2025-06-06T00:00:00" style="Timeline Style 1"/>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11/relationships/timeline" Target="../timelines/timelin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5.xml"/><Relationship Id="rId6" Type="http://schemas.microsoft.com/office/2011/relationships/timeline" Target="../timelines/timeline2.xml"/><Relationship Id="rId5" Type="http://schemas.microsoft.com/office/2007/relationships/slicer" Target="../slicers/slicer2.xml"/><Relationship Id="rId4" Type="http://schemas.openxmlformats.org/officeDocument/2006/relationships/ctrlProp" Target="../ctrlProps/ctrlProp2.xml"/></Relationships>
</file>

<file path=xl/worksheets/_rels/sheet11.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6.xml"/><Relationship Id="rId6" Type="http://schemas.microsoft.com/office/2011/relationships/timeline" Target="../timelines/timeline3.xml"/><Relationship Id="rId5" Type="http://schemas.microsoft.com/office/2007/relationships/slicer" Target="../slicers/slicer3.xml"/><Relationship Id="rId4" Type="http://schemas.openxmlformats.org/officeDocument/2006/relationships/ctrlProp" Target="../ctrlProps/ctrlProp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A1BD6-6B21-47A1-8F3B-88CF07BCC1A9}">
  <sheetPr codeName="Sheet1"/>
  <dimension ref="A1:M2001"/>
  <sheetViews>
    <sheetView workbookViewId="0">
      <selection activeCell="M8" sqref="M8"/>
    </sheetView>
  </sheetViews>
  <sheetFormatPr defaultRowHeight="14.4" x14ac:dyDescent="0.3"/>
  <cols>
    <col min="1" max="1" width="12.21875" customWidth="1"/>
    <col min="2" max="2" width="13.33203125" bestFit="1" customWidth="1"/>
    <col min="3" max="3" width="12.6640625" customWidth="1"/>
    <col min="6" max="6" width="12.77734375" customWidth="1"/>
    <col min="7" max="7" width="13.33203125" bestFit="1" customWidth="1"/>
    <col min="9" max="9" width="13.33203125" bestFit="1" customWidth="1"/>
    <col min="13" max="13" width="13.33203125" bestFit="1" customWidth="1"/>
  </cols>
  <sheetData>
    <row r="1" spans="1:13" ht="42" x14ac:dyDescent="0.3">
      <c r="A1" s="3" t="s">
        <v>0</v>
      </c>
      <c r="B1" s="3" t="s">
        <v>2012</v>
      </c>
      <c r="C1" s="3" t="s">
        <v>1</v>
      </c>
      <c r="D1" s="3" t="s">
        <v>2014</v>
      </c>
      <c r="E1" s="3" t="s">
        <v>2016</v>
      </c>
      <c r="F1" s="3" t="s">
        <v>2017</v>
      </c>
      <c r="G1" s="3" t="s">
        <v>2015</v>
      </c>
      <c r="H1" s="3" t="s">
        <v>2076</v>
      </c>
      <c r="I1" s="3"/>
    </row>
    <row r="2" spans="1:13" s="1" customFormat="1" ht="18" x14ac:dyDescent="0.35">
      <c r="A2" s="1" t="s">
        <v>17</v>
      </c>
      <c r="B2" s="4">
        <v>45077</v>
      </c>
      <c r="C2" s="37">
        <v>0.75694444444444442</v>
      </c>
      <c r="D2" s="1">
        <f>DAY(B2)</f>
        <v>31</v>
      </c>
      <c r="E2" s="1">
        <f>YEAR(B2)</f>
        <v>2023</v>
      </c>
      <c r="F2" s="5">
        <f>D2</f>
        <v>31</v>
      </c>
      <c r="G2" s="30">
        <v>45077</v>
      </c>
      <c r="H2" s="1">
        <f>HOUR(C2)</f>
        <v>18</v>
      </c>
    </row>
    <row r="3" spans="1:13" s="1" customFormat="1" ht="18" x14ac:dyDescent="0.35">
      <c r="A3" s="1" t="s">
        <v>28</v>
      </c>
      <c r="B3" s="4">
        <v>44495</v>
      </c>
      <c r="C3" s="37">
        <v>0.79861111111111105</v>
      </c>
      <c r="D3" s="1">
        <f t="shared" ref="D3:D66" si="0">DAY(B3)</f>
        <v>26</v>
      </c>
      <c r="E3" s="1">
        <f t="shared" ref="E3:E66" si="1">YEAR(B3)</f>
        <v>2021</v>
      </c>
      <c r="F3" s="5">
        <f t="shared" ref="F3:F66" si="2">D3</f>
        <v>26</v>
      </c>
      <c r="G3" s="30">
        <v>44495</v>
      </c>
      <c r="H3" s="1">
        <f t="shared" ref="H3:H66" si="3">HOUR(C3)</f>
        <v>19</v>
      </c>
    </row>
    <row r="4" spans="1:13" s="1" customFormat="1" ht="18" x14ac:dyDescent="0.35">
      <c r="A4" s="1" t="s">
        <v>37</v>
      </c>
      <c r="B4" s="4">
        <v>45288</v>
      </c>
      <c r="C4" s="37">
        <v>0.84027777777777801</v>
      </c>
      <c r="D4" s="1">
        <f t="shared" si="0"/>
        <v>28</v>
      </c>
      <c r="E4" s="1">
        <f t="shared" si="1"/>
        <v>2023</v>
      </c>
      <c r="F4" s="5">
        <f t="shared" si="2"/>
        <v>28</v>
      </c>
      <c r="G4" s="30">
        <v>45288</v>
      </c>
      <c r="H4" s="1">
        <f t="shared" si="3"/>
        <v>20</v>
      </c>
    </row>
    <row r="5" spans="1:13" s="1" customFormat="1" ht="18" x14ac:dyDescent="0.35">
      <c r="A5" s="1" t="s">
        <v>42</v>
      </c>
      <c r="B5" s="4">
        <v>45178</v>
      </c>
      <c r="C5" s="37">
        <v>0.88194444444444398</v>
      </c>
      <c r="D5" s="1">
        <f t="shared" si="0"/>
        <v>9</v>
      </c>
      <c r="E5" s="1">
        <f t="shared" si="1"/>
        <v>2023</v>
      </c>
      <c r="F5" s="5">
        <f t="shared" si="2"/>
        <v>9</v>
      </c>
      <c r="G5" s="30">
        <v>45178</v>
      </c>
      <c r="H5" s="1">
        <f t="shared" si="3"/>
        <v>21</v>
      </c>
    </row>
    <row r="6" spans="1:13" s="1" customFormat="1" ht="18" x14ac:dyDescent="0.35">
      <c r="A6" s="1" t="s">
        <v>47</v>
      </c>
      <c r="B6" s="4">
        <v>45112</v>
      </c>
      <c r="C6" s="37">
        <v>0.92361111111111105</v>
      </c>
      <c r="D6" s="1">
        <f t="shared" si="0"/>
        <v>5</v>
      </c>
      <c r="E6" s="1">
        <f t="shared" si="1"/>
        <v>2023</v>
      </c>
      <c r="F6" s="5">
        <f t="shared" si="2"/>
        <v>5</v>
      </c>
      <c r="G6" s="30">
        <v>45112</v>
      </c>
      <c r="H6" s="1">
        <f t="shared" si="3"/>
        <v>22</v>
      </c>
      <c r="I6" s="4"/>
    </row>
    <row r="7" spans="1:13" s="1" customFormat="1" ht="18" x14ac:dyDescent="0.35">
      <c r="A7" s="1" t="s">
        <v>51</v>
      </c>
      <c r="B7" s="4">
        <v>44682</v>
      </c>
      <c r="C7" s="37">
        <v>0.96527777777777801</v>
      </c>
      <c r="D7" s="1">
        <f t="shared" si="0"/>
        <v>1</v>
      </c>
      <c r="E7" s="1">
        <f t="shared" si="1"/>
        <v>2022</v>
      </c>
      <c r="F7" s="5">
        <f t="shared" si="2"/>
        <v>1</v>
      </c>
      <c r="G7" s="30">
        <v>44682</v>
      </c>
      <c r="H7" s="1">
        <f t="shared" si="3"/>
        <v>23</v>
      </c>
    </row>
    <row r="8" spans="1:13" s="1" customFormat="1" ht="18" x14ac:dyDescent="0.35">
      <c r="A8" s="1" t="s">
        <v>54</v>
      </c>
      <c r="B8" s="4">
        <v>44472</v>
      </c>
      <c r="C8" s="37">
        <v>1.00694444444444</v>
      </c>
      <c r="D8" s="1">
        <f t="shared" si="0"/>
        <v>3</v>
      </c>
      <c r="E8" s="1">
        <f t="shared" si="1"/>
        <v>2021</v>
      </c>
      <c r="F8" s="5">
        <f t="shared" si="2"/>
        <v>3</v>
      </c>
      <c r="G8" s="30">
        <v>44472</v>
      </c>
      <c r="H8" s="1">
        <f t="shared" si="3"/>
        <v>0</v>
      </c>
      <c r="M8" s="4">
        <f ca="1">DATE(RANDBETWEEN(2020,2024),RANDBETWEEN(1,12),RANDBETWEEN(1,31))</f>
        <v>44663</v>
      </c>
    </row>
    <row r="9" spans="1:13" s="1" customFormat="1" ht="18" x14ac:dyDescent="0.35">
      <c r="A9" s="1" t="s">
        <v>58</v>
      </c>
      <c r="B9" s="4">
        <v>45357</v>
      </c>
      <c r="C9" s="37">
        <v>1.0486111111111101</v>
      </c>
      <c r="D9" s="1">
        <f t="shared" si="0"/>
        <v>6</v>
      </c>
      <c r="E9" s="1">
        <f t="shared" si="1"/>
        <v>2024</v>
      </c>
      <c r="F9" s="5">
        <f t="shared" si="2"/>
        <v>6</v>
      </c>
      <c r="G9" s="30">
        <v>45357</v>
      </c>
      <c r="H9" s="1">
        <f t="shared" si="3"/>
        <v>1</v>
      </c>
    </row>
    <row r="10" spans="1:13" s="1" customFormat="1" ht="18" x14ac:dyDescent="0.35">
      <c r="A10" s="1" t="s">
        <v>63</v>
      </c>
      <c r="B10" s="4">
        <v>44101</v>
      </c>
      <c r="C10" s="37">
        <v>1.0902777777777799</v>
      </c>
      <c r="D10" s="1">
        <f t="shared" si="0"/>
        <v>27</v>
      </c>
      <c r="E10" s="1">
        <f t="shared" si="1"/>
        <v>2020</v>
      </c>
      <c r="F10" s="5">
        <f t="shared" si="2"/>
        <v>27</v>
      </c>
      <c r="G10" s="30">
        <v>44101</v>
      </c>
      <c r="H10" s="1">
        <f t="shared" si="3"/>
        <v>2</v>
      </c>
    </row>
    <row r="11" spans="1:13" s="1" customFormat="1" ht="18" x14ac:dyDescent="0.35">
      <c r="A11" s="1" t="s">
        <v>65</v>
      </c>
      <c r="B11" s="4">
        <v>44980</v>
      </c>
      <c r="C11" s="37">
        <v>1.13194444444444</v>
      </c>
      <c r="D11" s="1">
        <f t="shared" si="0"/>
        <v>23</v>
      </c>
      <c r="E11" s="1">
        <f t="shared" si="1"/>
        <v>2023</v>
      </c>
      <c r="F11" s="5">
        <f t="shared" si="2"/>
        <v>23</v>
      </c>
      <c r="G11" s="30">
        <v>44980</v>
      </c>
      <c r="H11" s="1">
        <f t="shared" si="3"/>
        <v>3</v>
      </c>
    </row>
    <row r="12" spans="1:13" s="1" customFormat="1" ht="18" x14ac:dyDescent="0.35">
      <c r="A12" s="1" t="s">
        <v>67</v>
      </c>
      <c r="B12" s="4">
        <v>45059</v>
      </c>
      <c r="C12" s="37">
        <v>1.1736111111111101</v>
      </c>
      <c r="D12" s="1">
        <f t="shared" si="0"/>
        <v>13</v>
      </c>
      <c r="E12" s="1">
        <f t="shared" si="1"/>
        <v>2023</v>
      </c>
      <c r="F12" s="5">
        <f t="shared" si="2"/>
        <v>13</v>
      </c>
      <c r="G12" s="30">
        <v>45059</v>
      </c>
      <c r="H12" s="1">
        <f t="shared" si="3"/>
        <v>4</v>
      </c>
    </row>
    <row r="13" spans="1:13" s="1" customFormat="1" ht="18" x14ac:dyDescent="0.35">
      <c r="A13" s="1" t="s">
        <v>68</v>
      </c>
      <c r="B13" s="4">
        <v>44365</v>
      </c>
      <c r="C13" s="37">
        <v>1.2152777777777799</v>
      </c>
      <c r="D13" s="1">
        <f t="shared" si="0"/>
        <v>18</v>
      </c>
      <c r="E13" s="1">
        <f t="shared" si="1"/>
        <v>2021</v>
      </c>
      <c r="F13" s="5">
        <f t="shared" si="2"/>
        <v>18</v>
      </c>
      <c r="G13" s="30">
        <v>44365</v>
      </c>
      <c r="H13" s="1">
        <f t="shared" si="3"/>
        <v>5</v>
      </c>
    </row>
    <row r="14" spans="1:13" s="1" customFormat="1" ht="18" x14ac:dyDescent="0.35">
      <c r="A14" s="1" t="s">
        <v>69</v>
      </c>
      <c r="B14" s="4">
        <v>44112</v>
      </c>
      <c r="C14" s="37">
        <v>1.25694444444444</v>
      </c>
      <c r="D14" s="1">
        <f t="shared" si="0"/>
        <v>8</v>
      </c>
      <c r="E14" s="1">
        <f t="shared" si="1"/>
        <v>2020</v>
      </c>
      <c r="F14" s="5">
        <f t="shared" si="2"/>
        <v>8</v>
      </c>
      <c r="G14" s="30">
        <v>44112</v>
      </c>
      <c r="H14" s="1">
        <f t="shared" si="3"/>
        <v>6</v>
      </c>
    </row>
    <row r="15" spans="1:13" s="1" customFormat="1" ht="18" x14ac:dyDescent="0.35">
      <c r="A15" s="1" t="s">
        <v>71</v>
      </c>
      <c r="B15" s="4">
        <v>44531</v>
      </c>
      <c r="C15" s="37">
        <v>1.2986111111111101</v>
      </c>
      <c r="D15" s="1">
        <f t="shared" si="0"/>
        <v>1</v>
      </c>
      <c r="E15" s="1">
        <f t="shared" si="1"/>
        <v>2021</v>
      </c>
      <c r="F15" s="5">
        <f t="shared" si="2"/>
        <v>1</v>
      </c>
      <c r="G15" s="30">
        <v>44531</v>
      </c>
      <c r="H15" s="1">
        <f t="shared" si="3"/>
        <v>7</v>
      </c>
    </row>
    <row r="16" spans="1:13" s="1" customFormat="1" ht="18" x14ac:dyDescent="0.35">
      <c r="A16" s="1" t="s">
        <v>74</v>
      </c>
      <c r="B16" s="4">
        <v>45220</v>
      </c>
      <c r="C16" s="37">
        <v>1.3402777777777799</v>
      </c>
      <c r="D16" s="1">
        <f t="shared" si="0"/>
        <v>21</v>
      </c>
      <c r="E16" s="1">
        <f t="shared" si="1"/>
        <v>2023</v>
      </c>
      <c r="F16" s="5">
        <f t="shared" si="2"/>
        <v>21</v>
      </c>
      <c r="G16" s="30">
        <v>45220</v>
      </c>
      <c r="H16" s="1">
        <f t="shared" si="3"/>
        <v>8</v>
      </c>
    </row>
    <row r="17" spans="1:8" s="1" customFormat="1" ht="18" x14ac:dyDescent="0.35">
      <c r="A17" s="1" t="s">
        <v>75</v>
      </c>
      <c r="B17" s="4">
        <v>45096</v>
      </c>
      <c r="C17" s="37">
        <v>1.38194444444444</v>
      </c>
      <c r="D17" s="1">
        <f t="shared" si="0"/>
        <v>19</v>
      </c>
      <c r="E17" s="1">
        <f t="shared" si="1"/>
        <v>2023</v>
      </c>
      <c r="F17" s="5">
        <f t="shared" si="2"/>
        <v>19</v>
      </c>
      <c r="G17" s="30">
        <v>45096</v>
      </c>
      <c r="H17" s="1">
        <f t="shared" si="3"/>
        <v>9</v>
      </c>
    </row>
    <row r="18" spans="1:8" s="1" customFormat="1" ht="18" x14ac:dyDescent="0.35">
      <c r="A18" s="1" t="s">
        <v>76</v>
      </c>
      <c r="B18" s="4">
        <v>45466</v>
      </c>
      <c r="C18" s="37">
        <v>1.4236111111111101</v>
      </c>
      <c r="D18" s="1">
        <f t="shared" si="0"/>
        <v>23</v>
      </c>
      <c r="E18" s="1">
        <f t="shared" si="1"/>
        <v>2024</v>
      </c>
      <c r="F18" s="5">
        <f t="shared" si="2"/>
        <v>23</v>
      </c>
      <c r="G18" s="30">
        <v>45466</v>
      </c>
      <c r="H18" s="1">
        <f t="shared" si="3"/>
        <v>10</v>
      </c>
    </row>
    <row r="19" spans="1:8" s="1" customFormat="1" ht="18" x14ac:dyDescent="0.35">
      <c r="A19" s="1" t="s">
        <v>77</v>
      </c>
      <c r="B19" s="4">
        <v>44844</v>
      </c>
      <c r="C19" s="37">
        <v>1.4652777777777799</v>
      </c>
      <c r="D19" s="1">
        <f t="shared" si="0"/>
        <v>10</v>
      </c>
      <c r="E19" s="1">
        <f t="shared" si="1"/>
        <v>2022</v>
      </c>
      <c r="F19" s="5">
        <f t="shared" si="2"/>
        <v>10</v>
      </c>
      <c r="G19" s="30">
        <v>44844</v>
      </c>
      <c r="H19" s="1">
        <f t="shared" si="3"/>
        <v>11</v>
      </c>
    </row>
    <row r="20" spans="1:8" s="1" customFormat="1" ht="18" x14ac:dyDescent="0.35">
      <c r="A20" s="1" t="s">
        <v>78</v>
      </c>
      <c r="B20" s="4">
        <v>44745</v>
      </c>
      <c r="C20" s="37">
        <v>1.50694444444444</v>
      </c>
      <c r="D20" s="1">
        <f t="shared" si="0"/>
        <v>3</v>
      </c>
      <c r="E20" s="1">
        <f t="shared" si="1"/>
        <v>2022</v>
      </c>
      <c r="F20" s="5">
        <f t="shared" si="2"/>
        <v>3</v>
      </c>
      <c r="G20" s="30">
        <v>44745</v>
      </c>
      <c r="H20" s="1">
        <f t="shared" si="3"/>
        <v>12</v>
      </c>
    </row>
    <row r="21" spans="1:8" s="1" customFormat="1" ht="18" x14ac:dyDescent="0.35">
      <c r="A21" s="1" t="s">
        <v>80</v>
      </c>
      <c r="B21" s="4">
        <v>45027</v>
      </c>
      <c r="C21" s="37">
        <v>1.5486111111111101</v>
      </c>
      <c r="D21" s="1">
        <f t="shared" si="0"/>
        <v>11</v>
      </c>
      <c r="E21" s="1">
        <f t="shared" si="1"/>
        <v>2023</v>
      </c>
      <c r="F21" s="5">
        <f t="shared" si="2"/>
        <v>11</v>
      </c>
      <c r="G21" s="30">
        <v>45027</v>
      </c>
      <c r="H21" s="1">
        <f t="shared" si="3"/>
        <v>13</v>
      </c>
    </row>
    <row r="22" spans="1:8" s="1" customFormat="1" ht="18" x14ac:dyDescent="0.35">
      <c r="A22" s="1" t="s">
        <v>81</v>
      </c>
      <c r="B22" s="4">
        <v>43849</v>
      </c>
      <c r="C22" s="37">
        <v>1.5902777777777799</v>
      </c>
      <c r="D22" s="1">
        <f t="shared" si="0"/>
        <v>19</v>
      </c>
      <c r="E22" s="1">
        <f t="shared" si="1"/>
        <v>2020</v>
      </c>
      <c r="F22" s="5">
        <f t="shared" si="2"/>
        <v>19</v>
      </c>
      <c r="G22" s="30">
        <v>43849</v>
      </c>
      <c r="H22" s="1">
        <f t="shared" si="3"/>
        <v>14</v>
      </c>
    </row>
    <row r="23" spans="1:8" s="1" customFormat="1" ht="18" x14ac:dyDescent="0.35">
      <c r="A23" s="1" t="s">
        <v>83</v>
      </c>
      <c r="B23" s="4">
        <v>44861</v>
      </c>
      <c r="C23" s="37">
        <v>1.63194444444444</v>
      </c>
      <c r="D23" s="1">
        <f t="shared" si="0"/>
        <v>27</v>
      </c>
      <c r="E23" s="1">
        <f t="shared" si="1"/>
        <v>2022</v>
      </c>
      <c r="F23" s="5">
        <f t="shared" si="2"/>
        <v>27</v>
      </c>
      <c r="G23" s="30">
        <v>44861</v>
      </c>
      <c r="H23" s="1">
        <f t="shared" si="3"/>
        <v>15</v>
      </c>
    </row>
    <row r="24" spans="1:8" s="1" customFormat="1" ht="18" x14ac:dyDescent="0.35">
      <c r="A24" s="1" t="s">
        <v>84</v>
      </c>
      <c r="B24" s="4">
        <v>44183</v>
      </c>
      <c r="C24" s="37">
        <v>1.6736111111111101</v>
      </c>
      <c r="D24" s="1">
        <f t="shared" si="0"/>
        <v>18</v>
      </c>
      <c r="E24" s="1">
        <f t="shared" si="1"/>
        <v>2020</v>
      </c>
      <c r="F24" s="5">
        <f t="shared" si="2"/>
        <v>18</v>
      </c>
      <c r="G24" s="30">
        <v>44183</v>
      </c>
      <c r="H24" s="1">
        <f t="shared" si="3"/>
        <v>16</v>
      </c>
    </row>
    <row r="25" spans="1:8" s="1" customFormat="1" ht="18" x14ac:dyDescent="0.35">
      <c r="A25" s="1" t="s">
        <v>85</v>
      </c>
      <c r="B25" s="4">
        <v>44305</v>
      </c>
      <c r="C25" s="37">
        <v>1.7152777777777799</v>
      </c>
      <c r="D25" s="1">
        <f t="shared" si="0"/>
        <v>19</v>
      </c>
      <c r="E25" s="1">
        <f t="shared" si="1"/>
        <v>2021</v>
      </c>
      <c r="F25" s="5">
        <f t="shared" si="2"/>
        <v>19</v>
      </c>
      <c r="G25" s="30">
        <v>44305</v>
      </c>
      <c r="H25" s="1">
        <f t="shared" si="3"/>
        <v>17</v>
      </c>
    </row>
    <row r="26" spans="1:8" s="1" customFormat="1" ht="18" x14ac:dyDescent="0.35">
      <c r="A26" s="1" t="s">
        <v>86</v>
      </c>
      <c r="B26" s="4">
        <v>45615</v>
      </c>
      <c r="C26" s="37">
        <v>1.75694444444444</v>
      </c>
      <c r="D26" s="1">
        <f t="shared" si="0"/>
        <v>19</v>
      </c>
      <c r="E26" s="1">
        <f t="shared" si="1"/>
        <v>2024</v>
      </c>
      <c r="F26" s="5">
        <f t="shared" si="2"/>
        <v>19</v>
      </c>
      <c r="G26" s="30">
        <v>45615</v>
      </c>
      <c r="H26" s="1">
        <f t="shared" si="3"/>
        <v>18</v>
      </c>
    </row>
    <row r="27" spans="1:8" s="1" customFormat="1" ht="18" x14ac:dyDescent="0.35">
      <c r="A27" s="1" t="s">
        <v>87</v>
      </c>
      <c r="B27" s="4">
        <v>44781</v>
      </c>
      <c r="C27" s="37">
        <v>1.7986111111111101</v>
      </c>
      <c r="D27" s="1">
        <f t="shared" si="0"/>
        <v>8</v>
      </c>
      <c r="E27" s="1">
        <f t="shared" si="1"/>
        <v>2022</v>
      </c>
      <c r="F27" s="5">
        <f t="shared" si="2"/>
        <v>8</v>
      </c>
      <c r="G27" s="30">
        <v>44781</v>
      </c>
      <c r="H27" s="1">
        <f t="shared" si="3"/>
        <v>19</v>
      </c>
    </row>
    <row r="28" spans="1:8" s="1" customFormat="1" ht="18" x14ac:dyDescent="0.35">
      <c r="A28" s="1" t="s">
        <v>88</v>
      </c>
      <c r="B28" s="4">
        <v>45085</v>
      </c>
      <c r="C28" s="37">
        <v>1.8402777777777799</v>
      </c>
      <c r="D28" s="1">
        <f t="shared" si="0"/>
        <v>8</v>
      </c>
      <c r="E28" s="1">
        <f t="shared" si="1"/>
        <v>2023</v>
      </c>
      <c r="F28" s="5">
        <f t="shared" si="2"/>
        <v>8</v>
      </c>
      <c r="G28" s="30">
        <v>45085</v>
      </c>
      <c r="H28" s="1">
        <f t="shared" si="3"/>
        <v>20</v>
      </c>
    </row>
    <row r="29" spans="1:8" s="1" customFormat="1" ht="18" x14ac:dyDescent="0.35">
      <c r="A29" s="1" t="s">
        <v>89</v>
      </c>
      <c r="B29" s="4">
        <v>45474</v>
      </c>
      <c r="C29" s="37">
        <v>1.88194444444444</v>
      </c>
      <c r="D29" s="1">
        <f t="shared" si="0"/>
        <v>1</v>
      </c>
      <c r="E29" s="1">
        <f t="shared" si="1"/>
        <v>2024</v>
      </c>
      <c r="F29" s="5">
        <f t="shared" si="2"/>
        <v>1</v>
      </c>
      <c r="G29" s="30">
        <v>45474</v>
      </c>
      <c r="H29" s="1">
        <f t="shared" si="3"/>
        <v>21</v>
      </c>
    </row>
    <row r="30" spans="1:8" s="1" customFormat="1" ht="18" x14ac:dyDescent="0.35">
      <c r="A30" s="1" t="s">
        <v>90</v>
      </c>
      <c r="B30" s="4">
        <v>44649</v>
      </c>
      <c r="C30" s="37">
        <v>1.9236111111111101</v>
      </c>
      <c r="D30" s="1">
        <f t="shared" si="0"/>
        <v>29</v>
      </c>
      <c r="E30" s="1">
        <f t="shared" si="1"/>
        <v>2022</v>
      </c>
      <c r="F30" s="5">
        <f t="shared" si="2"/>
        <v>29</v>
      </c>
      <c r="G30" s="30">
        <v>44649</v>
      </c>
      <c r="H30" s="1">
        <f t="shared" si="3"/>
        <v>22</v>
      </c>
    </row>
    <row r="31" spans="1:8" s="1" customFormat="1" ht="18" x14ac:dyDescent="0.35">
      <c r="A31" s="1" t="s">
        <v>91</v>
      </c>
      <c r="B31" s="4">
        <v>44581</v>
      </c>
      <c r="C31" s="37">
        <v>1.9652777777777799</v>
      </c>
      <c r="D31" s="1">
        <f t="shared" si="0"/>
        <v>20</v>
      </c>
      <c r="E31" s="1">
        <f t="shared" si="1"/>
        <v>2022</v>
      </c>
      <c r="F31" s="5">
        <f t="shared" si="2"/>
        <v>20</v>
      </c>
      <c r="G31" s="30">
        <v>44581</v>
      </c>
      <c r="H31" s="1">
        <f t="shared" si="3"/>
        <v>23</v>
      </c>
    </row>
    <row r="32" spans="1:8" s="1" customFormat="1" ht="18" x14ac:dyDescent="0.35">
      <c r="A32" s="1" t="s">
        <v>93</v>
      </c>
      <c r="B32" s="4">
        <v>44184</v>
      </c>
      <c r="C32" s="37">
        <v>2.0069444444444402</v>
      </c>
      <c r="D32" s="1">
        <f t="shared" si="0"/>
        <v>19</v>
      </c>
      <c r="E32" s="1">
        <f t="shared" si="1"/>
        <v>2020</v>
      </c>
      <c r="F32" s="5">
        <f t="shared" si="2"/>
        <v>19</v>
      </c>
      <c r="G32" s="30">
        <v>44184</v>
      </c>
      <c r="H32" s="1">
        <f t="shared" si="3"/>
        <v>0</v>
      </c>
    </row>
    <row r="33" spans="1:8" s="1" customFormat="1" ht="18" x14ac:dyDescent="0.35">
      <c r="A33" s="1" t="s">
        <v>94</v>
      </c>
      <c r="B33" s="4">
        <v>44166</v>
      </c>
      <c r="C33" s="37">
        <v>2.0486111111111098</v>
      </c>
      <c r="D33" s="1">
        <f t="shared" si="0"/>
        <v>1</v>
      </c>
      <c r="E33" s="1">
        <f t="shared" si="1"/>
        <v>2020</v>
      </c>
      <c r="F33" s="5">
        <f t="shared" si="2"/>
        <v>1</v>
      </c>
      <c r="G33" s="30">
        <v>44166</v>
      </c>
      <c r="H33" s="1">
        <f t="shared" si="3"/>
        <v>1</v>
      </c>
    </row>
    <row r="34" spans="1:8" s="1" customFormat="1" ht="18" x14ac:dyDescent="0.35">
      <c r="A34" s="1" t="s">
        <v>95</v>
      </c>
      <c r="B34" s="4">
        <v>44388</v>
      </c>
      <c r="C34" s="37">
        <v>2.0902777777777799</v>
      </c>
      <c r="D34" s="1">
        <f t="shared" si="0"/>
        <v>11</v>
      </c>
      <c r="E34" s="1">
        <f t="shared" si="1"/>
        <v>2021</v>
      </c>
      <c r="F34" s="5">
        <f t="shared" si="2"/>
        <v>11</v>
      </c>
      <c r="G34" s="30">
        <v>44388</v>
      </c>
      <c r="H34" s="1">
        <f t="shared" si="3"/>
        <v>2</v>
      </c>
    </row>
    <row r="35" spans="1:8" s="1" customFormat="1" ht="18" x14ac:dyDescent="0.35">
      <c r="A35" s="1" t="s">
        <v>96</v>
      </c>
      <c r="B35" s="4">
        <v>45232</v>
      </c>
      <c r="C35" s="37">
        <v>2.1319444444444402</v>
      </c>
      <c r="D35" s="1">
        <f t="shared" si="0"/>
        <v>2</v>
      </c>
      <c r="E35" s="1">
        <f t="shared" si="1"/>
        <v>2023</v>
      </c>
      <c r="F35" s="5">
        <f t="shared" si="2"/>
        <v>2</v>
      </c>
      <c r="G35" s="30">
        <v>45232</v>
      </c>
      <c r="H35" s="1">
        <f t="shared" si="3"/>
        <v>3</v>
      </c>
    </row>
    <row r="36" spans="1:8" s="1" customFormat="1" ht="18" x14ac:dyDescent="0.35">
      <c r="A36" s="1" t="s">
        <v>97</v>
      </c>
      <c r="B36" s="4">
        <v>44722</v>
      </c>
      <c r="C36" s="37">
        <v>2.1736111111111098</v>
      </c>
      <c r="D36" s="1">
        <f t="shared" si="0"/>
        <v>10</v>
      </c>
      <c r="E36" s="1">
        <f t="shared" si="1"/>
        <v>2022</v>
      </c>
      <c r="F36" s="5">
        <f t="shared" si="2"/>
        <v>10</v>
      </c>
      <c r="G36" s="30">
        <v>44722</v>
      </c>
      <c r="H36" s="1">
        <f t="shared" si="3"/>
        <v>4</v>
      </c>
    </row>
    <row r="37" spans="1:8" s="1" customFormat="1" ht="18" x14ac:dyDescent="0.35">
      <c r="A37" s="1" t="s">
        <v>98</v>
      </c>
      <c r="B37" s="4">
        <v>45055</v>
      </c>
      <c r="C37" s="37">
        <v>2.2152777777777799</v>
      </c>
      <c r="D37" s="1">
        <f t="shared" si="0"/>
        <v>9</v>
      </c>
      <c r="E37" s="1">
        <f t="shared" si="1"/>
        <v>2023</v>
      </c>
      <c r="F37" s="5">
        <f t="shared" si="2"/>
        <v>9</v>
      </c>
      <c r="G37" s="30">
        <v>45055</v>
      </c>
      <c r="H37" s="1">
        <f t="shared" si="3"/>
        <v>5</v>
      </c>
    </row>
    <row r="38" spans="1:8" s="1" customFormat="1" ht="18" x14ac:dyDescent="0.35">
      <c r="A38" s="1" t="s">
        <v>99</v>
      </c>
      <c r="B38" s="4">
        <v>44202</v>
      </c>
      <c r="C38" s="37">
        <v>2.2569444444444402</v>
      </c>
      <c r="D38" s="1">
        <f t="shared" si="0"/>
        <v>6</v>
      </c>
      <c r="E38" s="1">
        <f t="shared" si="1"/>
        <v>2021</v>
      </c>
      <c r="F38" s="5">
        <f t="shared" si="2"/>
        <v>6</v>
      </c>
      <c r="G38" s="30">
        <v>44202</v>
      </c>
      <c r="H38" s="1">
        <f t="shared" si="3"/>
        <v>6</v>
      </c>
    </row>
    <row r="39" spans="1:8" s="1" customFormat="1" ht="18" x14ac:dyDescent="0.35">
      <c r="A39" s="1" t="s">
        <v>100</v>
      </c>
      <c r="B39" s="4">
        <v>44438</v>
      </c>
      <c r="C39" s="37">
        <v>2.2986111111111098</v>
      </c>
      <c r="D39" s="1">
        <f t="shared" si="0"/>
        <v>30</v>
      </c>
      <c r="E39" s="1">
        <f t="shared" si="1"/>
        <v>2021</v>
      </c>
      <c r="F39" s="5">
        <f t="shared" si="2"/>
        <v>30</v>
      </c>
      <c r="G39" s="30">
        <v>44438</v>
      </c>
      <c r="H39" s="1">
        <f t="shared" si="3"/>
        <v>7</v>
      </c>
    </row>
    <row r="40" spans="1:8" s="1" customFormat="1" ht="18" x14ac:dyDescent="0.35">
      <c r="A40" s="1" t="s">
        <v>101</v>
      </c>
      <c r="B40" s="4">
        <v>45517</v>
      </c>
      <c r="C40" s="37">
        <v>2.3402777777777799</v>
      </c>
      <c r="D40" s="1">
        <f t="shared" si="0"/>
        <v>13</v>
      </c>
      <c r="E40" s="1">
        <f t="shared" si="1"/>
        <v>2024</v>
      </c>
      <c r="F40" s="5">
        <f t="shared" si="2"/>
        <v>13</v>
      </c>
      <c r="G40" s="30">
        <v>45517</v>
      </c>
      <c r="H40" s="1">
        <f t="shared" si="3"/>
        <v>8</v>
      </c>
    </row>
    <row r="41" spans="1:8" s="1" customFormat="1" ht="18" x14ac:dyDescent="0.35">
      <c r="A41" s="1" t="s">
        <v>102</v>
      </c>
      <c r="B41" s="4">
        <v>44939</v>
      </c>
      <c r="C41" s="37">
        <v>2.3819444444444402</v>
      </c>
      <c r="D41" s="1">
        <f t="shared" si="0"/>
        <v>13</v>
      </c>
      <c r="E41" s="1">
        <f t="shared" si="1"/>
        <v>2023</v>
      </c>
      <c r="F41" s="5">
        <f t="shared" si="2"/>
        <v>13</v>
      </c>
      <c r="G41" s="30">
        <v>44939</v>
      </c>
      <c r="H41" s="1">
        <f t="shared" si="3"/>
        <v>9</v>
      </c>
    </row>
    <row r="42" spans="1:8" s="1" customFormat="1" ht="18" x14ac:dyDescent="0.35">
      <c r="A42" s="1" t="s">
        <v>103</v>
      </c>
      <c r="B42" s="4">
        <v>44206</v>
      </c>
      <c r="C42" s="37">
        <v>2.4236111111111098</v>
      </c>
      <c r="D42" s="1">
        <f t="shared" si="0"/>
        <v>10</v>
      </c>
      <c r="E42" s="1">
        <f t="shared" si="1"/>
        <v>2021</v>
      </c>
      <c r="F42" s="5">
        <f t="shared" si="2"/>
        <v>10</v>
      </c>
      <c r="G42" s="30">
        <v>44206</v>
      </c>
      <c r="H42" s="1">
        <f t="shared" si="3"/>
        <v>10</v>
      </c>
    </row>
    <row r="43" spans="1:8" s="1" customFormat="1" ht="18" x14ac:dyDescent="0.35">
      <c r="A43" s="1">
        <v>2463718</v>
      </c>
      <c r="B43" s="4">
        <v>44352</v>
      </c>
      <c r="C43" s="37">
        <v>2.4652777777777799</v>
      </c>
      <c r="D43" s="1">
        <f t="shared" si="0"/>
        <v>5</v>
      </c>
      <c r="E43" s="1">
        <f t="shared" si="1"/>
        <v>2021</v>
      </c>
      <c r="F43" s="5">
        <f t="shared" si="2"/>
        <v>5</v>
      </c>
      <c r="G43" s="30">
        <v>44352</v>
      </c>
      <c r="H43" s="1">
        <f t="shared" si="3"/>
        <v>11</v>
      </c>
    </row>
    <row r="44" spans="1:8" s="1" customFormat="1" ht="18" x14ac:dyDescent="0.35">
      <c r="A44" s="1" t="s">
        <v>105</v>
      </c>
      <c r="B44" s="4">
        <v>44246</v>
      </c>
      <c r="C44" s="37">
        <v>2.5069444444444402</v>
      </c>
      <c r="D44" s="1">
        <f t="shared" si="0"/>
        <v>19</v>
      </c>
      <c r="E44" s="1">
        <f t="shared" si="1"/>
        <v>2021</v>
      </c>
      <c r="F44" s="5">
        <f t="shared" si="2"/>
        <v>19</v>
      </c>
      <c r="G44" s="30">
        <v>44246</v>
      </c>
      <c r="H44" s="1">
        <f t="shared" si="3"/>
        <v>12</v>
      </c>
    </row>
    <row r="45" spans="1:8" s="1" customFormat="1" ht="18" x14ac:dyDescent="0.35">
      <c r="A45" s="1" t="s">
        <v>106</v>
      </c>
      <c r="B45" s="4">
        <v>45246</v>
      </c>
      <c r="C45" s="37">
        <v>2.5486111111111098</v>
      </c>
      <c r="D45" s="1">
        <f t="shared" si="0"/>
        <v>16</v>
      </c>
      <c r="E45" s="1">
        <f t="shared" si="1"/>
        <v>2023</v>
      </c>
      <c r="F45" s="5">
        <f t="shared" si="2"/>
        <v>16</v>
      </c>
      <c r="G45" s="30">
        <v>45246</v>
      </c>
      <c r="H45" s="1">
        <f t="shared" si="3"/>
        <v>13</v>
      </c>
    </row>
    <row r="46" spans="1:8" s="1" customFormat="1" ht="18" x14ac:dyDescent="0.35">
      <c r="A46" s="1" t="s">
        <v>107</v>
      </c>
      <c r="B46" s="4">
        <v>45129</v>
      </c>
      <c r="C46" s="37">
        <v>2.5902777777777799</v>
      </c>
      <c r="D46" s="1">
        <f t="shared" si="0"/>
        <v>22</v>
      </c>
      <c r="E46" s="1">
        <f t="shared" si="1"/>
        <v>2023</v>
      </c>
      <c r="F46" s="5">
        <f t="shared" si="2"/>
        <v>22</v>
      </c>
      <c r="G46" s="30">
        <v>45129</v>
      </c>
      <c r="H46" s="1">
        <f t="shared" si="3"/>
        <v>14</v>
      </c>
    </row>
    <row r="47" spans="1:8" s="1" customFormat="1" ht="18" x14ac:dyDescent="0.35">
      <c r="A47" s="2">
        <v>960000000000</v>
      </c>
      <c r="B47" s="4">
        <v>44520</v>
      </c>
      <c r="C47" s="37">
        <v>2.6319444444444402</v>
      </c>
      <c r="D47" s="1">
        <f t="shared" si="0"/>
        <v>20</v>
      </c>
      <c r="E47" s="1">
        <f t="shared" si="1"/>
        <v>2021</v>
      </c>
      <c r="F47" s="5">
        <f t="shared" si="2"/>
        <v>20</v>
      </c>
      <c r="G47" s="30">
        <v>44520</v>
      </c>
      <c r="H47" s="1">
        <f t="shared" si="3"/>
        <v>15</v>
      </c>
    </row>
    <row r="48" spans="1:8" s="1" customFormat="1" ht="18" x14ac:dyDescent="0.35">
      <c r="A48" s="1" t="s">
        <v>108</v>
      </c>
      <c r="B48" s="4">
        <v>45158</v>
      </c>
      <c r="C48" s="37">
        <v>2.6736111111111098</v>
      </c>
      <c r="D48" s="1">
        <f t="shared" si="0"/>
        <v>20</v>
      </c>
      <c r="E48" s="1">
        <f t="shared" si="1"/>
        <v>2023</v>
      </c>
      <c r="F48" s="5">
        <f t="shared" si="2"/>
        <v>20</v>
      </c>
      <c r="G48" s="30">
        <v>45158</v>
      </c>
      <c r="H48" s="1">
        <f t="shared" si="3"/>
        <v>16</v>
      </c>
    </row>
    <row r="49" spans="1:8" s="1" customFormat="1" ht="18" x14ac:dyDescent="0.35">
      <c r="A49" s="1" t="s">
        <v>109</v>
      </c>
      <c r="B49" s="4">
        <v>45096</v>
      </c>
      <c r="C49" s="37">
        <v>2.7152777777777799</v>
      </c>
      <c r="D49" s="1">
        <f t="shared" si="0"/>
        <v>19</v>
      </c>
      <c r="E49" s="1">
        <f t="shared" si="1"/>
        <v>2023</v>
      </c>
      <c r="F49" s="5">
        <f t="shared" si="2"/>
        <v>19</v>
      </c>
      <c r="G49" s="30">
        <v>45096</v>
      </c>
      <c r="H49" s="1">
        <f t="shared" si="3"/>
        <v>17</v>
      </c>
    </row>
    <row r="50" spans="1:8" s="1" customFormat="1" ht="18" x14ac:dyDescent="0.35">
      <c r="A50" s="2">
        <v>855000000000000</v>
      </c>
      <c r="B50" s="4">
        <v>44576</v>
      </c>
      <c r="C50" s="37">
        <v>2.7569444444444402</v>
      </c>
      <c r="D50" s="1">
        <f t="shared" si="0"/>
        <v>15</v>
      </c>
      <c r="E50" s="1">
        <f t="shared" si="1"/>
        <v>2022</v>
      </c>
      <c r="F50" s="5">
        <f t="shared" si="2"/>
        <v>15</v>
      </c>
      <c r="G50" s="30">
        <v>44576</v>
      </c>
      <c r="H50" s="1">
        <f t="shared" si="3"/>
        <v>18</v>
      </c>
    </row>
    <row r="51" spans="1:8" s="1" customFormat="1" ht="18" x14ac:dyDescent="0.35">
      <c r="A51" s="1" t="s">
        <v>110</v>
      </c>
      <c r="B51" s="4">
        <v>44979</v>
      </c>
      <c r="C51" s="37">
        <v>2.7986111111111098</v>
      </c>
      <c r="D51" s="1">
        <f t="shared" si="0"/>
        <v>22</v>
      </c>
      <c r="E51" s="1">
        <f t="shared" si="1"/>
        <v>2023</v>
      </c>
      <c r="F51" s="5">
        <f t="shared" si="2"/>
        <v>22</v>
      </c>
      <c r="G51" s="30">
        <v>44979</v>
      </c>
      <c r="H51" s="1">
        <f t="shared" si="3"/>
        <v>19</v>
      </c>
    </row>
    <row r="52" spans="1:8" s="1" customFormat="1" ht="18" x14ac:dyDescent="0.35">
      <c r="A52" s="1" t="s">
        <v>111</v>
      </c>
      <c r="B52" s="4">
        <v>44673</v>
      </c>
      <c r="C52" s="37">
        <v>2.8402777777777799</v>
      </c>
      <c r="D52" s="1">
        <f t="shared" si="0"/>
        <v>22</v>
      </c>
      <c r="E52" s="1">
        <f t="shared" si="1"/>
        <v>2022</v>
      </c>
      <c r="F52" s="5">
        <f t="shared" si="2"/>
        <v>22</v>
      </c>
      <c r="G52" s="30">
        <v>44673</v>
      </c>
      <c r="H52" s="1">
        <f t="shared" si="3"/>
        <v>20</v>
      </c>
    </row>
    <row r="53" spans="1:8" s="1" customFormat="1" ht="18" x14ac:dyDescent="0.35">
      <c r="A53" s="1" t="s">
        <v>112</v>
      </c>
      <c r="B53" s="4">
        <v>45653</v>
      </c>
      <c r="C53" s="37">
        <v>2.8819444444444402</v>
      </c>
      <c r="D53" s="1">
        <f t="shared" si="0"/>
        <v>27</v>
      </c>
      <c r="E53" s="1">
        <f t="shared" si="1"/>
        <v>2024</v>
      </c>
      <c r="F53" s="5">
        <f t="shared" si="2"/>
        <v>27</v>
      </c>
      <c r="G53" s="30">
        <v>45653</v>
      </c>
      <c r="H53" s="1">
        <f t="shared" si="3"/>
        <v>21</v>
      </c>
    </row>
    <row r="54" spans="1:8" s="1" customFormat="1" ht="18" x14ac:dyDescent="0.35">
      <c r="A54" s="1" t="s">
        <v>113</v>
      </c>
      <c r="B54" s="4">
        <v>44867</v>
      </c>
      <c r="C54" s="37">
        <v>2.9236111111111098</v>
      </c>
      <c r="D54" s="1">
        <f t="shared" si="0"/>
        <v>2</v>
      </c>
      <c r="E54" s="1">
        <f t="shared" si="1"/>
        <v>2022</v>
      </c>
      <c r="F54" s="5">
        <f t="shared" si="2"/>
        <v>2</v>
      </c>
      <c r="G54" s="30">
        <v>44867</v>
      </c>
      <c r="H54" s="1">
        <f t="shared" si="3"/>
        <v>22</v>
      </c>
    </row>
    <row r="55" spans="1:8" s="1" customFormat="1" ht="18" x14ac:dyDescent="0.35">
      <c r="A55" s="2" t="s">
        <v>114</v>
      </c>
      <c r="B55" s="4">
        <v>44281</v>
      </c>
      <c r="C55" s="37">
        <v>2.9652777777777799</v>
      </c>
      <c r="D55" s="1">
        <f t="shared" si="0"/>
        <v>26</v>
      </c>
      <c r="E55" s="1">
        <f t="shared" si="1"/>
        <v>2021</v>
      </c>
      <c r="F55" s="5">
        <f t="shared" si="2"/>
        <v>26</v>
      </c>
      <c r="G55" s="30">
        <v>44281</v>
      </c>
      <c r="H55" s="1">
        <f t="shared" si="3"/>
        <v>23</v>
      </c>
    </row>
    <row r="56" spans="1:8" s="1" customFormat="1" ht="18" x14ac:dyDescent="0.35">
      <c r="A56" s="1" t="s">
        <v>115</v>
      </c>
      <c r="B56" s="4">
        <v>44123</v>
      </c>
      <c r="C56" s="37">
        <v>3.0069444444444402</v>
      </c>
      <c r="D56" s="1">
        <f t="shared" si="0"/>
        <v>19</v>
      </c>
      <c r="E56" s="1">
        <f t="shared" si="1"/>
        <v>2020</v>
      </c>
      <c r="F56" s="5">
        <f t="shared" si="2"/>
        <v>19</v>
      </c>
      <c r="G56" s="30">
        <v>44123</v>
      </c>
      <c r="H56" s="1">
        <f t="shared" si="3"/>
        <v>0</v>
      </c>
    </row>
    <row r="57" spans="1:8" s="1" customFormat="1" ht="18" x14ac:dyDescent="0.35">
      <c r="A57" s="1" t="s">
        <v>116</v>
      </c>
      <c r="B57" s="4">
        <v>44847</v>
      </c>
      <c r="C57" s="37">
        <v>3.0486111111111098</v>
      </c>
      <c r="D57" s="1">
        <f t="shared" si="0"/>
        <v>13</v>
      </c>
      <c r="E57" s="1">
        <f t="shared" si="1"/>
        <v>2022</v>
      </c>
      <c r="F57" s="5">
        <f t="shared" si="2"/>
        <v>13</v>
      </c>
      <c r="G57" s="30">
        <v>44847</v>
      </c>
      <c r="H57" s="1">
        <f t="shared" si="3"/>
        <v>1</v>
      </c>
    </row>
    <row r="58" spans="1:8" s="1" customFormat="1" ht="18" x14ac:dyDescent="0.35">
      <c r="A58" s="1" t="s">
        <v>117</v>
      </c>
      <c r="B58" s="4">
        <v>44103</v>
      </c>
      <c r="C58" s="37">
        <v>3.0902777777777799</v>
      </c>
      <c r="D58" s="1">
        <f t="shared" si="0"/>
        <v>29</v>
      </c>
      <c r="E58" s="1">
        <f t="shared" si="1"/>
        <v>2020</v>
      </c>
      <c r="F58" s="5">
        <f t="shared" si="2"/>
        <v>29</v>
      </c>
      <c r="G58" s="30">
        <v>44103</v>
      </c>
      <c r="H58" s="1">
        <f t="shared" si="3"/>
        <v>2</v>
      </c>
    </row>
    <row r="59" spans="1:8" s="1" customFormat="1" ht="18" x14ac:dyDescent="0.35">
      <c r="A59" s="1" t="s">
        <v>118</v>
      </c>
      <c r="B59" s="4">
        <v>45501</v>
      </c>
      <c r="C59" s="37">
        <v>3.1319444444444402</v>
      </c>
      <c r="D59" s="1">
        <f t="shared" si="0"/>
        <v>28</v>
      </c>
      <c r="E59" s="1">
        <f t="shared" si="1"/>
        <v>2024</v>
      </c>
      <c r="F59" s="5">
        <f t="shared" si="2"/>
        <v>28</v>
      </c>
      <c r="G59" s="30">
        <v>45501</v>
      </c>
      <c r="H59" s="1">
        <f t="shared" si="3"/>
        <v>3</v>
      </c>
    </row>
    <row r="60" spans="1:8" s="1" customFormat="1" ht="18" x14ac:dyDescent="0.35">
      <c r="A60" s="1" t="s">
        <v>119</v>
      </c>
      <c r="B60" s="4">
        <v>45566</v>
      </c>
      <c r="C60" s="37">
        <v>3.1736111111111098</v>
      </c>
      <c r="D60" s="1">
        <f t="shared" si="0"/>
        <v>1</v>
      </c>
      <c r="E60" s="1">
        <f t="shared" si="1"/>
        <v>2024</v>
      </c>
      <c r="F60" s="5">
        <f t="shared" si="2"/>
        <v>1</v>
      </c>
      <c r="G60" s="30">
        <v>45566</v>
      </c>
      <c r="H60" s="1">
        <f t="shared" si="3"/>
        <v>4</v>
      </c>
    </row>
    <row r="61" spans="1:8" s="1" customFormat="1" ht="18" x14ac:dyDescent="0.35">
      <c r="A61" s="1" t="s">
        <v>120</v>
      </c>
      <c r="B61" s="4">
        <v>44461</v>
      </c>
      <c r="C61" s="37">
        <v>3.2152777777777799</v>
      </c>
      <c r="D61" s="1">
        <f t="shared" si="0"/>
        <v>22</v>
      </c>
      <c r="E61" s="1">
        <f t="shared" si="1"/>
        <v>2021</v>
      </c>
      <c r="F61" s="5">
        <f t="shared" si="2"/>
        <v>22</v>
      </c>
      <c r="G61" s="30">
        <v>44461</v>
      </c>
      <c r="H61" s="1">
        <f t="shared" si="3"/>
        <v>5</v>
      </c>
    </row>
    <row r="62" spans="1:8" s="1" customFormat="1" ht="18" x14ac:dyDescent="0.35">
      <c r="A62" s="1" t="s">
        <v>121</v>
      </c>
      <c r="B62" s="4">
        <v>44159</v>
      </c>
      <c r="C62" s="37">
        <v>3.2569444444444402</v>
      </c>
      <c r="D62" s="1">
        <f t="shared" si="0"/>
        <v>24</v>
      </c>
      <c r="E62" s="1">
        <f t="shared" si="1"/>
        <v>2020</v>
      </c>
      <c r="F62" s="5">
        <f t="shared" si="2"/>
        <v>24</v>
      </c>
      <c r="G62" s="30">
        <v>44159</v>
      </c>
      <c r="H62" s="1">
        <f t="shared" si="3"/>
        <v>6</v>
      </c>
    </row>
    <row r="63" spans="1:8" s="1" customFormat="1" ht="18" x14ac:dyDescent="0.35">
      <c r="A63" s="1" t="s">
        <v>122</v>
      </c>
      <c r="B63" s="4">
        <v>44042</v>
      </c>
      <c r="C63" s="37">
        <v>3.2986111111111098</v>
      </c>
      <c r="D63" s="1">
        <f t="shared" si="0"/>
        <v>30</v>
      </c>
      <c r="E63" s="1">
        <f t="shared" si="1"/>
        <v>2020</v>
      </c>
      <c r="F63" s="5">
        <f t="shared" si="2"/>
        <v>30</v>
      </c>
      <c r="G63" s="30">
        <v>44042</v>
      </c>
      <c r="H63" s="1">
        <f t="shared" si="3"/>
        <v>7</v>
      </c>
    </row>
    <row r="64" spans="1:8" s="1" customFormat="1" ht="18" x14ac:dyDescent="0.35">
      <c r="A64" s="1" t="s">
        <v>123</v>
      </c>
      <c r="B64" s="4">
        <v>45148</v>
      </c>
      <c r="C64" s="37">
        <v>3.3402777777777799</v>
      </c>
      <c r="D64" s="1">
        <f t="shared" si="0"/>
        <v>10</v>
      </c>
      <c r="E64" s="1">
        <f t="shared" si="1"/>
        <v>2023</v>
      </c>
      <c r="F64" s="5">
        <f t="shared" si="2"/>
        <v>10</v>
      </c>
      <c r="G64" s="30">
        <v>45148</v>
      </c>
      <c r="H64" s="1">
        <f t="shared" si="3"/>
        <v>8</v>
      </c>
    </row>
    <row r="65" spans="1:8" s="1" customFormat="1" ht="18" x14ac:dyDescent="0.35">
      <c r="A65" s="1" t="s">
        <v>124</v>
      </c>
      <c r="B65" s="4">
        <v>44839</v>
      </c>
      <c r="C65" s="37">
        <v>3.3819444444444402</v>
      </c>
      <c r="D65" s="1">
        <f t="shared" si="0"/>
        <v>5</v>
      </c>
      <c r="E65" s="1">
        <f t="shared" si="1"/>
        <v>2022</v>
      </c>
      <c r="F65" s="5">
        <f t="shared" si="2"/>
        <v>5</v>
      </c>
      <c r="G65" s="30">
        <v>44839</v>
      </c>
      <c r="H65" s="1">
        <f t="shared" si="3"/>
        <v>9</v>
      </c>
    </row>
    <row r="66" spans="1:8" s="1" customFormat="1" ht="18" x14ac:dyDescent="0.35">
      <c r="A66" s="1" t="s">
        <v>125</v>
      </c>
      <c r="B66" s="4">
        <v>43942</v>
      </c>
      <c r="C66" s="37">
        <v>3.4236111111111098</v>
      </c>
      <c r="D66" s="1">
        <f t="shared" si="0"/>
        <v>21</v>
      </c>
      <c r="E66" s="1">
        <f t="shared" si="1"/>
        <v>2020</v>
      </c>
      <c r="F66" s="5">
        <f t="shared" si="2"/>
        <v>21</v>
      </c>
      <c r="G66" s="30">
        <v>43942</v>
      </c>
      <c r="H66" s="1">
        <f t="shared" si="3"/>
        <v>10</v>
      </c>
    </row>
    <row r="67" spans="1:8" s="1" customFormat="1" ht="18" x14ac:dyDescent="0.35">
      <c r="A67" s="1" t="s">
        <v>126</v>
      </c>
      <c r="B67" s="4">
        <v>44257</v>
      </c>
      <c r="C67" s="37">
        <v>3.4652777777777799</v>
      </c>
      <c r="D67" s="1">
        <f t="shared" ref="D67:D130" si="4">DAY(B67)</f>
        <v>2</v>
      </c>
      <c r="E67" s="1">
        <f t="shared" ref="E67:E130" si="5">YEAR(B67)</f>
        <v>2021</v>
      </c>
      <c r="F67" s="5">
        <f t="shared" ref="F67:F130" si="6">D67</f>
        <v>2</v>
      </c>
      <c r="G67" s="30">
        <v>44257</v>
      </c>
      <c r="H67" s="1">
        <f t="shared" ref="H67:H130" si="7">HOUR(C67)</f>
        <v>11</v>
      </c>
    </row>
    <row r="68" spans="1:8" s="1" customFormat="1" ht="18" x14ac:dyDescent="0.35">
      <c r="A68" s="1" t="s">
        <v>127</v>
      </c>
      <c r="B68" s="4">
        <v>44938</v>
      </c>
      <c r="C68" s="37">
        <v>3.5069444444444402</v>
      </c>
      <c r="D68" s="1">
        <f t="shared" si="4"/>
        <v>12</v>
      </c>
      <c r="E68" s="1">
        <f t="shared" si="5"/>
        <v>2023</v>
      </c>
      <c r="F68" s="5">
        <f t="shared" si="6"/>
        <v>12</v>
      </c>
      <c r="G68" s="30">
        <v>44938</v>
      </c>
      <c r="H68" s="1">
        <f t="shared" si="7"/>
        <v>12</v>
      </c>
    </row>
    <row r="69" spans="1:8" s="1" customFormat="1" ht="18" x14ac:dyDescent="0.35">
      <c r="A69" s="1" t="s">
        <v>128</v>
      </c>
      <c r="B69" s="4">
        <v>45594</v>
      </c>
      <c r="C69" s="37">
        <v>3.5486111111111098</v>
      </c>
      <c r="D69" s="1">
        <f t="shared" si="4"/>
        <v>29</v>
      </c>
      <c r="E69" s="1">
        <f t="shared" si="5"/>
        <v>2024</v>
      </c>
      <c r="F69" s="5">
        <f t="shared" si="6"/>
        <v>29</v>
      </c>
      <c r="G69" s="30">
        <v>45594</v>
      </c>
      <c r="H69" s="1">
        <f t="shared" si="7"/>
        <v>13</v>
      </c>
    </row>
    <row r="70" spans="1:8" s="1" customFormat="1" ht="18" x14ac:dyDescent="0.35">
      <c r="A70" s="1" t="s">
        <v>129</v>
      </c>
      <c r="B70" s="4">
        <v>45365</v>
      </c>
      <c r="C70" s="37">
        <v>3.5902777777777799</v>
      </c>
      <c r="D70" s="1">
        <f t="shared" si="4"/>
        <v>14</v>
      </c>
      <c r="E70" s="1">
        <f t="shared" si="5"/>
        <v>2024</v>
      </c>
      <c r="F70" s="5">
        <f t="shared" si="6"/>
        <v>14</v>
      </c>
      <c r="G70" s="30">
        <v>45365</v>
      </c>
      <c r="H70" s="1">
        <f t="shared" si="7"/>
        <v>14</v>
      </c>
    </row>
    <row r="71" spans="1:8" s="1" customFormat="1" ht="18" x14ac:dyDescent="0.35">
      <c r="A71" s="1" t="s">
        <v>130</v>
      </c>
      <c r="B71" s="4">
        <v>45438</v>
      </c>
      <c r="C71" s="37">
        <v>3.6319444444444402</v>
      </c>
      <c r="D71" s="1">
        <f t="shared" si="4"/>
        <v>26</v>
      </c>
      <c r="E71" s="1">
        <f t="shared" si="5"/>
        <v>2024</v>
      </c>
      <c r="F71" s="5">
        <f t="shared" si="6"/>
        <v>26</v>
      </c>
      <c r="G71" s="30">
        <v>45438</v>
      </c>
      <c r="H71" s="1">
        <f t="shared" si="7"/>
        <v>15</v>
      </c>
    </row>
    <row r="72" spans="1:8" s="1" customFormat="1" ht="18" x14ac:dyDescent="0.35">
      <c r="A72" s="1" t="s">
        <v>131</v>
      </c>
      <c r="B72" s="4">
        <v>45334</v>
      </c>
      <c r="C72" s="37">
        <v>3.6736111111111098</v>
      </c>
      <c r="D72" s="1">
        <f t="shared" si="4"/>
        <v>12</v>
      </c>
      <c r="E72" s="1">
        <f t="shared" si="5"/>
        <v>2024</v>
      </c>
      <c r="F72" s="5">
        <f t="shared" si="6"/>
        <v>12</v>
      </c>
      <c r="G72" s="30">
        <v>45334</v>
      </c>
      <c r="H72" s="1">
        <f t="shared" si="7"/>
        <v>16</v>
      </c>
    </row>
    <row r="73" spans="1:8" s="1" customFormat="1" ht="18" x14ac:dyDescent="0.35">
      <c r="A73" s="1" t="s">
        <v>132</v>
      </c>
      <c r="B73" s="4">
        <v>44433</v>
      </c>
      <c r="C73" s="37">
        <v>3.7152777777777799</v>
      </c>
      <c r="D73" s="1">
        <f t="shared" si="4"/>
        <v>25</v>
      </c>
      <c r="E73" s="1">
        <f t="shared" si="5"/>
        <v>2021</v>
      </c>
      <c r="F73" s="5">
        <f t="shared" si="6"/>
        <v>25</v>
      </c>
      <c r="G73" s="30">
        <v>44433</v>
      </c>
      <c r="H73" s="1">
        <f t="shared" si="7"/>
        <v>17</v>
      </c>
    </row>
    <row r="74" spans="1:8" s="1" customFormat="1" ht="18" x14ac:dyDescent="0.35">
      <c r="A74" s="1" t="s">
        <v>133</v>
      </c>
      <c r="B74" s="4">
        <v>45595</v>
      </c>
      <c r="C74" s="37">
        <v>3.7569444444444402</v>
      </c>
      <c r="D74" s="1">
        <f t="shared" si="4"/>
        <v>30</v>
      </c>
      <c r="E74" s="1">
        <f t="shared" si="5"/>
        <v>2024</v>
      </c>
      <c r="F74" s="5">
        <f t="shared" si="6"/>
        <v>30</v>
      </c>
      <c r="G74" s="30">
        <v>45595</v>
      </c>
      <c r="H74" s="1">
        <f t="shared" si="7"/>
        <v>18</v>
      </c>
    </row>
    <row r="75" spans="1:8" s="1" customFormat="1" ht="18" x14ac:dyDescent="0.35">
      <c r="A75" s="1" t="s">
        <v>134</v>
      </c>
      <c r="B75" s="4">
        <v>45483</v>
      </c>
      <c r="C75" s="37">
        <v>3.7986111111111098</v>
      </c>
      <c r="D75" s="1">
        <f t="shared" si="4"/>
        <v>10</v>
      </c>
      <c r="E75" s="1">
        <f t="shared" si="5"/>
        <v>2024</v>
      </c>
      <c r="F75" s="5">
        <f t="shared" si="6"/>
        <v>10</v>
      </c>
      <c r="G75" s="30">
        <v>45483</v>
      </c>
      <c r="H75" s="1">
        <f t="shared" si="7"/>
        <v>19</v>
      </c>
    </row>
    <row r="76" spans="1:8" s="1" customFormat="1" ht="18" x14ac:dyDescent="0.35">
      <c r="A76" s="1" t="s">
        <v>135</v>
      </c>
      <c r="B76" s="4">
        <v>44120</v>
      </c>
      <c r="C76" s="37">
        <v>3.8402777777777799</v>
      </c>
      <c r="D76" s="1">
        <f t="shared" si="4"/>
        <v>16</v>
      </c>
      <c r="E76" s="1">
        <f t="shared" si="5"/>
        <v>2020</v>
      </c>
      <c r="F76" s="5">
        <f t="shared" si="6"/>
        <v>16</v>
      </c>
      <c r="G76" s="30">
        <v>44120</v>
      </c>
      <c r="H76" s="1">
        <f t="shared" si="7"/>
        <v>20</v>
      </c>
    </row>
    <row r="77" spans="1:8" s="1" customFormat="1" ht="18" x14ac:dyDescent="0.35">
      <c r="A77" s="1" t="s">
        <v>136</v>
      </c>
      <c r="B77" s="4">
        <v>44449</v>
      </c>
      <c r="C77" s="37">
        <v>3.8819444444444402</v>
      </c>
      <c r="D77" s="1">
        <f t="shared" si="4"/>
        <v>10</v>
      </c>
      <c r="E77" s="1">
        <f t="shared" si="5"/>
        <v>2021</v>
      </c>
      <c r="F77" s="5">
        <f t="shared" si="6"/>
        <v>10</v>
      </c>
      <c r="G77" s="30">
        <v>44449</v>
      </c>
      <c r="H77" s="1">
        <f t="shared" si="7"/>
        <v>21</v>
      </c>
    </row>
    <row r="78" spans="1:8" s="1" customFormat="1" ht="18" x14ac:dyDescent="0.35">
      <c r="A78" s="1" t="s">
        <v>137</v>
      </c>
      <c r="B78" s="4">
        <v>45384</v>
      </c>
      <c r="C78" s="37">
        <v>3.9236111111111098</v>
      </c>
      <c r="D78" s="1">
        <f t="shared" si="4"/>
        <v>2</v>
      </c>
      <c r="E78" s="1">
        <f t="shared" si="5"/>
        <v>2024</v>
      </c>
      <c r="F78" s="5">
        <f t="shared" si="6"/>
        <v>2</v>
      </c>
      <c r="G78" s="30">
        <v>45384</v>
      </c>
      <c r="H78" s="1">
        <f t="shared" si="7"/>
        <v>22</v>
      </c>
    </row>
    <row r="79" spans="1:8" s="1" customFormat="1" ht="18" x14ac:dyDescent="0.35">
      <c r="A79" s="1" t="s">
        <v>138</v>
      </c>
      <c r="B79" s="4">
        <v>44752</v>
      </c>
      <c r="C79" s="37">
        <v>3.9652777777777799</v>
      </c>
      <c r="D79" s="1">
        <f t="shared" si="4"/>
        <v>10</v>
      </c>
      <c r="E79" s="1">
        <f t="shared" si="5"/>
        <v>2022</v>
      </c>
      <c r="F79" s="5">
        <f t="shared" si="6"/>
        <v>10</v>
      </c>
      <c r="G79" s="30">
        <v>44752</v>
      </c>
      <c r="H79" s="1">
        <f t="shared" si="7"/>
        <v>23</v>
      </c>
    </row>
    <row r="80" spans="1:8" s="1" customFormat="1" ht="18" x14ac:dyDescent="0.35">
      <c r="A80" s="1" t="s">
        <v>139</v>
      </c>
      <c r="B80" s="4">
        <v>44573</v>
      </c>
      <c r="C80" s="37">
        <v>4.0069444444444402</v>
      </c>
      <c r="D80" s="1">
        <f t="shared" si="4"/>
        <v>12</v>
      </c>
      <c r="E80" s="1">
        <f t="shared" si="5"/>
        <v>2022</v>
      </c>
      <c r="F80" s="5">
        <f t="shared" si="6"/>
        <v>12</v>
      </c>
      <c r="G80" s="30">
        <v>44573</v>
      </c>
      <c r="H80" s="1">
        <f t="shared" si="7"/>
        <v>0</v>
      </c>
    </row>
    <row r="81" spans="1:8" s="1" customFormat="1" ht="18" x14ac:dyDescent="0.35">
      <c r="A81" s="1" t="s">
        <v>140</v>
      </c>
      <c r="B81" s="4">
        <v>45296</v>
      </c>
      <c r="C81" s="37">
        <v>4.0486111111111098</v>
      </c>
      <c r="D81" s="1">
        <f t="shared" si="4"/>
        <v>5</v>
      </c>
      <c r="E81" s="1">
        <f t="shared" si="5"/>
        <v>2024</v>
      </c>
      <c r="F81" s="5">
        <f t="shared" si="6"/>
        <v>5</v>
      </c>
      <c r="G81" s="30">
        <v>45296</v>
      </c>
      <c r="H81" s="1">
        <f t="shared" si="7"/>
        <v>1</v>
      </c>
    </row>
    <row r="82" spans="1:8" s="1" customFormat="1" ht="18" x14ac:dyDescent="0.35">
      <c r="A82" s="1" t="s">
        <v>141</v>
      </c>
      <c r="B82" s="4">
        <v>44147</v>
      </c>
      <c r="C82" s="37">
        <v>4.0902777777777803</v>
      </c>
      <c r="D82" s="1">
        <f t="shared" si="4"/>
        <v>12</v>
      </c>
      <c r="E82" s="1">
        <f t="shared" si="5"/>
        <v>2020</v>
      </c>
      <c r="F82" s="5">
        <f t="shared" si="6"/>
        <v>12</v>
      </c>
      <c r="G82" s="30">
        <v>44147</v>
      </c>
      <c r="H82" s="1">
        <f t="shared" si="7"/>
        <v>2</v>
      </c>
    </row>
    <row r="83" spans="1:8" s="1" customFormat="1" ht="18" x14ac:dyDescent="0.35">
      <c r="A83" s="1" t="s">
        <v>142</v>
      </c>
      <c r="B83" s="4">
        <v>43864</v>
      </c>
      <c r="C83" s="37">
        <v>4.1319444444444402</v>
      </c>
      <c r="D83" s="1">
        <f t="shared" si="4"/>
        <v>3</v>
      </c>
      <c r="E83" s="1">
        <f t="shared" si="5"/>
        <v>2020</v>
      </c>
      <c r="F83" s="5">
        <f t="shared" si="6"/>
        <v>3</v>
      </c>
      <c r="G83" s="30">
        <v>43864</v>
      </c>
      <c r="H83" s="1">
        <f t="shared" si="7"/>
        <v>3</v>
      </c>
    </row>
    <row r="84" spans="1:8" s="1" customFormat="1" ht="18" x14ac:dyDescent="0.35">
      <c r="A84" s="1" t="s">
        <v>143</v>
      </c>
      <c r="B84" s="4">
        <v>44572</v>
      </c>
      <c r="C84" s="37">
        <v>4.1736111111111098</v>
      </c>
      <c r="D84" s="1">
        <f t="shared" si="4"/>
        <v>11</v>
      </c>
      <c r="E84" s="1">
        <f t="shared" si="5"/>
        <v>2022</v>
      </c>
      <c r="F84" s="5">
        <f t="shared" si="6"/>
        <v>11</v>
      </c>
      <c r="G84" s="30">
        <v>44572</v>
      </c>
      <c r="H84" s="1">
        <f t="shared" si="7"/>
        <v>4</v>
      </c>
    </row>
    <row r="85" spans="1:8" s="1" customFormat="1" ht="18" x14ac:dyDescent="0.35">
      <c r="A85" s="1" t="s">
        <v>144</v>
      </c>
      <c r="B85" s="4">
        <v>44531</v>
      </c>
      <c r="C85" s="37">
        <v>4.2152777777777803</v>
      </c>
      <c r="D85" s="1">
        <f t="shared" si="4"/>
        <v>1</v>
      </c>
      <c r="E85" s="1">
        <f t="shared" si="5"/>
        <v>2021</v>
      </c>
      <c r="F85" s="5">
        <f t="shared" si="6"/>
        <v>1</v>
      </c>
      <c r="G85" s="30">
        <v>44531</v>
      </c>
      <c r="H85" s="1">
        <f t="shared" si="7"/>
        <v>5</v>
      </c>
    </row>
    <row r="86" spans="1:8" s="1" customFormat="1" ht="18" x14ac:dyDescent="0.35">
      <c r="A86" s="1" t="s">
        <v>145</v>
      </c>
      <c r="B86" s="4">
        <v>45166</v>
      </c>
      <c r="C86" s="37">
        <v>4.2569444444444402</v>
      </c>
      <c r="D86" s="1">
        <f t="shared" si="4"/>
        <v>28</v>
      </c>
      <c r="E86" s="1">
        <f t="shared" si="5"/>
        <v>2023</v>
      </c>
      <c r="F86" s="5">
        <f t="shared" si="6"/>
        <v>28</v>
      </c>
      <c r="G86" s="30">
        <v>45166</v>
      </c>
      <c r="H86" s="1">
        <f t="shared" si="7"/>
        <v>6</v>
      </c>
    </row>
    <row r="87" spans="1:8" s="1" customFormat="1" ht="18" x14ac:dyDescent="0.35">
      <c r="A87" s="1" t="s">
        <v>146</v>
      </c>
      <c r="B87" s="4">
        <v>44276</v>
      </c>
      <c r="C87" s="37">
        <v>4.2986111111111098</v>
      </c>
      <c r="D87" s="1">
        <f t="shared" si="4"/>
        <v>21</v>
      </c>
      <c r="E87" s="1">
        <f t="shared" si="5"/>
        <v>2021</v>
      </c>
      <c r="F87" s="5">
        <f t="shared" si="6"/>
        <v>21</v>
      </c>
      <c r="G87" s="30">
        <v>44276</v>
      </c>
      <c r="H87" s="1">
        <f t="shared" si="7"/>
        <v>7</v>
      </c>
    </row>
    <row r="88" spans="1:8" s="1" customFormat="1" ht="18" x14ac:dyDescent="0.35">
      <c r="A88" s="1" t="s">
        <v>147</v>
      </c>
      <c r="B88" s="4">
        <v>45379</v>
      </c>
      <c r="C88" s="37">
        <v>4.3402777777777803</v>
      </c>
      <c r="D88" s="1">
        <f t="shared" si="4"/>
        <v>28</v>
      </c>
      <c r="E88" s="1">
        <f t="shared" si="5"/>
        <v>2024</v>
      </c>
      <c r="F88" s="5">
        <f t="shared" si="6"/>
        <v>28</v>
      </c>
      <c r="G88" s="30">
        <v>45379</v>
      </c>
      <c r="H88" s="1">
        <f t="shared" si="7"/>
        <v>8</v>
      </c>
    </row>
    <row r="89" spans="1:8" s="1" customFormat="1" ht="18" x14ac:dyDescent="0.35">
      <c r="A89" s="1" t="s">
        <v>148</v>
      </c>
      <c r="B89" s="4">
        <v>44787</v>
      </c>
      <c r="C89" s="37">
        <v>4.3819444444444402</v>
      </c>
      <c r="D89" s="1">
        <f t="shared" si="4"/>
        <v>14</v>
      </c>
      <c r="E89" s="1">
        <f t="shared" si="5"/>
        <v>2022</v>
      </c>
      <c r="F89" s="5">
        <f t="shared" si="6"/>
        <v>14</v>
      </c>
      <c r="G89" s="30">
        <v>44787</v>
      </c>
      <c r="H89" s="1">
        <f t="shared" si="7"/>
        <v>9</v>
      </c>
    </row>
    <row r="90" spans="1:8" s="1" customFormat="1" ht="18" x14ac:dyDescent="0.35">
      <c r="A90" s="1" t="s">
        <v>149</v>
      </c>
      <c r="B90" s="4">
        <v>44659</v>
      </c>
      <c r="C90" s="37">
        <v>4.4236111111111098</v>
      </c>
      <c r="D90" s="1">
        <f t="shared" si="4"/>
        <v>8</v>
      </c>
      <c r="E90" s="1">
        <f t="shared" si="5"/>
        <v>2022</v>
      </c>
      <c r="F90" s="5">
        <f t="shared" si="6"/>
        <v>8</v>
      </c>
      <c r="G90" s="30">
        <v>44659</v>
      </c>
      <c r="H90" s="1">
        <f t="shared" si="7"/>
        <v>10</v>
      </c>
    </row>
    <row r="91" spans="1:8" s="1" customFormat="1" ht="18" x14ac:dyDescent="0.35">
      <c r="A91" s="1" t="s">
        <v>150</v>
      </c>
      <c r="B91" s="4">
        <v>45609</v>
      </c>
      <c r="C91" s="37">
        <v>4.4652777777777803</v>
      </c>
      <c r="D91" s="1">
        <f t="shared" si="4"/>
        <v>13</v>
      </c>
      <c r="E91" s="1">
        <f t="shared" si="5"/>
        <v>2024</v>
      </c>
      <c r="F91" s="5">
        <f t="shared" si="6"/>
        <v>13</v>
      </c>
      <c r="G91" s="30">
        <v>45609</v>
      </c>
      <c r="H91" s="1">
        <f t="shared" si="7"/>
        <v>11</v>
      </c>
    </row>
    <row r="92" spans="1:8" s="1" customFormat="1" ht="18" x14ac:dyDescent="0.35">
      <c r="A92" s="1" t="s">
        <v>151</v>
      </c>
      <c r="B92" s="4">
        <v>45215</v>
      </c>
      <c r="C92" s="37">
        <v>4.5069444444444402</v>
      </c>
      <c r="D92" s="1">
        <f t="shared" si="4"/>
        <v>16</v>
      </c>
      <c r="E92" s="1">
        <f t="shared" si="5"/>
        <v>2023</v>
      </c>
      <c r="F92" s="5">
        <f t="shared" si="6"/>
        <v>16</v>
      </c>
      <c r="G92" s="30">
        <v>45215</v>
      </c>
      <c r="H92" s="1">
        <f t="shared" si="7"/>
        <v>12</v>
      </c>
    </row>
    <row r="93" spans="1:8" s="1" customFormat="1" ht="18" x14ac:dyDescent="0.35">
      <c r="A93" s="1" t="s">
        <v>152</v>
      </c>
      <c r="B93" s="4">
        <v>45150</v>
      </c>
      <c r="C93" s="37">
        <v>4.5486111111111098</v>
      </c>
      <c r="D93" s="1">
        <f t="shared" si="4"/>
        <v>12</v>
      </c>
      <c r="E93" s="1">
        <f t="shared" si="5"/>
        <v>2023</v>
      </c>
      <c r="F93" s="5">
        <f t="shared" si="6"/>
        <v>12</v>
      </c>
      <c r="G93" s="30">
        <v>45150</v>
      </c>
      <c r="H93" s="1">
        <f t="shared" si="7"/>
        <v>13</v>
      </c>
    </row>
    <row r="94" spans="1:8" s="1" customFormat="1" ht="18" x14ac:dyDescent="0.35">
      <c r="A94" s="1" t="s">
        <v>153</v>
      </c>
      <c r="B94" s="4">
        <v>43958</v>
      </c>
      <c r="C94" s="37">
        <v>4.5902777777777803</v>
      </c>
      <c r="D94" s="1">
        <f t="shared" si="4"/>
        <v>7</v>
      </c>
      <c r="E94" s="1">
        <f t="shared" si="5"/>
        <v>2020</v>
      </c>
      <c r="F94" s="5">
        <f t="shared" si="6"/>
        <v>7</v>
      </c>
      <c r="G94" s="30">
        <v>43958</v>
      </c>
      <c r="H94" s="1">
        <f t="shared" si="7"/>
        <v>14</v>
      </c>
    </row>
    <row r="95" spans="1:8" s="1" customFormat="1" ht="18" x14ac:dyDescent="0.35">
      <c r="A95" s="1" t="s">
        <v>154</v>
      </c>
      <c r="B95" s="4">
        <v>44623</v>
      </c>
      <c r="C95" s="37">
        <v>4.6319444444444402</v>
      </c>
      <c r="D95" s="1">
        <f t="shared" si="4"/>
        <v>3</v>
      </c>
      <c r="E95" s="1">
        <f t="shared" si="5"/>
        <v>2022</v>
      </c>
      <c r="F95" s="5">
        <f t="shared" si="6"/>
        <v>3</v>
      </c>
      <c r="G95" s="30">
        <v>44623</v>
      </c>
      <c r="H95" s="1">
        <f t="shared" si="7"/>
        <v>15</v>
      </c>
    </row>
    <row r="96" spans="1:8" s="1" customFormat="1" ht="18" x14ac:dyDescent="0.35">
      <c r="A96" s="1" t="s">
        <v>155</v>
      </c>
      <c r="B96" s="4">
        <v>44283</v>
      </c>
      <c r="C96" s="37">
        <v>4.6736111111111098</v>
      </c>
      <c r="D96" s="1">
        <f t="shared" si="4"/>
        <v>28</v>
      </c>
      <c r="E96" s="1">
        <f t="shared" si="5"/>
        <v>2021</v>
      </c>
      <c r="F96" s="5">
        <f t="shared" si="6"/>
        <v>28</v>
      </c>
      <c r="G96" s="30">
        <v>44283</v>
      </c>
      <c r="H96" s="1">
        <f t="shared" si="7"/>
        <v>16</v>
      </c>
    </row>
    <row r="97" spans="1:8" s="1" customFormat="1" ht="18" x14ac:dyDescent="0.35">
      <c r="A97" s="1" t="s">
        <v>156</v>
      </c>
      <c r="B97" s="4">
        <v>44929</v>
      </c>
      <c r="C97" s="37">
        <v>4.7152777777777803</v>
      </c>
      <c r="D97" s="1">
        <f t="shared" si="4"/>
        <v>3</v>
      </c>
      <c r="E97" s="1">
        <f t="shared" si="5"/>
        <v>2023</v>
      </c>
      <c r="F97" s="5">
        <f t="shared" si="6"/>
        <v>3</v>
      </c>
      <c r="G97" s="30">
        <v>44929</v>
      </c>
      <c r="H97" s="1">
        <f t="shared" si="7"/>
        <v>17</v>
      </c>
    </row>
    <row r="98" spans="1:8" s="1" customFormat="1" ht="18" x14ac:dyDescent="0.35">
      <c r="A98" s="1" t="s">
        <v>157</v>
      </c>
      <c r="B98" s="4">
        <v>45298</v>
      </c>
      <c r="C98" s="37">
        <v>4.7569444444444402</v>
      </c>
      <c r="D98" s="1">
        <f t="shared" si="4"/>
        <v>7</v>
      </c>
      <c r="E98" s="1">
        <f t="shared" si="5"/>
        <v>2024</v>
      </c>
      <c r="F98" s="5">
        <f t="shared" si="6"/>
        <v>7</v>
      </c>
      <c r="G98" s="30">
        <v>45298</v>
      </c>
      <c r="H98" s="1">
        <f t="shared" si="7"/>
        <v>18</v>
      </c>
    </row>
    <row r="99" spans="1:8" s="1" customFormat="1" ht="18" x14ac:dyDescent="0.35">
      <c r="A99" s="1" t="s">
        <v>158</v>
      </c>
      <c r="B99" s="4">
        <v>43885</v>
      </c>
      <c r="C99" s="37">
        <v>4.7986111111111098</v>
      </c>
      <c r="D99" s="1">
        <f t="shared" si="4"/>
        <v>24</v>
      </c>
      <c r="E99" s="1">
        <f t="shared" si="5"/>
        <v>2020</v>
      </c>
      <c r="F99" s="5">
        <f t="shared" si="6"/>
        <v>24</v>
      </c>
      <c r="G99" s="30">
        <v>43885</v>
      </c>
      <c r="H99" s="1">
        <f t="shared" si="7"/>
        <v>19</v>
      </c>
    </row>
    <row r="100" spans="1:8" s="1" customFormat="1" ht="18" x14ac:dyDescent="0.35">
      <c r="A100" s="1" t="s">
        <v>159</v>
      </c>
      <c r="B100" s="4">
        <v>45100</v>
      </c>
      <c r="C100" s="37">
        <v>4.8402777777777803</v>
      </c>
      <c r="D100" s="1">
        <f t="shared" si="4"/>
        <v>23</v>
      </c>
      <c r="E100" s="1">
        <f t="shared" si="5"/>
        <v>2023</v>
      </c>
      <c r="F100" s="5">
        <f t="shared" si="6"/>
        <v>23</v>
      </c>
      <c r="G100" s="30">
        <v>45100</v>
      </c>
      <c r="H100" s="1">
        <f t="shared" si="7"/>
        <v>20</v>
      </c>
    </row>
    <row r="101" spans="1:8" s="1" customFormat="1" ht="18" x14ac:dyDescent="0.35">
      <c r="A101" s="1" t="s">
        <v>160</v>
      </c>
      <c r="B101" s="4">
        <v>44680</v>
      </c>
      <c r="C101" s="37">
        <v>4.8819444444444402</v>
      </c>
      <c r="D101" s="1">
        <f t="shared" si="4"/>
        <v>29</v>
      </c>
      <c r="E101" s="1">
        <f t="shared" si="5"/>
        <v>2022</v>
      </c>
      <c r="F101" s="5">
        <f t="shared" si="6"/>
        <v>29</v>
      </c>
      <c r="G101" s="30">
        <v>44680</v>
      </c>
      <c r="H101" s="1">
        <f t="shared" si="7"/>
        <v>21</v>
      </c>
    </row>
    <row r="102" spans="1:8" s="1" customFormat="1" ht="18" x14ac:dyDescent="0.35">
      <c r="A102" s="1" t="s">
        <v>161</v>
      </c>
      <c r="B102" s="4">
        <v>45014</v>
      </c>
      <c r="C102" s="37">
        <v>4.9236111111111098</v>
      </c>
      <c r="D102" s="1">
        <f t="shared" si="4"/>
        <v>29</v>
      </c>
      <c r="E102" s="1">
        <f t="shared" si="5"/>
        <v>2023</v>
      </c>
      <c r="F102" s="5">
        <f t="shared" si="6"/>
        <v>29</v>
      </c>
      <c r="G102" s="30">
        <v>45014</v>
      </c>
      <c r="H102" s="1">
        <f t="shared" si="7"/>
        <v>22</v>
      </c>
    </row>
    <row r="103" spans="1:8" s="1" customFormat="1" ht="18" x14ac:dyDescent="0.35">
      <c r="A103" s="1" t="s">
        <v>162</v>
      </c>
      <c r="B103" s="4">
        <v>44734</v>
      </c>
      <c r="C103" s="37">
        <v>4.9652777777777803</v>
      </c>
      <c r="D103" s="1">
        <f t="shared" si="4"/>
        <v>22</v>
      </c>
      <c r="E103" s="1">
        <f t="shared" si="5"/>
        <v>2022</v>
      </c>
      <c r="F103" s="5">
        <f t="shared" si="6"/>
        <v>22</v>
      </c>
      <c r="G103" s="30">
        <v>44734</v>
      </c>
      <c r="H103" s="1">
        <f t="shared" si="7"/>
        <v>23</v>
      </c>
    </row>
    <row r="104" spans="1:8" s="1" customFormat="1" ht="18" x14ac:dyDescent="0.35">
      <c r="A104" s="1" t="s">
        <v>163</v>
      </c>
      <c r="B104" s="4">
        <v>45567</v>
      </c>
      <c r="C104" s="37">
        <v>5.0069444444444402</v>
      </c>
      <c r="D104" s="1">
        <f t="shared" si="4"/>
        <v>2</v>
      </c>
      <c r="E104" s="1">
        <f t="shared" si="5"/>
        <v>2024</v>
      </c>
      <c r="F104" s="5">
        <f t="shared" si="6"/>
        <v>2</v>
      </c>
      <c r="G104" s="30">
        <v>45567</v>
      </c>
      <c r="H104" s="1">
        <f t="shared" si="7"/>
        <v>0</v>
      </c>
    </row>
    <row r="105" spans="1:8" s="1" customFormat="1" ht="18" x14ac:dyDescent="0.35">
      <c r="A105" s="1" t="s">
        <v>164</v>
      </c>
      <c r="B105" s="4">
        <v>44818</v>
      </c>
      <c r="C105" s="37">
        <v>5.0486111111111098</v>
      </c>
      <c r="D105" s="1">
        <f t="shared" si="4"/>
        <v>14</v>
      </c>
      <c r="E105" s="1">
        <f t="shared" si="5"/>
        <v>2022</v>
      </c>
      <c r="F105" s="5">
        <f t="shared" si="6"/>
        <v>14</v>
      </c>
      <c r="G105" s="30">
        <v>44818</v>
      </c>
      <c r="H105" s="1">
        <f t="shared" si="7"/>
        <v>1</v>
      </c>
    </row>
    <row r="106" spans="1:8" s="1" customFormat="1" ht="18" x14ac:dyDescent="0.35">
      <c r="A106" s="1" t="s">
        <v>165</v>
      </c>
      <c r="B106" s="4">
        <v>44359</v>
      </c>
      <c r="C106" s="37">
        <v>5.0902777777777803</v>
      </c>
      <c r="D106" s="1">
        <f t="shared" si="4"/>
        <v>12</v>
      </c>
      <c r="E106" s="1">
        <f t="shared" si="5"/>
        <v>2021</v>
      </c>
      <c r="F106" s="5">
        <f t="shared" si="6"/>
        <v>12</v>
      </c>
      <c r="G106" s="30">
        <v>44359</v>
      </c>
      <c r="H106" s="1">
        <f t="shared" si="7"/>
        <v>2</v>
      </c>
    </row>
    <row r="107" spans="1:8" s="1" customFormat="1" ht="18" x14ac:dyDescent="0.35">
      <c r="A107" s="1" t="s">
        <v>166</v>
      </c>
      <c r="B107" s="4">
        <v>44060</v>
      </c>
      <c r="C107" s="37">
        <v>5.1319444444444402</v>
      </c>
      <c r="D107" s="1">
        <f t="shared" si="4"/>
        <v>17</v>
      </c>
      <c r="E107" s="1">
        <f t="shared" si="5"/>
        <v>2020</v>
      </c>
      <c r="F107" s="5">
        <f t="shared" si="6"/>
        <v>17</v>
      </c>
      <c r="G107" s="30">
        <v>44060</v>
      </c>
      <c r="H107" s="1">
        <f t="shared" si="7"/>
        <v>3</v>
      </c>
    </row>
    <row r="108" spans="1:8" s="1" customFormat="1" ht="18" x14ac:dyDescent="0.35">
      <c r="A108" s="1">
        <v>53333442</v>
      </c>
      <c r="B108" s="4">
        <v>44267</v>
      </c>
      <c r="C108" s="37">
        <v>5.1736111111111098</v>
      </c>
      <c r="D108" s="1">
        <f t="shared" si="4"/>
        <v>12</v>
      </c>
      <c r="E108" s="1">
        <f t="shared" si="5"/>
        <v>2021</v>
      </c>
      <c r="F108" s="5">
        <f t="shared" si="6"/>
        <v>12</v>
      </c>
      <c r="G108" s="30">
        <v>44267</v>
      </c>
      <c r="H108" s="1">
        <f t="shared" si="7"/>
        <v>4</v>
      </c>
    </row>
    <row r="109" spans="1:8" s="1" customFormat="1" ht="18" x14ac:dyDescent="0.35">
      <c r="A109" s="1" t="s">
        <v>167</v>
      </c>
      <c r="B109" s="4">
        <v>44731</v>
      </c>
      <c r="C109" s="37">
        <v>5.2152777777777803</v>
      </c>
      <c r="D109" s="1">
        <f t="shared" si="4"/>
        <v>19</v>
      </c>
      <c r="E109" s="1">
        <f t="shared" si="5"/>
        <v>2022</v>
      </c>
      <c r="F109" s="5">
        <f t="shared" si="6"/>
        <v>19</v>
      </c>
      <c r="G109" s="30">
        <v>44731</v>
      </c>
      <c r="H109" s="1">
        <f t="shared" si="7"/>
        <v>5</v>
      </c>
    </row>
    <row r="110" spans="1:8" s="1" customFormat="1" ht="18" x14ac:dyDescent="0.35">
      <c r="A110" s="1" t="s">
        <v>168</v>
      </c>
      <c r="B110" s="4">
        <v>44467</v>
      </c>
      <c r="C110" s="37">
        <v>5.2569444444444402</v>
      </c>
      <c r="D110" s="1">
        <f t="shared" si="4"/>
        <v>28</v>
      </c>
      <c r="E110" s="1">
        <f t="shared" si="5"/>
        <v>2021</v>
      </c>
      <c r="F110" s="5">
        <f t="shared" si="6"/>
        <v>28</v>
      </c>
      <c r="G110" s="30">
        <v>44467</v>
      </c>
      <c r="H110" s="1">
        <f t="shared" si="7"/>
        <v>6</v>
      </c>
    </row>
    <row r="111" spans="1:8" s="1" customFormat="1" ht="18" x14ac:dyDescent="0.35">
      <c r="A111" s="1" t="s">
        <v>169</v>
      </c>
      <c r="B111" s="4">
        <v>45196</v>
      </c>
      <c r="C111" s="37">
        <v>5.2986111111111098</v>
      </c>
      <c r="D111" s="1">
        <f t="shared" si="4"/>
        <v>27</v>
      </c>
      <c r="E111" s="1">
        <f t="shared" si="5"/>
        <v>2023</v>
      </c>
      <c r="F111" s="5">
        <f t="shared" si="6"/>
        <v>27</v>
      </c>
      <c r="G111" s="30">
        <v>45196</v>
      </c>
      <c r="H111" s="1">
        <f t="shared" si="7"/>
        <v>7</v>
      </c>
    </row>
    <row r="112" spans="1:8" s="1" customFormat="1" ht="18" x14ac:dyDescent="0.35">
      <c r="A112" s="1" t="s">
        <v>170</v>
      </c>
      <c r="B112" s="4">
        <v>44630</v>
      </c>
      <c r="C112" s="37">
        <v>5.3402777777777803</v>
      </c>
      <c r="D112" s="1">
        <f t="shared" si="4"/>
        <v>10</v>
      </c>
      <c r="E112" s="1">
        <f t="shared" si="5"/>
        <v>2022</v>
      </c>
      <c r="F112" s="5">
        <f t="shared" si="6"/>
        <v>10</v>
      </c>
      <c r="G112" s="30">
        <v>44630</v>
      </c>
      <c r="H112" s="1">
        <f t="shared" si="7"/>
        <v>8</v>
      </c>
    </row>
    <row r="113" spans="1:8" s="1" customFormat="1" ht="18" x14ac:dyDescent="0.35">
      <c r="A113" s="1" t="s">
        <v>171</v>
      </c>
      <c r="B113" s="4">
        <v>45317</v>
      </c>
      <c r="C113" s="37">
        <v>5.3819444444444402</v>
      </c>
      <c r="D113" s="1">
        <f t="shared" si="4"/>
        <v>26</v>
      </c>
      <c r="E113" s="1">
        <f t="shared" si="5"/>
        <v>2024</v>
      </c>
      <c r="F113" s="5">
        <f t="shared" si="6"/>
        <v>26</v>
      </c>
      <c r="G113" s="30">
        <v>45317</v>
      </c>
      <c r="H113" s="1">
        <f t="shared" si="7"/>
        <v>9</v>
      </c>
    </row>
    <row r="114" spans="1:8" s="1" customFormat="1" ht="18" x14ac:dyDescent="0.35">
      <c r="A114" s="1" t="s">
        <v>172</v>
      </c>
      <c r="B114" s="4">
        <v>45566</v>
      </c>
      <c r="C114" s="37">
        <v>5.4236111111111098</v>
      </c>
      <c r="D114" s="1">
        <f t="shared" si="4"/>
        <v>1</v>
      </c>
      <c r="E114" s="1">
        <f t="shared" si="5"/>
        <v>2024</v>
      </c>
      <c r="F114" s="5">
        <f t="shared" si="6"/>
        <v>1</v>
      </c>
      <c r="G114" s="30">
        <v>45566</v>
      </c>
      <c r="H114" s="1">
        <f t="shared" si="7"/>
        <v>10</v>
      </c>
    </row>
    <row r="115" spans="1:8" s="1" customFormat="1" ht="18" x14ac:dyDescent="0.35">
      <c r="A115" s="1" t="s">
        <v>173</v>
      </c>
      <c r="B115" s="4">
        <v>45097</v>
      </c>
      <c r="C115" s="37">
        <v>5.4652777777777803</v>
      </c>
      <c r="D115" s="1">
        <f t="shared" si="4"/>
        <v>20</v>
      </c>
      <c r="E115" s="1">
        <f t="shared" si="5"/>
        <v>2023</v>
      </c>
      <c r="F115" s="5">
        <f t="shared" si="6"/>
        <v>20</v>
      </c>
      <c r="G115" s="30">
        <v>45097</v>
      </c>
      <c r="H115" s="1">
        <f t="shared" si="7"/>
        <v>11</v>
      </c>
    </row>
    <row r="116" spans="1:8" s="1" customFormat="1" ht="18" x14ac:dyDescent="0.35">
      <c r="A116" s="1" t="s">
        <v>174</v>
      </c>
      <c r="B116" s="4">
        <v>45501</v>
      </c>
      <c r="C116" s="37">
        <v>5.5069444444444402</v>
      </c>
      <c r="D116" s="1">
        <f t="shared" si="4"/>
        <v>28</v>
      </c>
      <c r="E116" s="1">
        <f t="shared" si="5"/>
        <v>2024</v>
      </c>
      <c r="F116" s="5">
        <f t="shared" si="6"/>
        <v>28</v>
      </c>
      <c r="G116" s="30">
        <v>45501</v>
      </c>
      <c r="H116" s="1">
        <f t="shared" si="7"/>
        <v>12</v>
      </c>
    </row>
    <row r="117" spans="1:8" s="1" customFormat="1" ht="18" x14ac:dyDescent="0.35">
      <c r="A117" s="1" t="s">
        <v>175</v>
      </c>
      <c r="B117" s="4">
        <v>45579</v>
      </c>
      <c r="C117" s="37">
        <v>5.5486111111111098</v>
      </c>
      <c r="D117" s="1">
        <f t="shared" si="4"/>
        <v>14</v>
      </c>
      <c r="E117" s="1">
        <f t="shared" si="5"/>
        <v>2024</v>
      </c>
      <c r="F117" s="5">
        <f t="shared" si="6"/>
        <v>14</v>
      </c>
      <c r="G117" s="30">
        <v>45579</v>
      </c>
      <c r="H117" s="1">
        <f t="shared" si="7"/>
        <v>13</v>
      </c>
    </row>
    <row r="118" spans="1:8" s="1" customFormat="1" ht="18" x14ac:dyDescent="0.35">
      <c r="A118" s="1" t="s">
        <v>176</v>
      </c>
      <c r="B118" s="4">
        <v>45307</v>
      </c>
      <c r="C118" s="37">
        <v>5.5902777777777803</v>
      </c>
      <c r="D118" s="1">
        <f t="shared" si="4"/>
        <v>16</v>
      </c>
      <c r="E118" s="1">
        <f t="shared" si="5"/>
        <v>2024</v>
      </c>
      <c r="F118" s="5">
        <f t="shared" si="6"/>
        <v>16</v>
      </c>
      <c r="G118" s="30">
        <v>45307</v>
      </c>
      <c r="H118" s="1">
        <f t="shared" si="7"/>
        <v>14</v>
      </c>
    </row>
    <row r="119" spans="1:8" s="1" customFormat="1" ht="18" x14ac:dyDescent="0.35">
      <c r="A119" s="1" t="s">
        <v>177</v>
      </c>
      <c r="B119" s="4">
        <v>44815</v>
      </c>
      <c r="C119" s="37">
        <v>5.6319444444444402</v>
      </c>
      <c r="D119" s="1">
        <f t="shared" si="4"/>
        <v>11</v>
      </c>
      <c r="E119" s="1">
        <f t="shared" si="5"/>
        <v>2022</v>
      </c>
      <c r="F119" s="5">
        <f t="shared" si="6"/>
        <v>11</v>
      </c>
      <c r="G119" s="30">
        <v>44815</v>
      </c>
      <c r="H119" s="1">
        <f t="shared" si="7"/>
        <v>15</v>
      </c>
    </row>
    <row r="120" spans="1:8" s="1" customFormat="1" ht="18" x14ac:dyDescent="0.35">
      <c r="A120" s="1" t="s">
        <v>178</v>
      </c>
      <c r="B120" s="4">
        <v>45574</v>
      </c>
      <c r="C120" s="37">
        <v>5.6736111111111098</v>
      </c>
      <c r="D120" s="1">
        <f t="shared" si="4"/>
        <v>9</v>
      </c>
      <c r="E120" s="1">
        <f t="shared" si="5"/>
        <v>2024</v>
      </c>
      <c r="F120" s="5">
        <f t="shared" si="6"/>
        <v>9</v>
      </c>
      <c r="G120" s="30">
        <v>45574</v>
      </c>
      <c r="H120" s="1">
        <f t="shared" si="7"/>
        <v>16</v>
      </c>
    </row>
    <row r="121" spans="1:8" s="1" customFormat="1" ht="18" x14ac:dyDescent="0.35">
      <c r="A121" s="1" t="s">
        <v>179</v>
      </c>
      <c r="B121" s="4">
        <v>44359</v>
      </c>
      <c r="C121" s="37">
        <v>5.7152777777777803</v>
      </c>
      <c r="D121" s="1">
        <f t="shared" si="4"/>
        <v>12</v>
      </c>
      <c r="E121" s="1">
        <f t="shared" si="5"/>
        <v>2021</v>
      </c>
      <c r="F121" s="5">
        <f t="shared" si="6"/>
        <v>12</v>
      </c>
      <c r="G121" s="30">
        <v>44359</v>
      </c>
      <c r="H121" s="1">
        <f t="shared" si="7"/>
        <v>17</v>
      </c>
    </row>
    <row r="122" spans="1:8" s="1" customFormat="1" ht="18" x14ac:dyDescent="0.35">
      <c r="A122" s="1" t="s">
        <v>180</v>
      </c>
      <c r="B122" s="4">
        <v>44819</v>
      </c>
      <c r="C122" s="37">
        <v>5.7569444444444402</v>
      </c>
      <c r="D122" s="1">
        <f t="shared" si="4"/>
        <v>15</v>
      </c>
      <c r="E122" s="1">
        <f t="shared" si="5"/>
        <v>2022</v>
      </c>
      <c r="F122" s="5">
        <f t="shared" si="6"/>
        <v>15</v>
      </c>
      <c r="G122" s="30">
        <v>44819</v>
      </c>
      <c r="H122" s="1">
        <f t="shared" si="7"/>
        <v>18</v>
      </c>
    </row>
    <row r="123" spans="1:8" s="1" customFormat="1" ht="18" x14ac:dyDescent="0.35">
      <c r="A123" s="1" t="s">
        <v>181</v>
      </c>
      <c r="B123" s="4">
        <v>44098</v>
      </c>
      <c r="C123" s="37">
        <v>5.7986111111111098</v>
      </c>
      <c r="D123" s="1">
        <f t="shared" si="4"/>
        <v>24</v>
      </c>
      <c r="E123" s="1">
        <f t="shared" si="5"/>
        <v>2020</v>
      </c>
      <c r="F123" s="5">
        <f t="shared" si="6"/>
        <v>24</v>
      </c>
      <c r="G123" s="30">
        <v>44098</v>
      </c>
      <c r="H123" s="1">
        <f t="shared" si="7"/>
        <v>19</v>
      </c>
    </row>
    <row r="124" spans="1:8" s="1" customFormat="1" ht="18" x14ac:dyDescent="0.35">
      <c r="A124" s="1" t="s">
        <v>182</v>
      </c>
      <c r="B124" s="4">
        <v>43898</v>
      </c>
      <c r="C124" s="37">
        <v>5.8402777777777803</v>
      </c>
      <c r="D124" s="1">
        <f t="shared" si="4"/>
        <v>8</v>
      </c>
      <c r="E124" s="1">
        <f t="shared" si="5"/>
        <v>2020</v>
      </c>
      <c r="F124" s="5">
        <f t="shared" si="6"/>
        <v>8</v>
      </c>
      <c r="G124" s="30">
        <v>43898</v>
      </c>
      <c r="H124" s="1">
        <f t="shared" si="7"/>
        <v>20</v>
      </c>
    </row>
    <row r="125" spans="1:8" s="1" customFormat="1" ht="18" x14ac:dyDescent="0.35">
      <c r="A125" s="1" t="s">
        <v>183</v>
      </c>
      <c r="B125" s="4">
        <v>44511</v>
      </c>
      <c r="C125" s="37">
        <v>5.8819444444444402</v>
      </c>
      <c r="D125" s="1">
        <f t="shared" si="4"/>
        <v>11</v>
      </c>
      <c r="E125" s="1">
        <f t="shared" si="5"/>
        <v>2021</v>
      </c>
      <c r="F125" s="5">
        <f t="shared" si="6"/>
        <v>11</v>
      </c>
      <c r="G125" s="30">
        <v>44511</v>
      </c>
      <c r="H125" s="1">
        <f t="shared" si="7"/>
        <v>21</v>
      </c>
    </row>
    <row r="126" spans="1:8" s="1" customFormat="1" ht="18" x14ac:dyDescent="0.35">
      <c r="A126" s="2" t="s">
        <v>184</v>
      </c>
      <c r="B126" s="4">
        <v>44037</v>
      </c>
      <c r="C126" s="37">
        <v>5.9236111111111098</v>
      </c>
      <c r="D126" s="1">
        <f t="shared" si="4"/>
        <v>25</v>
      </c>
      <c r="E126" s="1">
        <f t="shared" si="5"/>
        <v>2020</v>
      </c>
      <c r="F126" s="5">
        <f t="shared" si="6"/>
        <v>25</v>
      </c>
      <c r="G126" s="30">
        <v>44037</v>
      </c>
      <c r="H126" s="1">
        <f t="shared" si="7"/>
        <v>22</v>
      </c>
    </row>
    <row r="127" spans="1:8" s="1" customFormat="1" ht="18" x14ac:dyDescent="0.35">
      <c r="A127" s="2" t="s">
        <v>185</v>
      </c>
      <c r="B127" s="4">
        <v>45404</v>
      </c>
      <c r="C127" s="37">
        <v>5.9652777777777803</v>
      </c>
      <c r="D127" s="1">
        <f t="shared" si="4"/>
        <v>22</v>
      </c>
      <c r="E127" s="1">
        <f t="shared" si="5"/>
        <v>2024</v>
      </c>
      <c r="F127" s="5">
        <f t="shared" si="6"/>
        <v>22</v>
      </c>
      <c r="G127" s="30">
        <v>45404</v>
      </c>
      <c r="H127" s="1">
        <f t="shared" si="7"/>
        <v>23</v>
      </c>
    </row>
    <row r="128" spans="1:8" s="1" customFormat="1" ht="18" x14ac:dyDescent="0.35">
      <c r="A128" s="1" t="s">
        <v>186</v>
      </c>
      <c r="B128" s="4">
        <v>44901</v>
      </c>
      <c r="C128" s="37">
        <v>6.0069444444444402</v>
      </c>
      <c r="D128" s="1">
        <f t="shared" si="4"/>
        <v>6</v>
      </c>
      <c r="E128" s="1">
        <f t="shared" si="5"/>
        <v>2022</v>
      </c>
      <c r="F128" s="5">
        <f t="shared" si="6"/>
        <v>6</v>
      </c>
      <c r="G128" s="30">
        <v>44901</v>
      </c>
      <c r="H128" s="1">
        <f t="shared" si="7"/>
        <v>0</v>
      </c>
    </row>
    <row r="129" spans="1:8" s="1" customFormat="1" ht="18" x14ac:dyDescent="0.35">
      <c r="A129" s="1" t="s">
        <v>187</v>
      </c>
      <c r="B129" s="4">
        <v>45157</v>
      </c>
      <c r="C129" s="37">
        <v>6.0486111111111098</v>
      </c>
      <c r="D129" s="1">
        <f t="shared" si="4"/>
        <v>19</v>
      </c>
      <c r="E129" s="1">
        <f t="shared" si="5"/>
        <v>2023</v>
      </c>
      <c r="F129" s="5">
        <f t="shared" si="6"/>
        <v>19</v>
      </c>
      <c r="G129" s="30">
        <v>45157</v>
      </c>
      <c r="H129" s="1">
        <f t="shared" si="7"/>
        <v>1</v>
      </c>
    </row>
    <row r="130" spans="1:8" s="1" customFormat="1" ht="18" x14ac:dyDescent="0.35">
      <c r="A130" s="1" t="s">
        <v>188</v>
      </c>
      <c r="B130" s="4">
        <v>44763</v>
      </c>
      <c r="C130" s="37">
        <v>6.0902777777777803</v>
      </c>
      <c r="D130" s="1">
        <f t="shared" si="4"/>
        <v>21</v>
      </c>
      <c r="E130" s="1">
        <f t="shared" si="5"/>
        <v>2022</v>
      </c>
      <c r="F130" s="5">
        <f t="shared" si="6"/>
        <v>21</v>
      </c>
      <c r="G130" s="30">
        <v>44763</v>
      </c>
      <c r="H130" s="1">
        <f t="shared" si="7"/>
        <v>2</v>
      </c>
    </row>
    <row r="131" spans="1:8" s="1" customFormat="1" ht="18" x14ac:dyDescent="0.35">
      <c r="A131" s="1" t="s">
        <v>189</v>
      </c>
      <c r="B131" s="4">
        <v>44771</v>
      </c>
      <c r="C131" s="37">
        <v>6.1319444444444402</v>
      </c>
      <c r="D131" s="1">
        <f t="shared" ref="D131:D194" si="8">DAY(B131)</f>
        <v>29</v>
      </c>
      <c r="E131" s="1">
        <f t="shared" ref="E131:E194" si="9">YEAR(B131)</f>
        <v>2022</v>
      </c>
      <c r="F131" s="5">
        <f t="shared" ref="F131:F194" si="10">D131</f>
        <v>29</v>
      </c>
      <c r="G131" s="30">
        <v>44771</v>
      </c>
      <c r="H131" s="1">
        <f t="shared" ref="H131:H194" si="11">HOUR(C131)</f>
        <v>3</v>
      </c>
    </row>
    <row r="132" spans="1:8" s="1" customFormat="1" ht="18" x14ac:dyDescent="0.35">
      <c r="A132" s="1" t="s">
        <v>190</v>
      </c>
      <c r="B132" s="4">
        <v>44080</v>
      </c>
      <c r="C132" s="37">
        <v>6.1736111111111098</v>
      </c>
      <c r="D132" s="1">
        <f t="shared" si="8"/>
        <v>6</v>
      </c>
      <c r="E132" s="1">
        <f t="shared" si="9"/>
        <v>2020</v>
      </c>
      <c r="F132" s="5">
        <f t="shared" si="10"/>
        <v>6</v>
      </c>
      <c r="G132" s="30">
        <v>44080</v>
      </c>
      <c r="H132" s="1">
        <f t="shared" si="11"/>
        <v>4</v>
      </c>
    </row>
    <row r="133" spans="1:8" s="1" customFormat="1" ht="18" x14ac:dyDescent="0.35">
      <c r="A133" s="1" t="s">
        <v>191</v>
      </c>
      <c r="B133" s="4">
        <v>44480</v>
      </c>
      <c r="C133" s="37">
        <v>6.2152777777777803</v>
      </c>
      <c r="D133" s="1">
        <f t="shared" si="8"/>
        <v>11</v>
      </c>
      <c r="E133" s="1">
        <f t="shared" si="9"/>
        <v>2021</v>
      </c>
      <c r="F133" s="5">
        <f t="shared" si="10"/>
        <v>11</v>
      </c>
      <c r="G133" s="30">
        <v>44480</v>
      </c>
      <c r="H133" s="1">
        <f t="shared" si="11"/>
        <v>5</v>
      </c>
    </row>
    <row r="134" spans="1:8" s="1" customFormat="1" ht="18" x14ac:dyDescent="0.35">
      <c r="A134" s="1" t="s">
        <v>192</v>
      </c>
      <c r="B134" s="4">
        <v>43922</v>
      </c>
      <c r="C134" s="37">
        <v>6.2569444444444402</v>
      </c>
      <c r="D134" s="1">
        <f t="shared" si="8"/>
        <v>1</v>
      </c>
      <c r="E134" s="1">
        <f t="shared" si="9"/>
        <v>2020</v>
      </c>
      <c r="F134" s="5">
        <f t="shared" si="10"/>
        <v>1</v>
      </c>
      <c r="G134" s="30">
        <v>43922</v>
      </c>
      <c r="H134" s="1">
        <f t="shared" si="11"/>
        <v>6</v>
      </c>
    </row>
    <row r="135" spans="1:8" s="1" customFormat="1" ht="18" x14ac:dyDescent="0.35">
      <c r="A135" s="1" t="s">
        <v>193</v>
      </c>
      <c r="B135" s="4">
        <v>43934</v>
      </c>
      <c r="C135" s="37">
        <v>6.2986111111111098</v>
      </c>
      <c r="D135" s="1">
        <f t="shared" si="8"/>
        <v>13</v>
      </c>
      <c r="E135" s="1">
        <f t="shared" si="9"/>
        <v>2020</v>
      </c>
      <c r="F135" s="5">
        <f t="shared" si="10"/>
        <v>13</v>
      </c>
      <c r="G135" s="30">
        <v>43934</v>
      </c>
      <c r="H135" s="1">
        <f t="shared" si="11"/>
        <v>7</v>
      </c>
    </row>
    <row r="136" spans="1:8" s="1" customFormat="1" ht="18" x14ac:dyDescent="0.35">
      <c r="A136" s="1" t="s">
        <v>194</v>
      </c>
      <c r="B136" s="4">
        <v>45554</v>
      </c>
      <c r="C136" s="37">
        <v>6.3402777777777803</v>
      </c>
      <c r="D136" s="1">
        <f t="shared" si="8"/>
        <v>19</v>
      </c>
      <c r="E136" s="1">
        <f t="shared" si="9"/>
        <v>2024</v>
      </c>
      <c r="F136" s="5">
        <f t="shared" si="10"/>
        <v>19</v>
      </c>
      <c r="G136" s="30">
        <v>45554</v>
      </c>
      <c r="H136" s="1">
        <f t="shared" si="11"/>
        <v>8</v>
      </c>
    </row>
    <row r="137" spans="1:8" s="1" customFormat="1" ht="18" x14ac:dyDescent="0.35">
      <c r="A137" s="1" t="s">
        <v>195</v>
      </c>
      <c r="B137" s="4">
        <v>44436</v>
      </c>
      <c r="C137" s="37">
        <v>6.3819444444444402</v>
      </c>
      <c r="D137" s="1">
        <f t="shared" si="8"/>
        <v>28</v>
      </c>
      <c r="E137" s="1">
        <f t="shared" si="9"/>
        <v>2021</v>
      </c>
      <c r="F137" s="5">
        <f t="shared" si="10"/>
        <v>28</v>
      </c>
      <c r="G137" s="30">
        <v>44436</v>
      </c>
      <c r="H137" s="1">
        <f t="shared" si="11"/>
        <v>9</v>
      </c>
    </row>
    <row r="138" spans="1:8" s="1" customFormat="1" ht="18" x14ac:dyDescent="0.35">
      <c r="A138" s="1" t="s">
        <v>196</v>
      </c>
      <c r="B138" s="4">
        <v>44881</v>
      </c>
      <c r="C138" s="37">
        <v>6.4236111111111098</v>
      </c>
      <c r="D138" s="1">
        <f t="shared" si="8"/>
        <v>16</v>
      </c>
      <c r="E138" s="1">
        <f t="shared" si="9"/>
        <v>2022</v>
      </c>
      <c r="F138" s="5">
        <f t="shared" si="10"/>
        <v>16</v>
      </c>
      <c r="G138" s="30">
        <v>44881</v>
      </c>
      <c r="H138" s="1">
        <f t="shared" si="11"/>
        <v>10</v>
      </c>
    </row>
    <row r="139" spans="1:8" s="1" customFormat="1" ht="18" x14ac:dyDescent="0.35">
      <c r="A139" s="1" t="s">
        <v>197</v>
      </c>
      <c r="B139" s="4">
        <v>44559</v>
      </c>
      <c r="C139" s="37">
        <v>6.4652777777777803</v>
      </c>
      <c r="D139" s="1">
        <f t="shared" si="8"/>
        <v>29</v>
      </c>
      <c r="E139" s="1">
        <f t="shared" si="9"/>
        <v>2021</v>
      </c>
      <c r="F139" s="5">
        <f t="shared" si="10"/>
        <v>29</v>
      </c>
      <c r="G139" s="30">
        <v>44559</v>
      </c>
      <c r="H139" s="1">
        <f t="shared" si="11"/>
        <v>11</v>
      </c>
    </row>
    <row r="140" spans="1:8" s="1" customFormat="1" ht="18" x14ac:dyDescent="0.35">
      <c r="A140" s="1" t="s">
        <v>198</v>
      </c>
      <c r="B140" s="4">
        <v>44031</v>
      </c>
      <c r="C140" s="37">
        <v>6.5069444444444402</v>
      </c>
      <c r="D140" s="1">
        <f t="shared" si="8"/>
        <v>19</v>
      </c>
      <c r="E140" s="1">
        <f t="shared" si="9"/>
        <v>2020</v>
      </c>
      <c r="F140" s="5">
        <f t="shared" si="10"/>
        <v>19</v>
      </c>
      <c r="G140" s="30">
        <v>44031</v>
      </c>
      <c r="H140" s="1">
        <f t="shared" si="11"/>
        <v>12</v>
      </c>
    </row>
    <row r="141" spans="1:8" s="1" customFormat="1" ht="18" x14ac:dyDescent="0.35">
      <c r="A141" s="1" t="s">
        <v>199</v>
      </c>
      <c r="B141" s="4">
        <v>44434</v>
      </c>
      <c r="C141" s="37">
        <v>6.5486111111111098</v>
      </c>
      <c r="D141" s="1">
        <f t="shared" si="8"/>
        <v>26</v>
      </c>
      <c r="E141" s="1">
        <f t="shared" si="9"/>
        <v>2021</v>
      </c>
      <c r="F141" s="5">
        <f t="shared" si="10"/>
        <v>26</v>
      </c>
      <c r="G141" s="30">
        <v>44434</v>
      </c>
      <c r="H141" s="1">
        <f t="shared" si="11"/>
        <v>13</v>
      </c>
    </row>
    <row r="142" spans="1:8" s="1" customFormat="1" ht="18" x14ac:dyDescent="0.35">
      <c r="A142" s="1" t="s">
        <v>200</v>
      </c>
      <c r="B142" s="4">
        <v>45500</v>
      </c>
      <c r="C142" s="37">
        <v>6.5902777777777803</v>
      </c>
      <c r="D142" s="1">
        <f t="shared" si="8"/>
        <v>27</v>
      </c>
      <c r="E142" s="1">
        <f t="shared" si="9"/>
        <v>2024</v>
      </c>
      <c r="F142" s="5">
        <f t="shared" si="10"/>
        <v>27</v>
      </c>
      <c r="G142" s="30">
        <v>45500</v>
      </c>
      <c r="H142" s="1">
        <f t="shared" si="11"/>
        <v>14</v>
      </c>
    </row>
    <row r="143" spans="1:8" s="1" customFormat="1" ht="18" x14ac:dyDescent="0.35">
      <c r="A143" s="1" t="s">
        <v>201</v>
      </c>
      <c r="B143" s="4">
        <v>44153</v>
      </c>
      <c r="C143" s="37">
        <v>6.6319444444444402</v>
      </c>
      <c r="D143" s="1">
        <f t="shared" si="8"/>
        <v>18</v>
      </c>
      <c r="E143" s="1">
        <f t="shared" si="9"/>
        <v>2020</v>
      </c>
      <c r="F143" s="5">
        <f t="shared" si="10"/>
        <v>18</v>
      </c>
      <c r="G143" s="30">
        <v>44153</v>
      </c>
      <c r="H143" s="1">
        <f t="shared" si="11"/>
        <v>15</v>
      </c>
    </row>
    <row r="144" spans="1:8" s="1" customFormat="1" ht="18" x14ac:dyDescent="0.35">
      <c r="A144" s="1" t="s">
        <v>202</v>
      </c>
      <c r="B144" s="4">
        <v>45517</v>
      </c>
      <c r="C144" s="37">
        <v>6.6736111111111098</v>
      </c>
      <c r="D144" s="1">
        <f t="shared" si="8"/>
        <v>13</v>
      </c>
      <c r="E144" s="1">
        <f t="shared" si="9"/>
        <v>2024</v>
      </c>
      <c r="F144" s="5">
        <f t="shared" si="10"/>
        <v>13</v>
      </c>
      <c r="G144" s="30">
        <v>45517</v>
      </c>
      <c r="H144" s="1">
        <f t="shared" si="11"/>
        <v>16</v>
      </c>
    </row>
    <row r="145" spans="1:8" s="1" customFormat="1" ht="18" x14ac:dyDescent="0.35">
      <c r="A145" s="1" t="s">
        <v>203</v>
      </c>
      <c r="B145" s="4">
        <v>43867</v>
      </c>
      <c r="C145" s="37">
        <v>6.7152777777777803</v>
      </c>
      <c r="D145" s="1">
        <f t="shared" si="8"/>
        <v>6</v>
      </c>
      <c r="E145" s="1">
        <f t="shared" si="9"/>
        <v>2020</v>
      </c>
      <c r="F145" s="5">
        <f t="shared" si="10"/>
        <v>6</v>
      </c>
      <c r="G145" s="30">
        <v>43867</v>
      </c>
      <c r="H145" s="1">
        <f t="shared" si="11"/>
        <v>17</v>
      </c>
    </row>
    <row r="146" spans="1:8" s="1" customFormat="1" ht="18" x14ac:dyDescent="0.35">
      <c r="A146" s="2" t="s">
        <v>204</v>
      </c>
      <c r="B146" s="4">
        <v>44487</v>
      </c>
      <c r="C146" s="37">
        <v>6.7569444444444402</v>
      </c>
      <c r="D146" s="1">
        <f t="shared" si="8"/>
        <v>18</v>
      </c>
      <c r="E146" s="1">
        <f t="shared" si="9"/>
        <v>2021</v>
      </c>
      <c r="F146" s="5">
        <f t="shared" si="10"/>
        <v>18</v>
      </c>
      <c r="G146" s="30">
        <v>44487</v>
      </c>
      <c r="H146" s="1">
        <f t="shared" si="11"/>
        <v>18</v>
      </c>
    </row>
    <row r="147" spans="1:8" s="1" customFormat="1" ht="18" x14ac:dyDescent="0.35">
      <c r="A147" s="2" t="s">
        <v>205</v>
      </c>
      <c r="B147" s="4">
        <v>44797</v>
      </c>
      <c r="C147" s="37">
        <v>6.7986111111111098</v>
      </c>
      <c r="D147" s="1">
        <f t="shared" si="8"/>
        <v>24</v>
      </c>
      <c r="E147" s="1">
        <f t="shared" si="9"/>
        <v>2022</v>
      </c>
      <c r="F147" s="5">
        <f t="shared" si="10"/>
        <v>24</v>
      </c>
      <c r="G147" s="30">
        <v>44797</v>
      </c>
      <c r="H147" s="1">
        <f t="shared" si="11"/>
        <v>19</v>
      </c>
    </row>
    <row r="148" spans="1:8" s="1" customFormat="1" ht="18" x14ac:dyDescent="0.35">
      <c r="A148" s="1" t="s">
        <v>206</v>
      </c>
      <c r="B148" s="4">
        <v>45010</v>
      </c>
      <c r="C148" s="37">
        <v>6.8402777777777803</v>
      </c>
      <c r="D148" s="1">
        <f t="shared" si="8"/>
        <v>25</v>
      </c>
      <c r="E148" s="1">
        <f t="shared" si="9"/>
        <v>2023</v>
      </c>
      <c r="F148" s="5">
        <f t="shared" si="10"/>
        <v>25</v>
      </c>
      <c r="G148" s="30">
        <v>45010</v>
      </c>
      <c r="H148" s="1">
        <f t="shared" si="11"/>
        <v>20</v>
      </c>
    </row>
    <row r="149" spans="1:8" s="1" customFormat="1" ht="18" x14ac:dyDescent="0.35">
      <c r="A149" s="1" t="s">
        <v>207</v>
      </c>
      <c r="B149" s="4">
        <v>44603</v>
      </c>
      <c r="C149" s="37">
        <v>6.8819444444444402</v>
      </c>
      <c r="D149" s="1">
        <f t="shared" si="8"/>
        <v>11</v>
      </c>
      <c r="E149" s="1">
        <f t="shared" si="9"/>
        <v>2022</v>
      </c>
      <c r="F149" s="5">
        <f t="shared" si="10"/>
        <v>11</v>
      </c>
      <c r="G149" s="30">
        <v>44603</v>
      </c>
      <c r="H149" s="1">
        <f t="shared" si="11"/>
        <v>21</v>
      </c>
    </row>
    <row r="150" spans="1:8" s="1" customFormat="1" ht="18" x14ac:dyDescent="0.35">
      <c r="A150" s="1">
        <v>35737949</v>
      </c>
      <c r="B150" s="4">
        <v>44599</v>
      </c>
      <c r="C150" s="37">
        <v>6.9236111111111098</v>
      </c>
      <c r="D150" s="1">
        <f t="shared" si="8"/>
        <v>7</v>
      </c>
      <c r="E150" s="1">
        <f t="shared" si="9"/>
        <v>2022</v>
      </c>
      <c r="F150" s="5">
        <f t="shared" si="10"/>
        <v>7</v>
      </c>
      <c r="G150" s="30">
        <v>44599</v>
      </c>
      <c r="H150" s="1">
        <f t="shared" si="11"/>
        <v>22</v>
      </c>
    </row>
    <row r="151" spans="1:8" s="1" customFormat="1" ht="18" x14ac:dyDescent="0.35">
      <c r="A151" s="1" t="s">
        <v>208</v>
      </c>
      <c r="B151" s="4">
        <v>44848</v>
      </c>
      <c r="C151" s="37">
        <v>6.9652777777777803</v>
      </c>
      <c r="D151" s="1">
        <f t="shared" si="8"/>
        <v>14</v>
      </c>
      <c r="E151" s="1">
        <f t="shared" si="9"/>
        <v>2022</v>
      </c>
      <c r="F151" s="5">
        <f t="shared" si="10"/>
        <v>14</v>
      </c>
      <c r="G151" s="30">
        <v>44848</v>
      </c>
      <c r="H151" s="1">
        <f t="shared" si="11"/>
        <v>23</v>
      </c>
    </row>
    <row r="152" spans="1:8" s="1" customFormat="1" ht="18" x14ac:dyDescent="0.35">
      <c r="A152" s="1" t="s">
        <v>209</v>
      </c>
      <c r="B152" s="4">
        <v>44506</v>
      </c>
      <c r="C152" s="37">
        <v>7.0069444444444402</v>
      </c>
      <c r="D152" s="1">
        <f t="shared" si="8"/>
        <v>6</v>
      </c>
      <c r="E152" s="1">
        <f t="shared" si="9"/>
        <v>2021</v>
      </c>
      <c r="F152" s="5">
        <f t="shared" si="10"/>
        <v>6</v>
      </c>
      <c r="G152" s="30">
        <v>44506</v>
      </c>
      <c r="H152" s="1">
        <f t="shared" si="11"/>
        <v>0</v>
      </c>
    </row>
    <row r="153" spans="1:8" s="1" customFormat="1" ht="18" x14ac:dyDescent="0.35">
      <c r="A153" s="1" t="s">
        <v>210</v>
      </c>
      <c r="B153" s="4">
        <v>44255</v>
      </c>
      <c r="C153" s="37">
        <v>7.0486111111111098</v>
      </c>
      <c r="D153" s="1">
        <f t="shared" si="8"/>
        <v>28</v>
      </c>
      <c r="E153" s="1">
        <f t="shared" si="9"/>
        <v>2021</v>
      </c>
      <c r="F153" s="5">
        <f t="shared" si="10"/>
        <v>28</v>
      </c>
      <c r="G153" s="30">
        <v>44255</v>
      </c>
      <c r="H153" s="1">
        <f t="shared" si="11"/>
        <v>1</v>
      </c>
    </row>
    <row r="154" spans="1:8" s="1" customFormat="1" ht="18" x14ac:dyDescent="0.35">
      <c r="A154" s="1" t="s">
        <v>211</v>
      </c>
      <c r="B154" s="4">
        <v>43971</v>
      </c>
      <c r="C154" s="37">
        <v>7.0902777777777803</v>
      </c>
      <c r="D154" s="1">
        <f t="shared" si="8"/>
        <v>20</v>
      </c>
      <c r="E154" s="1">
        <f t="shared" si="9"/>
        <v>2020</v>
      </c>
      <c r="F154" s="5">
        <f t="shared" si="10"/>
        <v>20</v>
      </c>
      <c r="G154" s="30">
        <v>43971</v>
      </c>
      <c r="H154" s="1">
        <f t="shared" si="11"/>
        <v>2</v>
      </c>
    </row>
    <row r="155" spans="1:8" s="1" customFormat="1" ht="18" x14ac:dyDescent="0.35">
      <c r="A155" s="1" t="s">
        <v>212</v>
      </c>
      <c r="B155" s="4">
        <v>45650</v>
      </c>
      <c r="C155" s="37">
        <v>7.1319444444444402</v>
      </c>
      <c r="D155" s="1">
        <f t="shared" si="8"/>
        <v>24</v>
      </c>
      <c r="E155" s="1">
        <f t="shared" si="9"/>
        <v>2024</v>
      </c>
      <c r="F155" s="5">
        <f t="shared" si="10"/>
        <v>24</v>
      </c>
      <c r="G155" s="30">
        <v>45650</v>
      </c>
      <c r="H155" s="1">
        <f t="shared" si="11"/>
        <v>3</v>
      </c>
    </row>
    <row r="156" spans="1:8" s="1" customFormat="1" ht="18" x14ac:dyDescent="0.35">
      <c r="A156" s="1" t="s">
        <v>213</v>
      </c>
      <c r="B156" s="4">
        <v>44536</v>
      </c>
      <c r="C156" s="37">
        <v>7.1736111111111098</v>
      </c>
      <c r="D156" s="1">
        <f t="shared" si="8"/>
        <v>6</v>
      </c>
      <c r="E156" s="1">
        <f t="shared" si="9"/>
        <v>2021</v>
      </c>
      <c r="F156" s="5">
        <f t="shared" si="10"/>
        <v>6</v>
      </c>
      <c r="G156" s="30">
        <v>44536</v>
      </c>
      <c r="H156" s="1">
        <f t="shared" si="11"/>
        <v>4</v>
      </c>
    </row>
    <row r="157" spans="1:8" s="1" customFormat="1" ht="18" x14ac:dyDescent="0.35">
      <c r="A157" s="1" t="s">
        <v>214</v>
      </c>
      <c r="B157" s="4">
        <v>44471</v>
      </c>
      <c r="C157" s="37">
        <v>7.2152777777777803</v>
      </c>
      <c r="D157" s="1">
        <f t="shared" si="8"/>
        <v>2</v>
      </c>
      <c r="E157" s="1">
        <f t="shared" si="9"/>
        <v>2021</v>
      </c>
      <c r="F157" s="5">
        <f t="shared" si="10"/>
        <v>2</v>
      </c>
      <c r="G157" s="30">
        <v>44471</v>
      </c>
      <c r="H157" s="1">
        <f t="shared" si="11"/>
        <v>5</v>
      </c>
    </row>
    <row r="158" spans="1:8" s="1" customFormat="1" ht="18" x14ac:dyDescent="0.35">
      <c r="A158" s="1" t="s">
        <v>215</v>
      </c>
      <c r="B158" s="4">
        <v>44525</v>
      </c>
      <c r="C158" s="37">
        <v>7.2569444444444402</v>
      </c>
      <c r="D158" s="1">
        <f t="shared" si="8"/>
        <v>25</v>
      </c>
      <c r="E158" s="1">
        <f t="shared" si="9"/>
        <v>2021</v>
      </c>
      <c r="F158" s="5">
        <f t="shared" si="10"/>
        <v>25</v>
      </c>
      <c r="G158" s="30">
        <v>44525</v>
      </c>
      <c r="H158" s="1">
        <f t="shared" si="11"/>
        <v>6</v>
      </c>
    </row>
    <row r="159" spans="1:8" s="1" customFormat="1" ht="18" x14ac:dyDescent="0.35">
      <c r="A159" s="1" t="s">
        <v>216</v>
      </c>
      <c r="B159" s="4">
        <v>45160</v>
      </c>
      <c r="C159" s="37">
        <v>7.2986111111111098</v>
      </c>
      <c r="D159" s="1">
        <f t="shared" si="8"/>
        <v>22</v>
      </c>
      <c r="E159" s="1">
        <f t="shared" si="9"/>
        <v>2023</v>
      </c>
      <c r="F159" s="5">
        <f t="shared" si="10"/>
        <v>22</v>
      </c>
      <c r="G159" s="30">
        <v>45160</v>
      </c>
      <c r="H159" s="1">
        <f t="shared" si="11"/>
        <v>7</v>
      </c>
    </row>
    <row r="160" spans="1:8" s="1" customFormat="1" ht="18" x14ac:dyDescent="0.35">
      <c r="A160" s="1" t="s">
        <v>217</v>
      </c>
      <c r="B160" s="4">
        <v>45236</v>
      </c>
      <c r="C160" s="37">
        <v>7.3402777777777803</v>
      </c>
      <c r="D160" s="1">
        <f t="shared" si="8"/>
        <v>6</v>
      </c>
      <c r="E160" s="1">
        <f t="shared" si="9"/>
        <v>2023</v>
      </c>
      <c r="F160" s="5">
        <f t="shared" si="10"/>
        <v>6</v>
      </c>
      <c r="G160" s="30">
        <v>45236</v>
      </c>
      <c r="H160" s="1">
        <f t="shared" si="11"/>
        <v>8</v>
      </c>
    </row>
    <row r="161" spans="1:8" s="1" customFormat="1" ht="18" x14ac:dyDescent="0.35">
      <c r="A161" s="1" t="s">
        <v>218</v>
      </c>
      <c r="B161" s="4">
        <v>44930</v>
      </c>
      <c r="C161" s="37">
        <v>7.3819444444444402</v>
      </c>
      <c r="D161" s="1">
        <f t="shared" si="8"/>
        <v>4</v>
      </c>
      <c r="E161" s="1">
        <f t="shared" si="9"/>
        <v>2023</v>
      </c>
      <c r="F161" s="5">
        <f t="shared" si="10"/>
        <v>4</v>
      </c>
      <c r="G161" s="30">
        <v>44930</v>
      </c>
      <c r="H161" s="1">
        <f t="shared" si="11"/>
        <v>9</v>
      </c>
    </row>
    <row r="162" spans="1:8" s="1" customFormat="1" ht="18" x14ac:dyDescent="0.35">
      <c r="A162" s="2">
        <v>701000000000</v>
      </c>
      <c r="B162" s="4">
        <v>43850</v>
      </c>
      <c r="C162" s="37">
        <v>7.4236111111111098</v>
      </c>
      <c r="D162" s="1">
        <f t="shared" si="8"/>
        <v>20</v>
      </c>
      <c r="E162" s="1">
        <f t="shared" si="9"/>
        <v>2020</v>
      </c>
      <c r="F162" s="5">
        <f t="shared" si="10"/>
        <v>20</v>
      </c>
      <c r="G162" s="30">
        <v>43850</v>
      </c>
      <c r="H162" s="1">
        <f t="shared" si="11"/>
        <v>10</v>
      </c>
    </row>
    <row r="163" spans="1:8" s="1" customFormat="1" ht="18" x14ac:dyDescent="0.35">
      <c r="A163" s="1" t="s">
        <v>219</v>
      </c>
      <c r="B163" s="4">
        <v>44464</v>
      </c>
      <c r="C163" s="37">
        <v>7.4652777777777803</v>
      </c>
      <c r="D163" s="1">
        <f t="shared" si="8"/>
        <v>25</v>
      </c>
      <c r="E163" s="1">
        <f t="shared" si="9"/>
        <v>2021</v>
      </c>
      <c r="F163" s="5">
        <f t="shared" si="10"/>
        <v>25</v>
      </c>
      <c r="G163" s="30">
        <v>44464</v>
      </c>
      <c r="H163" s="1">
        <f t="shared" si="11"/>
        <v>11</v>
      </c>
    </row>
    <row r="164" spans="1:8" s="1" customFormat="1" ht="18" x14ac:dyDescent="0.35">
      <c r="A164" s="1" t="s">
        <v>220</v>
      </c>
      <c r="B164" s="4">
        <v>43887</v>
      </c>
      <c r="C164" s="37">
        <v>7.5069444444444402</v>
      </c>
      <c r="D164" s="1">
        <f t="shared" si="8"/>
        <v>26</v>
      </c>
      <c r="E164" s="1">
        <f t="shared" si="9"/>
        <v>2020</v>
      </c>
      <c r="F164" s="5">
        <f t="shared" si="10"/>
        <v>26</v>
      </c>
      <c r="G164" s="30">
        <v>43887</v>
      </c>
      <c r="H164" s="1">
        <f t="shared" si="11"/>
        <v>12</v>
      </c>
    </row>
    <row r="165" spans="1:8" s="1" customFormat="1" ht="18" x14ac:dyDescent="0.35">
      <c r="A165" s="1" t="s">
        <v>221</v>
      </c>
      <c r="B165" s="4">
        <v>44830</v>
      </c>
      <c r="C165" s="37">
        <v>7.5486111111111098</v>
      </c>
      <c r="D165" s="1">
        <f t="shared" si="8"/>
        <v>26</v>
      </c>
      <c r="E165" s="1">
        <f t="shared" si="9"/>
        <v>2022</v>
      </c>
      <c r="F165" s="5">
        <f t="shared" si="10"/>
        <v>26</v>
      </c>
      <c r="G165" s="30">
        <v>44830</v>
      </c>
      <c r="H165" s="1">
        <f t="shared" si="11"/>
        <v>13</v>
      </c>
    </row>
    <row r="166" spans="1:8" s="1" customFormat="1" ht="18" x14ac:dyDescent="0.35">
      <c r="A166" s="1" t="s">
        <v>222</v>
      </c>
      <c r="B166" s="4">
        <v>45076</v>
      </c>
      <c r="C166" s="37">
        <v>7.5902777777777803</v>
      </c>
      <c r="D166" s="1">
        <f t="shared" si="8"/>
        <v>30</v>
      </c>
      <c r="E166" s="1">
        <f t="shared" si="9"/>
        <v>2023</v>
      </c>
      <c r="F166" s="5">
        <f t="shared" si="10"/>
        <v>30</v>
      </c>
      <c r="G166" s="30">
        <v>45076</v>
      </c>
      <c r="H166" s="1">
        <f t="shared" si="11"/>
        <v>14</v>
      </c>
    </row>
    <row r="167" spans="1:8" s="1" customFormat="1" ht="18" x14ac:dyDescent="0.35">
      <c r="A167" s="1" t="s">
        <v>223</v>
      </c>
      <c r="B167" s="4">
        <v>45116</v>
      </c>
      <c r="C167" s="37">
        <v>7.6319444444444402</v>
      </c>
      <c r="D167" s="1">
        <f t="shared" si="8"/>
        <v>9</v>
      </c>
      <c r="E167" s="1">
        <f t="shared" si="9"/>
        <v>2023</v>
      </c>
      <c r="F167" s="5">
        <f t="shared" si="10"/>
        <v>9</v>
      </c>
      <c r="G167" s="30">
        <v>45116</v>
      </c>
      <c r="H167" s="1">
        <f t="shared" si="11"/>
        <v>15</v>
      </c>
    </row>
    <row r="168" spans="1:8" s="1" customFormat="1" ht="18" x14ac:dyDescent="0.35">
      <c r="A168" s="1" t="s">
        <v>224</v>
      </c>
      <c r="B168" s="4">
        <v>44493</v>
      </c>
      <c r="C168" s="37">
        <v>7.6736111111111098</v>
      </c>
      <c r="D168" s="1">
        <f t="shared" si="8"/>
        <v>24</v>
      </c>
      <c r="E168" s="1">
        <f t="shared" si="9"/>
        <v>2021</v>
      </c>
      <c r="F168" s="5">
        <f t="shared" si="10"/>
        <v>24</v>
      </c>
      <c r="G168" s="30">
        <v>44493</v>
      </c>
      <c r="H168" s="1">
        <f t="shared" si="11"/>
        <v>16</v>
      </c>
    </row>
    <row r="169" spans="1:8" s="1" customFormat="1" ht="18" x14ac:dyDescent="0.35">
      <c r="A169" s="1" t="s">
        <v>225</v>
      </c>
      <c r="B169" s="4">
        <v>44421</v>
      </c>
      <c r="C169" s="37">
        <v>7.7152777777777803</v>
      </c>
      <c r="D169" s="1">
        <f t="shared" si="8"/>
        <v>13</v>
      </c>
      <c r="E169" s="1">
        <f t="shared" si="9"/>
        <v>2021</v>
      </c>
      <c r="F169" s="5">
        <f t="shared" si="10"/>
        <v>13</v>
      </c>
      <c r="G169" s="30">
        <v>44421</v>
      </c>
      <c r="H169" s="1">
        <f t="shared" si="11"/>
        <v>17</v>
      </c>
    </row>
    <row r="170" spans="1:8" s="1" customFormat="1" ht="18" x14ac:dyDescent="0.35">
      <c r="A170" s="1" t="s">
        <v>226</v>
      </c>
      <c r="B170" s="4">
        <v>44566</v>
      </c>
      <c r="C170" s="37">
        <v>7.7569444444444402</v>
      </c>
      <c r="D170" s="1">
        <f t="shared" si="8"/>
        <v>5</v>
      </c>
      <c r="E170" s="1">
        <f t="shared" si="9"/>
        <v>2022</v>
      </c>
      <c r="F170" s="5">
        <f t="shared" si="10"/>
        <v>5</v>
      </c>
      <c r="G170" s="30">
        <v>44566</v>
      </c>
      <c r="H170" s="1">
        <f t="shared" si="11"/>
        <v>18</v>
      </c>
    </row>
    <row r="171" spans="1:8" s="1" customFormat="1" ht="18" x14ac:dyDescent="0.35">
      <c r="A171" s="1" t="s">
        <v>227</v>
      </c>
      <c r="B171" s="4">
        <v>45571</v>
      </c>
      <c r="C171" s="37">
        <v>7.7986111111111098</v>
      </c>
      <c r="D171" s="1">
        <f t="shared" si="8"/>
        <v>6</v>
      </c>
      <c r="E171" s="1">
        <f t="shared" si="9"/>
        <v>2024</v>
      </c>
      <c r="F171" s="5">
        <f t="shared" si="10"/>
        <v>6</v>
      </c>
      <c r="G171" s="30">
        <v>45571</v>
      </c>
      <c r="H171" s="1">
        <f t="shared" si="11"/>
        <v>19</v>
      </c>
    </row>
    <row r="172" spans="1:8" s="1" customFormat="1" ht="18" x14ac:dyDescent="0.35">
      <c r="A172" s="1" t="s">
        <v>228</v>
      </c>
      <c r="B172" s="4">
        <v>45169</v>
      </c>
      <c r="C172" s="37">
        <v>7.8402777777777803</v>
      </c>
      <c r="D172" s="1">
        <f t="shared" si="8"/>
        <v>31</v>
      </c>
      <c r="E172" s="1">
        <f t="shared" si="9"/>
        <v>2023</v>
      </c>
      <c r="F172" s="5">
        <f t="shared" si="10"/>
        <v>31</v>
      </c>
      <c r="G172" s="30">
        <v>45169</v>
      </c>
      <c r="H172" s="1">
        <f t="shared" si="11"/>
        <v>20</v>
      </c>
    </row>
    <row r="173" spans="1:8" s="1" customFormat="1" ht="18" x14ac:dyDescent="0.35">
      <c r="A173" s="1" t="s">
        <v>229</v>
      </c>
      <c r="B173" s="4">
        <v>45320</v>
      </c>
      <c r="C173" s="37">
        <v>7.8819444444444402</v>
      </c>
      <c r="D173" s="1">
        <f t="shared" si="8"/>
        <v>29</v>
      </c>
      <c r="E173" s="1">
        <f t="shared" si="9"/>
        <v>2024</v>
      </c>
      <c r="F173" s="5">
        <f t="shared" si="10"/>
        <v>29</v>
      </c>
      <c r="G173" s="30">
        <v>45320</v>
      </c>
      <c r="H173" s="1">
        <f t="shared" si="11"/>
        <v>21</v>
      </c>
    </row>
    <row r="174" spans="1:8" s="1" customFormat="1" ht="18" x14ac:dyDescent="0.35">
      <c r="A174" s="1" t="s">
        <v>230</v>
      </c>
      <c r="B174" s="4">
        <v>45353</v>
      </c>
      <c r="C174" s="37">
        <v>7.9236111111111098</v>
      </c>
      <c r="D174" s="1">
        <f t="shared" si="8"/>
        <v>2</v>
      </c>
      <c r="E174" s="1">
        <f t="shared" si="9"/>
        <v>2024</v>
      </c>
      <c r="F174" s="5">
        <f t="shared" si="10"/>
        <v>2</v>
      </c>
      <c r="G174" s="30">
        <v>45353</v>
      </c>
      <c r="H174" s="1">
        <f t="shared" si="11"/>
        <v>22</v>
      </c>
    </row>
    <row r="175" spans="1:8" s="1" customFormat="1" ht="18" x14ac:dyDescent="0.35">
      <c r="A175" s="1">
        <v>37426413</v>
      </c>
      <c r="B175" s="4">
        <v>45094</v>
      </c>
      <c r="C175" s="37">
        <v>7.9652777777777803</v>
      </c>
      <c r="D175" s="1">
        <f t="shared" si="8"/>
        <v>17</v>
      </c>
      <c r="E175" s="1">
        <f t="shared" si="9"/>
        <v>2023</v>
      </c>
      <c r="F175" s="5">
        <f t="shared" si="10"/>
        <v>17</v>
      </c>
      <c r="G175" s="30">
        <v>45094</v>
      </c>
      <c r="H175" s="1">
        <f t="shared" si="11"/>
        <v>23</v>
      </c>
    </row>
    <row r="176" spans="1:8" s="1" customFormat="1" ht="18" x14ac:dyDescent="0.35">
      <c r="A176" s="1" t="s">
        <v>231</v>
      </c>
      <c r="B176" s="4">
        <v>44869</v>
      </c>
      <c r="C176" s="37">
        <v>8.0069444444444393</v>
      </c>
      <c r="D176" s="1">
        <f t="shared" si="8"/>
        <v>4</v>
      </c>
      <c r="E176" s="1">
        <f t="shared" si="9"/>
        <v>2022</v>
      </c>
      <c r="F176" s="5">
        <f t="shared" si="10"/>
        <v>4</v>
      </c>
      <c r="G176" s="30">
        <v>44869</v>
      </c>
      <c r="H176" s="1">
        <f t="shared" si="11"/>
        <v>0</v>
      </c>
    </row>
    <row r="177" spans="1:8" s="1" customFormat="1" ht="18" x14ac:dyDescent="0.35">
      <c r="A177" s="1" t="s">
        <v>232</v>
      </c>
      <c r="B177" s="4">
        <v>44739</v>
      </c>
      <c r="C177" s="37">
        <v>8.0486111111111107</v>
      </c>
      <c r="D177" s="1">
        <f t="shared" si="8"/>
        <v>27</v>
      </c>
      <c r="E177" s="1">
        <f t="shared" si="9"/>
        <v>2022</v>
      </c>
      <c r="F177" s="5">
        <f t="shared" si="10"/>
        <v>27</v>
      </c>
      <c r="G177" s="30">
        <v>44739</v>
      </c>
      <c r="H177" s="1">
        <f t="shared" si="11"/>
        <v>1</v>
      </c>
    </row>
    <row r="178" spans="1:8" s="1" customFormat="1" ht="18" x14ac:dyDescent="0.35">
      <c r="A178" s="1" t="s">
        <v>233</v>
      </c>
      <c r="B178" s="4">
        <v>44997</v>
      </c>
      <c r="C178" s="37">
        <v>8.0902777777777803</v>
      </c>
      <c r="D178" s="1">
        <f t="shared" si="8"/>
        <v>12</v>
      </c>
      <c r="E178" s="1">
        <f t="shared" si="9"/>
        <v>2023</v>
      </c>
      <c r="F178" s="5">
        <f t="shared" si="10"/>
        <v>12</v>
      </c>
      <c r="G178" s="30">
        <v>44997</v>
      </c>
      <c r="H178" s="1">
        <f t="shared" si="11"/>
        <v>2</v>
      </c>
    </row>
    <row r="179" spans="1:8" s="1" customFormat="1" ht="18" x14ac:dyDescent="0.35">
      <c r="A179" s="1" t="s">
        <v>234</v>
      </c>
      <c r="B179" s="4">
        <v>45586</v>
      </c>
      <c r="C179" s="37">
        <v>8.1319444444444393</v>
      </c>
      <c r="D179" s="1">
        <f t="shared" si="8"/>
        <v>21</v>
      </c>
      <c r="E179" s="1">
        <f t="shared" si="9"/>
        <v>2024</v>
      </c>
      <c r="F179" s="5">
        <f t="shared" si="10"/>
        <v>21</v>
      </c>
      <c r="G179" s="30">
        <v>45586</v>
      </c>
      <c r="H179" s="1">
        <f t="shared" si="11"/>
        <v>3</v>
      </c>
    </row>
    <row r="180" spans="1:8" s="1" customFormat="1" ht="18" x14ac:dyDescent="0.35">
      <c r="A180" s="1" t="s">
        <v>235</v>
      </c>
      <c r="B180" s="4">
        <v>45065</v>
      </c>
      <c r="C180" s="37">
        <v>8.1736111111111107</v>
      </c>
      <c r="D180" s="1">
        <f t="shared" si="8"/>
        <v>19</v>
      </c>
      <c r="E180" s="1">
        <f t="shared" si="9"/>
        <v>2023</v>
      </c>
      <c r="F180" s="5">
        <f t="shared" si="10"/>
        <v>19</v>
      </c>
      <c r="G180" s="30">
        <v>45065</v>
      </c>
      <c r="H180" s="1">
        <f t="shared" si="11"/>
        <v>4</v>
      </c>
    </row>
    <row r="181" spans="1:8" s="1" customFormat="1" ht="18" x14ac:dyDescent="0.35">
      <c r="A181" s="1" t="s">
        <v>236</v>
      </c>
      <c r="B181" s="4">
        <v>44133</v>
      </c>
      <c r="C181" s="37">
        <v>8.2152777777777803</v>
      </c>
      <c r="D181" s="1">
        <f t="shared" si="8"/>
        <v>29</v>
      </c>
      <c r="E181" s="1">
        <f t="shared" si="9"/>
        <v>2020</v>
      </c>
      <c r="F181" s="5">
        <f t="shared" si="10"/>
        <v>29</v>
      </c>
      <c r="G181" s="30">
        <v>44133</v>
      </c>
      <c r="H181" s="1">
        <f t="shared" si="11"/>
        <v>5</v>
      </c>
    </row>
    <row r="182" spans="1:8" s="1" customFormat="1" ht="18" x14ac:dyDescent="0.35">
      <c r="A182" s="1">
        <v>5543578</v>
      </c>
      <c r="B182" s="4">
        <v>43895</v>
      </c>
      <c r="C182" s="37">
        <v>8.2569444444444393</v>
      </c>
      <c r="D182" s="1">
        <f t="shared" si="8"/>
        <v>5</v>
      </c>
      <c r="E182" s="1">
        <f t="shared" si="9"/>
        <v>2020</v>
      </c>
      <c r="F182" s="5">
        <f t="shared" si="10"/>
        <v>5</v>
      </c>
      <c r="G182" s="30">
        <v>43895</v>
      </c>
      <c r="H182" s="1">
        <f t="shared" si="11"/>
        <v>6</v>
      </c>
    </row>
    <row r="183" spans="1:8" s="1" customFormat="1" ht="18" x14ac:dyDescent="0.35">
      <c r="A183" s="1" t="s">
        <v>237</v>
      </c>
      <c r="B183" s="4">
        <v>45331</v>
      </c>
      <c r="C183" s="37">
        <v>8.2986111111111107</v>
      </c>
      <c r="D183" s="1">
        <f t="shared" si="8"/>
        <v>9</v>
      </c>
      <c r="E183" s="1">
        <f t="shared" si="9"/>
        <v>2024</v>
      </c>
      <c r="F183" s="5">
        <f t="shared" si="10"/>
        <v>9</v>
      </c>
      <c r="G183" s="30">
        <v>45331</v>
      </c>
      <c r="H183" s="1">
        <f t="shared" si="11"/>
        <v>7</v>
      </c>
    </row>
    <row r="184" spans="1:8" s="1" customFormat="1" ht="18" x14ac:dyDescent="0.35">
      <c r="A184" s="1" t="s">
        <v>238</v>
      </c>
      <c r="B184" s="4">
        <v>45569</v>
      </c>
      <c r="C184" s="37">
        <v>8.3402777777777803</v>
      </c>
      <c r="D184" s="1">
        <f t="shared" si="8"/>
        <v>4</v>
      </c>
      <c r="E184" s="1">
        <f t="shared" si="9"/>
        <v>2024</v>
      </c>
      <c r="F184" s="5">
        <f t="shared" si="10"/>
        <v>4</v>
      </c>
      <c r="G184" s="30">
        <v>45569</v>
      </c>
      <c r="H184" s="1">
        <f t="shared" si="11"/>
        <v>8</v>
      </c>
    </row>
    <row r="185" spans="1:8" s="1" customFormat="1" ht="18" x14ac:dyDescent="0.35">
      <c r="A185" s="1" t="s">
        <v>239</v>
      </c>
      <c r="B185" s="4">
        <v>44086</v>
      </c>
      <c r="C185" s="37">
        <v>8.3819444444444393</v>
      </c>
      <c r="D185" s="1">
        <f t="shared" si="8"/>
        <v>12</v>
      </c>
      <c r="E185" s="1">
        <f t="shared" si="9"/>
        <v>2020</v>
      </c>
      <c r="F185" s="5">
        <f t="shared" si="10"/>
        <v>12</v>
      </c>
      <c r="G185" s="30">
        <v>44086</v>
      </c>
      <c r="H185" s="1">
        <f t="shared" si="11"/>
        <v>9</v>
      </c>
    </row>
    <row r="186" spans="1:8" s="1" customFormat="1" ht="18" x14ac:dyDescent="0.35">
      <c r="A186" s="1" t="s">
        <v>240</v>
      </c>
      <c r="B186" s="4">
        <v>45471</v>
      </c>
      <c r="C186" s="37">
        <v>8.4236111111111107</v>
      </c>
      <c r="D186" s="1">
        <f t="shared" si="8"/>
        <v>28</v>
      </c>
      <c r="E186" s="1">
        <f t="shared" si="9"/>
        <v>2024</v>
      </c>
      <c r="F186" s="5">
        <f t="shared" si="10"/>
        <v>28</v>
      </c>
      <c r="G186" s="30">
        <v>45471</v>
      </c>
      <c r="H186" s="1">
        <f t="shared" si="11"/>
        <v>10</v>
      </c>
    </row>
    <row r="187" spans="1:8" s="1" customFormat="1" ht="18" x14ac:dyDescent="0.35">
      <c r="A187" s="1" t="s">
        <v>241</v>
      </c>
      <c r="B187" s="4">
        <v>45469</v>
      </c>
      <c r="C187" s="37">
        <v>8.4652777777777803</v>
      </c>
      <c r="D187" s="1">
        <f t="shared" si="8"/>
        <v>26</v>
      </c>
      <c r="E187" s="1">
        <f t="shared" si="9"/>
        <v>2024</v>
      </c>
      <c r="F187" s="5">
        <f t="shared" si="10"/>
        <v>26</v>
      </c>
      <c r="G187" s="30">
        <v>45469</v>
      </c>
      <c r="H187" s="1">
        <f t="shared" si="11"/>
        <v>11</v>
      </c>
    </row>
    <row r="188" spans="1:8" s="1" customFormat="1" ht="18" x14ac:dyDescent="0.35">
      <c r="A188" s="1" t="s">
        <v>242</v>
      </c>
      <c r="B188" s="4">
        <v>44179</v>
      </c>
      <c r="C188" s="37">
        <v>8.5069444444444393</v>
      </c>
      <c r="D188" s="1">
        <f t="shared" si="8"/>
        <v>14</v>
      </c>
      <c r="E188" s="1">
        <f t="shared" si="9"/>
        <v>2020</v>
      </c>
      <c r="F188" s="5">
        <f t="shared" si="10"/>
        <v>14</v>
      </c>
      <c r="G188" s="30">
        <v>44179</v>
      </c>
      <c r="H188" s="1">
        <f t="shared" si="11"/>
        <v>12</v>
      </c>
    </row>
    <row r="189" spans="1:8" s="1" customFormat="1" ht="18" x14ac:dyDescent="0.35">
      <c r="A189" s="1" t="s">
        <v>243</v>
      </c>
      <c r="B189" s="4">
        <v>44954</v>
      </c>
      <c r="C189" s="37">
        <v>8.5486111111111107</v>
      </c>
      <c r="D189" s="1">
        <f t="shared" si="8"/>
        <v>28</v>
      </c>
      <c r="E189" s="1">
        <f t="shared" si="9"/>
        <v>2023</v>
      </c>
      <c r="F189" s="5">
        <f t="shared" si="10"/>
        <v>28</v>
      </c>
      <c r="G189" s="30">
        <v>44954</v>
      </c>
      <c r="H189" s="1">
        <f t="shared" si="11"/>
        <v>13</v>
      </c>
    </row>
    <row r="190" spans="1:8" s="1" customFormat="1" ht="18" x14ac:dyDescent="0.35">
      <c r="A190" s="1" t="s">
        <v>244</v>
      </c>
      <c r="B190" s="4">
        <v>45194</v>
      </c>
      <c r="C190" s="37">
        <v>8.5902777777777803</v>
      </c>
      <c r="D190" s="1">
        <f t="shared" si="8"/>
        <v>25</v>
      </c>
      <c r="E190" s="1">
        <f t="shared" si="9"/>
        <v>2023</v>
      </c>
      <c r="F190" s="5">
        <f t="shared" si="10"/>
        <v>25</v>
      </c>
      <c r="G190" s="30">
        <v>45194</v>
      </c>
      <c r="H190" s="1">
        <f t="shared" si="11"/>
        <v>14</v>
      </c>
    </row>
    <row r="191" spans="1:8" s="1" customFormat="1" ht="18" x14ac:dyDescent="0.35">
      <c r="A191" s="1" t="s">
        <v>245</v>
      </c>
      <c r="B191" s="4">
        <v>44485</v>
      </c>
      <c r="C191" s="37">
        <v>8.6319444444444393</v>
      </c>
      <c r="D191" s="1">
        <f t="shared" si="8"/>
        <v>16</v>
      </c>
      <c r="E191" s="1">
        <f t="shared" si="9"/>
        <v>2021</v>
      </c>
      <c r="F191" s="5">
        <f t="shared" si="10"/>
        <v>16</v>
      </c>
      <c r="G191" s="30">
        <v>44485</v>
      </c>
      <c r="H191" s="1">
        <f t="shared" si="11"/>
        <v>15</v>
      </c>
    </row>
    <row r="192" spans="1:8" s="1" customFormat="1" ht="18" x14ac:dyDescent="0.35">
      <c r="A192" s="1" t="s">
        <v>246</v>
      </c>
      <c r="B192" s="4">
        <v>44278</v>
      </c>
      <c r="C192" s="37">
        <v>8.6736111111111107</v>
      </c>
      <c r="D192" s="1">
        <f t="shared" si="8"/>
        <v>23</v>
      </c>
      <c r="E192" s="1">
        <f t="shared" si="9"/>
        <v>2021</v>
      </c>
      <c r="F192" s="5">
        <f t="shared" si="10"/>
        <v>23</v>
      </c>
      <c r="G192" s="30">
        <v>44278</v>
      </c>
      <c r="H192" s="1">
        <f t="shared" si="11"/>
        <v>16</v>
      </c>
    </row>
    <row r="193" spans="1:8" s="1" customFormat="1" ht="18" x14ac:dyDescent="0.35">
      <c r="A193" s="1" t="s">
        <v>247</v>
      </c>
      <c r="B193" s="4">
        <v>43912</v>
      </c>
      <c r="C193" s="37">
        <v>8.7152777777777803</v>
      </c>
      <c r="D193" s="1">
        <f t="shared" si="8"/>
        <v>22</v>
      </c>
      <c r="E193" s="1">
        <f t="shared" si="9"/>
        <v>2020</v>
      </c>
      <c r="F193" s="5">
        <f t="shared" si="10"/>
        <v>22</v>
      </c>
      <c r="G193" s="30">
        <v>43912</v>
      </c>
      <c r="H193" s="1">
        <f t="shared" si="11"/>
        <v>17</v>
      </c>
    </row>
    <row r="194" spans="1:8" s="1" customFormat="1" ht="18" x14ac:dyDescent="0.35">
      <c r="A194" s="1" t="s">
        <v>248</v>
      </c>
      <c r="B194" s="4">
        <v>45256</v>
      </c>
      <c r="C194" s="37">
        <v>8.7569444444444393</v>
      </c>
      <c r="D194" s="1">
        <f t="shared" si="8"/>
        <v>26</v>
      </c>
      <c r="E194" s="1">
        <f t="shared" si="9"/>
        <v>2023</v>
      </c>
      <c r="F194" s="5">
        <f t="shared" si="10"/>
        <v>26</v>
      </c>
      <c r="G194" s="30">
        <v>45256</v>
      </c>
      <c r="H194" s="1">
        <f t="shared" si="11"/>
        <v>18</v>
      </c>
    </row>
    <row r="195" spans="1:8" s="1" customFormat="1" ht="18" x14ac:dyDescent="0.35">
      <c r="A195" s="1" t="s">
        <v>249</v>
      </c>
      <c r="B195" s="4">
        <v>44620</v>
      </c>
      <c r="C195" s="37">
        <v>8.7986111111111107</v>
      </c>
      <c r="D195" s="1">
        <f t="shared" ref="D195:D258" si="12">DAY(B195)</f>
        <v>28</v>
      </c>
      <c r="E195" s="1">
        <f t="shared" ref="E195:E258" si="13">YEAR(B195)</f>
        <v>2022</v>
      </c>
      <c r="F195" s="5">
        <f t="shared" ref="F195:F258" si="14">D195</f>
        <v>28</v>
      </c>
      <c r="G195" s="30">
        <v>44620</v>
      </c>
      <c r="H195" s="1">
        <f t="shared" ref="H195:H258" si="15">HOUR(C195)</f>
        <v>19</v>
      </c>
    </row>
    <row r="196" spans="1:8" s="1" customFormat="1" ht="18" x14ac:dyDescent="0.35">
      <c r="A196" s="1" t="s">
        <v>250</v>
      </c>
      <c r="B196" s="4">
        <v>44245</v>
      </c>
      <c r="C196" s="37">
        <v>8.8402777777777803</v>
      </c>
      <c r="D196" s="1">
        <f t="shared" si="12"/>
        <v>18</v>
      </c>
      <c r="E196" s="1">
        <f t="shared" si="13"/>
        <v>2021</v>
      </c>
      <c r="F196" s="5">
        <f t="shared" si="14"/>
        <v>18</v>
      </c>
      <c r="G196" s="30">
        <v>44245</v>
      </c>
      <c r="H196" s="1">
        <f t="shared" si="15"/>
        <v>20</v>
      </c>
    </row>
    <row r="197" spans="1:8" s="1" customFormat="1" ht="18" x14ac:dyDescent="0.35">
      <c r="A197" s="1" t="s">
        <v>251</v>
      </c>
      <c r="B197" s="4">
        <v>44667</v>
      </c>
      <c r="C197" s="37">
        <v>8.8819444444444393</v>
      </c>
      <c r="D197" s="1">
        <f t="shared" si="12"/>
        <v>16</v>
      </c>
      <c r="E197" s="1">
        <f t="shared" si="13"/>
        <v>2022</v>
      </c>
      <c r="F197" s="5">
        <f t="shared" si="14"/>
        <v>16</v>
      </c>
      <c r="G197" s="30">
        <v>44667</v>
      </c>
      <c r="H197" s="1">
        <f t="shared" si="15"/>
        <v>21</v>
      </c>
    </row>
    <row r="198" spans="1:8" s="1" customFormat="1" ht="18" x14ac:dyDescent="0.35">
      <c r="A198" s="1" t="s">
        <v>252</v>
      </c>
      <c r="B198" s="4">
        <v>44336</v>
      </c>
      <c r="C198" s="37">
        <v>8.9236111111111107</v>
      </c>
      <c r="D198" s="1">
        <f t="shared" si="12"/>
        <v>20</v>
      </c>
      <c r="E198" s="1">
        <f t="shared" si="13"/>
        <v>2021</v>
      </c>
      <c r="F198" s="5">
        <f t="shared" si="14"/>
        <v>20</v>
      </c>
      <c r="G198" s="30">
        <v>44336</v>
      </c>
      <c r="H198" s="1">
        <f t="shared" si="15"/>
        <v>22</v>
      </c>
    </row>
    <row r="199" spans="1:8" s="1" customFormat="1" ht="18" x14ac:dyDescent="0.35">
      <c r="A199" s="1" t="s">
        <v>253</v>
      </c>
      <c r="B199" s="4">
        <v>43949</v>
      </c>
      <c r="C199" s="37">
        <v>8.9652777777777803</v>
      </c>
      <c r="D199" s="1">
        <f t="shared" si="12"/>
        <v>28</v>
      </c>
      <c r="E199" s="1">
        <f t="shared" si="13"/>
        <v>2020</v>
      </c>
      <c r="F199" s="5">
        <f t="shared" si="14"/>
        <v>28</v>
      </c>
      <c r="G199" s="30">
        <v>43949</v>
      </c>
      <c r="H199" s="1">
        <f t="shared" si="15"/>
        <v>23</v>
      </c>
    </row>
    <row r="200" spans="1:8" s="1" customFormat="1" ht="18" x14ac:dyDescent="0.35">
      <c r="A200" s="1" t="s">
        <v>254</v>
      </c>
      <c r="B200" s="4">
        <v>44032</v>
      </c>
      <c r="C200" s="37">
        <v>9.0069444444444393</v>
      </c>
      <c r="D200" s="1">
        <f t="shared" si="12"/>
        <v>20</v>
      </c>
      <c r="E200" s="1">
        <f t="shared" si="13"/>
        <v>2020</v>
      </c>
      <c r="F200" s="5">
        <f t="shared" si="14"/>
        <v>20</v>
      </c>
      <c r="G200" s="30">
        <v>44032</v>
      </c>
      <c r="H200" s="1">
        <f t="shared" si="15"/>
        <v>0</v>
      </c>
    </row>
    <row r="201" spans="1:8" s="1" customFormat="1" ht="18" x14ac:dyDescent="0.35">
      <c r="A201" s="1" t="s">
        <v>255</v>
      </c>
      <c r="B201" s="4">
        <v>44244</v>
      </c>
      <c r="C201" s="37">
        <v>9.0486111111111107</v>
      </c>
      <c r="D201" s="1">
        <f t="shared" si="12"/>
        <v>17</v>
      </c>
      <c r="E201" s="1">
        <f t="shared" si="13"/>
        <v>2021</v>
      </c>
      <c r="F201" s="5">
        <f t="shared" si="14"/>
        <v>17</v>
      </c>
      <c r="G201" s="30">
        <v>44244</v>
      </c>
      <c r="H201" s="1">
        <f t="shared" si="15"/>
        <v>1</v>
      </c>
    </row>
    <row r="202" spans="1:8" s="1" customFormat="1" ht="18" x14ac:dyDescent="0.35">
      <c r="A202" s="1" t="s">
        <v>256</v>
      </c>
      <c r="B202" s="4">
        <v>45265</v>
      </c>
      <c r="C202" s="37">
        <v>9.0902777777777803</v>
      </c>
      <c r="D202" s="1">
        <f t="shared" si="12"/>
        <v>5</v>
      </c>
      <c r="E202" s="1">
        <f t="shared" si="13"/>
        <v>2023</v>
      </c>
      <c r="F202" s="5">
        <f t="shared" si="14"/>
        <v>5</v>
      </c>
      <c r="G202" s="30">
        <v>45265</v>
      </c>
      <c r="H202" s="1">
        <f t="shared" si="15"/>
        <v>2</v>
      </c>
    </row>
    <row r="203" spans="1:8" s="1" customFormat="1" ht="18" x14ac:dyDescent="0.35">
      <c r="A203" s="1" t="s">
        <v>257</v>
      </c>
      <c r="B203" s="4">
        <v>45603</v>
      </c>
      <c r="C203" s="37">
        <v>9.1319444444444393</v>
      </c>
      <c r="D203" s="1">
        <f t="shared" si="12"/>
        <v>7</v>
      </c>
      <c r="E203" s="1">
        <f t="shared" si="13"/>
        <v>2024</v>
      </c>
      <c r="F203" s="5">
        <f t="shared" si="14"/>
        <v>7</v>
      </c>
      <c r="G203" s="30">
        <v>45603</v>
      </c>
      <c r="H203" s="1">
        <f t="shared" si="15"/>
        <v>3</v>
      </c>
    </row>
    <row r="204" spans="1:8" s="1" customFormat="1" ht="18" x14ac:dyDescent="0.35">
      <c r="A204" s="1" t="s">
        <v>258</v>
      </c>
      <c r="B204" s="4">
        <v>44520</v>
      </c>
      <c r="C204" s="37">
        <v>9.1736111111111107</v>
      </c>
      <c r="D204" s="1">
        <f t="shared" si="12"/>
        <v>20</v>
      </c>
      <c r="E204" s="1">
        <f t="shared" si="13"/>
        <v>2021</v>
      </c>
      <c r="F204" s="5">
        <f t="shared" si="14"/>
        <v>20</v>
      </c>
      <c r="G204" s="30">
        <v>44520</v>
      </c>
      <c r="H204" s="1">
        <f t="shared" si="15"/>
        <v>4</v>
      </c>
    </row>
    <row r="205" spans="1:8" s="1" customFormat="1" ht="18" x14ac:dyDescent="0.35">
      <c r="A205" s="1" t="s">
        <v>259</v>
      </c>
      <c r="B205" s="4">
        <v>44130</v>
      </c>
      <c r="C205" s="37">
        <v>9.2152777777777803</v>
      </c>
      <c r="D205" s="1">
        <f t="shared" si="12"/>
        <v>26</v>
      </c>
      <c r="E205" s="1">
        <f t="shared" si="13"/>
        <v>2020</v>
      </c>
      <c r="F205" s="5">
        <f t="shared" si="14"/>
        <v>26</v>
      </c>
      <c r="G205" s="30">
        <v>44130</v>
      </c>
      <c r="H205" s="1">
        <f t="shared" si="15"/>
        <v>5</v>
      </c>
    </row>
    <row r="206" spans="1:8" s="1" customFormat="1" ht="18" x14ac:dyDescent="0.35">
      <c r="A206" s="1" t="s">
        <v>260</v>
      </c>
      <c r="B206" s="4">
        <v>45098</v>
      </c>
      <c r="C206" s="37">
        <v>9.2569444444444393</v>
      </c>
      <c r="D206" s="1">
        <f t="shared" si="12"/>
        <v>21</v>
      </c>
      <c r="E206" s="1">
        <f t="shared" si="13"/>
        <v>2023</v>
      </c>
      <c r="F206" s="5">
        <f t="shared" si="14"/>
        <v>21</v>
      </c>
      <c r="G206" s="30">
        <v>45098</v>
      </c>
      <c r="H206" s="1">
        <f t="shared" si="15"/>
        <v>6</v>
      </c>
    </row>
    <row r="207" spans="1:8" s="1" customFormat="1" ht="18" x14ac:dyDescent="0.35">
      <c r="A207" s="1" t="s">
        <v>261</v>
      </c>
      <c r="B207" s="4">
        <v>44365</v>
      </c>
      <c r="C207" s="37">
        <v>9.2986111111111107</v>
      </c>
      <c r="D207" s="1">
        <f t="shared" si="12"/>
        <v>18</v>
      </c>
      <c r="E207" s="1">
        <f t="shared" si="13"/>
        <v>2021</v>
      </c>
      <c r="F207" s="5">
        <f t="shared" si="14"/>
        <v>18</v>
      </c>
      <c r="G207" s="30">
        <v>44365</v>
      </c>
      <c r="H207" s="1">
        <f t="shared" si="15"/>
        <v>7</v>
      </c>
    </row>
    <row r="208" spans="1:8" s="1" customFormat="1" ht="18" x14ac:dyDescent="0.35">
      <c r="A208" s="1" t="s">
        <v>262</v>
      </c>
      <c r="B208" s="4">
        <v>45356</v>
      </c>
      <c r="C208" s="37">
        <v>9.3402777777777803</v>
      </c>
      <c r="D208" s="1">
        <f t="shared" si="12"/>
        <v>5</v>
      </c>
      <c r="E208" s="1">
        <f t="shared" si="13"/>
        <v>2024</v>
      </c>
      <c r="F208" s="5">
        <f t="shared" si="14"/>
        <v>5</v>
      </c>
      <c r="G208" s="30">
        <v>45356</v>
      </c>
      <c r="H208" s="1">
        <f t="shared" si="15"/>
        <v>8</v>
      </c>
    </row>
    <row r="209" spans="1:8" s="1" customFormat="1" ht="18" x14ac:dyDescent="0.35">
      <c r="A209" s="1" t="s">
        <v>263</v>
      </c>
      <c r="B209" s="4">
        <v>44079</v>
      </c>
      <c r="C209" s="37">
        <v>9.3819444444444393</v>
      </c>
      <c r="D209" s="1">
        <f t="shared" si="12"/>
        <v>5</v>
      </c>
      <c r="E209" s="1">
        <f t="shared" si="13"/>
        <v>2020</v>
      </c>
      <c r="F209" s="5">
        <f t="shared" si="14"/>
        <v>5</v>
      </c>
      <c r="G209" s="30">
        <v>44079</v>
      </c>
      <c r="H209" s="1">
        <f t="shared" si="15"/>
        <v>9</v>
      </c>
    </row>
    <row r="210" spans="1:8" s="1" customFormat="1" ht="18" x14ac:dyDescent="0.35">
      <c r="A210" s="1" t="s">
        <v>264</v>
      </c>
      <c r="B210" s="4">
        <v>43963</v>
      </c>
      <c r="C210" s="37">
        <v>9.4236111111111107</v>
      </c>
      <c r="D210" s="1">
        <f t="shared" si="12"/>
        <v>12</v>
      </c>
      <c r="E210" s="1">
        <f t="shared" si="13"/>
        <v>2020</v>
      </c>
      <c r="F210" s="5">
        <f t="shared" si="14"/>
        <v>12</v>
      </c>
      <c r="G210" s="30">
        <v>43963</v>
      </c>
      <c r="H210" s="1">
        <f t="shared" si="15"/>
        <v>10</v>
      </c>
    </row>
    <row r="211" spans="1:8" s="1" customFormat="1" ht="18" x14ac:dyDescent="0.35">
      <c r="A211" s="1" t="s">
        <v>265</v>
      </c>
      <c r="B211" s="4">
        <v>44072</v>
      </c>
      <c r="C211" s="37">
        <v>9.4652777777777803</v>
      </c>
      <c r="D211" s="1">
        <f t="shared" si="12"/>
        <v>29</v>
      </c>
      <c r="E211" s="1">
        <f t="shared" si="13"/>
        <v>2020</v>
      </c>
      <c r="F211" s="5">
        <f t="shared" si="14"/>
        <v>29</v>
      </c>
      <c r="G211" s="30">
        <v>44072</v>
      </c>
      <c r="H211" s="1">
        <f t="shared" si="15"/>
        <v>11</v>
      </c>
    </row>
    <row r="212" spans="1:8" s="1" customFormat="1" ht="18" x14ac:dyDescent="0.35">
      <c r="A212" s="1" t="s">
        <v>266</v>
      </c>
      <c r="B212" s="4">
        <v>44660</v>
      </c>
      <c r="C212" s="37">
        <v>9.5069444444444393</v>
      </c>
      <c r="D212" s="1">
        <f t="shared" si="12"/>
        <v>9</v>
      </c>
      <c r="E212" s="1">
        <f t="shared" si="13"/>
        <v>2022</v>
      </c>
      <c r="F212" s="5">
        <f t="shared" si="14"/>
        <v>9</v>
      </c>
      <c r="G212" s="30">
        <v>44660</v>
      </c>
      <c r="H212" s="1">
        <f t="shared" si="15"/>
        <v>12</v>
      </c>
    </row>
    <row r="213" spans="1:8" s="1" customFormat="1" ht="18" x14ac:dyDescent="0.35">
      <c r="A213" s="1" t="s">
        <v>267</v>
      </c>
      <c r="B213" s="4">
        <v>44714</v>
      </c>
      <c r="C213" s="37">
        <v>9.5486111111111107</v>
      </c>
      <c r="D213" s="1">
        <f t="shared" si="12"/>
        <v>2</v>
      </c>
      <c r="E213" s="1">
        <f t="shared" si="13"/>
        <v>2022</v>
      </c>
      <c r="F213" s="5">
        <f t="shared" si="14"/>
        <v>2</v>
      </c>
      <c r="G213" s="30">
        <v>44714</v>
      </c>
      <c r="H213" s="1">
        <f t="shared" si="15"/>
        <v>13</v>
      </c>
    </row>
    <row r="214" spans="1:8" s="1" customFormat="1" ht="18" x14ac:dyDescent="0.35">
      <c r="A214" s="1" t="s">
        <v>268</v>
      </c>
      <c r="B214" s="4">
        <v>44123</v>
      </c>
      <c r="C214" s="37">
        <v>9.5902777777777803</v>
      </c>
      <c r="D214" s="1">
        <f t="shared" si="12"/>
        <v>19</v>
      </c>
      <c r="E214" s="1">
        <f t="shared" si="13"/>
        <v>2020</v>
      </c>
      <c r="F214" s="5">
        <f t="shared" si="14"/>
        <v>19</v>
      </c>
      <c r="G214" s="30">
        <v>44123</v>
      </c>
      <c r="H214" s="1">
        <f t="shared" si="15"/>
        <v>14</v>
      </c>
    </row>
    <row r="215" spans="1:8" s="1" customFormat="1" ht="18" x14ac:dyDescent="0.35">
      <c r="A215" s="1" t="s">
        <v>269</v>
      </c>
      <c r="B215" s="4">
        <v>44024</v>
      </c>
      <c r="C215" s="37">
        <v>9.6319444444444393</v>
      </c>
      <c r="D215" s="1">
        <f t="shared" si="12"/>
        <v>12</v>
      </c>
      <c r="E215" s="1">
        <f t="shared" si="13"/>
        <v>2020</v>
      </c>
      <c r="F215" s="5">
        <f t="shared" si="14"/>
        <v>12</v>
      </c>
      <c r="G215" s="30">
        <v>44024</v>
      </c>
      <c r="H215" s="1">
        <f t="shared" si="15"/>
        <v>15</v>
      </c>
    </row>
    <row r="216" spans="1:8" s="1" customFormat="1" ht="18" x14ac:dyDescent="0.35">
      <c r="A216" s="1" t="s">
        <v>270</v>
      </c>
      <c r="B216" s="4">
        <v>45238</v>
      </c>
      <c r="C216" s="37">
        <v>9.6736111111111107</v>
      </c>
      <c r="D216" s="1">
        <f t="shared" si="12"/>
        <v>8</v>
      </c>
      <c r="E216" s="1">
        <f t="shared" si="13"/>
        <v>2023</v>
      </c>
      <c r="F216" s="5">
        <f t="shared" si="14"/>
        <v>8</v>
      </c>
      <c r="G216" s="30">
        <v>45238</v>
      </c>
      <c r="H216" s="1">
        <f t="shared" si="15"/>
        <v>16</v>
      </c>
    </row>
    <row r="217" spans="1:8" s="1" customFormat="1" ht="18" x14ac:dyDescent="0.35">
      <c r="A217" s="1" t="s">
        <v>271</v>
      </c>
      <c r="B217" s="4">
        <v>45555</v>
      </c>
      <c r="C217" s="37">
        <v>9.7152777777777803</v>
      </c>
      <c r="D217" s="1">
        <f t="shared" si="12"/>
        <v>20</v>
      </c>
      <c r="E217" s="1">
        <f t="shared" si="13"/>
        <v>2024</v>
      </c>
      <c r="F217" s="5">
        <f t="shared" si="14"/>
        <v>20</v>
      </c>
      <c r="G217" s="30">
        <v>45555</v>
      </c>
      <c r="H217" s="1">
        <f t="shared" si="15"/>
        <v>17</v>
      </c>
    </row>
    <row r="218" spans="1:8" s="1" customFormat="1" ht="18" x14ac:dyDescent="0.35">
      <c r="A218" s="1" t="s">
        <v>272</v>
      </c>
      <c r="B218" s="4">
        <v>44121</v>
      </c>
      <c r="C218" s="37">
        <v>9.7569444444444393</v>
      </c>
      <c r="D218" s="1">
        <f t="shared" si="12"/>
        <v>17</v>
      </c>
      <c r="E218" s="1">
        <f t="shared" si="13"/>
        <v>2020</v>
      </c>
      <c r="F218" s="5">
        <f t="shared" si="14"/>
        <v>17</v>
      </c>
      <c r="G218" s="30">
        <v>44121</v>
      </c>
      <c r="H218" s="1">
        <f t="shared" si="15"/>
        <v>18</v>
      </c>
    </row>
    <row r="219" spans="1:8" s="1" customFormat="1" ht="18" x14ac:dyDescent="0.35">
      <c r="A219" s="1" t="s">
        <v>273</v>
      </c>
      <c r="B219" s="4">
        <v>44938</v>
      </c>
      <c r="C219" s="37">
        <v>9.7986111111111107</v>
      </c>
      <c r="D219" s="1">
        <f t="shared" si="12"/>
        <v>12</v>
      </c>
      <c r="E219" s="1">
        <f t="shared" si="13"/>
        <v>2023</v>
      </c>
      <c r="F219" s="5">
        <f t="shared" si="14"/>
        <v>12</v>
      </c>
      <c r="G219" s="30">
        <v>44938</v>
      </c>
      <c r="H219" s="1">
        <f t="shared" si="15"/>
        <v>19</v>
      </c>
    </row>
    <row r="220" spans="1:8" s="1" customFormat="1" ht="18" x14ac:dyDescent="0.35">
      <c r="A220" s="1" t="s">
        <v>274</v>
      </c>
      <c r="B220" s="4">
        <v>43835</v>
      </c>
      <c r="C220" s="37">
        <v>9.8402777777777803</v>
      </c>
      <c r="D220" s="1">
        <f t="shared" si="12"/>
        <v>5</v>
      </c>
      <c r="E220" s="1">
        <f t="shared" si="13"/>
        <v>2020</v>
      </c>
      <c r="F220" s="5">
        <f t="shared" si="14"/>
        <v>5</v>
      </c>
      <c r="G220" s="30">
        <v>43835</v>
      </c>
      <c r="H220" s="1">
        <f t="shared" si="15"/>
        <v>20</v>
      </c>
    </row>
    <row r="221" spans="1:8" s="1" customFormat="1" ht="18" x14ac:dyDescent="0.35">
      <c r="A221" s="1" t="s">
        <v>275</v>
      </c>
      <c r="B221" s="4">
        <v>43979</v>
      </c>
      <c r="C221" s="37">
        <v>9.8819444444444393</v>
      </c>
      <c r="D221" s="1">
        <f t="shared" si="12"/>
        <v>28</v>
      </c>
      <c r="E221" s="1">
        <f t="shared" si="13"/>
        <v>2020</v>
      </c>
      <c r="F221" s="5">
        <f t="shared" si="14"/>
        <v>28</v>
      </c>
      <c r="G221" s="30">
        <v>43979</v>
      </c>
      <c r="H221" s="1">
        <f t="shared" si="15"/>
        <v>21</v>
      </c>
    </row>
    <row r="222" spans="1:8" s="1" customFormat="1" ht="18" x14ac:dyDescent="0.35">
      <c r="A222" s="1" t="s">
        <v>276</v>
      </c>
      <c r="B222" s="4">
        <v>45373</v>
      </c>
      <c r="C222" s="37">
        <v>9.9236111111111107</v>
      </c>
      <c r="D222" s="1">
        <f t="shared" si="12"/>
        <v>22</v>
      </c>
      <c r="E222" s="1">
        <f t="shared" si="13"/>
        <v>2024</v>
      </c>
      <c r="F222" s="5">
        <f t="shared" si="14"/>
        <v>22</v>
      </c>
      <c r="G222" s="30">
        <v>45373</v>
      </c>
      <c r="H222" s="1">
        <f t="shared" si="15"/>
        <v>22</v>
      </c>
    </row>
    <row r="223" spans="1:8" s="1" customFormat="1" ht="18" x14ac:dyDescent="0.35">
      <c r="A223" s="1" t="s">
        <v>277</v>
      </c>
      <c r="B223" s="4">
        <v>45355</v>
      </c>
      <c r="C223" s="37">
        <v>9.9652777777777803</v>
      </c>
      <c r="D223" s="1">
        <f t="shared" si="12"/>
        <v>4</v>
      </c>
      <c r="E223" s="1">
        <f t="shared" si="13"/>
        <v>2024</v>
      </c>
      <c r="F223" s="5">
        <f t="shared" si="14"/>
        <v>4</v>
      </c>
      <c r="G223" s="30">
        <v>45355</v>
      </c>
      <c r="H223" s="1">
        <f t="shared" si="15"/>
        <v>23</v>
      </c>
    </row>
    <row r="224" spans="1:8" s="1" customFormat="1" ht="18" x14ac:dyDescent="0.35">
      <c r="A224" s="1" t="s">
        <v>278</v>
      </c>
      <c r="B224" s="4">
        <v>44959</v>
      </c>
      <c r="C224" s="37">
        <v>10.0069444444444</v>
      </c>
      <c r="D224" s="1">
        <f t="shared" si="12"/>
        <v>2</v>
      </c>
      <c r="E224" s="1">
        <f t="shared" si="13"/>
        <v>2023</v>
      </c>
      <c r="F224" s="5">
        <f t="shared" si="14"/>
        <v>2</v>
      </c>
      <c r="G224" s="30">
        <v>44959</v>
      </c>
      <c r="H224" s="1">
        <f t="shared" si="15"/>
        <v>0</v>
      </c>
    </row>
    <row r="225" spans="1:8" s="1" customFormat="1" ht="18" x14ac:dyDescent="0.35">
      <c r="A225" s="2" t="s">
        <v>279</v>
      </c>
      <c r="B225" s="4">
        <v>44656</v>
      </c>
      <c r="C225" s="37">
        <v>10.0486111111111</v>
      </c>
      <c r="D225" s="1">
        <f t="shared" si="12"/>
        <v>5</v>
      </c>
      <c r="E225" s="1">
        <f t="shared" si="13"/>
        <v>2022</v>
      </c>
      <c r="F225" s="5">
        <f t="shared" si="14"/>
        <v>5</v>
      </c>
      <c r="G225" s="30">
        <v>44656</v>
      </c>
      <c r="H225" s="1">
        <f t="shared" si="15"/>
        <v>1</v>
      </c>
    </row>
    <row r="226" spans="1:8" s="1" customFormat="1" ht="18" x14ac:dyDescent="0.35">
      <c r="A226" s="1" t="s">
        <v>280</v>
      </c>
      <c r="B226" s="4">
        <v>44756</v>
      </c>
      <c r="C226" s="37">
        <v>10.0902777777778</v>
      </c>
      <c r="D226" s="1">
        <f t="shared" si="12"/>
        <v>14</v>
      </c>
      <c r="E226" s="1">
        <f t="shared" si="13"/>
        <v>2022</v>
      </c>
      <c r="F226" s="5">
        <f t="shared" si="14"/>
        <v>14</v>
      </c>
      <c r="G226" s="30">
        <v>44756</v>
      </c>
      <c r="H226" s="1">
        <f t="shared" si="15"/>
        <v>2</v>
      </c>
    </row>
    <row r="227" spans="1:8" s="1" customFormat="1" ht="18" x14ac:dyDescent="0.35">
      <c r="A227" s="1" t="s">
        <v>281</v>
      </c>
      <c r="B227" s="4">
        <v>44361</v>
      </c>
      <c r="C227" s="37">
        <v>10.1319444444444</v>
      </c>
      <c r="D227" s="1">
        <f t="shared" si="12"/>
        <v>14</v>
      </c>
      <c r="E227" s="1">
        <f t="shared" si="13"/>
        <v>2021</v>
      </c>
      <c r="F227" s="5">
        <f t="shared" si="14"/>
        <v>14</v>
      </c>
      <c r="G227" s="30">
        <v>44361</v>
      </c>
      <c r="H227" s="1">
        <f t="shared" si="15"/>
        <v>3</v>
      </c>
    </row>
    <row r="228" spans="1:8" s="1" customFormat="1" ht="18" x14ac:dyDescent="0.35">
      <c r="A228" s="1" t="s">
        <v>282</v>
      </c>
      <c r="B228" s="4">
        <v>45276</v>
      </c>
      <c r="C228" s="37">
        <v>10.1736111111111</v>
      </c>
      <c r="D228" s="1">
        <f t="shared" si="12"/>
        <v>16</v>
      </c>
      <c r="E228" s="1">
        <f t="shared" si="13"/>
        <v>2023</v>
      </c>
      <c r="F228" s="5">
        <f t="shared" si="14"/>
        <v>16</v>
      </c>
      <c r="G228" s="30">
        <v>45276</v>
      </c>
      <c r="H228" s="1">
        <f t="shared" si="15"/>
        <v>4</v>
      </c>
    </row>
    <row r="229" spans="1:8" s="1" customFormat="1" ht="18" x14ac:dyDescent="0.35">
      <c r="A229" s="1" t="s">
        <v>283</v>
      </c>
      <c r="B229" s="4">
        <v>44032</v>
      </c>
      <c r="C229" s="37">
        <v>10.2152777777778</v>
      </c>
      <c r="D229" s="1">
        <f t="shared" si="12"/>
        <v>20</v>
      </c>
      <c r="E229" s="1">
        <f t="shared" si="13"/>
        <v>2020</v>
      </c>
      <c r="F229" s="5">
        <f t="shared" si="14"/>
        <v>20</v>
      </c>
      <c r="G229" s="30">
        <v>44032</v>
      </c>
      <c r="H229" s="1">
        <f t="shared" si="15"/>
        <v>5</v>
      </c>
    </row>
    <row r="230" spans="1:8" s="1" customFormat="1" ht="18" x14ac:dyDescent="0.35">
      <c r="A230" s="1" t="s">
        <v>284</v>
      </c>
      <c r="B230" s="4">
        <v>44019</v>
      </c>
      <c r="C230" s="37">
        <v>10.2569444444444</v>
      </c>
      <c r="D230" s="1">
        <f t="shared" si="12"/>
        <v>7</v>
      </c>
      <c r="E230" s="1">
        <f t="shared" si="13"/>
        <v>2020</v>
      </c>
      <c r="F230" s="5">
        <f t="shared" si="14"/>
        <v>7</v>
      </c>
      <c r="G230" s="30">
        <v>44019</v>
      </c>
      <c r="H230" s="1">
        <f t="shared" si="15"/>
        <v>6</v>
      </c>
    </row>
    <row r="231" spans="1:8" s="1" customFormat="1" ht="18" x14ac:dyDescent="0.35">
      <c r="A231" s="1" t="s">
        <v>285</v>
      </c>
      <c r="B231" s="4">
        <v>44866</v>
      </c>
      <c r="C231" s="37">
        <v>10.2986111111111</v>
      </c>
      <c r="D231" s="1">
        <f t="shared" si="12"/>
        <v>1</v>
      </c>
      <c r="E231" s="1">
        <f t="shared" si="13"/>
        <v>2022</v>
      </c>
      <c r="F231" s="5">
        <f t="shared" si="14"/>
        <v>1</v>
      </c>
      <c r="G231" s="30">
        <v>44866</v>
      </c>
      <c r="H231" s="1">
        <f t="shared" si="15"/>
        <v>7</v>
      </c>
    </row>
    <row r="232" spans="1:8" s="1" customFormat="1" ht="18" x14ac:dyDescent="0.35">
      <c r="A232" s="1" t="s">
        <v>286</v>
      </c>
      <c r="B232" s="4">
        <v>44841</v>
      </c>
      <c r="C232" s="37">
        <v>10.3402777777778</v>
      </c>
      <c r="D232" s="1">
        <f t="shared" si="12"/>
        <v>7</v>
      </c>
      <c r="E232" s="1">
        <f t="shared" si="13"/>
        <v>2022</v>
      </c>
      <c r="F232" s="5">
        <f t="shared" si="14"/>
        <v>7</v>
      </c>
      <c r="G232" s="30">
        <v>44841</v>
      </c>
      <c r="H232" s="1">
        <f t="shared" si="15"/>
        <v>8</v>
      </c>
    </row>
    <row r="233" spans="1:8" s="1" customFormat="1" ht="18" x14ac:dyDescent="0.35">
      <c r="A233" s="1" t="s">
        <v>287</v>
      </c>
      <c r="B233" s="4">
        <v>44972</v>
      </c>
      <c r="C233" s="37">
        <v>10.3819444444444</v>
      </c>
      <c r="D233" s="1">
        <f t="shared" si="12"/>
        <v>15</v>
      </c>
      <c r="E233" s="1">
        <f t="shared" si="13"/>
        <v>2023</v>
      </c>
      <c r="F233" s="5">
        <f t="shared" si="14"/>
        <v>15</v>
      </c>
      <c r="G233" s="30">
        <v>44972</v>
      </c>
      <c r="H233" s="1">
        <f t="shared" si="15"/>
        <v>9</v>
      </c>
    </row>
    <row r="234" spans="1:8" s="1" customFormat="1" ht="18" x14ac:dyDescent="0.35">
      <c r="A234" s="1" t="s">
        <v>288</v>
      </c>
      <c r="B234" s="4">
        <v>44483</v>
      </c>
      <c r="C234" s="37">
        <v>10.4236111111111</v>
      </c>
      <c r="D234" s="1">
        <f t="shared" si="12"/>
        <v>14</v>
      </c>
      <c r="E234" s="1">
        <f t="shared" si="13"/>
        <v>2021</v>
      </c>
      <c r="F234" s="5">
        <f t="shared" si="14"/>
        <v>14</v>
      </c>
      <c r="G234" s="30">
        <v>44483</v>
      </c>
      <c r="H234" s="1">
        <f t="shared" si="15"/>
        <v>10</v>
      </c>
    </row>
    <row r="235" spans="1:8" s="1" customFormat="1" ht="18" x14ac:dyDescent="0.35">
      <c r="A235" s="1" t="s">
        <v>289</v>
      </c>
      <c r="B235" s="4">
        <v>44179</v>
      </c>
      <c r="C235" s="37">
        <v>10.4652777777778</v>
      </c>
      <c r="D235" s="1">
        <f t="shared" si="12"/>
        <v>14</v>
      </c>
      <c r="E235" s="1">
        <f t="shared" si="13"/>
        <v>2020</v>
      </c>
      <c r="F235" s="5">
        <f t="shared" si="14"/>
        <v>14</v>
      </c>
      <c r="G235" s="30">
        <v>44179</v>
      </c>
      <c r="H235" s="1">
        <f t="shared" si="15"/>
        <v>11</v>
      </c>
    </row>
    <row r="236" spans="1:8" s="1" customFormat="1" ht="18" x14ac:dyDescent="0.35">
      <c r="A236" s="1" t="s">
        <v>290</v>
      </c>
      <c r="B236" s="4">
        <v>44233</v>
      </c>
      <c r="C236" s="37">
        <v>10.5069444444444</v>
      </c>
      <c r="D236" s="1">
        <f t="shared" si="12"/>
        <v>6</v>
      </c>
      <c r="E236" s="1">
        <f t="shared" si="13"/>
        <v>2021</v>
      </c>
      <c r="F236" s="5">
        <f t="shared" si="14"/>
        <v>6</v>
      </c>
      <c r="G236" s="30">
        <v>44233</v>
      </c>
      <c r="H236" s="1">
        <f t="shared" si="15"/>
        <v>12</v>
      </c>
    </row>
    <row r="237" spans="1:8" s="1" customFormat="1" ht="18" x14ac:dyDescent="0.35">
      <c r="A237" s="1" t="s">
        <v>291</v>
      </c>
      <c r="B237" s="4">
        <v>45046</v>
      </c>
      <c r="C237" s="37">
        <v>10.5486111111111</v>
      </c>
      <c r="D237" s="1">
        <f t="shared" si="12"/>
        <v>30</v>
      </c>
      <c r="E237" s="1">
        <f t="shared" si="13"/>
        <v>2023</v>
      </c>
      <c r="F237" s="5">
        <f t="shared" si="14"/>
        <v>30</v>
      </c>
      <c r="G237" s="30">
        <v>45046</v>
      </c>
      <c r="H237" s="1">
        <f t="shared" si="15"/>
        <v>13</v>
      </c>
    </row>
    <row r="238" spans="1:8" s="1" customFormat="1" ht="18" x14ac:dyDescent="0.35">
      <c r="A238" s="1" t="s">
        <v>292</v>
      </c>
      <c r="B238" s="4">
        <v>44632</v>
      </c>
      <c r="C238" s="37">
        <v>10.5902777777778</v>
      </c>
      <c r="D238" s="1">
        <f t="shared" si="12"/>
        <v>12</v>
      </c>
      <c r="E238" s="1">
        <f t="shared" si="13"/>
        <v>2022</v>
      </c>
      <c r="F238" s="5">
        <f t="shared" si="14"/>
        <v>12</v>
      </c>
      <c r="G238" s="30">
        <v>44632</v>
      </c>
      <c r="H238" s="1">
        <f t="shared" si="15"/>
        <v>14</v>
      </c>
    </row>
    <row r="239" spans="1:8" s="1" customFormat="1" ht="18" x14ac:dyDescent="0.35">
      <c r="A239" s="1" t="s">
        <v>293</v>
      </c>
      <c r="B239" s="4">
        <v>44623</v>
      </c>
      <c r="C239" s="37">
        <v>10.6319444444444</v>
      </c>
      <c r="D239" s="1">
        <f t="shared" si="12"/>
        <v>3</v>
      </c>
      <c r="E239" s="1">
        <f t="shared" si="13"/>
        <v>2022</v>
      </c>
      <c r="F239" s="5">
        <f t="shared" si="14"/>
        <v>3</v>
      </c>
      <c r="G239" s="30">
        <v>44623</v>
      </c>
      <c r="H239" s="1">
        <f t="shared" si="15"/>
        <v>15</v>
      </c>
    </row>
    <row r="240" spans="1:8" s="1" customFormat="1" ht="18" x14ac:dyDescent="0.35">
      <c r="A240" s="1" t="s">
        <v>294</v>
      </c>
      <c r="B240" s="4">
        <v>45015</v>
      </c>
      <c r="C240" s="37">
        <v>10.6736111111111</v>
      </c>
      <c r="D240" s="1">
        <f t="shared" si="12"/>
        <v>30</v>
      </c>
      <c r="E240" s="1">
        <f t="shared" si="13"/>
        <v>2023</v>
      </c>
      <c r="F240" s="5">
        <f t="shared" si="14"/>
        <v>30</v>
      </c>
      <c r="G240" s="30">
        <v>45015</v>
      </c>
      <c r="H240" s="1">
        <f t="shared" si="15"/>
        <v>16</v>
      </c>
    </row>
    <row r="241" spans="1:8" s="1" customFormat="1" ht="18" x14ac:dyDescent="0.35">
      <c r="A241" s="1" t="s">
        <v>295</v>
      </c>
      <c r="B241" s="4">
        <v>45468</v>
      </c>
      <c r="C241" s="37">
        <v>10.7152777777778</v>
      </c>
      <c r="D241" s="1">
        <f t="shared" si="12"/>
        <v>25</v>
      </c>
      <c r="E241" s="1">
        <f t="shared" si="13"/>
        <v>2024</v>
      </c>
      <c r="F241" s="5">
        <f t="shared" si="14"/>
        <v>25</v>
      </c>
      <c r="G241" s="30">
        <v>45468</v>
      </c>
      <c r="H241" s="1">
        <f t="shared" si="15"/>
        <v>17</v>
      </c>
    </row>
    <row r="242" spans="1:8" s="1" customFormat="1" ht="18" x14ac:dyDescent="0.35">
      <c r="A242" s="1" t="s">
        <v>296</v>
      </c>
      <c r="B242" s="4">
        <v>44867</v>
      </c>
      <c r="C242" s="37">
        <v>10.7569444444444</v>
      </c>
      <c r="D242" s="1">
        <f t="shared" si="12"/>
        <v>2</v>
      </c>
      <c r="E242" s="1">
        <f t="shared" si="13"/>
        <v>2022</v>
      </c>
      <c r="F242" s="5">
        <f t="shared" si="14"/>
        <v>2</v>
      </c>
      <c r="G242" s="30">
        <v>44867</v>
      </c>
      <c r="H242" s="1">
        <f t="shared" si="15"/>
        <v>18</v>
      </c>
    </row>
    <row r="243" spans="1:8" s="1" customFormat="1" ht="18" x14ac:dyDescent="0.35">
      <c r="A243" s="1" t="s">
        <v>297</v>
      </c>
      <c r="B243" s="4">
        <v>45129</v>
      </c>
      <c r="C243" s="37">
        <v>10.7986111111111</v>
      </c>
      <c r="D243" s="1">
        <f t="shared" si="12"/>
        <v>22</v>
      </c>
      <c r="E243" s="1">
        <f t="shared" si="13"/>
        <v>2023</v>
      </c>
      <c r="F243" s="5">
        <f t="shared" si="14"/>
        <v>22</v>
      </c>
      <c r="G243" s="30">
        <v>45129</v>
      </c>
      <c r="H243" s="1">
        <f t="shared" si="15"/>
        <v>19</v>
      </c>
    </row>
    <row r="244" spans="1:8" s="1" customFormat="1" ht="18" x14ac:dyDescent="0.35">
      <c r="A244" s="1" t="s">
        <v>298</v>
      </c>
      <c r="B244" s="4">
        <v>43905</v>
      </c>
      <c r="C244" s="37">
        <v>10.8402777777778</v>
      </c>
      <c r="D244" s="1">
        <f t="shared" si="12"/>
        <v>15</v>
      </c>
      <c r="E244" s="1">
        <f t="shared" si="13"/>
        <v>2020</v>
      </c>
      <c r="F244" s="5">
        <f t="shared" si="14"/>
        <v>15</v>
      </c>
      <c r="G244" s="30">
        <v>43905</v>
      </c>
      <c r="H244" s="1">
        <f t="shared" si="15"/>
        <v>20</v>
      </c>
    </row>
    <row r="245" spans="1:8" s="1" customFormat="1" ht="18" x14ac:dyDescent="0.35">
      <c r="A245" s="1" t="s">
        <v>299</v>
      </c>
      <c r="B245" s="4">
        <v>45529</v>
      </c>
      <c r="C245" s="37">
        <v>10.8819444444444</v>
      </c>
      <c r="D245" s="1">
        <f t="shared" si="12"/>
        <v>25</v>
      </c>
      <c r="E245" s="1">
        <f t="shared" si="13"/>
        <v>2024</v>
      </c>
      <c r="F245" s="5">
        <f t="shared" si="14"/>
        <v>25</v>
      </c>
      <c r="G245" s="30">
        <v>45529</v>
      </c>
      <c r="H245" s="1">
        <f t="shared" si="15"/>
        <v>21</v>
      </c>
    </row>
    <row r="246" spans="1:8" s="1" customFormat="1" ht="18" x14ac:dyDescent="0.35">
      <c r="A246" s="1" t="s">
        <v>300</v>
      </c>
      <c r="B246" s="4">
        <v>44290</v>
      </c>
      <c r="C246" s="37">
        <v>10.9236111111111</v>
      </c>
      <c r="D246" s="1">
        <f t="shared" si="12"/>
        <v>4</v>
      </c>
      <c r="E246" s="1">
        <f t="shared" si="13"/>
        <v>2021</v>
      </c>
      <c r="F246" s="5">
        <f t="shared" si="14"/>
        <v>4</v>
      </c>
      <c r="G246" s="30">
        <v>44290</v>
      </c>
      <c r="H246" s="1">
        <f t="shared" si="15"/>
        <v>22</v>
      </c>
    </row>
    <row r="247" spans="1:8" s="1" customFormat="1" ht="18" x14ac:dyDescent="0.35">
      <c r="A247" s="1" t="s">
        <v>301</v>
      </c>
      <c r="B247" s="4">
        <v>43882</v>
      </c>
      <c r="C247" s="37">
        <v>10.9652777777778</v>
      </c>
      <c r="D247" s="1">
        <f t="shared" si="12"/>
        <v>21</v>
      </c>
      <c r="E247" s="1">
        <f t="shared" si="13"/>
        <v>2020</v>
      </c>
      <c r="F247" s="5">
        <f t="shared" si="14"/>
        <v>21</v>
      </c>
      <c r="G247" s="30">
        <v>43882</v>
      </c>
      <c r="H247" s="1">
        <f t="shared" si="15"/>
        <v>23</v>
      </c>
    </row>
    <row r="248" spans="1:8" s="1" customFormat="1" ht="18" x14ac:dyDescent="0.35">
      <c r="A248" s="1" t="s">
        <v>302</v>
      </c>
      <c r="B248" s="4">
        <v>45348</v>
      </c>
      <c r="C248" s="37">
        <v>11.0069444444444</v>
      </c>
      <c r="D248" s="1">
        <f t="shared" si="12"/>
        <v>26</v>
      </c>
      <c r="E248" s="1">
        <f t="shared" si="13"/>
        <v>2024</v>
      </c>
      <c r="F248" s="5">
        <f t="shared" si="14"/>
        <v>26</v>
      </c>
      <c r="G248" s="30">
        <v>45348</v>
      </c>
      <c r="H248" s="1">
        <f t="shared" si="15"/>
        <v>0</v>
      </c>
    </row>
    <row r="249" spans="1:8" s="1" customFormat="1" ht="18" x14ac:dyDescent="0.35">
      <c r="A249" s="1" t="s">
        <v>303</v>
      </c>
      <c r="B249" s="4">
        <v>43873</v>
      </c>
      <c r="C249" s="37">
        <v>11.0486111111111</v>
      </c>
      <c r="D249" s="1">
        <f t="shared" si="12"/>
        <v>12</v>
      </c>
      <c r="E249" s="1">
        <f t="shared" si="13"/>
        <v>2020</v>
      </c>
      <c r="F249" s="5">
        <f t="shared" si="14"/>
        <v>12</v>
      </c>
      <c r="G249" s="30">
        <v>43873</v>
      </c>
      <c r="H249" s="1">
        <f t="shared" si="15"/>
        <v>1</v>
      </c>
    </row>
    <row r="250" spans="1:8" s="1" customFormat="1" ht="18" x14ac:dyDescent="0.35">
      <c r="A250" s="1" t="s">
        <v>304</v>
      </c>
      <c r="B250" s="4">
        <v>44269</v>
      </c>
      <c r="C250" s="37">
        <v>11.0902777777778</v>
      </c>
      <c r="D250" s="1">
        <f t="shared" si="12"/>
        <v>14</v>
      </c>
      <c r="E250" s="1">
        <f t="shared" si="13"/>
        <v>2021</v>
      </c>
      <c r="F250" s="5">
        <f t="shared" si="14"/>
        <v>14</v>
      </c>
      <c r="G250" s="30">
        <v>44269</v>
      </c>
      <c r="H250" s="1">
        <f t="shared" si="15"/>
        <v>2</v>
      </c>
    </row>
    <row r="251" spans="1:8" s="1" customFormat="1" ht="18" x14ac:dyDescent="0.35">
      <c r="A251" s="1" t="s">
        <v>305</v>
      </c>
      <c r="B251" s="4">
        <v>43905</v>
      </c>
      <c r="C251" s="37">
        <v>11.1319444444444</v>
      </c>
      <c r="D251" s="1">
        <f t="shared" si="12"/>
        <v>15</v>
      </c>
      <c r="E251" s="1">
        <f t="shared" si="13"/>
        <v>2020</v>
      </c>
      <c r="F251" s="5">
        <f t="shared" si="14"/>
        <v>15</v>
      </c>
      <c r="G251" s="30">
        <v>43905</v>
      </c>
      <c r="H251" s="1">
        <f t="shared" si="15"/>
        <v>3</v>
      </c>
    </row>
    <row r="252" spans="1:8" s="1" customFormat="1" ht="18" x14ac:dyDescent="0.35">
      <c r="A252" s="2" t="s">
        <v>306</v>
      </c>
      <c r="B252" s="4">
        <v>45400</v>
      </c>
      <c r="C252" s="37">
        <v>11.1736111111111</v>
      </c>
      <c r="D252" s="1">
        <f t="shared" si="12"/>
        <v>18</v>
      </c>
      <c r="E252" s="1">
        <f t="shared" si="13"/>
        <v>2024</v>
      </c>
      <c r="F252" s="5">
        <f t="shared" si="14"/>
        <v>18</v>
      </c>
      <c r="G252" s="30">
        <v>45400</v>
      </c>
      <c r="H252" s="1">
        <f t="shared" si="15"/>
        <v>4</v>
      </c>
    </row>
    <row r="253" spans="1:8" s="1" customFormat="1" ht="18" x14ac:dyDescent="0.35">
      <c r="A253" s="1" t="s">
        <v>307</v>
      </c>
      <c r="B253" s="4">
        <v>45608</v>
      </c>
      <c r="C253" s="37">
        <v>11.2152777777778</v>
      </c>
      <c r="D253" s="1">
        <f t="shared" si="12"/>
        <v>12</v>
      </c>
      <c r="E253" s="1">
        <f t="shared" si="13"/>
        <v>2024</v>
      </c>
      <c r="F253" s="5">
        <f t="shared" si="14"/>
        <v>12</v>
      </c>
      <c r="G253" s="30">
        <v>45608</v>
      </c>
      <c r="H253" s="1">
        <f t="shared" si="15"/>
        <v>5</v>
      </c>
    </row>
    <row r="254" spans="1:8" s="1" customFormat="1" ht="18" x14ac:dyDescent="0.35">
      <c r="A254" s="1" t="s">
        <v>308</v>
      </c>
      <c r="B254" s="4">
        <v>45507</v>
      </c>
      <c r="C254" s="37">
        <v>11.2569444444444</v>
      </c>
      <c r="D254" s="1">
        <f t="shared" si="12"/>
        <v>3</v>
      </c>
      <c r="E254" s="1">
        <f t="shared" si="13"/>
        <v>2024</v>
      </c>
      <c r="F254" s="5">
        <f t="shared" si="14"/>
        <v>3</v>
      </c>
      <c r="G254" s="30">
        <v>45507</v>
      </c>
      <c r="H254" s="1">
        <f t="shared" si="15"/>
        <v>6</v>
      </c>
    </row>
    <row r="255" spans="1:8" s="1" customFormat="1" ht="18" x14ac:dyDescent="0.35">
      <c r="A255" s="1" t="s">
        <v>309</v>
      </c>
      <c r="B255" s="4">
        <v>43857</v>
      </c>
      <c r="C255" s="37">
        <v>11.2986111111111</v>
      </c>
      <c r="D255" s="1">
        <f t="shared" si="12"/>
        <v>27</v>
      </c>
      <c r="E255" s="1">
        <f t="shared" si="13"/>
        <v>2020</v>
      </c>
      <c r="F255" s="5">
        <f t="shared" si="14"/>
        <v>27</v>
      </c>
      <c r="G255" s="30">
        <v>43857</v>
      </c>
      <c r="H255" s="1">
        <f t="shared" si="15"/>
        <v>7</v>
      </c>
    </row>
    <row r="256" spans="1:8" s="1" customFormat="1" ht="18" x14ac:dyDescent="0.35">
      <c r="A256" s="1" t="s">
        <v>310</v>
      </c>
      <c r="B256" s="4">
        <v>45542</v>
      </c>
      <c r="C256" s="37">
        <v>11.3402777777778</v>
      </c>
      <c r="D256" s="1">
        <f t="shared" si="12"/>
        <v>7</v>
      </c>
      <c r="E256" s="1">
        <f t="shared" si="13"/>
        <v>2024</v>
      </c>
      <c r="F256" s="5">
        <f t="shared" si="14"/>
        <v>7</v>
      </c>
      <c r="G256" s="30">
        <v>45542</v>
      </c>
      <c r="H256" s="1">
        <f t="shared" si="15"/>
        <v>8</v>
      </c>
    </row>
    <row r="257" spans="1:8" s="1" customFormat="1" ht="18" x14ac:dyDescent="0.35">
      <c r="A257" s="1" t="s">
        <v>311</v>
      </c>
      <c r="B257" s="4">
        <v>44318</v>
      </c>
      <c r="C257" s="37">
        <v>11.3819444444444</v>
      </c>
      <c r="D257" s="1">
        <f t="shared" si="12"/>
        <v>2</v>
      </c>
      <c r="E257" s="1">
        <f t="shared" si="13"/>
        <v>2021</v>
      </c>
      <c r="F257" s="5">
        <f t="shared" si="14"/>
        <v>2</v>
      </c>
      <c r="G257" s="30">
        <v>44318</v>
      </c>
      <c r="H257" s="1">
        <f t="shared" si="15"/>
        <v>9</v>
      </c>
    </row>
    <row r="258" spans="1:8" s="1" customFormat="1" ht="18" x14ac:dyDescent="0.35">
      <c r="A258" s="1">
        <v>13953128</v>
      </c>
      <c r="B258" s="4">
        <v>43961</v>
      </c>
      <c r="C258" s="37">
        <v>11.4236111111111</v>
      </c>
      <c r="D258" s="1">
        <f t="shared" si="12"/>
        <v>10</v>
      </c>
      <c r="E258" s="1">
        <f t="shared" si="13"/>
        <v>2020</v>
      </c>
      <c r="F258" s="5">
        <f t="shared" si="14"/>
        <v>10</v>
      </c>
      <c r="G258" s="30">
        <v>43961</v>
      </c>
      <c r="H258" s="1">
        <f t="shared" si="15"/>
        <v>10</v>
      </c>
    </row>
    <row r="259" spans="1:8" s="1" customFormat="1" ht="18" x14ac:dyDescent="0.35">
      <c r="A259" s="1" t="s">
        <v>312</v>
      </c>
      <c r="B259" s="4">
        <v>43914</v>
      </c>
      <c r="C259" s="37">
        <v>11.4652777777778</v>
      </c>
      <c r="D259" s="1">
        <f t="shared" ref="D259:D322" si="16">DAY(B259)</f>
        <v>24</v>
      </c>
      <c r="E259" s="1">
        <f t="shared" ref="E259:E322" si="17">YEAR(B259)</f>
        <v>2020</v>
      </c>
      <c r="F259" s="5">
        <f t="shared" ref="F259:F322" si="18">D259</f>
        <v>24</v>
      </c>
      <c r="G259" s="30">
        <v>43914</v>
      </c>
      <c r="H259" s="1">
        <f t="shared" ref="H259:H322" si="19">HOUR(C259)</f>
        <v>11</v>
      </c>
    </row>
    <row r="260" spans="1:8" s="1" customFormat="1" ht="18" x14ac:dyDescent="0.35">
      <c r="A260" s="1" t="s">
        <v>313</v>
      </c>
      <c r="B260" s="4">
        <v>45633</v>
      </c>
      <c r="C260" s="37">
        <v>11.5069444444444</v>
      </c>
      <c r="D260" s="1">
        <f t="shared" si="16"/>
        <v>7</v>
      </c>
      <c r="E260" s="1">
        <f t="shared" si="17"/>
        <v>2024</v>
      </c>
      <c r="F260" s="5">
        <f t="shared" si="18"/>
        <v>7</v>
      </c>
      <c r="G260" s="30">
        <v>45633</v>
      </c>
      <c r="H260" s="1">
        <f t="shared" si="19"/>
        <v>12</v>
      </c>
    </row>
    <row r="261" spans="1:8" s="1" customFormat="1" ht="18" x14ac:dyDescent="0.35">
      <c r="A261" s="1" t="s">
        <v>314</v>
      </c>
      <c r="B261" s="4">
        <v>45506</v>
      </c>
      <c r="C261" s="37">
        <v>11.5486111111111</v>
      </c>
      <c r="D261" s="1">
        <f t="shared" si="16"/>
        <v>2</v>
      </c>
      <c r="E261" s="1">
        <f t="shared" si="17"/>
        <v>2024</v>
      </c>
      <c r="F261" s="5">
        <f t="shared" si="18"/>
        <v>2</v>
      </c>
      <c r="G261" s="30">
        <v>45506</v>
      </c>
      <c r="H261" s="1">
        <f t="shared" si="19"/>
        <v>13</v>
      </c>
    </row>
    <row r="262" spans="1:8" s="1" customFormat="1" ht="18" x14ac:dyDescent="0.35">
      <c r="A262" s="1" t="s">
        <v>315</v>
      </c>
      <c r="B262" s="4">
        <v>45378</v>
      </c>
      <c r="C262" s="37">
        <v>11.5902777777778</v>
      </c>
      <c r="D262" s="1">
        <f t="shared" si="16"/>
        <v>27</v>
      </c>
      <c r="E262" s="1">
        <f t="shared" si="17"/>
        <v>2024</v>
      </c>
      <c r="F262" s="5">
        <f t="shared" si="18"/>
        <v>27</v>
      </c>
      <c r="G262" s="30">
        <v>45378</v>
      </c>
      <c r="H262" s="1">
        <f t="shared" si="19"/>
        <v>14</v>
      </c>
    </row>
    <row r="263" spans="1:8" s="1" customFormat="1" ht="18" x14ac:dyDescent="0.35">
      <c r="A263" s="1" t="s">
        <v>316</v>
      </c>
      <c r="B263" s="4">
        <v>44203</v>
      </c>
      <c r="C263" s="37">
        <v>11.6319444444444</v>
      </c>
      <c r="D263" s="1">
        <f t="shared" si="16"/>
        <v>7</v>
      </c>
      <c r="E263" s="1">
        <f t="shared" si="17"/>
        <v>2021</v>
      </c>
      <c r="F263" s="5">
        <f t="shared" si="18"/>
        <v>7</v>
      </c>
      <c r="G263" s="30">
        <v>44203</v>
      </c>
      <c r="H263" s="1">
        <f t="shared" si="19"/>
        <v>15</v>
      </c>
    </row>
    <row r="264" spans="1:8" s="1" customFormat="1" ht="18" x14ac:dyDescent="0.35">
      <c r="A264" s="1" t="s">
        <v>317</v>
      </c>
      <c r="B264" s="4">
        <v>45089</v>
      </c>
      <c r="C264" s="37">
        <v>11.6736111111111</v>
      </c>
      <c r="D264" s="1">
        <f t="shared" si="16"/>
        <v>12</v>
      </c>
      <c r="E264" s="1">
        <f t="shared" si="17"/>
        <v>2023</v>
      </c>
      <c r="F264" s="5">
        <f t="shared" si="18"/>
        <v>12</v>
      </c>
      <c r="G264" s="30">
        <v>45089</v>
      </c>
      <c r="H264" s="1">
        <f t="shared" si="19"/>
        <v>16</v>
      </c>
    </row>
    <row r="265" spans="1:8" s="1" customFormat="1" ht="18" x14ac:dyDescent="0.35">
      <c r="A265" s="1" t="s">
        <v>318</v>
      </c>
      <c r="B265" s="4">
        <v>45328</v>
      </c>
      <c r="C265" s="37">
        <v>11.7152777777778</v>
      </c>
      <c r="D265" s="1">
        <f t="shared" si="16"/>
        <v>6</v>
      </c>
      <c r="E265" s="1">
        <f t="shared" si="17"/>
        <v>2024</v>
      </c>
      <c r="F265" s="5">
        <f t="shared" si="18"/>
        <v>6</v>
      </c>
      <c r="G265" s="30">
        <v>45328</v>
      </c>
      <c r="H265" s="1">
        <f t="shared" si="19"/>
        <v>17</v>
      </c>
    </row>
    <row r="266" spans="1:8" s="1" customFormat="1" ht="18" x14ac:dyDescent="0.35">
      <c r="A266" s="1" t="s">
        <v>319</v>
      </c>
      <c r="B266" s="4">
        <v>45405</v>
      </c>
      <c r="C266" s="37">
        <v>11.7569444444444</v>
      </c>
      <c r="D266" s="1">
        <f t="shared" si="16"/>
        <v>23</v>
      </c>
      <c r="E266" s="1">
        <f t="shared" si="17"/>
        <v>2024</v>
      </c>
      <c r="F266" s="5">
        <f t="shared" si="18"/>
        <v>23</v>
      </c>
      <c r="G266" s="30">
        <v>45405</v>
      </c>
      <c r="H266" s="1">
        <f t="shared" si="19"/>
        <v>18</v>
      </c>
    </row>
    <row r="267" spans="1:8" s="1" customFormat="1" ht="18" x14ac:dyDescent="0.35">
      <c r="A267" s="1" t="s">
        <v>320</v>
      </c>
      <c r="B267" s="4">
        <v>44838</v>
      </c>
      <c r="C267" s="37">
        <v>11.7986111111111</v>
      </c>
      <c r="D267" s="1">
        <f t="shared" si="16"/>
        <v>4</v>
      </c>
      <c r="E267" s="1">
        <f t="shared" si="17"/>
        <v>2022</v>
      </c>
      <c r="F267" s="5">
        <f t="shared" si="18"/>
        <v>4</v>
      </c>
      <c r="G267" s="30">
        <v>44838</v>
      </c>
      <c r="H267" s="1">
        <f t="shared" si="19"/>
        <v>19</v>
      </c>
    </row>
    <row r="268" spans="1:8" s="1" customFormat="1" ht="18" x14ac:dyDescent="0.35">
      <c r="A268" s="1" t="s">
        <v>321</v>
      </c>
      <c r="B268" s="4">
        <v>45032</v>
      </c>
      <c r="C268" s="37">
        <v>11.8402777777778</v>
      </c>
      <c r="D268" s="1">
        <f t="shared" si="16"/>
        <v>16</v>
      </c>
      <c r="E268" s="1">
        <f t="shared" si="17"/>
        <v>2023</v>
      </c>
      <c r="F268" s="5">
        <f t="shared" si="18"/>
        <v>16</v>
      </c>
      <c r="G268" s="30">
        <v>45032</v>
      </c>
      <c r="H268" s="1">
        <f t="shared" si="19"/>
        <v>20</v>
      </c>
    </row>
    <row r="269" spans="1:8" s="1" customFormat="1" ht="18" x14ac:dyDescent="0.35">
      <c r="A269" s="1" t="s">
        <v>322</v>
      </c>
      <c r="B269" s="4">
        <v>44251</v>
      </c>
      <c r="C269" s="37">
        <v>11.8819444444444</v>
      </c>
      <c r="D269" s="1">
        <f t="shared" si="16"/>
        <v>24</v>
      </c>
      <c r="E269" s="1">
        <f t="shared" si="17"/>
        <v>2021</v>
      </c>
      <c r="F269" s="5">
        <f t="shared" si="18"/>
        <v>24</v>
      </c>
      <c r="G269" s="30">
        <v>44251</v>
      </c>
      <c r="H269" s="1">
        <f t="shared" si="19"/>
        <v>21</v>
      </c>
    </row>
    <row r="270" spans="1:8" s="1" customFormat="1" ht="18" x14ac:dyDescent="0.35">
      <c r="A270" s="1" t="s">
        <v>323</v>
      </c>
      <c r="B270" s="4">
        <v>44634</v>
      </c>
      <c r="C270" s="37">
        <v>11.9236111111111</v>
      </c>
      <c r="D270" s="1">
        <f t="shared" si="16"/>
        <v>14</v>
      </c>
      <c r="E270" s="1">
        <f t="shared" si="17"/>
        <v>2022</v>
      </c>
      <c r="F270" s="5">
        <f t="shared" si="18"/>
        <v>14</v>
      </c>
      <c r="G270" s="30">
        <v>44634</v>
      </c>
      <c r="H270" s="1">
        <f t="shared" si="19"/>
        <v>22</v>
      </c>
    </row>
    <row r="271" spans="1:8" s="1" customFormat="1" ht="18" x14ac:dyDescent="0.35">
      <c r="A271" s="1" t="s">
        <v>324</v>
      </c>
      <c r="B271" s="4">
        <v>44157</v>
      </c>
      <c r="C271" s="37">
        <v>11.9652777777778</v>
      </c>
      <c r="D271" s="1">
        <f t="shared" si="16"/>
        <v>22</v>
      </c>
      <c r="E271" s="1">
        <f t="shared" si="17"/>
        <v>2020</v>
      </c>
      <c r="F271" s="5">
        <f t="shared" si="18"/>
        <v>22</v>
      </c>
      <c r="G271" s="30">
        <v>44157</v>
      </c>
      <c r="H271" s="1">
        <f t="shared" si="19"/>
        <v>23</v>
      </c>
    </row>
    <row r="272" spans="1:8" s="1" customFormat="1" ht="18" x14ac:dyDescent="0.35">
      <c r="A272" s="1" t="s">
        <v>325</v>
      </c>
      <c r="B272" s="4">
        <v>45205</v>
      </c>
      <c r="C272" s="37">
        <v>12.0069444444444</v>
      </c>
      <c r="D272" s="1">
        <f t="shared" si="16"/>
        <v>6</v>
      </c>
      <c r="E272" s="1">
        <f t="shared" si="17"/>
        <v>2023</v>
      </c>
      <c r="F272" s="5">
        <f t="shared" si="18"/>
        <v>6</v>
      </c>
      <c r="G272" s="30">
        <v>45205</v>
      </c>
      <c r="H272" s="1">
        <f t="shared" si="19"/>
        <v>0</v>
      </c>
    </row>
    <row r="273" spans="1:8" s="1" customFormat="1" ht="18" x14ac:dyDescent="0.35">
      <c r="A273" s="1" t="s">
        <v>326</v>
      </c>
      <c r="B273" s="4">
        <v>45254</v>
      </c>
      <c r="C273" s="37">
        <v>12.0486111111111</v>
      </c>
      <c r="D273" s="1">
        <f t="shared" si="16"/>
        <v>24</v>
      </c>
      <c r="E273" s="1">
        <f t="shared" si="17"/>
        <v>2023</v>
      </c>
      <c r="F273" s="5">
        <f t="shared" si="18"/>
        <v>24</v>
      </c>
      <c r="G273" s="30">
        <v>45254</v>
      </c>
      <c r="H273" s="1">
        <f t="shared" si="19"/>
        <v>1</v>
      </c>
    </row>
    <row r="274" spans="1:8" s="1" customFormat="1" ht="18" x14ac:dyDescent="0.35">
      <c r="A274" s="1" t="s">
        <v>327</v>
      </c>
      <c r="B274" s="4">
        <v>45317</v>
      </c>
      <c r="C274" s="37">
        <v>12.0902777777778</v>
      </c>
      <c r="D274" s="1">
        <f t="shared" si="16"/>
        <v>26</v>
      </c>
      <c r="E274" s="1">
        <f t="shared" si="17"/>
        <v>2024</v>
      </c>
      <c r="F274" s="5">
        <f t="shared" si="18"/>
        <v>26</v>
      </c>
      <c r="G274" s="30">
        <v>45317</v>
      </c>
      <c r="H274" s="1">
        <f t="shared" si="19"/>
        <v>2</v>
      </c>
    </row>
    <row r="275" spans="1:8" s="1" customFormat="1" ht="18" x14ac:dyDescent="0.35">
      <c r="A275" s="1" t="s">
        <v>328</v>
      </c>
      <c r="B275" s="4">
        <v>44942</v>
      </c>
      <c r="C275" s="37">
        <v>12.1319444444444</v>
      </c>
      <c r="D275" s="1">
        <f t="shared" si="16"/>
        <v>16</v>
      </c>
      <c r="E275" s="1">
        <f t="shared" si="17"/>
        <v>2023</v>
      </c>
      <c r="F275" s="5">
        <f t="shared" si="18"/>
        <v>16</v>
      </c>
      <c r="G275" s="30">
        <v>44942</v>
      </c>
      <c r="H275" s="1">
        <f t="shared" si="19"/>
        <v>3</v>
      </c>
    </row>
    <row r="276" spans="1:8" s="1" customFormat="1" ht="18" x14ac:dyDescent="0.35">
      <c r="A276" s="2" t="s">
        <v>329</v>
      </c>
      <c r="B276" s="4">
        <v>45111</v>
      </c>
      <c r="C276" s="37">
        <v>12.1736111111111</v>
      </c>
      <c r="D276" s="1">
        <f t="shared" si="16"/>
        <v>4</v>
      </c>
      <c r="E276" s="1">
        <f t="shared" si="17"/>
        <v>2023</v>
      </c>
      <c r="F276" s="5">
        <f t="shared" si="18"/>
        <v>4</v>
      </c>
      <c r="G276" s="30">
        <v>45111</v>
      </c>
      <c r="H276" s="1">
        <f t="shared" si="19"/>
        <v>4</v>
      </c>
    </row>
    <row r="277" spans="1:8" s="1" customFormat="1" ht="18" x14ac:dyDescent="0.35">
      <c r="A277" s="1" t="s">
        <v>330</v>
      </c>
      <c r="B277" s="4">
        <v>45633</v>
      </c>
      <c r="C277" s="37">
        <v>12.2152777777778</v>
      </c>
      <c r="D277" s="1">
        <f t="shared" si="16"/>
        <v>7</v>
      </c>
      <c r="E277" s="1">
        <f t="shared" si="17"/>
        <v>2024</v>
      </c>
      <c r="F277" s="5">
        <f t="shared" si="18"/>
        <v>7</v>
      </c>
      <c r="G277" s="30">
        <v>45633</v>
      </c>
      <c r="H277" s="1">
        <f t="shared" si="19"/>
        <v>5</v>
      </c>
    </row>
    <row r="278" spans="1:8" s="1" customFormat="1" ht="18" x14ac:dyDescent="0.35">
      <c r="A278" s="1" t="s">
        <v>331</v>
      </c>
      <c r="B278" s="4">
        <v>44374</v>
      </c>
      <c r="C278" s="37">
        <v>12.2569444444444</v>
      </c>
      <c r="D278" s="1">
        <f t="shared" si="16"/>
        <v>27</v>
      </c>
      <c r="E278" s="1">
        <f t="shared" si="17"/>
        <v>2021</v>
      </c>
      <c r="F278" s="5">
        <f t="shared" si="18"/>
        <v>27</v>
      </c>
      <c r="G278" s="30">
        <v>44374</v>
      </c>
      <c r="H278" s="1">
        <f t="shared" si="19"/>
        <v>6</v>
      </c>
    </row>
    <row r="279" spans="1:8" s="1" customFormat="1" ht="18" x14ac:dyDescent="0.35">
      <c r="A279" s="1" t="s">
        <v>332</v>
      </c>
      <c r="B279" s="4">
        <v>44713</v>
      </c>
      <c r="C279" s="37">
        <v>12.2986111111111</v>
      </c>
      <c r="D279" s="1">
        <f t="shared" si="16"/>
        <v>1</v>
      </c>
      <c r="E279" s="1">
        <f t="shared" si="17"/>
        <v>2022</v>
      </c>
      <c r="F279" s="5">
        <f t="shared" si="18"/>
        <v>1</v>
      </c>
      <c r="G279" s="30">
        <v>44713</v>
      </c>
      <c r="H279" s="1">
        <f t="shared" si="19"/>
        <v>7</v>
      </c>
    </row>
    <row r="280" spans="1:8" s="1" customFormat="1" ht="18" x14ac:dyDescent="0.35">
      <c r="A280" s="1" t="s">
        <v>333</v>
      </c>
      <c r="B280" s="4">
        <v>44503</v>
      </c>
      <c r="C280" s="37">
        <v>12.3402777777778</v>
      </c>
      <c r="D280" s="1">
        <f t="shared" si="16"/>
        <v>3</v>
      </c>
      <c r="E280" s="1">
        <f t="shared" si="17"/>
        <v>2021</v>
      </c>
      <c r="F280" s="5">
        <f t="shared" si="18"/>
        <v>3</v>
      </c>
      <c r="G280" s="30">
        <v>44503</v>
      </c>
      <c r="H280" s="1">
        <f t="shared" si="19"/>
        <v>8</v>
      </c>
    </row>
    <row r="281" spans="1:8" s="1" customFormat="1" ht="18" x14ac:dyDescent="0.35">
      <c r="A281" s="1" t="s">
        <v>334</v>
      </c>
      <c r="B281" s="4">
        <v>44808</v>
      </c>
      <c r="C281" s="37">
        <v>12.3819444444444</v>
      </c>
      <c r="D281" s="1">
        <f t="shared" si="16"/>
        <v>4</v>
      </c>
      <c r="E281" s="1">
        <f t="shared" si="17"/>
        <v>2022</v>
      </c>
      <c r="F281" s="5">
        <f t="shared" si="18"/>
        <v>4</v>
      </c>
      <c r="G281" s="30">
        <v>44808</v>
      </c>
      <c r="H281" s="1">
        <f t="shared" si="19"/>
        <v>9</v>
      </c>
    </row>
    <row r="282" spans="1:8" s="1" customFormat="1" ht="18" x14ac:dyDescent="0.35">
      <c r="A282" s="1" t="s">
        <v>335</v>
      </c>
      <c r="B282" s="4">
        <v>44408</v>
      </c>
      <c r="C282" s="37">
        <v>12.4236111111111</v>
      </c>
      <c r="D282" s="1">
        <f t="shared" si="16"/>
        <v>31</v>
      </c>
      <c r="E282" s="1">
        <f t="shared" si="17"/>
        <v>2021</v>
      </c>
      <c r="F282" s="5">
        <f t="shared" si="18"/>
        <v>31</v>
      </c>
      <c r="G282" s="30">
        <v>44408</v>
      </c>
      <c r="H282" s="1">
        <f t="shared" si="19"/>
        <v>10</v>
      </c>
    </row>
    <row r="283" spans="1:8" s="1" customFormat="1" ht="18" x14ac:dyDescent="0.35">
      <c r="A283" s="1" t="s">
        <v>336</v>
      </c>
      <c r="B283" s="4">
        <v>45143</v>
      </c>
      <c r="C283" s="37">
        <v>12.4652777777778</v>
      </c>
      <c r="D283" s="1">
        <f t="shared" si="16"/>
        <v>5</v>
      </c>
      <c r="E283" s="1">
        <f t="shared" si="17"/>
        <v>2023</v>
      </c>
      <c r="F283" s="5">
        <f t="shared" si="18"/>
        <v>5</v>
      </c>
      <c r="G283" s="30">
        <v>45143</v>
      </c>
      <c r="H283" s="1">
        <f t="shared" si="19"/>
        <v>11</v>
      </c>
    </row>
    <row r="284" spans="1:8" s="1" customFormat="1" ht="18" x14ac:dyDescent="0.35">
      <c r="A284" s="1" t="s">
        <v>337</v>
      </c>
      <c r="B284" s="4">
        <v>44710</v>
      </c>
      <c r="C284" s="37">
        <v>12.5069444444444</v>
      </c>
      <c r="D284" s="1">
        <f t="shared" si="16"/>
        <v>29</v>
      </c>
      <c r="E284" s="1">
        <f t="shared" si="17"/>
        <v>2022</v>
      </c>
      <c r="F284" s="5">
        <f t="shared" si="18"/>
        <v>29</v>
      </c>
      <c r="G284" s="30">
        <v>44710</v>
      </c>
      <c r="H284" s="1">
        <f t="shared" si="19"/>
        <v>12</v>
      </c>
    </row>
    <row r="285" spans="1:8" s="1" customFormat="1" ht="18" x14ac:dyDescent="0.35">
      <c r="A285" s="1" t="s">
        <v>338</v>
      </c>
      <c r="B285" s="4">
        <v>45048</v>
      </c>
      <c r="C285" s="37">
        <v>12.5486111111111</v>
      </c>
      <c r="D285" s="1">
        <f t="shared" si="16"/>
        <v>2</v>
      </c>
      <c r="E285" s="1">
        <f t="shared" si="17"/>
        <v>2023</v>
      </c>
      <c r="F285" s="5">
        <f t="shared" si="18"/>
        <v>2</v>
      </c>
      <c r="G285" s="30">
        <v>45048</v>
      </c>
      <c r="H285" s="1">
        <f t="shared" si="19"/>
        <v>13</v>
      </c>
    </row>
    <row r="286" spans="1:8" s="1" customFormat="1" ht="18" x14ac:dyDescent="0.35">
      <c r="A286" s="1" t="s">
        <v>339</v>
      </c>
      <c r="B286" s="4">
        <v>43900</v>
      </c>
      <c r="C286" s="37">
        <v>12.5902777777778</v>
      </c>
      <c r="D286" s="1">
        <f t="shared" si="16"/>
        <v>10</v>
      </c>
      <c r="E286" s="1">
        <f t="shared" si="17"/>
        <v>2020</v>
      </c>
      <c r="F286" s="5">
        <f t="shared" si="18"/>
        <v>10</v>
      </c>
      <c r="G286" s="30">
        <v>43900</v>
      </c>
      <c r="H286" s="1">
        <f t="shared" si="19"/>
        <v>14</v>
      </c>
    </row>
    <row r="287" spans="1:8" s="1" customFormat="1" ht="18" x14ac:dyDescent="0.35">
      <c r="A287" s="1" t="s">
        <v>340</v>
      </c>
      <c r="B287" s="4">
        <v>45428</v>
      </c>
      <c r="C287" s="37">
        <v>12.6319444444444</v>
      </c>
      <c r="D287" s="1">
        <f t="shared" si="16"/>
        <v>16</v>
      </c>
      <c r="E287" s="1">
        <f t="shared" si="17"/>
        <v>2024</v>
      </c>
      <c r="F287" s="5">
        <f t="shared" si="18"/>
        <v>16</v>
      </c>
      <c r="G287" s="30">
        <v>45428</v>
      </c>
      <c r="H287" s="1">
        <f t="shared" si="19"/>
        <v>15</v>
      </c>
    </row>
    <row r="288" spans="1:8" s="1" customFormat="1" ht="18" x14ac:dyDescent="0.35">
      <c r="A288" s="1" t="s">
        <v>341</v>
      </c>
      <c r="B288" s="4">
        <v>44914</v>
      </c>
      <c r="C288" s="37">
        <v>12.6736111111111</v>
      </c>
      <c r="D288" s="1">
        <f t="shared" si="16"/>
        <v>19</v>
      </c>
      <c r="E288" s="1">
        <f t="shared" si="17"/>
        <v>2022</v>
      </c>
      <c r="F288" s="5">
        <f t="shared" si="18"/>
        <v>19</v>
      </c>
      <c r="G288" s="30">
        <v>44914</v>
      </c>
      <c r="H288" s="1">
        <f t="shared" si="19"/>
        <v>16</v>
      </c>
    </row>
    <row r="289" spans="1:8" s="1" customFormat="1" ht="18" x14ac:dyDescent="0.35">
      <c r="A289" s="1" t="s">
        <v>342</v>
      </c>
      <c r="B289" s="4">
        <v>45582</v>
      </c>
      <c r="C289" s="37">
        <v>12.7152777777778</v>
      </c>
      <c r="D289" s="1">
        <f t="shared" si="16"/>
        <v>17</v>
      </c>
      <c r="E289" s="1">
        <f t="shared" si="17"/>
        <v>2024</v>
      </c>
      <c r="F289" s="5">
        <f t="shared" si="18"/>
        <v>17</v>
      </c>
      <c r="G289" s="30">
        <v>45582</v>
      </c>
      <c r="H289" s="1">
        <f t="shared" si="19"/>
        <v>17</v>
      </c>
    </row>
    <row r="290" spans="1:8" s="1" customFormat="1" ht="18" x14ac:dyDescent="0.35">
      <c r="A290" s="1" t="s">
        <v>343</v>
      </c>
      <c r="B290" s="4">
        <v>45235</v>
      </c>
      <c r="C290" s="37">
        <v>12.7569444444444</v>
      </c>
      <c r="D290" s="1">
        <f t="shared" si="16"/>
        <v>5</v>
      </c>
      <c r="E290" s="1">
        <f t="shared" si="17"/>
        <v>2023</v>
      </c>
      <c r="F290" s="5">
        <f t="shared" si="18"/>
        <v>5</v>
      </c>
      <c r="G290" s="30">
        <v>45235</v>
      </c>
      <c r="H290" s="1">
        <f t="shared" si="19"/>
        <v>18</v>
      </c>
    </row>
    <row r="291" spans="1:8" s="1" customFormat="1" ht="18" x14ac:dyDescent="0.35">
      <c r="A291" s="1" t="s">
        <v>344</v>
      </c>
      <c r="B291" s="4">
        <v>44002</v>
      </c>
      <c r="C291" s="37">
        <v>12.7986111111111</v>
      </c>
      <c r="D291" s="1">
        <f t="shared" si="16"/>
        <v>20</v>
      </c>
      <c r="E291" s="1">
        <f t="shared" si="17"/>
        <v>2020</v>
      </c>
      <c r="F291" s="5">
        <f t="shared" si="18"/>
        <v>20</v>
      </c>
      <c r="G291" s="30">
        <v>44002</v>
      </c>
      <c r="H291" s="1">
        <f t="shared" si="19"/>
        <v>19</v>
      </c>
    </row>
    <row r="292" spans="1:8" s="1" customFormat="1" ht="18" x14ac:dyDescent="0.35">
      <c r="A292" s="1" t="s">
        <v>345</v>
      </c>
      <c r="B292" s="4">
        <v>45370</v>
      </c>
      <c r="C292" s="37">
        <v>12.8402777777778</v>
      </c>
      <c r="D292" s="1">
        <f t="shared" si="16"/>
        <v>19</v>
      </c>
      <c r="E292" s="1">
        <f t="shared" si="17"/>
        <v>2024</v>
      </c>
      <c r="F292" s="5">
        <f t="shared" si="18"/>
        <v>19</v>
      </c>
      <c r="G292" s="30">
        <v>45370</v>
      </c>
      <c r="H292" s="1">
        <f t="shared" si="19"/>
        <v>20</v>
      </c>
    </row>
    <row r="293" spans="1:8" s="1" customFormat="1" ht="18" x14ac:dyDescent="0.35">
      <c r="A293" s="1" t="s">
        <v>346</v>
      </c>
      <c r="B293" s="4">
        <v>45253</v>
      </c>
      <c r="C293" s="37">
        <v>12.8819444444444</v>
      </c>
      <c r="D293" s="1">
        <f t="shared" si="16"/>
        <v>23</v>
      </c>
      <c r="E293" s="1">
        <f t="shared" si="17"/>
        <v>2023</v>
      </c>
      <c r="F293" s="5">
        <f t="shared" si="18"/>
        <v>23</v>
      </c>
      <c r="G293" s="30">
        <v>45253</v>
      </c>
      <c r="H293" s="1">
        <f t="shared" si="19"/>
        <v>21</v>
      </c>
    </row>
    <row r="294" spans="1:8" s="1" customFormat="1" ht="18" x14ac:dyDescent="0.35">
      <c r="A294" s="1" t="s">
        <v>347</v>
      </c>
      <c r="B294" s="4">
        <v>44520</v>
      </c>
      <c r="C294" s="37">
        <v>12.9236111111111</v>
      </c>
      <c r="D294" s="1">
        <f t="shared" si="16"/>
        <v>20</v>
      </c>
      <c r="E294" s="1">
        <f t="shared" si="17"/>
        <v>2021</v>
      </c>
      <c r="F294" s="5">
        <f t="shared" si="18"/>
        <v>20</v>
      </c>
      <c r="G294" s="30">
        <v>44520</v>
      </c>
      <c r="H294" s="1">
        <f t="shared" si="19"/>
        <v>22</v>
      </c>
    </row>
    <row r="295" spans="1:8" s="1" customFormat="1" ht="18" x14ac:dyDescent="0.35">
      <c r="A295" s="1" t="s">
        <v>348</v>
      </c>
      <c r="B295" s="4">
        <v>45459</v>
      </c>
      <c r="C295" s="37">
        <v>12.9652777777778</v>
      </c>
      <c r="D295" s="1">
        <f t="shared" si="16"/>
        <v>16</v>
      </c>
      <c r="E295" s="1">
        <f t="shared" si="17"/>
        <v>2024</v>
      </c>
      <c r="F295" s="5">
        <f t="shared" si="18"/>
        <v>16</v>
      </c>
      <c r="G295" s="30">
        <v>45459</v>
      </c>
      <c r="H295" s="1">
        <f t="shared" si="19"/>
        <v>23</v>
      </c>
    </row>
    <row r="296" spans="1:8" s="1" customFormat="1" ht="18" x14ac:dyDescent="0.35">
      <c r="A296" s="1" t="s">
        <v>349</v>
      </c>
      <c r="B296" s="4">
        <v>44179</v>
      </c>
      <c r="C296" s="37">
        <v>13.0069444444444</v>
      </c>
      <c r="D296" s="1">
        <f t="shared" si="16"/>
        <v>14</v>
      </c>
      <c r="E296" s="1">
        <f t="shared" si="17"/>
        <v>2020</v>
      </c>
      <c r="F296" s="5">
        <f t="shared" si="18"/>
        <v>14</v>
      </c>
      <c r="G296" s="30">
        <v>44179</v>
      </c>
      <c r="H296" s="1">
        <f t="shared" si="19"/>
        <v>0</v>
      </c>
    </row>
    <row r="297" spans="1:8" s="1" customFormat="1" ht="18" x14ac:dyDescent="0.35">
      <c r="A297" s="1" t="s">
        <v>350</v>
      </c>
      <c r="B297" s="4">
        <v>44222</v>
      </c>
      <c r="C297" s="37">
        <v>13.0486111111111</v>
      </c>
      <c r="D297" s="1">
        <f t="shared" si="16"/>
        <v>26</v>
      </c>
      <c r="E297" s="1">
        <f t="shared" si="17"/>
        <v>2021</v>
      </c>
      <c r="F297" s="5">
        <f t="shared" si="18"/>
        <v>26</v>
      </c>
      <c r="G297" s="30">
        <v>44222</v>
      </c>
      <c r="H297" s="1">
        <f t="shared" si="19"/>
        <v>1</v>
      </c>
    </row>
    <row r="298" spans="1:8" s="1" customFormat="1" ht="18" x14ac:dyDescent="0.35">
      <c r="A298" s="1" t="s">
        <v>351</v>
      </c>
      <c r="B298" s="4">
        <v>45247</v>
      </c>
      <c r="C298" s="37">
        <v>13.0902777777778</v>
      </c>
      <c r="D298" s="1">
        <f t="shared" si="16"/>
        <v>17</v>
      </c>
      <c r="E298" s="1">
        <f t="shared" si="17"/>
        <v>2023</v>
      </c>
      <c r="F298" s="5">
        <f t="shared" si="18"/>
        <v>17</v>
      </c>
      <c r="G298" s="30">
        <v>45247</v>
      </c>
      <c r="H298" s="1">
        <f t="shared" si="19"/>
        <v>2</v>
      </c>
    </row>
    <row r="299" spans="1:8" s="1" customFormat="1" ht="18" x14ac:dyDescent="0.35">
      <c r="A299" s="1" t="s">
        <v>352</v>
      </c>
      <c r="B299" s="4">
        <v>44776</v>
      </c>
      <c r="C299" s="37">
        <v>13.1319444444444</v>
      </c>
      <c r="D299" s="1">
        <f t="shared" si="16"/>
        <v>3</v>
      </c>
      <c r="E299" s="1">
        <f t="shared" si="17"/>
        <v>2022</v>
      </c>
      <c r="F299" s="5">
        <f t="shared" si="18"/>
        <v>3</v>
      </c>
      <c r="G299" s="30">
        <v>44776</v>
      </c>
      <c r="H299" s="1">
        <f t="shared" si="19"/>
        <v>3</v>
      </c>
    </row>
    <row r="300" spans="1:8" s="1" customFormat="1" ht="18" x14ac:dyDescent="0.35">
      <c r="A300" s="1" t="s">
        <v>353</v>
      </c>
      <c r="B300" s="4">
        <v>45179</v>
      </c>
      <c r="C300" s="37">
        <v>13.1736111111111</v>
      </c>
      <c r="D300" s="1">
        <f t="shared" si="16"/>
        <v>10</v>
      </c>
      <c r="E300" s="1">
        <f t="shared" si="17"/>
        <v>2023</v>
      </c>
      <c r="F300" s="5">
        <f t="shared" si="18"/>
        <v>10</v>
      </c>
      <c r="G300" s="30">
        <v>45179</v>
      </c>
      <c r="H300" s="1">
        <f t="shared" si="19"/>
        <v>4</v>
      </c>
    </row>
    <row r="301" spans="1:8" s="1" customFormat="1" ht="18" x14ac:dyDescent="0.35">
      <c r="A301" s="1" t="s">
        <v>354</v>
      </c>
      <c r="B301" s="4">
        <v>45037</v>
      </c>
      <c r="C301" s="37">
        <v>13.2152777777778</v>
      </c>
      <c r="D301" s="1">
        <f t="shared" si="16"/>
        <v>21</v>
      </c>
      <c r="E301" s="1">
        <f t="shared" si="17"/>
        <v>2023</v>
      </c>
      <c r="F301" s="5">
        <f t="shared" si="18"/>
        <v>21</v>
      </c>
      <c r="G301" s="30">
        <v>45037</v>
      </c>
      <c r="H301" s="1">
        <f t="shared" si="19"/>
        <v>5</v>
      </c>
    </row>
    <row r="302" spans="1:8" s="1" customFormat="1" ht="18" x14ac:dyDescent="0.35">
      <c r="A302" s="1" t="s">
        <v>355</v>
      </c>
      <c r="B302" s="4">
        <v>44239</v>
      </c>
      <c r="C302" s="37">
        <v>13.2569444444444</v>
      </c>
      <c r="D302" s="1">
        <f t="shared" si="16"/>
        <v>12</v>
      </c>
      <c r="E302" s="1">
        <f t="shared" si="17"/>
        <v>2021</v>
      </c>
      <c r="F302" s="5">
        <f t="shared" si="18"/>
        <v>12</v>
      </c>
      <c r="G302" s="30">
        <v>44239</v>
      </c>
      <c r="H302" s="1">
        <f t="shared" si="19"/>
        <v>6</v>
      </c>
    </row>
    <row r="303" spans="1:8" s="1" customFormat="1" ht="18" x14ac:dyDescent="0.35">
      <c r="A303" s="1" t="s">
        <v>356</v>
      </c>
      <c r="B303" s="4">
        <v>44292</v>
      </c>
      <c r="C303" s="37">
        <v>13.2986111111111</v>
      </c>
      <c r="D303" s="1">
        <f t="shared" si="16"/>
        <v>6</v>
      </c>
      <c r="E303" s="1">
        <f t="shared" si="17"/>
        <v>2021</v>
      </c>
      <c r="F303" s="5">
        <f t="shared" si="18"/>
        <v>6</v>
      </c>
      <c r="G303" s="30">
        <v>44292</v>
      </c>
      <c r="H303" s="1">
        <f t="shared" si="19"/>
        <v>7</v>
      </c>
    </row>
    <row r="304" spans="1:8" s="1" customFormat="1" ht="18" x14ac:dyDescent="0.35">
      <c r="A304" s="1" t="s">
        <v>357</v>
      </c>
      <c r="B304" s="4">
        <v>44856</v>
      </c>
      <c r="C304" s="37">
        <v>13.3402777777778</v>
      </c>
      <c r="D304" s="1">
        <f t="shared" si="16"/>
        <v>22</v>
      </c>
      <c r="E304" s="1">
        <f t="shared" si="17"/>
        <v>2022</v>
      </c>
      <c r="F304" s="5">
        <f t="shared" si="18"/>
        <v>22</v>
      </c>
      <c r="G304" s="30">
        <v>44856</v>
      </c>
      <c r="H304" s="1">
        <f t="shared" si="19"/>
        <v>8</v>
      </c>
    </row>
    <row r="305" spans="1:8" s="1" customFormat="1" ht="18" x14ac:dyDescent="0.35">
      <c r="A305" s="1" t="s">
        <v>358</v>
      </c>
      <c r="B305" s="4">
        <v>45145</v>
      </c>
      <c r="C305" s="37">
        <v>13.3819444444444</v>
      </c>
      <c r="D305" s="1">
        <f t="shared" si="16"/>
        <v>7</v>
      </c>
      <c r="E305" s="1">
        <f t="shared" si="17"/>
        <v>2023</v>
      </c>
      <c r="F305" s="5">
        <f t="shared" si="18"/>
        <v>7</v>
      </c>
      <c r="G305" s="30">
        <v>45145</v>
      </c>
      <c r="H305" s="1">
        <f t="shared" si="19"/>
        <v>9</v>
      </c>
    </row>
    <row r="306" spans="1:8" s="1" customFormat="1" ht="18" x14ac:dyDescent="0.35">
      <c r="A306" s="1" t="s">
        <v>359</v>
      </c>
      <c r="B306" s="4">
        <v>44281</v>
      </c>
      <c r="C306" s="37">
        <v>13.4236111111111</v>
      </c>
      <c r="D306" s="1">
        <f t="shared" si="16"/>
        <v>26</v>
      </c>
      <c r="E306" s="1">
        <f t="shared" si="17"/>
        <v>2021</v>
      </c>
      <c r="F306" s="5">
        <f t="shared" si="18"/>
        <v>26</v>
      </c>
      <c r="G306" s="30">
        <v>44281</v>
      </c>
      <c r="H306" s="1">
        <f t="shared" si="19"/>
        <v>10</v>
      </c>
    </row>
    <row r="307" spans="1:8" s="1" customFormat="1" ht="18" x14ac:dyDescent="0.35">
      <c r="A307" s="1" t="s">
        <v>360</v>
      </c>
      <c r="B307" s="4">
        <v>45550</v>
      </c>
      <c r="C307" s="37">
        <v>13.4652777777778</v>
      </c>
      <c r="D307" s="1">
        <f t="shared" si="16"/>
        <v>15</v>
      </c>
      <c r="E307" s="1">
        <f t="shared" si="17"/>
        <v>2024</v>
      </c>
      <c r="F307" s="5">
        <f t="shared" si="18"/>
        <v>15</v>
      </c>
      <c r="G307" s="30">
        <v>45550</v>
      </c>
      <c r="H307" s="1">
        <f t="shared" si="19"/>
        <v>11</v>
      </c>
    </row>
    <row r="308" spans="1:8" s="1" customFormat="1" ht="18" x14ac:dyDescent="0.35">
      <c r="A308" s="1" t="s">
        <v>361</v>
      </c>
      <c r="B308" s="4">
        <v>45509</v>
      </c>
      <c r="C308" s="37">
        <v>13.5069444444444</v>
      </c>
      <c r="D308" s="1">
        <f t="shared" si="16"/>
        <v>5</v>
      </c>
      <c r="E308" s="1">
        <f t="shared" si="17"/>
        <v>2024</v>
      </c>
      <c r="F308" s="5">
        <f t="shared" si="18"/>
        <v>5</v>
      </c>
      <c r="G308" s="30">
        <v>45509</v>
      </c>
      <c r="H308" s="1">
        <f t="shared" si="19"/>
        <v>12</v>
      </c>
    </row>
    <row r="309" spans="1:8" s="1" customFormat="1" ht="18" x14ac:dyDescent="0.35">
      <c r="A309" s="1" t="s">
        <v>362</v>
      </c>
      <c r="B309" s="4">
        <v>44964</v>
      </c>
      <c r="C309" s="37">
        <v>13.5486111111111</v>
      </c>
      <c r="D309" s="1">
        <f t="shared" si="16"/>
        <v>7</v>
      </c>
      <c r="E309" s="1">
        <f t="shared" si="17"/>
        <v>2023</v>
      </c>
      <c r="F309" s="5">
        <f t="shared" si="18"/>
        <v>7</v>
      </c>
      <c r="G309" s="30">
        <v>44964</v>
      </c>
      <c r="H309" s="1">
        <f t="shared" si="19"/>
        <v>13</v>
      </c>
    </row>
    <row r="310" spans="1:8" s="1" customFormat="1" ht="18" x14ac:dyDescent="0.35">
      <c r="A310" s="1" t="s">
        <v>363</v>
      </c>
      <c r="B310" s="4">
        <v>44976</v>
      </c>
      <c r="C310" s="37">
        <v>13.5902777777778</v>
      </c>
      <c r="D310" s="1">
        <f t="shared" si="16"/>
        <v>19</v>
      </c>
      <c r="E310" s="1">
        <f t="shared" si="17"/>
        <v>2023</v>
      </c>
      <c r="F310" s="5">
        <f t="shared" si="18"/>
        <v>19</v>
      </c>
      <c r="G310" s="30">
        <v>44976</v>
      </c>
      <c r="H310" s="1">
        <f t="shared" si="19"/>
        <v>14</v>
      </c>
    </row>
    <row r="311" spans="1:8" s="1" customFormat="1" ht="18" x14ac:dyDescent="0.35">
      <c r="A311" s="1" t="s">
        <v>364</v>
      </c>
      <c r="B311" s="4">
        <v>44691</v>
      </c>
      <c r="C311" s="37">
        <v>13.6319444444444</v>
      </c>
      <c r="D311" s="1">
        <f t="shared" si="16"/>
        <v>10</v>
      </c>
      <c r="E311" s="1">
        <f t="shared" si="17"/>
        <v>2022</v>
      </c>
      <c r="F311" s="5">
        <f t="shared" si="18"/>
        <v>10</v>
      </c>
      <c r="G311" s="30">
        <v>44691</v>
      </c>
      <c r="H311" s="1">
        <f t="shared" si="19"/>
        <v>15</v>
      </c>
    </row>
    <row r="312" spans="1:8" s="1" customFormat="1" ht="18" x14ac:dyDescent="0.35">
      <c r="A312" s="1" t="s">
        <v>365</v>
      </c>
      <c r="B312" s="4">
        <v>44938</v>
      </c>
      <c r="C312" s="37">
        <v>13.6736111111111</v>
      </c>
      <c r="D312" s="1">
        <f t="shared" si="16"/>
        <v>12</v>
      </c>
      <c r="E312" s="1">
        <f t="shared" si="17"/>
        <v>2023</v>
      </c>
      <c r="F312" s="5">
        <f t="shared" si="18"/>
        <v>12</v>
      </c>
      <c r="G312" s="30">
        <v>44938</v>
      </c>
      <c r="H312" s="1">
        <f t="shared" si="19"/>
        <v>16</v>
      </c>
    </row>
    <row r="313" spans="1:8" s="1" customFormat="1" ht="18" x14ac:dyDescent="0.35">
      <c r="A313" s="1" t="s">
        <v>366</v>
      </c>
      <c r="B313" s="4">
        <v>44280</v>
      </c>
      <c r="C313" s="37">
        <v>13.7152777777778</v>
      </c>
      <c r="D313" s="1">
        <f t="shared" si="16"/>
        <v>25</v>
      </c>
      <c r="E313" s="1">
        <f t="shared" si="17"/>
        <v>2021</v>
      </c>
      <c r="F313" s="5">
        <f t="shared" si="18"/>
        <v>25</v>
      </c>
      <c r="G313" s="30">
        <v>44280</v>
      </c>
      <c r="H313" s="1">
        <f t="shared" si="19"/>
        <v>17</v>
      </c>
    </row>
    <row r="314" spans="1:8" s="1" customFormat="1" ht="18" x14ac:dyDescent="0.35">
      <c r="A314" s="1" t="s">
        <v>367</v>
      </c>
      <c r="B314" s="4">
        <v>44463</v>
      </c>
      <c r="C314" s="37">
        <v>13.7569444444444</v>
      </c>
      <c r="D314" s="1">
        <f t="shared" si="16"/>
        <v>24</v>
      </c>
      <c r="E314" s="1">
        <f t="shared" si="17"/>
        <v>2021</v>
      </c>
      <c r="F314" s="5">
        <f t="shared" si="18"/>
        <v>24</v>
      </c>
      <c r="G314" s="30">
        <v>44463</v>
      </c>
      <c r="H314" s="1">
        <f t="shared" si="19"/>
        <v>18</v>
      </c>
    </row>
    <row r="315" spans="1:8" s="1" customFormat="1" ht="18" x14ac:dyDescent="0.35">
      <c r="A315" s="1" t="s">
        <v>368</v>
      </c>
      <c r="B315" s="4">
        <v>44858</v>
      </c>
      <c r="C315" s="37">
        <v>13.7986111111111</v>
      </c>
      <c r="D315" s="1">
        <f t="shared" si="16"/>
        <v>24</v>
      </c>
      <c r="E315" s="1">
        <f t="shared" si="17"/>
        <v>2022</v>
      </c>
      <c r="F315" s="5">
        <f t="shared" si="18"/>
        <v>24</v>
      </c>
      <c r="G315" s="30">
        <v>44858</v>
      </c>
      <c r="H315" s="1">
        <f t="shared" si="19"/>
        <v>19</v>
      </c>
    </row>
    <row r="316" spans="1:8" s="1" customFormat="1" ht="18" x14ac:dyDescent="0.35">
      <c r="A316" s="1" t="s">
        <v>369</v>
      </c>
      <c r="B316" s="4">
        <v>44911</v>
      </c>
      <c r="C316" s="37">
        <v>13.8402777777778</v>
      </c>
      <c r="D316" s="1">
        <f t="shared" si="16"/>
        <v>16</v>
      </c>
      <c r="E316" s="1">
        <f t="shared" si="17"/>
        <v>2022</v>
      </c>
      <c r="F316" s="5">
        <f t="shared" si="18"/>
        <v>16</v>
      </c>
      <c r="G316" s="30">
        <v>44911</v>
      </c>
      <c r="H316" s="1">
        <f t="shared" si="19"/>
        <v>20</v>
      </c>
    </row>
    <row r="317" spans="1:8" s="1" customFormat="1" ht="18" x14ac:dyDescent="0.35">
      <c r="A317" s="1" t="s">
        <v>370</v>
      </c>
      <c r="B317" s="4">
        <v>44651</v>
      </c>
      <c r="C317" s="37">
        <v>13.8819444444444</v>
      </c>
      <c r="D317" s="1">
        <f t="shared" si="16"/>
        <v>31</v>
      </c>
      <c r="E317" s="1">
        <f t="shared" si="17"/>
        <v>2022</v>
      </c>
      <c r="F317" s="5">
        <f t="shared" si="18"/>
        <v>31</v>
      </c>
      <c r="G317" s="30">
        <v>44651</v>
      </c>
      <c r="H317" s="1">
        <f t="shared" si="19"/>
        <v>21</v>
      </c>
    </row>
    <row r="318" spans="1:8" s="1" customFormat="1" ht="18" x14ac:dyDescent="0.35">
      <c r="A318" s="1" t="s">
        <v>371</v>
      </c>
      <c r="B318" s="4">
        <v>45040</v>
      </c>
      <c r="C318" s="37">
        <v>13.9236111111111</v>
      </c>
      <c r="D318" s="1">
        <f t="shared" si="16"/>
        <v>24</v>
      </c>
      <c r="E318" s="1">
        <f t="shared" si="17"/>
        <v>2023</v>
      </c>
      <c r="F318" s="5">
        <f t="shared" si="18"/>
        <v>24</v>
      </c>
      <c r="G318" s="30">
        <v>45040</v>
      </c>
      <c r="H318" s="1">
        <f t="shared" si="19"/>
        <v>22</v>
      </c>
    </row>
    <row r="319" spans="1:8" s="1" customFormat="1" ht="18" x14ac:dyDescent="0.35">
      <c r="A319" s="2">
        <v>5490000000</v>
      </c>
      <c r="B319" s="4">
        <v>45568</v>
      </c>
      <c r="C319" s="37">
        <v>13.9652777777778</v>
      </c>
      <c r="D319" s="1">
        <f t="shared" si="16"/>
        <v>3</v>
      </c>
      <c r="E319" s="1">
        <f t="shared" si="17"/>
        <v>2024</v>
      </c>
      <c r="F319" s="5">
        <f t="shared" si="18"/>
        <v>3</v>
      </c>
      <c r="G319" s="30">
        <v>45568</v>
      </c>
      <c r="H319" s="1">
        <f t="shared" si="19"/>
        <v>23</v>
      </c>
    </row>
    <row r="320" spans="1:8" s="1" customFormat="1" ht="18" x14ac:dyDescent="0.35">
      <c r="A320" s="1" t="s">
        <v>372</v>
      </c>
      <c r="B320" s="4">
        <v>45018</v>
      </c>
      <c r="C320" s="37">
        <v>14.0069444444444</v>
      </c>
      <c r="D320" s="1">
        <f t="shared" si="16"/>
        <v>2</v>
      </c>
      <c r="E320" s="1">
        <f t="shared" si="17"/>
        <v>2023</v>
      </c>
      <c r="F320" s="5">
        <f t="shared" si="18"/>
        <v>2</v>
      </c>
      <c r="G320" s="30">
        <v>45018</v>
      </c>
      <c r="H320" s="1">
        <f t="shared" si="19"/>
        <v>0</v>
      </c>
    </row>
    <row r="321" spans="1:8" s="1" customFormat="1" ht="18" x14ac:dyDescent="0.35">
      <c r="A321" s="1" t="s">
        <v>373</v>
      </c>
      <c r="B321" s="4">
        <v>44673</v>
      </c>
      <c r="C321" s="37">
        <v>14.0486111111111</v>
      </c>
      <c r="D321" s="1">
        <f t="shared" si="16"/>
        <v>22</v>
      </c>
      <c r="E321" s="1">
        <f t="shared" si="17"/>
        <v>2022</v>
      </c>
      <c r="F321" s="5">
        <f t="shared" si="18"/>
        <v>22</v>
      </c>
      <c r="G321" s="30">
        <v>44673</v>
      </c>
      <c r="H321" s="1">
        <f t="shared" si="19"/>
        <v>1</v>
      </c>
    </row>
    <row r="322" spans="1:8" s="1" customFormat="1" ht="18" x14ac:dyDescent="0.35">
      <c r="A322" s="2">
        <v>8.5299999999999999E+87</v>
      </c>
      <c r="B322" s="4">
        <v>43975</v>
      </c>
      <c r="C322" s="37">
        <v>14.0902777777778</v>
      </c>
      <c r="D322" s="1">
        <f t="shared" si="16"/>
        <v>24</v>
      </c>
      <c r="E322" s="1">
        <f t="shared" si="17"/>
        <v>2020</v>
      </c>
      <c r="F322" s="5">
        <f t="shared" si="18"/>
        <v>24</v>
      </c>
      <c r="G322" s="30">
        <v>43975</v>
      </c>
      <c r="H322" s="1">
        <f t="shared" si="19"/>
        <v>2</v>
      </c>
    </row>
    <row r="323" spans="1:8" s="1" customFormat="1" ht="18" x14ac:dyDescent="0.35">
      <c r="A323" s="1" t="s">
        <v>374</v>
      </c>
      <c r="B323" s="4">
        <v>44362</v>
      </c>
      <c r="C323" s="37">
        <v>14.1319444444444</v>
      </c>
      <c r="D323" s="1">
        <f t="shared" ref="D323:D386" si="20">DAY(B323)</f>
        <v>15</v>
      </c>
      <c r="E323" s="1">
        <f t="shared" ref="E323:E386" si="21">YEAR(B323)</f>
        <v>2021</v>
      </c>
      <c r="F323" s="5">
        <f t="shared" ref="F323:F386" si="22">D323</f>
        <v>15</v>
      </c>
      <c r="G323" s="30">
        <v>44362</v>
      </c>
      <c r="H323" s="1">
        <f t="shared" ref="H323:H386" si="23">HOUR(C323)</f>
        <v>3</v>
      </c>
    </row>
    <row r="324" spans="1:8" s="1" customFormat="1" ht="18" x14ac:dyDescent="0.35">
      <c r="A324" s="1" t="s">
        <v>375</v>
      </c>
      <c r="B324" s="4">
        <v>45142</v>
      </c>
      <c r="C324" s="37">
        <v>14.1736111111111</v>
      </c>
      <c r="D324" s="1">
        <f t="shared" si="20"/>
        <v>4</v>
      </c>
      <c r="E324" s="1">
        <f t="shared" si="21"/>
        <v>2023</v>
      </c>
      <c r="F324" s="5">
        <f t="shared" si="22"/>
        <v>4</v>
      </c>
      <c r="G324" s="30">
        <v>45142</v>
      </c>
      <c r="H324" s="1">
        <f t="shared" si="23"/>
        <v>4</v>
      </c>
    </row>
    <row r="325" spans="1:8" s="1" customFormat="1" ht="18" x14ac:dyDescent="0.35">
      <c r="A325" s="1" t="s">
        <v>376</v>
      </c>
      <c r="B325" s="4">
        <v>45231</v>
      </c>
      <c r="C325" s="37">
        <v>14.2152777777778</v>
      </c>
      <c r="D325" s="1">
        <f t="shared" si="20"/>
        <v>1</v>
      </c>
      <c r="E325" s="1">
        <f t="shared" si="21"/>
        <v>2023</v>
      </c>
      <c r="F325" s="5">
        <f t="shared" si="22"/>
        <v>1</v>
      </c>
      <c r="G325" s="30">
        <v>45231</v>
      </c>
      <c r="H325" s="1">
        <f t="shared" si="23"/>
        <v>5</v>
      </c>
    </row>
    <row r="326" spans="1:8" s="1" customFormat="1" ht="18" x14ac:dyDescent="0.35">
      <c r="A326" s="1" t="s">
        <v>377</v>
      </c>
      <c r="B326" s="4">
        <v>44975</v>
      </c>
      <c r="C326" s="37">
        <v>14.2569444444444</v>
      </c>
      <c r="D326" s="1">
        <f t="shared" si="20"/>
        <v>18</v>
      </c>
      <c r="E326" s="1">
        <f t="shared" si="21"/>
        <v>2023</v>
      </c>
      <c r="F326" s="5">
        <f t="shared" si="22"/>
        <v>18</v>
      </c>
      <c r="G326" s="30">
        <v>44975</v>
      </c>
      <c r="H326" s="1">
        <f t="shared" si="23"/>
        <v>6</v>
      </c>
    </row>
    <row r="327" spans="1:8" s="1" customFormat="1" ht="18" x14ac:dyDescent="0.35">
      <c r="A327" s="1" t="s">
        <v>378</v>
      </c>
      <c r="B327" s="4">
        <v>45518</v>
      </c>
      <c r="C327" s="37">
        <v>14.2986111111111</v>
      </c>
      <c r="D327" s="1">
        <f t="shared" si="20"/>
        <v>14</v>
      </c>
      <c r="E327" s="1">
        <f t="shared" si="21"/>
        <v>2024</v>
      </c>
      <c r="F327" s="5">
        <f t="shared" si="22"/>
        <v>14</v>
      </c>
      <c r="G327" s="30">
        <v>45518</v>
      </c>
      <c r="H327" s="1">
        <f t="shared" si="23"/>
        <v>7</v>
      </c>
    </row>
    <row r="328" spans="1:8" s="1" customFormat="1" ht="18" x14ac:dyDescent="0.35">
      <c r="A328" s="1" t="s">
        <v>379</v>
      </c>
      <c r="B328" s="4">
        <v>44579</v>
      </c>
      <c r="C328" s="37">
        <v>14.3402777777778</v>
      </c>
      <c r="D328" s="1">
        <f t="shared" si="20"/>
        <v>18</v>
      </c>
      <c r="E328" s="1">
        <f t="shared" si="21"/>
        <v>2022</v>
      </c>
      <c r="F328" s="5">
        <f t="shared" si="22"/>
        <v>18</v>
      </c>
      <c r="G328" s="30">
        <v>44579</v>
      </c>
      <c r="H328" s="1">
        <f t="shared" si="23"/>
        <v>8</v>
      </c>
    </row>
    <row r="329" spans="1:8" s="1" customFormat="1" ht="18" x14ac:dyDescent="0.35">
      <c r="A329" s="1" t="s">
        <v>380</v>
      </c>
      <c r="B329" s="4">
        <v>44392</v>
      </c>
      <c r="C329" s="37">
        <v>14.3819444444444</v>
      </c>
      <c r="D329" s="1">
        <f t="shared" si="20"/>
        <v>15</v>
      </c>
      <c r="E329" s="1">
        <f t="shared" si="21"/>
        <v>2021</v>
      </c>
      <c r="F329" s="5">
        <f t="shared" si="22"/>
        <v>15</v>
      </c>
      <c r="G329" s="30">
        <v>44392</v>
      </c>
      <c r="H329" s="1">
        <f t="shared" si="23"/>
        <v>9</v>
      </c>
    </row>
    <row r="330" spans="1:8" s="1" customFormat="1" ht="18" x14ac:dyDescent="0.35">
      <c r="A330" s="1" t="s">
        <v>381</v>
      </c>
      <c r="B330" s="4">
        <v>45446</v>
      </c>
      <c r="C330" s="37">
        <v>14.4236111111111</v>
      </c>
      <c r="D330" s="1">
        <f t="shared" si="20"/>
        <v>3</v>
      </c>
      <c r="E330" s="1">
        <f t="shared" si="21"/>
        <v>2024</v>
      </c>
      <c r="F330" s="5">
        <f t="shared" si="22"/>
        <v>3</v>
      </c>
      <c r="G330" s="30">
        <v>45446</v>
      </c>
      <c r="H330" s="1">
        <f t="shared" si="23"/>
        <v>10</v>
      </c>
    </row>
    <row r="331" spans="1:8" s="1" customFormat="1" ht="18" x14ac:dyDescent="0.35">
      <c r="A331" s="1" t="s">
        <v>382</v>
      </c>
      <c r="B331" s="4">
        <v>45426</v>
      </c>
      <c r="C331" s="37">
        <v>14.4652777777778</v>
      </c>
      <c r="D331" s="1">
        <f t="shared" si="20"/>
        <v>14</v>
      </c>
      <c r="E331" s="1">
        <f t="shared" si="21"/>
        <v>2024</v>
      </c>
      <c r="F331" s="5">
        <f t="shared" si="22"/>
        <v>14</v>
      </c>
      <c r="G331" s="30">
        <v>45426</v>
      </c>
      <c r="H331" s="1">
        <f t="shared" si="23"/>
        <v>11</v>
      </c>
    </row>
    <row r="332" spans="1:8" s="1" customFormat="1" ht="18" x14ac:dyDescent="0.35">
      <c r="A332" s="1" t="s">
        <v>383</v>
      </c>
      <c r="B332" s="4">
        <v>43947</v>
      </c>
      <c r="C332" s="37">
        <v>14.5069444444444</v>
      </c>
      <c r="D332" s="1">
        <f t="shared" si="20"/>
        <v>26</v>
      </c>
      <c r="E332" s="1">
        <f t="shared" si="21"/>
        <v>2020</v>
      </c>
      <c r="F332" s="5">
        <f t="shared" si="22"/>
        <v>26</v>
      </c>
      <c r="G332" s="30">
        <v>43947</v>
      </c>
      <c r="H332" s="1">
        <f t="shared" si="23"/>
        <v>12</v>
      </c>
    </row>
    <row r="333" spans="1:8" s="1" customFormat="1" ht="18" x14ac:dyDescent="0.35">
      <c r="A333" s="1" t="s">
        <v>384</v>
      </c>
      <c r="B333" s="4">
        <v>43859</v>
      </c>
      <c r="C333" s="37">
        <v>14.5486111111111</v>
      </c>
      <c r="D333" s="1">
        <f t="shared" si="20"/>
        <v>29</v>
      </c>
      <c r="E333" s="1">
        <f t="shared" si="21"/>
        <v>2020</v>
      </c>
      <c r="F333" s="5">
        <f t="shared" si="22"/>
        <v>29</v>
      </c>
      <c r="G333" s="30">
        <v>43859</v>
      </c>
      <c r="H333" s="1">
        <f t="shared" si="23"/>
        <v>13</v>
      </c>
    </row>
    <row r="334" spans="1:8" s="1" customFormat="1" ht="18" x14ac:dyDescent="0.35">
      <c r="A334" s="1">
        <v>62013893</v>
      </c>
      <c r="B334" s="4">
        <v>45127</v>
      </c>
      <c r="C334" s="37">
        <v>14.5902777777778</v>
      </c>
      <c r="D334" s="1">
        <f t="shared" si="20"/>
        <v>20</v>
      </c>
      <c r="E334" s="1">
        <f t="shared" si="21"/>
        <v>2023</v>
      </c>
      <c r="F334" s="5">
        <f t="shared" si="22"/>
        <v>20</v>
      </c>
      <c r="G334" s="30">
        <v>45127</v>
      </c>
      <c r="H334" s="1">
        <f t="shared" si="23"/>
        <v>14</v>
      </c>
    </row>
    <row r="335" spans="1:8" s="1" customFormat="1" ht="18" x14ac:dyDescent="0.35">
      <c r="A335" s="1" t="s">
        <v>385</v>
      </c>
      <c r="B335" s="4">
        <v>45087</v>
      </c>
      <c r="C335" s="37">
        <v>14.6319444444444</v>
      </c>
      <c r="D335" s="1">
        <f t="shared" si="20"/>
        <v>10</v>
      </c>
      <c r="E335" s="1">
        <f t="shared" si="21"/>
        <v>2023</v>
      </c>
      <c r="F335" s="5">
        <f t="shared" si="22"/>
        <v>10</v>
      </c>
      <c r="G335" s="30">
        <v>45087</v>
      </c>
      <c r="H335" s="1">
        <f t="shared" si="23"/>
        <v>15</v>
      </c>
    </row>
    <row r="336" spans="1:8" s="1" customFormat="1" ht="18" x14ac:dyDescent="0.35">
      <c r="A336" s="1" t="s">
        <v>386</v>
      </c>
      <c r="B336" s="4">
        <v>45620</v>
      </c>
      <c r="C336" s="37">
        <v>14.6736111111111</v>
      </c>
      <c r="D336" s="1">
        <f t="shared" si="20"/>
        <v>24</v>
      </c>
      <c r="E336" s="1">
        <f t="shared" si="21"/>
        <v>2024</v>
      </c>
      <c r="F336" s="5">
        <f t="shared" si="22"/>
        <v>24</v>
      </c>
      <c r="G336" s="30">
        <v>45620</v>
      </c>
      <c r="H336" s="1">
        <f t="shared" si="23"/>
        <v>16</v>
      </c>
    </row>
    <row r="337" spans="1:8" s="1" customFormat="1" ht="18" x14ac:dyDescent="0.35">
      <c r="A337" s="1" t="s">
        <v>387</v>
      </c>
      <c r="B337" s="4">
        <v>44352</v>
      </c>
      <c r="C337" s="37">
        <v>14.7152777777778</v>
      </c>
      <c r="D337" s="1">
        <f t="shared" si="20"/>
        <v>5</v>
      </c>
      <c r="E337" s="1">
        <f t="shared" si="21"/>
        <v>2021</v>
      </c>
      <c r="F337" s="5">
        <f t="shared" si="22"/>
        <v>5</v>
      </c>
      <c r="G337" s="30">
        <v>44352</v>
      </c>
      <c r="H337" s="1">
        <f t="shared" si="23"/>
        <v>17</v>
      </c>
    </row>
    <row r="338" spans="1:8" s="1" customFormat="1" ht="18" x14ac:dyDescent="0.35">
      <c r="A338" s="1" t="s">
        <v>388</v>
      </c>
      <c r="B338" s="4">
        <v>45201</v>
      </c>
      <c r="C338" s="37">
        <v>14.7569444444444</v>
      </c>
      <c r="D338" s="1">
        <f t="shared" si="20"/>
        <v>2</v>
      </c>
      <c r="E338" s="1">
        <f t="shared" si="21"/>
        <v>2023</v>
      </c>
      <c r="F338" s="5">
        <f t="shared" si="22"/>
        <v>2</v>
      </c>
      <c r="G338" s="30">
        <v>45201</v>
      </c>
      <c r="H338" s="1">
        <f t="shared" si="23"/>
        <v>18</v>
      </c>
    </row>
    <row r="339" spans="1:8" s="1" customFormat="1" ht="18" x14ac:dyDescent="0.35">
      <c r="A339" s="1">
        <v>60069917</v>
      </c>
      <c r="B339" s="4">
        <v>44959</v>
      </c>
      <c r="C339" s="37">
        <v>14.7986111111111</v>
      </c>
      <c r="D339" s="1">
        <f t="shared" si="20"/>
        <v>2</v>
      </c>
      <c r="E339" s="1">
        <f t="shared" si="21"/>
        <v>2023</v>
      </c>
      <c r="F339" s="5">
        <f t="shared" si="22"/>
        <v>2</v>
      </c>
      <c r="G339" s="30">
        <v>44959</v>
      </c>
      <c r="H339" s="1">
        <f t="shared" si="23"/>
        <v>19</v>
      </c>
    </row>
    <row r="340" spans="1:8" s="1" customFormat="1" ht="18" x14ac:dyDescent="0.35">
      <c r="A340" s="1" t="s">
        <v>389</v>
      </c>
      <c r="B340" s="4">
        <v>44936</v>
      </c>
      <c r="C340" s="37">
        <v>14.8402777777778</v>
      </c>
      <c r="D340" s="1">
        <f t="shared" si="20"/>
        <v>10</v>
      </c>
      <c r="E340" s="1">
        <f t="shared" si="21"/>
        <v>2023</v>
      </c>
      <c r="F340" s="5">
        <f t="shared" si="22"/>
        <v>10</v>
      </c>
      <c r="G340" s="30">
        <v>44936</v>
      </c>
      <c r="H340" s="1">
        <f t="shared" si="23"/>
        <v>20</v>
      </c>
    </row>
    <row r="341" spans="1:8" s="1" customFormat="1" ht="18" x14ac:dyDescent="0.35">
      <c r="A341" s="1" t="s">
        <v>390</v>
      </c>
      <c r="B341" s="4">
        <v>45624</v>
      </c>
      <c r="C341" s="37">
        <v>14.8819444444444</v>
      </c>
      <c r="D341" s="1">
        <f t="shared" si="20"/>
        <v>28</v>
      </c>
      <c r="E341" s="1">
        <f t="shared" si="21"/>
        <v>2024</v>
      </c>
      <c r="F341" s="5">
        <f t="shared" si="22"/>
        <v>28</v>
      </c>
      <c r="G341" s="30">
        <v>45624</v>
      </c>
      <c r="H341" s="1">
        <f t="shared" si="23"/>
        <v>21</v>
      </c>
    </row>
    <row r="342" spans="1:8" s="1" customFormat="1" ht="18" x14ac:dyDescent="0.35">
      <c r="A342" s="1" t="s">
        <v>391</v>
      </c>
      <c r="B342" s="4">
        <v>44992</v>
      </c>
      <c r="C342" s="37">
        <v>14.9236111111111</v>
      </c>
      <c r="D342" s="1">
        <f t="shared" si="20"/>
        <v>7</v>
      </c>
      <c r="E342" s="1">
        <f t="shared" si="21"/>
        <v>2023</v>
      </c>
      <c r="F342" s="5">
        <f t="shared" si="22"/>
        <v>7</v>
      </c>
      <c r="G342" s="30">
        <v>44992</v>
      </c>
      <c r="H342" s="1">
        <f t="shared" si="23"/>
        <v>22</v>
      </c>
    </row>
    <row r="343" spans="1:8" s="1" customFormat="1" ht="18" x14ac:dyDescent="0.35">
      <c r="A343" s="1" t="s">
        <v>392</v>
      </c>
      <c r="B343" s="4">
        <v>44730</v>
      </c>
      <c r="C343" s="37">
        <v>14.9652777777778</v>
      </c>
      <c r="D343" s="1">
        <f t="shared" si="20"/>
        <v>18</v>
      </c>
      <c r="E343" s="1">
        <f t="shared" si="21"/>
        <v>2022</v>
      </c>
      <c r="F343" s="5">
        <f t="shared" si="22"/>
        <v>18</v>
      </c>
      <c r="G343" s="30">
        <v>44730</v>
      </c>
      <c r="H343" s="1">
        <f t="shared" si="23"/>
        <v>23</v>
      </c>
    </row>
    <row r="344" spans="1:8" s="1" customFormat="1" ht="18" x14ac:dyDescent="0.35">
      <c r="A344" s="1" t="s">
        <v>393</v>
      </c>
      <c r="B344" s="4">
        <v>44641</v>
      </c>
      <c r="C344" s="37">
        <v>15.0069444444444</v>
      </c>
      <c r="D344" s="1">
        <f t="shared" si="20"/>
        <v>21</v>
      </c>
      <c r="E344" s="1">
        <f t="shared" si="21"/>
        <v>2022</v>
      </c>
      <c r="F344" s="5">
        <f t="shared" si="22"/>
        <v>21</v>
      </c>
      <c r="G344" s="30">
        <v>44641</v>
      </c>
      <c r="H344" s="1">
        <f t="shared" si="23"/>
        <v>0</v>
      </c>
    </row>
    <row r="345" spans="1:8" s="1" customFormat="1" ht="18" x14ac:dyDescent="0.35">
      <c r="A345" s="1" t="s">
        <v>394</v>
      </c>
      <c r="B345" s="4">
        <v>45074</v>
      </c>
      <c r="C345" s="37">
        <v>15.0486111111111</v>
      </c>
      <c r="D345" s="1">
        <f t="shared" si="20"/>
        <v>28</v>
      </c>
      <c r="E345" s="1">
        <f t="shared" si="21"/>
        <v>2023</v>
      </c>
      <c r="F345" s="5">
        <f t="shared" si="22"/>
        <v>28</v>
      </c>
      <c r="G345" s="30">
        <v>45074</v>
      </c>
      <c r="H345" s="1">
        <f t="shared" si="23"/>
        <v>1</v>
      </c>
    </row>
    <row r="346" spans="1:8" s="1" customFormat="1" ht="18" x14ac:dyDescent="0.35">
      <c r="A346" s="1" t="s">
        <v>395</v>
      </c>
      <c r="B346" s="4">
        <v>44215</v>
      </c>
      <c r="C346" s="37">
        <v>15.0902777777778</v>
      </c>
      <c r="D346" s="1">
        <f t="shared" si="20"/>
        <v>19</v>
      </c>
      <c r="E346" s="1">
        <f t="shared" si="21"/>
        <v>2021</v>
      </c>
      <c r="F346" s="5">
        <f t="shared" si="22"/>
        <v>19</v>
      </c>
      <c r="G346" s="30">
        <v>44215</v>
      </c>
      <c r="H346" s="1">
        <f t="shared" si="23"/>
        <v>2</v>
      </c>
    </row>
    <row r="347" spans="1:8" s="1" customFormat="1" ht="18" x14ac:dyDescent="0.35">
      <c r="A347" s="1" t="s">
        <v>396</v>
      </c>
      <c r="B347" s="4">
        <v>44276</v>
      </c>
      <c r="C347" s="37">
        <v>15.1319444444444</v>
      </c>
      <c r="D347" s="1">
        <f t="shared" si="20"/>
        <v>21</v>
      </c>
      <c r="E347" s="1">
        <f t="shared" si="21"/>
        <v>2021</v>
      </c>
      <c r="F347" s="5">
        <f t="shared" si="22"/>
        <v>21</v>
      </c>
      <c r="G347" s="30">
        <v>44276</v>
      </c>
      <c r="H347" s="1">
        <f t="shared" si="23"/>
        <v>3</v>
      </c>
    </row>
    <row r="348" spans="1:8" s="1" customFormat="1" ht="18" x14ac:dyDescent="0.35">
      <c r="A348" s="1" t="s">
        <v>397</v>
      </c>
      <c r="B348" s="4">
        <v>45283</v>
      </c>
      <c r="C348" s="37">
        <v>15.1736111111111</v>
      </c>
      <c r="D348" s="1">
        <f t="shared" si="20"/>
        <v>23</v>
      </c>
      <c r="E348" s="1">
        <f t="shared" si="21"/>
        <v>2023</v>
      </c>
      <c r="F348" s="5">
        <f t="shared" si="22"/>
        <v>23</v>
      </c>
      <c r="G348" s="30">
        <v>45283</v>
      </c>
      <c r="H348" s="1">
        <f t="shared" si="23"/>
        <v>4</v>
      </c>
    </row>
    <row r="349" spans="1:8" s="1" customFormat="1" ht="18" x14ac:dyDescent="0.35">
      <c r="A349" s="1" t="s">
        <v>398</v>
      </c>
      <c r="B349" s="4">
        <v>45376</v>
      </c>
      <c r="C349" s="37">
        <v>15.2152777777778</v>
      </c>
      <c r="D349" s="1">
        <f t="shared" si="20"/>
        <v>25</v>
      </c>
      <c r="E349" s="1">
        <f t="shared" si="21"/>
        <v>2024</v>
      </c>
      <c r="F349" s="5">
        <f t="shared" si="22"/>
        <v>25</v>
      </c>
      <c r="G349" s="30">
        <v>45376</v>
      </c>
      <c r="H349" s="1">
        <f t="shared" si="23"/>
        <v>5</v>
      </c>
    </row>
    <row r="350" spans="1:8" s="1" customFormat="1" ht="18" x14ac:dyDescent="0.35">
      <c r="A350" s="1" t="s">
        <v>399</v>
      </c>
      <c r="B350" s="4">
        <v>45619</v>
      </c>
      <c r="C350" s="37">
        <v>15.2569444444444</v>
      </c>
      <c r="D350" s="1">
        <f t="shared" si="20"/>
        <v>23</v>
      </c>
      <c r="E350" s="1">
        <f t="shared" si="21"/>
        <v>2024</v>
      </c>
      <c r="F350" s="5">
        <f t="shared" si="22"/>
        <v>23</v>
      </c>
      <c r="G350" s="30">
        <v>45619</v>
      </c>
      <c r="H350" s="1">
        <f t="shared" si="23"/>
        <v>6</v>
      </c>
    </row>
    <row r="351" spans="1:8" s="1" customFormat="1" ht="18" x14ac:dyDescent="0.35">
      <c r="A351" s="1" t="s">
        <v>400</v>
      </c>
      <c r="B351" s="4">
        <v>44218</v>
      </c>
      <c r="C351" s="37">
        <v>15.2986111111111</v>
      </c>
      <c r="D351" s="1">
        <f t="shared" si="20"/>
        <v>22</v>
      </c>
      <c r="E351" s="1">
        <f t="shared" si="21"/>
        <v>2021</v>
      </c>
      <c r="F351" s="5">
        <f t="shared" si="22"/>
        <v>22</v>
      </c>
      <c r="G351" s="30">
        <v>44218</v>
      </c>
      <c r="H351" s="1">
        <f t="shared" si="23"/>
        <v>7</v>
      </c>
    </row>
    <row r="352" spans="1:8" s="1" customFormat="1" ht="18" x14ac:dyDescent="0.35">
      <c r="A352" s="1" t="s">
        <v>401</v>
      </c>
      <c r="B352" s="4">
        <v>44639</v>
      </c>
      <c r="C352" s="37">
        <v>15.3402777777778</v>
      </c>
      <c r="D352" s="1">
        <f t="shared" si="20"/>
        <v>19</v>
      </c>
      <c r="E352" s="1">
        <f t="shared" si="21"/>
        <v>2022</v>
      </c>
      <c r="F352" s="5">
        <f t="shared" si="22"/>
        <v>19</v>
      </c>
      <c r="G352" s="30">
        <v>44639</v>
      </c>
      <c r="H352" s="1">
        <f t="shared" si="23"/>
        <v>8</v>
      </c>
    </row>
    <row r="353" spans="1:8" s="1" customFormat="1" ht="18" x14ac:dyDescent="0.35">
      <c r="A353" s="1" t="s">
        <v>402</v>
      </c>
      <c r="B353" s="4">
        <v>45137</v>
      </c>
      <c r="C353" s="37">
        <v>15.3819444444444</v>
      </c>
      <c r="D353" s="1">
        <f t="shared" si="20"/>
        <v>30</v>
      </c>
      <c r="E353" s="1">
        <f t="shared" si="21"/>
        <v>2023</v>
      </c>
      <c r="F353" s="5">
        <f t="shared" si="22"/>
        <v>30</v>
      </c>
      <c r="G353" s="30">
        <v>45137</v>
      </c>
      <c r="H353" s="1">
        <f t="shared" si="23"/>
        <v>9</v>
      </c>
    </row>
    <row r="354" spans="1:8" s="1" customFormat="1" ht="18" x14ac:dyDescent="0.35">
      <c r="A354" s="1" t="s">
        <v>403</v>
      </c>
      <c r="B354" s="4">
        <v>45000</v>
      </c>
      <c r="C354" s="37">
        <v>15.4236111111111</v>
      </c>
      <c r="D354" s="1">
        <f t="shared" si="20"/>
        <v>15</v>
      </c>
      <c r="E354" s="1">
        <f t="shared" si="21"/>
        <v>2023</v>
      </c>
      <c r="F354" s="5">
        <f t="shared" si="22"/>
        <v>15</v>
      </c>
      <c r="G354" s="30">
        <v>45000</v>
      </c>
      <c r="H354" s="1">
        <f t="shared" si="23"/>
        <v>10</v>
      </c>
    </row>
    <row r="355" spans="1:8" s="1" customFormat="1" ht="18" x14ac:dyDescent="0.35">
      <c r="A355" s="1" t="s">
        <v>404</v>
      </c>
      <c r="B355" s="4">
        <v>44060</v>
      </c>
      <c r="C355" s="37">
        <v>15.4652777777778</v>
      </c>
      <c r="D355" s="1">
        <f t="shared" si="20"/>
        <v>17</v>
      </c>
      <c r="E355" s="1">
        <f t="shared" si="21"/>
        <v>2020</v>
      </c>
      <c r="F355" s="5">
        <f t="shared" si="22"/>
        <v>17</v>
      </c>
      <c r="G355" s="30">
        <v>44060</v>
      </c>
      <c r="H355" s="1">
        <f t="shared" si="23"/>
        <v>11</v>
      </c>
    </row>
    <row r="356" spans="1:8" s="1" customFormat="1" ht="18" x14ac:dyDescent="0.35">
      <c r="A356" s="1" t="s">
        <v>405</v>
      </c>
      <c r="B356" s="4">
        <v>44149</v>
      </c>
      <c r="C356" s="37">
        <v>15.5069444444444</v>
      </c>
      <c r="D356" s="1">
        <f t="shared" si="20"/>
        <v>14</v>
      </c>
      <c r="E356" s="1">
        <f t="shared" si="21"/>
        <v>2020</v>
      </c>
      <c r="F356" s="5">
        <f t="shared" si="22"/>
        <v>14</v>
      </c>
      <c r="G356" s="30">
        <v>44149</v>
      </c>
      <c r="H356" s="1">
        <f t="shared" si="23"/>
        <v>12</v>
      </c>
    </row>
    <row r="357" spans="1:8" s="1" customFormat="1" ht="18" x14ac:dyDescent="0.35">
      <c r="A357" s="1" t="s">
        <v>406</v>
      </c>
      <c r="B357" s="4">
        <v>44192</v>
      </c>
      <c r="C357" s="37">
        <v>15.5486111111111</v>
      </c>
      <c r="D357" s="1">
        <f t="shared" si="20"/>
        <v>27</v>
      </c>
      <c r="E357" s="1">
        <f t="shared" si="21"/>
        <v>2020</v>
      </c>
      <c r="F357" s="5">
        <f t="shared" si="22"/>
        <v>27</v>
      </c>
      <c r="G357" s="30">
        <v>44192</v>
      </c>
      <c r="H357" s="1">
        <f t="shared" si="23"/>
        <v>13</v>
      </c>
    </row>
    <row r="358" spans="1:8" s="1" customFormat="1" ht="18" x14ac:dyDescent="0.35">
      <c r="A358" s="1" t="s">
        <v>407</v>
      </c>
      <c r="B358" s="4">
        <v>45313</v>
      </c>
      <c r="C358" s="37">
        <v>15.5902777777778</v>
      </c>
      <c r="D358" s="1">
        <f t="shared" si="20"/>
        <v>22</v>
      </c>
      <c r="E358" s="1">
        <f t="shared" si="21"/>
        <v>2024</v>
      </c>
      <c r="F358" s="5">
        <f t="shared" si="22"/>
        <v>22</v>
      </c>
      <c r="G358" s="30">
        <v>45313</v>
      </c>
      <c r="H358" s="1">
        <f t="shared" si="23"/>
        <v>14</v>
      </c>
    </row>
    <row r="359" spans="1:8" s="1" customFormat="1" ht="18" x14ac:dyDescent="0.35">
      <c r="A359" s="1" t="s">
        <v>408</v>
      </c>
      <c r="B359" s="4">
        <v>45243</v>
      </c>
      <c r="C359" s="37">
        <v>15.6319444444444</v>
      </c>
      <c r="D359" s="1">
        <f t="shared" si="20"/>
        <v>13</v>
      </c>
      <c r="E359" s="1">
        <f t="shared" si="21"/>
        <v>2023</v>
      </c>
      <c r="F359" s="5">
        <f t="shared" si="22"/>
        <v>13</v>
      </c>
      <c r="G359" s="30">
        <v>45243</v>
      </c>
      <c r="H359" s="1">
        <f t="shared" si="23"/>
        <v>15</v>
      </c>
    </row>
    <row r="360" spans="1:8" s="1" customFormat="1" ht="18" x14ac:dyDescent="0.35">
      <c r="A360" s="1" t="s">
        <v>409</v>
      </c>
      <c r="B360" s="4">
        <v>45373</v>
      </c>
      <c r="C360" s="37">
        <v>15.6736111111111</v>
      </c>
      <c r="D360" s="1">
        <f t="shared" si="20"/>
        <v>22</v>
      </c>
      <c r="E360" s="1">
        <f t="shared" si="21"/>
        <v>2024</v>
      </c>
      <c r="F360" s="5">
        <f t="shared" si="22"/>
        <v>22</v>
      </c>
      <c r="G360" s="30">
        <v>45373</v>
      </c>
      <c r="H360" s="1">
        <f t="shared" si="23"/>
        <v>16</v>
      </c>
    </row>
    <row r="361" spans="1:8" s="1" customFormat="1" ht="18" x14ac:dyDescent="0.35">
      <c r="A361" s="1">
        <v>74164254</v>
      </c>
      <c r="B361" s="4">
        <v>44870</v>
      </c>
      <c r="C361" s="37">
        <v>15.7152777777778</v>
      </c>
      <c r="D361" s="1">
        <f t="shared" si="20"/>
        <v>5</v>
      </c>
      <c r="E361" s="1">
        <f t="shared" si="21"/>
        <v>2022</v>
      </c>
      <c r="F361" s="5">
        <f t="shared" si="22"/>
        <v>5</v>
      </c>
      <c r="G361" s="30">
        <v>44870</v>
      </c>
      <c r="H361" s="1">
        <f t="shared" si="23"/>
        <v>17</v>
      </c>
    </row>
    <row r="362" spans="1:8" s="1" customFormat="1" ht="18" x14ac:dyDescent="0.35">
      <c r="A362" s="1" t="s">
        <v>410</v>
      </c>
      <c r="B362" s="4">
        <v>45233</v>
      </c>
      <c r="C362" s="37">
        <v>15.7569444444444</v>
      </c>
      <c r="D362" s="1">
        <f t="shared" si="20"/>
        <v>3</v>
      </c>
      <c r="E362" s="1">
        <f t="shared" si="21"/>
        <v>2023</v>
      </c>
      <c r="F362" s="5">
        <f t="shared" si="22"/>
        <v>3</v>
      </c>
      <c r="G362" s="30">
        <v>45233</v>
      </c>
      <c r="H362" s="1">
        <f t="shared" si="23"/>
        <v>18</v>
      </c>
    </row>
    <row r="363" spans="1:8" s="1" customFormat="1" ht="18" x14ac:dyDescent="0.35">
      <c r="A363" s="1" t="s">
        <v>411</v>
      </c>
      <c r="B363" s="4">
        <v>45124</v>
      </c>
      <c r="C363" s="37">
        <v>15.7986111111111</v>
      </c>
      <c r="D363" s="1">
        <f t="shared" si="20"/>
        <v>17</v>
      </c>
      <c r="E363" s="1">
        <f t="shared" si="21"/>
        <v>2023</v>
      </c>
      <c r="F363" s="5">
        <f t="shared" si="22"/>
        <v>17</v>
      </c>
      <c r="G363" s="30">
        <v>45124</v>
      </c>
      <c r="H363" s="1">
        <f t="shared" si="23"/>
        <v>19</v>
      </c>
    </row>
    <row r="364" spans="1:8" s="1" customFormat="1" ht="18" x14ac:dyDescent="0.35">
      <c r="A364" s="1" t="s">
        <v>412</v>
      </c>
      <c r="B364" s="4">
        <v>43959</v>
      </c>
      <c r="C364" s="37">
        <v>15.8402777777778</v>
      </c>
      <c r="D364" s="1">
        <f t="shared" si="20"/>
        <v>8</v>
      </c>
      <c r="E364" s="1">
        <f t="shared" si="21"/>
        <v>2020</v>
      </c>
      <c r="F364" s="5">
        <f t="shared" si="22"/>
        <v>8</v>
      </c>
      <c r="G364" s="30">
        <v>43959</v>
      </c>
      <c r="H364" s="1">
        <f t="shared" si="23"/>
        <v>20</v>
      </c>
    </row>
    <row r="365" spans="1:8" s="1" customFormat="1" ht="18" x14ac:dyDescent="0.35">
      <c r="A365" s="1" t="s">
        <v>413</v>
      </c>
      <c r="B365" s="4">
        <v>45409</v>
      </c>
      <c r="C365" s="37">
        <v>15.8819444444444</v>
      </c>
      <c r="D365" s="1">
        <f t="shared" si="20"/>
        <v>27</v>
      </c>
      <c r="E365" s="1">
        <f t="shared" si="21"/>
        <v>2024</v>
      </c>
      <c r="F365" s="5">
        <f t="shared" si="22"/>
        <v>27</v>
      </c>
      <c r="G365" s="30">
        <v>45409</v>
      </c>
      <c r="H365" s="1">
        <f t="shared" si="23"/>
        <v>21</v>
      </c>
    </row>
    <row r="366" spans="1:8" s="1" customFormat="1" ht="18" x14ac:dyDescent="0.35">
      <c r="A366" s="1" t="s">
        <v>414</v>
      </c>
      <c r="B366" s="4">
        <v>44424</v>
      </c>
      <c r="C366" s="37">
        <v>15.9236111111111</v>
      </c>
      <c r="D366" s="1">
        <f t="shared" si="20"/>
        <v>16</v>
      </c>
      <c r="E366" s="1">
        <f t="shared" si="21"/>
        <v>2021</v>
      </c>
      <c r="F366" s="5">
        <f t="shared" si="22"/>
        <v>16</v>
      </c>
      <c r="G366" s="30">
        <v>44424</v>
      </c>
      <c r="H366" s="1">
        <f t="shared" si="23"/>
        <v>22</v>
      </c>
    </row>
    <row r="367" spans="1:8" s="1" customFormat="1" ht="18" x14ac:dyDescent="0.35">
      <c r="A367" s="1" t="s">
        <v>415</v>
      </c>
      <c r="B367" s="4">
        <v>44808</v>
      </c>
      <c r="C367" s="37">
        <v>15.9652777777778</v>
      </c>
      <c r="D367" s="1">
        <f t="shared" si="20"/>
        <v>4</v>
      </c>
      <c r="E367" s="1">
        <f t="shared" si="21"/>
        <v>2022</v>
      </c>
      <c r="F367" s="5">
        <f t="shared" si="22"/>
        <v>4</v>
      </c>
      <c r="G367" s="30">
        <v>44808</v>
      </c>
      <c r="H367" s="1">
        <f t="shared" si="23"/>
        <v>23</v>
      </c>
    </row>
    <row r="368" spans="1:8" s="1" customFormat="1" ht="18" x14ac:dyDescent="0.35">
      <c r="A368" s="1" t="s">
        <v>416</v>
      </c>
      <c r="B368" s="4">
        <v>44416</v>
      </c>
      <c r="C368" s="37">
        <v>16.0069444444444</v>
      </c>
      <c r="D368" s="1">
        <f t="shared" si="20"/>
        <v>8</v>
      </c>
      <c r="E368" s="1">
        <f t="shared" si="21"/>
        <v>2021</v>
      </c>
      <c r="F368" s="5">
        <f t="shared" si="22"/>
        <v>8</v>
      </c>
      <c r="G368" s="30">
        <v>44416</v>
      </c>
      <c r="H368" s="1">
        <f t="shared" si="23"/>
        <v>0</v>
      </c>
    </row>
    <row r="369" spans="1:8" s="1" customFormat="1" ht="18" x14ac:dyDescent="0.35">
      <c r="A369" s="1" t="s">
        <v>417</v>
      </c>
      <c r="B369" s="4">
        <v>45513</v>
      </c>
      <c r="C369" s="37">
        <v>16.0486111111111</v>
      </c>
      <c r="D369" s="1">
        <f t="shared" si="20"/>
        <v>9</v>
      </c>
      <c r="E369" s="1">
        <f t="shared" si="21"/>
        <v>2024</v>
      </c>
      <c r="F369" s="5">
        <f t="shared" si="22"/>
        <v>9</v>
      </c>
      <c r="G369" s="30">
        <v>45513</v>
      </c>
      <c r="H369" s="1">
        <f t="shared" si="23"/>
        <v>1</v>
      </c>
    </row>
    <row r="370" spans="1:8" s="1" customFormat="1" ht="18" x14ac:dyDescent="0.35">
      <c r="A370" s="1" t="s">
        <v>418</v>
      </c>
      <c r="B370" s="4">
        <v>44622</v>
      </c>
      <c r="C370" s="37">
        <v>16.0902777777778</v>
      </c>
      <c r="D370" s="1">
        <f t="shared" si="20"/>
        <v>2</v>
      </c>
      <c r="E370" s="1">
        <f t="shared" si="21"/>
        <v>2022</v>
      </c>
      <c r="F370" s="5">
        <f t="shared" si="22"/>
        <v>2</v>
      </c>
      <c r="G370" s="30">
        <v>44622</v>
      </c>
      <c r="H370" s="1">
        <f t="shared" si="23"/>
        <v>2</v>
      </c>
    </row>
    <row r="371" spans="1:8" s="1" customFormat="1" ht="18" x14ac:dyDescent="0.35">
      <c r="A371" s="1" t="s">
        <v>419</v>
      </c>
      <c r="B371" s="4">
        <v>44736</v>
      </c>
      <c r="C371" s="37">
        <v>16.1319444444444</v>
      </c>
      <c r="D371" s="1">
        <f t="shared" si="20"/>
        <v>24</v>
      </c>
      <c r="E371" s="1">
        <f t="shared" si="21"/>
        <v>2022</v>
      </c>
      <c r="F371" s="5">
        <f t="shared" si="22"/>
        <v>24</v>
      </c>
      <c r="G371" s="30">
        <v>44736</v>
      </c>
      <c r="H371" s="1">
        <f t="shared" si="23"/>
        <v>3</v>
      </c>
    </row>
    <row r="372" spans="1:8" s="1" customFormat="1" ht="18" x14ac:dyDescent="0.35">
      <c r="A372" s="1" t="s">
        <v>420</v>
      </c>
      <c r="B372" s="4">
        <v>45550</v>
      </c>
      <c r="C372" s="37">
        <v>16.1736111111111</v>
      </c>
      <c r="D372" s="1">
        <f t="shared" si="20"/>
        <v>15</v>
      </c>
      <c r="E372" s="1">
        <f t="shared" si="21"/>
        <v>2024</v>
      </c>
      <c r="F372" s="5">
        <f t="shared" si="22"/>
        <v>15</v>
      </c>
      <c r="G372" s="30">
        <v>45550</v>
      </c>
      <c r="H372" s="1">
        <f t="shared" si="23"/>
        <v>4</v>
      </c>
    </row>
    <row r="373" spans="1:8" s="1" customFormat="1" ht="18" x14ac:dyDescent="0.35">
      <c r="A373" s="1" t="s">
        <v>421</v>
      </c>
      <c r="B373" s="4">
        <v>44606</v>
      </c>
      <c r="C373" s="37">
        <v>16.2152777777778</v>
      </c>
      <c r="D373" s="1">
        <f t="shared" si="20"/>
        <v>14</v>
      </c>
      <c r="E373" s="1">
        <f t="shared" si="21"/>
        <v>2022</v>
      </c>
      <c r="F373" s="5">
        <f t="shared" si="22"/>
        <v>14</v>
      </c>
      <c r="G373" s="30">
        <v>44606</v>
      </c>
      <c r="H373" s="1">
        <f t="shared" si="23"/>
        <v>5</v>
      </c>
    </row>
    <row r="374" spans="1:8" s="1" customFormat="1" ht="18" x14ac:dyDescent="0.35">
      <c r="A374" s="1" t="s">
        <v>422</v>
      </c>
      <c r="B374" s="4">
        <v>45302</v>
      </c>
      <c r="C374" s="37">
        <v>16.2569444444444</v>
      </c>
      <c r="D374" s="1">
        <f t="shared" si="20"/>
        <v>11</v>
      </c>
      <c r="E374" s="1">
        <f t="shared" si="21"/>
        <v>2024</v>
      </c>
      <c r="F374" s="5">
        <f t="shared" si="22"/>
        <v>11</v>
      </c>
      <c r="G374" s="30">
        <v>45302</v>
      </c>
      <c r="H374" s="1">
        <f t="shared" si="23"/>
        <v>6</v>
      </c>
    </row>
    <row r="375" spans="1:8" s="1" customFormat="1" ht="18" x14ac:dyDescent="0.35">
      <c r="A375" s="1" t="s">
        <v>423</v>
      </c>
      <c r="B375" s="4">
        <v>45446</v>
      </c>
      <c r="C375" s="37">
        <v>16.2986111111111</v>
      </c>
      <c r="D375" s="1">
        <f t="shared" si="20"/>
        <v>3</v>
      </c>
      <c r="E375" s="1">
        <f t="shared" si="21"/>
        <v>2024</v>
      </c>
      <c r="F375" s="5">
        <f t="shared" si="22"/>
        <v>3</v>
      </c>
      <c r="G375" s="30">
        <v>45446</v>
      </c>
      <c r="H375" s="1">
        <f t="shared" si="23"/>
        <v>7</v>
      </c>
    </row>
    <row r="376" spans="1:8" s="1" customFormat="1" ht="18" x14ac:dyDescent="0.35">
      <c r="A376" s="1" t="s">
        <v>424</v>
      </c>
      <c r="B376" s="4">
        <v>44984</v>
      </c>
      <c r="C376" s="37">
        <v>16.3402777777778</v>
      </c>
      <c r="D376" s="1">
        <f t="shared" si="20"/>
        <v>27</v>
      </c>
      <c r="E376" s="1">
        <f t="shared" si="21"/>
        <v>2023</v>
      </c>
      <c r="F376" s="5">
        <f t="shared" si="22"/>
        <v>27</v>
      </c>
      <c r="G376" s="30">
        <v>44984</v>
      </c>
      <c r="H376" s="1">
        <f t="shared" si="23"/>
        <v>8</v>
      </c>
    </row>
    <row r="377" spans="1:8" s="1" customFormat="1" ht="18" x14ac:dyDescent="0.35">
      <c r="A377" s="1" t="s">
        <v>425</v>
      </c>
      <c r="B377" s="4">
        <v>45358</v>
      </c>
      <c r="C377" s="37">
        <v>16.3819444444444</v>
      </c>
      <c r="D377" s="1">
        <f t="shared" si="20"/>
        <v>7</v>
      </c>
      <c r="E377" s="1">
        <f t="shared" si="21"/>
        <v>2024</v>
      </c>
      <c r="F377" s="5">
        <f t="shared" si="22"/>
        <v>7</v>
      </c>
      <c r="G377" s="30">
        <v>45358</v>
      </c>
      <c r="H377" s="1">
        <f t="shared" si="23"/>
        <v>9</v>
      </c>
    </row>
    <row r="378" spans="1:8" s="1" customFormat="1" ht="18" x14ac:dyDescent="0.35">
      <c r="A378" s="1" t="s">
        <v>426</v>
      </c>
      <c r="B378" s="4">
        <v>44508</v>
      </c>
      <c r="C378" s="37">
        <v>16.4236111111111</v>
      </c>
      <c r="D378" s="1">
        <f t="shared" si="20"/>
        <v>8</v>
      </c>
      <c r="E378" s="1">
        <f t="shared" si="21"/>
        <v>2021</v>
      </c>
      <c r="F378" s="5">
        <f t="shared" si="22"/>
        <v>8</v>
      </c>
      <c r="G378" s="30">
        <v>44508</v>
      </c>
      <c r="H378" s="1">
        <f t="shared" si="23"/>
        <v>10</v>
      </c>
    </row>
    <row r="379" spans="1:8" s="1" customFormat="1" ht="18" x14ac:dyDescent="0.35">
      <c r="A379" s="1" t="s">
        <v>427</v>
      </c>
      <c r="B379" s="4">
        <v>44627</v>
      </c>
      <c r="C379" s="37">
        <v>16.4652777777778</v>
      </c>
      <c r="D379" s="1">
        <f t="shared" si="20"/>
        <v>7</v>
      </c>
      <c r="E379" s="1">
        <f t="shared" si="21"/>
        <v>2022</v>
      </c>
      <c r="F379" s="5">
        <f t="shared" si="22"/>
        <v>7</v>
      </c>
      <c r="G379" s="30">
        <v>44627</v>
      </c>
      <c r="H379" s="1">
        <f t="shared" si="23"/>
        <v>11</v>
      </c>
    </row>
    <row r="380" spans="1:8" s="1" customFormat="1" ht="18" x14ac:dyDescent="0.35">
      <c r="A380" s="1" t="s">
        <v>428</v>
      </c>
      <c r="B380" s="4">
        <v>44621</v>
      </c>
      <c r="C380" s="37">
        <v>16.5069444444444</v>
      </c>
      <c r="D380" s="1">
        <f t="shared" si="20"/>
        <v>1</v>
      </c>
      <c r="E380" s="1">
        <f t="shared" si="21"/>
        <v>2022</v>
      </c>
      <c r="F380" s="5">
        <f t="shared" si="22"/>
        <v>1</v>
      </c>
      <c r="G380" s="30">
        <v>44621</v>
      </c>
      <c r="H380" s="1">
        <f t="shared" si="23"/>
        <v>12</v>
      </c>
    </row>
    <row r="381" spans="1:8" s="1" customFormat="1" ht="18" x14ac:dyDescent="0.35">
      <c r="A381" s="1" t="s">
        <v>429</v>
      </c>
      <c r="B381" s="4">
        <v>44333</v>
      </c>
      <c r="C381" s="37">
        <v>16.5486111111111</v>
      </c>
      <c r="D381" s="1">
        <f t="shared" si="20"/>
        <v>17</v>
      </c>
      <c r="E381" s="1">
        <f t="shared" si="21"/>
        <v>2021</v>
      </c>
      <c r="F381" s="5">
        <f t="shared" si="22"/>
        <v>17</v>
      </c>
      <c r="G381" s="30">
        <v>44333</v>
      </c>
      <c r="H381" s="1">
        <f t="shared" si="23"/>
        <v>13</v>
      </c>
    </row>
    <row r="382" spans="1:8" s="1" customFormat="1" ht="18" x14ac:dyDescent="0.35">
      <c r="A382" s="1" t="s">
        <v>430</v>
      </c>
      <c r="B382" s="4">
        <v>44308</v>
      </c>
      <c r="C382" s="37">
        <v>16.5902777777778</v>
      </c>
      <c r="D382" s="1">
        <f t="shared" si="20"/>
        <v>22</v>
      </c>
      <c r="E382" s="1">
        <f t="shared" si="21"/>
        <v>2021</v>
      </c>
      <c r="F382" s="5">
        <f t="shared" si="22"/>
        <v>22</v>
      </c>
      <c r="G382" s="30">
        <v>44308</v>
      </c>
      <c r="H382" s="1">
        <f t="shared" si="23"/>
        <v>14</v>
      </c>
    </row>
    <row r="383" spans="1:8" s="1" customFormat="1" ht="18" x14ac:dyDescent="0.35">
      <c r="A383" s="1" t="s">
        <v>431</v>
      </c>
      <c r="B383" s="4">
        <v>45639</v>
      </c>
      <c r="C383" s="37">
        <v>16.6319444444444</v>
      </c>
      <c r="D383" s="1">
        <f t="shared" si="20"/>
        <v>13</v>
      </c>
      <c r="E383" s="1">
        <f t="shared" si="21"/>
        <v>2024</v>
      </c>
      <c r="F383" s="5">
        <f t="shared" si="22"/>
        <v>13</v>
      </c>
      <c r="G383" s="30">
        <v>45639</v>
      </c>
      <c r="H383" s="1">
        <f t="shared" si="23"/>
        <v>15</v>
      </c>
    </row>
    <row r="384" spans="1:8" s="1" customFormat="1" ht="18" x14ac:dyDescent="0.35">
      <c r="A384" s="1" t="s">
        <v>432</v>
      </c>
      <c r="B384" s="4">
        <v>43970</v>
      </c>
      <c r="C384" s="37">
        <v>16.6736111111111</v>
      </c>
      <c r="D384" s="1">
        <f t="shared" si="20"/>
        <v>19</v>
      </c>
      <c r="E384" s="1">
        <f t="shared" si="21"/>
        <v>2020</v>
      </c>
      <c r="F384" s="5">
        <f t="shared" si="22"/>
        <v>19</v>
      </c>
      <c r="G384" s="30">
        <v>43970</v>
      </c>
      <c r="H384" s="1">
        <f t="shared" si="23"/>
        <v>16</v>
      </c>
    </row>
    <row r="385" spans="1:8" s="1" customFormat="1" ht="18" x14ac:dyDescent="0.35">
      <c r="A385" s="1" t="s">
        <v>433</v>
      </c>
      <c r="B385" s="4">
        <v>44768</v>
      </c>
      <c r="C385" s="37">
        <v>16.7152777777778</v>
      </c>
      <c r="D385" s="1">
        <f t="shared" si="20"/>
        <v>26</v>
      </c>
      <c r="E385" s="1">
        <f t="shared" si="21"/>
        <v>2022</v>
      </c>
      <c r="F385" s="5">
        <f t="shared" si="22"/>
        <v>26</v>
      </c>
      <c r="G385" s="30">
        <v>44768</v>
      </c>
      <c r="H385" s="1">
        <f t="shared" si="23"/>
        <v>17</v>
      </c>
    </row>
    <row r="386" spans="1:8" s="1" customFormat="1" ht="18" x14ac:dyDescent="0.35">
      <c r="A386" s="1" t="s">
        <v>434</v>
      </c>
      <c r="B386" s="4">
        <v>44568</v>
      </c>
      <c r="C386" s="37">
        <v>16.7569444444444</v>
      </c>
      <c r="D386" s="1">
        <f t="shared" si="20"/>
        <v>7</v>
      </c>
      <c r="E386" s="1">
        <f t="shared" si="21"/>
        <v>2022</v>
      </c>
      <c r="F386" s="5">
        <f t="shared" si="22"/>
        <v>7</v>
      </c>
      <c r="G386" s="30">
        <v>44568</v>
      </c>
      <c r="H386" s="1">
        <f t="shared" si="23"/>
        <v>18</v>
      </c>
    </row>
    <row r="387" spans="1:8" s="1" customFormat="1" ht="18" x14ac:dyDescent="0.35">
      <c r="A387" s="1" t="s">
        <v>435</v>
      </c>
      <c r="B387" s="4">
        <v>44834</v>
      </c>
      <c r="C387" s="37">
        <v>16.7986111111111</v>
      </c>
      <c r="D387" s="1">
        <f t="shared" ref="D387:D450" si="24">DAY(B387)</f>
        <v>30</v>
      </c>
      <c r="E387" s="1">
        <f t="shared" ref="E387:E450" si="25">YEAR(B387)</f>
        <v>2022</v>
      </c>
      <c r="F387" s="5">
        <f t="shared" ref="F387:F450" si="26">D387</f>
        <v>30</v>
      </c>
      <c r="G387" s="30">
        <v>44834</v>
      </c>
      <c r="H387" s="1">
        <f t="shared" ref="H387:H450" si="27">HOUR(C387)</f>
        <v>19</v>
      </c>
    </row>
    <row r="388" spans="1:8" s="1" customFormat="1" ht="18" x14ac:dyDescent="0.35">
      <c r="A388" s="1" t="s">
        <v>436</v>
      </c>
      <c r="B388" s="4">
        <v>45403</v>
      </c>
      <c r="C388" s="37">
        <v>16.8402777777778</v>
      </c>
      <c r="D388" s="1">
        <f t="shared" si="24"/>
        <v>21</v>
      </c>
      <c r="E388" s="1">
        <f t="shared" si="25"/>
        <v>2024</v>
      </c>
      <c r="F388" s="5">
        <f t="shared" si="26"/>
        <v>21</v>
      </c>
      <c r="G388" s="30">
        <v>45403</v>
      </c>
      <c r="H388" s="1">
        <f t="shared" si="27"/>
        <v>20</v>
      </c>
    </row>
    <row r="389" spans="1:8" s="1" customFormat="1" ht="18" x14ac:dyDescent="0.35">
      <c r="A389" s="1" t="s">
        <v>437</v>
      </c>
      <c r="B389" s="4">
        <v>44745</v>
      </c>
      <c r="C389" s="37">
        <v>16.8819444444444</v>
      </c>
      <c r="D389" s="1">
        <f t="shared" si="24"/>
        <v>3</v>
      </c>
      <c r="E389" s="1">
        <f t="shared" si="25"/>
        <v>2022</v>
      </c>
      <c r="F389" s="5">
        <f t="shared" si="26"/>
        <v>3</v>
      </c>
      <c r="G389" s="30">
        <v>44745</v>
      </c>
      <c r="H389" s="1">
        <f t="shared" si="27"/>
        <v>21</v>
      </c>
    </row>
    <row r="390" spans="1:8" s="1" customFormat="1" ht="18" x14ac:dyDescent="0.35">
      <c r="A390" s="1" t="s">
        <v>438</v>
      </c>
      <c r="B390" s="4">
        <v>44773</v>
      </c>
      <c r="C390" s="37">
        <v>16.9236111111111</v>
      </c>
      <c r="D390" s="1">
        <f t="shared" si="24"/>
        <v>31</v>
      </c>
      <c r="E390" s="1">
        <f t="shared" si="25"/>
        <v>2022</v>
      </c>
      <c r="F390" s="5">
        <f t="shared" si="26"/>
        <v>31</v>
      </c>
      <c r="G390" s="30">
        <v>44773</v>
      </c>
      <c r="H390" s="1">
        <f t="shared" si="27"/>
        <v>22</v>
      </c>
    </row>
    <row r="391" spans="1:8" s="1" customFormat="1" ht="18" x14ac:dyDescent="0.35">
      <c r="A391" s="1" t="s">
        <v>439</v>
      </c>
      <c r="B391" s="4">
        <v>44106</v>
      </c>
      <c r="C391" s="37">
        <v>16.9652777777778</v>
      </c>
      <c r="D391" s="1">
        <f t="shared" si="24"/>
        <v>2</v>
      </c>
      <c r="E391" s="1">
        <f t="shared" si="25"/>
        <v>2020</v>
      </c>
      <c r="F391" s="5">
        <f t="shared" si="26"/>
        <v>2</v>
      </c>
      <c r="G391" s="30">
        <v>44106</v>
      </c>
      <c r="H391" s="1">
        <f t="shared" si="27"/>
        <v>23</v>
      </c>
    </row>
    <row r="392" spans="1:8" s="1" customFormat="1" ht="18" x14ac:dyDescent="0.35">
      <c r="A392" s="1" t="s">
        <v>440</v>
      </c>
      <c r="B392" s="4">
        <v>44399</v>
      </c>
      <c r="C392" s="37">
        <v>17.0069444444444</v>
      </c>
      <c r="D392" s="1">
        <f t="shared" si="24"/>
        <v>22</v>
      </c>
      <c r="E392" s="1">
        <f t="shared" si="25"/>
        <v>2021</v>
      </c>
      <c r="F392" s="5">
        <f t="shared" si="26"/>
        <v>22</v>
      </c>
      <c r="G392" s="30">
        <v>44399</v>
      </c>
      <c r="H392" s="1">
        <f t="shared" si="27"/>
        <v>0</v>
      </c>
    </row>
    <row r="393" spans="1:8" s="1" customFormat="1" ht="18" x14ac:dyDescent="0.35">
      <c r="A393" s="1" t="s">
        <v>441</v>
      </c>
      <c r="B393" s="4">
        <v>44377</v>
      </c>
      <c r="C393" s="37">
        <v>17.0486111111111</v>
      </c>
      <c r="D393" s="1">
        <f t="shared" si="24"/>
        <v>30</v>
      </c>
      <c r="E393" s="1">
        <f t="shared" si="25"/>
        <v>2021</v>
      </c>
      <c r="F393" s="5">
        <f t="shared" si="26"/>
        <v>30</v>
      </c>
      <c r="G393" s="30">
        <v>44377</v>
      </c>
      <c r="H393" s="1">
        <f t="shared" si="27"/>
        <v>1</v>
      </c>
    </row>
    <row r="394" spans="1:8" s="1" customFormat="1" ht="18" x14ac:dyDescent="0.35">
      <c r="A394" s="1" t="s">
        <v>442</v>
      </c>
      <c r="B394" s="4">
        <v>45416</v>
      </c>
      <c r="C394" s="37">
        <v>17.0902777777778</v>
      </c>
      <c r="D394" s="1">
        <f t="shared" si="24"/>
        <v>4</v>
      </c>
      <c r="E394" s="1">
        <f t="shared" si="25"/>
        <v>2024</v>
      </c>
      <c r="F394" s="5">
        <f t="shared" si="26"/>
        <v>4</v>
      </c>
      <c r="G394" s="30">
        <v>45416</v>
      </c>
      <c r="H394" s="1">
        <f t="shared" si="27"/>
        <v>2</v>
      </c>
    </row>
    <row r="395" spans="1:8" s="1" customFormat="1" ht="18" x14ac:dyDescent="0.35">
      <c r="A395" s="1" t="s">
        <v>443</v>
      </c>
      <c r="B395" s="4">
        <v>44598</v>
      </c>
      <c r="C395" s="37">
        <v>17.1319444444444</v>
      </c>
      <c r="D395" s="1">
        <f t="shared" si="24"/>
        <v>6</v>
      </c>
      <c r="E395" s="1">
        <f t="shared" si="25"/>
        <v>2022</v>
      </c>
      <c r="F395" s="5">
        <f t="shared" si="26"/>
        <v>6</v>
      </c>
      <c r="G395" s="30">
        <v>44598</v>
      </c>
      <c r="H395" s="1">
        <f t="shared" si="27"/>
        <v>3</v>
      </c>
    </row>
    <row r="396" spans="1:8" s="1" customFormat="1" ht="18" x14ac:dyDescent="0.35">
      <c r="A396" s="2" t="s">
        <v>444</v>
      </c>
      <c r="B396" s="4">
        <v>44427</v>
      </c>
      <c r="C396" s="37">
        <v>17.1736111111111</v>
      </c>
      <c r="D396" s="1">
        <f t="shared" si="24"/>
        <v>19</v>
      </c>
      <c r="E396" s="1">
        <f t="shared" si="25"/>
        <v>2021</v>
      </c>
      <c r="F396" s="5">
        <f t="shared" si="26"/>
        <v>19</v>
      </c>
      <c r="G396" s="30">
        <v>44427</v>
      </c>
      <c r="H396" s="1">
        <f t="shared" si="27"/>
        <v>4</v>
      </c>
    </row>
    <row r="397" spans="1:8" s="1" customFormat="1" ht="18" x14ac:dyDescent="0.35">
      <c r="A397" s="1">
        <v>65855880</v>
      </c>
      <c r="B397" s="4">
        <v>45470</v>
      </c>
      <c r="C397" s="37">
        <v>17.2152777777778</v>
      </c>
      <c r="D397" s="1">
        <f t="shared" si="24"/>
        <v>27</v>
      </c>
      <c r="E397" s="1">
        <f t="shared" si="25"/>
        <v>2024</v>
      </c>
      <c r="F397" s="5">
        <f t="shared" si="26"/>
        <v>27</v>
      </c>
      <c r="G397" s="30">
        <v>45470</v>
      </c>
      <c r="H397" s="1">
        <f t="shared" si="27"/>
        <v>5</v>
      </c>
    </row>
    <row r="398" spans="1:8" s="1" customFormat="1" ht="18" x14ac:dyDescent="0.35">
      <c r="A398" s="1" t="s">
        <v>445</v>
      </c>
      <c r="B398" s="4">
        <v>45419</v>
      </c>
      <c r="C398" s="37">
        <v>17.2569444444444</v>
      </c>
      <c r="D398" s="1">
        <f t="shared" si="24"/>
        <v>7</v>
      </c>
      <c r="E398" s="1">
        <f t="shared" si="25"/>
        <v>2024</v>
      </c>
      <c r="F398" s="5">
        <f t="shared" si="26"/>
        <v>7</v>
      </c>
      <c r="G398" s="30">
        <v>45419</v>
      </c>
      <c r="H398" s="1">
        <f t="shared" si="27"/>
        <v>6</v>
      </c>
    </row>
    <row r="399" spans="1:8" s="1" customFormat="1" ht="18" x14ac:dyDescent="0.35">
      <c r="A399" s="1" t="s">
        <v>446</v>
      </c>
      <c r="B399" s="4">
        <v>44370</v>
      </c>
      <c r="C399" s="37">
        <v>17.2986111111111</v>
      </c>
      <c r="D399" s="1">
        <f t="shared" si="24"/>
        <v>23</v>
      </c>
      <c r="E399" s="1">
        <f t="shared" si="25"/>
        <v>2021</v>
      </c>
      <c r="F399" s="5">
        <f t="shared" si="26"/>
        <v>23</v>
      </c>
      <c r="G399" s="30">
        <v>44370</v>
      </c>
      <c r="H399" s="1">
        <f t="shared" si="27"/>
        <v>7</v>
      </c>
    </row>
    <row r="400" spans="1:8" s="1" customFormat="1" ht="18" x14ac:dyDescent="0.35">
      <c r="A400" s="1" t="s">
        <v>447</v>
      </c>
      <c r="B400" s="4">
        <v>44196</v>
      </c>
      <c r="C400" s="37">
        <v>17.3402777777778</v>
      </c>
      <c r="D400" s="1">
        <f t="shared" si="24"/>
        <v>31</v>
      </c>
      <c r="E400" s="1">
        <f t="shared" si="25"/>
        <v>2020</v>
      </c>
      <c r="F400" s="5">
        <f t="shared" si="26"/>
        <v>31</v>
      </c>
      <c r="G400" s="30">
        <v>44196</v>
      </c>
      <c r="H400" s="1">
        <f t="shared" si="27"/>
        <v>8</v>
      </c>
    </row>
    <row r="401" spans="1:8" s="1" customFormat="1" ht="18" x14ac:dyDescent="0.35">
      <c r="A401" s="1" t="s">
        <v>448</v>
      </c>
      <c r="B401" s="4">
        <v>45169</v>
      </c>
      <c r="C401" s="37">
        <v>17.3819444444444</v>
      </c>
      <c r="D401" s="1">
        <f t="shared" si="24"/>
        <v>31</v>
      </c>
      <c r="E401" s="1">
        <f t="shared" si="25"/>
        <v>2023</v>
      </c>
      <c r="F401" s="5">
        <f t="shared" si="26"/>
        <v>31</v>
      </c>
      <c r="G401" s="30">
        <v>45169</v>
      </c>
      <c r="H401" s="1">
        <f t="shared" si="27"/>
        <v>9</v>
      </c>
    </row>
    <row r="402" spans="1:8" s="1" customFormat="1" ht="18" x14ac:dyDescent="0.35">
      <c r="A402" s="1" t="s">
        <v>449</v>
      </c>
      <c r="B402" s="4">
        <v>43884</v>
      </c>
      <c r="C402" s="37">
        <v>17.4236111111111</v>
      </c>
      <c r="D402" s="1">
        <f t="shared" si="24"/>
        <v>23</v>
      </c>
      <c r="E402" s="1">
        <f t="shared" si="25"/>
        <v>2020</v>
      </c>
      <c r="F402" s="5">
        <f t="shared" si="26"/>
        <v>23</v>
      </c>
      <c r="G402" s="30">
        <v>43884</v>
      </c>
      <c r="H402" s="1">
        <f t="shared" si="27"/>
        <v>10</v>
      </c>
    </row>
    <row r="403" spans="1:8" s="1" customFormat="1" ht="18" x14ac:dyDescent="0.35">
      <c r="A403" s="1" t="s">
        <v>450</v>
      </c>
      <c r="B403" s="4">
        <v>44039</v>
      </c>
      <c r="C403" s="37">
        <v>17.4652777777778</v>
      </c>
      <c r="D403" s="1">
        <f t="shared" si="24"/>
        <v>27</v>
      </c>
      <c r="E403" s="1">
        <f t="shared" si="25"/>
        <v>2020</v>
      </c>
      <c r="F403" s="5">
        <f t="shared" si="26"/>
        <v>27</v>
      </c>
      <c r="G403" s="30">
        <v>44039</v>
      </c>
      <c r="H403" s="1">
        <f t="shared" si="27"/>
        <v>11</v>
      </c>
    </row>
    <row r="404" spans="1:8" s="1" customFormat="1" ht="18" x14ac:dyDescent="0.35">
      <c r="A404" s="1" t="s">
        <v>451</v>
      </c>
      <c r="B404" s="4">
        <v>44630</v>
      </c>
      <c r="C404" s="37">
        <v>17.5069444444444</v>
      </c>
      <c r="D404" s="1">
        <f t="shared" si="24"/>
        <v>10</v>
      </c>
      <c r="E404" s="1">
        <f t="shared" si="25"/>
        <v>2022</v>
      </c>
      <c r="F404" s="5">
        <f t="shared" si="26"/>
        <v>10</v>
      </c>
      <c r="G404" s="30">
        <v>44630</v>
      </c>
      <c r="H404" s="1">
        <f t="shared" si="27"/>
        <v>12</v>
      </c>
    </row>
    <row r="405" spans="1:8" s="1" customFormat="1" ht="18" x14ac:dyDescent="0.35">
      <c r="A405" s="1" t="s">
        <v>452</v>
      </c>
      <c r="B405" s="4">
        <v>45414</v>
      </c>
      <c r="C405" s="37">
        <v>17.5486111111111</v>
      </c>
      <c r="D405" s="1">
        <f t="shared" si="24"/>
        <v>2</v>
      </c>
      <c r="E405" s="1">
        <f t="shared" si="25"/>
        <v>2024</v>
      </c>
      <c r="F405" s="5">
        <f t="shared" si="26"/>
        <v>2</v>
      </c>
      <c r="G405" s="30">
        <v>45414</v>
      </c>
      <c r="H405" s="1">
        <f t="shared" si="27"/>
        <v>13</v>
      </c>
    </row>
    <row r="406" spans="1:8" s="1" customFormat="1" ht="18" x14ac:dyDescent="0.35">
      <c r="A406" s="1" t="s">
        <v>453</v>
      </c>
      <c r="B406" s="4">
        <v>44671</v>
      </c>
      <c r="C406" s="37">
        <v>17.5902777777778</v>
      </c>
      <c r="D406" s="1">
        <f t="shared" si="24"/>
        <v>20</v>
      </c>
      <c r="E406" s="1">
        <f t="shared" si="25"/>
        <v>2022</v>
      </c>
      <c r="F406" s="5">
        <f t="shared" si="26"/>
        <v>20</v>
      </c>
      <c r="G406" s="30">
        <v>44671</v>
      </c>
      <c r="H406" s="1">
        <f t="shared" si="27"/>
        <v>14</v>
      </c>
    </row>
    <row r="407" spans="1:8" s="1" customFormat="1" ht="18" x14ac:dyDescent="0.35">
      <c r="A407" s="1" t="s">
        <v>454</v>
      </c>
      <c r="B407" s="4">
        <v>45479</v>
      </c>
      <c r="C407" s="37">
        <v>17.6319444444444</v>
      </c>
      <c r="D407" s="1">
        <f t="shared" si="24"/>
        <v>6</v>
      </c>
      <c r="E407" s="1">
        <f t="shared" si="25"/>
        <v>2024</v>
      </c>
      <c r="F407" s="5">
        <f t="shared" si="26"/>
        <v>6</v>
      </c>
      <c r="G407" s="30">
        <v>45479</v>
      </c>
      <c r="H407" s="1">
        <f t="shared" si="27"/>
        <v>15</v>
      </c>
    </row>
    <row r="408" spans="1:8" s="1" customFormat="1" ht="18" x14ac:dyDescent="0.35">
      <c r="A408" s="1" t="s">
        <v>455</v>
      </c>
      <c r="B408" s="4">
        <v>45140</v>
      </c>
      <c r="C408" s="37">
        <v>17.6736111111111</v>
      </c>
      <c r="D408" s="1">
        <f t="shared" si="24"/>
        <v>2</v>
      </c>
      <c r="E408" s="1">
        <f t="shared" si="25"/>
        <v>2023</v>
      </c>
      <c r="F408" s="5">
        <f t="shared" si="26"/>
        <v>2</v>
      </c>
      <c r="G408" s="30">
        <v>45140</v>
      </c>
      <c r="H408" s="1">
        <f t="shared" si="27"/>
        <v>16</v>
      </c>
    </row>
    <row r="409" spans="1:8" s="1" customFormat="1" ht="18" x14ac:dyDescent="0.35">
      <c r="A409" s="1" t="s">
        <v>456</v>
      </c>
      <c r="B409" s="4">
        <v>44013</v>
      </c>
      <c r="C409" s="37">
        <v>17.7152777777778</v>
      </c>
      <c r="D409" s="1">
        <f t="shared" si="24"/>
        <v>1</v>
      </c>
      <c r="E409" s="1">
        <f t="shared" si="25"/>
        <v>2020</v>
      </c>
      <c r="F409" s="5">
        <f t="shared" si="26"/>
        <v>1</v>
      </c>
      <c r="G409" s="30">
        <v>44013</v>
      </c>
      <c r="H409" s="1">
        <f t="shared" si="27"/>
        <v>17</v>
      </c>
    </row>
    <row r="410" spans="1:8" s="1" customFormat="1" ht="18" x14ac:dyDescent="0.35">
      <c r="A410" s="1" t="s">
        <v>457</v>
      </c>
      <c r="B410" s="4">
        <v>45449</v>
      </c>
      <c r="C410" s="37">
        <v>17.7569444444444</v>
      </c>
      <c r="D410" s="1">
        <f t="shared" si="24"/>
        <v>6</v>
      </c>
      <c r="E410" s="1">
        <f t="shared" si="25"/>
        <v>2024</v>
      </c>
      <c r="F410" s="5">
        <f t="shared" si="26"/>
        <v>6</v>
      </c>
      <c r="G410" s="30">
        <v>45449</v>
      </c>
      <c r="H410" s="1">
        <f t="shared" si="27"/>
        <v>18</v>
      </c>
    </row>
    <row r="411" spans="1:8" s="1" customFormat="1" ht="18" x14ac:dyDescent="0.35">
      <c r="A411" s="1" t="s">
        <v>458</v>
      </c>
      <c r="B411" s="4">
        <v>44446</v>
      </c>
      <c r="C411" s="37">
        <v>17.7986111111111</v>
      </c>
      <c r="D411" s="1">
        <f t="shared" si="24"/>
        <v>7</v>
      </c>
      <c r="E411" s="1">
        <f t="shared" si="25"/>
        <v>2021</v>
      </c>
      <c r="F411" s="5">
        <f t="shared" si="26"/>
        <v>7</v>
      </c>
      <c r="G411" s="30">
        <v>44446</v>
      </c>
      <c r="H411" s="1">
        <f t="shared" si="27"/>
        <v>19</v>
      </c>
    </row>
    <row r="412" spans="1:8" s="1" customFormat="1" ht="18" x14ac:dyDescent="0.35">
      <c r="A412" s="1" t="s">
        <v>459</v>
      </c>
      <c r="B412" s="4">
        <v>44165</v>
      </c>
      <c r="C412" s="37">
        <v>17.8402777777778</v>
      </c>
      <c r="D412" s="1">
        <f t="shared" si="24"/>
        <v>30</v>
      </c>
      <c r="E412" s="1">
        <f t="shared" si="25"/>
        <v>2020</v>
      </c>
      <c r="F412" s="5">
        <f t="shared" si="26"/>
        <v>30</v>
      </c>
      <c r="G412" s="30">
        <v>44165</v>
      </c>
      <c r="H412" s="1">
        <f t="shared" si="27"/>
        <v>20</v>
      </c>
    </row>
    <row r="413" spans="1:8" s="1" customFormat="1" ht="18" x14ac:dyDescent="0.35">
      <c r="A413" s="1" t="s">
        <v>460</v>
      </c>
      <c r="B413" s="4">
        <v>45422</v>
      </c>
      <c r="C413" s="37">
        <v>17.8819444444444</v>
      </c>
      <c r="D413" s="1">
        <f t="shared" si="24"/>
        <v>10</v>
      </c>
      <c r="E413" s="1">
        <f t="shared" si="25"/>
        <v>2024</v>
      </c>
      <c r="F413" s="5">
        <f t="shared" si="26"/>
        <v>10</v>
      </c>
      <c r="G413" s="30">
        <v>45422</v>
      </c>
      <c r="H413" s="1">
        <f t="shared" si="27"/>
        <v>21</v>
      </c>
    </row>
    <row r="414" spans="1:8" s="1" customFormat="1" ht="18" x14ac:dyDescent="0.35">
      <c r="A414" s="1" t="s">
        <v>461</v>
      </c>
      <c r="B414" s="4">
        <v>45521</v>
      </c>
      <c r="C414" s="37">
        <v>17.9236111111111</v>
      </c>
      <c r="D414" s="1">
        <f t="shared" si="24"/>
        <v>17</v>
      </c>
      <c r="E414" s="1">
        <f t="shared" si="25"/>
        <v>2024</v>
      </c>
      <c r="F414" s="5">
        <f t="shared" si="26"/>
        <v>17</v>
      </c>
      <c r="G414" s="30">
        <v>45521</v>
      </c>
      <c r="H414" s="1">
        <f t="shared" si="27"/>
        <v>22</v>
      </c>
    </row>
    <row r="415" spans="1:8" s="1" customFormat="1" ht="18" x14ac:dyDescent="0.35">
      <c r="A415" s="1" t="s">
        <v>462</v>
      </c>
      <c r="B415" s="4">
        <v>44044</v>
      </c>
      <c r="C415" s="37">
        <v>17.9652777777778</v>
      </c>
      <c r="D415" s="1">
        <f t="shared" si="24"/>
        <v>1</v>
      </c>
      <c r="E415" s="1">
        <f t="shared" si="25"/>
        <v>2020</v>
      </c>
      <c r="F415" s="5">
        <f t="shared" si="26"/>
        <v>1</v>
      </c>
      <c r="G415" s="30">
        <v>44044</v>
      </c>
      <c r="H415" s="1">
        <f t="shared" si="27"/>
        <v>23</v>
      </c>
    </row>
    <row r="416" spans="1:8" s="1" customFormat="1" ht="18" x14ac:dyDescent="0.35">
      <c r="A416" s="1" t="s">
        <v>463</v>
      </c>
      <c r="B416" s="4">
        <v>44936</v>
      </c>
      <c r="C416" s="37">
        <v>18.0069444444444</v>
      </c>
      <c r="D416" s="1">
        <f t="shared" si="24"/>
        <v>10</v>
      </c>
      <c r="E416" s="1">
        <f t="shared" si="25"/>
        <v>2023</v>
      </c>
      <c r="F416" s="5">
        <f t="shared" si="26"/>
        <v>10</v>
      </c>
      <c r="G416" s="30">
        <v>44936</v>
      </c>
      <c r="H416" s="1">
        <f t="shared" si="27"/>
        <v>0</v>
      </c>
    </row>
    <row r="417" spans="1:8" s="1" customFormat="1" ht="18" x14ac:dyDescent="0.35">
      <c r="A417" s="1" t="s">
        <v>464</v>
      </c>
      <c r="B417" s="4">
        <v>44954</v>
      </c>
      <c r="C417" s="37">
        <v>18.0486111111111</v>
      </c>
      <c r="D417" s="1">
        <f t="shared" si="24"/>
        <v>28</v>
      </c>
      <c r="E417" s="1">
        <f t="shared" si="25"/>
        <v>2023</v>
      </c>
      <c r="F417" s="5">
        <f t="shared" si="26"/>
        <v>28</v>
      </c>
      <c r="G417" s="30">
        <v>44954</v>
      </c>
      <c r="H417" s="1">
        <f t="shared" si="27"/>
        <v>1</v>
      </c>
    </row>
    <row r="418" spans="1:8" s="1" customFormat="1" ht="18" x14ac:dyDescent="0.35">
      <c r="A418" s="1" t="s">
        <v>465</v>
      </c>
      <c r="B418" s="4">
        <v>43976</v>
      </c>
      <c r="C418" s="37">
        <v>18.0902777777778</v>
      </c>
      <c r="D418" s="1">
        <f t="shared" si="24"/>
        <v>25</v>
      </c>
      <c r="E418" s="1">
        <f t="shared" si="25"/>
        <v>2020</v>
      </c>
      <c r="F418" s="5">
        <f t="shared" si="26"/>
        <v>25</v>
      </c>
      <c r="G418" s="30">
        <v>43976</v>
      </c>
      <c r="H418" s="1">
        <f t="shared" si="27"/>
        <v>2</v>
      </c>
    </row>
    <row r="419" spans="1:8" s="1" customFormat="1" ht="18" x14ac:dyDescent="0.35">
      <c r="A419" s="1" t="s">
        <v>466</v>
      </c>
      <c r="B419" s="4">
        <v>44887</v>
      </c>
      <c r="C419" s="37">
        <v>18.1319444444444</v>
      </c>
      <c r="D419" s="1">
        <f t="shared" si="24"/>
        <v>22</v>
      </c>
      <c r="E419" s="1">
        <f t="shared" si="25"/>
        <v>2022</v>
      </c>
      <c r="F419" s="5">
        <f t="shared" si="26"/>
        <v>22</v>
      </c>
      <c r="G419" s="30">
        <v>44887</v>
      </c>
      <c r="H419" s="1">
        <f t="shared" si="27"/>
        <v>3</v>
      </c>
    </row>
    <row r="420" spans="1:8" s="1" customFormat="1" ht="18" x14ac:dyDescent="0.35">
      <c r="A420" s="1" t="s">
        <v>467</v>
      </c>
      <c r="B420" s="4">
        <v>44095</v>
      </c>
      <c r="C420" s="37">
        <v>18.1736111111111</v>
      </c>
      <c r="D420" s="1">
        <f t="shared" si="24"/>
        <v>21</v>
      </c>
      <c r="E420" s="1">
        <f t="shared" si="25"/>
        <v>2020</v>
      </c>
      <c r="F420" s="5">
        <f t="shared" si="26"/>
        <v>21</v>
      </c>
      <c r="G420" s="30">
        <v>44095</v>
      </c>
      <c r="H420" s="1">
        <f t="shared" si="27"/>
        <v>4</v>
      </c>
    </row>
    <row r="421" spans="1:8" s="1" customFormat="1" ht="18" x14ac:dyDescent="0.35">
      <c r="A421" s="1" t="s">
        <v>468</v>
      </c>
      <c r="B421" s="4">
        <v>44859</v>
      </c>
      <c r="C421" s="37">
        <v>18.2152777777778</v>
      </c>
      <c r="D421" s="1">
        <f t="shared" si="24"/>
        <v>25</v>
      </c>
      <c r="E421" s="1">
        <f t="shared" si="25"/>
        <v>2022</v>
      </c>
      <c r="F421" s="5">
        <f t="shared" si="26"/>
        <v>25</v>
      </c>
      <c r="G421" s="30">
        <v>44859</v>
      </c>
      <c r="H421" s="1">
        <f t="shared" si="27"/>
        <v>5</v>
      </c>
    </row>
    <row r="422" spans="1:8" s="1" customFormat="1" ht="18" x14ac:dyDescent="0.35">
      <c r="A422" s="1" t="s">
        <v>469</v>
      </c>
      <c r="B422" s="4">
        <v>45290</v>
      </c>
      <c r="C422" s="37">
        <v>18.2569444444444</v>
      </c>
      <c r="D422" s="1">
        <f t="shared" si="24"/>
        <v>30</v>
      </c>
      <c r="E422" s="1">
        <f t="shared" si="25"/>
        <v>2023</v>
      </c>
      <c r="F422" s="5">
        <f t="shared" si="26"/>
        <v>30</v>
      </c>
      <c r="G422" s="30">
        <v>45290</v>
      </c>
      <c r="H422" s="1">
        <f t="shared" si="27"/>
        <v>6</v>
      </c>
    </row>
    <row r="423" spans="1:8" s="1" customFormat="1" ht="18" x14ac:dyDescent="0.35">
      <c r="A423" s="1" t="s">
        <v>470</v>
      </c>
      <c r="B423" s="4">
        <v>44567</v>
      </c>
      <c r="C423" s="37">
        <v>18.2986111111111</v>
      </c>
      <c r="D423" s="1">
        <f t="shared" si="24"/>
        <v>6</v>
      </c>
      <c r="E423" s="1">
        <f t="shared" si="25"/>
        <v>2022</v>
      </c>
      <c r="F423" s="5">
        <f t="shared" si="26"/>
        <v>6</v>
      </c>
      <c r="G423" s="30">
        <v>44567</v>
      </c>
      <c r="H423" s="1">
        <f t="shared" si="27"/>
        <v>7</v>
      </c>
    </row>
    <row r="424" spans="1:8" s="1" customFormat="1" ht="18" x14ac:dyDescent="0.35">
      <c r="A424" s="1" t="s">
        <v>471</v>
      </c>
      <c r="B424" s="4">
        <v>44708</v>
      </c>
      <c r="C424" s="37">
        <v>18.3402777777778</v>
      </c>
      <c r="D424" s="1">
        <f t="shared" si="24"/>
        <v>27</v>
      </c>
      <c r="E424" s="1">
        <f t="shared" si="25"/>
        <v>2022</v>
      </c>
      <c r="F424" s="5">
        <f t="shared" si="26"/>
        <v>27</v>
      </c>
      <c r="G424" s="30">
        <v>44708</v>
      </c>
      <c r="H424" s="1">
        <f t="shared" si="27"/>
        <v>8</v>
      </c>
    </row>
    <row r="425" spans="1:8" s="1" customFormat="1" ht="18" x14ac:dyDescent="0.35">
      <c r="A425" s="1" t="s">
        <v>472</v>
      </c>
      <c r="B425" s="4">
        <v>45069</v>
      </c>
      <c r="C425" s="37">
        <v>18.3819444444444</v>
      </c>
      <c r="D425" s="1">
        <f t="shared" si="24"/>
        <v>23</v>
      </c>
      <c r="E425" s="1">
        <f t="shared" si="25"/>
        <v>2023</v>
      </c>
      <c r="F425" s="5">
        <f t="shared" si="26"/>
        <v>23</v>
      </c>
      <c r="G425" s="30">
        <v>45069</v>
      </c>
      <c r="H425" s="1">
        <f t="shared" si="27"/>
        <v>9</v>
      </c>
    </row>
    <row r="426" spans="1:8" s="1" customFormat="1" ht="18" x14ac:dyDescent="0.35">
      <c r="A426" s="1" t="s">
        <v>473</v>
      </c>
      <c r="B426" s="4">
        <v>45122</v>
      </c>
      <c r="C426" s="37">
        <v>18.4236111111111</v>
      </c>
      <c r="D426" s="1">
        <f t="shared" si="24"/>
        <v>15</v>
      </c>
      <c r="E426" s="1">
        <f t="shared" si="25"/>
        <v>2023</v>
      </c>
      <c r="F426" s="5">
        <f t="shared" si="26"/>
        <v>15</v>
      </c>
      <c r="G426" s="30">
        <v>45122</v>
      </c>
      <c r="H426" s="1">
        <f t="shared" si="27"/>
        <v>10</v>
      </c>
    </row>
    <row r="427" spans="1:8" s="1" customFormat="1" ht="18" x14ac:dyDescent="0.35">
      <c r="A427" s="1" t="s">
        <v>474</v>
      </c>
      <c r="B427" s="4">
        <v>45463</v>
      </c>
      <c r="C427" s="37">
        <v>18.4652777777778</v>
      </c>
      <c r="D427" s="1">
        <f t="shared" si="24"/>
        <v>20</v>
      </c>
      <c r="E427" s="1">
        <f t="shared" si="25"/>
        <v>2024</v>
      </c>
      <c r="F427" s="5">
        <f t="shared" si="26"/>
        <v>20</v>
      </c>
      <c r="G427" s="30">
        <v>45463</v>
      </c>
      <c r="H427" s="1">
        <f t="shared" si="27"/>
        <v>11</v>
      </c>
    </row>
    <row r="428" spans="1:8" s="1" customFormat="1" ht="18" x14ac:dyDescent="0.35">
      <c r="A428" s="1" t="s">
        <v>475</v>
      </c>
      <c r="B428" s="4">
        <v>44854</v>
      </c>
      <c r="C428" s="37">
        <v>18.5069444444444</v>
      </c>
      <c r="D428" s="1">
        <f t="shared" si="24"/>
        <v>20</v>
      </c>
      <c r="E428" s="1">
        <f t="shared" si="25"/>
        <v>2022</v>
      </c>
      <c r="F428" s="5">
        <f t="shared" si="26"/>
        <v>20</v>
      </c>
      <c r="G428" s="30">
        <v>44854</v>
      </c>
      <c r="H428" s="1">
        <f t="shared" si="27"/>
        <v>12</v>
      </c>
    </row>
    <row r="429" spans="1:8" s="1" customFormat="1" ht="18" x14ac:dyDescent="0.35">
      <c r="A429" s="1" t="s">
        <v>476</v>
      </c>
      <c r="B429" s="4">
        <v>45296</v>
      </c>
      <c r="C429" s="37">
        <v>18.5486111111111</v>
      </c>
      <c r="D429" s="1">
        <f t="shared" si="24"/>
        <v>5</v>
      </c>
      <c r="E429" s="1">
        <f t="shared" si="25"/>
        <v>2024</v>
      </c>
      <c r="F429" s="5">
        <f t="shared" si="26"/>
        <v>5</v>
      </c>
      <c r="G429" s="30">
        <v>45296</v>
      </c>
      <c r="H429" s="1">
        <f t="shared" si="27"/>
        <v>13</v>
      </c>
    </row>
    <row r="430" spans="1:8" s="1" customFormat="1" ht="18" x14ac:dyDescent="0.35">
      <c r="A430" s="1" t="s">
        <v>477</v>
      </c>
      <c r="B430" s="4">
        <v>45413</v>
      </c>
      <c r="C430" s="37">
        <v>18.5902777777778</v>
      </c>
      <c r="D430" s="1">
        <f t="shared" si="24"/>
        <v>1</v>
      </c>
      <c r="E430" s="1">
        <f t="shared" si="25"/>
        <v>2024</v>
      </c>
      <c r="F430" s="5">
        <f t="shared" si="26"/>
        <v>1</v>
      </c>
      <c r="G430" s="30">
        <v>45413</v>
      </c>
      <c r="H430" s="1">
        <f t="shared" si="27"/>
        <v>14</v>
      </c>
    </row>
    <row r="431" spans="1:8" s="1" customFormat="1" ht="18" x14ac:dyDescent="0.35">
      <c r="A431" s="1" t="s">
        <v>478</v>
      </c>
      <c r="B431" s="4">
        <v>44548</v>
      </c>
      <c r="C431" s="37">
        <v>18.6319444444444</v>
      </c>
      <c r="D431" s="1">
        <f t="shared" si="24"/>
        <v>18</v>
      </c>
      <c r="E431" s="1">
        <f t="shared" si="25"/>
        <v>2021</v>
      </c>
      <c r="F431" s="5">
        <f t="shared" si="26"/>
        <v>18</v>
      </c>
      <c r="G431" s="30">
        <v>44548</v>
      </c>
      <c r="H431" s="1">
        <f t="shared" si="27"/>
        <v>15</v>
      </c>
    </row>
    <row r="432" spans="1:8" s="1" customFormat="1" ht="18" x14ac:dyDescent="0.35">
      <c r="A432" s="1" t="s">
        <v>479</v>
      </c>
      <c r="B432" s="4">
        <v>45066</v>
      </c>
      <c r="C432" s="37">
        <v>18.6736111111111</v>
      </c>
      <c r="D432" s="1">
        <f t="shared" si="24"/>
        <v>20</v>
      </c>
      <c r="E432" s="1">
        <f t="shared" si="25"/>
        <v>2023</v>
      </c>
      <c r="F432" s="5">
        <f t="shared" si="26"/>
        <v>20</v>
      </c>
      <c r="G432" s="30">
        <v>45066</v>
      </c>
      <c r="H432" s="1">
        <f t="shared" si="27"/>
        <v>16</v>
      </c>
    </row>
    <row r="433" spans="1:8" s="1" customFormat="1" ht="18" x14ac:dyDescent="0.35">
      <c r="A433" s="1" t="s">
        <v>480</v>
      </c>
      <c r="B433" s="4">
        <v>45002</v>
      </c>
      <c r="C433" s="37">
        <v>18.7152777777778</v>
      </c>
      <c r="D433" s="1">
        <f t="shared" si="24"/>
        <v>17</v>
      </c>
      <c r="E433" s="1">
        <f t="shared" si="25"/>
        <v>2023</v>
      </c>
      <c r="F433" s="5">
        <f t="shared" si="26"/>
        <v>17</v>
      </c>
      <c r="G433" s="30">
        <v>45002</v>
      </c>
      <c r="H433" s="1">
        <f t="shared" si="27"/>
        <v>17</v>
      </c>
    </row>
    <row r="434" spans="1:8" s="1" customFormat="1" ht="18" x14ac:dyDescent="0.35">
      <c r="A434" s="1" t="s">
        <v>481</v>
      </c>
      <c r="B434" s="4">
        <v>44344</v>
      </c>
      <c r="C434" s="37">
        <v>18.7569444444444</v>
      </c>
      <c r="D434" s="1">
        <f t="shared" si="24"/>
        <v>28</v>
      </c>
      <c r="E434" s="1">
        <f t="shared" si="25"/>
        <v>2021</v>
      </c>
      <c r="F434" s="5">
        <f t="shared" si="26"/>
        <v>28</v>
      </c>
      <c r="G434" s="30">
        <v>44344</v>
      </c>
      <c r="H434" s="1">
        <f t="shared" si="27"/>
        <v>18</v>
      </c>
    </row>
    <row r="435" spans="1:8" s="1" customFormat="1" ht="18" x14ac:dyDescent="0.35">
      <c r="A435" s="1" t="s">
        <v>482</v>
      </c>
      <c r="B435" s="4">
        <v>44175</v>
      </c>
      <c r="C435" s="37">
        <v>18.7986111111111</v>
      </c>
      <c r="D435" s="1">
        <f t="shared" si="24"/>
        <v>10</v>
      </c>
      <c r="E435" s="1">
        <f t="shared" si="25"/>
        <v>2020</v>
      </c>
      <c r="F435" s="5">
        <f t="shared" si="26"/>
        <v>10</v>
      </c>
      <c r="G435" s="30">
        <v>44175</v>
      </c>
      <c r="H435" s="1">
        <f t="shared" si="27"/>
        <v>19</v>
      </c>
    </row>
    <row r="436" spans="1:8" s="1" customFormat="1" ht="18" x14ac:dyDescent="0.35">
      <c r="A436" s="1" t="s">
        <v>483</v>
      </c>
      <c r="B436" s="4">
        <v>44234</v>
      </c>
      <c r="C436" s="37">
        <v>18.8402777777778</v>
      </c>
      <c r="D436" s="1">
        <f t="shared" si="24"/>
        <v>7</v>
      </c>
      <c r="E436" s="1">
        <f t="shared" si="25"/>
        <v>2021</v>
      </c>
      <c r="F436" s="5">
        <f t="shared" si="26"/>
        <v>7</v>
      </c>
      <c r="G436" s="30">
        <v>44234</v>
      </c>
      <c r="H436" s="1">
        <f t="shared" si="27"/>
        <v>20</v>
      </c>
    </row>
    <row r="437" spans="1:8" s="1" customFormat="1" ht="18" x14ac:dyDescent="0.35">
      <c r="A437" s="1" t="s">
        <v>484</v>
      </c>
      <c r="B437" s="4">
        <v>44620</v>
      </c>
      <c r="C437" s="37">
        <v>18.8819444444444</v>
      </c>
      <c r="D437" s="1">
        <f t="shared" si="24"/>
        <v>28</v>
      </c>
      <c r="E437" s="1">
        <f t="shared" si="25"/>
        <v>2022</v>
      </c>
      <c r="F437" s="5">
        <f t="shared" si="26"/>
        <v>28</v>
      </c>
      <c r="G437" s="30">
        <v>44620</v>
      </c>
      <c r="H437" s="1">
        <f t="shared" si="27"/>
        <v>21</v>
      </c>
    </row>
    <row r="438" spans="1:8" s="1" customFormat="1" ht="18" x14ac:dyDescent="0.35">
      <c r="A438" s="1" t="s">
        <v>485</v>
      </c>
      <c r="B438" s="4">
        <v>45264</v>
      </c>
      <c r="C438" s="37">
        <v>18.9236111111111</v>
      </c>
      <c r="D438" s="1">
        <f t="shared" si="24"/>
        <v>4</v>
      </c>
      <c r="E438" s="1">
        <f t="shared" si="25"/>
        <v>2023</v>
      </c>
      <c r="F438" s="5">
        <f t="shared" si="26"/>
        <v>4</v>
      </c>
      <c r="G438" s="30">
        <v>45264</v>
      </c>
      <c r="H438" s="1">
        <f t="shared" si="27"/>
        <v>22</v>
      </c>
    </row>
    <row r="439" spans="1:8" s="1" customFormat="1" ht="18" x14ac:dyDescent="0.35">
      <c r="A439" s="2">
        <v>406000</v>
      </c>
      <c r="B439" s="4">
        <v>45445</v>
      </c>
      <c r="C439" s="37">
        <v>18.9652777777778</v>
      </c>
      <c r="D439" s="1">
        <f t="shared" si="24"/>
        <v>2</v>
      </c>
      <c r="E439" s="1">
        <f t="shared" si="25"/>
        <v>2024</v>
      </c>
      <c r="F439" s="5">
        <f t="shared" si="26"/>
        <v>2</v>
      </c>
      <c r="G439" s="30">
        <v>45445</v>
      </c>
      <c r="H439" s="1">
        <f t="shared" si="27"/>
        <v>23</v>
      </c>
    </row>
    <row r="440" spans="1:8" s="1" customFormat="1" ht="18" x14ac:dyDescent="0.35">
      <c r="A440" s="1" t="s">
        <v>486</v>
      </c>
      <c r="B440" s="4">
        <v>45370</v>
      </c>
      <c r="C440" s="37">
        <v>19.0069444444444</v>
      </c>
      <c r="D440" s="1">
        <f t="shared" si="24"/>
        <v>19</v>
      </c>
      <c r="E440" s="1">
        <f t="shared" si="25"/>
        <v>2024</v>
      </c>
      <c r="F440" s="5">
        <f t="shared" si="26"/>
        <v>19</v>
      </c>
      <c r="G440" s="30">
        <v>45370</v>
      </c>
      <c r="H440" s="1">
        <f t="shared" si="27"/>
        <v>0</v>
      </c>
    </row>
    <row r="441" spans="1:8" s="1" customFormat="1" ht="18" x14ac:dyDescent="0.35">
      <c r="A441" s="1" t="s">
        <v>487</v>
      </c>
      <c r="B441" s="4">
        <v>44762</v>
      </c>
      <c r="C441" s="37">
        <v>19.0486111111111</v>
      </c>
      <c r="D441" s="1">
        <f t="shared" si="24"/>
        <v>20</v>
      </c>
      <c r="E441" s="1">
        <f t="shared" si="25"/>
        <v>2022</v>
      </c>
      <c r="F441" s="5">
        <f t="shared" si="26"/>
        <v>20</v>
      </c>
      <c r="G441" s="30">
        <v>44762</v>
      </c>
      <c r="H441" s="1">
        <f t="shared" si="27"/>
        <v>1</v>
      </c>
    </row>
    <row r="442" spans="1:8" s="1" customFormat="1" ht="18" x14ac:dyDescent="0.35">
      <c r="A442" s="1" t="s">
        <v>488</v>
      </c>
      <c r="B442" s="4">
        <v>45327</v>
      </c>
      <c r="C442" s="37">
        <v>19.0902777777778</v>
      </c>
      <c r="D442" s="1">
        <f t="shared" si="24"/>
        <v>5</v>
      </c>
      <c r="E442" s="1">
        <f t="shared" si="25"/>
        <v>2024</v>
      </c>
      <c r="F442" s="5">
        <f t="shared" si="26"/>
        <v>5</v>
      </c>
      <c r="G442" s="30">
        <v>45327</v>
      </c>
      <c r="H442" s="1">
        <f t="shared" si="27"/>
        <v>2</v>
      </c>
    </row>
    <row r="443" spans="1:8" s="1" customFormat="1" ht="18" x14ac:dyDescent="0.35">
      <c r="A443" s="1" t="s">
        <v>489</v>
      </c>
      <c r="B443" s="4">
        <v>44803</v>
      </c>
      <c r="C443" s="37">
        <v>19.1319444444444</v>
      </c>
      <c r="D443" s="1">
        <f t="shared" si="24"/>
        <v>30</v>
      </c>
      <c r="E443" s="1">
        <f t="shared" si="25"/>
        <v>2022</v>
      </c>
      <c r="F443" s="5">
        <f t="shared" si="26"/>
        <v>30</v>
      </c>
      <c r="G443" s="30">
        <v>44803</v>
      </c>
      <c r="H443" s="1">
        <f t="shared" si="27"/>
        <v>3</v>
      </c>
    </row>
    <row r="444" spans="1:8" s="1" customFormat="1" ht="18" x14ac:dyDescent="0.35">
      <c r="A444" s="1" t="s">
        <v>490</v>
      </c>
      <c r="B444" s="4">
        <v>44538</v>
      </c>
      <c r="C444" s="37">
        <v>19.1736111111111</v>
      </c>
      <c r="D444" s="1">
        <f t="shared" si="24"/>
        <v>8</v>
      </c>
      <c r="E444" s="1">
        <f t="shared" si="25"/>
        <v>2021</v>
      </c>
      <c r="F444" s="5">
        <f t="shared" si="26"/>
        <v>8</v>
      </c>
      <c r="G444" s="30">
        <v>44538</v>
      </c>
      <c r="H444" s="1">
        <f t="shared" si="27"/>
        <v>4</v>
      </c>
    </row>
    <row r="445" spans="1:8" s="1" customFormat="1" ht="18" x14ac:dyDescent="0.35">
      <c r="A445" s="1" t="s">
        <v>491</v>
      </c>
      <c r="B445" s="4">
        <v>44446</v>
      </c>
      <c r="C445" s="37">
        <v>19.2152777777778</v>
      </c>
      <c r="D445" s="1">
        <f t="shared" si="24"/>
        <v>7</v>
      </c>
      <c r="E445" s="1">
        <f t="shared" si="25"/>
        <v>2021</v>
      </c>
      <c r="F445" s="5">
        <f t="shared" si="26"/>
        <v>7</v>
      </c>
      <c r="G445" s="30">
        <v>44446</v>
      </c>
      <c r="H445" s="1">
        <f t="shared" si="27"/>
        <v>5</v>
      </c>
    </row>
    <row r="446" spans="1:8" s="1" customFormat="1" ht="18" x14ac:dyDescent="0.35">
      <c r="A446" s="1" t="s">
        <v>492</v>
      </c>
      <c r="B446" s="4">
        <v>44762</v>
      </c>
      <c r="C446" s="37">
        <v>19.2569444444444</v>
      </c>
      <c r="D446" s="1">
        <f t="shared" si="24"/>
        <v>20</v>
      </c>
      <c r="E446" s="1">
        <f t="shared" si="25"/>
        <v>2022</v>
      </c>
      <c r="F446" s="5">
        <f t="shared" si="26"/>
        <v>20</v>
      </c>
      <c r="G446" s="30">
        <v>44762</v>
      </c>
      <c r="H446" s="1">
        <f t="shared" si="27"/>
        <v>6</v>
      </c>
    </row>
    <row r="447" spans="1:8" s="1" customFormat="1" ht="18" x14ac:dyDescent="0.35">
      <c r="A447" s="1" t="s">
        <v>493</v>
      </c>
      <c r="B447" s="4">
        <v>44517</v>
      </c>
      <c r="C447" s="37">
        <v>19.2986111111111</v>
      </c>
      <c r="D447" s="1">
        <f t="shared" si="24"/>
        <v>17</v>
      </c>
      <c r="E447" s="1">
        <f t="shared" si="25"/>
        <v>2021</v>
      </c>
      <c r="F447" s="5">
        <f t="shared" si="26"/>
        <v>17</v>
      </c>
      <c r="G447" s="30">
        <v>44517</v>
      </c>
      <c r="H447" s="1">
        <f t="shared" si="27"/>
        <v>7</v>
      </c>
    </row>
    <row r="448" spans="1:8" s="1" customFormat="1" ht="18" x14ac:dyDescent="0.35">
      <c r="A448" s="1" t="s">
        <v>494</v>
      </c>
      <c r="B448" s="4">
        <v>43902</v>
      </c>
      <c r="C448" s="37">
        <v>19.3402777777778</v>
      </c>
      <c r="D448" s="1">
        <f t="shared" si="24"/>
        <v>12</v>
      </c>
      <c r="E448" s="1">
        <f t="shared" si="25"/>
        <v>2020</v>
      </c>
      <c r="F448" s="5">
        <f t="shared" si="26"/>
        <v>12</v>
      </c>
      <c r="G448" s="30">
        <v>43902</v>
      </c>
      <c r="H448" s="1">
        <f t="shared" si="27"/>
        <v>8</v>
      </c>
    </row>
    <row r="449" spans="1:8" s="1" customFormat="1" ht="18" x14ac:dyDescent="0.35">
      <c r="A449" s="1" t="s">
        <v>495</v>
      </c>
      <c r="B449" s="4">
        <v>44908</v>
      </c>
      <c r="C449" s="37">
        <v>19.3819444444444</v>
      </c>
      <c r="D449" s="1">
        <f t="shared" si="24"/>
        <v>13</v>
      </c>
      <c r="E449" s="1">
        <f t="shared" si="25"/>
        <v>2022</v>
      </c>
      <c r="F449" s="5">
        <f t="shared" si="26"/>
        <v>13</v>
      </c>
      <c r="G449" s="30">
        <v>44908</v>
      </c>
      <c r="H449" s="1">
        <f t="shared" si="27"/>
        <v>9</v>
      </c>
    </row>
    <row r="450" spans="1:8" s="1" customFormat="1" ht="18" x14ac:dyDescent="0.35">
      <c r="A450" s="1" t="s">
        <v>496</v>
      </c>
      <c r="B450" s="4">
        <v>45226</v>
      </c>
      <c r="C450" s="37">
        <v>19.4236111111111</v>
      </c>
      <c r="D450" s="1">
        <f t="shared" si="24"/>
        <v>27</v>
      </c>
      <c r="E450" s="1">
        <f t="shared" si="25"/>
        <v>2023</v>
      </c>
      <c r="F450" s="5">
        <f t="shared" si="26"/>
        <v>27</v>
      </c>
      <c r="G450" s="30">
        <v>45226</v>
      </c>
      <c r="H450" s="1">
        <f t="shared" si="27"/>
        <v>10</v>
      </c>
    </row>
    <row r="451" spans="1:8" s="1" customFormat="1" ht="18" x14ac:dyDescent="0.35">
      <c r="A451" s="1" t="s">
        <v>497</v>
      </c>
      <c r="B451" s="4">
        <v>44831</v>
      </c>
      <c r="C451" s="37">
        <v>19.4652777777778</v>
      </c>
      <c r="D451" s="1">
        <f t="shared" ref="D451:D514" si="28">DAY(B451)</f>
        <v>27</v>
      </c>
      <c r="E451" s="1">
        <f t="shared" ref="E451:E514" si="29">YEAR(B451)</f>
        <v>2022</v>
      </c>
      <c r="F451" s="5">
        <f t="shared" ref="F451:F514" si="30">D451</f>
        <v>27</v>
      </c>
      <c r="G451" s="30">
        <v>44831</v>
      </c>
      <c r="H451" s="1">
        <f t="shared" ref="H451:H514" si="31">HOUR(C451)</f>
        <v>11</v>
      </c>
    </row>
    <row r="452" spans="1:8" s="1" customFormat="1" ht="18" x14ac:dyDescent="0.35">
      <c r="A452" s="1" t="s">
        <v>498</v>
      </c>
      <c r="B452" s="4">
        <v>43851</v>
      </c>
      <c r="C452" s="37">
        <v>19.5069444444444</v>
      </c>
      <c r="D452" s="1">
        <f t="shared" si="28"/>
        <v>21</v>
      </c>
      <c r="E452" s="1">
        <f t="shared" si="29"/>
        <v>2020</v>
      </c>
      <c r="F452" s="5">
        <f t="shared" si="30"/>
        <v>21</v>
      </c>
      <c r="G452" s="30">
        <v>43851</v>
      </c>
      <c r="H452" s="1">
        <f t="shared" si="31"/>
        <v>12</v>
      </c>
    </row>
    <row r="453" spans="1:8" s="1" customFormat="1" ht="18" x14ac:dyDescent="0.35">
      <c r="A453" s="1" t="s">
        <v>499</v>
      </c>
      <c r="B453" s="4">
        <v>44621</v>
      </c>
      <c r="C453" s="37">
        <v>19.5486111111111</v>
      </c>
      <c r="D453" s="1">
        <f t="shared" si="28"/>
        <v>1</v>
      </c>
      <c r="E453" s="1">
        <f t="shared" si="29"/>
        <v>2022</v>
      </c>
      <c r="F453" s="5">
        <f t="shared" si="30"/>
        <v>1</v>
      </c>
      <c r="G453" s="30">
        <v>44621</v>
      </c>
      <c r="H453" s="1">
        <f t="shared" si="31"/>
        <v>13</v>
      </c>
    </row>
    <row r="454" spans="1:8" s="1" customFormat="1" ht="18" x14ac:dyDescent="0.35">
      <c r="A454" s="1" t="s">
        <v>500</v>
      </c>
      <c r="B454" s="4">
        <v>44926</v>
      </c>
      <c r="C454" s="37">
        <v>19.5902777777778</v>
      </c>
      <c r="D454" s="1">
        <f t="shared" si="28"/>
        <v>31</v>
      </c>
      <c r="E454" s="1">
        <f t="shared" si="29"/>
        <v>2022</v>
      </c>
      <c r="F454" s="5">
        <f t="shared" si="30"/>
        <v>31</v>
      </c>
      <c r="G454" s="30">
        <v>44926</v>
      </c>
      <c r="H454" s="1">
        <f t="shared" si="31"/>
        <v>14</v>
      </c>
    </row>
    <row r="455" spans="1:8" s="1" customFormat="1" ht="18" x14ac:dyDescent="0.35">
      <c r="A455" s="1" t="s">
        <v>501</v>
      </c>
      <c r="B455" s="4">
        <v>44096</v>
      </c>
      <c r="C455" s="37">
        <v>19.6319444444444</v>
      </c>
      <c r="D455" s="1">
        <f t="shared" si="28"/>
        <v>22</v>
      </c>
      <c r="E455" s="1">
        <f t="shared" si="29"/>
        <v>2020</v>
      </c>
      <c r="F455" s="5">
        <f t="shared" si="30"/>
        <v>22</v>
      </c>
      <c r="G455" s="30">
        <v>44096</v>
      </c>
      <c r="H455" s="1">
        <f t="shared" si="31"/>
        <v>15</v>
      </c>
    </row>
    <row r="456" spans="1:8" s="1" customFormat="1" ht="18" x14ac:dyDescent="0.35">
      <c r="A456" s="1" t="s">
        <v>502</v>
      </c>
      <c r="B456" s="4">
        <v>45367</v>
      </c>
      <c r="C456" s="37">
        <v>19.6736111111111</v>
      </c>
      <c r="D456" s="1">
        <f t="shared" si="28"/>
        <v>16</v>
      </c>
      <c r="E456" s="1">
        <f t="shared" si="29"/>
        <v>2024</v>
      </c>
      <c r="F456" s="5">
        <f t="shared" si="30"/>
        <v>16</v>
      </c>
      <c r="G456" s="30">
        <v>45367</v>
      </c>
      <c r="H456" s="1">
        <f t="shared" si="31"/>
        <v>16</v>
      </c>
    </row>
    <row r="457" spans="1:8" s="1" customFormat="1" ht="18" x14ac:dyDescent="0.35">
      <c r="A457" s="1" t="s">
        <v>503</v>
      </c>
      <c r="B457" s="4">
        <v>45307</v>
      </c>
      <c r="C457" s="37">
        <v>19.7152777777778</v>
      </c>
      <c r="D457" s="1">
        <f t="shared" si="28"/>
        <v>16</v>
      </c>
      <c r="E457" s="1">
        <f t="shared" si="29"/>
        <v>2024</v>
      </c>
      <c r="F457" s="5">
        <f t="shared" si="30"/>
        <v>16</v>
      </c>
      <c r="G457" s="30">
        <v>45307</v>
      </c>
      <c r="H457" s="1">
        <f t="shared" si="31"/>
        <v>17</v>
      </c>
    </row>
    <row r="458" spans="1:8" s="1" customFormat="1" ht="18" x14ac:dyDescent="0.35">
      <c r="A458" s="1" t="s">
        <v>504</v>
      </c>
      <c r="B458" s="4">
        <v>44267</v>
      </c>
      <c r="C458" s="37">
        <v>19.7569444444444</v>
      </c>
      <c r="D458" s="1">
        <f t="shared" si="28"/>
        <v>12</v>
      </c>
      <c r="E458" s="1">
        <f t="shared" si="29"/>
        <v>2021</v>
      </c>
      <c r="F458" s="5">
        <f t="shared" si="30"/>
        <v>12</v>
      </c>
      <c r="G458" s="30">
        <v>44267</v>
      </c>
      <c r="H458" s="1">
        <f t="shared" si="31"/>
        <v>18</v>
      </c>
    </row>
    <row r="459" spans="1:8" s="1" customFormat="1" ht="18" x14ac:dyDescent="0.35">
      <c r="A459" s="1" t="s">
        <v>505</v>
      </c>
      <c r="B459" s="4">
        <v>44745</v>
      </c>
      <c r="C459" s="37">
        <v>19.7986111111111</v>
      </c>
      <c r="D459" s="1">
        <f t="shared" si="28"/>
        <v>3</v>
      </c>
      <c r="E459" s="1">
        <f t="shared" si="29"/>
        <v>2022</v>
      </c>
      <c r="F459" s="5">
        <f t="shared" si="30"/>
        <v>3</v>
      </c>
      <c r="G459" s="30">
        <v>44745</v>
      </c>
      <c r="H459" s="1">
        <f t="shared" si="31"/>
        <v>19</v>
      </c>
    </row>
    <row r="460" spans="1:8" s="1" customFormat="1" ht="18" x14ac:dyDescent="0.35">
      <c r="A460" s="1" t="s">
        <v>506</v>
      </c>
      <c r="B460" s="4">
        <v>43925</v>
      </c>
      <c r="C460" s="37">
        <v>19.8402777777778</v>
      </c>
      <c r="D460" s="1">
        <f t="shared" si="28"/>
        <v>4</v>
      </c>
      <c r="E460" s="1">
        <f t="shared" si="29"/>
        <v>2020</v>
      </c>
      <c r="F460" s="5">
        <f t="shared" si="30"/>
        <v>4</v>
      </c>
      <c r="G460" s="30">
        <v>43925</v>
      </c>
      <c r="H460" s="1">
        <f t="shared" si="31"/>
        <v>20</v>
      </c>
    </row>
    <row r="461" spans="1:8" s="1" customFormat="1" ht="18" x14ac:dyDescent="0.35">
      <c r="A461" s="1" t="s">
        <v>507</v>
      </c>
      <c r="B461" s="4">
        <v>45464</v>
      </c>
      <c r="C461" s="37">
        <v>19.8819444444444</v>
      </c>
      <c r="D461" s="1">
        <f t="shared" si="28"/>
        <v>21</v>
      </c>
      <c r="E461" s="1">
        <f t="shared" si="29"/>
        <v>2024</v>
      </c>
      <c r="F461" s="5">
        <f t="shared" si="30"/>
        <v>21</v>
      </c>
      <c r="G461" s="30">
        <v>45464</v>
      </c>
      <c r="H461" s="1">
        <f t="shared" si="31"/>
        <v>21</v>
      </c>
    </row>
    <row r="462" spans="1:8" s="1" customFormat="1" ht="18" x14ac:dyDescent="0.35">
      <c r="A462" s="1" t="s">
        <v>508</v>
      </c>
      <c r="B462" s="4">
        <v>45574</v>
      </c>
      <c r="C462" s="37">
        <v>19.9236111111111</v>
      </c>
      <c r="D462" s="1">
        <f t="shared" si="28"/>
        <v>9</v>
      </c>
      <c r="E462" s="1">
        <f t="shared" si="29"/>
        <v>2024</v>
      </c>
      <c r="F462" s="5">
        <f t="shared" si="30"/>
        <v>9</v>
      </c>
      <c r="G462" s="30">
        <v>45574</v>
      </c>
      <c r="H462" s="1">
        <f t="shared" si="31"/>
        <v>22</v>
      </c>
    </row>
    <row r="463" spans="1:8" s="1" customFormat="1" ht="18" x14ac:dyDescent="0.35">
      <c r="A463" s="1" t="s">
        <v>509</v>
      </c>
      <c r="B463" s="4">
        <v>45638</v>
      </c>
      <c r="C463" s="37">
        <v>19.9652777777778</v>
      </c>
      <c r="D463" s="1">
        <f t="shared" si="28"/>
        <v>12</v>
      </c>
      <c r="E463" s="1">
        <f t="shared" si="29"/>
        <v>2024</v>
      </c>
      <c r="F463" s="5">
        <f t="shared" si="30"/>
        <v>12</v>
      </c>
      <c r="G463" s="30">
        <v>45638</v>
      </c>
      <c r="H463" s="1">
        <f t="shared" si="31"/>
        <v>23</v>
      </c>
    </row>
    <row r="464" spans="1:8" s="1" customFormat="1" ht="18" x14ac:dyDescent="0.35">
      <c r="A464" s="1" t="s">
        <v>510</v>
      </c>
      <c r="B464" s="4">
        <v>43997</v>
      </c>
      <c r="C464" s="37">
        <v>20.0069444444444</v>
      </c>
      <c r="D464" s="1">
        <f t="shared" si="28"/>
        <v>15</v>
      </c>
      <c r="E464" s="1">
        <f t="shared" si="29"/>
        <v>2020</v>
      </c>
      <c r="F464" s="5">
        <f t="shared" si="30"/>
        <v>15</v>
      </c>
      <c r="G464" s="30">
        <v>43997</v>
      </c>
      <c r="H464" s="1">
        <f t="shared" si="31"/>
        <v>0</v>
      </c>
    </row>
    <row r="465" spans="1:8" s="1" customFormat="1" ht="18" x14ac:dyDescent="0.35">
      <c r="A465" s="1" t="s">
        <v>511</v>
      </c>
      <c r="B465" s="4">
        <v>45005</v>
      </c>
      <c r="C465" s="37">
        <v>20.0486111111111</v>
      </c>
      <c r="D465" s="1">
        <f t="shared" si="28"/>
        <v>20</v>
      </c>
      <c r="E465" s="1">
        <f t="shared" si="29"/>
        <v>2023</v>
      </c>
      <c r="F465" s="5">
        <f t="shared" si="30"/>
        <v>20</v>
      </c>
      <c r="G465" s="30">
        <v>45005</v>
      </c>
      <c r="H465" s="1">
        <f t="shared" si="31"/>
        <v>1</v>
      </c>
    </row>
    <row r="466" spans="1:8" s="1" customFormat="1" ht="18" x14ac:dyDescent="0.35">
      <c r="A466" s="1" t="s">
        <v>512</v>
      </c>
      <c r="B466" s="4">
        <v>43841</v>
      </c>
      <c r="C466" s="37">
        <v>20.0902777777778</v>
      </c>
      <c r="D466" s="1">
        <f t="shared" si="28"/>
        <v>11</v>
      </c>
      <c r="E466" s="1">
        <f t="shared" si="29"/>
        <v>2020</v>
      </c>
      <c r="F466" s="5">
        <f t="shared" si="30"/>
        <v>11</v>
      </c>
      <c r="G466" s="30">
        <v>43841</v>
      </c>
      <c r="H466" s="1">
        <f t="shared" si="31"/>
        <v>2</v>
      </c>
    </row>
    <row r="467" spans="1:8" s="1" customFormat="1" ht="18" x14ac:dyDescent="0.35">
      <c r="A467" s="1" t="s">
        <v>513</v>
      </c>
      <c r="B467" s="4">
        <v>44201</v>
      </c>
      <c r="C467" s="37">
        <v>20.1319444444444</v>
      </c>
      <c r="D467" s="1">
        <f t="shared" si="28"/>
        <v>5</v>
      </c>
      <c r="E467" s="1">
        <f t="shared" si="29"/>
        <v>2021</v>
      </c>
      <c r="F467" s="5">
        <f t="shared" si="30"/>
        <v>5</v>
      </c>
      <c r="G467" s="30">
        <v>44201</v>
      </c>
      <c r="H467" s="1">
        <f t="shared" si="31"/>
        <v>3</v>
      </c>
    </row>
    <row r="468" spans="1:8" s="1" customFormat="1" ht="18" x14ac:dyDescent="0.35">
      <c r="A468" s="1" t="s">
        <v>514</v>
      </c>
      <c r="B468" s="4">
        <v>44197</v>
      </c>
      <c r="C468" s="37">
        <v>20.1736111111111</v>
      </c>
      <c r="D468" s="1">
        <f t="shared" si="28"/>
        <v>1</v>
      </c>
      <c r="E468" s="1">
        <f t="shared" si="29"/>
        <v>2021</v>
      </c>
      <c r="F468" s="5">
        <f t="shared" si="30"/>
        <v>1</v>
      </c>
      <c r="G468" s="30">
        <v>44197</v>
      </c>
      <c r="H468" s="1">
        <f t="shared" si="31"/>
        <v>4</v>
      </c>
    </row>
    <row r="469" spans="1:8" s="1" customFormat="1" ht="18" x14ac:dyDescent="0.35">
      <c r="A469" s="1" t="s">
        <v>515</v>
      </c>
      <c r="B469" s="4">
        <v>44831</v>
      </c>
      <c r="C469" s="37">
        <v>20.2152777777778</v>
      </c>
      <c r="D469" s="1">
        <f t="shared" si="28"/>
        <v>27</v>
      </c>
      <c r="E469" s="1">
        <f t="shared" si="29"/>
        <v>2022</v>
      </c>
      <c r="F469" s="5">
        <f t="shared" si="30"/>
        <v>27</v>
      </c>
      <c r="G469" s="30">
        <v>44831</v>
      </c>
      <c r="H469" s="1">
        <f t="shared" si="31"/>
        <v>5</v>
      </c>
    </row>
    <row r="470" spans="1:8" s="1" customFormat="1" ht="18" x14ac:dyDescent="0.35">
      <c r="A470" s="1" t="s">
        <v>516</v>
      </c>
      <c r="B470" s="4">
        <v>45546</v>
      </c>
      <c r="C470" s="37">
        <v>20.2569444444444</v>
      </c>
      <c r="D470" s="1">
        <f t="shared" si="28"/>
        <v>11</v>
      </c>
      <c r="E470" s="1">
        <f t="shared" si="29"/>
        <v>2024</v>
      </c>
      <c r="F470" s="5">
        <f t="shared" si="30"/>
        <v>11</v>
      </c>
      <c r="G470" s="30">
        <v>45546</v>
      </c>
      <c r="H470" s="1">
        <f t="shared" si="31"/>
        <v>6</v>
      </c>
    </row>
    <row r="471" spans="1:8" s="1" customFormat="1" ht="18" x14ac:dyDescent="0.35">
      <c r="A471" s="1" t="s">
        <v>517</v>
      </c>
      <c r="B471" s="4">
        <v>44656</v>
      </c>
      <c r="C471" s="37">
        <v>20.2986111111111</v>
      </c>
      <c r="D471" s="1">
        <f t="shared" si="28"/>
        <v>5</v>
      </c>
      <c r="E471" s="1">
        <f t="shared" si="29"/>
        <v>2022</v>
      </c>
      <c r="F471" s="5">
        <f t="shared" si="30"/>
        <v>5</v>
      </c>
      <c r="G471" s="30">
        <v>44656</v>
      </c>
      <c r="H471" s="1">
        <f t="shared" si="31"/>
        <v>7</v>
      </c>
    </row>
    <row r="472" spans="1:8" s="1" customFormat="1" ht="18" x14ac:dyDescent="0.35">
      <c r="A472" s="1" t="s">
        <v>518</v>
      </c>
      <c r="B472" s="4">
        <v>44216</v>
      </c>
      <c r="C472" s="37">
        <v>20.3402777777778</v>
      </c>
      <c r="D472" s="1">
        <f t="shared" si="28"/>
        <v>20</v>
      </c>
      <c r="E472" s="1">
        <f t="shared" si="29"/>
        <v>2021</v>
      </c>
      <c r="F472" s="5">
        <f t="shared" si="30"/>
        <v>20</v>
      </c>
      <c r="G472" s="30">
        <v>44216</v>
      </c>
      <c r="H472" s="1">
        <f t="shared" si="31"/>
        <v>8</v>
      </c>
    </row>
    <row r="473" spans="1:8" s="1" customFormat="1" ht="18" x14ac:dyDescent="0.35">
      <c r="A473" s="1" t="s">
        <v>519</v>
      </c>
      <c r="B473" s="4">
        <v>44813</v>
      </c>
      <c r="C473" s="37">
        <v>20.3819444444444</v>
      </c>
      <c r="D473" s="1">
        <f t="shared" si="28"/>
        <v>9</v>
      </c>
      <c r="E473" s="1">
        <f t="shared" si="29"/>
        <v>2022</v>
      </c>
      <c r="F473" s="5">
        <f t="shared" si="30"/>
        <v>9</v>
      </c>
      <c r="G473" s="30">
        <v>44813</v>
      </c>
      <c r="H473" s="1">
        <f t="shared" si="31"/>
        <v>9</v>
      </c>
    </row>
    <row r="474" spans="1:8" s="1" customFormat="1" ht="18" x14ac:dyDescent="0.35">
      <c r="A474" s="1" t="s">
        <v>520</v>
      </c>
      <c r="B474" s="4">
        <v>45400</v>
      </c>
      <c r="C474" s="37">
        <v>20.4236111111111</v>
      </c>
      <c r="D474" s="1">
        <f t="shared" si="28"/>
        <v>18</v>
      </c>
      <c r="E474" s="1">
        <f t="shared" si="29"/>
        <v>2024</v>
      </c>
      <c r="F474" s="5">
        <f t="shared" si="30"/>
        <v>18</v>
      </c>
      <c r="G474" s="30">
        <v>45400</v>
      </c>
      <c r="H474" s="1">
        <f t="shared" si="31"/>
        <v>10</v>
      </c>
    </row>
    <row r="475" spans="1:8" s="1" customFormat="1" ht="18" x14ac:dyDescent="0.35">
      <c r="A475" s="1" t="s">
        <v>521</v>
      </c>
      <c r="B475" s="4">
        <v>45507</v>
      </c>
      <c r="C475" s="37">
        <v>20.4652777777778</v>
      </c>
      <c r="D475" s="1">
        <f t="shared" si="28"/>
        <v>3</v>
      </c>
      <c r="E475" s="1">
        <f t="shared" si="29"/>
        <v>2024</v>
      </c>
      <c r="F475" s="5">
        <f t="shared" si="30"/>
        <v>3</v>
      </c>
      <c r="G475" s="30">
        <v>45507</v>
      </c>
      <c r="H475" s="1">
        <f t="shared" si="31"/>
        <v>11</v>
      </c>
    </row>
    <row r="476" spans="1:8" s="1" customFormat="1" ht="18" x14ac:dyDescent="0.35">
      <c r="A476" s="1" t="s">
        <v>522</v>
      </c>
      <c r="B476" s="4">
        <v>45460</v>
      </c>
      <c r="C476" s="37">
        <v>20.5069444444444</v>
      </c>
      <c r="D476" s="1">
        <f t="shared" si="28"/>
        <v>17</v>
      </c>
      <c r="E476" s="1">
        <f t="shared" si="29"/>
        <v>2024</v>
      </c>
      <c r="F476" s="5">
        <f t="shared" si="30"/>
        <v>17</v>
      </c>
      <c r="G476" s="30">
        <v>45460</v>
      </c>
      <c r="H476" s="1">
        <f t="shared" si="31"/>
        <v>12</v>
      </c>
    </row>
    <row r="477" spans="1:8" s="1" customFormat="1" ht="18" x14ac:dyDescent="0.35">
      <c r="A477" s="1" t="s">
        <v>523</v>
      </c>
      <c r="B477" s="4">
        <v>45008</v>
      </c>
      <c r="C477" s="37">
        <v>20.5486111111111</v>
      </c>
      <c r="D477" s="1">
        <f t="shared" si="28"/>
        <v>23</v>
      </c>
      <c r="E477" s="1">
        <f t="shared" si="29"/>
        <v>2023</v>
      </c>
      <c r="F477" s="5">
        <f t="shared" si="30"/>
        <v>23</v>
      </c>
      <c r="G477" s="30">
        <v>45008</v>
      </c>
      <c r="H477" s="1">
        <f t="shared" si="31"/>
        <v>13</v>
      </c>
    </row>
    <row r="478" spans="1:8" s="1" customFormat="1" ht="18" x14ac:dyDescent="0.35">
      <c r="A478" s="1" t="s">
        <v>524</v>
      </c>
      <c r="B478" s="4">
        <v>43901</v>
      </c>
      <c r="C478" s="37">
        <v>20.5902777777778</v>
      </c>
      <c r="D478" s="1">
        <f t="shared" si="28"/>
        <v>11</v>
      </c>
      <c r="E478" s="1">
        <f t="shared" si="29"/>
        <v>2020</v>
      </c>
      <c r="F478" s="5">
        <f t="shared" si="30"/>
        <v>11</v>
      </c>
      <c r="G478" s="30">
        <v>43901</v>
      </c>
      <c r="H478" s="1">
        <f t="shared" si="31"/>
        <v>14</v>
      </c>
    </row>
    <row r="479" spans="1:8" s="1" customFormat="1" ht="18" x14ac:dyDescent="0.35">
      <c r="A479" s="1" t="s">
        <v>525</v>
      </c>
      <c r="B479" s="4">
        <v>44205</v>
      </c>
      <c r="C479" s="37">
        <v>20.6319444444444</v>
      </c>
      <c r="D479" s="1">
        <f t="shared" si="28"/>
        <v>9</v>
      </c>
      <c r="E479" s="1">
        <f t="shared" si="29"/>
        <v>2021</v>
      </c>
      <c r="F479" s="5">
        <f t="shared" si="30"/>
        <v>9</v>
      </c>
      <c r="G479" s="30">
        <v>44205</v>
      </c>
      <c r="H479" s="1">
        <f t="shared" si="31"/>
        <v>15</v>
      </c>
    </row>
    <row r="480" spans="1:8" s="1" customFormat="1" ht="18" x14ac:dyDescent="0.35">
      <c r="A480" s="1" t="s">
        <v>526</v>
      </c>
      <c r="B480" s="4">
        <v>45581</v>
      </c>
      <c r="C480" s="37">
        <v>20.6736111111111</v>
      </c>
      <c r="D480" s="1">
        <f t="shared" si="28"/>
        <v>16</v>
      </c>
      <c r="E480" s="1">
        <f t="shared" si="29"/>
        <v>2024</v>
      </c>
      <c r="F480" s="5">
        <f t="shared" si="30"/>
        <v>16</v>
      </c>
      <c r="G480" s="30">
        <v>45581</v>
      </c>
      <c r="H480" s="1">
        <f t="shared" si="31"/>
        <v>16</v>
      </c>
    </row>
    <row r="481" spans="1:8" s="1" customFormat="1" ht="18" x14ac:dyDescent="0.35">
      <c r="A481" s="1" t="s">
        <v>527</v>
      </c>
      <c r="B481" s="4">
        <v>44472</v>
      </c>
      <c r="C481" s="37">
        <v>20.7152777777778</v>
      </c>
      <c r="D481" s="1">
        <f t="shared" si="28"/>
        <v>3</v>
      </c>
      <c r="E481" s="1">
        <f t="shared" si="29"/>
        <v>2021</v>
      </c>
      <c r="F481" s="5">
        <f t="shared" si="30"/>
        <v>3</v>
      </c>
      <c r="G481" s="30">
        <v>44472</v>
      </c>
      <c r="H481" s="1">
        <f t="shared" si="31"/>
        <v>17</v>
      </c>
    </row>
    <row r="482" spans="1:8" s="1" customFormat="1" ht="18" x14ac:dyDescent="0.35">
      <c r="A482" s="1">
        <v>6398640</v>
      </c>
      <c r="B482" s="4">
        <v>44840</v>
      </c>
      <c r="C482" s="37">
        <v>20.7569444444444</v>
      </c>
      <c r="D482" s="1">
        <f t="shared" si="28"/>
        <v>6</v>
      </c>
      <c r="E482" s="1">
        <f t="shared" si="29"/>
        <v>2022</v>
      </c>
      <c r="F482" s="5">
        <f t="shared" si="30"/>
        <v>6</v>
      </c>
      <c r="G482" s="30">
        <v>44840</v>
      </c>
      <c r="H482" s="1">
        <f t="shared" si="31"/>
        <v>18</v>
      </c>
    </row>
    <row r="483" spans="1:8" s="1" customFormat="1" ht="18" x14ac:dyDescent="0.35">
      <c r="A483" s="1" t="s">
        <v>528</v>
      </c>
      <c r="B483" s="4">
        <v>44000</v>
      </c>
      <c r="C483" s="37">
        <v>20.7986111111111</v>
      </c>
      <c r="D483" s="1">
        <f t="shared" si="28"/>
        <v>18</v>
      </c>
      <c r="E483" s="1">
        <f t="shared" si="29"/>
        <v>2020</v>
      </c>
      <c r="F483" s="5">
        <f t="shared" si="30"/>
        <v>18</v>
      </c>
      <c r="G483" s="30">
        <v>44000</v>
      </c>
      <c r="H483" s="1">
        <f t="shared" si="31"/>
        <v>19</v>
      </c>
    </row>
    <row r="484" spans="1:8" s="1" customFormat="1" ht="18" x14ac:dyDescent="0.35">
      <c r="A484" s="1" t="s">
        <v>529</v>
      </c>
      <c r="B484" s="4">
        <v>45379</v>
      </c>
      <c r="C484" s="37">
        <v>20.8402777777778</v>
      </c>
      <c r="D484" s="1">
        <f t="shared" si="28"/>
        <v>28</v>
      </c>
      <c r="E484" s="1">
        <f t="shared" si="29"/>
        <v>2024</v>
      </c>
      <c r="F484" s="5">
        <f t="shared" si="30"/>
        <v>28</v>
      </c>
      <c r="G484" s="30">
        <v>45379</v>
      </c>
      <c r="H484" s="1">
        <f t="shared" si="31"/>
        <v>20</v>
      </c>
    </row>
    <row r="485" spans="1:8" s="1" customFormat="1" ht="18" x14ac:dyDescent="0.35">
      <c r="A485" s="1" t="s">
        <v>530</v>
      </c>
      <c r="B485" s="4">
        <v>44394</v>
      </c>
      <c r="C485" s="37">
        <v>20.8819444444444</v>
      </c>
      <c r="D485" s="1">
        <f t="shared" si="28"/>
        <v>17</v>
      </c>
      <c r="E485" s="1">
        <f t="shared" si="29"/>
        <v>2021</v>
      </c>
      <c r="F485" s="5">
        <f t="shared" si="30"/>
        <v>17</v>
      </c>
      <c r="G485" s="30">
        <v>44394</v>
      </c>
      <c r="H485" s="1">
        <f t="shared" si="31"/>
        <v>21</v>
      </c>
    </row>
    <row r="486" spans="1:8" s="1" customFormat="1" ht="18" x14ac:dyDescent="0.35">
      <c r="A486" s="1" t="s">
        <v>531</v>
      </c>
      <c r="B486" s="4">
        <v>44396</v>
      </c>
      <c r="C486" s="37">
        <v>20.9236111111111</v>
      </c>
      <c r="D486" s="1">
        <f t="shared" si="28"/>
        <v>19</v>
      </c>
      <c r="E486" s="1">
        <f t="shared" si="29"/>
        <v>2021</v>
      </c>
      <c r="F486" s="5">
        <f t="shared" si="30"/>
        <v>19</v>
      </c>
      <c r="G486" s="30">
        <v>44396</v>
      </c>
      <c r="H486" s="1">
        <f t="shared" si="31"/>
        <v>22</v>
      </c>
    </row>
    <row r="487" spans="1:8" s="1" customFormat="1" ht="18" x14ac:dyDescent="0.35">
      <c r="A487" s="1" t="s">
        <v>532</v>
      </c>
      <c r="B487" s="4">
        <v>44515</v>
      </c>
      <c r="C487" s="37">
        <v>20.9652777777778</v>
      </c>
      <c r="D487" s="1">
        <f t="shared" si="28"/>
        <v>15</v>
      </c>
      <c r="E487" s="1">
        <f t="shared" si="29"/>
        <v>2021</v>
      </c>
      <c r="F487" s="5">
        <f t="shared" si="30"/>
        <v>15</v>
      </c>
      <c r="G487" s="30">
        <v>44515</v>
      </c>
      <c r="H487" s="1">
        <f t="shared" si="31"/>
        <v>23</v>
      </c>
    </row>
    <row r="488" spans="1:8" s="1" customFormat="1" ht="18" x14ac:dyDescent="0.35">
      <c r="A488" s="1" t="s">
        <v>533</v>
      </c>
      <c r="B488" s="4">
        <v>44139</v>
      </c>
      <c r="C488" s="37">
        <v>21.0069444444444</v>
      </c>
      <c r="D488" s="1">
        <f t="shared" si="28"/>
        <v>4</v>
      </c>
      <c r="E488" s="1">
        <f t="shared" si="29"/>
        <v>2020</v>
      </c>
      <c r="F488" s="5">
        <f t="shared" si="30"/>
        <v>4</v>
      </c>
      <c r="G488" s="30">
        <v>44139</v>
      </c>
      <c r="H488" s="1">
        <f t="shared" si="31"/>
        <v>0</v>
      </c>
    </row>
    <row r="489" spans="1:8" s="1" customFormat="1" ht="18" x14ac:dyDescent="0.35">
      <c r="A489" s="1" t="s">
        <v>534</v>
      </c>
      <c r="B489" s="4">
        <v>44681</v>
      </c>
      <c r="C489" s="37">
        <v>21.0486111111111</v>
      </c>
      <c r="D489" s="1">
        <f t="shared" si="28"/>
        <v>30</v>
      </c>
      <c r="E489" s="1">
        <f t="shared" si="29"/>
        <v>2022</v>
      </c>
      <c r="F489" s="5">
        <f t="shared" si="30"/>
        <v>30</v>
      </c>
      <c r="G489" s="30">
        <v>44681</v>
      </c>
      <c r="H489" s="1">
        <f t="shared" si="31"/>
        <v>1</v>
      </c>
    </row>
    <row r="490" spans="1:8" s="1" customFormat="1" ht="18" x14ac:dyDescent="0.35">
      <c r="A490" s="1" t="s">
        <v>535</v>
      </c>
      <c r="B490" s="4">
        <v>44799</v>
      </c>
      <c r="C490" s="37">
        <v>21.0902777777778</v>
      </c>
      <c r="D490" s="1">
        <f t="shared" si="28"/>
        <v>26</v>
      </c>
      <c r="E490" s="1">
        <f t="shared" si="29"/>
        <v>2022</v>
      </c>
      <c r="F490" s="5">
        <f t="shared" si="30"/>
        <v>26</v>
      </c>
      <c r="G490" s="30">
        <v>44799</v>
      </c>
      <c r="H490" s="1">
        <f t="shared" si="31"/>
        <v>2</v>
      </c>
    </row>
    <row r="491" spans="1:8" s="1" customFormat="1" ht="18" x14ac:dyDescent="0.35">
      <c r="A491" s="1" t="s">
        <v>536</v>
      </c>
      <c r="B491" s="4">
        <v>44905</v>
      </c>
      <c r="C491" s="37">
        <v>21.1319444444444</v>
      </c>
      <c r="D491" s="1">
        <f t="shared" si="28"/>
        <v>10</v>
      </c>
      <c r="E491" s="1">
        <f t="shared" si="29"/>
        <v>2022</v>
      </c>
      <c r="F491" s="5">
        <f t="shared" si="30"/>
        <v>10</v>
      </c>
      <c r="G491" s="30">
        <v>44905</v>
      </c>
      <c r="H491" s="1">
        <f t="shared" si="31"/>
        <v>3</v>
      </c>
    </row>
    <row r="492" spans="1:8" s="1" customFormat="1" ht="18" x14ac:dyDescent="0.35">
      <c r="A492" s="1" t="s">
        <v>537</v>
      </c>
      <c r="B492" s="4">
        <v>45393</v>
      </c>
      <c r="C492" s="37">
        <v>21.1736111111111</v>
      </c>
      <c r="D492" s="1">
        <f t="shared" si="28"/>
        <v>11</v>
      </c>
      <c r="E492" s="1">
        <f t="shared" si="29"/>
        <v>2024</v>
      </c>
      <c r="F492" s="5">
        <f t="shared" si="30"/>
        <v>11</v>
      </c>
      <c r="G492" s="30">
        <v>45393</v>
      </c>
      <c r="H492" s="1">
        <f t="shared" si="31"/>
        <v>4</v>
      </c>
    </row>
    <row r="493" spans="1:8" s="1" customFormat="1" ht="18" x14ac:dyDescent="0.35">
      <c r="A493" s="1" t="s">
        <v>538</v>
      </c>
      <c r="B493" s="4">
        <v>44357</v>
      </c>
      <c r="C493" s="37">
        <v>21.2152777777778</v>
      </c>
      <c r="D493" s="1">
        <f t="shared" si="28"/>
        <v>10</v>
      </c>
      <c r="E493" s="1">
        <f t="shared" si="29"/>
        <v>2021</v>
      </c>
      <c r="F493" s="5">
        <f t="shared" si="30"/>
        <v>10</v>
      </c>
      <c r="G493" s="30">
        <v>44357</v>
      </c>
      <c r="H493" s="1">
        <f t="shared" si="31"/>
        <v>5</v>
      </c>
    </row>
    <row r="494" spans="1:8" s="1" customFormat="1" ht="18" x14ac:dyDescent="0.35">
      <c r="A494" s="1" t="s">
        <v>539</v>
      </c>
      <c r="B494" s="4">
        <v>44621</v>
      </c>
      <c r="C494" s="37">
        <v>21.2569444444444</v>
      </c>
      <c r="D494" s="1">
        <f t="shared" si="28"/>
        <v>1</v>
      </c>
      <c r="E494" s="1">
        <f t="shared" si="29"/>
        <v>2022</v>
      </c>
      <c r="F494" s="5">
        <f t="shared" si="30"/>
        <v>1</v>
      </c>
      <c r="G494" s="30">
        <v>44621</v>
      </c>
      <c r="H494" s="1">
        <f t="shared" si="31"/>
        <v>6</v>
      </c>
    </row>
    <row r="495" spans="1:8" s="1" customFormat="1" ht="18" x14ac:dyDescent="0.35">
      <c r="A495" s="1" t="s">
        <v>540</v>
      </c>
      <c r="B495" s="4">
        <v>44353</v>
      </c>
      <c r="C495" s="37">
        <v>21.2986111111111</v>
      </c>
      <c r="D495" s="1">
        <f t="shared" si="28"/>
        <v>6</v>
      </c>
      <c r="E495" s="1">
        <f t="shared" si="29"/>
        <v>2021</v>
      </c>
      <c r="F495" s="5">
        <f t="shared" si="30"/>
        <v>6</v>
      </c>
      <c r="G495" s="30">
        <v>44353</v>
      </c>
      <c r="H495" s="1">
        <f t="shared" si="31"/>
        <v>7</v>
      </c>
    </row>
    <row r="496" spans="1:8" s="1" customFormat="1" ht="18" x14ac:dyDescent="0.35">
      <c r="A496" s="1" t="s">
        <v>541</v>
      </c>
      <c r="B496" s="4">
        <v>44267</v>
      </c>
      <c r="C496" s="37">
        <v>21.3402777777778</v>
      </c>
      <c r="D496" s="1">
        <f t="shared" si="28"/>
        <v>12</v>
      </c>
      <c r="E496" s="1">
        <f t="shared" si="29"/>
        <v>2021</v>
      </c>
      <c r="F496" s="5">
        <f t="shared" si="30"/>
        <v>12</v>
      </c>
      <c r="G496" s="30">
        <v>44267</v>
      </c>
      <c r="H496" s="1">
        <f t="shared" si="31"/>
        <v>8</v>
      </c>
    </row>
    <row r="497" spans="1:8" s="1" customFormat="1" ht="18" x14ac:dyDescent="0.35">
      <c r="A497" s="1" t="s">
        <v>542</v>
      </c>
      <c r="B497" s="4">
        <v>45332</v>
      </c>
      <c r="C497" s="37">
        <v>21.3819444444444</v>
      </c>
      <c r="D497" s="1">
        <f t="shared" si="28"/>
        <v>10</v>
      </c>
      <c r="E497" s="1">
        <f t="shared" si="29"/>
        <v>2024</v>
      </c>
      <c r="F497" s="5">
        <f t="shared" si="30"/>
        <v>10</v>
      </c>
      <c r="G497" s="30">
        <v>45332</v>
      </c>
      <c r="H497" s="1">
        <f t="shared" si="31"/>
        <v>9</v>
      </c>
    </row>
    <row r="498" spans="1:8" s="1" customFormat="1" ht="18" x14ac:dyDescent="0.35">
      <c r="A498" s="1" t="s">
        <v>543</v>
      </c>
      <c r="B498" s="4">
        <v>45128</v>
      </c>
      <c r="C498" s="37">
        <v>21.4236111111111</v>
      </c>
      <c r="D498" s="1">
        <f t="shared" si="28"/>
        <v>21</v>
      </c>
      <c r="E498" s="1">
        <f t="shared" si="29"/>
        <v>2023</v>
      </c>
      <c r="F498" s="5">
        <f t="shared" si="30"/>
        <v>21</v>
      </c>
      <c r="G498" s="30">
        <v>45128</v>
      </c>
      <c r="H498" s="1">
        <f t="shared" si="31"/>
        <v>10</v>
      </c>
    </row>
    <row r="499" spans="1:8" s="1" customFormat="1" ht="18" x14ac:dyDescent="0.35">
      <c r="A499" s="1">
        <v>93783699</v>
      </c>
      <c r="B499" s="4">
        <v>45423</v>
      </c>
      <c r="C499" s="37">
        <v>21.4652777777778</v>
      </c>
      <c r="D499" s="1">
        <f t="shared" si="28"/>
        <v>11</v>
      </c>
      <c r="E499" s="1">
        <f t="shared" si="29"/>
        <v>2024</v>
      </c>
      <c r="F499" s="5">
        <f t="shared" si="30"/>
        <v>11</v>
      </c>
      <c r="G499" s="30">
        <v>45423</v>
      </c>
      <c r="H499" s="1">
        <f t="shared" si="31"/>
        <v>11</v>
      </c>
    </row>
    <row r="500" spans="1:8" s="1" customFormat="1" ht="18" x14ac:dyDescent="0.35">
      <c r="A500" s="1" t="s">
        <v>544</v>
      </c>
      <c r="B500" s="4">
        <v>43849</v>
      </c>
      <c r="C500" s="37">
        <v>21.5069444444444</v>
      </c>
      <c r="D500" s="1">
        <f t="shared" si="28"/>
        <v>19</v>
      </c>
      <c r="E500" s="1">
        <f t="shared" si="29"/>
        <v>2020</v>
      </c>
      <c r="F500" s="5">
        <f t="shared" si="30"/>
        <v>19</v>
      </c>
      <c r="G500" s="30">
        <v>43849</v>
      </c>
      <c r="H500" s="1">
        <f t="shared" si="31"/>
        <v>12</v>
      </c>
    </row>
    <row r="501" spans="1:8" s="1" customFormat="1" ht="18" x14ac:dyDescent="0.35">
      <c r="A501" s="1" t="s">
        <v>545</v>
      </c>
      <c r="B501" s="4">
        <v>43835</v>
      </c>
      <c r="C501" s="37">
        <v>21.5486111111111</v>
      </c>
      <c r="D501" s="1">
        <f t="shared" si="28"/>
        <v>5</v>
      </c>
      <c r="E501" s="1">
        <f t="shared" si="29"/>
        <v>2020</v>
      </c>
      <c r="F501" s="5">
        <f t="shared" si="30"/>
        <v>5</v>
      </c>
      <c r="G501" s="30">
        <v>43835</v>
      </c>
      <c r="H501" s="1">
        <f t="shared" si="31"/>
        <v>13</v>
      </c>
    </row>
    <row r="502" spans="1:8" s="1" customFormat="1" ht="18" x14ac:dyDescent="0.35">
      <c r="A502" s="1" t="s">
        <v>546</v>
      </c>
      <c r="B502" s="4">
        <v>44455</v>
      </c>
      <c r="C502" s="37">
        <v>21.5902777777778</v>
      </c>
      <c r="D502" s="1">
        <f t="shared" si="28"/>
        <v>16</v>
      </c>
      <c r="E502" s="1">
        <f t="shared" si="29"/>
        <v>2021</v>
      </c>
      <c r="F502" s="5">
        <f t="shared" si="30"/>
        <v>16</v>
      </c>
      <c r="G502" s="30">
        <v>44455</v>
      </c>
      <c r="H502" s="1">
        <f t="shared" si="31"/>
        <v>14</v>
      </c>
    </row>
    <row r="503" spans="1:8" s="1" customFormat="1" ht="18" x14ac:dyDescent="0.35">
      <c r="A503" s="1" t="s">
        <v>547</v>
      </c>
      <c r="B503" s="4">
        <v>45508</v>
      </c>
      <c r="C503" s="37">
        <v>21.6319444444444</v>
      </c>
      <c r="D503" s="1">
        <f t="shared" si="28"/>
        <v>4</v>
      </c>
      <c r="E503" s="1">
        <f t="shared" si="29"/>
        <v>2024</v>
      </c>
      <c r="F503" s="5">
        <f t="shared" si="30"/>
        <v>4</v>
      </c>
      <c r="G503" s="30">
        <v>45508</v>
      </c>
      <c r="H503" s="1">
        <f t="shared" si="31"/>
        <v>15</v>
      </c>
    </row>
    <row r="504" spans="1:8" s="1" customFormat="1" ht="18" x14ac:dyDescent="0.35">
      <c r="A504" s="1" t="s">
        <v>548</v>
      </c>
      <c r="B504" s="4">
        <v>44798</v>
      </c>
      <c r="C504" s="37">
        <v>21.6736111111111</v>
      </c>
      <c r="D504" s="1">
        <f t="shared" si="28"/>
        <v>25</v>
      </c>
      <c r="E504" s="1">
        <f t="shared" si="29"/>
        <v>2022</v>
      </c>
      <c r="F504" s="5">
        <f t="shared" si="30"/>
        <v>25</v>
      </c>
      <c r="G504" s="30">
        <v>44798</v>
      </c>
      <c r="H504" s="1">
        <f t="shared" si="31"/>
        <v>16</v>
      </c>
    </row>
    <row r="505" spans="1:8" s="1" customFormat="1" ht="18" x14ac:dyDescent="0.35">
      <c r="A505" s="2" t="s">
        <v>549</v>
      </c>
      <c r="B505" s="4">
        <v>45036</v>
      </c>
      <c r="C505" s="37">
        <v>21.7152777777778</v>
      </c>
      <c r="D505" s="1">
        <f t="shared" si="28"/>
        <v>20</v>
      </c>
      <c r="E505" s="1">
        <f t="shared" si="29"/>
        <v>2023</v>
      </c>
      <c r="F505" s="5">
        <f t="shared" si="30"/>
        <v>20</v>
      </c>
      <c r="G505" s="30">
        <v>45036</v>
      </c>
      <c r="H505" s="1">
        <f t="shared" si="31"/>
        <v>17</v>
      </c>
    </row>
    <row r="506" spans="1:8" s="1" customFormat="1" ht="18" x14ac:dyDescent="0.35">
      <c r="A506" s="1" t="s">
        <v>550</v>
      </c>
      <c r="B506" s="4">
        <v>43916</v>
      </c>
      <c r="C506" s="37">
        <v>21.7569444444444</v>
      </c>
      <c r="D506" s="1">
        <f t="shared" si="28"/>
        <v>26</v>
      </c>
      <c r="E506" s="1">
        <f t="shared" si="29"/>
        <v>2020</v>
      </c>
      <c r="F506" s="5">
        <f t="shared" si="30"/>
        <v>26</v>
      </c>
      <c r="G506" s="30">
        <v>43916</v>
      </c>
      <c r="H506" s="1">
        <f t="shared" si="31"/>
        <v>18</v>
      </c>
    </row>
    <row r="507" spans="1:8" s="1" customFormat="1" ht="18" x14ac:dyDescent="0.35">
      <c r="A507" s="1" t="s">
        <v>551</v>
      </c>
      <c r="B507" s="4">
        <v>44383</v>
      </c>
      <c r="C507" s="37">
        <v>21.7986111111111</v>
      </c>
      <c r="D507" s="1">
        <f t="shared" si="28"/>
        <v>6</v>
      </c>
      <c r="E507" s="1">
        <f t="shared" si="29"/>
        <v>2021</v>
      </c>
      <c r="F507" s="5">
        <f t="shared" si="30"/>
        <v>6</v>
      </c>
      <c r="G507" s="30">
        <v>44383</v>
      </c>
      <c r="H507" s="1">
        <f t="shared" si="31"/>
        <v>19</v>
      </c>
    </row>
    <row r="508" spans="1:8" s="1" customFormat="1" ht="18" x14ac:dyDescent="0.35">
      <c r="A508" s="1" t="s">
        <v>552</v>
      </c>
      <c r="B508" s="4">
        <v>44151</v>
      </c>
      <c r="C508" s="37">
        <v>21.8402777777778</v>
      </c>
      <c r="D508" s="1">
        <f t="shared" si="28"/>
        <v>16</v>
      </c>
      <c r="E508" s="1">
        <f t="shared" si="29"/>
        <v>2020</v>
      </c>
      <c r="F508" s="5">
        <f t="shared" si="30"/>
        <v>16</v>
      </c>
      <c r="G508" s="30">
        <v>44151</v>
      </c>
      <c r="H508" s="1">
        <f t="shared" si="31"/>
        <v>20</v>
      </c>
    </row>
    <row r="509" spans="1:8" s="1" customFormat="1" ht="18" x14ac:dyDescent="0.35">
      <c r="A509" s="1" t="s">
        <v>553</v>
      </c>
      <c r="B509" s="4">
        <v>45542</v>
      </c>
      <c r="C509" s="37">
        <v>21.8819444444444</v>
      </c>
      <c r="D509" s="1">
        <f t="shared" si="28"/>
        <v>7</v>
      </c>
      <c r="E509" s="1">
        <f t="shared" si="29"/>
        <v>2024</v>
      </c>
      <c r="F509" s="5">
        <f t="shared" si="30"/>
        <v>7</v>
      </c>
      <c r="G509" s="30">
        <v>45542</v>
      </c>
      <c r="H509" s="1">
        <f t="shared" si="31"/>
        <v>21</v>
      </c>
    </row>
    <row r="510" spans="1:8" s="1" customFormat="1" ht="18" x14ac:dyDescent="0.35">
      <c r="A510" s="1" t="s">
        <v>554</v>
      </c>
      <c r="B510" s="4">
        <v>44098</v>
      </c>
      <c r="C510" s="37">
        <v>21.9236111111111</v>
      </c>
      <c r="D510" s="1">
        <f t="shared" si="28"/>
        <v>24</v>
      </c>
      <c r="E510" s="1">
        <f t="shared" si="29"/>
        <v>2020</v>
      </c>
      <c r="F510" s="5">
        <f t="shared" si="30"/>
        <v>24</v>
      </c>
      <c r="G510" s="30">
        <v>44098</v>
      </c>
      <c r="H510" s="1">
        <f t="shared" si="31"/>
        <v>22</v>
      </c>
    </row>
    <row r="511" spans="1:8" s="1" customFormat="1" ht="18" x14ac:dyDescent="0.35">
      <c r="A511" s="1" t="s">
        <v>555</v>
      </c>
      <c r="B511" s="4">
        <v>43918</v>
      </c>
      <c r="C511" s="37">
        <v>21.9652777777778</v>
      </c>
      <c r="D511" s="1">
        <f t="shared" si="28"/>
        <v>28</v>
      </c>
      <c r="E511" s="1">
        <f t="shared" si="29"/>
        <v>2020</v>
      </c>
      <c r="F511" s="5">
        <f t="shared" si="30"/>
        <v>28</v>
      </c>
      <c r="G511" s="30">
        <v>43918</v>
      </c>
      <c r="H511" s="1">
        <f t="shared" si="31"/>
        <v>23</v>
      </c>
    </row>
    <row r="512" spans="1:8" s="1" customFormat="1" ht="18" x14ac:dyDescent="0.35">
      <c r="A512" s="1" t="s">
        <v>556</v>
      </c>
      <c r="B512" s="4">
        <v>44469</v>
      </c>
      <c r="C512" s="37">
        <v>22.0069444444444</v>
      </c>
      <c r="D512" s="1">
        <f t="shared" si="28"/>
        <v>30</v>
      </c>
      <c r="E512" s="1">
        <f t="shared" si="29"/>
        <v>2021</v>
      </c>
      <c r="F512" s="5">
        <f t="shared" si="30"/>
        <v>30</v>
      </c>
      <c r="G512" s="30">
        <v>44469</v>
      </c>
      <c r="H512" s="1">
        <f t="shared" si="31"/>
        <v>0</v>
      </c>
    </row>
    <row r="513" spans="1:8" s="1" customFormat="1" ht="18" x14ac:dyDescent="0.35">
      <c r="A513" s="1" t="s">
        <v>557</v>
      </c>
      <c r="B513" s="4">
        <v>44270</v>
      </c>
      <c r="C513" s="37">
        <v>22.0486111111111</v>
      </c>
      <c r="D513" s="1">
        <f t="shared" si="28"/>
        <v>15</v>
      </c>
      <c r="E513" s="1">
        <f t="shared" si="29"/>
        <v>2021</v>
      </c>
      <c r="F513" s="5">
        <f t="shared" si="30"/>
        <v>15</v>
      </c>
      <c r="G513" s="30">
        <v>44270</v>
      </c>
      <c r="H513" s="1">
        <f t="shared" si="31"/>
        <v>1</v>
      </c>
    </row>
    <row r="514" spans="1:8" s="1" customFormat="1" ht="18" x14ac:dyDescent="0.35">
      <c r="A514" s="1" t="s">
        <v>558</v>
      </c>
      <c r="B514" s="4">
        <v>43963</v>
      </c>
      <c r="C514" s="37">
        <v>22.0902777777778</v>
      </c>
      <c r="D514" s="1">
        <f t="shared" si="28"/>
        <v>12</v>
      </c>
      <c r="E514" s="1">
        <f t="shared" si="29"/>
        <v>2020</v>
      </c>
      <c r="F514" s="5">
        <f t="shared" si="30"/>
        <v>12</v>
      </c>
      <c r="G514" s="30">
        <v>43963</v>
      </c>
      <c r="H514" s="1">
        <f t="shared" si="31"/>
        <v>2</v>
      </c>
    </row>
    <row r="515" spans="1:8" s="1" customFormat="1" ht="18" x14ac:dyDescent="0.35">
      <c r="A515" s="1" t="s">
        <v>559</v>
      </c>
      <c r="B515" s="4">
        <v>44252</v>
      </c>
      <c r="C515" s="37">
        <v>22.1319444444444</v>
      </c>
      <c r="D515" s="1">
        <f t="shared" ref="D515:D578" si="32">DAY(B515)</f>
        <v>25</v>
      </c>
      <c r="E515" s="1">
        <f t="shared" ref="E515:E578" si="33">YEAR(B515)</f>
        <v>2021</v>
      </c>
      <c r="F515" s="5">
        <f t="shared" ref="F515:F578" si="34">D515</f>
        <v>25</v>
      </c>
      <c r="G515" s="30">
        <v>44252</v>
      </c>
      <c r="H515" s="1">
        <f t="shared" ref="H515:H578" si="35">HOUR(C515)</f>
        <v>3</v>
      </c>
    </row>
    <row r="516" spans="1:8" s="1" customFormat="1" ht="18" x14ac:dyDescent="0.35">
      <c r="A516" s="1" t="s">
        <v>560</v>
      </c>
      <c r="B516" s="4">
        <v>45568</v>
      </c>
      <c r="C516" s="37">
        <v>22.1736111111111</v>
      </c>
      <c r="D516" s="1">
        <f t="shared" si="32"/>
        <v>3</v>
      </c>
      <c r="E516" s="1">
        <f t="shared" si="33"/>
        <v>2024</v>
      </c>
      <c r="F516" s="5">
        <f t="shared" si="34"/>
        <v>3</v>
      </c>
      <c r="G516" s="30">
        <v>45568</v>
      </c>
      <c r="H516" s="1">
        <f t="shared" si="35"/>
        <v>4</v>
      </c>
    </row>
    <row r="517" spans="1:8" s="1" customFormat="1" ht="18" x14ac:dyDescent="0.35">
      <c r="A517" s="1" t="s">
        <v>561</v>
      </c>
      <c r="B517" s="4">
        <v>45236</v>
      </c>
      <c r="C517" s="37">
        <v>22.2152777777778</v>
      </c>
      <c r="D517" s="1">
        <f t="shared" si="32"/>
        <v>6</v>
      </c>
      <c r="E517" s="1">
        <f t="shared" si="33"/>
        <v>2023</v>
      </c>
      <c r="F517" s="5">
        <f t="shared" si="34"/>
        <v>6</v>
      </c>
      <c r="G517" s="30">
        <v>45236</v>
      </c>
      <c r="H517" s="1">
        <f t="shared" si="35"/>
        <v>5</v>
      </c>
    </row>
    <row r="518" spans="1:8" s="1" customFormat="1" ht="18" x14ac:dyDescent="0.35">
      <c r="A518" s="1" t="s">
        <v>562</v>
      </c>
      <c r="B518" s="4">
        <v>45129</v>
      </c>
      <c r="C518" s="37">
        <v>22.2569444444444</v>
      </c>
      <c r="D518" s="1">
        <f t="shared" si="32"/>
        <v>22</v>
      </c>
      <c r="E518" s="1">
        <f t="shared" si="33"/>
        <v>2023</v>
      </c>
      <c r="F518" s="5">
        <f t="shared" si="34"/>
        <v>22</v>
      </c>
      <c r="G518" s="30">
        <v>45129</v>
      </c>
      <c r="H518" s="1">
        <f t="shared" si="35"/>
        <v>6</v>
      </c>
    </row>
    <row r="519" spans="1:8" s="1" customFormat="1" ht="18" x14ac:dyDescent="0.35">
      <c r="A519" s="1" t="s">
        <v>563</v>
      </c>
      <c r="B519" s="4">
        <v>45022</v>
      </c>
      <c r="C519" s="37">
        <v>22.2986111111111</v>
      </c>
      <c r="D519" s="1">
        <f t="shared" si="32"/>
        <v>6</v>
      </c>
      <c r="E519" s="1">
        <f t="shared" si="33"/>
        <v>2023</v>
      </c>
      <c r="F519" s="5">
        <f t="shared" si="34"/>
        <v>6</v>
      </c>
      <c r="G519" s="30">
        <v>45022</v>
      </c>
      <c r="H519" s="1">
        <f t="shared" si="35"/>
        <v>7</v>
      </c>
    </row>
    <row r="520" spans="1:8" s="1" customFormat="1" ht="18" x14ac:dyDescent="0.35">
      <c r="A520" s="1" t="s">
        <v>564</v>
      </c>
      <c r="B520" s="4">
        <v>44500</v>
      </c>
      <c r="C520" s="37">
        <v>22.3402777777778</v>
      </c>
      <c r="D520" s="1">
        <f t="shared" si="32"/>
        <v>31</v>
      </c>
      <c r="E520" s="1">
        <f t="shared" si="33"/>
        <v>2021</v>
      </c>
      <c r="F520" s="5">
        <f t="shared" si="34"/>
        <v>31</v>
      </c>
      <c r="G520" s="30">
        <v>44500</v>
      </c>
      <c r="H520" s="1">
        <f t="shared" si="35"/>
        <v>8</v>
      </c>
    </row>
    <row r="521" spans="1:8" s="1" customFormat="1" ht="18" x14ac:dyDescent="0.35">
      <c r="A521" s="1" t="s">
        <v>565</v>
      </c>
      <c r="B521" s="4">
        <v>44723</v>
      </c>
      <c r="C521" s="37">
        <v>22.3819444444444</v>
      </c>
      <c r="D521" s="1">
        <f t="shared" si="32"/>
        <v>11</v>
      </c>
      <c r="E521" s="1">
        <f t="shared" si="33"/>
        <v>2022</v>
      </c>
      <c r="F521" s="5">
        <f t="shared" si="34"/>
        <v>11</v>
      </c>
      <c r="G521" s="30">
        <v>44723</v>
      </c>
      <c r="H521" s="1">
        <f t="shared" si="35"/>
        <v>9</v>
      </c>
    </row>
    <row r="522" spans="1:8" s="1" customFormat="1" ht="18" x14ac:dyDescent="0.35">
      <c r="A522" s="1" t="s">
        <v>566</v>
      </c>
      <c r="B522" s="4">
        <v>45249</v>
      </c>
      <c r="C522" s="37">
        <v>22.4236111111111</v>
      </c>
      <c r="D522" s="1">
        <f t="shared" si="32"/>
        <v>19</v>
      </c>
      <c r="E522" s="1">
        <f t="shared" si="33"/>
        <v>2023</v>
      </c>
      <c r="F522" s="5">
        <f t="shared" si="34"/>
        <v>19</v>
      </c>
      <c r="G522" s="30">
        <v>45249</v>
      </c>
      <c r="H522" s="1">
        <f t="shared" si="35"/>
        <v>10</v>
      </c>
    </row>
    <row r="523" spans="1:8" s="1" customFormat="1" ht="18" x14ac:dyDescent="0.35">
      <c r="A523" s="1" t="s">
        <v>567</v>
      </c>
      <c r="B523" s="4">
        <v>45328</v>
      </c>
      <c r="C523" s="37">
        <v>22.4652777777778</v>
      </c>
      <c r="D523" s="1">
        <f t="shared" si="32"/>
        <v>6</v>
      </c>
      <c r="E523" s="1">
        <f t="shared" si="33"/>
        <v>2024</v>
      </c>
      <c r="F523" s="5">
        <f t="shared" si="34"/>
        <v>6</v>
      </c>
      <c r="G523" s="30">
        <v>45328</v>
      </c>
      <c r="H523" s="1">
        <f t="shared" si="35"/>
        <v>11</v>
      </c>
    </row>
    <row r="524" spans="1:8" s="1" customFormat="1" ht="18" x14ac:dyDescent="0.35">
      <c r="A524" s="1" t="s">
        <v>568</v>
      </c>
      <c r="B524" s="4">
        <v>44903</v>
      </c>
      <c r="C524" s="37">
        <v>22.5069444444444</v>
      </c>
      <c r="D524" s="1">
        <f t="shared" si="32"/>
        <v>8</v>
      </c>
      <c r="E524" s="1">
        <f t="shared" si="33"/>
        <v>2022</v>
      </c>
      <c r="F524" s="5">
        <f t="shared" si="34"/>
        <v>8</v>
      </c>
      <c r="G524" s="30">
        <v>44903</v>
      </c>
      <c r="H524" s="1">
        <f t="shared" si="35"/>
        <v>12</v>
      </c>
    </row>
    <row r="525" spans="1:8" s="1" customFormat="1" ht="18" x14ac:dyDescent="0.35">
      <c r="A525" s="1" t="s">
        <v>569</v>
      </c>
      <c r="B525" s="4">
        <v>44258</v>
      </c>
      <c r="C525" s="37">
        <v>22.5486111111111</v>
      </c>
      <c r="D525" s="1">
        <f t="shared" si="32"/>
        <v>3</v>
      </c>
      <c r="E525" s="1">
        <f t="shared" si="33"/>
        <v>2021</v>
      </c>
      <c r="F525" s="5">
        <f t="shared" si="34"/>
        <v>3</v>
      </c>
      <c r="G525" s="30">
        <v>44258</v>
      </c>
      <c r="H525" s="1">
        <f t="shared" si="35"/>
        <v>13</v>
      </c>
    </row>
    <row r="526" spans="1:8" s="1" customFormat="1" ht="18" x14ac:dyDescent="0.35">
      <c r="A526" s="1" t="s">
        <v>570</v>
      </c>
      <c r="B526" s="4">
        <v>44516</v>
      </c>
      <c r="C526" s="37">
        <v>22.5902777777778</v>
      </c>
      <c r="D526" s="1">
        <f t="shared" si="32"/>
        <v>16</v>
      </c>
      <c r="E526" s="1">
        <f t="shared" si="33"/>
        <v>2021</v>
      </c>
      <c r="F526" s="5">
        <f t="shared" si="34"/>
        <v>16</v>
      </c>
      <c r="G526" s="30">
        <v>44516</v>
      </c>
      <c r="H526" s="1">
        <f t="shared" si="35"/>
        <v>14</v>
      </c>
    </row>
    <row r="527" spans="1:8" s="1" customFormat="1" ht="18" x14ac:dyDescent="0.35">
      <c r="A527" s="1" t="s">
        <v>571</v>
      </c>
      <c r="B527" s="4">
        <v>44205</v>
      </c>
      <c r="C527" s="37">
        <v>22.6319444444444</v>
      </c>
      <c r="D527" s="1">
        <f t="shared" si="32"/>
        <v>9</v>
      </c>
      <c r="E527" s="1">
        <f t="shared" si="33"/>
        <v>2021</v>
      </c>
      <c r="F527" s="5">
        <f t="shared" si="34"/>
        <v>9</v>
      </c>
      <c r="G527" s="30">
        <v>44205</v>
      </c>
      <c r="H527" s="1">
        <f t="shared" si="35"/>
        <v>15</v>
      </c>
    </row>
    <row r="528" spans="1:8" s="1" customFormat="1" ht="18" x14ac:dyDescent="0.35">
      <c r="A528" s="1" t="s">
        <v>572</v>
      </c>
      <c r="B528" s="4">
        <v>45552</v>
      </c>
      <c r="C528" s="37">
        <v>22.6736111111111</v>
      </c>
      <c r="D528" s="1">
        <f t="shared" si="32"/>
        <v>17</v>
      </c>
      <c r="E528" s="1">
        <f t="shared" si="33"/>
        <v>2024</v>
      </c>
      <c r="F528" s="5">
        <f t="shared" si="34"/>
        <v>17</v>
      </c>
      <c r="G528" s="30">
        <v>45552</v>
      </c>
      <c r="H528" s="1">
        <f t="shared" si="35"/>
        <v>16</v>
      </c>
    </row>
    <row r="529" spans="1:8" s="1" customFormat="1" ht="18" x14ac:dyDescent="0.35">
      <c r="A529" s="1" t="s">
        <v>573</v>
      </c>
      <c r="B529" s="4">
        <v>44988</v>
      </c>
      <c r="C529" s="37">
        <v>22.7152777777778</v>
      </c>
      <c r="D529" s="1">
        <f t="shared" si="32"/>
        <v>3</v>
      </c>
      <c r="E529" s="1">
        <f t="shared" si="33"/>
        <v>2023</v>
      </c>
      <c r="F529" s="5">
        <f t="shared" si="34"/>
        <v>3</v>
      </c>
      <c r="G529" s="30">
        <v>44988</v>
      </c>
      <c r="H529" s="1">
        <f t="shared" si="35"/>
        <v>17</v>
      </c>
    </row>
    <row r="530" spans="1:8" s="1" customFormat="1" ht="18" x14ac:dyDescent="0.35">
      <c r="A530" s="1" t="s">
        <v>574</v>
      </c>
      <c r="B530" s="4">
        <v>44768</v>
      </c>
      <c r="C530" s="37">
        <v>22.7569444444444</v>
      </c>
      <c r="D530" s="1">
        <f t="shared" si="32"/>
        <v>26</v>
      </c>
      <c r="E530" s="1">
        <f t="shared" si="33"/>
        <v>2022</v>
      </c>
      <c r="F530" s="5">
        <f t="shared" si="34"/>
        <v>26</v>
      </c>
      <c r="G530" s="30">
        <v>44768</v>
      </c>
      <c r="H530" s="1">
        <f t="shared" si="35"/>
        <v>18</v>
      </c>
    </row>
    <row r="531" spans="1:8" s="1" customFormat="1" ht="18" x14ac:dyDescent="0.35">
      <c r="A531" s="1" t="s">
        <v>575</v>
      </c>
      <c r="B531" s="4">
        <v>44498</v>
      </c>
      <c r="C531" s="37">
        <v>22.7986111111111</v>
      </c>
      <c r="D531" s="1">
        <f t="shared" si="32"/>
        <v>29</v>
      </c>
      <c r="E531" s="1">
        <f t="shared" si="33"/>
        <v>2021</v>
      </c>
      <c r="F531" s="5">
        <f t="shared" si="34"/>
        <v>29</v>
      </c>
      <c r="G531" s="30">
        <v>44498</v>
      </c>
      <c r="H531" s="1">
        <f t="shared" si="35"/>
        <v>19</v>
      </c>
    </row>
    <row r="532" spans="1:8" s="1" customFormat="1" ht="18" x14ac:dyDescent="0.35">
      <c r="A532" s="1" t="s">
        <v>576</v>
      </c>
      <c r="B532" s="4">
        <v>43990</v>
      </c>
      <c r="C532" s="37">
        <v>22.8402777777778</v>
      </c>
      <c r="D532" s="1">
        <f t="shared" si="32"/>
        <v>8</v>
      </c>
      <c r="E532" s="1">
        <f t="shared" si="33"/>
        <v>2020</v>
      </c>
      <c r="F532" s="5">
        <f t="shared" si="34"/>
        <v>8</v>
      </c>
      <c r="G532" s="30">
        <v>43990</v>
      </c>
      <c r="H532" s="1">
        <f t="shared" si="35"/>
        <v>20</v>
      </c>
    </row>
    <row r="533" spans="1:8" s="1" customFormat="1" ht="18" x14ac:dyDescent="0.35">
      <c r="A533" s="1" t="s">
        <v>577</v>
      </c>
      <c r="B533" s="4">
        <v>44746</v>
      </c>
      <c r="C533" s="37">
        <v>22.8819444444444</v>
      </c>
      <c r="D533" s="1">
        <f t="shared" si="32"/>
        <v>4</v>
      </c>
      <c r="E533" s="1">
        <f t="shared" si="33"/>
        <v>2022</v>
      </c>
      <c r="F533" s="5">
        <f t="shared" si="34"/>
        <v>4</v>
      </c>
      <c r="G533" s="30">
        <v>44746</v>
      </c>
      <c r="H533" s="1">
        <f t="shared" si="35"/>
        <v>21</v>
      </c>
    </row>
    <row r="534" spans="1:8" s="1" customFormat="1" ht="18" x14ac:dyDescent="0.35">
      <c r="A534" s="1" t="s">
        <v>578</v>
      </c>
      <c r="B534" s="4">
        <v>45352</v>
      </c>
      <c r="C534" s="37">
        <v>22.9236111111111</v>
      </c>
      <c r="D534" s="1">
        <f t="shared" si="32"/>
        <v>1</v>
      </c>
      <c r="E534" s="1">
        <f t="shared" si="33"/>
        <v>2024</v>
      </c>
      <c r="F534" s="5">
        <f t="shared" si="34"/>
        <v>1</v>
      </c>
      <c r="G534" s="30">
        <v>45352</v>
      </c>
      <c r="H534" s="1">
        <f t="shared" si="35"/>
        <v>22</v>
      </c>
    </row>
    <row r="535" spans="1:8" s="1" customFormat="1" ht="18" x14ac:dyDescent="0.35">
      <c r="A535" s="1" t="s">
        <v>579</v>
      </c>
      <c r="B535" s="4">
        <v>44875</v>
      </c>
      <c r="C535" s="37">
        <v>22.9652777777778</v>
      </c>
      <c r="D535" s="1">
        <f t="shared" si="32"/>
        <v>10</v>
      </c>
      <c r="E535" s="1">
        <f t="shared" si="33"/>
        <v>2022</v>
      </c>
      <c r="F535" s="5">
        <f t="shared" si="34"/>
        <v>10</v>
      </c>
      <c r="G535" s="30">
        <v>44875</v>
      </c>
      <c r="H535" s="1">
        <f t="shared" si="35"/>
        <v>23</v>
      </c>
    </row>
    <row r="536" spans="1:8" s="1" customFormat="1" ht="18" x14ac:dyDescent="0.35">
      <c r="A536" s="1" t="s">
        <v>580</v>
      </c>
      <c r="B536" s="4">
        <v>44258</v>
      </c>
      <c r="C536" s="37">
        <v>23.0069444444444</v>
      </c>
      <c r="D536" s="1">
        <f t="shared" si="32"/>
        <v>3</v>
      </c>
      <c r="E536" s="1">
        <f t="shared" si="33"/>
        <v>2021</v>
      </c>
      <c r="F536" s="5">
        <f t="shared" si="34"/>
        <v>3</v>
      </c>
      <c r="G536" s="30">
        <v>44258</v>
      </c>
      <c r="H536" s="1">
        <f t="shared" si="35"/>
        <v>0</v>
      </c>
    </row>
    <row r="537" spans="1:8" s="1" customFormat="1" ht="18" x14ac:dyDescent="0.35">
      <c r="A537" s="1" t="s">
        <v>581</v>
      </c>
      <c r="B537" s="4">
        <v>45397</v>
      </c>
      <c r="C537" s="37">
        <v>23.0486111111111</v>
      </c>
      <c r="D537" s="1">
        <f t="shared" si="32"/>
        <v>15</v>
      </c>
      <c r="E537" s="1">
        <f t="shared" si="33"/>
        <v>2024</v>
      </c>
      <c r="F537" s="5">
        <f t="shared" si="34"/>
        <v>15</v>
      </c>
      <c r="G537" s="30">
        <v>45397</v>
      </c>
      <c r="H537" s="1">
        <f t="shared" si="35"/>
        <v>1</v>
      </c>
    </row>
    <row r="538" spans="1:8" s="1" customFormat="1" ht="18" x14ac:dyDescent="0.35">
      <c r="A538" s="1" t="s">
        <v>582</v>
      </c>
      <c r="B538" s="4">
        <v>44167</v>
      </c>
      <c r="C538" s="37">
        <v>23.0902777777778</v>
      </c>
      <c r="D538" s="1">
        <f t="shared" si="32"/>
        <v>2</v>
      </c>
      <c r="E538" s="1">
        <f t="shared" si="33"/>
        <v>2020</v>
      </c>
      <c r="F538" s="5">
        <f t="shared" si="34"/>
        <v>2</v>
      </c>
      <c r="G538" s="30">
        <v>44167</v>
      </c>
      <c r="H538" s="1">
        <f t="shared" si="35"/>
        <v>2</v>
      </c>
    </row>
    <row r="539" spans="1:8" s="1" customFormat="1" ht="18" x14ac:dyDescent="0.35">
      <c r="A539" s="1" t="s">
        <v>583</v>
      </c>
      <c r="B539" s="4">
        <v>44378</v>
      </c>
      <c r="C539" s="37">
        <v>23.1319444444444</v>
      </c>
      <c r="D539" s="1">
        <f t="shared" si="32"/>
        <v>1</v>
      </c>
      <c r="E539" s="1">
        <f t="shared" si="33"/>
        <v>2021</v>
      </c>
      <c r="F539" s="5">
        <f t="shared" si="34"/>
        <v>1</v>
      </c>
      <c r="G539" s="30">
        <v>44378</v>
      </c>
      <c r="H539" s="1">
        <f t="shared" si="35"/>
        <v>3</v>
      </c>
    </row>
    <row r="540" spans="1:8" s="1" customFormat="1" ht="18" x14ac:dyDescent="0.35">
      <c r="A540" s="1" t="s">
        <v>584</v>
      </c>
      <c r="B540" s="4">
        <v>45104</v>
      </c>
      <c r="C540" s="37">
        <v>23.1736111111111</v>
      </c>
      <c r="D540" s="1">
        <f t="shared" si="32"/>
        <v>27</v>
      </c>
      <c r="E540" s="1">
        <f t="shared" si="33"/>
        <v>2023</v>
      </c>
      <c r="F540" s="5">
        <f t="shared" si="34"/>
        <v>27</v>
      </c>
      <c r="G540" s="30">
        <v>45104</v>
      </c>
      <c r="H540" s="1">
        <f t="shared" si="35"/>
        <v>4</v>
      </c>
    </row>
    <row r="541" spans="1:8" s="1" customFormat="1" ht="18" x14ac:dyDescent="0.35">
      <c r="A541" s="1" t="s">
        <v>585</v>
      </c>
      <c r="B541" s="4">
        <v>45161</v>
      </c>
      <c r="C541" s="37">
        <v>23.2152777777778</v>
      </c>
      <c r="D541" s="1">
        <f t="shared" si="32"/>
        <v>23</v>
      </c>
      <c r="E541" s="1">
        <f t="shared" si="33"/>
        <v>2023</v>
      </c>
      <c r="F541" s="5">
        <f t="shared" si="34"/>
        <v>23</v>
      </c>
      <c r="G541" s="30">
        <v>45161</v>
      </c>
      <c r="H541" s="1">
        <f t="shared" si="35"/>
        <v>5</v>
      </c>
    </row>
    <row r="542" spans="1:8" s="1" customFormat="1" ht="18" x14ac:dyDescent="0.35">
      <c r="A542" s="1" t="s">
        <v>586</v>
      </c>
      <c r="B542" s="4">
        <v>44693</v>
      </c>
      <c r="C542" s="37">
        <v>23.2569444444444</v>
      </c>
      <c r="D542" s="1">
        <f t="shared" si="32"/>
        <v>12</v>
      </c>
      <c r="E542" s="1">
        <f t="shared" si="33"/>
        <v>2022</v>
      </c>
      <c r="F542" s="5">
        <f t="shared" si="34"/>
        <v>12</v>
      </c>
      <c r="G542" s="30">
        <v>44693</v>
      </c>
      <c r="H542" s="1">
        <f t="shared" si="35"/>
        <v>6</v>
      </c>
    </row>
    <row r="543" spans="1:8" s="1" customFormat="1" ht="18" x14ac:dyDescent="0.35">
      <c r="A543" s="1" t="s">
        <v>587</v>
      </c>
      <c r="B543" s="4">
        <v>45405</v>
      </c>
      <c r="C543" s="37">
        <v>23.2986111111111</v>
      </c>
      <c r="D543" s="1">
        <f t="shared" si="32"/>
        <v>23</v>
      </c>
      <c r="E543" s="1">
        <f t="shared" si="33"/>
        <v>2024</v>
      </c>
      <c r="F543" s="5">
        <f t="shared" si="34"/>
        <v>23</v>
      </c>
      <c r="G543" s="30">
        <v>45405</v>
      </c>
      <c r="H543" s="1">
        <f t="shared" si="35"/>
        <v>7</v>
      </c>
    </row>
    <row r="544" spans="1:8" s="1" customFormat="1" ht="18" x14ac:dyDescent="0.35">
      <c r="A544" s="1" t="s">
        <v>588</v>
      </c>
      <c r="B544" s="4">
        <v>45433</v>
      </c>
      <c r="C544" s="37">
        <v>23.3402777777778</v>
      </c>
      <c r="D544" s="1">
        <f t="shared" si="32"/>
        <v>21</v>
      </c>
      <c r="E544" s="1">
        <f t="shared" si="33"/>
        <v>2024</v>
      </c>
      <c r="F544" s="5">
        <f t="shared" si="34"/>
        <v>21</v>
      </c>
      <c r="G544" s="30">
        <v>45433</v>
      </c>
      <c r="H544" s="1">
        <f t="shared" si="35"/>
        <v>8</v>
      </c>
    </row>
    <row r="545" spans="1:8" s="1" customFormat="1" ht="18" x14ac:dyDescent="0.35">
      <c r="A545" s="1" t="s">
        <v>589</v>
      </c>
      <c r="B545" s="4">
        <v>45344</v>
      </c>
      <c r="C545" s="37">
        <v>23.3819444444444</v>
      </c>
      <c r="D545" s="1">
        <f t="shared" si="32"/>
        <v>22</v>
      </c>
      <c r="E545" s="1">
        <f t="shared" si="33"/>
        <v>2024</v>
      </c>
      <c r="F545" s="5">
        <f t="shared" si="34"/>
        <v>22</v>
      </c>
      <c r="G545" s="30">
        <v>45344</v>
      </c>
      <c r="H545" s="1">
        <f t="shared" si="35"/>
        <v>9</v>
      </c>
    </row>
    <row r="546" spans="1:8" s="1" customFormat="1" ht="18" x14ac:dyDescent="0.35">
      <c r="A546" s="1" t="s">
        <v>590</v>
      </c>
      <c r="B546" s="4">
        <v>45607</v>
      </c>
      <c r="C546" s="37">
        <v>23.4236111111111</v>
      </c>
      <c r="D546" s="1">
        <f t="shared" si="32"/>
        <v>11</v>
      </c>
      <c r="E546" s="1">
        <f t="shared" si="33"/>
        <v>2024</v>
      </c>
      <c r="F546" s="5">
        <f t="shared" si="34"/>
        <v>11</v>
      </c>
      <c r="G546" s="30">
        <v>45607</v>
      </c>
      <c r="H546" s="1">
        <f t="shared" si="35"/>
        <v>10</v>
      </c>
    </row>
    <row r="547" spans="1:8" s="1" customFormat="1" ht="18" x14ac:dyDescent="0.35">
      <c r="A547" s="1" t="s">
        <v>591</v>
      </c>
      <c r="B547" s="4">
        <v>44780</v>
      </c>
      <c r="C547" s="37">
        <v>23.4652777777778</v>
      </c>
      <c r="D547" s="1">
        <f t="shared" si="32"/>
        <v>7</v>
      </c>
      <c r="E547" s="1">
        <f t="shared" si="33"/>
        <v>2022</v>
      </c>
      <c r="F547" s="5">
        <f t="shared" si="34"/>
        <v>7</v>
      </c>
      <c r="G547" s="30">
        <v>44780</v>
      </c>
      <c r="H547" s="1">
        <f t="shared" si="35"/>
        <v>11</v>
      </c>
    </row>
    <row r="548" spans="1:8" s="1" customFormat="1" ht="18" x14ac:dyDescent="0.35">
      <c r="A548" s="2" t="s">
        <v>592</v>
      </c>
      <c r="B548" s="4">
        <v>44421</v>
      </c>
      <c r="C548" s="37">
        <v>23.5069444444444</v>
      </c>
      <c r="D548" s="1">
        <f t="shared" si="32"/>
        <v>13</v>
      </c>
      <c r="E548" s="1">
        <f t="shared" si="33"/>
        <v>2021</v>
      </c>
      <c r="F548" s="5">
        <f t="shared" si="34"/>
        <v>13</v>
      </c>
      <c r="G548" s="30">
        <v>44421</v>
      </c>
      <c r="H548" s="1">
        <f t="shared" si="35"/>
        <v>12</v>
      </c>
    </row>
    <row r="549" spans="1:8" s="1" customFormat="1" ht="18" x14ac:dyDescent="0.35">
      <c r="A549" s="1" t="s">
        <v>593</v>
      </c>
      <c r="B549" s="4">
        <v>45247</v>
      </c>
      <c r="C549" s="37">
        <v>23.5486111111111</v>
      </c>
      <c r="D549" s="1">
        <f t="shared" si="32"/>
        <v>17</v>
      </c>
      <c r="E549" s="1">
        <f t="shared" si="33"/>
        <v>2023</v>
      </c>
      <c r="F549" s="5">
        <f t="shared" si="34"/>
        <v>17</v>
      </c>
      <c r="G549" s="30">
        <v>45247</v>
      </c>
      <c r="H549" s="1">
        <f t="shared" si="35"/>
        <v>13</v>
      </c>
    </row>
    <row r="550" spans="1:8" s="1" customFormat="1" ht="18" x14ac:dyDescent="0.35">
      <c r="A550" s="1" t="s">
        <v>594</v>
      </c>
      <c r="B550" s="4">
        <v>45645</v>
      </c>
      <c r="C550" s="37">
        <v>23.5902777777778</v>
      </c>
      <c r="D550" s="1">
        <f t="shared" si="32"/>
        <v>19</v>
      </c>
      <c r="E550" s="1">
        <f t="shared" si="33"/>
        <v>2024</v>
      </c>
      <c r="F550" s="5">
        <f t="shared" si="34"/>
        <v>19</v>
      </c>
      <c r="G550" s="30">
        <v>45645</v>
      </c>
      <c r="H550" s="1">
        <f t="shared" si="35"/>
        <v>14</v>
      </c>
    </row>
    <row r="551" spans="1:8" s="1" customFormat="1" ht="18" x14ac:dyDescent="0.35">
      <c r="A551" s="1" t="s">
        <v>595</v>
      </c>
      <c r="B551" s="4">
        <v>45258</v>
      </c>
      <c r="C551" s="37">
        <v>23.6319444444444</v>
      </c>
      <c r="D551" s="1">
        <f t="shared" si="32"/>
        <v>28</v>
      </c>
      <c r="E551" s="1">
        <f t="shared" si="33"/>
        <v>2023</v>
      </c>
      <c r="F551" s="5">
        <f t="shared" si="34"/>
        <v>28</v>
      </c>
      <c r="G551" s="30">
        <v>45258</v>
      </c>
      <c r="H551" s="1">
        <f t="shared" si="35"/>
        <v>15</v>
      </c>
    </row>
    <row r="552" spans="1:8" s="1" customFormat="1" ht="18" x14ac:dyDescent="0.35">
      <c r="A552" s="1" t="s">
        <v>596</v>
      </c>
      <c r="B552" s="4">
        <v>43951</v>
      </c>
      <c r="C552" s="37">
        <v>23.6736111111111</v>
      </c>
      <c r="D552" s="1">
        <f t="shared" si="32"/>
        <v>30</v>
      </c>
      <c r="E552" s="1">
        <f t="shared" si="33"/>
        <v>2020</v>
      </c>
      <c r="F552" s="5">
        <f t="shared" si="34"/>
        <v>30</v>
      </c>
      <c r="G552" s="30">
        <v>43951</v>
      </c>
      <c r="H552" s="1">
        <f t="shared" si="35"/>
        <v>16</v>
      </c>
    </row>
    <row r="553" spans="1:8" s="1" customFormat="1" ht="18" x14ac:dyDescent="0.35">
      <c r="A553" s="1" t="s">
        <v>597</v>
      </c>
      <c r="B553" s="4">
        <v>44226</v>
      </c>
      <c r="C553" s="37">
        <v>23.7152777777778</v>
      </c>
      <c r="D553" s="1">
        <f t="shared" si="32"/>
        <v>30</v>
      </c>
      <c r="E553" s="1">
        <f t="shared" si="33"/>
        <v>2021</v>
      </c>
      <c r="F553" s="5">
        <f t="shared" si="34"/>
        <v>30</v>
      </c>
      <c r="G553" s="30">
        <v>44226</v>
      </c>
      <c r="H553" s="1">
        <f t="shared" si="35"/>
        <v>17</v>
      </c>
    </row>
    <row r="554" spans="1:8" s="1" customFormat="1" ht="18" x14ac:dyDescent="0.35">
      <c r="A554" s="1" t="s">
        <v>598</v>
      </c>
      <c r="B554" s="4">
        <v>44577</v>
      </c>
      <c r="C554" s="37">
        <v>23.7569444444444</v>
      </c>
      <c r="D554" s="1">
        <f t="shared" si="32"/>
        <v>16</v>
      </c>
      <c r="E554" s="1">
        <f t="shared" si="33"/>
        <v>2022</v>
      </c>
      <c r="F554" s="5">
        <f t="shared" si="34"/>
        <v>16</v>
      </c>
      <c r="G554" s="30">
        <v>44577</v>
      </c>
      <c r="H554" s="1">
        <f t="shared" si="35"/>
        <v>18</v>
      </c>
    </row>
    <row r="555" spans="1:8" s="1" customFormat="1" ht="18" x14ac:dyDescent="0.35">
      <c r="A555" s="1" t="s">
        <v>599</v>
      </c>
      <c r="B555" s="4">
        <v>44408</v>
      </c>
      <c r="C555" s="37">
        <v>23.7986111111111</v>
      </c>
      <c r="D555" s="1">
        <f t="shared" si="32"/>
        <v>31</v>
      </c>
      <c r="E555" s="1">
        <f t="shared" si="33"/>
        <v>2021</v>
      </c>
      <c r="F555" s="5">
        <f t="shared" si="34"/>
        <v>31</v>
      </c>
      <c r="G555" s="30">
        <v>44408</v>
      </c>
      <c r="H555" s="1">
        <f t="shared" si="35"/>
        <v>19</v>
      </c>
    </row>
    <row r="556" spans="1:8" s="1" customFormat="1" ht="18" x14ac:dyDescent="0.35">
      <c r="A556" s="1" t="s">
        <v>600</v>
      </c>
      <c r="B556" s="4">
        <v>44515</v>
      </c>
      <c r="C556" s="37">
        <v>23.8402777777778</v>
      </c>
      <c r="D556" s="1">
        <f t="shared" si="32"/>
        <v>15</v>
      </c>
      <c r="E556" s="1">
        <f t="shared" si="33"/>
        <v>2021</v>
      </c>
      <c r="F556" s="5">
        <f t="shared" si="34"/>
        <v>15</v>
      </c>
      <c r="G556" s="30">
        <v>44515</v>
      </c>
      <c r="H556" s="1">
        <f t="shared" si="35"/>
        <v>20</v>
      </c>
    </row>
    <row r="557" spans="1:8" s="1" customFormat="1" ht="18" x14ac:dyDescent="0.35">
      <c r="A557" s="1" t="s">
        <v>601</v>
      </c>
      <c r="B557" s="4">
        <v>45333</v>
      </c>
      <c r="C557" s="37">
        <v>23.8819444444444</v>
      </c>
      <c r="D557" s="1">
        <f t="shared" si="32"/>
        <v>11</v>
      </c>
      <c r="E557" s="1">
        <f t="shared" si="33"/>
        <v>2024</v>
      </c>
      <c r="F557" s="5">
        <f t="shared" si="34"/>
        <v>11</v>
      </c>
      <c r="G557" s="30">
        <v>45333</v>
      </c>
      <c r="H557" s="1">
        <f t="shared" si="35"/>
        <v>21</v>
      </c>
    </row>
    <row r="558" spans="1:8" s="1" customFormat="1" ht="18" x14ac:dyDescent="0.35">
      <c r="A558" s="1" t="s">
        <v>602</v>
      </c>
      <c r="B558" s="4">
        <v>44401</v>
      </c>
      <c r="C558" s="37">
        <v>23.9236111111111</v>
      </c>
      <c r="D558" s="1">
        <f t="shared" si="32"/>
        <v>24</v>
      </c>
      <c r="E558" s="1">
        <f t="shared" si="33"/>
        <v>2021</v>
      </c>
      <c r="F558" s="5">
        <f t="shared" si="34"/>
        <v>24</v>
      </c>
      <c r="G558" s="30">
        <v>44401</v>
      </c>
      <c r="H558" s="1">
        <f t="shared" si="35"/>
        <v>22</v>
      </c>
    </row>
    <row r="559" spans="1:8" s="1" customFormat="1" ht="18" x14ac:dyDescent="0.35">
      <c r="A559" s="1" t="s">
        <v>603</v>
      </c>
      <c r="B559" s="4">
        <v>44531</v>
      </c>
      <c r="C559" s="37">
        <v>23.9652777777778</v>
      </c>
      <c r="D559" s="1">
        <f t="shared" si="32"/>
        <v>1</v>
      </c>
      <c r="E559" s="1">
        <f t="shared" si="33"/>
        <v>2021</v>
      </c>
      <c r="F559" s="5">
        <f t="shared" si="34"/>
        <v>1</v>
      </c>
      <c r="G559" s="30">
        <v>44531</v>
      </c>
      <c r="H559" s="1">
        <f t="shared" si="35"/>
        <v>23</v>
      </c>
    </row>
    <row r="560" spans="1:8" s="1" customFormat="1" ht="18" x14ac:dyDescent="0.35">
      <c r="A560" s="1" t="s">
        <v>604</v>
      </c>
      <c r="B560" s="4">
        <v>44543</v>
      </c>
      <c r="C560" s="37">
        <v>24.0069444444444</v>
      </c>
      <c r="D560" s="1">
        <f t="shared" si="32"/>
        <v>13</v>
      </c>
      <c r="E560" s="1">
        <f t="shared" si="33"/>
        <v>2021</v>
      </c>
      <c r="F560" s="5">
        <f t="shared" si="34"/>
        <v>13</v>
      </c>
      <c r="G560" s="30">
        <v>44543</v>
      </c>
      <c r="H560" s="1">
        <f t="shared" si="35"/>
        <v>0</v>
      </c>
    </row>
    <row r="561" spans="1:8" s="1" customFormat="1" ht="18" x14ac:dyDescent="0.35">
      <c r="A561" s="1" t="s">
        <v>605</v>
      </c>
      <c r="B561" s="4">
        <v>45646</v>
      </c>
      <c r="C561" s="37">
        <v>24.0486111111111</v>
      </c>
      <c r="D561" s="1">
        <f t="shared" si="32"/>
        <v>20</v>
      </c>
      <c r="E561" s="1">
        <f t="shared" si="33"/>
        <v>2024</v>
      </c>
      <c r="F561" s="5">
        <f t="shared" si="34"/>
        <v>20</v>
      </c>
      <c r="G561" s="30">
        <v>45646</v>
      </c>
      <c r="H561" s="1">
        <f t="shared" si="35"/>
        <v>1</v>
      </c>
    </row>
    <row r="562" spans="1:8" s="1" customFormat="1" ht="18" x14ac:dyDescent="0.35">
      <c r="A562" s="1" t="s">
        <v>606</v>
      </c>
      <c r="B562" s="4">
        <v>44360</v>
      </c>
      <c r="C562" s="37">
        <v>24.0902777777778</v>
      </c>
      <c r="D562" s="1">
        <f t="shared" si="32"/>
        <v>13</v>
      </c>
      <c r="E562" s="1">
        <f t="shared" si="33"/>
        <v>2021</v>
      </c>
      <c r="F562" s="5">
        <f t="shared" si="34"/>
        <v>13</v>
      </c>
      <c r="G562" s="30">
        <v>44360</v>
      </c>
      <c r="H562" s="1">
        <f t="shared" si="35"/>
        <v>2</v>
      </c>
    </row>
    <row r="563" spans="1:8" s="1" customFormat="1" ht="18" x14ac:dyDescent="0.35">
      <c r="A563" s="1" t="s">
        <v>607</v>
      </c>
      <c r="B563" s="4">
        <v>44938</v>
      </c>
      <c r="C563" s="37">
        <v>24.1319444444444</v>
      </c>
      <c r="D563" s="1">
        <f t="shared" si="32"/>
        <v>12</v>
      </c>
      <c r="E563" s="1">
        <f t="shared" si="33"/>
        <v>2023</v>
      </c>
      <c r="F563" s="5">
        <f t="shared" si="34"/>
        <v>12</v>
      </c>
      <c r="G563" s="30">
        <v>44938</v>
      </c>
      <c r="H563" s="1">
        <f t="shared" si="35"/>
        <v>3</v>
      </c>
    </row>
    <row r="564" spans="1:8" s="1" customFormat="1" ht="18" x14ac:dyDescent="0.35">
      <c r="A564" s="1" t="s">
        <v>608</v>
      </c>
      <c r="B564" s="4">
        <v>44316</v>
      </c>
      <c r="C564" s="37">
        <v>24.1736111111111</v>
      </c>
      <c r="D564" s="1">
        <f t="shared" si="32"/>
        <v>30</v>
      </c>
      <c r="E564" s="1">
        <f t="shared" si="33"/>
        <v>2021</v>
      </c>
      <c r="F564" s="5">
        <f t="shared" si="34"/>
        <v>30</v>
      </c>
      <c r="G564" s="30">
        <v>44316</v>
      </c>
      <c r="H564" s="1">
        <f t="shared" si="35"/>
        <v>4</v>
      </c>
    </row>
    <row r="565" spans="1:8" s="1" customFormat="1" ht="18" x14ac:dyDescent="0.35">
      <c r="A565" s="1" t="s">
        <v>609</v>
      </c>
      <c r="B565" s="4">
        <v>45016</v>
      </c>
      <c r="C565" s="37">
        <v>24.2152777777778</v>
      </c>
      <c r="D565" s="1">
        <f t="shared" si="32"/>
        <v>31</v>
      </c>
      <c r="E565" s="1">
        <f t="shared" si="33"/>
        <v>2023</v>
      </c>
      <c r="F565" s="5">
        <f t="shared" si="34"/>
        <v>31</v>
      </c>
      <c r="G565" s="30">
        <v>45016</v>
      </c>
      <c r="H565" s="1">
        <f t="shared" si="35"/>
        <v>5</v>
      </c>
    </row>
    <row r="566" spans="1:8" s="1" customFormat="1" ht="18" x14ac:dyDescent="0.35">
      <c r="A566" s="1" t="s">
        <v>610</v>
      </c>
      <c r="B566" s="4">
        <v>45318</v>
      </c>
      <c r="C566" s="37">
        <v>24.2569444444444</v>
      </c>
      <c r="D566" s="1">
        <f t="shared" si="32"/>
        <v>27</v>
      </c>
      <c r="E566" s="1">
        <f t="shared" si="33"/>
        <v>2024</v>
      </c>
      <c r="F566" s="5">
        <f t="shared" si="34"/>
        <v>27</v>
      </c>
      <c r="G566" s="30">
        <v>45318</v>
      </c>
      <c r="H566" s="1">
        <f t="shared" si="35"/>
        <v>6</v>
      </c>
    </row>
    <row r="567" spans="1:8" s="1" customFormat="1" ht="18" x14ac:dyDescent="0.35">
      <c r="A567" s="1" t="s">
        <v>611</v>
      </c>
      <c r="B567" s="4">
        <v>44463</v>
      </c>
      <c r="C567" s="37">
        <v>24.2986111111111</v>
      </c>
      <c r="D567" s="1">
        <f t="shared" si="32"/>
        <v>24</v>
      </c>
      <c r="E567" s="1">
        <f t="shared" si="33"/>
        <v>2021</v>
      </c>
      <c r="F567" s="5">
        <f t="shared" si="34"/>
        <v>24</v>
      </c>
      <c r="G567" s="30">
        <v>44463</v>
      </c>
      <c r="H567" s="1">
        <f t="shared" si="35"/>
        <v>7</v>
      </c>
    </row>
    <row r="568" spans="1:8" s="1" customFormat="1" ht="18" x14ac:dyDescent="0.35">
      <c r="A568" s="1" t="s">
        <v>612</v>
      </c>
      <c r="B568" s="4">
        <v>44269</v>
      </c>
      <c r="C568" s="37">
        <v>24.3402777777778</v>
      </c>
      <c r="D568" s="1">
        <f t="shared" si="32"/>
        <v>14</v>
      </c>
      <c r="E568" s="1">
        <f t="shared" si="33"/>
        <v>2021</v>
      </c>
      <c r="F568" s="5">
        <f t="shared" si="34"/>
        <v>14</v>
      </c>
      <c r="G568" s="30">
        <v>44269</v>
      </c>
      <c r="H568" s="1">
        <f t="shared" si="35"/>
        <v>8</v>
      </c>
    </row>
    <row r="569" spans="1:8" s="1" customFormat="1" ht="18" x14ac:dyDescent="0.35">
      <c r="A569" s="1" t="s">
        <v>613</v>
      </c>
      <c r="B569" s="4">
        <v>45549</v>
      </c>
      <c r="C569" s="37">
        <v>24.3819444444444</v>
      </c>
      <c r="D569" s="1">
        <f t="shared" si="32"/>
        <v>14</v>
      </c>
      <c r="E569" s="1">
        <f t="shared" si="33"/>
        <v>2024</v>
      </c>
      <c r="F569" s="5">
        <f t="shared" si="34"/>
        <v>14</v>
      </c>
      <c r="G569" s="30">
        <v>45549</v>
      </c>
      <c r="H569" s="1">
        <f t="shared" si="35"/>
        <v>9</v>
      </c>
    </row>
    <row r="570" spans="1:8" s="1" customFormat="1" ht="18" x14ac:dyDescent="0.35">
      <c r="A570" s="1" t="s">
        <v>614</v>
      </c>
      <c r="B570" s="4">
        <v>44227</v>
      </c>
      <c r="C570" s="37">
        <v>24.4236111111111</v>
      </c>
      <c r="D570" s="1">
        <f t="shared" si="32"/>
        <v>31</v>
      </c>
      <c r="E570" s="1">
        <f t="shared" si="33"/>
        <v>2021</v>
      </c>
      <c r="F570" s="5">
        <f t="shared" si="34"/>
        <v>31</v>
      </c>
      <c r="G570" s="30">
        <v>44227</v>
      </c>
      <c r="H570" s="1">
        <f t="shared" si="35"/>
        <v>10</v>
      </c>
    </row>
    <row r="571" spans="1:8" s="1" customFormat="1" ht="18" x14ac:dyDescent="0.35">
      <c r="A571" s="1" t="s">
        <v>615</v>
      </c>
      <c r="B571" s="4">
        <v>44803</v>
      </c>
      <c r="C571" s="37">
        <v>24.4652777777778</v>
      </c>
      <c r="D571" s="1">
        <f t="shared" si="32"/>
        <v>30</v>
      </c>
      <c r="E571" s="1">
        <f t="shared" si="33"/>
        <v>2022</v>
      </c>
      <c r="F571" s="5">
        <f t="shared" si="34"/>
        <v>30</v>
      </c>
      <c r="G571" s="30">
        <v>44803</v>
      </c>
      <c r="H571" s="1">
        <f t="shared" si="35"/>
        <v>11</v>
      </c>
    </row>
    <row r="572" spans="1:8" s="1" customFormat="1" ht="18" x14ac:dyDescent="0.35">
      <c r="A572" s="1" t="s">
        <v>616</v>
      </c>
      <c r="B572" s="4">
        <v>45475</v>
      </c>
      <c r="C572" s="37">
        <v>24.5069444444444</v>
      </c>
      <c r="D572" s="1">
        <f t="shared" si="32"/>
        <v>2</v>
      </c>
      <c r="E572" s="1">
        <f t="shared" si="33"/>
        <v>2024</v>
      </c>
      <c r="F572" s="5">
        <f t="shared" si="34"/>
        <v>2</v>
      </c>
      <c r="G572" s="30">
        <v>45475</v>
      </c>
      <c r="H572" s="1">
        <f t="shared" si="35"/>
        <v>12</v>
      </c>
    </row>
    <row r="573" spans="1:8" s="1" customFormat="1" ht="18" x14ac:dyDescent="0.35">
      <c r="A573" s="1" t="s">
        <v>617</v>
      </c>
      <c r="B573" s="4">
        <v>44411</v>
      </c>
      <c r="C573" s="37">
        <v>24.5486111111111</v>
      </c>
      <c r="D573" s="1">
        <f t="shared" si="32"/>
        <v>3</v>
      </c>
      <c r="E573" s="1">
        <f t="shared" si="33"/>
        <v>2021</v>
      </c>
      <c r="F573" s="5">
        <f t="shared" si="34"/>
        <v>3</v>
      </c>
      <c r="G573" s="30">
        <v>44411</v>
      </c>
      <c r="H573" s="1">
        <f t="shared" si="35"/>
        <v>13</v>
      </c>
    </row>
    <row r="574" spans="1:8" s="1" customFormat="1" ht="18" x14ac:dyDescent="0.35">
      <c r="A574" s="1" t="s">
        <v>618</v>
      </c>
      <c r="B574" s="4">
        <v>44282</v>
      </c>
      <c r="C574" s="37">
        <v>24.5902777777778</v>
      </c>
      <c r="D574" s="1">
        <f t="shared" si="32"/>
        <v>27</v>
      </c>
      <c r="E574" s="1">
        <f t="shared" si="33"/>
        <v>2021</v>
      </c>
      <c r="F574" s="5">
        <f t="shared" si="34"/>
        <v>27</v>
      </c>
      <c r="G574" s="30">
        <v>44282</v>
      </c>
      <c r="H574" s="1">
        <f t="shared" si="35"/>
        <v>14</v>
      </c>
    </row>
    <row r="575" spans="1:8" s="1" customFormat="1" ht="18" x14ac:dyDescent="0.35">
      <c r="A575" s="1" t="s">
        <v>619</v>
      </c>
      <c r="B575" s="4">
        <v>44830</v>
      </c>
      <c r="C575" s="37">
        <v>24.6319444444444</v>
      </c>
      <c r="D575" s="1">
        <f t="shared" si="32"/>
        <v>26</v>
      </c>
      <c r="E575" s="1">
        <f t="shared" si="33"/>
        <v>2022</v>
      </c>
      <c r="F575" s="5">
        <f t="shared" si="34"/>
        <v>26</v>
      </c>
      <c r="G575" s="30">
        <v>44830</v>
      </c>
      <c r="H575" s="1">
        <f t="shared" si="35"/>
        <v>15</v>
      </c>
    </row>
    <row r="576" spans="1:8" s="1" customFormat="1" ht="18" x14ac:dyDescent="0.35">
      <c r="A576" s="1" t="s">
        <v>620</v>
      </c>
      <c r="B576" s="4">
        <v>44888</v>
      </c>
      <c r="C576" s="37">
        <v>24.6736111111111</v>
      </c>
      <c r="D576" s="1">
        <f t="shared" si="32"/>
        <v>23</v>
      </c>
      <c r="E576" s="1">
        <f t="shared" si="33"/>
        <v>2022</v>
      </c>
      <c r="F576" s="5">
        <f t="shared" si="34"/>
        <v>23</v>
      </c>
      <c r="G576" s="30">
        <v>44888</v>
      </c>
      <c r="H576" s="1">
        <f t="shared" si="35"/>
        <v>16</v>
      </c>
    </row>
    <row r="577" spans="1:8" s="1" customFormat="1" ht="18" x14ac:dyDescent="0.35">
      <c r="A577" s="1" t="s">
        <v>621</v>
      </c>
      <c r="B577" s="4">
        <v>44129</v>
      </c>
      <c r="C577" s="37">
        <v>24.7152777777778</v>
      </c>
      <c r="D577" s="1">
        <f t="shared" si="32"/>
        <v>25</v>
      </c>
      <c r="E577" s="1">
        <f t="shared" si="33"/>
        <v>2020</v>
      </c>
      <c r="F577" s="5">
        <f t="shared" si="34"/>
        <v>25</v>
      </c>
      <c r="G577" s="30">
        <v>44129</v>
      </c>
      <c r="H577" s="1">
        <f t="shared" si="35"/>
        <v>17</v>
      </c>
    </row>
    <row r="578" spans="1:8" s="1" customFormat="1" ht="18" x14ac:dyDescent="0.35">
      <c r="A578" s="1" t="s">
        <v>622</v>
      </c>
      <c r="B578" s="4">
        <v>45284</v>
      </c>
      <c r="C578" s="37">
        <v>24.7569444444444</v>
      </c>
      <c r="D578" s="1">
        <f t="shared" si="32"/>
        <v>24</v>
      </c>
      <c r="E578" s="1">
        <f t="shared" si="33"/>
        <v>2023</v>
      </c>
      <c r="F578" s="5">
        <f t="shared" si="34"/>
        <v>24</v>
      </c>
      <c r="G578" s="30">
        <v>45284</v>
      </c>
      <c r="H578" s="1">
        <f t="shared" si="35"/>
        <v>18</v>
      </c>
    </row>
    <row r="579" spans="1:8" s="1" customFormat="1" ht="18" x14ac:dyDescent="0.35">
      <c r="A579" s="1" t="s">
        <v>623</v>
      </c>
      <c r="B579" s="4">
        <v>43956</v>
      </c>
      <c r="C579" s="37">
        <v>24.7986111111111</v>
      </c>
      <c r="D579" s="1">
        <f t="shared" ref="D579:D642" si="36">DAY(B579)</f>
        <v>5</v>
      </c>
      <c r="E579" s="1">
        <f t="shared" ref="E579:E642" si="37">YEAR(B579)</f>
        <v>2020</v>
      </c>
      <c r="F579" s="5">
        <f t="shared" ref="F579:F642" si="38">D579</f>
        <v>5</v>
      </c>
      <c r="G579" s="30">
        <v>43956</v>
      </c>
      <c r="H579" s="1">
        <f t="shared" ref="H579:H642" si="39">HOUR(C579)</f>
        <v>19</v>
      </c>
    </row>
    <row r="580" spans="1:8" s="1" customFormat="1" ht="18" x14ac:dyDescent="0.35">
      <c r="A580" s="1" t="s">
        <v>624</v>
      </c>
      <c r="B580" s="4">
        <v>45383</v>
      </c>
      <c r="C580" s="37">
        <v>24.8402777777778</v>
      </c>
      <c r="D580" s="1">
        <f t="shared" si="36"/>
        <v>1</v>
      </c>
      <c r="E580" s="1">
        <f t="shared" si="37"/>
        <v>2024</v>
      </c>
      <c r="F580" s="5">
        <f t="shared" si="38"/>
        <v>1</v>
      </c>
      <c r="G580" s="30">
        <v>45383</v>
      </c>
      <c r="H580" s="1">
        <f t="shared" si="39"/>
        <v>20</v>
      </c>
    </row>
    <row r="581" spans="1:8" s="1" customFormat="1" ht="18" x14ac:dyDescent="0.35">
      <c r="A581" s="1" t="s">
        <v>625</v>
      </c>
      <c r="B581" s="4">
        <v>45606</v>
      </c>
      <c r="C581" s="37">
        <v>24.8819444444444</v>
      </c>
      <c r="D581" s="1">
        <f t="shared" si="36"/>
        <v>10</v>
      </c>
      <c r="E581" s="1">
        <f t="shared" si="37"/>
        <v>2024</v>
      </c>
      <c r="F581" s="5">
        <f t="shared" si="38"/>
        <v>10</v>
      </c>
      <c r="G581" s="30">
        <v>45606</v>
      </c>
      <c r="H581" s="1">
        <f t="shared" si="39"/>
        <v>21</v>
      </c>
    </row>
    <row r="582" spans="1:8" s="1" customFormat="1" ht="18" x14ac:dyDescent="0.35">
      <c r="A582" s="1">
        <v>44740497</v>
      </c>
      <c r="B582" s="4">
        <v>44932</v>
      </c>
      <c r="C582" s="37">
        <v>24.9236111111111</v>
      </c>
      <c r="D582" s="1">
        <f t="shared" si="36"/>
        <v>6</v>
      </c>
      <c r="E582" s="1">
        <f t="shared" si="37"/>
        <v>2023</v>
      </c>
      <c r="F582" s="5">
        <f t="shared" si="38"/>
        <v>6</v>
      </c>
      <c r="G582" s="30">
        <v>44932</v>
      </c>
      <c r="H582" s="1">
        <f t="shared" si="39"/>
        <v>22</v>
      </c>
    </row>
    <row r="583" spans="1:8" s="1" customFormat="1" ht="18" x14ac:dyDescent="0.35">
      <c r="A583" s="1" t="s">
        <v>626</v>
      </c>
      <c r="B583" s="4">
        <v>45041</v>
      </c>
      <c r="C583" s="37">
        <v>24.9652777777778</v>
      </c>
      <c r="D583" s="1">
        <f t="shared" si="36"/>
        <v>25</v>
      </c>
      <c r="E583" s="1">
        <f t="shared" si="37"/>
        <v>2023</v>
      </c>
      <c r="F583" s="5">
        <f t="shared" si="38"/>
        <v>25</v>
      </c>
      <c r="G583" s="30">
        <v>45041</v>
      </c>
      <c r="H583" s="1">
        <f t="shared" si="39"/>
        <v>23</v>
      </c>
    </row>
    <row r="584" spans="1:8" s="1" customFormat="1" ht="18" x14ac:dyDescent="0.35">
      <c r="A584" s="1" t="s">
        <v>627</v>
      </c>
      <c r="B584" s="4">
        <v>44196</v>
      </c>
      <c r="C584" s="37">
        <v>25.0069444444444</v>
      </c>
      <c r="D584" s="1">
        <f t="shared" si="36"/>
        <v>31</v>
      </c>
      <c r="E584" s="1">
        <f t="shared" si="37"/>
        <v>2020</v>
      </c>
      <c r="F584" s="5">
        <f t="shared" si="38"/>
        <v>31</v>
      </c>
      <c r="G584" s="30">
        <v>44196</v>
      </c>
      <c r="H584" s="1">
        <f t="shared" si="39"/>
        <v>0</v>
      </c>
    </row>
    <row r="585" spans="1:8" s="1" customFormat="1" ht="18" x14ac:dyDescent="0.35">
      <c r="A585" s="1" t="s">
        <v>628</v>
      </c>
      <c r="B585" s="4">
        <v>44792</v>
      </c>
      <c r="C585" s="37">
        <v>25.0486111111111</v>
      </c>
      <c r="D585" s="1">
        <f t="shared" si="36"/>
        <v>19</v>
      </c>
      <c r="E585" s="1">
        <f t="shared" si="37"/>
        <v>2022</v>
      </c>
      <c r="F585" s="5">
        <f t="shared" si="38"/>
        <v>19</v>
      </c>
      <c r="G585" s="30">
        <v>44792</v>
      </c>
      <c r="H585" s="1">
        <f t="shared" si="39"/>
        <v>1</v>
      </c>
    </row>
    <row r="586" spans="1:8" s="1" customFormat="1" ht="18" x14ac:dyDescent="0.35">
      <c r="A586" s="1" t="s">
        <v>629</v>
      </c>
      <c r="B586" s="4">
        <v>45071</v>
      </c>
      <c r="C586" s="37">
        <v>25.0902777777778</v>
      </c>
      <c r="D586" s="1">
        <f t="shared" si="36"/>
        <v>25</v>
      </c>
      <c r="E586" s="1">
        <f t="shared" si="37"/>
        <v>2023</v>
      </c>
      <c r="F586" s="5">
        <f t="shared" si="38"/>
        <v>25</v>
      </c>
      <c r="G586" s="30">
        <v>45071</v>
      </c>
      <c r="H586" s="1">
        <f t="shared" si="39"/>
        <v>2</v>
      </c>
    </row>
    <row r="587" spans="1:8" s="1" customFormat="1" ht="18" x14ac:dyDescent="0.35">
      <c r="A587" s="1" t="s">
        <v>630</v>
      </c>
      <c r="B587" s="4">
        <v>45497</v>
      </c>
      <c r="C587" s="37">
        <v>25.1319444444444</v>
      </c>
      <c r="D587" s="1">
        <f t="shared" si="36"/>
        <v>24</v>
      </c>
      <c r="E587" s="1">
        <f t="shared" si="37"/>
        <v>2024</v>
      </c>
      <c r="F587" s="5">
        <f t="shared" si="38"/>
        <v>24</v>
      </c>
      <c r="G587" s="30">
        <v>45497</v>
      </c>
      <c r="H587" s="1">
        <f t="shared" si="39"/>
        <v>3</v>
      </c>
    </row>
    <row r="588" spans="1:8" s="1" customFormat="1" ht="18" x14ac:dyDescent="0.35">
      <c r="A588" s="1" t="s">
        <v>631</v>
      </c>
      <c r="B588" s="4">
        <v>44275</v>
      </c>
      <c r="C588" s="37">
        <v>25.1736111111111</v>
      </c>
      <c r="D588" s="1">
        <f t="shared" si="36"/>
        <v>20</v>
      </c>
      <c r="E588" s="1">
        <f t="shared" si="37"/>
        <v>2021</v>
      </c>
      <c r="F588" s="5">
        <f t="shared" si="38"/>
        <v>20</v>
      </c>
      <c r="G588" s="30">
        <v>44275</v>
      </c>
      <c r="H588" s="1">
        <f t="shared" si="39"/>
        <v>4</v>
      </c>
    </row>
    <row r="589" spans="1:8" s="1" customFormat="1" ht="18" x14ac:dyDescent="0.35">
      <c r="A589" s="1" t="s">
        <v>632</v>
      </c>
      <c r="B589" s="4">
        <v>43992</v>
      </c>
      <c r="C589" s="37">
        <v>25.2152777777778</v>
      </c>
      <c r="D589" s="1">
        <f t="shared" si="36"/>
        <v>10</v>
      </c>
      <c r="E589" s="1">
        <f t="shared" si="37"/>
        <v>2020</v>
      </c>
      <c r="F589" s="5">
        <f t="shared" si="38"/>
        <v>10</v>
      </c>
      <c r="G589" s="30">
        <v>43992</v>
      </c>
      <c r="H589" s="1">
        <f t="shared" si="39"/>
        <v>5</v>
      </c>
    </row>
    <row r="590" spans="1:8" s="1" customFormat="1" ht="18" x14ac:dyDescent="0.35">
      <c r="A590" s="1" t="s">
        <v>633</v>
      </c>
      <c r="B590" s="4">
        <v>45287</v>
      </c>
      <c r="C590" s="37">
        <v>25.2569444444444</v>
      </c>
      <c r="D590" s="1">
        <f t="shared" si="36"/>
        <v>27</v>
      </c>
      <c r="E590" s="1">
        <f t="shared" si="37"/>
        <v>2023</v>
      </c>
      <c r="F590" s="5">
        <f t="shared" si="38"/>
        <v>27</v>
      </c>
      <c r="G590" s="30">
        <v>45287</v>
      </c>
      <c r="H590" s="1">
        <f t="shared" si="39"/>
        <v>6</v>
      </c>
    </row>
    <row r="591" spans="1:8" s="1" customFormat="1" ht="18" x14ac:dyDescent="0.35">
      <c r="A591" s="1" t="s">
        <v>634</v>
      </c>
      <c r="B591" s="4">
        <v>43838</v>
      </c>
      <c r="C591" s="37">
        <v>25.2986111111111</v>
      </c>
      <c r="D591" s="1">
        <f t="shared" si="36"/>
        <v>8</v>
      </c>
      <c r="E591" s="1">
        <f t="shared" si="37"/>
        <v>2020</v>
      </c>
      <c r="F591" s="5">
        <f t="shared" si="38"/>
        <v>8</v>
      </c>
      <c r="G591" s="30">
        <v>43838</v>
      </c>
      <c r="H591" s="1">
        <f t="shared" si="39"/>
        <v>7</v>
      </c>
    </row>
    <row r="592" spans="1:8" s="1" customFormat="1" ht="18" x14ac:dyDescent="0.35">
      <c r="A592" s="1" t="s">
        <v>635</v>
      </c>
      <c r="B592" s="4">
        <v>44186</v>
      </c>
      <c r="C592" s="37">
        <v>25.3402777777778</v>
      </c>
      <c r="D592" s="1">
        <f t="shared" si="36"/>
        <v>21</v>
      </c>
      <c r="E592" s="1">
        <f t="shared" si="37"/>
        <v>2020</v>
      </c>
      <c r="F592" s="5">
        <f t="shared" si="38"/>
        <v>21</v>
      </c>
      <c r="G592" s="30">
        <v>44186</v>
      </c>
      <c r="H592" s="1">
        <f t="shared" si="39"/>
        <v>8</v>
      </c>
    </row>
    <row r="593" spans="1:8" s="1" customFormat="1" ht="18" x14ac:dyDescent="0.35">
      <c r="A593" s="1" t="s">
        <v>636</v>
      </c>
      <c r="B593" s="4">
        <v>44701</v>
      </c>
      <c r="C593" s="37">
        <v>25.3819444444444</v>
      </c>
      <c r="D593" s="1">
        <f t="shared" si="36"/>
        <v>20</v>
      </c>
      <c r="E593" s="1">
        <f t="shared" si="37"/>
        <v>2022</v>
      </c>
      <c r="F593" s="5">
        <f t="shared" si="38"/>
        <v>20</v>
      </c>
      <c r="G593" s="30">
        <v>44701</v>
      </c>
      <c r="H593" s="1">
        <f t="shared" si="39"/>
        <v>9</v>
      </c>
    </row>
    <row r="594" spans="1:8" s="1" customFormat="1" ht="18" x14ac:dyDescent="0.35">
      <c r="A594" s="1" t="s">
        <v>637</v>
      </c>
      <c r="B594" s="4">
        <v>45368</v>
      </c>
      <c r="C594" s="37">
        <v>25.4236111111111</v>
      </c>
      <c r="D594" s="1">
        <f t="shared" si="36"/>
        <v>17</v>
      </c>
      <c r="E594" s="1">
        <f t="shared" si="37"/>
        <v>2024</v>
      </c>
      <c r="F594" s="5">
        <f t="shared" si="38"/>
        <v>17</v>
      </c>
      <c r="G594" s="30">
        <v>45368</v>
      </c>
      <c r="H594" s="1">
        <f t="shared" si="39"/>
        <v>10</v>
      </c>
    </row>
    <row r="595" spans="1:8" s="1" customFormat="1" ht="18" x14ac:dyDescent="0.35">
      <c r="A595" s="1" t="s">
        <v>638</v>
      </c>
      <c r="B595" s="4">
        <v>43887</v>
      </c>
      <c r="C595" s="37">
        <v>25.4652777777778</v>
      </c>
      <c r="D595" s="1">
        <f t="shared" si="36"/>
        <v>26</v>
      </c>
      <c r="E595" s="1">
        <f t="shared" si="37"/>
        <v>2020</v>
      </c>
      <c r="F595" s="5">
        <f t="shared" si="38"/>
        <v>26</v>
      </c>
      <c r="G595" s="30">
        <v>43887</v>
      </c>
      <c r="H595" s="1">
        <f t="shared" si="39"/>
        <v>11</v>
      </c>
    </row>
    <row r="596" spans="1:8" s="1" customFormat="1" ht="18" x14ac:dyDescent="0.35">
      <c r="A596" s="1" t="s">
        <v>639</v>
      </c>
      <c r="B596" s="4">
        <v>45593</v>
      </c>
      <c r="C596" s="37">
        <v>25.5069444444444</v>
      </c>
      <c r="D596" s="1">
        <f t="shared" si="36"/>
        <v>28</v>
      </c>
      <c r="E596" s="1">
        <f t="shared" si="37"/>
        <v>2024</v>
      </c>
      <c r="F596" s="5">
        <f t="shared" si="38"/>
        <v>28</v>
      </c>
      <c r="G596" s="30">
        <v>45593</v>
      </c>
      <c r="H596" s="1">
        <f t="shared" si="39"/>
        <v>12</v>
      </c>
    </row>
    <row r="597" spans="1:8" s="1" customFormat="1" ht="18" x14ac:dyDescent="0.35">
      <c r="A597" s="1" t="s">
        <v>640</v>
      </c>
      <c r="B597" s="4">
        <v>44600</v>
      </c>
      <c r="C597" s="37">
        <v>25.5486111111111</v>
      </c>
      <c r="D597" s="1">
        <f t="shared" si="36"/>
        <v>8</v>
      </c>
      <c r="E597" s="1">
        <f t="shared" si="37"/>
        <v>2022</v>
      </c>
      <c r="F597" s="5">
        <f t="shared" si="38"/>
        <v>8</v>
      </c>
      <c r="G597" s="30">
        <v>44600</v>
      </c>
      <c r="H597" s="1">
        <f t="shared" si="39"/>
        <v>13</v>
      </c>
    </row>
    <row r="598" spans="1:8" s="1" customFormat="1" ht="18" x14ac:dyDescent="0.35">
      <c r="A598" s="1" t="s">
        <v>641</v>
      </c>
      <c r="B598" s="4">
        <v>44567</v>
      </c>
      <c r="C598" s="37">
        <v>25.5902777777778</v>
      </c>
      <c r="D598" s="1">
        <f t="shared" si="36"/>
        <v>6</v>
      </c>
      <c r="E598" s="1">
        <f t="shared" si="37"/>
        <v>2022</v>
      </c>
      <c r="F598" s="5">
        <f t="shared" si="38"/>
        <v>6</v>
      </c>
      <c r="G598" s="30">
        <v>44567</v>
      </c>
      <c r="H598" s="1">
        <f t="shared" si="39"/>
        <v>14</v>
      </c>
    </row>
    <row r="599" spans="1:8" s="1" customFormat="1" ht="18" x14ac:dyDescent="0.35">
      <c r="A599" s="1" t="s">
        <v>642</v>
      </c>
      <c r="B599" s="4">
        <v>44841</v>
      </c>
      <c r="C599" s="37">
        <v>25.6319444444444</v>
      </c>
      <c r="D599" s="1">
        <f t="shared" si="36"/>
        <v>7</v>
      </c>
      <c r="E599" s="1">
        <f t="shared" si="37"/>
        <v>2022</v>
      </c>
      <c r="F599" s="5">
        <f t="shared" si="38"/>
        <v>7</v>
      </c>
      <c r="G599" s="30">
        <v>44841</v>
      </c>
      <c r="H599" s="1">
        <f t="shared" si="39"/>
        <v>15</v>
      </c>
    </row>
    <row r="600" spans="1:8" s="1" customFormat="1" ht="18" x14ac:dyDescent="0.35">
      <c r="A600" s="1" t="s">
        <v>643</v>
      </c>
      <c r="B600" s="4">
        <v>44031</v>
      </c>
      <c r="C600" s="37">
        <v>25.6736111111111</v>
      </c>
      <c r="D600" s="1">
        <f t="shared" si="36"/>
        <v>19</v>
      </c>
      <c r="E600" s="1">
        <f t="shared" si="37"/>
        <v>2020</v>
      </c>
      <c r="F600" s="5">
        <f t="shared" si="38"/>
        <v>19</v>
      </c>
      <c r="G600" s="30">
        <v>44031</v>
      </c>
      <c r="H600" s="1">
        <f t="shared" si="39"/>
        <v>16</v>
      </c>
    </row>
    <row r="601" spans="1:8" s="1" customFormat="1" ht="18" x14ac:dyDescent="0.35">
      <c r="A601" s="1" t="s">
        <v>644</v>
      </c>
      <c r="B601" s="4">
        <v>44865</v>
      </c>
      <c r="C601" s="37">
        <v>25.7152777777778</v>
      </c>
      <c r="D601" s="1">
        <f t="shared" si="36"/>
        <v>31</v>
      </c>
      <c r="E601" s="1">
        <f t="shared" si="37"/>
        <v>2022</v>
      </c>
      <c r="F601" s="5">
        <f t="shared" si="38"/>
        <v>31</v>
      </c>
      <c r="G601" s="30">
        <v>44865</v>
      </c>
      <c r="H601" s="1">
        <f t="shared" si="39"/>
        <v>17</v>
      </c>
    </row>
    <row r="602" spans="1:8" s="1" customFormat="1" ht="18" x14ac:dyDescent="0.35">
      <c r="A602" s="1" t="s">
        <v>645</v>
      </c>
      <c r="B602" s="4">
        <v>43915</v>
      </c>
      <c r="C602" s="37">
        <v>25.7569444444444</v>
      </c>
      <c r="D602" s="1">
        <f t="shared" si="36"/>
        <v>25</v>
      </c>
      <c r="E602" s="1">
        <f t="shared" si="37"/>
        <v>2020</v>
      </c>
      <c r="F602" s="5">
        <f t="shared" si="38"/>
        <v>25</v>
      </c>
      <c r="G602" s="30">
        <v>43915</v>
      </c>
      <c r="H602" s="1">
        <f t="shared" si="39"/>
        <v>18</v>
      </c>
    </row>
    <row r="603" spans="1:8" s="1" customFormat="1" ht="18" x14ac:dyDescent="0.35">
      <c r="A603" s="1" t="s">
        <v>646</v>
      </c>
      <c r="B603" s="4">
        <v>44636</v>
      </c>
      <c r="C603" s="37">
        <v>25.7986111111111</v>
      </c>
      <c r="D603" s="1">
        <f t="shared" si="36"/>
        <v>16</v>
      </c>
      <c r="E603" s="1">
        <f t="shared" si="37"/>
        <v>2022</v>
      </c>
      <c r="F603" s="5">
        <f t="shared" si="38"/>
        <v>16</v>
      </c>
      <c r="G603" s="30">
        <v>44636</v>
      </c>
      <c r="H603" s="1">
        <f t="shared" si="39"/>
        <v>19</v>
      </c>
    </row>
    <row r="604" spans="1:8" s="1" customFormat="1" ht="18" x14ac:dyDescent="0.35">
      <c r="A604" s="1" t="s">
        <v>647</v>
      </c>
      <c r="B604" s="4">
        <v>44836</v>
      </c>
      <c r="C604" s="37">
        <v>25.8402777777778</v>
      </c>
      <c r="D604" s="1">
        <f t="shared" si="36"/>
        <v>2</v>
      </c>
      <c r="E604" s="1">
        <f t="shared" si="37"/>
        <v>2022</v>
      </c>
      <c r="F604" s="5">
        <f t="shared" si="38"/>
        <v>2</v>
      </c>
      <c r="G604" s="30">
        <v>44836</v>
      </c>
      <c r="H604" s="1">
        <f t="shared" si="39"/>
        <v>20</v>
      </c>
    </row>
    <row r="605" spans="1:8" s="1" customFormat="1" ht="18" x14ac:dyDescent="0.35">
      <c r="A605" s="1" t="s">
        <v>648</v>
      </c>
      <c r="B605" s="4">
        <v>44610</v>
      </c>
      <c r="C605" s="37">
        <v>25.8819444444444</v>
      </c>
      <c r="D605" s="1">
        <f t="shared" si="36"/>
        <v>18</v>
      </c>
      <c r="E605" s="1">
        <f t="shared" si="37"/>
        <v>2022</v>
      </c>
      <c r="F605" s="5">
        <f t="shared" si="38"/>
        <v>18</v>
      </c>
      <c r="G605" s="30">
        <v>44610</v>
      </c>
      <c r="H605" s="1">
        <f t="shared" si="39"/>
        <v>21</v>
      </c>
    </row>
    <row r="606" spans="1:8" s="1" customFormat="1" ht="18" x14ac:dyDescent="0.35">
      <c r="A606" s="1" t="s">
        <v>649</v>
      </c>
      <c r="B606" s="4">
        <v>45171</v>
      </c>
      <c r="C606" s="37">
        <v>25.9236111111111</v>
      </c>
      <c r="D606" s="1">
        <f t="shared" si="36"/>
        <v>2</v>
      </c>
      <c r="E606" s="1">
        <f t="shared" si="37"/>
        <v>2023</v>
      </c>
      <c r="F606" s="5">
        <f t="shared" si="38"/>
        <v>2</v>
      </c>
      <c r="G606" s="30">
        <v>45171</v>
      </c>
      <c r="H606" s="1">
        <f t="shared" si="39"/>
        <v>22</v>
      </c>
    </row>
    <row r="607" spans="1:8" s="1" customFormat="1" ht="18" x14ac:dyDescent="0.35">
      <c r="A607" s="1">
        <v>12329701</v>
      </c>
      <c r="B607" s="4">
        <v>44809</v>
      </c>
      <c r="C607" s="37">
        <v>25.9652777777778</v>
      </c>
      <c r="D607" s="1">
        <f t="shared" si="36"/>
        <v>5</v>
      </c>
      <c r="E607" s="1">
        <f t="shared" si="37"/>
        <v>2022</v>
      </c>
      <c r="F607" s="5">
        <f t="shared" si="38"/>
        <v>5</v>
      </c>
      <c r="G607" s="30">
        <v>44809</v>
      </c>
      <c r="H607" s="1">
        <f t="shared" si="39"/>
        <v>23</v>
      </c>
    </row>
    <row r="608" spans="1:8" s="1" customFormat="1" ht="18" x14ac:dyDescent="0.35">
      <c r="A608" s="1" t="s">
        <v>650</v>
      </c>
      <c r="B608" s="4">
        <v>45228</v>
      </c>
      <c r="C608" s="37">
        <v>26.0069444444444</v>
      </c>
      <c r="D608" s="1">
        <f t="shared" si="36"/>
        <v>29</v>
      </c>
      <c r="E608" s="1">
        <f t="shared" si="37"/>
        <v>2023</v>
      </c>
      <c r="F608" s="5">
        <f t="shared" si="38"/>
        <v>29</v>
      </c>
      <c r="G608" s="30">
        <v>45228</v>
      </c>
      <c r="H608" s="1">
        <f t="shared" si="39"/>
        <v>0</v>
      </c>
    </row>
    <row r="609" spans="1:8" s="1" customFormat="1" ht="18" x14ac:dyDescent="0.35">
      <c r="A609" s="1" t="s">
        <v>651</v>
      </c>
      <c r="B609" s="4">
        <v>44518</v>
      </c>
      <c r="C609" s="37">
        <v>26.0486111111111</v>
      </c>
      <c r="D609" s="1">
        <f t="shared" si="36"/>
        <v>18</v>
      </c>
      <c r="E609" s="1">
        <f t="shared" si="37"/>
        <v>2021</v>
      </c>
      <c r="F609" s="5">
        <f t="shared" si="38"/>
        <v>18</v>
      </c>
      <c r="G609" s="30">
        <v>44518</v>
      </c>
      <c r="H609" s="1">
        <f t="shared" si="39"/>
        <v>1</v>
      </c>
    </row>
    <row r="610" spans="1:8" s="1" customFormat="1" ht="18" x14ac:dyDescent="0.35">
      <c r="A610" s="1" t="s">
        <v>652</v>
      </c>
      <c r="B610" s="4">
        <v>44925</v>
      </c>
      <c r="C610" s="37">
        <v>26.0902777777778</v>
      </c>
      <c r="D610" s="1">
        <f t="shared" si="36"/>
        <v>30</v>
      </c>
      <c r="E610" s="1">
        <f t="shared" si="37"/>
        <v>2022</v>
      </c>
      <c r="F610" s="5">
        <f t="shared" si="38"/>
        <v>30</v>
      </c>
      <c r="G610" s="30">
        <v>44925</v>
      </c>
      <c r="H610" s="1">
        <f t="shared" si="39"/>
        <v>2</v>
      </c>
    </row>
    <row r="611" spans="1:8" s="1" customFormat="1" ht="18" x14ac:dyDescent="0.35">
      <c r="A611" s="1" t="s">
        <v>653</v>
      </c>
      <c r="B611" s="4">
        <v>44771</v>
      </c>
      <c r="C611" s="37">
        <v>26.1319444444444</v>
      </c>
      <c r="D611" s="1">
        <f t="shared" si="36"/>
        <v>29</v>
      </c>
      <c r="E611" s="1">
        <f t="shared" si="37"/>
        <v>2022</v>
      </c>
      <c r="F611" s="5">
        <f t="shared" si="38"/>
        <v>29</v>
      </c>
      <c r="G611" s="30">
        <v>44771</v>
      </c>
      <c r="H611" s="1">
        <f t="shared" si="39"/>
        <v>3</v>
      </c>
    </row>
    <row r="612" spans="1:8" s="1" customFormat="1" ht="18" x14ac:dyDescent="0.35">
      <c r="A612" s="1" t="s">
        <v>654</v>
      </c>
      <c r="B612" s="4">
        <v>44428</v>
      </c>
      <c r="C612" s="37">
        <v>26.1736111111111</v>
      </c>
      <c r="D612" s="1">
        <f t="shared" si="36"/>
        <v>20</v>
      </c>
      <c r="E612" s="1">
        <f t="shared" si="37"/>
        <v>2021</v>
      </c>
      <c r="F612" s="5">
        <f t="shared" si="38"/>
        <v>20</v>
      </c>
      <c r="G612" s="30">
        <v>44428</v>
      </c>
      <c r="H612" s="1">
        <f t="shared" si="39"/>
        <v>4</v>
      </c>
    </row>
    <row r="613" spans="1:8" s="1" customFormat="1" ht="18" x14ac:dyDescent="0.35">
      <c r="A613" s="1" t="s">
        <v>655</v>
      </c>
      <c r="B613" s="4">
        <v>44191</v>
      </c>
      <c r="C613" s="37">
        <v>26.2152777777778</v>
      </c>
      <c r="D613" s="1">
        <f t="shared" si="36"/>
        <v>26</v>
      </c>
      <c r="E613" s="1">
        <f t="shared" si="37"/>
        <v>2020</v>
      </c>
      <c r="F613" s="5">
        <f t="shared" si="38"/>
        <v>26</v>
      </c>
      <c r="G613" s="30">
        <v>44191</v>
      </c>
      <c r="H613" s="1">
        <f t="shared" si="39"/>
        <v>5</v>
      </c>
    </row>
    <row r="614" spans="1:8" s="1" customFormat="1" ht="18" x14ac:dyDescent="0.35">
      <c r="A614" s="1" t="s">
        <v>656</v>
      </c>
      <c r="B614" s="4">
        <v>44854</v>
      </c>
      <c r="C614" s="37">
        <v>26.2569444444444</v>
      </c>
      <c r="D614" s="1">
        <f t="shared" si="36"/>
        <v>20</v>
      </c>
      <c r="E614" s="1">
        <f t="shared" si="37"/>
        <v>2022</v>
      </c>
      <c r="F614" s="5">
        <f t="shared" si="38"/>
        <v>20</v>
      </c>
      <c r="G614" s="30">
        <v>44854</v>
      </c>
      <c r="H614" s="1">
        <f t="shared" si="39"/>
        <v>6</v>
      </c>
    </row>
    <row r="615" spans="1:8" s="1" customFormat="1" ht="18" x14ac:dyDescent="0.35">
      <c r="A615" s="1" t="s">
        <v>657</v>
      </c>
      <c r="B615" s="4">
        <v>43953</v>
      </c>
      <c r="C615" s="37">
        <v>26.2986111111111</v>
      </c>
      <c r="D615" s="1">
        <f t="shared" si="36"/>
        <v>2</v>
      </c>
      <c r="E615" s="1">
        <f t="shared" si="37"/>
        <v>2020</v>
      </c>
      <c r="F615" s="5">
        <f t="shared" si="38"/>
        <v>2</v>
      </c>
      <c r="G615" s="30">
        <v>43953</v>
      </c>
      <c r="H615" s="1">
        <f t="shared" si="39"/>
        <v>7</v>
      </c>
    </row>
    <row r="616" spans="1:8" s="1" customFormat="1" ht="18" x14ac:dyDescent="0.35">
      <c r="A616" s="1" t="s">
        <v>658</v>
      </c>
      <c r="B616" s="4">
        <v>44456</v>
      </c>
      <c r="C616" s="37">
        <v>26.3402777777778</v>
      </c>
      <c r="D616" s="1">
        <f t="shared" si="36"/>
        <v>17</v>
      </c>
      <c r="E616" s="1">
        <f t="shared" si="37"/>
        <v>2021</v>
      </c>
      <c r="F616" s="5">
        <f t="shared" si="38"/>
        <v>17</v>
      </c>
      <c r="G616" s="30">
        <v>44456</v>
      </c>
      <c r="H616" s="1">
        <f t="shared" si="39"/>
        <v>8</v>
      </c>
    </row>
    <row r="617" spans="1:8" s="1" customFormat="1" ht="18" x14ac:dyDescent="0.35">
      <c r="A617" s="1" t="s">
        <v>659</v>
      </c>
      <c r="B617" s="4">
        <v>43844</v>
      </c>
      <c r="C617" s="37">
        <v>26.3819444444444</v>
      </c>
      <c r="D617" s="1">
        <f t="shared" si="36"/>
        <v>14</v>
      </c>
      <c r="E617" s="1">
        <f t="shared" si="37"/>
        <v>2020</v>
      </c>
      <c r="F617" s="5">
        <f t="shared" si="38"/>
        <v>14</v>
      </c>
      <c r="G617" s="30">
        <v>43844</v>
      </c>
      <c r="H617" s="1">
        <f t="shared" si="39"/>
        <v>9</v>
      </c>
    </row>
    <row r="618" spans="1:8" s="1" customFormat="1" ht="18" x14ac:dyDescent="0.35">
      <c r="A618" s="1" t="s">
        <v>660</v>
      </c>
      <c r="B618" s="4">
        <v>45416</v>
      </c>
      <c r="C618" s="37">
        <v>26.4236111111111</v>
      </c>
      <c r="D618" s="1">
        <f t="shared" si="36"/>
        <v>4</v>
      </c>
      <c r="E618" s="1">
        <f t="shared" si="37"/>
        <v>2024</v>
      </c>
      <c r="F618" s="5">
        <f t="shared" si="38"/>
        <v>4</v>
      </c>
      <c r="G618" s="30">
        <v>45416</v>
      </c>
      <c r="H618" s="1">
        <f t="shared" si="39"/>
        <v>10</v>
      </c>
    </row>
    <row r="619" spans="1:8" s="1" customFormat="1" ht="18" x14ac:dyDescent="0.35">
      <c r="A619" s="2" t="s">
        <v>661</v>
      </c>
      <c r="B619" s="4">
        <v>44892</v>
      </c>
      <c r="C619" s="37">
        <v>26.4652777777778</v>
      </c>
      <c r="D619" s="1">
        <f t="shared" si="36"/>
        <v>27</v>
      </c>
      <c r="E619" s="1">
        <f t="shared" si="37"/>
        <v>2022</v>
      </c>
      <c r="F619" s="5">
        <f t="shared" si="38"/>
        <v>27</v>
      </c>
      <c r="G619" s="30">
        <v>44892</v>
      </c>
      <c r="H619" s="1">
        <f t="shared" si="39"/>
        <v>11</v>
      </c>
    </row>
    <row r="620" spans="1:8" s="1" customFormat="1" ht="18" x14ac:dyDescent="0.35">
      <c r="A620" s="1" t="s">
        <v>662</v>
      </c>
      <c r="B620" s="4">
        <v>44582</v>
      </c>
      <c r="C620" s="37">
        <v>26.5069444444444</v>
      </c>
      <c r="D620" s="1">
        <f t="shared" si="36"/>
        <v>21</v>
      </c>
      <c r="E620" s="1">
        <f t="shared" si="37"/>
        <v>2022</v>
      </c>
      <c r="F620" s="5">
        <f t="shared" si="38"/>
        <v>21</v>
      </c>
      <c r="G620" s="30">
        <v>44582</v>
      </c>
      <c r="H620" s="1">
        <f t="shared" si="39"/>
        <v>12</v>
      </c>
    </row>
    <row r="621" spans="1:8" s="1" customFormat="1" ht="18" x14ac:dyDescent="0.35">
      <c r="A621" s="1" t="s">
        <v>663</v>
      </c>
      <c r="B621" s="4">
        <v>44920</v>
      </c>
      <c r="C621" s="37">
        <v>26.5486111111111</v>
      </c>
      <c r="D621" s="1">
        <f t="shared" si="36"/>
        <v>25</v>
      </c>
      <c r="E621" s="1">
        <f t="shared" si="37"/>
        <v>2022</v>
      </c>
      <c r="F621" s="5">
        <f t="shared" si="38"/>
        <v>25</v>
      </c>
      <c r="G621" s="30">
        <v>44920</v>
      </c>
      <c r="H621" s="1">
        <f t="shared" si="39"/>
        <v>13</v>
      </c>
    </row>
    <row r="622" spans="1:8" s="1" customFormat="1" ht="18" x14ac:dyDescent="0.35">
      <c r="A622" s="1" t="s">
        <v>664</v>
      </c>
      <c r="B622" s="4">
        <v>44513</v>
      </c>
      <c r="C622" s="37">
        <v>26.5902777777778</v>
      </c>
      <c r="D622" s="1">
        <f t="shared" si="36"/>
        <v>13</v>
      </c>
      <c r="E622" s="1">
        <f t="shared" si="37"/>
        <v>2021</v>
      </c>
      <c r="F622" s="5">
        <f t="shared" si="38"/>
        <v>13</v>
      </c>
      <c r="G622" s="30">
        <v>44513</v>
      </c>
      <c r="H622" s="1">
        <f t="shared" si="39"/>
        <v>14</v>
      </c>
    </row>
    <row r="623" spans="1:8" s="1" customFormat="1" ht="18" x14ac:dyDescent="0.35">
      <c r="A623" s="1" t="s">
        <v>665</v>
      </c>
      <c r="B623" s="4">
        <v>45276</v>
      </c>
      <c r="C623" s="37">
        <v>26.6319444444444</v>
      </c>
      <c r="D623" s="1">
        <f t="shared" si="36"/>
        <v>16</v>
      </c>
      <c r="E623" s="1">
        <f t="shared" si="37"/>
        <v>2023</v>
      </c>
      <c r="F623" s="5">
        <f t="shared" si="38"/>
        <v>16</v>
      </c>
      <c r="G623" s="30">
        <v>45276</v>
      </c>
      <c r="H623" s="1">
        <f t="shared" si="39"/>
        <v>15</v>
      </c>
    </row>
    <row r="624" spans="1:8" s="1" customFormat="1" ht="18" x14ac:dyDescent="0.35">
      <c r="A624" s="1" t="s">
        <v>666</v>
      </c>
      <c r="B624" s="4">
        <v>45166</v>
      </c>
      <c r="C624" s="37">
        <v>26.6736111111111</v>
      </c>
      <c r="D624" s="1">
        <f t="shared" si="36"/>
        <v>28</v>
      </c>
      <c r="E624" s="1">
        <f t="shared" si="37"/>
        <v>2023</v>
      </c>
      <c r="F624" s="5">
        <f t="shared" si="38"/>
        <v>28</v>
      </c>
      <c r="G624" s="30">
        <v>45166</v>
      </c>
      <c r="H624" s="1">
        <f t="shared" si="39"/>
        <v>16</v>
      </c>
    </row>
    <row r="625" spans="1:8" s="1" customFormat="1" ht="18" x14ac:dyDescent="0.35">
      <c r="A625" s="1" t="s">
        <v>667</v>
      </c>
      <c r="B625" s="4">
        <v>44275</v>
      </c>
      <c r="C625" s="37">
        <v>26.7152777777778</v>
      </c>
      <c r="D625" s="1">
        <f t="shared" si="36"/>
        <v>20</v>
      </c>
      <c r="E625" s="1">
        <f t="shared" si="37"/>
        <v>2021</v>
      </c>
      <c r="F625" s="5">
        <f t="shared" si="38"/>
        <v>20</v>
      </c>
      <c r="G625" s="30">
        <v>44275</v>
      </c>
      <c r="H625" s="1">
        <f t="shared" si="39"/>
        <v>17</v>
      </c>
    </row>
    <row r="626" spans="1:8" s="1" customFormat="1" ht="18" x14ac:dyDescent="0.35">
      <c r="A626" s="2" t="s">
        <v>668</v>
      </c>
      <c r="B626" s="4">
        <v>44494</v>
      </c>
      <c r="C626" s="37">
        <v>26.7569444444444</v>
      </c>
      <c r="D626" s="1">
        <f t="shared" si="36"/>
        <v>25</v>
      </c>
      <c r="E626" s="1">
        <f t="shared" si="37"/>
        <v>2021</v>
      </c>
      <c r="F626" s="5">
        <f t="shared" si="38"/>
        <v>25</v>
      </c>
      <c r="G626" s="30">
        <v>44494</v>
      </c>
      <c r="H626" s="1">
        <f t="shared" si="39"/>
        <v>18</v>
      </c>
    </row>
    <row r="627" spans="1:8" s="1" customFormat="1" ht="18" x14ac:dyDescent="0.35">
      <c r="A627" s="1" t="s">
        <v>669</v>
      </c>
      <c r="B627" s="4">
        <v>44735</v>
      </c>
      <c r="C627" s="37">
        <v>26.7986111111111</v>
      </c>
      <c r="D627" s="1">
        <f t="shared" si="36"/>
        <v>23</v>
      </c>
      <c r="E627" s="1">
        <f t="shared" si="37"/>
        <v>2022</v>
      </c>
      <c r="F627" s="5">
        <f t="shared" si="38"/>
        <v>23</v>
      </c>
      <c r="G627" s="30">
        <v>44735</v>
      </c>
      <c r="H627" s="1">
        <f t="shared" si="39"/>
        <v>19</v>
      </c>
    </row>
    <row r="628" spans="1:8" s="1" customFormat="1" ht="18" x14ac:dyDescent="0.35">
      <c r="A628" s="1" t="s">
        <v>670</v>
      </c>
      <c r="B628" s="4">
        <v>43960</v>
      </c>
      <c r="C628" s="37">
        <v>26.8402777777778</v>
      </c>
      <c r="D628" s="1">
        <f t="shared" si="36"/>
        <v>9</v>
      </c>
      <c r="E628" s="1">
        <f t="shared" si="37"/>
        <v>2020</v>
      </c>
      <c r="F628" s="5">
        <f t="shared" si="38"/>
        <v>9</v>
      </c>
      <c r="G628" s="30">
        <v>43960</v>
      </c>
      <c r="H628" s="1">
        <f t="shared" si="39"/>
        <v>20</v>
      </c>
    </row>
    <row r="629" spans="1:8" s="1" customFormat="1" ht="18" x14ac:dyDescent="0.35">
      <c r="A629" s="1" t="s">
        <v>671</v>
      </c>
      <c r="B629" s="4">
        <v>44210</v>
      </c>
      <c r="C629" s="37">
        <v>26.8819444444444</v>
      </c>
      <c r="D629" s="1">
        <f t="shared" si="36"/>
        <v>14</v>
      </c>
      <c r="E629" s="1">
        <f t="shared" si="37"/>
        <v>2021</v>
      </c>
      <c r="F629" s="5">
        <f t="shared" si="38"/>
        <v>14</v>
      </c>
      <c r="G629" s="30">
        <v>44210</v>
      </c>
      <c r="H629" s="1">
        <f t="shared" si="39"/>
        <v>21</v>
      </c>
    </row>
    <row r="630" spans="1:8" s="1" customFormat="1" ht="18" x14ac:dyDescent="0.35">
      <c r="A630" s="1" t="s">
        <v>672</v>
      </c>
      <c r="B630" s="4">
        <v>45258</v>
      </c>
      <c r="C630" s="37">
        <v>26.9236111111111</v>
      </c>
      <c r="D630" s="1">
        <f t="shared" si="36"/>
        <v>28</v>
      </c>
      <c r="E630" s="1">
        <f t="shared" si="37"/>
        <v>2023</v>
      </c>
      <c r="F630" s="5">
        <f t="shared" si="38"/>
        <v>28</v>
      </c>
      <c r="G630" s="30">
        <v>45258</v>
      </c>
      <c r="H630" s="1">
        <f t="shared" si="39"/>
        <v>22</v>
      </c>
    </row>
    <row r="631" spans="1:8" s="1" customFormat="1" ht="18" x14ac:dyDescent="0.35">
      <c r="A631" s="1" t="s">
        <v>673</v>
      </c>
      <c r="B631" s="4">
        <v>43865</v>
      </c>
      <c r="C631" s="37">
        <v>26.9652777777778</v>
      </c>
      <c r="D631" s="1">
        <f t="shared" si="36"/>
        <v>4</v>
      </c>
      <c r="E631" s="1">
        <f t="shared" si="37"/>
        <v>2020</v>
      </c>
      <c r="F631" s="5">
        <f t="shared" si="38"/>
        <v>4</v>
      </c>
      <c r="G631" s="30">
        <v>43865</v>
      </c>
      <c r="H631" s="1">
        <f t="shared" si="39"/>
        <v>23</v>
      </c>
    </row>
    <row r="632" spans="1:8" s="1" customFormat="1" ht="18" x14ac:dyDescent="0.35">
      <c r="A632" s="1" t="s">
        <v>674</v>
      </c>
      <c r="B632" s="4">
        <v>44973</v>
      </c>
      <c r="C632" s="37">
        <v>27.0069444444444</v>
      </c>
      <c r="D632" s="1">
        <f t="shared" si="36"/>
        <v>16</v>
      </c>
      <c r="E632" s="1">
        <f t="shared" si="37"/>
        <v>2023</v>
      </c>
      <c r="F632" s="5">
        <f t="shared" si="38"/>
        <v>16</v>
      </c>
      <c r="G632" s="30">
        <v>44973</v>
      </c>
      <c r="H632" s="1">
        <f t="shared" si="39"/>
        <v>0</v>
      </c>
    </row>
    <row r="633" spans="1:8" s="1" customFormat="1" ht="18" x14ac:dyDescent="0.35">
      <c r="A633" s="1" t="s">
        <v>675</v>
      </c>
      <c r="B633" s="4">
        <v>45454</v>
      </c>
      <c r="C633" s="37">
        <v>27.0486111111111</v>
      </c>
      <c r="D633" s="1">
        <f t="shared" si="36"/>
        <v>11</v>
      </c>
      <c r="E633" s="1">
        <f t="shared" si="37"/>
        <v>2024</v>
      </c>
      <c r="F633" s="5">
        <f t="shared" si="38"/>
        <v>11</v>
      </c>
      <c r="G633" s="30">
        <v>45454</v>
      </c>
      <c r="H633" s="1">
        <f t="shared" si="39"/>
        <v>1</v>
      </c>
    </row>
    <row r="634" spans="1:8" s="1" customFormat="1" ht="18" x14ac:dyDescent="0.35">
      <c r="A634" s="1" t="s">
        <v>676</v>
      </c>
      <c r="B634" s="4">
        <v>44386</v>
      </c>
      <c r="C634" s="37">
        <v>27.0902777777778</v>
      </c>
      <c r="D634" s="1">
        <f t="shared" si="36"/>
        <v>9</v>
      </c>
      <c r="E634" s="1">
        <f t="shared" si="37"/>
        <v>2021</v>
      </c>
      <c r="F634" s="5">
        <f t="shared" si="38"/>
        <v>9</v>
      </c>
      <c r="G634" s="30">
        <v>44386</v>
      </c>
      <c r="H634" s="1">
        <f t="shared" si="39"/>
        <v>2</v>
      </c>
    </row>
    <row r="635" spans="1:8" s="1" customFormat="1" ht="18" x14ac:dyDescent="0.35">
      <c r="A635" s="1" t="s">
        <v>677</v>
      </c>
      <c r="B635" s="4">
        <v>45578</v>
      </c>
      <c r="C635" s="37">
        <v>27.1319444444444</v>
      </c>
      <c r="D635" s="1">
        <f t="shared" si="36"/>
        <v>13</v>
      </c>
      <c r="E635" s="1">
        <f t="shared" si="37"/>
        <v>2024</v>
      </c>
      <c r="F635" s="5">
        <f t="shared" si="38"/>
        <v>13</v>
      </c>
      <c r="G635" s="30">
        <v>45578</v>
      </c>
      <c r="H635" s="1">
        <f t="shared" si="39"/>
        <v>3</v>
      </c>
    </row>
    <row r="636" spans="1:8" s="1" customFormat="1" ht="18" x14ac:dyDescent="0.35">
      <c r="A636" s="1" t="s">
        <v>678</v>
      </c>
      <c r="B636" s="4">
        <v>44360</v>
      </c>
      <c r="C636" s="37">
        <v>27.1736111111111</v>
      </c>
      <c r="D636" s="1">
        <f t="shared" si="36"/>
        <v>13</v>
      </c>
      <c r="E636" s="1">
        <f t="shared" si="37"/>
        <v>2021</v>
      </c>
      <c r="F636" s="5">
        <f t="shared" si="38"/>
        <v>13</v>
      </c>
      <c r="G636" s="30">
        <v>44360</v>
      </c>
      <c r="H636" s="1">
        <f t="shared" si="39"/>
        <v>4</v>
      </c>
    </row>
    <row r="637" spans="1:8" s="1" customFormat="1" ht="18" x14ac:dyDescent="0.35">
      <c r="A637" s="1" t="s">
        <v>679</v>
      </c>
      <c r="B637" s="4">
        <v>44914</v>
      </c>
      <c r="C637" s="37">
        <v>27.2152777777778</v>
      </c>
      <c r="D637" s="1">
        <f t="shared" si="36"/>
        <v>19</v>
      </c>
      <c r="E637" s="1">
        <f t="shared" si="37"/>
        <v>2022</v>
      </c>
      <c r="F637" s="5">
        <f t="shared" si="38"/>
        <v>19</v>
      </c>
      <c r="G637" s="30">
        <v>44914</v>
      </c>
      <c r="H637" s="1">
        <f t="shared" si="39"/>
        <v>5</v>
      </c>
    </row>
    <row r="638" spans="1:8" s="1" customFormat="1" ht="18" x14ac:dyDescent="0.35">
      <c r="A638" s="1" t="s">
        <v>680</v>
      </c>
      <c r="B638" s="4">
        <v>45618</v>
      </c>
      <c r="C638" s="37">
        <v>27.2569444444444</v>
      </c>
      <c r="D638" s="1">
        <f t="shared" si="36"/>
        <v>22</v>
      </c>
      <c r="E638" s="1">
        <f t="shared" si="37"/>
        <v>2024</v>
      </c>
      <c r="F638" s="5">
        <f t="shared" si="38"/>
        <v>22</v>
      </c>
      <c r="G638" s="30">
        <v>45618</v>
      </c>
      <c r="H638" s="1">
        <f t="shared" si="39"/>
        <v>6</v>
      </c>
    </row>
    <row r="639" spans="1:8" s="1" customFormat="1" ht="18" x14ac:dyDescent="0.35">
      <c r="A639" s="1" t="s">
        <v>681</v>
      </c>
      <c r="B639" s="4">
        <v>44670</v>
      </c>
      <c r="C639" s="37">
        <v>27.2986111111111</v>
      </c>
      <c r="D639" s="1">
        <f t="shared" si="36"/>
        <v>19</v>
      </c>
      <c r="E639" s="1">
        <f t="shared" si="37"/>
        <v>2022</v>
      </c>
      <c r="F639" s="5">
        <f t="shared" si="38"/>
        <v>19</v>
      </c>
      <c r="G639" s="30">
        <v>44670</v>
      </c>
      <c r="H639" s="1">
        <f t="shared" si="39"/>
        <v>7</v>
      </c>
    </row>
    <row r="640" spans="1:8" s="1" customFormat="1" ht="18" x14ac:dyDescent="0.35">
      <c r="A640" s="1" t="s">
        <v>682</v>
      </c>
      <c r="B640" s="4">
        <v>45323</v>
      </c>
      <c r="C640" s="37">
        <v>27.3402777777778</v>
      </c>
      <c r="D640" s="1">
        <f t="shared" si="36"/>
        <v>1</v>
      </c>
      <c r="E640" s="1">
        <f t="shared" si="37"/>
        <v>2024</v>
      </c>
      <c r="F640" s="5">
        <f t="shared" si="38"/>
        <v>1</v>
      </c>
      <c r="G640" s="30">
        <v>45323</v>
      </c>
      <c r="H640" s="1">
        <f t="shared" si="39"/>
        <v>8</v>
      </c>
    </row>
    <row r="641" spans="1:8" s="1" customFormat="1" ht="18" x14ac:dyDescent="0.35">
      <c r="A641" s="1" t="s">
        <v>683</v>
      </c>
      <c r="B641" s="4">
        <v>44769</v>
      </c>
      <c r="C641" s="37">
        <v>27.3819444444444</v>
      </c>
      <c r="D641" s="1">
        <f t="shared" si="36"/>
        <v>27</v>
      </c>
      <c r="E641" s="1">
        <f t="shared" si="37"/>
        <v>2022</v>
      </c>
      <c r="F641" s="5">
        <f t="shared" si="38"/>
        <v>27</v>
      </c>
      <c r="G641" s="30">
        <v>44769</v>
      </c>
      <c r="H641" s="1">
        <f t="shared" si="39"/>
        <v>9</v>
      </c>
    </row>
    <row r="642" spans="1:8" s="1" customFormat="1" ht="18" x14ac:dyDescent="0.35">
      <c r="A642" s="1" t="s">
        <v>684</v>
      </c>
      <c r="B642" s="4">
        <v>45583</v>
      </c>
      <c r="C642" s="37">
        <v>27.4236111111111</v>
      </c>
      <c r="D642" s="1">
        <f t="shared" si="36"/>
        <v>18</v>
      </c>
      <c r="E642" s="1">
        <f t="shared" si="37"/>
        <v>2024</v>
      </c>
      <c r="F642" s="5">
        <f t="shared" si="38"/>
        <v>18</v>
      </c>
      <c r="G642" s="30">
        <v>45583</v>
      </c>
      <c r="H642" s="1">
        <f t="shared" si="39"/>
        <v>10</v>
      </c>
    </row>
    <row r="643" spans="1:8" s="1" customFormat="1" ht="18" x14ac:dyDescent="0.35">
      <c r="A643" s="1" t="s">
        <v>685</v>
      </c>
      <c r="B643" s="4">
        <v>44759</v>
      </c>
      <c r="C643" s="37">
        <v>27.4652777777778</v>
      </c>
      <c r="D643" s="1">
        <f t="shared" ref="D643:D706" si="40">DAY(B643)</f>
        <v>17</v>
      </c>
      <c r="E643" s="1">
        <f t="shared" ref="E643:E706" si="41">YEAR(B643)</f>
        <v>2022</v>
      </c>
      <c r="F643" s="5">
        <f t="shared" ref="F643:F706" si="42">D643</f>
        <v>17</v>
      </c>
      <c r="G643" s="30">
        <v>44759</v>
      </c>
      <c r="H643" s="1">
        <f t="shared" ref="H643:H706" si="43">HOUR(C643)</f>
        <v>11</v>
      </c>
    </row>
    <row r="644" spans="1:8" s="1" customFormat="1" ht="18" x14ac:dyDescent="0.35">
      <c r="A644" s="1" t="s">
        <v>686</v>
      </c>
      <c r="B644" s="4">
        <v>44257</v>
      </c>
      <c r="C644" s="37">
        <v>27.5069444444444</v>
      </c>
      <c r="D644" s="1">
        <f t="shared" si="40"/>
        <v>2</v>
      </c>
      <c r="E644" s="1">
        <f t="shared" si="41"/>
        <v>2021</v>
      </c>
      <c r="F644" s="5">
        <f t="shared" si="42"/>
        <v>2</v>
      </c>
      <c r="G644" s="30">
        <v>44257</v>
      </c>
      <c r="H644" s="1">
        <f t="shared" si="43"/>
        <v>12</v>
      </c>
    </row>
    <row r="645" spans="1:8" s="1" customFormat="1" ht="18" x14ac:dyDescent="0.35">
      <c r="A645" s="1" t="s">
        <v>687</v>
      </c>
      <c r="B645" s="4">
        <v>45199</v>
      </c>
      <c r="C645" s="37">
        <v>27.5486111111111</v>
      </c>
      <c r="D645" s="1">
        <f t="shared" si="40"/>
        <v>30</v>
      </c>
      <c r="E645" s="1">
        <f t="shared" si="41"/>
        <v>2023</v>
      </c>
      <c r="F645" s="5">
        <f t="shared" si="42"/>
        <v>30</v>
      </c>
      <c r="G645" s="30">
        <v>45199</v>
      </c>
      <c r="H645" s="1">
        <f t="shared" si="43"/>
        <v>13</v>
      </c>
    </row>
    <row r="646" spans="1:8" s="1" customFormat="1" ht="18" x14ac:dyDescent="0.35">
      <c r="A646" s="1" t="s">
        <v>688</v>
      </c>
      <c r="B646" s="4">
        <v>44147</v>
      </c>
      <c r="C646" s="37">
        <v>27.5902777777778</v>
      </c>
      <c r="D646" s="1">
        <f t="shared" si="40"/>
        <v>12</v>
      </c>
      <c r="E646" s="1">
        <f t="shared" si="41"/>
        <v>2020</v>
      </c>
      <c r="F646" s="5">
        <f t="shared" si="42"/>
        <v>12</v>
      </c>
      <c r="G646" s="30">
        <v>44147</v>
      </c>
      <c r="H646" s="1">
        <f t="shared" si="43"/>
        <v>14</v>
      </c>
    </row>
    <row r="647" spans="1:8" s="1" customFormat="1" ht="18" x14ac:dyDescent="0.35">
      <c r="A647" s="1" t="s">
        <v>689</v>
      </c>
      <c r="B647" s="4">
        <v>45347</v>
      </c>
      <c r="C647" s="37">
        <v>27.6319444444444</v>
      </c>
      <c r="D647" s="1">
        <f t="shared" si="40"/>
        <v>25</v>
      </c>
      <c r="E647" s="1">
        <f t="shared" si="41"/>
        <v>2024</v>
      </c>
      <c r="F647" s="5">
        <f t="shared" si="42"/>
        <v>25</v>
      </c>
      <c r="G647" s="30">
        <v>45347</v>
      </c>
      <c r="H647" s="1">
        <f t="shared" si="43"/>
        <v>15</v>
      </c>
    </row>
    <row r="648" spans="1:8" s="1" customFormat="1" ht="18" x14ac:dyDescent="0.35">
      <c r="A648" s="1" t="s">
        <v>690</v>
      </c>
      <c r="B648" s="4">
        <v>45198</v>
      </c>
      <c r="C648" s="37">
        <v>27.6736111111111</v>
      </c>
      <c r="D648" s="1">
        <f t="shared" si="40"/>
        <v>29</v>
      </c>
      <c r="E648" s="1">
        <f t="shared" si="41"/>
        <v>2023</v>
      </c>
      <c r="F648" s="5">
        <f t="shared" si="42"/>
        <v>29</v>
      </c>
      <c r="G648" s="30">
        <v>45198</v>
      </c>
      <c r="H648" s="1">
        <f t="shared" si="43"/>
        <v>16</v>
      </c>
    </row>
    <row r="649" spans="1:8" s="1" customFormat="1" ht="18" x14ac:dyDescent="0.35">
      <c r="A649" s="1" t="s">
        <v>691</v>
      </c>
      <c r="B649" s="4">
        <v>45369</v>
      </c>
      <c r="C649" s="37">
        <v>27.7152777777778</v>
      </c>
      <c r="D649" s="1">
        <f t="shared" si="40"/>
        <v>18</v>
      </c>
      <c r="E649" s="1">
        <f t="shared" si="41"/>
        <v>2024</v>
      </c>
      <c r="F649" s="5">
        <f t="shared" si="42"/>
        <v>18</v>
      </c>
      <c r="G649" s="30">
        <v>45369</v>
      </c>
      <c r="H649" s="1">
        <f t="shared" si="43"/>
        <v>17</v>
      </c>
    </row>
    <row r="650" spans="1:8" s="1" customFormat="1" ht="18" x14ac:dyDescent="0.35">
      <c r="A650" s="1" t="s">
        <v>692</v>
      </c>
      <c r="B650" s="4">
        <v>44233</v>
      </c>
      <c r="C650" s="37">
        <v>27.7569444444444</v>
      </c>
      <c r="D650" s="1">
        <f t="shared" si="40"/>
        <v>6</v>
      </c>
      <c r="E650" s="1">
        <f t="shared" si="41"/>
        <v>2021</v>
      </c>
      <c r="F650" s="5">
        <f t="shared" si="42"/>
        <v>6</v>
      </c>
      <c r="G650" s="30">
        <v>44233</v>
      </c>
      <c r="H650" s="1">
        <f t="shared" si="43"/>
        <v>18</v>
      </c>
    </row>
    <row r="651" spans="1:8" s="1" customFormat="1" ht="18" x14ac:dyDescent="0.35">
      <c r="A651" s="1" t="s">
        <v>693</v>
      </c>
      <c r="B651" s="4">
        <v>44019</v>
      </c>
      <c r="C651" s="37">
        <v>27.7986111111111</v>
      </c>
      <c r="D651" s="1">
        <f t="shared" si="40"/>
        <v>7</v>
      </c>
      <c r="E651" s="1">
        <f t="shared" si="41"/>
        <v>2020</v>
      </c>
      <c r="F651" s="5">
        <f t="shared" si="42"/>
        <v>7</v>
      </c>
      <c r="G651" s="30">
        <v>44019</v>
      </c>
      <c r="H651" s="1">
        <f t="shared" si="43"/>
        <v>19</v>
      </c>
    </row>
    <row r="652" spans="1:8" s="1" customFormat="1" ht="18" x14ac:dyDescent="0.35">
      <c r="A652" s="1" t="s">
        <v>694</v>
      </c>
      <c r="B652" s="4">
        <v>44221</v>
      </c>
      <c r="C652" s="37">
        <v>27.8402777777778</v>
      </c>
      <c r="D652" s="1">
        <f t="shared" si="40"/>
        <v>25</v>
      </c>
      <c r="E652" s="1">
        <f t="shared" si="41"/>
        <v>2021</v>
      </c>
      <c r="F652" s="5">
        <f t="shared" si="42"/>
        <v>25</v>
      </c>
      <c r="G652" s="30">
        <v>44221</v>
      </c>
      <c r="H652" s="1">
        <f t="shared" si="43"/>
        <v>20</v>
      </c>
    </row>
    <row r="653" spans="1:8" s="1" customFormat="1" ht="18" x14ac:dyDescent="0.35">
      <c r="A653" s="1" t="s">
        <v>695</v>
      </c>
      <c r="B653" s="4">
        <v>43985</v>
      </c>
      <c r="C653" s="37">
        <v>27.8819444444444</v>
      </c>
      <c r="D653" s="1">
        <f t="shared" si="40"/>
        <v>3</v>
      </c>
      <c r="E653" s="1">
        <f t="shared" si="41"/>
        <v>2020</v>
      </c>
      <c r="F653" s="5">
        <f t="shared" si="42"/>
        <v>3</v>
      </c>
      <c r="G653" s="30">
        <v>43985</v>
      </c>
      <c r="H653" s="1">
        <f t="shared" si="43"/>
        <v>21</v>
      </c>
    </row>
    <row r="654" spans="1:8" s="1" customFormat="1" ht="18" x14ac:dyDescent="0.35">
      <c r="A654" s="1" t="s">
        <v>696</v>
      </c>
      <c r="B654" s="4">
        <v>44080</v>
      </c>
      <c r="C654" s="37">
        <v>27.9236111111111</v>
      </c>
      <c r="D654" s="1">
        <f t="shared" si="40"/>
        <v>6</v>
      </c>
      <c r="E654" s="1">
        <f t="shared" si="41"/>
        <v>2020</v>
      </c>
      <c r="F654" s="5">
        <f t="shared" si="42"/>
        <v>6</v>
      </c>
      <c r="G654" s="30">
        <v>44080</v>
      </c>
      <c r="H654" s="1">
        <f t="shared" si="43"/>
        <v>22</v>
      </c>
    </row>
    <row r="655" spans="1:8" s="1" customFormat="1" ht="18" x14ac:dyDescent="0.35">
      <c r="A655" s="1" t="s">
        <v>697</v>
      </c>
      <c r="B655" s="4">
        <v>45641</v>
      </c>
      <c r="C655" s="37">
        <v>27.9652777777778</v>
      </c>
      <c r="D655" s="1">
        <f t="shared" si="40"/>
        <v>15</v>
      </c>
      <c r="E655" s="1">
        <f t="shared" si="41"/>
        <v>2024</v>
      </c>
      <c r="F655" s="5">
        <f t="shared" si="42"/>
        <v>15</v>
      </c>
      <c r="G655" s="30">
        <v>45641</v>
      </c>
      <c r="H655" s="1">
        <f t="shared" si="43"/>
        <v>23</v>
      </c>
    </row>
    <row r="656" spans="1:8" s="1" customFormat="1" ht="18" x14ac:dyDescent="0.35">
      <c r="A656" s="1" t="s">
        <v>698</v>
      </c>
      <c r="B656" s="4">
        <v>44816</v>
      </c>
      <c r="C656" s="37">
        <v>28.0069444444444</v>
      </c>
      <c r="D656" s="1">
        <f t="shared" si="40"/>
        <v>12</v>
      </c>
      <c r="E656" s="1">
        <f t="shared" si="41"/>
        <v>2022</v>
      </c>
      <c r="F656" s="5">
        <f t="shared" si="42"/>
        <v>12</v>
      </c>
      <c r="G656" s="30">
        <v>44816</v>
      </c>
      <c r="H656" s="1">
        <f t="shared" si="43"/>
        <v>0</v>
      </c>
    </row>
    <row r="657" spans="1:8" s="1" customFormat="1" ht="18" x14ac:dyDescent="0.35">
      <c r="A657" s="1" t="s">
        <v>699</v>
      </c>
      <c r="B657" s="4">
        <v>44343</v>
      </c>
      <c r="C657" s="37">
        <v>28.0486111111111</v>
      </c>
      <c r="D657" s="1">
        <f t="shared" si="40"/>
        <v>27</v>
      </c>
      <c r="E657" s="1">
        <f t="shared" si="41"/>
        <v>2021</v>
      </c>
      <c r="F657" s="5">
        <f t="shared" si="42"/>
        <v>27</v>
      </c>
      <c r="G657" s="30">
        <v>44343</v>
      </c>
      <c r="H657" s="1">
        <f t="shared" si="43"/>
        <v>1</v>
      </c>
    </row>
    <row r="658" spans="1:8" s="1" customFormat="1" ht="18" x14ac:dyDescent="0.35">
      <c r="A658" s="1" t="s">
        <v>700</v>
      </c>
      <c r="B658" s="4">
        <v>45179</v>
      </c>
      <c r="C658" s="37">
        <v>28.0902777777778</v>
      </c>
      <c r="D658" s="1">
        <f t="shared" si="40"/>
        <v>10</v>
      </c>
      <c r="E658" s="1">
        <f t="shared" si="41"/>
        <v>2023</v>
      </c>
      <c r="F658" s="5">
        <f t="shared" si="42"/>
        <v>10</v>
      </c>
      <c r="G658" s="30">
        <v>45179</v>
      </c>
      <c r="H658" s="1">
        <f t="shared" si="43"/>
        <v>2</v>
      </c>
    </row>
    <row r="659" spans="1:8" s="1" customFormat="1" ht="18" x14ac:dyDescent="0.35">
      <c r="A659" s="1" t="s">
        <v>701</v>
      </c>
      <c r="B659" s="4">
        <v>45328</v>
      </c>
      <c r="C659" s="37">
        <v>28.1319444444444</v>
      </c>
      <c r="D659" s="1">
        <f t="shared" si="40"/>
        <v>6</v>
      </c>
      <c r="E659" s="1">
        <f t="shared" si="41"/>
        <v>2024</v>
      </c>
      <c r="F659" s="5">
        <f t="shared" si="42"/>
        <v>6</v>
      </c>
      <c r="G659" s="30">
        <v>45328</v>
      </c>
      <c r="H659" s="1">
        <f t="shared" si="43"/>
        <v>3</v>
      </c>
    </row>
    <row r="660" spans="1:8" s="1" customFormat="1" ht="18" x14ac:dyDescent="0.35">
      <c r="A660" s="1" t="s">
        <v>702</v>
      </c>
      <c r="B660" s="4">
        <v>43970</v>
      </c>
      <c r="C660" s="37">
        <v>28.1736111111111</v>
      </c>
      <c r="D660" s="1">
        <f t="shared" si="40"/>
        <v>19</v>
      </c>
      <c r="E660" s="1">
        <f t="shared" si="41"/>
        <v>2020</v>
      </c>
      <c r="F660" s="5">
        <f t="shared" si="42"/>
        <v>19</v>
      </c>
      <c r="G660" s="30">
        <v>43970</v>
      </c>
      <c r="H660" s="1">
        <f t="shared" si="43"/>
        <v>4</v>
      </c>
    </row>
    <row r="661" spans="1:8" s="1" customFormat="1" ht="18" x14ac:dyDescent="0.35">
      <c r="A661" s="1" t="s">
        <v>703</v>
      </c>
      <c r="B661" s="4">
        <v>45368</v>
      </c>
      <c r="C661" s="37">
        <v>28.2152777777778</v>
      </c>
      <c r="D661" s="1">
        <f t="shared" si="40"/>
        <v>17</v>
      </c>
      <c r="E661" s="1">
        <f t="shared" si="41"/>
        <v>2024</v>
      </c>
      <c r="F661" s="5">
        <f t="shared" si="42"/>
        <v>17</v>
      </c>
      <c r="G661" s="30">
        <v>45368</v>
      </c>
      <c r="H661" s="1">
        <f t="shared" si="43"/>
        <v>5</v>
      </c>
    </row>
    <row r="662" spans="1:8" s="1" customFormat="1" ht="18" x14ac:dyDescent="0.35">
      <c r="A662" s="1" t="s">
        <v>704</v>
      </c>
      <c r="B662" s="4">
        <v>45311</v>
      </c>
      <c r="C662" s="37">
        <v>28.2569444444444</v>
      </c>
      <c r="D662" s="1">
        <f t="shared" si="40"/>
        <v>20</v>
      </c>
      <c r="E662" s="1">
        <f t="shared" si="41"/>
        <v>2024</v>
      </c>
      <c r="F662" s="5">
        <f t="shared" si="42"/>
        <v>20</v>
      </c>
      <c r="G662" s="30">
        <v>45311</v>
      </c>
      <c r="H662" s="1">
        <f t="shared" si="43"/>
        <v>6</v>
      </c>
    </row>
    <row r="663" spans="1:8" s="1" customFormat="1" ht="18" x14ac:dyDescent="0.35">
      <c r="A663" s="1" t="s">
        <v>705</v>
      </c>
      <c r="B663" s="4">
        <v>45107</v>
      </c>
      <c r="C663" s="37">
        <v>28.2986111111111</v>
      </c>
      <c r="D663" s="1">
        <f t="shared" si="40"/>
        <v>30</v>
      </c>
      <c r="E663" s="1">
        <f t="shared" si="41"/>
        <v>2023</v>
      </c>
      <c r="F663" s="5">
        <f t="shared" si="42"/>
        <v>30</v>
      </c>
      <c r="G663" s="30">
        <v>45107</v>
      </c>
      <c r="H663" s="1">
        <f t="shared" si="43"/>
        <v>7</v>
      </c>
    </row>
    <row r="664" spans="1:8" s="1" customFormat="1" ht="18" x14ac:dyDescent="0.35">
      <c r="A664" s="1" t="s">
        <v>706</v>
      </c>
      <c r="B664" s="4">
        <v>44095</v>
      </c>
      <c r="C664" s="37">
        <v>28.3402777777778</v>
      </c>
      <c r="D664" s="1">
        <f t="shared" si="40"/>
        <v>21</v>
      </c>
      <c r="E664" s="1">
        <f t="shared" si="41"/>
        <v>2020</v>
      </c>
      <c r="F664" s="5">
        <f t="shared" si="42"/>
        <v>21</v>
      </c>
      <c r="G664" s="30">
        <v>44095</v>
      </c>
      <c r="H664" s="1">
        <f t="shared" si="43"/>
        <v>8</v>
      </c>
    </row>
    <row r="665" spans="1:8" s="1" customFormat="1" ht="18" x14ac:dyDescent="0.35">
      <c r="A665" s="1" t="s">
        <v>707</v>
      </c>
      <c r="B665" s="4">
        <v>44444</v>
      </c>
      <c r="C665" s="37">
        <v>28.3819444444444</v>
      </c>
      <c r="D665" s="1">
        <f t="shared" si="40"/>
        <v>5</v>
      </c>
      <c r="E665" s="1">
        <f t="shared" si="41"/>
        <v>2021</v>
      </c>
      <c r="F665" s="5">
        <f t="shared" si="42"/>
        <v>5</v>
      </c>
      <c r="G665" s="30">
        <v>44444</v>
      </c>
      <c r="H665" s="1">
        <f t="shared" si="43"/>
        <v>9</v>
      </c>
    </row>
    <row r="666" spans="1:8" s="1" customFormat="1" ht="18" x14ac:dyDescent="0.35">
      <c r="A666" s="1" t="s">
        <v>708</v>
      </c>
      <c r="B666" s="4">
        <v>44624</v>
      </c>
      <c r="C666" s="37">
        <v>28.4236111111111</v>
      </c>
      <c r="D666" s="1">
        <f t="shared" si="40"/>
        <v>4</v>
      </c>
      <c r="E666" s="1">
        <f t="shared" si="41"/>
        <v>2022</v>
      </c>
      <c r="F666" s="5">
        <f t="shared" si="42"/>
        <v>4</v>
      </c>
      <c r="G666" s="30">
        <v>44624</v>
      </c>
      <c r="H666" s="1">
        <f t="shared" si="43"/>
        <v>10</v>
      </c>
    </row>
    <row r="667" spans="1:8" s="1" customFormat="1" ht="18" x14ac:dyDescent="0.35">
      <c r="A667" s="1" t="s">
        <v>709</v>
      </c>
      <c r="B667" s="4">
        <v>44645</v>
      </c>
      <c r="C667" s="37">
        <v>28.4652777777778</v>
      </c>
      <c r="D667" s="1">
        <f t="shared" si="40"/>
        <v>25</v>
      </c>
      <c r="E667" s="1">
        <f t="shared" si="41"/>
        <v>2022</v>
      </c>
      <c r="F667" s="5">
        <f t="shared" si="42"/>
        <v>25</v>
      </c>
      <c r="G667" s="30">
        <v>44645</v>
      </c>
      <c r="H667" s="1">
        <f t="shared" si="43"/>
        <v>11</v>
      </c>
    </row>
    <row r="668" spans="1:8" s="1" customFormat="1" ht="18" x14ac:dyDescent="0.35">
      <c r="A668" s="1" t="s">
        <v>710</v>
      </c>
      <c r="B668" s="4">
        <v>44413</v>
      </c>
      <c r="C668" s="37">
        <v>28.5069444444444</v>
      </c>
      <c r="D668" s="1">
        <f t="shared" si="40"/>
        <v>5</v>
      </c>
      <c r="E668" s="1">
        <f t="shared" si="41"/>
        <v>2021</v>
      </c>
      <c r="F668" s="5">
        <f t="shared" si="42"/>
        <v>5</v>
      </c>
      <c r="G668" s="30">
        <v>44413</v>
      </c>
      <c r="H668" s="1">
        <f t="shared" si="43"/>
        <v>12</v>
      </c>
    </row>
    <row r="669" spans="1:8" s="1" customFormat="1" ht="18" x14ac:dyDescent="0.35">
      <c r="A669" s="1" t="s">
        <v>711</v>
      </c>
      <c r="B669" s="4">
        <v>43992</v>
      </c>
      <c r="C669" s="37">
        <v>28.5486111111111</v>
      </c>
      <c r="D669" s="1">
        <f t="shared" si="40"/>
        <v>10</v>
      </c>
      <c r="E669" s="1">
        <f t="shared" si="41"/>
        <v>2020</v>
      </c>
      <c r="F669" s="5">
        <f t="shared" si="42"/>
        <v>10</v>
      </c>
      <c r="G669" s="30">
        <v>43992</v>
      </c>
      <c r="H669" s="1">
        <f t="shared" si="43"/>
        <v>13</v>
      </c>
    </row>
    <row r="670" spans="1:8" s="1" customFormat="1" ht="18" x14ac:dyDescent="0.35">
      <c r="A670" s="1" t="s">
        <v>712</v>
      </c>
      <c r="B670" s="4">
        <v>44469</v>
      </c>
      <c r="C670" s="37">
        <v>28.5902777777778</v>
      </c>
      <c r="D670" s="1">
        <f t="shared" si="40"/>
        <v>30</v>
      </c>
      <c r="E670" s="1">
        <f t="shared" si="41"/>
        <v>2021</v>
      </c>
      <c r="F670" s="5">
        <f t="shared" si="42"/>
        <v>30</v>
      </c>
      <c r="G670" s="30">
        <v>44469</v>
      </c>
      <c r="H670" s="1">
        <f t="shared" si="43"/>
        <v>14</v>
      </c>
    </row>
    <row r="671" spans="1:8" s="1" customFormat="1" ht="18" x14ac:dyDescent="0.35">
      <c r="A671" s="1" t="s">
        <v>713</v>
      </c>
      <c r="B671" s="4">
        <v>44705</v>
      </c>
      <c r="C671" s="37">
        <v>28.6319444444444</v>
      </c>
      <c r="D671" s="1">
        <f t="shared" si="40"/>
        <v>24</v>
      </c>
      <c r="E671" s="1">
        <f t="shared" si="41"/>
        <v>2022</v>
      </c>
      <c r="F671" s="5">
        <f t="shared" si="42"/>
        <v>24</v>
      </c>
      <c r="G671" s="30">
        <v>44705</v>
      </c>
      <c r="H671" s="1">
        <f t="shared" si="43"/>
        <v>15</v>
      </c>
    </row>
    <row r="672" spans="1:8" s="1" customFormat="1" ht="18" x14ac:dyDescent="0.35">
      <c r="A672" s="1" t="s">
        <v>714</v>
      </c>
      <c r="B672" s="4">
        <v>45436</v>
      </c>
      <c r="C672" s="37">
        <v>28.6736111111111</v>
      </c>
      <c r="D672" s="1">
        <f t="shared" si="40"/>
        <v>24</v>
      </c>
      <c r="E672" s="1">
        <f t="shared" si="41"/>
        <v>2024</v>
      </c>
      <c r="F672" s="5">
        <f t="shared" si="42"/>
        <v>24</v>
      </c>
      <c r="G672" s="30">
        <v>45436</v>
      </c>
      <c r="H672" s="1">
        <f t="shared" si="43"/>
        <v>16</v>
      </c>
    </row>
    <row r="673" spans="1:8" s="1" customFormat="1" ht="18" x14ac:dyDescent="0.35">
      <c r="A673" s="1" t="s">
        <v>715</v>
      </c>
      <c r="B673" s="4">
        <v>44093</v>
      </c>
      <c r="C673" s="37">
        <v>28.7152777777778</v>
      </c>
      <c r="D673" s="1">
        <f t="shared" si="40"/>
        <v>19</v>
      </c>
      <c r="E673" s="1">
        <f t="shared" si="41"/>
        <v>2020</v>
      </c>
      <c r="F673" s="5">
        <f t="shared" si="42"/>
        <v>19</v>
      </c>
      <c r="G673" s="30">
        <v>44093</v>
      </c>
      <c r="H673" s="1">
        <f t="shared" si="43"/>
        <v>17</v>
      </c>
    </row>
    <row r="674" spans="1:8" s="1" customFormat="1" ht="18" x14ac:dyDescent="0.35">
      <c r="A674" s="1" t="s">
        <v>716</v>
      </c>
      <c r="B674" s="4">
        <v>45024</v>
      </c>
      <c r="C674" s="37">
        <v>28.7569444444444</v>
      </c>
      <c r="D674" s="1">
        <f t="shared" si="40"/>
        <v>8</v>
      </c>
      <c r="E674" s="1">
        <f t="shared" si="41"/>
        <v>2023</v>
      </c>
      <c r="F674" s="5">
        <f t="shared" si="42"/>
        <v>8</v>
      </c>
      <c r="G674" s="30">
        <v>45024</v>
      </c>
      <c r="H674" s="1">
        <f t="shared" si="43"/>
        <v>18</v>
      </c>
    </row>
    <row r="675" spans="1:8" s="1" customFormat="1" ht="18" x14ac:dyDescent="0.35">
      <c r="A675" s="1" t="s">
        <v>717</v>
      </c>
      <c r="B675" s="4">
        <v>44798</v>
      </c>
      <c r="C675" s="37">
        <v>28.7986111111111</v>
      </c>
      <c r="D675" s="1">
        <f t="shared" si="40"/>
        <v>25</v>
      </c>
      <c r="E675" s="1">
        <f t="shared" si="41"/>
        <v>2022</v>
      </c>
      <c r="F675" s="5">
        <f t="shared" si="42"/>
        <v>25</v>
      </c>
      <c r="G675" s="30">
        <v>44798</v>
      </c>
      <c r="H675" s="1">
        <f t="shared" si="43"/>
        <v>19</v>
      </c>
    </row>
    <row r="676" spans="1:8" s="1" customFormat="1" ht="18" x14ac:dyDescent="0.35">
      <c r="A676" s="1" t="s">
        <v>718</v>
      </c>
      <c r="B676" s="4">
        <v>44602</v>
      </c>
      <c r="C676" s="37">
        <v>28.8402777777778</v>
      </c>
      <c r="D676" s="1">
        <f t="shared" si="40"/>
        <v>10</v>
      </c>
      <c r="E676" s="1">
        <f t="shared" si="41"/>
        <v>2022</v>
      </c>
      <c r="F676" s="5">
        <f t="shared" si="42"/>
        <v>10</v>
      </c>
      <c r="G676" s="30">
        <v>44602</v>
      </c>
      <c r="H676" s="1">
        <f t="shared" si="43"/>
        <v>20</v>
      </c>
    </row>
    <row r="677" spans="1:8" s="1" customFormat="1" ht="18" x14ac:dyDescent="0.35">
      <c r="A677" s="1" t="s">
        <v>719</v>
      </c>
      <c r="B677" s="4">
        <v>44477</v>
      </c>
      <c r="C677" s="37">
        <v>28.8819444444444</v>
      </c>
      <c r="D677" s="1">
        <f t="shared" si="40"/>
        <v>8</v>
      </c>
      <c r="E677" s="1">
        <f t="shared" si="41"/>
        <v>2021</v>
      </c>
      <c r="F677" s="5">
        <f t="shared" si="42"/>
        <v>8</v>
      </c>
      <c r="G677" s="30">
        <v>44477</v>
      </c>
      <c r="H677" s="1">
        <f t="shared" si="43"/>
        <v>21</v>
      </c>
    </row>
    <row r="678" spans="1:8" s="1" customFormat="1" ht="18" x14ac:dyDescent="0.35">
      <c r="A678" s="1" t="s">
        <v>720</v>
      </c>
      <c r="B678" s="4">
        <v>45432</v>
      </c>
      <c r="C678" s="37">
        <v>28.9236111111111</v>
      </c>
      <c r="D678" s="1">
        <f t="shared" si="40"/>
        <v>20</v>
      </c>
      <c r="E678" s="1">
        <f t="shared" si="41"/>
        <v>2024</v>
      </c>
      <c r="F678" s="5">
        <f t="shared" si="42"/>
        <v>20</v>
      </c>
      <c r="G678" s="30">
        <v>45432</v>
      </c>
      <c r="H678" s="1">
        <f t="shared" si="43"/>
        <v>22</v>
      </c>
    </row>
    <row r="679" spans="1:8" s="1" customFormat="1" ht="18" x14ac:dyDescent="0.35">
      <c r="A679" s="1" t="s">
        <v>721</v>
      </c>
      <c r="B679" s="4">
        <v>44848</v>
      </c>
      <c r="C679" s="37">
        <v>28.9652777777778</v>
      </c>
      <c r="D679" s="1">
        <f t="shared" si="40"/>
        <v>14</v>
      </c>
      <c r="E679" s="1">
        <f t="shared" si="41"/>
        <v>2022</v>
      </c>
      <c r="F679" s="5">
        <f t="shared" si="42"/>
        <v>14</v>
      </c>
      <c r="G679" s="30">
        <v>44848</v>
      </c>
      <c r="H679" s="1">
        <f t="shared" si="43"/>
        <v>23</v>
      </c>
    </row>
    <row r="680" spans="1:8" s="1" customFormat="1" ht="18" x14ac:dyDescent="0.35">
      <c r="A680" s="1" t="s">
        <v>722</v>
      </c>
      <c r="B680" s="4">
        <v>44706</v>
      </c>
      <c r="C680" s="37">
        <v>29.0069444444444</v>
      </c>
      <c r="D680" s="1">
        <f t="shared" si="40"/>
        <v>25</v>
      </c>
      <c r="E680" s="1">
        <f t="shared" si="41"/>
        <v>2022</v>
      </c>
      <c r="F680" s="5">
        <f t="shared" si="42"/>
        <v>25</v>
      </c>
      <c r="G680" s="30">
        <v>44706</v>
      </c>
      <c r="H680" s="1">
        <f t="shared" si="43"/>
        <v>0</v>
      </c>
    </row>
    <row r="681" spans="1:8" s="1" customFormat="1" ht="18" x14ac:dyDescent="0.35">
      <c r="A681" s="1" t="s">
        <v>723</v>
      </c>
      <c r="B681" s="4">
        <v>44014</v>
      </c>
      <c r="C681" s="37">
        <v>29.0486111111111</v>
      </c>
      <c r="D681" s="1">
        <f t="shared" si="40"/>
        <v>2</v>
      </c>
      <c r="E681" s="1">
        <f t="shared" si="41"/>
        <v>2020</v>
      </c>
      <c r="F681" s="5">
        <f t="shared" si="42"/>
        <v>2</v>
      </c>
      <c r="G681" s="30">
        <v>44014</v>
      </c>
      <c r="H681" s="1">
        <f t="shared" si="43"/>
        <v>1</v>
      </c>
    </row>
    <row r="682" spans="1:8" s="1" customFormat="1" ht="18" x14ac:dyDescent="0.35">
      <c r="A682" s="1" t="s">
        <v>724</v>
      </c>
      <c r="B682" s="4">
        <v>45118</v>
      </c>
      <c r="C682" s="37">
        <v>29.0902777777778</v>
      </c>
      <c r="D682" s="1">
        <f t="shared" si="40"/>
        <v>11</v>
      </c>
      <c r="E682" s="1">
        <f t="shared" si="41"/>
        <v>2023</v>
      </c>
      <c r="F682" s="5">
        <f t="shared" si="42"/>
        <v>11</v>
      </c>
      <c r="G682" s="30">
        <v>45118</v>
      </c>
      <c r="H682" s="1">
        <f t="shared" si="43"/>
        <v>2</v>
      </c>
    </row>
    <row r="683" spans="1:8" s="1" customFormat="1" ht="18" x14ac:dyDescent="0.35">
      <c r="A683" s="1" t="s">
        <v>725</v>
      </c>
      <c r="B683" s="4">
        <v>44278</v>
      </c>
      <c r="C683" s="37">
        <v>29.1319444444444</v>
      </c>
      <c r="D683" s="1">
        <f t="shared" si="40"/>
        <v>23</v>
      </c>
      <c r="E683" s="1">
        <f t="shared" si="41"/>
        <v>2021</v>
      </c>
      <c r="F683" s="5">
        <f t="shared" si="42"/>
        <v>23</v>
      </c>
      <c r="G683" s="30">
        <v>44278</v>
      </c>
      <c r="H683" s="1">
        <f t="shared" si="43"/>
        <v>3</v>
      </c>
    </row>
    <row r="684" spans="1:8" s="1" customFormat="1" ht="18" x14ac:dyDescent="0.35">
      <c r="A684" s="1" t="s">
        <v>726</v>
      </c>
      <c r="B684" s="4">
        <v>44193</v>
      </c>
      <c r="C684" s="37">
        <v>29.1736111111111</v>
      </c>
      <c r="D684" s="1">
        <f t="shared" si="40"/>
        <v>28</v>
      </c>
      <c r="E684" s="1">
        <f t="shared" si="41"/>
        <v>2020</v>
      </c>
      <c r="F684" s="5">
        <f t="shared" si="42"/>
        <v>28</v>
      </c>
      <c r="G684" s="30">
        <v>44193</v>
      </c>
      <c r="H684" s="1">
        <f t="shared" si="43"/>
        <v>4</v>
      </c>
    </row>
    <row r="685" spans="1:8" s="1" customFormat="1" ht="18" x14ac:dyDescent="0.35">
      <c r="A685" s="1" t="s">
        <v>727</v>
      </c>
      <c r="B685" s="4">
        <v>45207</v>
      </c>
      <c r="C685" s="37">
        <v>29.2152777777778</v>
      </c>
      <c r="D685" s="1">
        <f t="shared" si="40"/>
        <v>8</v>
      </c>
      <c r="E685" s="1">
        <f t="shared" si="41"/>
        <v>2023</v>
      </c>
      <c r="F685" s="5">
        <f t="shared" si="42"/>
        <v>8</v>
      </c>
      <c r="G685" s="30">
        <v>45207</v>
      </c>
      <c r="H685" s="1">
        <f t="shared" si="43"/>
        <v>5</v>
      </c>
    </row>
    <row r="686" spans="1:8" s="1" customFormat="1" ht="18" x14ac:dyDescent="0.35">
      <c r="A686" s="1" t="s">
        <v>728</v>
      </c>
      <c r="B686" s="4">
        <v>44714</v>
      </c>
      <c r="C686" s="37">
        <v>29.2569444444444</v>
      </c>
      <c r="D686" s="1">
        <f t="shared" si="40"/>
        <v>2</v>
      </c>
      <c r="E686" s="1">
        <f t="shared" si="41"/>
        <v>2022</v>
      </c>
      <c r="F686" s="5">
        <f t="shared" si="42"/>
        <v>2</v>
      </c>
      <c r="G686" s="30">
        <v>44714</v>
      </c>
      <c r="H686" s="1">
        <f t="shared" si="43"/>
        <v>6</v>
      </c>
    </row>
    <row r="687" spans="1:8" s="1" customFormat="1" ht="18" x14ac:dyDescent="0.35">
      <c r="A687" s="1" t="s">
        <v>729</v>
      </c>
      <c r="B687" s="4">
        <v>43872</v>
      </c>
      <c r="C687" s="37">
        <v>29.2986111111111</v>
      </c>
      <c r="D687" s="1">
        <f t="shared" si="40"/>
        <v>11</v>
      </c>
      <c r="E687" s="1">
        <f t="shared" si="41"/>
        <v>2020</v>
      </c>
      <c r="F687" s="5">
        <f t="shared" si="42"/>
        <v>11</v>
      </c>
      <c r="G687" s="30">
        <v>43872</v>
      </c>
      <c r="H687" s="1">
        <f t="shared" si="43"/>
        <v>7</v>
      </c>
    </row>
    <row r="688" spans="1:8" s="1" customFormat="1" ht="18" x14ac:dyDescent="0.35">
      <c r="A688" s="1" t="s">
        <v>730</v>
      </c>
      <c r="B688" s="4">
        <v>44553</v>
      </c>
      <c r="C688" s="37">
        <v>29.3402777777778</v>
      </c>
      <c r="D688" s="1">
        <f t="shared" si="40"/>
        <v>23</v>
      </c>
      <c r="E688" s="1">
        <f t="shared" si="41"/>
        <v>2021</v>
      </c>
      <c r="F688" s="5">
        <f t="shared" si="42"/>
        <v>23</v>
      </c>
      <c r="G688" s="30">
        <v>44553</v>
      </c>
      <c r="H688" s="1">
        <f t="shared" si="43"/>
        <v>8</v>
      </c>
    </row>
    <row r="689" spans="1:8" s="1" customFormat="1" ht="18" x14ac:dyDescent="0.35">
      <c r="A689" s="1" t="s">
        <v>731</v>
      </c>
      <c r="B689" s="4">
        <v>44630</v>
      </c>
      <c r="C689" s="37">
        <v>29.3819444444444</v>
      </c>
      <c r="D689" s="1">
        <f t="shared" si="40"/>
        <v>10</v>
      </c>
      <c r="E689" s="1">
        <f t="shared" si="41"/>
        <v>2022</v>
      </c>
      <c r="F689" s="5">
        <f t="shared" si="42"/>
        <v>10</v>
      </c>
      <c r="G689" s="30">
        <v>44630</v>
      </c>
      <c r="H689" s="1">
        <f t="shared" si="43"/>
        <v>9</v>
      </c>
    </row>
    <row r="690" spans="1:8" s="1" customFormat="1" ht="18" x14ac:dyDescent="0.35">
      <c r="A690" s="1" t="s">
        <v>732</v>
      </c>
      <c r="B690" s="4">
        <v>43980</v>
      </c>
      <c r="C690" s="37">
        <v>29.4236111111111</v>
      </c>
      <c r="D690" s="1">
        <f t="shared" si="40"/>
        <v>29</v>
      </c>
      <c r="E690" s="1">
        <f t="shared" si="41"/>
        <v>2020</v>
      </c>
      <c r="F690" s="5">
        <f t="shared" si="42"/>
        <v>29</v>
      </c>
      <c r="G690" s="30">
        <v>43980</v>
      </c>
      <c r="H690" s="1">
        <f t="shared" si="43"/>
        <v>10</v>
      </c>
    </row>
    <row r="691" spans="1:8" s="1" customFormat="1" ht="18" x14ac:dyDescent="0.35">
      <c r="A691" s="1" t="s">
        <v>733</v>
      </c>
      <c r="B691" s="4">
        <v>44609</v>
      </c>
      <c r="C691" s="37">
        <v>29.4652777777778</v>
      </c>
      <c r="D691" s="1">
        <f t="shared" si="40"/>
        <v>17</v>
      </c>
      <c r="E691" s="1">
        <f t="shared" si="41"/>
        <v>2022</v>
      </c>
      <c r="F691" s="5">
        <f t="shared" si="42"/>
        <v>17</v>
      </c>
      <c r="G691" s="30">
        <v>44609</v>
      </c>
      <c r="H691" s="1">
        <f t="shared" si="43"/>
        <v>11</v>
      </c>
    </row>
    <row r="692" spans="1:8" s="1" customFormat="1" ht="18" x14ac:dyDescent="0.35">
      <c r="A692" s="1" t="s">
        <v>734</v>
      </c>
      <c r="B692" s="4">
        <v>45080</v>
      </c>
      <c r="C692" s="37">
        <v>29.5069444444444</v>
      </c>
      <c r="D692" s="1">
        <f t="shared" si="40"/>
        <v>3</v>
      </c>
      <c r="E692" s="1">
        <f t="shared" si="41"/>
        <v>2023</v>
      </c>
      <c r="F692" s="5">
        <f t="shared" si="42"/>
        <v>3</v>
      </c>
      <c r="G692" s="30">
        <v>45080</v>
      </c>
      <c r="H692" s="1">
        <f t="shared" si="43"/>
        <v>12</v>
      </c>
    </row>
    <row r="693" spans="1:8" s="1" customFormat="1" ht="18" x14ac:dyDescent="0.35">
      <c r="A693" s="1" t="s">
        <v>735</v>
      </c>
      <c r="B693" s="4">
        <v>45023</v>
      </c>
      <c r="C693" s="37">
        <v>29.5486111111111</v>
      </c>
      <c r="D693" s="1">
        <f t="shared" si="40"/>
        <v>7</v>
      </c>
      <c r="E693" s="1">
        <f t="shared" si="41"/>
        <v>2023</v>
      </c>
      <c r="F693" s="5">
        <f t="shared" si="42"/>
        <v>7</v>
      </c>
      <c r="G693" s="30">
        <v>45023</v>
      </c>
      <c r="H693" s="1">
        <f t="shared" si="43"/>
        <v>13</v>
      </c>
    </row>
    <row r="694" spans="1:8" s="1" customFormat="1" ht="18" x14ac:dyDescent="0.35">
      <c r="A694" s="1" t="s">
        <v>736</v>
      </c>
      <c r="B694" s="4">
        <v>45286</v>
      </c>
      <c r="C694" s="37">
        <v>29.5902777777778</v>
      </c>
      <c r="D694" s="1">
        <f t="shared" si="40"/>
        <v>26</v>
      </c>
      <c r="E694" s="1">
        <f t="shared" si="41"/>
        <v>2023</v>
      </c>
      <c r="F694" s="5">
        <f t="shared" si="42"/>
        <v>26</v>
      </c>
      <c r="G694" s="30">
        <v>45286</v>
      </c>
      <c r="H694" s="1">
        <f t="shared" si="43"/>
        <v>14</v>
      </c>
    </row>
    <row r="695" spans="1:8" s="1" customFormat="1" ht="18" x14ac:dyDescent="0.35">
      <c r="A695" s="1" t="s">
        <v>737</v>
      </c>
      <c r="B695" s="4">
        <v>45524</v>
      </c>
      <c r="C695" s="37">
        <v>29.6319444444444</v>
      </c>
      <c r="D695" s="1">
        <f t="shared" si="40"/>
        <v>20</v>
      </c>
      <c r="E695" s="1">
        <f t="shared" si="41"/>
        <v>2024</v>
      </c>
      <c r="F695" s="5">
        <f t="shared" si="42"/>
        <v>20</v>
      </c>
      <c r="G695" s="30">
        <v>45524</v>
      </c>
      <c r="H695" s="1">
        <f t="shared" si="43"/>
        <v>15</v>
      </c>
    </row>
    <row r="696" spans="1:8" s="1" customFormat="1" ht="18" x14ac:dyDescent="0.35">
      <c r="A696" s="1" t="s">
        <v>738</v>
      </c>
      <c r="B696" s="4">
        <v>44693</v>
      </c>
      <c r="C696" s="37">
        <v>29.6736111111111</v>
      </c>
      <c r="D696" s="1">
        <f t="shared" si="40"/>
        <v>12</v>
      </c>
      <c r="E696" s="1">
        <f t="shared" si="41"/>
        <v>2022</v>
      </c>
      <c r="F696" s="5">
        <f t="shared" si="42"/>
        <v>12</v>
      </c>
      <c r="G696" s="30">
        <v>44693</v>
      </c>
      <c r="H696" s="1">
        <f t="shared" si="43"/>
        <v>16</v>
      </c>
    </row>
    <row r="697" spans="1:8" s="1" customFormat="1" ht="18" x14ac:dyDescent="0.35">
      <c r="A697" s="1" t="s">
        <v>739</v>
      </c>
      <c r="B697" s="4">
        <v>44183</v>
      </c>
      <c r="C697" s="37">
        <v>29.7152777777778</v>
      </c>
      <c r="D697" s="1">
        <f t="shared" si="40"/>
        <v>18</v>
      </c>
      <c r="E697" s="1">
        <f t="shared" si="41"/>
        <v>2020</v>
      </c>
      <c r="F697" s="5">
        <f t="shared" si="42"/>
        <v>18</v>
      </c>
      <c r="G697" s="30">
        <v>44183</v>
      </c>
      <c r="H697" s="1">
        <f t="shared" si="43"/>
        <v>17</v>
      </c>
    </row>
    <row r="698" spans="1:8" s="1" customFormat="1" ht="18" x14ac:dyDescent="0.35">
      <c r="A698" s="1" t="s">
        <v>740</v>
      </c>
      <c r="B698" s="4">
        <v>43983</v>
      </c>
      <c r="C698" s="37">
        <v>29.7569444444444</v>
      </c>
      <c r="D698" s="1">
        <f t="shared" si="40"/>
        <v>1</v>
      </c>
      <c r="E698" s="1">
        <f t="shared" si="41"/>
        <v>2020</v>
      </c>
      <c r="F698" s="5">
        <f t="shared" si="42"/>
        <v>1</v>
      </c>
      <c r="G698" s="30">
        <v>43983</v>
      </c>
      <c r="H698" s="1">
        <f t="shared" si="43"/>
        <v>18</v>
      </c>
    </row>
    <row r="699" spans="1:8" s="1" customFormat="1" ht="18" x14ac:dyDescent="0.35">
      <c r="A699" s="1" t="s">
        <v>741</v>
      </c>
      <c r="B699" s="4">
        <v>44707</v>
      </c>
      <c r="C699" s="37">
        <v>29.7986111111111</v>
      </c>
      <c r="D699" s="1">
        <f t="shared" si="40"/>
        <v>26</v>
      </c>
      <c r="E699" s="1">
        <f t="shared" si="41"/>
        <v>2022</v>
      </c>
      <c r="F699" s="5">
        <f t="shared" si="42"/>
        <v>26</v>
      </c>
      <c r="G699" s="30">
        <v>44707</v>
      </c>
      <c r="H699" s="1">
        <f t="shared" si="43"/>
        <v>19</v>
      </c>
    </row>
    <row r="700" spans="1:8" s="1" customFormat="1" ht="18" x14ac:dyDescent="0.35">
      <c r="A700" s="1" t="s">
        <v>742</v>
      </c>
      <c r="B700" s="4">
        <v>45090</v>
      </c>
      <c r="C700" s="37">
        <v>29.8402777777778</v>
      </c>
      <c r="D700" s="1">
        <f t="shared" si="40"/>
        <v>13</v>
      </c>
      <c r="E700" s="1">
        <f t="shared" si="41"/>
        <v>2023</v>
      </c>
      <c r="F700" s="5">
        <f t="shared" si="42"/>
        <v>13</v>
      </c>
      <c r="G700" s="30">
        <v>45090</v>
      </c>
      <c r="H700" s="1">
        <f t="shared" si="43"/>
        <v>20</v>
      </c>
    </row>
    <row r="701" spans="1:8" s="1" customFormat="1" ht="18" x14ac:dyDescent="0.35">
      <c r="A701" s="1" t="s">
        <v>743</v>
      </c>
      <c r="B701" s="4">
        <v>45130</v>
      </c>
      <c r="C701" s="37">
        <v>29.8819444444444</v>
      </c>
      <c r="D701" s="1">
        <f t="shared" si="40"/>
        <v>23</v>
      </c>
      <c r="E701" s="1">
        <f t="shared" si="41"/>
        <v>2023</v>
      </c>
      <c r="F701" s="5">
        <f t="shared" si="42"/>
        <v>23</v>
      </c>
      <c r="G701" s="30">
        <v>45130</v>
      </c>
      <c r="H701" s="1">
        <f t="shared" si="43"/>
        <v>21</v>
      </c>
    </row>
    <row r="702" spans="1:8" s="1" customFormat="1" ht="18" x14ac:dyDescent="0.35">
      <c r="A702" s="1" t="s">
        <v>744</v>
      </c>
      <c r="B702" s="4">
        <v>45567</v>
      </c>
      <c r="C702" s="37">
        <v>29.9236111111111</v>
      </c>
      <c r="D702" s="1">
        <f t="shared" si="40"/>
        <v>2</v>
      </c>
      <c r="E702" s="1">
        <f t="shared" si="41"/>
        <v>2024</v>
      </c>
      <c r="F702" s="5">
        <f t="shared" si="42"/>
        <v>2</v>
      </c>
      <c r="G702" s="30">
        <v>45567</v>
      </c>
      <c r="H702" s="1">
        <f t="shared" si="43"/>
        <v>22</v>
      </c>
    </row>
    <row r="703" spans="1:8" s="1" customFormat="1" ht="18" x14ac:dyDescent="0.35">
      <c r="A703" s="1" t="s">
        <v>745</v>
      </c>
      <c r="B703" s="4">
        <v>44359</v>
      </c>
      <c r="C703" s="37">
        <v>29.9652777777778</v>
      </c>
      <c r="D703" s="1">
        <f t="shared" si="40"/>
        <v>12</v>
      </c>
      <c r="E703" s="1">
        <f t="shared" si="41"/>
        <v>2021</v>
      </c>
      <c r="F703" s="5">
        <f t="shared" si="42"/>
        <v>12</v>
      </c>
      <c r="G703" s="30">
        <v>44359</v>
      </c>
      <c r="H703" s="1">
        <f t="shared" si="43"/>
        <v>23</v>
      </c>
    </row>
    <row r="704" spans="1:8" s="1" customFormat="1" ht="18" x14ac:dyDescent="0.35">
      <c r="A704" s="1">
        <v>75890409</v>
      </c>
      <c r="B704" s="4">
        <v>44571</v>
      </c>
      <c r="C704" s="37">
        <v>30.0069444444444</v>
      </c>
      <c r="D704" s="1">
        <f t="shared" si="40"/>
        <v>10</v>
      </c>
      <c r="E704" s="1">
        <f t="shared" si="41"/>
        <v>2022</v>
      </c>
      <c r="F704" s="5">
        <f t="shared" si="42"/>
        <v>10</v>
      </c>
      <c r="G704" s="30">
        <v>44571</v>
      </c>
      <c r="H704" s="1">
        <f t="shared" si="43"/>
        <v>0</v>
      </c>
    </row>
    <row r="705" spans="1:8" s="1" customFormat="1" ht="18" x14ac:dyDescent="0.35">
      <c r="A705" s="1" t="s">
        <v>746</v>
      </c>
      <c r="B705" s="4">
        <v>45373</v>
      </c>
      <c r="C705" s="37">
        <v>30.0486111111111</v>
      </c>
      <c r="D705" s="1">
        <f t="shared" si="40"/>
        <v>22</v>
      </c>
      <c r="E705" s="1">
        <f t="shared" si="41"/>
        <v>2024</v>
      </c>
      <c r="F705" s="5">
        <f t="shared" si="42"/>
        <v>22</v>
      </c>
      <c r="G705" s="30">
        <v>45373</v>
      </c>
      <c r="H705" s="1">
        <f t="shared" si="43"/>
        <v>1</v>
      </c>
    </row>
    <row r="706" spans="1:8" s="1" customFormat="1" ht="18" x14ac:dyDescent="0.35">
      <c r="A706" s="1" t="s">
        <v>747</v>
      </c>
      <c r="B706" s="4">
        <v>44923</v>
      </c>
      <c r="C706" s="37">
        <v>30.0902777777778</v>
      </c>
      <c r="D706" s="1">
        <f t="shared" si="40"/>
        <v>28</v>
      </c>
      <c r="E706" s="1">
        <f t="shared" si="41"/>
        <v>2022</v>
      </c>
      <c r="F706" s="5">
        <f t="shared" si="42"/>
        <v>28</v>
      </c>
      <c r="G706" s="30">
        <v>44923</v>
      </c>
      <c r="H706" s="1">
        <f t="shared" si="43"/>
        <v>2</v>
      </c>
    </row>
    <row r="707" spans="1:8" s="1" customFormat="1" ht="18" x14ac:dyDescent="0.35">
      <c r="A707" s="1" t="s">
        <v>748</v>
      </c>
      <c r="B707" s="4">
        <v>44018</v>
      </c>
      <c r="C707" s="37">
        <v>30.1319444444444</v>
      </c>
      <c r="D707" s="1">
        <f t="shared" ref="D707:D770" si="44">DAY(B707)</f>
        <v>6</v>
      </c>
      <c r="E707" s="1">
        <f t="shared" ref="E707:E770" si="45">YEAR(B707)</f>
        <v>2020</v>
      </c>
      <c r="F707" s="5">
        <f t="shared" ref="F707:F770" si="46">D707</f>
        <v>6</v>
      </c>
      <c r="G707" s="30">
        <v>44018</v>
      </c>
      <c r="H707" s="1">
        <f t="shared" ref="H707:H770" si="47">HOUR(C707)</f>
        <v>3</v>
      </c>
    </row>
    <row r="708" spans="1:8" s="1" customFormat="1" ht="18" x14ac:dyDescent="0.35">
      <c r="A708" s="1" t="s">
        <v>749</v>
      </c>
      <c r="B708" s="4">
        <v>44471</v>
      </c>
      <c r="C708" s="37">
        <v>30.1736111111111</v>
      </c>
      <c r="D708" s="1">
        <f t="shared" si="44"/>
        <v>2</v>
      </c>
      <c r="E708" s="1">
        <f t="shared" si="45"/>
        <v>2021</v>
      </c>
      <c r="F708" s="5">
        <f t="shared" si="46"/>
        <v>2</v>
      </c>
      <c r="G708" s="30">
        <v>44471</v>
      </c>
      <c r="H708" s="1">
        <f t="shared" si="47"/>
        <v>4</v>
      </c>
    </row>
    <row r="709" spans="1:8" s="1" customFormat="1" ht="18" x14ac:dyDescent="0.35">
      <c r="A709" s="1" t="s">
        <v>750</v>
      </c>
      <c r="B709" s="4">
        <v>44867</v>
      </c>
      <c r="C709" s="37">
        <v>30.2152777777778</v>
      </c>
      <c r="D709" s="1">
        <f t="shared" si="44"/>
        <v>2</v>
      </c>
      <c r="E709" s="1">
        <f t="shared" si="45"/>
        <v>2022</v>
      </c>
      <c r="F709" s="5">
        <f t="shared" si="46"/>
        <v>2</v>
      </c>
      <c r="G709" s="30">
        <v>44867</v>
      </c>
      <c r="H709" s="1">
        <f t="shared" si="47"/>
        <v>5</v>
      </c>
    </row>
    <row r="710" spans="1:8" s="1" customFormat="1" ht="18" x14ac:dyDescent="0.35">
      <c r="A710" s="1" t="s">
        <v>751</v>
      </c>
      <c r="B710" s="4">
        <v>44790</v>
      </c>
      <c r="C710" s="37">
        <v>30.2569444444444</v>
      </c>
      <c r="D710" s="1">
        <f t="shared" si="44"/>
        <v>17</v>
      </c>
      <c r="E710" s="1">
        <f t="shared" si="45"/>
        <v>2022</v>
      </c>
      <c r="F710" s="5">
        <f t="shared" si="46"/>
        <v>17</v>
      </c>
      <c r="G710" s="30">
        <v>44790</v>
      </c>
      <c r="H710" s="1">
        <f t="shared" si="47"/>
        <v>6</v>
      </c>
    </row>
    <row r="711" spans="1:8" s="1" customFormat="1" ht="18" x14ac:dyDescent="0.35">
      <c r="A711" s="1" t="s">
        <v>752</v>
      </c>
      <c r="B711" s="4">
        <v>44215</v>
      </c>
      <c r="C711" s="37">
        <v>30.2986111111111</v>
      </c>
      <c r="D711" s="1">
        <f t="shared" si="44"/>
        <v>19</v>
      </c>
      <c r="E711" s="1">
        <f t="shared" si="45"/>
        <v>2021</v>
      </c>
      <c r="F711" s="5">
        <f t="shared" si="46"/>
        <v>19</v>
      </c>
      <c r="G711" s="30">
        <v>44215</v>
      </c>
      <c r="H711" s="1">
        <f t="shared" si="47"/>
        <v>7</v>
      </c>
    </row>
    <row r="712" spans="1:8" s="1" customFormat="1" ht="18" x14ac:dyDescent="0.35">
      <c r="A712" s="1" t="s">
        <v>753</v>
      </c>
      <c r="B712" s="4">
        <v>45543</v>
      </c>
      <c r="C712" s="37">
        <v>30.3402777777778</v>
      </c>
      <c r="D712" s="1">
        <f t="shared" si="44"/>
        <v>8</v>
      </c>
      <c r="E712" s="1">
        <f t="shared" si="45"/>
        <v>2024</v>
      </c>
      <c r="F712" s="5">
        <f t="shared" si="46"/>
        <v>8</v>
      </c>
      <c r="G712" s="30">
        <v>45543</v>
      </c>
      <c r="H712" s="1">
        <f t="shared" si="47"/>
        <v>8</v>
      </c>
    </row>
    <row r="713" spans="1:8" s="1" customFormat="1" ht="18" x14ac:dyDescent="0.35">
      <c r="A713" s="1" t="s">
        <v>754</v>
      </c>
      <c r="B713" s="4">
        <v>44098</v>
      </c>
      <c r="C713" s="37">
        <v>30.3819444444444</v>
      </c>
      <c r="D713" s="1">
        <f t="shared" si="44"/>
        <v>24</v>
      </c>
      <c r="E713" s="1">
        <f t="shared" si="45"/>
        <v>2020</v>
      </c>
      <c r="F713" s="5">
        <f t="shared" si="46"/>
        <v>24</v>
      </c>
      <c r="G713" s="30">
        <v>44098</v>
      </c>
      <c r="H713" s="1">
        <f t="shared" si="47"/>
        <v>9</v>
      </c>
    </row>
    <row r="714" spans="1:8" s="1" customFormat="1" ht="18" x14ac:dyDescent="0.35">
      <c r="A714" s="1" t="s">
        <v>755</v>
      </c>
      <c r="B714" s="4">
        <v>43922</v>
      </c>
      <c r="C714" s="37">
        <v>30.4236111111111</v>
      </c>
      <c r="D714" s="1">
        <f t="shared" si="44"/>
        <v>1</v>
      </c>
      <c r="E714" s="1">
        <f t="shared" si="45"/>
        <v>2020</v>
      </c>
      <c r="F714" s="5">
        <f t="shared" si="46"/>
        <v>1</v>
      </c>
      <c r="G714" s="30">
        <v>43922</v>
      </c>
      <c r="H714" s="1">
        <f t="shared" si="47"/>
        <v>10</v>
      </c>
    </row>
    <row r="715" spans="1:8" s="1" customFormat="1" ht="18" x14ac:dyDescent="0.35">
      <c r="A715" s="1" t="s">
        <v>756</v>
      </c>
      <c r="B715" s="4">
        <v>44270</v>
      </c>
      <c r="C715" s="37">
        <v>30.4652777777778</v>
      </c>
      <c r="D715" s="1">
        <f t="shared" si="44"/>
        <v>15</v>
      </c>
      <c r="E715" s="1">
        <f t="shared" si="45"/>
        <v>2021</v>
      </c>
      <c r="F715" s="5">
        <f t="shared" si="46"/>
        <v>15</v>
      </c>
      <c r="G715" s="30">
        <v>44270</v>
      </c>
      <c r="H715" s="1">
        <f t="shared" si="47"/>
        <v>11</v>
      </c>
    </row>
    <row r="716" spans="1:8" s="1" customFormat="1" ht="18" x14ac:dyDescent="0.35">
      <c r="A716" s="1" t="s">
        <v>757</v>
      </c>
      <c r="B716" s="4">
        <v>45391</v>
      </c>
      <c r="C716" s="37">
        <v>30.5069444444444</v>
      </c>
      <c r="D716" s="1">
        <f t="shared" si="44"/>
        <v>9</v>
      </c>
      <c r="E716" s="1">
        <f t="shared" si="45"/>
        <v>2024</v>
      </c>
      <c r="F716" s="5">
        <f t="shared" si="46"/>
        <v>9</v>
      </c>
      <c r="G716" s="30">
        <v>45391</v>
      </c>
      <c r="H716" s="1">
        <f t="shared" si="47"/>
        <v>12</v>
      </c>
    </row>
    <row r="717" spans="1:8" s="1" customFormat="1" ht="18" x14ac:dyDescent="0.35">
      <c r="A717" s="1" t="s">
        <v>758</v>
      </c>
      <c r="B717" s="4">
        <v>44048</v>
      </c>
      <c r="C717" s="37">
        <v>30.5486111111111</v>
      </c>
      <c r="D717" s="1">
        <f t="shared" si="44"/>
        <v>5</v>
      </c>
      <c r="E717" s="1">
        <f t="shared" si="45"/>
        <v>2020</v>
      </c>
      <c r="F717" s="5">
        <f t="shared" si="46"/>
        <v>5</v>
      </c>
      <c r="G717" s="30">
        <v>44048</v>
      </c>
      <c r="H717" s="1">
        <f t="shared" si="47"/>
        <v>13</v>
      </c>
    </row>
    <row r="718" spans="1:8" s="1" customFormat="1" ht="18" x14ac:dyDescent="0.35">
      <c r="A718" s="1" t="s">
        <v>759</v>
      </c>
      <c r="B718" s="4">
        <v>44680</v>
      </c>
      <c r="C718" s="37">
        <v>30.5902777777778</v>
      </c>
      <c r="D718" s="1">
        <f t="shared" si="44"/>
        <v>29</v>
      </c>
      <c r="E718" s="1">
        <f t="shared" si="45"/>
        <v>2022</v>
      </c>
      <c r="F718" s="5">
        <f t="shared" si="46"/>
        <v>29</v>
      </c>
      <c r="G718" s="30">
        <v>44680</v>
      </c>
      <c r="H718" s="1">
        <f t="shared" si="47"/>
        <v>14</v>
      </c>
    </row>
    <row r="719" spans="1:8" s="1" customFormat="1" ht="18" x14ac:dyDescent="0.35">
      <c r="A719" s="1" t="s">
        <v>760</v>
      </c>
      <c r="B719" s="4">
        <v>44690</v>
      </c>
      <c r="C719" s="37">
        <v>30.6319444444444</v>
      </c>
      <c r="D719" s="1">
        <f t="shared" si="44"/>
        <v>9</v>
      </c>
      <c r="E719" s="1">
        <f t="shared" si="45"/>
        <v>2022</v>
      </c>
      <c r="F719" s="5">
        <f t="shared" si="46"/>
        <v>9</v>
      </c>
      <c r="G719" s="30">
        <v>44690</v>
      </c>
      <c r="H719" s="1">
        <f t="shared" si="47"/>
        <v>15</v>
      </c>
    </row>
    <row r="720" spans="1:8" s="1" customFormat="1" ht="18" x14ac:dyDescent="0.35">
      <c r="A720" s="1" t="s">
        <v>761</v>
      </c>
      <c r="B720" s="4">
        <v>44274</v>
      </c>
      <c r="C720" s="37">
        <v>30.6736111111111</v>
      </c>
      <c r="D720" s="1">
        <f t="shared" si="44"/>
        <v>19</v>
      </c>
      <c r="E720" s="1">
        <f t="shared" si="45"/>
        <v>2021</v>
      </c>
      <c r="F720" s="5">
        <f t="shared" si="46"/>
        <v>19</v>
      </c>
      <c r="G720" s="30">
        <v>44274</v>
      </c>
      <c r="H720" s="1">
        <f t="shared" si="47"/>
        <v>16</v>
      </c>
    </row>
    <row r="721" spans="1:8" s="1" customFormat="1" ht="18" x14ac:dyDescent="0.35">
      <c r="A721" s="1" t="s">
        <v>762</v>
      </c>
      <c r="B721" s="4">
        <v>45039</v>
      </c>
      <c r="C721" s="37">
        <v>30.7152777777778</v>
      </c>
      <c r="D721" s="1">
        <f t="shared" si="44"/>
        <v>23</v>
      </c>
      <c r="E721" s="1">
        <f t="shared" si="45"/>
        <v>2023</v>
      </c>
      <c r="F721" s="5">
        <f t="shared" si="46"/>
        <v>23</v>
      </c>
      <c r="G721" s="30">
        <v>45039</v>
      </c>
      <c r="H721" s="1">
        <f t="shared" si="47"/>
        <v>17</v>
      </c>
    </row>
    <row r="722" spans="1:8" s="1" customFormat="1" ht="18" x14ac:dyDescent="0.35">
      <c r="A722" s="1" t="s">
        <v>763</v>
      </c>
      <c r="B722" s="4">
        <v>44442</v>
      </c>
      <c r="C722" s="37">
        <v>30.7569444444444</v>
      </c>
      <c r="D722" s="1">
        <f t="shared" si="44"/>
        <v>3</v>
      </c>
      <c r="E722" s="1">
        <f t="shared" si="45"/>
        <v>2021</v>
      </c>
      <c r="F722" s="5">
        <f t="shared" si="46"/>
        <v>3</v>
      </c>
      <c r="G722" s="30">
        <v>44442</v>
      </c>
      <c r="H722" s="1">
        <f t="shared" si="47"/>
        <v>18</v>
      </c>
    </row>
    <row r="723" spans="1:8" s="1" customFormat="1" ht="18" x14ac:dyDescent="0.35">
      <c r="A723" s="1" t="s">
        <v>764</v>
      </c>
      <c r="B723" s="4">
        <v>45560</v>
      </c>
      <c r="C723" s="37">
        <v>30.7986111111111</v>
      </c>
      <c r="D723" s="1">
        <f t="shared" si="44"/>
        <v>25</v>
      </c>
      <c r="E723" s="1">
        <f t="shared" si="45"/>
        <v>2024</v>
      </c>
      <c r="F723" s="5">
        <f t="shared" si="46"/>
        <v>25</v>
      </c>
      <c r="G723" s="30">
        <v>45560</v>
      </c>
      <c r="H723" s="1">
        <f t="shared" si="47"/>
        <v>19</v>
      </c>
    </row>
    <row r="724" spans="1:8" s="1" customFormat="1" ht="18" x14ac:dyDescent="0.35">
      <c r="A724" s="1" t="s">
        <v>765</v>
      </c>
      <c r="B724" s="4">
        <v>44849</v>
      </c>
      <c r="C724" s="37">
        <v>30.8402777777778</v>
      </c>
      <c r="D724" s="1">
        <f t="shared" si="44"/>
        <v>15</v>
      </c>
      <c r="E724" s="1">
        <f t="shared" si="45"/>
        <v>2022</v>
      </c>
      <c r="F724" s="5">
        <f t="shared" si="46"/>
        <v>15</v>
      </c>
      <c r="G724" s="30">
        <v>44849</v>
      </c>
      <c r="H724" s="1">
        <f t="shared" si="47"/>
        <v>20</v>
      </c>
    </row>
    <row r="725" spans="1:8" s="1" customFormat="1" ht="18" x14ac:dyDescent="0.35">
      <c r="A725" s="1" t="s">
        <v>766</v>
      </c>
      <c r="B725" s="4">
        <v>44123</v>
      </c>
      <c r="C725" s="37">
        <v>30.8819444444444</v>
      </c>
      <c r="D725" s="1">
        <f t="shared" si="44"/>
        <v>19</v>
      </c>
      <c r="E725" s="1">
        <f t="shared" si="45"/>
        <v>2020</v>
      </c>
      <c r="F725" s="5">
        <f t="shared" si="46"/>
        <v>19</v>
      </c>
      <c r="G725" s="30">
        <v>44123</v>
      </c>
      <c r="H725" s="1">
        <f t="shared" si="47"/>
        <v>21</v>
      </c>
    </row>
    <row r="726" spans="1:8" s="1" customFormat="1" ht="18" x14ac:dyDescent="0.35">
      <c r="A726" s="1" t="s">
        <v>767</v>
      </c>
      <c r="B726" s="4">
        <v>44890</v>
      </c>
      <c r="C726" s="37">
        <v>30.9236111111111</v>
      </c>
      <c r="D726" s="1">
        <f t="shared" si="44"/>
        <v>25</v>
      </c>
      <c r="E726" s="1">
        <f t="shared" si="45"/>
        <v>2022</v>
      </c>
      <c r="F726" s="5">
        <f t="shared" si="46"/>
        <v>25</v>
      </c>
      <c r="G726" s="30">
        <v>44890</v>
      </c>
      <c r="H726" s="1">
        <f t="shared" si="47"/>
        <v>22</v>
      </c>
    </row>
    <row r="727" spans="1:8" s="1" customFormat="1" ht="18" x14ac:dyDescent="0.35">
      <c r="A727" s="1" t="s">
        <v>768</v>
      </c>
      <c r="B727" s="4">
        <v>44109</v>
      </c>
      <c r="C727" s="37">
        <v>30.9652777777778</v>
      </c>
      <c r="D727" s="1">
        <f t="shared" si="44"/>
        <v>5</v>
      </c>
      <c r="E727" s="1">
        <f t="shared" si="45"/>
        <v>2020</v>
      </c>
      <c r="F727" s="5">
        <f t="shared" si="46"/>
        <v>5</v>
      </c>
      <c r="G727" s="30">
        <v>44109</v>
      </c>
      <c r="H727" s="1">
        <f t="shared" si="47"/>
        <v>23</v>
      </c>
    </row>
    <row r="728" spans="1:8" s="1" customFormat="1" ht="18" x14ac:dyDescent="0.35">
      <c r="A728" s="1" t="s">
        <v>769</v>
      </c>
      <c r="B728" s="4">
        <v>44690</v>
      </c>
      <c r="C728" s="37">
        <v>31.0069444444444</v>
      </c>
      <c r="D728" s="1">
        <f t="shared" si="44"/>
        <v>9</v>
      </c>
      <c r="E728" s="1">
        <f t="shared" si="45"/>
        <v>2022</v>
      </c>
      <c r="F728" s="5">
        <f t="shared" si="46"/>
        <v>9</v>
      </c>
      <c r="G728" s="30">
        <v>44690</v>
      </c>
      <c r="H728" s="1">
        <f t="shared" si="47"/>
        <v>0</v>
      </c>
    </row>
    <row r="729" spans="1:8" s="1" customFormat="1" ht="18" x14ac:dyDescent="0.35">
      <c r="A729" s="1" t="s">
        <v>770</v>
      </c>
      <c r="B729" s="4">
        <v>44485</v>
      </c>
      <c r="C729" s="37">
        <v>31.0486111111111</v>
      </c>
      <c r="D729" s="1">
        <f t="shared" si="44"/>
        <v>16</v>
      </c>
      <c r="E729" s="1">
        <f t="shared" si="45"/>
        <v>2021</v>
      </c>
      <c r="F729" s="5">
        <f t="shared" si="46"/>
        <v>16</v>
      </c>
      <c r="G729" s="30">
        <v>44485</v>
      </c>
      <c r="H729" s="1">
        <f t="shared" si="47"/>
        <v>1</v>
      </c>
    </row>
    <row r="730" spans="1:8" s="1" customFormat="1" ht="18" x14ac:dyDescent="0.35">
      <c r="A730" s="1" t="s">
        <v>771</v>
      </c>
      <c r="B730" s="4">
        <v>45010</v>
      </c>
      <c r="C730" s="37">
        <v>31.0902777777778</v>
      </c>
      <c r="D730" s="1">
        <f t="shared" si="44"/>
        <v>25</v>
      </c>
      <c r="E730" s="1">
        <f t="shared" si="45"/>
        <v>2023</v>
      </c>
      <c r="F730" s="5">
        <f t="shared" si="46"/>
        <v>25</v>
      </c>
      <c r="G730" s="30">
        <v>45010</v>
      </c>
      <c r="H730" s="1">
        <f t="shared" si="47"/>
        <v>2</v>
      </c>
    </row>
    <row r="731" spans="1:8" s="1" customFormat="1" ht="18" x14ac:dyDescent="0.35">
      <c r="A731" s="1" t="s">
        <v>772</v>
      </c>
      <c r="B731" s="4">
        <v>44652</v>
      </c>
      <c r="C731" s="37">
        <v>31.1319444444444</v>
      </c>
      <c r="D731" s="1">
        <f t="shared" si="44"/>
        <v>1</v>
      </c>
      <c r="E731" s="1">
        <f t="shared" si="45"/>
        <v>2022</v>
      </c>
      <c r="F731" s="5">
        <f t="shared" si="46"/>
        <v>1</v>
      </c>
      <c r="G731" s="30">
        <v>44652</v>
      </c>
      <c r="H731" s="1">
        <f t="shared" si="47"/>
        <v>3</v>
      </c>
    </row>
    <row r="732" spans="1:8" s="1" customFormat="1" ht="18" x14ac:dyDescent="0.35">
      <c r="A732" s="1" t="s">
        <v>773</v>
      </c>
      <c r="B732" s="4">
        <v>44157</v>
      </c>
      <c r="C732" s="37">
        <v>31.1736111111111</v>
      </c>
      <c r="D732" s="1">
        <f t="shared" si="44"/>
        <v>22</v>
      </c>
      <c r="E732" s="1">
        <f t="shared" si="45"/>
        <v>2020</v>
      </c>
      <c r="F732" s="5">
        <f t="shared" si="46"/>
        <v>22</v>
      </c>
      <c r="G732" s="30">
        <v>44157</v>
      </c>
      <c r="H732" s="1">
        <f t="shared" si="47"/>
        <v>4</v>
      </c>
    </row>
    <row r="733" spans="1:8" s="1" customFormat="1" ht="18" x14ac:dyDescent="0.35">
      <c r="A733" s="1" t="s">
        <v>774</v>
      </c>
      <c r="B733" s="4">
        <v>44740</v>
      </c>
      <c r="C733" s="37">
        <v>31.2152777777778</v>
      </c>
      <c r="D733" s="1">
        <f t="shared" si="44"/>
        <v>28</v>
      </c>
      <c r="E733" s="1">
        <f t="shared" si="45"/>
        <v>2022</v>
      </c>
      <c r="F733" s="5">
        <f t="shared" si="46"/>
        <v>28</v>
      </c>
      <c r="G733" s="30">
        <v>44740</v>
      </c>
      <c r="H733" s="1">
        <f t="shared" si="47"/>
        <v>5</v>
      </c>
    </row>
    <row r="734" spans="1:8" s="1" customFormat="1" ht="18" x14ac:dyDescent="0.35">
      <c r="A734" s="1" t="s">
        <v>775</v>
      </c>
      <c r="B734" s="4">
        <v>44861</v>
      </c>
      <c r="C734" s="37">
        <v>31.2569444444444</v>
      </c>
      <c r="D734" s="1">
        <f t="shared" si="44"/>
        <v>27</v>
      </c>
      <c r="E734" s="1">
        <f t="shared" si="45"/>
        <v>2022</v>
      </c>
      <c r="F734" s="5">
        <f t="shared" si="46"/>
        <v>27</v>
      </c>
      <c r="G734" s="30">
        <v>44861</v>
      </c>
      <c r="H734" s="1">
        <f t="shared" si="47"/>
        <v>6</v>
      </c>
    </row>
    <row r="735" spans="1:8" s="1" customFormat="1" ht="18" x14ac:dyDescent="0.35">
      <c r="A735" s="1" t="s">
        <v>776</v>
      </c>
      <c r="B735" s="4">
        <v>44791</v>
      </c>
      <c r="C735" s="37">
        <v>31.2986111111111</v>
      </c>
      <c r="D735" s="1">
        <f t="shared" si="44"/>
        <v>18</v>
      </c>
      <c r="E735" s="1">
        <f t="shared" si="45"/>
        <v>2022</v>
      </c>
      <c r="F735" s="5">
        <f t="shared" si="46"/>
        <v>18</v>
      </c>
      <c r="G735" s="30">
        <v>44791</v>
      </c>
      <c r="H735" s="1">
        <f t="shared" si="47"/>
        <v>7</v>
      </c>
    </row>
    <row r="736" spans="1:8" s="1" customFormat="1" ht="18" x14ac:dyDescent="0.35">
      <c r="A736" s="1" t="s">
        <v>777</v>
      </c>
      <c r="B736" s="4">
        <v>45653</v>
      </c>
      <c r="C736" s="37">
        <v>31.3402777777778</v>
      </c>
      <c r="D736" s="1">
        <f t="shared" si="44"/>
        <v>27</v>
      </c>
      <c r="E736" s="1">
        <f t="shared" si="45"/>
        <v>2024</v>
      </c>
      <c r="F736" s="5">
        <f t="shared" si="46"/>
        <v>27</v>
      </c>
      <c r="G736" s="30">
        <v>45653</v>
      </c>
      <c r="H736" s="1">
        <f t="shared" si="47"/>
        <v>8</v>
      </c>
    </row>
    <row r="737" spans="1:8" s="1" customFormat="1" ht="18" x14ac:dyDescent="0.35">
      <c r="A737" s="2" t="s">
        <v>778</v>
      </c>
      <c r="B737" s="4">
        <v>44256</v>
      </c>
      <c r="C737" s="37">
        <v>31.3819444444444</v>
      </c>
      <c r="D737" s="1">
        <f t="shared" si="44"/>
        <v>1</v>
      </c>
      <c r="E737" s="1">
        <f t="shared" si="45"/>
        <v>2021</v>
      </c>
      <c r="F737" s="5">
        <f t="shared" si="46"/>
        <v>1</v>
      </c>
      <c r="G737" s="30">
        <v>44256</v>
      </c>
      <c r="H737" s="1">
        <f t="shared" si="47"/>
        <v>9</v>
      </c>
    </row>
    <row r="738" spans="1:8" s="1" customFormat="1" ht="18" x14ac:dyDescent="0.35">
      <c r="A738" s="1" t="s">
        <v>779</v>
      </c>
      <c r="B738" s="4">
        <v>45339</v>
      </c>
      <c r="C738" s="37">
        <v>31.4236111111111</v>
      </c>
      <c r="D738" s="1">
        <f t="shared" si="44"/>
        <v>17</v>
      </c>
      <c r="E738" s="1">
        <f t="shared" si="45"/>
        <v>2024</v>
      </c>
      <c r="F738" s="5">
        <f t="shared" si="46"/>
        <v>17</v>
      </c>
      <c r="G738" s="30">
        <v>45339</v>
      </c>
      <c r="H738" s="1">
        <f t="shared" si="47"/>
        <v>10</v>
      </c>
    </row>
    <row r="739" spans="1:8" s="1" customFormat="1" ht="18" x14ac:dyDescent="0.35">
      <c r="A739" s="1" t="s">
        <v>780</v>
      </c>
      <c r="B739" s="4">
        <v>44570</v>
      </c>
      <c r="C739" s="37">
        <v>31.4652777777778</v>
      </c>
      <c r="D739" s="1">
        <f t="shared" si="44"/>
        <v>9</v>
      </c>
      <c r="E739" s="1">
        <f t="shared" si="45"/>
        <v>2022</v>
      </c>
      <c r="F739" s="5">
        <f t="shared" si="46"/>
        <v>9</v>
      </c>
      <c r="G739" s="30">
        <v>44570</v>
      </c>
      <c r="H739" s="1">
        <f t="shared" si="47"/>
        <v>11</v>
      </c>
    </row>
    <row r="740" spans="1:8" s="1" customFormat="1" ht="18" x14ac:dyDescent="0.35">
      <c r="A740" s="1" t="s">
        <v>781</v>
      </c>
      <c r="B740" s="4">
        <v>43999</v>
      </c>
      <c r="C740" s="37">
        <v>31.5069444444444</v>
      </c>
      <c r="D740" s="1">
        <f t="shared" si="44"/>
        <v>17</v>
      </c>
      <c r="E740" s="1">
        <f t="shared" si="45"/>
        <v>2020</v>
      </c>
      <c r="F740" s="5">
        <f t="shared" si="46"/>
        <v>17</v>
      </c>
      <c r="G740" s="30">
        <v>43999</v>
      </c>
      <c r="H740" s="1">
        <f t="shared" si="47"/>
        <v>12</v>
      </c>
    </row>
    <row r="741" spans="1:8" s="1" customFormat="1" ht="18" x14ac:dyDescent="0.35">
      <c r="A741" s="1" t="s">
        <v>782</v>
      </c>
      <c r="B741" s="4">
        <v>44975</v>
      </c>
      <c r="C741" s="37">
        <v>31.5486111111111</v>
      </c>
      <c r="D741" s="1">
        <f t="shared" si="44"/>
        <v>18</v>
      </c>
      <c r="E741" s="1">
        <f t="shared" si="45"/>
        <v>2023</v>
      </c>
      <c r="F741" s="5">
        <f t="shared" si="46"/>
        <v>18</v>
      </c>
      <c r="G741" s="30">
        <v>44975</v>
      </c>
      <c r="H741" s="1">
        <f t="shared" si="47"/>
        <v>13</v>
      </c>
    </row>
    <row r="742" spans="1:8" s="1" customFormat="1" ht="18" x14ac:dyDescent="0.35">
      <c r="A742" s="1" t="s">
        <v>783</v>
      </c>
      <c r="B742" s="4">
        <v>44558</v>
      </c>
      <c r="C742" s="37">
        <v>31.5902777777778</v>
      </c>
      <c r="D742" s="1">
        <f t="shared" si="44"/>
        <v>28</v>
      </c>
      <c r="E742" s="1">
        <f t="shared" si="45"/>
        <v>2021</v>
      </c>
      <c r="F742" s="5">
        <f t="shared" si="46"/>
        <v>28</v>
      </c>
      <c r="G742" s="30">
        <v>44558</v>
      </c>
      <c r="H742" s="1">
        <f t="shared" si="47"/>
        <v>14</v>
      </c>
    </row>
    <row r="743" spans="1:8" s="1" customFormat="1" ht="18" x14ac:dyDescent="0.35">
      <c r="A743" s="1" t="s">
        <v>784</v>
      </c>
      <c r="B743" s="4">
        <v>45013</v>
      </c>
      <c r="C743" s="37">
        <v>31.6319444444444</v>
      </c>
      <c r="D743" s="1">
        <f t="shared" si="44"/>
        <v>28</v>
      </c>
      <c r="E743" s="1">
        <f t="shared" si="45"/>
        <v>2023</v>
      </c>
      <c r="F743" s="5">
        <f t="shared" si="46"/>
        <v>28</v>
      </c>
      <c r="G743" s="30">
        <v>45013</v>
      </c>
      <c r="H743" s="1">
        <f t="shared" si="47"/>
        <v>15</v>
      </c>
    </row>
    <row r="744" spans="1:8" s="1" customFormat="1" ht="18" x14ac:dyDescent="0.35">
      <c r="A744" s="1" t="s">
        <v>785</v>
      </c>
      <c r="B744" s="4">
        <v>45042</v>
      </c>
      <c r="C744" s="37">
        <v>31.6736111111111</v>
      </c>
      <c r="D744" s="1">
        <f t="shared" si="44"/>
        <v>26</v>
      </c>
      <c r="E744" s="1">
        <f t="shared" si="45"/>
        <v>2023</v>
      </c>
      <c r="F744" s="5">
        <f t="shared" si="46"/>
        <v>26</v>
      </c>
      <c r="G744" s="30">
        <v>45042</v>
      </c>
      <c r="H744" s="1">
        <f t="shared" si="47"/>
        <v>16</v>
      </c>
    </row>
    <row r="745" spans="1:8" s="1" customFormat="1" ht="18" x14ac:dyDescent="0.35">
      <c r="A745" s="1" t="s">
        <v>786</v>
      </c>
      <c r="B745" s="4">
        <v>44814</v>
      </c>
      <c r="C745" s="37">
        <v>31.7152777777778</v>
      </c>
      <c r="D745" s="1">
        <f t="shared" si="44"/>
        <v>10</v>
      </c>
      <c r="E745" s="1">
        <f t="shared" si="45"/>
        <v>2022</v>
      </c>
      <c r="F745" s="5">
        <f t="shared" si="46"/>
        <v>10</v>
      </c>
      <c r="G745" s="30">
        <v>44814</v>
      </c>
      <c r="H745" s="1">
        <f t="shared" si="47"/>
        <v>17</v>
      </c>
    </row>
    <row r="746" spans="1:8" s="1" customFormat="1" ht="18" x14ac:dyDescent="0.35">
      <c r="A746" s="1" t="s">
        <v>787</v>
      </c>
      <c r="B746" s="4">
        <v>44960</v>
      </c>
      <c r="C746" s="37">
        <v>31.7569444444444</v>
      </c>
      <c r="D746" s="1">
        <f t="shared" si="44"/>
        <v>3</v>
      </c>
      <c r="E746" s="1">
        <f t="shared" si="45"/>
        <v>2023</v>
      </c>
      <c r="F746" s="5">
        <f t="shared" si="46"/>
        <v>3</v>
      </c>
      <c r="G746" s="30">
        <v>44960</v>
      </c>
      <c r="H746" s="1">
        <f t="shared" si="47"/>
        <v>18</v>
      </c>
    </row>
    <row r="747" spans="1:8" s="1" customFormat="1" ht="18" x14ac:dyDescent="0.35">
      <c r="A747" s="1">
        <v>34883150</v>
      </c>
      <c r="B747" s="4">
        <v>44518</v>
      </c>
      <c r="C747" s="37">
        <v>31.7986111111111</v>
      </c>
      <c r="D747" s="1">
        <f t="shared" si="44"/>
        <v>18</v>
      </c>
      <c r="E747" s="1">
        <f t="shared" si="45"/>
        <v>2021</v>
      </c>
      <c r="F747" s="5">
        <f t="shared" si="46"/>
        <v>18</v>
      </c>
      <c r="G747" s="30">
        <v>44518</v>
      </c>
      <c r="H747" s="1">
        <f t="shared" si="47"/>
        <v>19</v>
      </c>
    </row>
    <row r="748" spans="1:8" s="1" customFormat="1" ht="18" x14ac:dyDescent="0.35">
      <c r="A748" s="1" t="s">
        <v>788</v>
      </c>
      <c r="B748" s="4">
        <v>44720</v>
      </c>
      <c r="C748" s="37">
        <v>31.8402777777778</v>
      </c>
      <c r="D748" s="1">
        <f t="shared" si="44"/>
        <v>8</v>
      </c>
      <c r="E748" s="1">
        <f t="shared" si="45"/>
        <v>2022</v>
      </c>
      <c r="F748" s="5">
        <f t="shared" si="46"/>
        <v>8</v>
      </c>
      <c r="G748" s="30">
        <v>44720</v>
      </c>
      <c r="H748" s="1">
        <f t="shared" si="47"/>
        <v>20</v>
      </c>
    </row>
    <row r="749" spans="1:8" s="1" customFormat="1" ht="18" x14ac:dyDescent="0.35">
      <c r="A749" s="1" t="s">
        <v>789</v>
      </c>
      <c r="B749" s="4">
        <v>45542</v>
      </c>
      <c r="C749" s="37">
        <v>31.8819444444444</v>
      </c>
      <c r="D749" s="1">
        <f t="shared" si="44"/>
        <v>7</v>
      </c>
      <c r="E749" s="1">
        <f t="shared" si="45"/>
        <v>2024</v>
      </c>
      <c r="F749" s="5">
        <f t="shared" si="46"/>
        <v>7</v>
      </c>
      <c r="G749" s="30">
        <v>45542</v>
      </c>
      <c r="H749" s="1">
        <f t="shared" si="47"/>
        <v>21</v>
      </c>
    </row>
    <row r="750" spans="1:8" s="1" customFormat="1" ht="18" x14ac:dyDescent="0.35">
      <c r="A750" s="1" t="s">
        <v>790</v>
      </c>
      <c r="B750" s="4">
        <v>43961</v>
      </c>
      <c r="C750" s="37">
        <v>31.9236111111111</v>
      </c>
      <c r="D750" s="1">
        <f t="shared" si="44"/>
        <v>10</v>
      </c>
      <c r="E750" s="1">
        <f t="shared" si="45"/>
        <v>2020</v>
      </c>
      <c r="F750" s="5">
        <f t="shared" si="46"/>
        <v>10</v>
      </c>
      <c r="G750" s="30">
        <v>43961</v>
      </c>
      <c r="H750" s="1">
        <f t="shared" si="47"/>
        <v>22</v>
      </c>
    </row>
    <row r="751" spans="1:8" s="1" customFormat="1" ht="18" x14ac:dyDescent="0.35">
      <c r="A751" s="1" t="s">
        <v>791</v>
      </c>
      <c r="B751" s="4">
        <v>45375</v>
      </c>
      <c r="C751" s="37">
        <v>31.9652777777778</v>
      </c>
      <c r="D751" s="1">
        <f t="shared" si="44"/>
        <v>24</v>
      </c>
      <c r="E751" s="1">
        <f t="shared" si="45"/>
        <v>2024</v>
      </c>
      <c r="F751" s="5">
        <f t="shared" si="46"/>
        <v>24</v>
      </c>
      <c r="G751" s="30">
        <v>45375</v>
      </c>
      <c r="H751" s="1">
        <f t="shared" si="47"/>
        <v>23</v>
      </c>
    </row>
    <row r="752" spans="1:8" s="1" customFormat="1" ht="18" x14ac:dyDescent="0.35">
      <c r="A752" s="1" t="s">
        <v>792</v>
      </c>
      <c r="B752" s="4">
        <v>45192</v>
      </c>
      <c r="C752" s="37">
        <v>32.0069444444444</v>
      </c>
      <c r="D752" s="1">
        <f t="shared" si="44"/>
        <v>23</v>
      </c>
      <c r="E752" s="1">
        <f t="shared" si="45"/>
        <v>2023</v>
      </c>
      <c r="F752" s="5">
        <f t="shared" si="46"/>
        <v>23</v>
      </c>
      <c r="G752" s="30">
        <v>45192</v>
      </c>
      <c r="H752" s="1">
        <f t="shared" si="47"/>
        <v>0</v>
      </c>
    </row>
    <row r="753" spans="1:8" s="1" customFormat="1" ht="18" x14ac:dyDescent="0.35">
      <c r="A753" s="1" t="s">
        <v>793</v>
      </c>
      <c r="B753" s="4">
        <v>44556</v>
      </c>
      <c r="C753" s="37">
        <v>32.0486111111111</v>
      </c>
      <c r="D753" s="1">
        <f t="shared" si="44"/>
        <v>26</v>
      </c>
      <c r="E753" s="1">
        <f t="shared" si="45"/>
        <v>2021</v>
      </c>
      <c r="F753" s="5">
        <f t="shared" si="46"/>
        <v>26</v>
      </c>
      <c r="G753" s="30">
        <v>44556</v>
      </c>
      <c r="H753" s="1">
        <f t="shared" si="47"/>
        <v>1</v>
      </c>
    </row>
    <row r="754" spans="1:8" s="1" customFormat="1" ht="18" x14ac:dyDescent="0.35">
      <c r="A754" s="1" t="s">
        <v>794</v>
      </c>
      <c r="B754" s="4">
        <v>44147</v>
      </c>
      <c r="C754" s="37">
        <v>32.0902777777778</v>
      </c>
      <c r="D754" s="1">
        <f t="shared" si="44"/>
        <v>12</v>
      </c>
      <c r="E754" s="1">
        <f t="shared" si="45"/>
        <v>2020</v>
      </c>
      <c r="F754" s="5">
        <f t="shared" si="46"/>
        <v>12</v>
      </c>
      <c r="G754" s="30">
        <v>44147</v>
      </c>
      <c r="H754" s="1">
        <f t="shared" si="47"/>
        <v>2</v>
      </c>
    </row>
    <row r="755" spans="1:8" s="1" customFormat="1" ht="18" x14ac:dyDescent="0.35">
      <c r="A755" s="1" t="s">
        <v>795</v>
      </c>
      <c r="B755" s="4">
        <v>44978</v>
      </c>
      <c r="C755" s="37">
        <v>32.1319444444444</v>
      </c>
      <c r="D755" s="1">
        <f t="shared" si="44"/>
        <v>21</v>
      </c>
      <c r="E755" s="1">
        <f t="shared" si="45"/>
        <v>2023</v>
      </c>
      <c r="F755" s="5">
        <f t="shared" si="46"/>
        <v>21</v>
      </c>
      <c r="G755" s="30">
        <v>44978</v>
      </c>
      <c r="H755" s="1">
        <f t="shared" si="47"/>
        <v>3</v>
      </c>
    </row>
    <row r="756" spans="1:8" s="1" customFormat="1" ht="18" x14ac:dyDescent="0.35">
      <c r="A756" s="1" t="s">
        <v>796</v>
      </c>
      <c r="B756" s="4">
        <v>45647</v>
      </c>
      <c r="C756" s="37">
        <v>32.1736111111111</v>
      </c>
      <c r="D756" s="1">
        <f t="shared" si="44"/>
        <v>21</v>
      </c>
      <c r="E756" s="1">
        <f t="shared" si="45"/>
        <v>2024</v>
      </c>
      <c r="F756" s="5">
        <f t="shared" si="46"/>
        <v>21</v>
      </c>
      <c r="G756" s="30">
        <v>45647</v>
      </c>
      <c r="H756" s="1">
        <f t="shared" si="47"/>
        <v>4</v>
      </c>
    </row>
    <row r="757" spans="1:8" s="1" customFormat="1" ht="18" x14ac:dyDescent="0.35">
      <c r="A757" s="1" t="s">
        <v>797</v>
      </c>
      <c r="B757" s="4">
        <v>44103</v>
      </c>
      <c r="C757" s="37">
        <v>32.2152777777778</v>
      </c>
      <c r="D757" s="1">
        <f t="shared" si="44"/>
        <v>29</v>
      </c>
      <c r="E757" s="1">
        <f t="shared" si="45"/>
        <v>2020</v>
      </c>
      <c r="F757" s="5">
        <f t="shared" si="46"/>
        <v>29</v>
      </c>
      <c r="G757" s="30">
        <v>44103</v>
      </c>
      <c r="H757" s="1">
        <f t="shared" si="47"/>
        <v>5</v>
      </c>
    </row>
    <row r="758" spans="1:8" s="1" customFormat="1" ht="18" x14ac:dyDescent="0.35">
      <c r="A758" s="1" t="s">
        <v>798</v>
      </c>
      <c r="B758" s="4">
        <v>44464</v>
      </c>
      <c r="C758" s="37">
        <v>32.2569444444444</v>
      </c>
      <c r="D758" s="1">
        <f t="shared" si="44"/>
        <v>25</v>
      </c>
      <c r="E758" s="1">
        <f t="shared" si="45"/>
        <v>2021</v>
      </c>
      <c r="F758" s="5">
        <f t="shared" si="46"/>
        <v>25</v>
      </c>
      <c r="G758" s="30">
        <v>44464</v>
      </c>
      <c r="H758" s="1">
        <f t="shared" si="47"/>
        <v>6</v>
      </c>
    </row>
    <row r="759" spans="1:8" s="1" customFormat="1" ht="18" x14ac:dyDescent="0.35">
      <c r="A759" s="1" t="s">
        <v>799</v>
      </c>
      <c r="B759" s="4">
        <v>43952</v>
      </c>
      <c r="C759" s="37">
        <v>32.2986111111111</v>
      </c>
      <c r="D759" s="1">
        <f t="shared" si="44"/>
        <v>1</v>
      </c>
      <c r="E759" s="1">
        <f t="shared" si="45"/>
        <v>2020</v>
      </c>
      <c r="F759" s="5">
        <f t="shared" si="46"/>
        <v>1</v>
      </c>
      <c r="G759" s="30">
        <v>43952</v>
      </c>
      <c r="H759" s="1">
        <f t="shared" si="47"/>
        <v>7</v>
      </c>
    </row>
    <row r="760" spans="1:8" s="1" customFormat="1" ht="18" x14ac:dyDescent="0.35">
      <c r="A760" s="1" t="s">
        <v>800</v>
      </c>
      <c r="B760" s="4">
        <v>44597</v>
      </c>
      <c r="C760" s="37">
        <v>32.3402777777778</v>
      </c>
      <c r="D760" s="1">
        <f t="shared" si="44"/>
        <v>5</v>
      </c>
      <c r="E760" s="1">
        <f t="shared" si="45"/>
        <v>2022</v>
      </c>
      <c r="F760" s="5">
        <f t="shared" si="46"/>
        <v>5</v>
      </c>
      <c r="G760" s="30">
        <v>44597</v>
      </c>
      <c r="H760" s="1">
        <f t="shared" si="47"/>
        <v>8</v>
      </c>
    </row>
    <row r="761" spans="1:8" s="1" customFormat="1" ht="18" x14ac:dyDescent="0.35">
      <c r="A761" s="1" t="s">
        <v>801</v>
      </c>
      <c r="B761" s="4">
        <v>45040</v>
      </c>
      <c r="C761" s="37">
        <v>32.3819444444444</v>
      </c>
      <c r="D761" s="1">
        <f t="shared" si="44"/>
        <v>24</v>
      </c>
      <c r="E761" s="1">
        <f t="shared" si="45"/>
        <v>2023</v>
      </c>
      <c r="F761" s="5">
        <f t="shared" si="46"/>
        <v>24</v>
      </c>
      <c r="G761" s="30">
        <v>45040</v>
      </c>
      <c r="H761" s="1">
        <f t="shared" si="47"/>
        <v>9</v>
      </c>
    </row>
    <row r="762" spans="1:8" s="1" customFormat="1" ht="18" x14ac:dyDescent="0.35">
      <c r="A762" s="1" t="s">
        <v>802</v>
      </c>
      <c r="B762" s="4">
        <v>44702</v>
      </c>
      <c r="C762" s="37">
        <v>32.4236111111111</v>
      </c>
      <c r="D762" s="1">
        <f t="shared" si="44"/>
        <v>21</v>
      </c>
      <c r="E762" s="1">
        <f t="shared" si="45"/>
        <v>2022</v>
      </c>
      <c r="F762" s="5">
        <f t="shared" si="46"/>
        <v>21</v>
      </c>
      <c r="G762" s="30">
        <v>44702</v>
      </c>
      <c r="H762" s="1">
        <f t="shared" si="47"/>
        <v>10</v>
      </c>
    </row>
    <row r="763" spans="1:8" s="1" customFormat="1" ht="18" x14ac:dyDescent="0.35">
      <c r="A763" s="1" t="s">
        <v>803</v>
      </c>
      <c r="B763" s="4">
        <v>44105</v>
      </c>
      <c r="C763" s="37">
        <v>32.4652777777778</v>
      </c>
      <c r="D763" s="1">
        <f t="shared" si="44"/>
        <v>1</v>
      </c>
      <c r="E763" s="1">
        <f t="shared" si="45"/>
        <v>2020</v>
      </c>
      <c r="F763" s="5">
        <f t="shared" si="46"/>
        <v>1</v>
      </c>
      <c r="G763" s="30">
        <v>44105</v>
      </c>
      <c r="H763" s="1">
        <f t="shared" si="47"/>
        <v>11</v>
      </c>
    </row>
    <row r="764" spans="1:8" s="1" customFormat="1" ht="18" x14ac:dyDescent="0.35">
      <c r="A764" s="1" t="s">
        <v>804</v>
      </c>
      <c r="B764" s="4">
        <v>44888</v>
      </c>
      <c r="C764" s="37">
        <v>32.5069444444444</v>
      </c>
      <c r="D764" s="1">
        <f t="shared" si="44"/>
        <v>23</v>
      </c>
      <c r="E764" s="1">
        <f t="shared" si="45"/>
        <v>2022</v>
      </c>
      <c r="F764" s="5">
        <f t="shared" si="46"/>
        <v>23</v>
      </c>
      <c r="G764" s="30">
        <v>44888</v>
      </c>
      <c r="H764" s="1">
        <f t="shared" si="47"/>
        <v>12</v>
      </c>
    </row>
    <row r="765" spans="1:8" s="1" customFormat="1" ht="18" x14ac:dyDescent="0.35">
      <c r="A765" s="1" t="s">
        <v>805</v>
      </c>
      <c r="B765" s="4">
        <v>44289</v>
      </c>
      <c r="C765" s="37">
        <v>32.5486111111111</v>
      </c>
      <c r="D765" s="1">
        <f t="shared" si="44"/>
        <v>3</v>
      </c>
      <c r="E765" s="1">
        <f t="shared" si="45"/>
        <v>2021</v>
      </c>
      <c r="F765" s="5">
        <f t="shared" si="46"/>
        <v>3</v>
      </c>
      <c r="G765" s="30">
        <v>44289</v>
      </c>
      <c r="H765" s="1">
        <f t="shared" si="47"/>
        <v>13</v>
      </c>
    </row>
    <row r="766" spans="1:8" s="1" customFormat="1" ht="18" x14ac:dyDescent="0.35">
      <c r="A766" s="1" t="s">
        <v>806</v>
      </c>
      <c r="B766" s="4">
        <v>43989</v>
      </c>
      <c r="C766" s="37">
        <v>32.5902777777778</v>
      </c>
      <c r="D766" s="1">
        <f t="shared" si="44"/>
        <v>7</v>
      </c>
      <c r="E766" s="1">
        <f t="shared" si="45"/>
        <v>2020</v>
      </c>
      <c r="F766" s="5">
        <f t="shared" si="46"/>
        <v>7</v>
      </c>
      <c r="G766" s="30">
        <v>43989</v>
      </c>
      <c r="H766" s="1">
        <f t="shared" si="47"/>
        <v>14</v>
      </c>
    </row>
    <row r="767" spans="1:8" s="1" customFormat="1" ht="18" x14ac:dyDescent="0.35">
      <c r="A767" s="1" t="s">
        <v>807</v>
      </c>
      <c r="B767" s="4">
        <v>44166</v>
      </c>
      <c r="C767" s="37">
        <v>32.6319444444444</v>
      </c>
      <c r="D767" s="1">
        <f t="shared" si="44"/>
        <v>1</v>
      </c>
      <c r="E767" s="1">
        <f t="shared" si="45"/>
        <v>2020</v>
      </c>
      <c r="F767" s="5">
        <f t="shared" si="46"/>
        <v>1</v>
      </c>
      <c r="G767" s="30">
        <v>44166</v>
      </c>
      <c r="H767" s="1">
        <f t="shared" si="47"/>
        <v>15</v>
      </c>
    </row>
    <row r="768" spans="1:8" s="1" customFormat="1" ht="18" x14ac:dyDescent="0.35">
      <c r="A768" s="1" t="s">
        <v>808</v>
      </c>
      <c r="B768" s="4">
        <v>45000</v>
      </c>
      <c r="C768" s="37">
        <v>32.6736111111111</v>
      </c>
      <c r="D768" s="1">
        <f t="shared" si="44"/>
        <v>15</v>
      </c>
      <c r="E768" s="1">
        <f t="shared" si="45"/>
        <v>2023</v>
      </c>
      <c r="F768" s="5">
        <f t="shared" si="46"/>
        <v>15</v>
      </c>
      <c r="G768" s="30">
        <v>45000</v>
      </c>
      <c r="H768" s="1">
        <f t="shared" si="47"/>
        <v>16</v>
      </c>
    </row>
    <row r="769" spans="1:8" s="1" customFormat="1" ht="18" x14ac:dyDescent="0.35">
      <c r="A769" s="1" t="s">
        <v>809</v>
      </c>
      <c r="B769" s="4">
        <v>45038</v>
      </c>
      <c r="C769" s="37">
        <v>32.7152777777778</v>
      </c>
      <c r="D769" s="1">
        <f t="shared" si="44"/>
        <v>22</v>
      </c>
      <c r="E769" s="1">
        <f t="shared" si="45"/>
        <v>2023</v>
      </c>
      <c r="F769" s="5">
        <f t="shared" si="46"/>
        <v>22</v>
      </c>
      <c r="G769" s="30">
        <v>45038</v>
      </c>
      <c r="H769" s="1">
        <f t="shared" si="47"/>
        <v>17</v>
      </c>
    </row>
    <row r="770" spans="1:8" s="1" customFormat="1" ht="18" x14ac:dyDescent="0.35">
      <c r="A770" s="1">
        <v>20420250</v>
      </c>
      <c r="B770" s="4">
        <v>44795</v>
      </c>
      <c r="C770" s="37">
        <v>32.7569444444444</v>
      </c>
      <c r="D770" s="1">
        <f t="shared" si="44"/>
        <v>22</v>
      </c>
      <c r="E770" s="1">
        <f t="shared" si="45"/>
        <v>2022</v>
      </c>
      <c r="F770" s="5">
        <f t="shared" si="46"/>
        <v>22</v>
      </c>
      <c r="G770" s="30">
        <v>44795</v>
      </c>
      <c r="H770" s="1">
        <f t="shared" si="47"/>
        <v>18</v>
      </c>
    </row>
    <row r="771" spans="1:8" s="1" customFormat="1" ht="18" x14ac:dyDescent="0.35">
      <c r="A771" s="1" t="s">
        <v>810</v>
      </c>
      <c r="B771" s="4">
        <v>44142</v>
      </c>
      <c r="C771" s="37">
        <v>32.7986111111111</v>
      </c>
      <c r="D771" s="1">
        <f t="shared" ref="D771:D834" si="48">DAY(B771)</f>
        <v>7</v>
      </c>
      <c r="E771" s="1">
        <f t="shared" ref="E771:E834" si="49">YEAR(B771)</f>
        <v>2020</v>
      </c>
      <c r="F771" s="5">
        <f t="shared" ref="F771:F834" si="50">D771</f>
        <v>7</v>
      </c>
      <c r="G771" s="30">
        <v>44142</v>
      </c>
      <c r="H771" s="1">
        <f t="shared" ref="H771:H834" si="51">HOUR(C771)</f>
        <v>19</v>
      </c>
    </row>
    <row r="772" spans="1:8" s="1" customFormat="1" ht="18" x14ac:dyDescent="0.35">
      <c r="A772" s="1" t="s">
        <v>811</v>
      </c>
      <c r="B772" s="4">
        <v>45639</v>
      </c>
      <c r="C772" s="37">
        <v>32.8402777777778</v>
      </c>
      <c r="D772" s="1">
        <f t="shared" si="48"/>
        <v>13</v>
      </c>
      <c r="E772" s="1">
        <f t="shared" si="49"/>
        <v>2024</v>
      </c>
      <c r="F772" s="5">
        <f t="shared" si="50"/>
        <v>13</v>
      </c>
      <c r="G772" s="30">
        <v>45639</v>
      </c>
      <c r="H772" s="1">
        <f t="shared" si="51"/>
        <v>20</v>
      </c>
    </row>
    <row r="773" spans="1:8" s="1" customFormat="1" ht="18" x14ac:dyDescent="0.35">
      <c r="A773" s="1" t="s">
        <v>812</v>
      </c>
      <c r="B773" s="4">
        <v>44164</v>
      </c>
      <c r="C773" s="37">
        <v>32.8819444444444</v>
      </c>
      <c r="D773" s="1">
        <f t="shared" si="48"/>
        <v>29</v>
      </c>
      <c r="E773" s="1">
        <f t="shared" si="49"/>
        <v>2020</v>
      </c>
      <c r="F773" s="5">
        <f t="shared" si="50"/>
        <v>29</v>
      </c>
      <c r="G773" s="30">
        <v>44164</v>
      </c>
      <c r="H773" s="1">
        <f t="shared" si="51"/>
        <v>21</v>
      </c>
    </row>
    <row r="774" spans="1:8" s="1" customFormat="1" ht="18" x14ac:dyDescent="0.35">
      <c r="A774" s="1">
        <v>8900926</v>
      </c>
      <c r="B774" s="4">
        <v>45624</v>
      </c>
      <c r="C774" s="37">
        <v>32.9236111111111</v>
      </c>
      <c r="D774" s="1">
        <f t="shared" si="48"/>
        <v>28</v>
      </c>
      <c r="E774" s="1">
        <f t="shared" si="49"/>
        <v>2024</v>
      </c>
      <c r="F774" s="5">
        <f t="shared" si="50"/>
        <v>28</v>
      </c>
      <c r="G774" s="30">
        <v>45624</v>
      </c>
      <c r="H774" s="1">
        <f t="shared" si="51"/>
        <v>22</v>
      </c>
    </row>
    <row r="775" spans="1:8" s="1" customFormat="1" ht="18" x14ac:dyDescent="0.35">
      <c r="A775" s="1" t="s">
        <v>813</v>
      </c>
      <c r="B775" s="4">
        <v>45208</v>
      </c>
      <c r="C775" s="37">
        <v>32.9652777777778</v>
      </c>
      <c r="D775" s="1">
        <f t="shared" si="48"/>
        <v>9</v>
      </c>
      <c r="E775" s="1">
        <f t="shared" si="49"/>
        <v>2023</v>
      </c>
      <c r="F775" s="5">
        <f t="shared" si="50"/>
        <v>9</v>
      </c>
      <c r="G775" s="30">
        <v>45208</v>
      </c>
      <c r="H775" s="1">
        <f t="shared" si="51"/>
        <v>23</v>
      </c>
    </row>
    <row r="776" spans="1:8" s="1" customFormat="1" ht="18" x14ac:dyDescent="0.35">
      <c r="A776" s="1" t="s">
        <v>814</v>
      </c>
      <c r="B776" s="4">
        <v>45490</v>
      </c>
      <c r="C776" s="37">
        <v>33.0069444444444</v>
      </c>
      <c r="D776" s="1">
        <f t="shared" si="48"/>
        <v>17</v>
      </c>
      <c r="E776" s="1">
        <f t="shared" si="49"/>
        <v>2024</v>
      </c>
      <c r="F776" s="5">
        <f t="shared" si="50"/>
        <v>17</v>
      </c>
      <c r="G776" s="30">
        <v>45490</v>
      </c>
      <c r="H776" s="1">
        <f t="shared" si="51"/>
        <v>0</v>
      </c>
    </row>
    <row r="777" spans="1:8" s="1" customFormat="1" ht="18" x14ac:dyDescent="0.35">
      <c r="A777" s="1" t="s">
        <v>815</v>
      </c>
      <c r="B777" s="4">
        <v>44157</v>
      </c>
      <c r="C777" s="37">
        <v>33.0486111111111</v>
      </c>
      <c r="D777" s="1">
        <f t="shared" si="48"/>
        <v>22</v>
      </c>
      <c r="E777" s="1">
        <f t="shared" si="49"/>
        <v>2020</v>
      </c>
      <c r="F777" s="5">
        <f t="shared" si="50"/>
        <v>22</v>
      </c>
      <c r="G777" s="30">
        <v>44157</v>
      </c>
      <c r="H777" s="1">
        <f t="shared" si="51"/>
        <v>1</v>
      </c>
    </row>
    <row r="778" spans="1:8" s="1" customFormat="1" ht="18" x14ac:dyDescent="0.35">
      <c r="A778" s="1" t="s">
        <v>816</v>
      </c>
      <c r="B778" s="4">
        <v>44131</v>
      </c>
      <c r="C778" s="37">
        <v>33.0902777777778</v>
      </c>
      <c r="D778" s="1">
        <f t="shared" si="48"/>
        <v>27</v>
      </c>
      <c r="E778" s="1">
        <f t="shared" si="49"/>
        <v>2020</v>
      </c>
      <c r="F778" s="5">
        <f t="shared" si="50"/>
        <v>27</v>
      </c>
      <c r="G778" s="30">
        <v>44131</v>
      </c>
      <c r="H778" s="1">
        <f t="shared" si="51"/>
        <v>2</v>
      </c>
    </row>
    <row r="779" spans="1:8" s="1" customFormat="1" ht="18" x14ac:dyDescent="0.35">
      <c r="A779" s="1" t="s">
        <v>817</v>
      </c>
      <c r="B779" s="4">
        <v>44191</v>
      </c>
      <c r="C779" s="37">
        <v>33.1319444444444</v>
      </c>
      <c r="D779" s="1">
        <f t="shared" si="48"/>
        <v>26</v>
      </c>
      <c r="E779" s="1">
        <f t="shared" si="49"/>
        <v>2020</v>
      </c>
      <c r="F779" s="5">
        <f t="shared" si="50"/>
        <v>26</v>
      </c>
      <c r="G779" s="30">
        <v>44191</v>
      </c>
      <c r="H779" s="1">
        <f t="shared" si="51"/>
        <v>3</v>
      </c>
    </row>
    <row r="780" spans="1:8" s="1" customFormat="1" ht="18" x14ac:dyDescent="0.35">
      <c r="A780" s="1" t="s">
        <v>818</v>
      </c>
      <c r="B780" s="4">
        <v>45327</v>
      </c>
      <c r="C780" s="37">
        <v>33.1736111111111</v>
      </c>
      <c r="D780" s="1">
        <f t="shared" si="48"/>
        <v>5</v>
      </c>
      <c r="E780" s="1">
        <f t="shared" si="49"/>
        <v>2024</v>
      </c>
      <c r="F780" s="5">
        <f t="shared" si="50"/>
        <v>5</v>
      </c>
      <c r="G780" s="30">
        <v>45327</v>
      </c>
      <c r="H780" s="1">
        <f t="shared" si="51"/>
        <v>4</v>
      </c>
    </row>
    <row r="781" spans="1:8" s="1" customFormat="1" ht="18" x14ac:dyDescent="0.35">
      <c r="A781" s="1" t="s">
        <v>819</v>
      </c>
      <c r="B781" s="4">
        <v>45200</v>
      </c>
      <c r="C781" s="37">
        <v>33.2152777777778</v>
      </c>
      <c r="D781" s="1">
        <f t="shared" si="48"/>
        <v>1</v>
      </c>
      <c r="E781" s="1">
        <f t="shared" si="49"/>
        <v>2023</v>
      </c>
      <c r="F781" s="5">
        <f t="shared" si="50"/>
        <v>1</v>
      </c>
      <c r="G781" s="30">
        <v>45200</v>
      </c>
      <c r="H781" s="1">
        <f t="shared" si="51"/>
        <v>5</v>
      </c>
    </row>
    <row r="782" spans="1:8" s="1" customFormat="1" ht="18" x14ac:dyDescent="0.35">
      <c r="A782" s="1" t="s">
        <v>820</v>
      </c>
      <c r="B782" s="4">
        <v>44766</v>
      </c>
      <c r="C782" s="37">
        <v>33.2569444444444</v>
      </c>
      <c r="D782" s="1">
        <f t="shared" si="48"/>
        <v>24</v>
      </c>
      <c r="E782" s="1">
        <f t="shared" si="49"/>
        <v>2022</v>
      </c>
      <c r="F782" s="5">
        <f t="shared" si="50"/>
        <v>24</v>
      </c>
      <c r="G782" s="30">
        <v>44766</v>
      </c>
      <c r="H782" s="1">
        <f t="shared" si="51"/>
        <v>6</v>
      </c>
    </row>
    <row r="783" spans="1:8" s="1" customFormat="1" ht="18" x14ac:dyDescent="0.35">
      <c r="A783" s="1" t="s">
        <v>821</v>
      </c>
      <c r="B783" s="4">
        <v>45040</v>
      </c>
      <c r="C783" s="37">
        <v>33.2986111111111</v>
      </c>
      <c r="D783" s="1">
        <f t="shared" si="48"/>
        <v>24</v>
      </c>
      <c r="E783" s="1">
        <f t="shared" si="49"/>
        <v>2023</v>
      </c>
      <c r="F783" s="5">
        <f t="shared" si="50"/>
        <v>24</v>
      </c>
      <c r="G783" s="30">
        <v>45040</v>
      </c>
      <c r="H783" s="1">
        <f t="shared" si="51"/>
        <v>7</v>
      </c>
    </row>
    <row r="784" spans="1:8" s="1" customFormat="1" ht="18" x14ac:dyDescent="0.35">
      <c r="A784" s="1" t="s">
        <v>822</v>
      </c>
      <c r="B784" s="4">
        <v>45047</v>
      </c>
      <c r="C784" s="37">
        <v>33.3402777777778</v>
      </c>
      <c r="D784" s="1">
        <f t="shared" si="48"/>
        <v>1</v>
      </c>
      <c r="E784" s="1">
        <f t="shared" si="49"/>
        <v>2023</v>
      </c>
      <c r="F784" s="5">
        <f t="shared" si="50"/>
        <v>1</v>
      </c>
      <c r="G784" s="30">
        <v>45047</v>
      </c>
      <c r="H784" s="1">
        <f t="shared" si="51"/>
        <v>8</v>
      </c>
    </row>
    <row r="785" spans="1:8" s="1" customFormat="1" ht="18" x14ac:dyDescent="0.35">
      <c r="A785" s="1" t="s">
        <v>823</v>
      </c>
      <c r="B785" s="4">
        <v>45585</v>
      </c>
      <c r="C785" s="37">
        <v>33.3819444444444</v>
      </c>
      <c r="D785" s="1">
        <f t="shared" si="48"/>
        <v>20</v>
      </c>
      <c r="E785" s="1">
        <f t="shared" si="49"/>
        <v>2024</v>
      </c>
      <c r="F785" s="5">
        <f t="shared" si="50"/>
        <v>20</v>
      </c>
      <c r="G785" s="30">
        <v>45585</v>
      </c>
      <c r="H785" s="1">
        <f t="shared" si="51"/>
        <v>9</v>
      </c>
    </row>
    <row r="786" spans="1:8" s="1" customFormat="1" ht="18" x14ac:dyDescent="0.35">
      <c r="A786" s="1" t="s">
        <v>824</v>
      </c>
      <c r="B786" s="4">
        <v>45206</v>
      </c>
      <c r="C786" s="37">
        <v>33.4236111111111</v>
      </c>
      <c r="D786" s="1">
        <f t="shared" si="48"/>
        <v>7</v>
      </c>
      <c r="E786" s="1">
        <f t="shared" si="49"/>
        <v>2023</v>
      </c>
      <c r="F786" s="5">
        <f t="shared" si="50"/>
        <v>7</v>
      </c>
      <c r="G786" s="30">
        <v>45206</v>
      </c>
      <c r="H786" s="1">
        <f t="shared" si="51"/>
        <v>10</v>
      </c>
    </row>
    <row r="787" spans="1:8" s="1" customFormat="1" ht="18" x14ac:dyDescent="0.35">
      <c r="A787" s="1" t="s">
        <v>825</v>
      </c>
      <c r="B787" s="4">
        <v>44207</v>
      </c>
      <c r="C787" s="37">
        <v>33.4652777777778</v>
      </c>
      <c r="D787" s="1">
        <f t="shared" si="48"/>
        <v>11</v>
      </c>
      <c r="E787" s="1">
        <f t="shared" si="49"/>
        <v>2021</v>
      </c>
      <c r="F787" s="5">
        <f t="shared" si="50"/>
        <v>11</v>
      </c>
      <c r="G787" s="30">
        <v>44207</v>
      </c>
      <c r="H787" s="1">
        <f t="shared" si="51"/>
        <v>11</v>
      </c>
    </row>
    <row r="788" spans="1:8" s="1" customFormat="1" ht="18" x14ac:dyDescent="0.35">
      <c r="A788" s="1" t="s">
        <v>826</v>
      </c>
      <c r="B788" s="4">
        <v>44928</v>
      </c>
      <c r="C788" s="37">
        <v>33.5069444444444</v>
      </c>
      <c r="D788" s="1">
        <f t="shared" si="48"/>
        <v>2</v>
      </c>
      <c r="E788" s="1">
        <f t="shared" si="49"/>
        <v>2023</v>
      </c>
      <c r="F788" s="5">
        <f t="shared" si="50"/>
        <v>2</v>
      </c>
      <c r="G788" s="30">
        <v>44928</v>
      </c>
      <c r="H788" s="1">
        <f t="shared" si="51"/>
        <v>12</v>
      </c>
    </row>
    <row r="789" spans="1:8" s="1" customFormat="1" ht="18" x14ac:dyDescent="0.35">
      <c r="A789" s="1" t="s">
        <v>827</v>
      </c>
      <c r="B789" s="4">
        <v>44891</v>
      </c>
      <c r="C789" s="37">
        <v>33.5486111111111</v>
      </c>
      <c r="D789" s="1">
        <f t="shared" si="48"/>
        <v>26</v>
      </c>
      <c r="E789" s="1">
        <f t="shared" si="49"/>
        <v>2022</v>
      </c>
      <c r="F789" s="5">
        <f t="shared" si="50"/>
        <v>26</v>
      </c>
      <c r="G789" s="30">
        <v>44891</v>
      </c>
      <c r="H789" s="1">
        <f t="shared" si="51"/>
        <v>13</v>
      </c>
    </row>
    <row r="790" spans="1:8" s="1" customFormat="1" ht="18" x14ac:dyDescent="0.35">
      <c r="A790" s="1" t="s">
        <v>828</v>
      </c>
      <c r="B790" s="4">
        <v>44471</v>
      </c>
      <c r="C790" s="37">
        <v>33.5902777777778</v>
      </c>
      <c r="D790" s="1">
        <f t="shared" si="48"/>
        <v>2</v>
      </c>
      <c r="E790" s="1">
        <f t="shared" si="49"/>
        <v>2021</v>
      </c>
      <c r="F790" s="5">
        <f t="shared" si="50"/>
        <v>2</v>
      </c>
      <c r="G790" s="30">
        <v>44471</v>
      </c>
      <c r="H790" s="1">
        <f t="shared" si="51"/>
        <v>14</v>
      </c>
    </row>
    <row r="791" spans="1:8" s="1" customFormat="1" ht="18" x14ac:dyDescent="0.35">
      <c r="A791" s="1" t="s">
        <v>829</v>
      </c>
      <c r="B791" s="4">
        <v>45235</v>
      </c>
      <c r="C791" s="37">
        <v>33.6319444444444</v>
      </c>
      <c r="D791" s="1">
        <f t="shared" si="48"/>
        <v>5</v>
      </c>
      <c r="E791" s="1">
        <f t="shared" si="49"/>
        <v>2023</v>
      </c>
      <c r="F791" s="5">
        <f t="shared" si="50"/>
        <v>5</v>
      </c>
      <c r="G791" s="30">
        <v>45235</v>
      </c>
      <c r="H791" s="1">
        <f t="shared" si="51"/>
        <v>15</v>
      </c>
    </row>
    <row r="792" spans="1:8" s="1" customFormat="1" ht="18" x14ac:dyDescent="0.35">
      <c r="A792" s="1" t="s">
        <v>830</v>
      </c>
      <c r="B792" s="4">
        <v>44986</v>
      </c>
      <c r="C792" s="37">
        <v>33.6736111111111</v>
      </c>
      <c r="D792" s="1">
        <f t="shared" si="48"/>
        <v>1</v>
      </c>
      <c r="E792" s="1">
        <f t="shared" si="49"/>
        <v>2023</v>
      </c>
      <c r="F792" s="5">
        <f t="shared" si="50"/>
        <v>1</v>
      </c>
      <c r="G792" s="30">
        <v>44986</v>
      </c>
      <c r="H792" s="1">
        <f t="shared" si="51"/>
        <v>16</v>
      </c>
    </row>
    <row r="793" spans="1:8" s="1" customFormat="1" ht="18" x14ac:dyDescent="0.35">
      <c r="A793" s="1" t="s">
        <v>831</v>
      </c>
      <c r="B793" s="4">
        <v>44290</v>
      </c>
      <c r="C793" s="37">
        <v>33.7152777777778</v>
      </c>
      <c r="D793" s="1">
        <f t="shared" si="48"/>
        <v>4</v>
      </c>
      <c r="E793" s="1">
        <f t="shared" si="49"/>
        <v>2021</v>
      </c>
      <c r="F793" s="5">
        <f t="shared" si="50"/>
        <v>4</v>
      </c>
      <c r="G793" s="30">
        <v>44290</v>
      </c>
      <c r="H793" s="1">
        <f t="shared" si="51"/>
        <v>17</v>
      </c>
    </row>
    <row r="794" spans="1:8" s="1" customFormat="1" ht="18" x14ac:dyDescent="0.35">
      <c r="A794" s="1" t="s">
        <v>832</v>
      </c>
      <c r="B794" s="4">
        <v>44500</v>
      </c>
      <c r="C794" s="37">
        <v>33.7569444444444</v>
      </c>
      <c r="D794" s="1">
        <f t="shared" si="48"/>
        <v>31</v>
      </c>
      <c r="E794" s="1">
        <f t="shared" si="49"/>
        <v>2021</v>
      </c>
      <c r="F794" s="5">
        <f t="shared" si="50"/>
        <v>31</v>
      </c>
      <c r="G794" s="30">
        <v>44500</v>
      </c>
      <c r="H794" s="1">
        <f t="shared" si="51"/>
        <v>18</v>
      </c>
    </row>
    <row r="795" spans="1:8" s="1" customFormat="1" ht="18" x14ac:dyDescent="0.35">
      <c r="A795" s="1" t="s">
        <v>833</v>
      </c>
      <c r="B795" s="4">
        <v>44940</v>
      </c>
      <c r="C795" s="37">
        <v>33.7986111111111</v>
      </c>
      <c r="D795" s="1">
        <f t="shared" si="48"/>
        <v>14</v>
      </c>
      <c r="E795" s="1">
        <f t="shared" si="49"/>
        <v>2023</v>
      </c>
      <c r="F795" s="5">
        <f t="shared" si="50"/>
        <v>14</v>
      </c>
      <c r="G795" s="30">
        <v>44940</v>
      </c>
      <c r="H795" s="1">
        <f t="shared" si="51"/>
        <v>19</v>
      </c>
    </row>
    <row r="796" spans="1:8" s="1" customFormat="1" ht="18" x14ac:dyDescent="0.35">
      <c r="A796" s="1" t="s">
        <v>834</v>
      </c>
      <c r="B796" s="4">
        <v>45543</v>
      </c>
      <c r="C796" s="37">
        <v>33.8402777777778</v>
      </c>
      <c r="D796" s="1">
        <f t="shared" si="48"/>
        <v>8</v>
      </c>
      <c r="E796" s="1">
        <f t="shared" si="49"/>
        <v>2024</v>
      </c>
      <c r="F796" s="5">
        <f t="shared" si="50"/>
        <v>8</v>
      </c>
      <c r="G796" s="30">
        <v>45543</v>
      </c>
      <c r="H796" s="1">
        <f t="shared" si="51"/>
        <v>20</v>
      </c>
    </row>
    <row r="797" spans="1:8" s="1" customFormat="1" ht="18" x14ac:dyDescent="0.35">
      <c r="A797" s="1" t="s">
        <v>835</v>
      </c>
      <c r="B797" s="4">
        <v>44519</v>
      </c>
      <c r="C797" s="37">
        <v>33.8819444444444</v>
      </c>
      <c r="D797" s="1">
        <f t="shared" si="48"/>
        <v>19</v>
      </c>
      <c r="E797" s="1">
        <f t="shared" si="49"/>
        <v>2021</v>
      </c>
      <c r="F797" s="5">
        <f t="shared" si="50"/>
        <v>19</v>
      </c>
      <c r="G797" s="30">
        <v>44519</v>
      </c>
      <c r="H797" s="1">
        <f t="shared" si="51"/>
        <v>21</v>
      </c>
    </row>
    <row r="798" spans="1:8" s="1" customFormat="1" ht="18" x14ac:dyDescent="0.35">
      <c r="A798" s="1" t="s">
        <v>836</v>
      </c>
      <c r="B798" s="4">
        <v>45392</v>
      </c>
      <c r="C798" s="37">
        <v>33.9236111111111</v>
      </c>
      <c r="D798" s="1">
        <f t="shared" si="48"/>
        <v>10</v>
      </c>
      <c r="E798" s="1">
        <f t="shared" si="49"/>
        <v>2024</v>
      </c>
      <c r="F798" s="5">
        <f t="shared" si="50"/>
        <v>10</v>
      </c>
      <c r="G798" s="30">
        <v>45392</v>
      </c>
      <c r="H798" s="1">
        <f t="shared" si="51"/>
        <v>22</v>
      </c>
    </row>
    <row r="799" spans="1:8" s="1" customFormat="1" ht="18" x14ac:dyDescent="0.35">
      <c r="A799" s="1" t="s">
        <v>837</v>
      </c>
      <c r="B799" s="4">
        <v>44322</v>
      </c>
      <c r="C799" s="37">
        <v>33.9652777777778</v>
      </c>
      <c r="D799" s="1">
        <f t="shared" si="48"/>
        <v>6</v>
      </c>
      <c r="E799" s="1">
        <f t="shared" si="49"/>
        <v>2021</v>
      </c>
      <c r="F799" s="5">
        <f t="shared" si="50"/>
        <v>6</v>
      </c>
      <c r="G799" s="30">
        <v>44322</v>
      </c>
      <c r="H799" s="1">
        <f t="shared" si="51"/>
        <v>23</v>
      </c>
    </row>
    <row r="800" spans="1:8" s="1" customFormat="1" ht="18" x14ac:dyDescent="0.35">
      <c r="A800" s="1" t="s">
        <v>838</v>
      </c>
      <c r="B800" s="4">
        <v>44281</v>
      </c>
      <c r="C800" s="37">
        <v>34.0069444444444</v>
      </c>
      <c r="D800" s="1">
        <f t="shared" si="48"/>
        <v>26</v>
      </c>
      <c r="E800" s="1">
        <f t="shared" si="49"/>
        <v>2021</v>
      </c>
      <c r="F800" s="5">
        <f t="shared" si="50"/>
        <v>26</v>
      </c>
      <c r="G800" s="30">
        <v>44281</v>
      </c>
      <c r="H800" s="1">
        <f t="shared" si="51"/>
        <v>0</v>
      </c>
    </row>
    <row r="801" spans="1:8" s="1" customFormat="1" ht="18" x14ac:dyDescent="0.35">
      <c r="A801" s="1" t="s">
        <v>839</v>
      </c>
      <c r="B801" s="4">
        <v>44998</v>
      </c>
      <c r="C801" s="37">
        <v>34.0486111111111</v>
      </c>
      <c r="D801" s="1">
        <f t="shared" si="48"/>
        <v>13</v>
      </c>
      <c r="E801" s="1">
        <f t="shared" si="49"/>
        <v>2023</v>
      </c>
      <c r="F801" s="5">
        <f t="shared" si="50"/>
        <v>13</v>
      </c>
      <c r="G801" s="30">
        <v>44998</v>
      </c>
      <c r="H801" s="1">
        <f t="shared" si="51"/>
        <v>1</v>
      </c>
    </row>
    <row r="802" spans="1:8" s="1" customFormat="1" ht="18" x14ac:dyDescent="0.35">
      <c r="A802" s="1" t="s">
        <v>840</v>
      </c>
      <c r="B802" s="4">
        <v>43928</v>
      </c>
      <c r="C802" s="37">
        <v>34.0902777777778</v>
      </c>
      <c r="D802" s="1">
        <f t="shared" si="48"/>
        <v>7</v>
      </c>
      <c r="E802" s="1">
        <f t="shared" si="49"/>
        <v>2020</v>
      </c>
      <c r="F802" s="5">
        <f t="shared" si="50"/>
        <v>7</v>
      </c>
      <c r="G802" s="30">
        <v>43928</v>
      </c>
      <c r="H802" s="1">
        <f t="shared" si="51"/>
        <v>2</v>
      </c>
    </row>
    <row r="803" spans="1:8" s="1" customFormat="1" ht="18" x14ac:dyDescent="0.35">
      <c r="A803" s="1" t="s">
        <v>841</v>
      </c>
      <c r="B803" s="4">
        <v>45273</v>
      </c>
      <c r="C803" s="37">
        <v>34.1319444444444</v>
      </c>
      <c r="D803" s="1">
        <f t="shared" si="48"/>
        <v>13</v>
      </c>
      <c r="E803" s="1">
        <f t="shared" si="49"/>
        <v>2023</v>
      </c>
      <c r="F803" s="5">
        <f t="shared" si="50"/>
        <v>13</v>
      </c>
      <c r="G803" s="30">
        <v>45273</v>
      </c>
      <c r="H803" s="1">
        <f t="shared" si="51"/>
        <v>3</v>
      </c>
    </row>
    <row r="804" spans="1:8" s="1" customFormat="1" ht="18" x14ac:dyDescent="0.35">
      <c r="A804" s="1" t="s">
        <v>842</v>
      </c>
      <c r="B804" s="4">
        <v>44880</v>
      </c>
      <c r="C804" s="37">
        <v>34.1736111111111</v>
      </c>
      <c r="D804" s="1">
        <f t="shared" si="48"/>
        <v>15</v>
      </c>
      <c r="E804" s="1">
        <f t="shared" si="49"/>
        <v>2022</v>
      </c>
      <c r="F804" s="5">
        <f t="shared" si="50"/>
        <v>15</v>
      </c>
      <c r="G804" s="30">
        <v>44880</v>
      </c>
      <c r="H804" s="1">
        <f t="shared" si="51"/>
        <v>4</v>
      </c>
    </row>
    <row r="805" spans="1:8" s="1" customFormat="1" ht="18" x14ac:dyDescent="0.35">
      <c r="A805" s="2" t="s">
        <v>843</v>
      </c>
      <c r="B805" s="4">
        <v>44111</v>
      </c>
      <c r="C805" s="37">
        <v>34.2152777777778</v>
      </c>
      <c r="D805" s="1">
        <f t="shared" si="48"/>
        <v>7</v>
      </c>
      <c r="E805" s="1">
        <f t="shared" si="49"/>
        <v>2020</v>
      </c>
      <c r="F805" s="5">
        <f t="shared" si="50"/>
        <v>7</v>
      </c>
      <c r="G805" s="30">
        <v>44111</v>
      </c>
      <c r="H805" s="1">
        <f t="shared" si="51"/>
        <v>5</v>
      </c>
    </row>
    <row r="806" spans="1:8" s="1" customFormat="1" ht="18" x14ac:dyDescent="0.35">
      <c r="A806" s="1" t="s">
        <v>844</v>
      </c>
      <c r="B806" s="4">
        <v>45028</v>
      </c>
      <c r="C806" s="37">
        <v>34.2569444444444</v>
      </c>
      <c r="D806" s="1">
        <f t="shared" si="48"/>
        <v>12</v>
      </c>
      <c r="E806" s="1">
        <f t="shared" si="49"/>
        <v>2023</v>
      </c>
      <c r="F806" s="5">
        <f t="shared" si="50"/>
        <v>12</v>
      </c>
      <c r="G806" s="30">
        <v>45028</v>
      </c>
      <c r="H806" s="1">
        <f t="shared" si="51"/>
        <v>6</v>
      </c>
    </row>
    <row r="807" spans="1:8" s="1" customFormat="1" ht="18" x14ac:dyDescent="0.35">
      <c r="A807" s="1" t="s">
        <v>845</v>
      </c>
      <c r="B807" s="4">
        <v>45392</v>
      </c>
      <c r="C807" s="37">
        <v>34.2986111111111</v>
      </c>
      <c r="D807" s="1">
        <f t="shared" si="48"/>
        <v>10</v>
      </c>
      <c r="E807" s="1">
        <f t="shared" si="49"/>
        <v>2024</v>
      </c>
      <c r="F807" s="5">
        <f t="shared" si="50"/>
        <v>10</v>
      </c>
      <c r="G807" s="30">
        <v>45392</v>
      </c>
      <c r="H807" s="1">
        <f t="shared" si="51"/>
        <v>7</v>
      </c>
    </row>
    <row r="808" spans="1:8" s="1" customFormat="1" ht="18" x14ac:dyDescent="0.35">
      <c r="A808" s="1" t="s">
        <v>846</v>
      </c>
      <c r="B808" s="4">
        <v>44655</v>
      </c>
      <c r="C808" s="37">
        <v>34.3402777777778</v>
      </c>
      <c r="D808" s="1">
        <f t="shared" si="48"/>
        <v>4</v>
      </c>
      <c r="E808" s="1">
        <f t="shared" si="49"/>
        <v>2022</v>
      </c>
      <c r="F808" s="5">
        <f t="shared" si="50"/>
        <v>4</v>
      </c>
      <c r="G808" s="30">
        <v>44655</v>
      </c>
      <c r="H808" s="1">
        <f t="shared" si="51"/>
        <v>8</v>
      </c>
    </row>
    <row r="809" spans="1:8" s="1" customFormat="1" ht="18" x14ac:dyDescent="0.35">
      <c r="A809" s="1" t="s">
        <v>847</v>
      </c>
      <c r="B809" s="4">
        <v>44684</v>
      </c>
      <c r="C809" s="37">
        <v>34.3819444444444</v>
      </c>
      <c r="D809" s="1">
        <f t="shared" si="48"/>
        <v>3</v>
      </c>
      <c r="E809" s="1">
        <f t="shared" si="49"/>
        <v>2022</v>
      </c>
      <c r="F809" s="5">
        <f t="shared" si="50"/>
        <v>3</v>
      </c>
      <c r="G809" s="30">
        <v>44684</v>
      </c>
      <c r="H809" s="1">
        <f t="shared" si="51"/>
        <v>9</v>
      </c>
    </row>
    <row r="810" spans="1:8" s="1" customFormat="1" ht="18" x14ac:dyDescent="0.35">
      <c r="A810" s="1" t="s">
        <v>848</v>
      </c>
      <c r="B810" s="4">
        <v>44801</v>
      </c>
      <c r="C810" s="37">
        <v>34.4236111111111</v>
      </c>
      <c r="D810" s="1">
        <f t="shared" si="48"/>
        <v>28</v>
      </c>
      <c r="E810" s="1">
        <f t="shared" si="49"/>
        <v>2022</v>
      </c>
      <c r="F810" s="5">
        <f t="shared" si="50"/>
        <v>28</v>
      </c>
      <c r="G810" s="30">
        <v>44801</v>
      </c>
      <c r="H810" s="1">
        <f t="shared" si="51"/>
        <v>10</v>
      </c>
    </row>
    <row r="811" spans="1:8" s="1" customFormat="1" ht="18" x14ac:dyDescent="0.35">
      <c r="A811" s="1" t="s">
        <v>849</v>
      </c>
      <c r="B811" s="4">
        <v>45300</v>
      </c>
      <c r="C811" s="37">
        <v>34.4652777777778</v>
      </c>
      <c r="D811" s="1">
        <f t="shared" si="48"/>
        <v>9</v>
      </c>
      <c r="E811" s="1">
        <f t="shared" si="49"/>
        <v>2024</v>
      </c>
      <c r="F811" s="5">
        <f t="shared" si="50"/>
        <v>9</v>
      </c>
      <c r="G811" s="30">
        <v>45300</v>
      </c>
      <c r="H811" s="1">
        <f t="shared" si="51"/>
        <v>11</v>
      </c>
    </row>
    <row r="812" spans="1:8" s="1" customFormat="1" ht="18" x14ac:dyDescent="0.35">
      <c r="A812" s="1" t="s">
        <v>850</v>
      </c>
      <c r="B812" s="4">
        <v>44741</v>
      </c>
      <c r="C812" s="37">
        <v>34.5069444444444</v>
      </c>
      <c r="D812" s="1">
        <f t="shared" si="48"/>
        <v>29</v>
      </c>
      <c r="E812" s="1">
        <f t="shared" si="49"/>
        <v>2022</v>
      </c>
      <c r="F812" s="5">
        <f t="shared" si="50"/>
        <v>29</v>
      </c>
      <c r="G812" s="30">
        <v>44741</v>
      </c>
      <c r="H812" s="1">
        <f t="shared" si="51"/>
        <v>12</v>
      </c>
    </row>
    <row r="813" spans="1:8" s="1" customFormat="1" ht="18" x14ac:dyDescent="0.35">
      <c r="A813" s="1" t="s">
        <v>851</v>
      </c>
      <c r="B813" s="4">
        <v>44461</v>
      </c>
      <c r="C813" s="37">
        <v>34.5486111111111</v>
      </c>
      <c r="D813" s="1">
        <f t="shared" si="48"/>
        <v>22</v>
      </c>
      <c r="E813" s="1">
        <f t="shared" si="49"/>
        <v>2021</v>
      </c>
      <c r="F813" s="5">
        <f t="shared" si="50"/>
        <v>22</v>
      </c>
      <c r="G813" s="30">
        <v>44461</v>
      </c>
      <c r="H813" s="1">
        <f t="shared" si="51"/>
        <v>13</v>
      </c>
    </row>
    <row r="814" spans="1:8" s="1" customFormat="1" ht="18" x14ac:dyDescent="0.35">
      <c r="A814" s="1" t="s">
        <v>852</v>
      </c>
      <c r="B814" s="4">
        <v>44221</v>
      </c>
      <c r="C814" s="37">
        <v>34.5902777777778</v>
      </c>
      <c r="D814" s="1">
        <f t="shared" si="48"/>
        <v>25</v>
      </c>
      <c r="E814" s="1">
        <f t="shared" si="49"/>
        <v>2021</v>
      </c>
      <c r="F814" s="5">
        <f t="shared" si="50"/>
        <v>25</v>
      </c>
      <c r="G814" s="30">
        <v>44221</v>
      </c>
      <c r="H814" s="1">
        <f t="shared" si="51"/>
        <v>14</v>
      </c>
    </row>
    <row r="815" spans="1:8" s="1" customFormat="1" ht="18" x14ac:dyDescent="0.35">
      <c r="A815" s="1" t="s">
        <v>853</v>
      </c>
      <c r="B815" s="4">
        <v>44605</v>
      </c>
      <c r="C815" s="37">
        <v>34.6319444444444</v>
      </c>
      <c r="D815" s="1">
        <f t="shared" si="48"/>
        <v>13</v>
      </c>
      <c r="E815" s="1">
        <f t="shared" si="49"/>
        <v>2022</v>
      </c>
      <c r="F815" s="5">
        <f t="shared" si="50"/>
        <v>13</v>
      </c>
      <c r="G815" s="30">
        <v>44605</v>
      </c>
      <c r="H815" s="1">
        <f t="shared" si="51"/>
        <v>15</v>
      </c>
    </row>
    <row r="816" spans="1:8" s="1" customFormat="1" ht="18" x14ac:dyDescent="0.35">
      <c r="A816" s="1" t="s">
        <v>854</v>
      </c>
      <c r="B816" s="4">
        <v>44845</v>
      </c>
      <c r="C816" s="37">
        <v>34.6736111111111</v>
      </c>
      <c r="D816" s="1">
        <f t="shared" si="48"/>
        <v>11</v>
      </c>
      <c r="E816" s="1">
        <f t="shared" si="49"/>
        <v>2022</v>
      </c>
      <c r="F816" s="5">
        <f t="shared" si="50"/>
        <v>11</v>
      </c>
      <c r="G816" s="30">
        <v>44845</v>
      </c>
      <c r="H816" s="1">
        <f t="shared" si="51"/>
        <v>16</v>
      </c>
    </row>
    <row r="817" spans="1:8" s="1" customFormat="1" ht="18" x14ac:dyDescent="0.35">
      <c r="A817" s="1" t="s">
        <v>855</v>
      </c>
      <c r="B817" s="4">
        <v>44942</v>
      </c>
      <c r="C817" s="37">
        <v>34.7152777777778</v>
      </c>
      <c r="D817" s="1">
        <f t="shared" si="48"/>
        <v>16</v>
      </c>
      <c r="E817" s="1">
        <f t="shared" si="49"/>
        <v>2023</v>
      </c>
      <c r="F817" s="5">
        <f t="shared" si="50"/>
        <v>16</v>
      </c>
      <c r="G817" s="30">
        <v>44942</v>
      </c>
      <c r="H817" s="1">
        <f t="shared" si="51"/>
        <v>17</v>
      </c>
    </row>
    <row r="818" spans="1:8" s="1" customFormat="1" ht="18" x14ac:dyDescent="0.35">
      <c r="A818" s="1" t="s">
        <v>856</v>
      </c>
      <c r="B818" s="4">
        <v>44993</v>
      </c>
      <c r="C818" s="37">
        <v>34.7569444444444</v>
      </c>
      <c r="D818" s="1">
        <f t="shared" si="48"/>
        <v>8</v>
      </c>
      <c r="E818" s="1">
        <f t="shared" si="49"/>
        <v>2023</v>
      </c>
      <c r="F818" s="5">
        <f t="shared" si="50"/>
        <v>8</v>
      </c>
      <c r="G818" s="30">
        <v>44993</v>
      </c>
      <c r="H818" s="1">
        <f t="shared" si="51"/>
        <v>18</v>
      </c>
    </row>
    <row r="819" spans="1:8" s="1" customFormat="1" ht="18" x14ac:dyDescent="0.35">
      <c r="A819" s="1" t="s">
        <v>857</v>
      </c>
      <c r="B819" s="4">
        <v>45105</v>
      </c>
      <c r="C819" s="37">
        <v>34.7986111111111</v>
      </c>
      <c r="D819" s="1">
        <f t="shared" si="48"/>
        <v>28</v>
      </c>
      <c r="E819" s="1">
        <f t="shared" si="49"/>
        <v>2023</v>
      </c>
      <c r="F819" s="5">
        <f t="shared" si="50"/>
        <v>28</v>
      </c>
      <c r="G819" s="30">
        <v>45105</v>
      </c>
      <c r="H819" s="1">
        <f t="shared" si="51"/>
        <v>19</v>
      </c>
    </row>
    <row r="820" spans="1:8" s="1" customFormat="1" ht="18" x14ac:dyDescent="0.35">
      <c r="A820" s="1" t="s">
        <v>858</v>
      </c>
      <c r="B820" s="4">
        <v>44516</v>
      </c>
      <c r="C820" s="37">
        <v>34.8402777777778</v>
      </c>
      <c r="D820" s="1">
        <f t="shared" si="48"/>
        <v>16</v>
      </c>
      <c r="E820" s="1">
        <f t="shared" si="49"/>
        <v>2021</v>
      </c>
      <c r="F820" s="5">
        <f t="shared" si="50"/>
        <v>16</v>
      </c>
      <c r="G820" s="30">
        <v>44516</v>
      </c>
      <c r="H820" s="1">
        <f t="shared" si="51"/>
        <v>20</v>
      </c>
    </row>
    <row r="821" spans="1:8" s="1" customFormat="1" ht="18" x14ac:dyDescent="0.35">
      <c r="A821" s="1" t="s">
        <v>859</v>
      </c>
      <c r="B821" s="4">
        <v>44545</v>
      </c>
      <c r="C821" s="37">
        <v>34.8819444444444</v>
      </c>
      <c r="D821" s="1">
        <f t="shared" si="48"/>
        <v>15</v>
      </c>
      <c r="E821" s="1">
        <f t="shared" si="49"/>
        <v>2021</v>
      </c>
      <c r="F821" s="5">
        <f t="shared" si="50"/>
        <v>15</v>
      </c>
      <c r="G821" s="30">
        <v>44545</v>
      </c>
      <c r="H821" s="1">
        <f t="shared" si="51"/>
        <v>21</v>
      </c>
    </row>
    <row r="822" spans="1:8" s="1" customFormat="1" ht="18" x14ac:dyDescent="0.35">
      <c r="A822" s="1" t="s">
        <v>860</v>
      </c>
      <c r="B822" s="4">
        <v>45216</v>
      </c>
      <c r="C822" s="37">
        <v>34.9236111111111</v>
      </c>
      <c r="D822" s="1">
        <f t="shared" si="48"/>
        <v>17</v>
      </c>
      <c r="E822" s="1">
        <f t="shared" si="49"/>
        <v>2023</v>
      </c>
      <c r="F822" s="5">
        <f t="shared" si="50"/>
        <v>17</v>
      </c>
      <c r="G822" s="30">
        <v>45216</v>
      </c>
      <c r="H822" s="1">
        <f t="shared" si="51"/>
        <v>22</v>
      </c>
    </row>
    <row r="823" spans="1:8" s="1" customFormat="1" ht="18" x14ac:dyDescent="0.35">
      <c r="A823" s="1" t="s">
        <v>861</v>
      </c>
      <c r="B823" s="4">
        <v>44242</v>
      </c>
      <c r="C823" s="37">
        <v>34.9652777777778</v>
      </c>
      <c r="D823" s="1">
        <f t="shared" si="48"/>
        <v>15</v>
      </c>
      <c r="E823" s="1">
        <f t="shared" si="49"/>
        <v>2021</v>
      </c>
      <c r="F823" s="5">
        <f t="shared" si="50"/>
        <v>15</v>
      </c>
      <c r="G823" s="30">
        <v>44242</v>
      </c>
      <c r="H823" s="1">
        <f t="shared" si="51"/>
        <v>23</v>
      </c>
    </row>
    <row r="824" spans="1:8" s="1" customFormat="1" ht="18" x14ac:dyDescent="0.35">
      <c r="A824" s="1" t="s">
        <v>862</v>
      </c>
      <c r="B824" s="4">
        <v>44580</v>
      </c>
      <c r="C824" s="37">
        <v>35.0069444444444</v>
      </c>
      <c r="D824" s="1">
        <f t="shared" si="48"/>
        <v>19</v>
      </c>
      <c r="E824" s="1">
        <f t="shared" si="49"/>
        <v>2022</v>
      </c>
      <c r="F824" s="5">
        <f t="shared" si="50"/>
        <v>19</v>
      </c>
      <c r="G824" s="30">
        <v>44580</v>
      </c>
      <c r="H824" s="1">
        <f t="shared" si="51"/>
        <v>0</v>
      </c>
    </row>
    <row r="825" spans="1:8" s="1" customFormat="1" ht="18" x14ac:dyDescent="0.35">
      <c r="A825" s="1" t="s">
        <v>863</v>
      </c>
      <c r="B825" s="4">
        <v>44498</v>
      </c>
      <c r="C825" s="37">
        <v>35.0486111111111</v>
      </c>
      <c r="D825" s="1">
        <f t="shared" si="48"/>
        <v>29</v>
      </c>
      <c r="E825" s="1">
        <f t="shared" si="49"/>
        <v>2021</v>
      </c>
      <c r="F825" s="5">
        <f t="shared" si="50"/>
        <v>29</v>
      </c>
      <c r="G825" s="30">
        <v>44498</v>
      </c>
      <c r="H825" s="1">
        <f t="shared" si="51"/>
        <v>1</v>
      </c>
    </row>
    <row r="826" spans="1:8" s="1" customFormat="1" ht="18" x14ac:dyDescent="0.35">
      <c r="A826" s="1" t="s">
        <v>864</v>
      </c>
      <c r="B826" s="4">
        <v>45507</v>
      </c>
      <c r="C826" s="37">
        <v>35.0902777777778</v>
      </c>
      <c r="D826" s="1">
        <f t="shared" si="48"/>
        <v>3</v>
      </c>
      <c r="E826" s="1">
        <f t="shared" si="49"/>
        <v>2024</v>
      </c>
      <c r="F826" s="5">
        <f t="shared" si="50"/>
        <v>3</v>
      </c>
      <c r="G826" s="30">
        <v>45507</v>
      </c>
      <c r="H826" s="1">
        <f t="shared" si="51"/>
        <v>2</v>
      </c>
    </row>
    <row r="827" spans="1:8" s="1" customFormat="1" ht="18" x14ac:dyDescent="0.35">
      <c r="A827" s="1" t="s">
        <v>865</v>
      </c>
      <c r="B827" s="4">
        <v>44390</v>
      </c>
      <c r="C827" s="37">
        <v>35.1319444444444</v>
      </c>
      <c r="D827" s="1">
        <f t="shared" si="48"/>
        <v>13</v>
      </c>
      <c r="E827" s="1">
        <f t="shared" si="49"/>
        <v>2021</v>
      </c>
      <c r="F827" s="5">
        <f t="shared" si="50"/>
        <v>13</v>
      </c>
      <c r="G827" s="30">
        <v>44390</v>
      </c>
      <c r="H827" s="1">
        <f t="shared" si="51"/>
        <v>3</v>
      </c>
    </row>
    <row r="828" spans="1:8" s="1" customFormat="1" ht="18" x14ac:dyDescent="0.35">
      <c r="A828" s="1" t="s">
        <v>866</v>
      </c>
      <c r="B828" s="4">
        <v>45229</v>
      </c>
      <c r="C828" s="37">
        <v>35.1736111111111</v>
      </c>
      <c r="D828" s="1">
        <f t="shared" si="48"/>
        <v>30</v>
      </c>
      <c r="E828" s="1">
        <f t="shared" si="49"/>
        <v>2023</v>
      </c>
      <c r="F828" s="5">
        <f t="shared" si="50"/>
        <v>30</v>
      </c>
      <c r="G828" s="30">
        <v>45229</v>
      </c>
      <c r="H828" s="1">
        <f t="shared" si="51"/>
        <v>4</v>
      </c>
    </row>
    <row r="829" spans="1:8" s="1" customFormat="1" ht="18" x14ac:dyDescent="0.35">
      <c r="A829" s="1" t="s">
        <v>867</v>
      </c>
      <c r="B829" s="4">
        <v>45645</v>
      </c>
      <c r="C829" s="37">
        <v>35.2152777777778</v>
      </c>
      <c r="D829" s="1">
        <f t="shared" si="48"/>
        <v>19</v>
      </c>
      <c r="E829" s="1">
        <f t="shared" si="49"/>
        <v>2024</v>
      </c>
      <c r="F829" s="5">
        <f t="shared" si="50"/>
        <v>19</v>
      </c>
      <c r="G829" s="30">
        <v>45645</v>
      </c>
      <c r="H829" s="1">
        <f t="shared" si="51"/>
        <v>5</v>
      </c>
    </row>
    <row r="830" spans="1:8" s="1" customFormat="1" ht="18" x14ac:dyDescent="0.35">
      <c r="A830" s="1" t="s">
        <v>868</v>
      </c>
      <c r="B830" s="4">
        <v>44621</v>
      </c>
      <c r="C830" s="37">
        <v>35.2569444444444</v>
      </c>
      <c r="D830" s="1">
        <f t="shared" si="48"/>
        <v>1</v>
      </c>
      <c r="E830" s="1">
        <f t="shared" si="49"/>
        <v>2022</v>
      </c>
      <c r="F830" s="5">
        <f t="shared" si="50"/>
        <v>1</v>
      </c>
      <c r="G830" s="30">
        <v>44621</v>
      </c>
      <c r="H830" s="1">
        <f t="shared" si="51"/>
        <v>6</v>
      </c>
    </row>
    <row r="831" spans="1:8" s="1" customFormat="1" ht="18" x14ac:dyDescent="0.35">
      <c r="A831" s="1" t="s">
        <v>869</v>
      </c>
      <c r="B831" s="4">
        <v>45200</v>
      </c>
      <c r="C831" s="37">
        <v>35.2986111111111</v>
      </c>
      <c r="D831" s="1">
        <f t="shared" si="48"/>
        <v>1</v>
      </c>
      <c r="E831" s="1">
        <f t="shared" si="49"/>
        <v>2023</v>
      </c>
      <c r="F831" s="5">
        <f t="shared" si="50"/>
        <v>1</v>
      </c>
      <c r="G831" s="30">
        <v>45200</v>
      </c>
      <c r="H831" s="1">
        <f t="shared" si="51"/>
        <v>7</v>
      </c>
    </row>
    <row r="832" spans="1:8" s="1" customFormat="1" ht="18" x14ac:dyDescent="0.35">
      <c r="A832" s="1" t="s">
        <v>870</v>
      </c>
      <c r="B832" s="4">
        <v>45503</v>
      </c>
      <c r="C832" s="37">
        <v>35.3402777777778</v>
      </c>
      <c r="D832" s="1">
        <f t="shared" si="48"/>
        <v>30</v>
      </c>
      <c r="E832" s="1">
        <f t="shared" si="49"/>
        <v>2024</v>
      </c>
      <c r="F832" s="5">
        <f t="shared" si="50"/>
        <v>30</v>
      </c>
      <c r="G832" s="30">
        <v>45503</v>
      </c>
      <c r="H832" s="1">
        <f t="shared" si="51"/>
        <v>8</v>
      </c>
    </row>
    <row r="833" spans="1:8" s="1" customFormat="1" ht="18" x14ac:dyDescent="0.35">
      <c r="A833" s="1" t="s">
        <v>871</v>
      </c>
      <c r="B833" s="4">
        <v>44910</v>
      </c>
      <c r="C833" s="37">
        <v>35.3819444444444</v>
      </c>
      <c r="D833" s="1">
        <f t="shared" si="48"/>
        <v>15</v>
      </c>
      <c r="E833" s="1">
        <f t="shared" si="49"/>
        <v>2022</v>
      </c>
      <c r="F833" s="5">
        <f t="shared" si="50"/>
        <v>15</v>
      </c>
      <c r="G833" s="30">
        <v>44910</v>
      </c>
      <c r="H833" s="1">
        <f t="shared" si="51"/>
        <v>9</v>
      </c>
    </row>
    <row r="834" spans="1:8" s="1" customFormat="1" ht="18" x14ac:dyDescent="0.35">
      <c r="A834" s="1" t="s">
        <v>872</v>
      </c>
      <c r="B834" s="4">
        <v>44796</v>
      </c>
      <c r="C834" s="37">
        <v>35.4236111111111</v>
      </c>
      <c r="D834" s="1">
        <f t="shared" si="48"/>
        <v>23</v>
      </c>
      <c r="E834" s="1">
        <f t="shared" si="49"/>
        <v>2022</v>
      </c>
      <c r="F834" s="5">
        <f t="shared" si="50"/>
        <v>23</v>
      </c>
      <c r="G834" s="30">
        <v>44796</v>
      </c>
      <c r="H834" s="1">
        <f t="shared" si="51"/>
        <v>10</v>
      </c>
    </row>
    <row r="835" spans="1:8" s="1" customFormat="1" ht="18" x14ac:dyDescent="0.35">
      <c r="A835" s="1" t="s">
        <v>873</v>
      </c>
      <c r="B835" s="4">
        <v>44255</v>
      </c>
      <c r="C835" s="37">
        <v>35.4652777777778</v>
      </c>
      <c r="D835" s="1">
        <f t="shared" ref="D835:D898" si="52">DAY(B835)</f>
        <v>28</v>
      </c>
      <c r="E835" s="1">
        <f t="shared" ref="E835:E898" si="53">YEAR(B835)</f>
        <v>2021</v>
      </c>
      <c r="F835" s="5">
        <f t="shared" ref="F835:F898" si="54">D835</f>
        <v>28</v>
      </c>
      <c r="G835" s="30">
        <v>44255</v>
      </c>
      <c r="H835" s="1">
        <f t="shared" ref="H835:H898" si="55">HOUR(C835)</f>
        <v>11</v>
      </c>
    </row>
    <row r="836" spans="1:8" s="1" customFormat="1" ht="18" x14ac:dyDescent="0.35">
      <c r="A836" s="1" t="s">
        <v>874</v>
      </c>
      <c r="B836" s="4">
        <v>44847</v>
      </c>
      <c r="C836" s="37">
        <v>35.5069444444444</v>
      </c>
      <c r="D836" s="1">
        <f t="shared" si="52"/>
        <v>13</v>
      </c>
      <c r="E836" s="1">
        <f t="shared" si="53"/>
        <v>2022</v>
      </c>
      <c r="F836" s="5">
        <f t="shared" si="54"/>
        <v>13</v>
      </c>
      <c r="G836" s="30">
        <v>44847</v>
      </c>
      <c r="H836" s="1">
        <f t="shared" si="55"/>
        <v>12</v>
      </c>
    </row>
    <row r="837" spans="1:8" s="1" customFormat="1" ht="18" x14ac:dyDescent="0.35">
      <c r="A837" s="1" t="s">
        <v>875</v>
      </c>
      <c r="B837" s="4">
        <v>45310</v>
      </c>
      <c r="C837" s="37">
        <v>35.5486111111111</v>
      </c>
      <c r="D837" s="1">
        <f t="shared" si="52"/>
        <v>19</v>
      </c>
      <c r="E837" s="1">
        <f t="shared" si="53"/>
        <v>2024</v>
      </c>
      <c r="F837" s="5">
        <f t="shared" si="54"/>
        <v>19</v>
      </c>
      <c r="G837" s="30">
        <v>45310</v>
      </c>
      <c r="H837" s="1">
        <f t="shared" si="55"/>
        <v>13</v>
      </c>
    </row>
    <row r="838" spans="1:8" s="1" customFormat="1" ht="18" x14ac:dyDescent="0.35">
      <c r="A838" s="1" t="s">
        <v>876</v>
      </c>
      <c r="B838" s="4">
        <v>45534</v>
      </c>
      <c r="C838" s="37">
        <v>35.5902777777778</v>
      </c>
      <c r="D838" s="1">
        <f t="shared" si="52"/>
        <v>30</v>
      </c>
      <c r="E838" s="1">
        <f t="shared" si="53"/>
        <v>2024</v>
      </c>
      <c r="F838" s="5">
        <f t="shared" si="54"/>
        <v>30</v>
      </c>
      <c r="G838" s="30">
        <v>45534</v>
      </c>
      <c r="H838" s="1">
        <f t="shared" si="55"/>
        <v>14</v>
      </c>
    </row>
    <row r="839" spans="1:8" s="1" customFormat="1" ht="18" x14ac:dyDescent="0.35">
      <c r="A839" s="1" t="s">
        <v>877</v>
      </c>
      <c r="B839" s="4">
        <v>44628</v>
      </c>
      <c r="C839" s="37">
        <v>35.6319444444444</v>
      </c>
      <c r="D839" s="1">
        <f t="shared" si="52"/>
        <v>8</v>
      </c>
      <c r="E839" s="1">
        <f t="shared" si="53"/>
        <v>2022</v>
      </c>
      <c r="F839" s="5">
        <f t="shared" si="54"/>
        <v>8</v>
      </c>
      <c r="G839" s="30">
        <v>44628</v>
      </c>
      <c r="H839" s="1">
        <f t="shared" si="55"/>
        <v>15</v>
      </c>
    </row>
    <row r="840" spans="1:8" s="1" customFormat="1" ht="18" x14ac:dyDescent="0.35">
      <c r="A840" s="1" t="s">
        <v>878</v>
      </c>
      <c r="B840" s="4">
        <v>45313</v>
      </c>
      <c r="C840" s="37">
        <v>35.6736111111111</v>
      </c>
      <c r="D840" s="1">
        <f t="shared" si="52"/>
        <v>22</v>
      </c>
      <c r="E840" s="1">
        <f t="shared" si="53"/>
        <v>2024</v>
      </c>
      <c r="F840" s="5">
        <f t="shared" si="54"/>
        <v>22</v>
      </c>
      <c r="G840" s="30">
        <v>45313</v>
      </c>
      <c r="H840" s="1">
        <f t="shared" si="55"/>
        <v>16</v>
      </c>
    </row>
    <row r="841" spans="1:8" s="1" customFormat="1" ht="18" x14ac:dyDescent="0.35">
      <c r="A841" s="1">
        <v>67919263</v>
      </c>
      <c r="B841" s="4">
        <v>44199</v>
      </c>
      <c r="C841" s="37">
        <v>35.7152777777778</v>
      </c>
      <c r="D841" s="1">
        <f t="shared" si="52"/>
        <v>3</v>
      </c>
      <c r="E841" s="1">
        <f t="shared" si="53"/>
        <v>2021</v>
      </c>
      <c r="F841" s="5">
        <f t="shared" si="54"/>
        <v>3</v>
      </c>
      <c r="G841" s="30">
        <v>44199</v>
      </c>
      <c r="H841" s="1">
        <f t="shared" si="55"/>
        <v>17</v>
      </c>
    </row>
    <row r="842" spans="1:8" s="1" customFormat="1" ht="18" x14ac:dyDescent="0.35">
      <c r="A842" s="1" t="s">
        <v>879</v>
      </c>
      <c r="B842" s="4">
        <v>45265</v>
      </c>
      <c r="C842" s="37">
        <v>35.7569444444444</v>
      </c>
      <c r="D842" s="1">
        <f t="shared" si="52"/>
        <v>5</v>
      </c>
      <c r="E842" s="1">
        <f t="shared" si="53"/>
        <v>2023</v>
      </c>
      <c r="F842" s="5">
        <f t="shared" si="54"/>
        <v>5</v>
      </c>
      <c r="G842" s="30">
        <v>45265</v>
      </c>
      <c r="H842" s="1">
        <f t="shared" si="55"/>
        <v>18</v>
      </c>
    </row>
    <row r="843" spans="1:8" s="1" customFormat="1" ht="18" x14ac:dyDescent="0.35">
      <c r="A843" s="1" t="s">
        <v>880</v>
      </c>
      <c r="B843" s="4">
        <v>44191</v>
      </c>
      <c r="C843" s="37">
        <v>35.7986111111111</v>
      </c>
      <c r="D843" s="1">
        <f t="shared" si="52"/>
        <v>26</v>
      </c>
      <c r="E843" s="1">
        <f t="shared" si="53"/>
        <v>2020</v>
      </c>
      <c r="F843" s="5">
        <f t="shared" si="54"/>
        <v>26</v>
      </c>
      <c r="G843" s="30">
        <v>44191</v>
      </c>
      <c r="H843" s="1">
        <f t="shared" si="55"/>
        <v>19</v>
      </c>
    </row>
    <row r="844" spans="1:8" s="1" customFormat="1" ht="18" x14ac:dyDescent="0.35">
      <c r="A844" s="2" t="s">
        <v>881</v>
      </c>
      <c r="B844" s="4">
        <v>43863</v>
      </c>
      <c r="C844" s="37">
        <v>35.8402777777778</v>
      </c>
      <c r="D844" s="1">
        <f t="shared" si="52"/>
        <v>2</v>
      </c>
      <c r="E844" s="1">
        <f t="shared" si="53"/>
        <v>2020</v>
      </c>
      <c r="F844" s="5">
        <f t="shared" si="54"/>
        <v>2</v>
      </c>
      <c r="G844" s="30">
        <v>43863</v>
      </c>
      <c r="H844" s="1">
        <f t="shared" si="55"/>
        <v>20</v>
      </c>
    </row>
    <row r="845" spans="1:8" s="1" customFormat="1" ht="18" x14ac:dyDescent="0.35">
      <c r="A845" s="1" t="s">
        <v>882</v>
      </c>
      <c r="B845" s="4">
        <v>44304</v>
      </c>
      <c r="C845" s="37">
        <v>35.8819444444444</v>
      </c>
      <c r="D845" s="1">
        <f t="shared" si="52"/>
        <v>18</v>
      </c>
      <c r="E845" s="1">
        <f t="shared" si="53"/>
        <v>2021</v>
      </c>
      <c r="F845" s="5">
        <f t="shared" si="54"/>
        <v>18</v>
      </c>
      <c r="G845" s="30">
        <v>44304</v>
      </c>
      <c r="H845" s="1">
        <f t="shared" si="55"/>
        <v>21</v>
      </c>
    </row>
    <row r="846" spans="1:8" s="1" customFormat="1" ht="18" x14ac:dyDescent="0.35">
      <c r="A846" s="1" t="s">
        <v>883</v>
      </c>
      <c r="B846" s="4">
        <v>43969</v>
      </c>
      <c r="C846" s="37">
        <v>35.9236111111111</v>
      </c>
      <c r="D846" s="1">
        <f t="shared" si="52"/>
        <v>18</v>
      </c>
      <c r="E846" s="1">
        <f t="shared" si="53"/>
        <v>2020</v>
      </c>
      <c r="F846" s="5">
        <f t="shared" si="54"/>
        <v>18</v>
      </c>
      <c r="G846" s="30">
        <v>43969</v>
      </c>
      <c r="H846" s="1">
        <f t="shared" si="55"/>
        <v>22</v>
      </c>
    </row>
    <row r="847" spans="1:8" s="1" customFormat="1" ht="18" x14ac:dyDescent="0.35">
      <c r="A847" s="1" t="s">
        <v>884</v>
      </c>
      <c r="B847" s="4">
        <v>44933</v>
      </c>
      <c r="C847" s="37">
        <v>35.9652777777778</v>
      </c>
      <c r="D847" s="1">
        <f t="shared" si="52"/>
        <v>7</v>
      </c>
      <c r="E847" s="1">
        <f t="shared" si="53"/>
        <v>2023</v>
      </c>
      <c r="F847" s="5">
        <f t="shared" si="54"/>
        <v>7</v>
      </c>
      <c r="G847" s="30">
        <v>44933</v>
      </c>
      <c r="H847" s="1">
        <f t="shared" si="55"/>
        <v>23</v>
      </c>
    </row>
    <row r="848" spans="1:8" s="1" customFormat="1" ht="18" x14ac:dyDescent="0.35">
      <c r="A848" s="1" t="s">
        <v>885</v>
      </c>
      <c r="B848" s="4">
        <v>44074</v>
      </c>
      <c r="C848" s="37">
        <v>36.0069444444444</v>
      </c>
      <c r="D848" s="1">
        <f t="shared" si="52"/>
        <v>31</v>
      </c>
      <c r="E848" s="1">
        <f t="shared" si="53"/>
        <v>2020</v>
      </c>
      <c r="F848" s="5">
        <f t="shared" si="54"/>
        <v>31</v>
      </c>
      <c r="G848" s="30">
        <v>44074</v>
      </c>
      <c r="H848" s="1">
        <f t="shared" si="55"/>
        <v>0</v>
      </c>
    </row>
    <row r="849" spans="1:8" s="1" customFormat="1" ht="18" x14ac:dyDescent="0.35">
      <c r="A849" s="1" t="s">
        <v>886</v>
      </c>
      <c r="B849" s="4">
        <v>45003</v>
      </c>
      <c r="C849" s="37">
        <v>36.0486111111111</v>
      </c>
      <c r="D849" s="1">
        <f t="shared" si="52"/>
        <v>18</v>
      </c>
      <c r="E849" s="1">
        <f t="shared" si="53"/>
        <v>2023</v>
      </c>
      <c r="F849" s="5">
        <f t="shared" si="54"/>
        <v>18</v>
      </c>
      <c r="G849" s="30">
        <v>45003</v>
      </c>
      <c r="H849" s="1">
        <f t="shared" si="55"/>
        <v>1</v>
      </c>
    </row>
    <row r="850" spans="1:8" s="1" customFormat="1" ht="18" x14ac:dyDescent="0.35">
      <c r="A850" s="1" t="s">
        <v>887</v>
      </c>
      <c r="B850" s="4">
        <v>44542</v>
      </c>
      <c r="C850" s="37">
        <v>36.0902777777778</v>
      </c>
      <c r="D850" s="1">
        <f t="shared" si="52"/>
        <v>12</v>
      </c>
      <c r="E850" s="1">
        <f t="shared" si="53"/>
        <v>2021</v>
      </c>
      <c r="F850" s="5">
        <f t="shared" si="54"/>
        <v>12</v>
      </c>
      <c r="G850" s="30">
        <v>44542</v>
      </c>
      <c r="H850" s="1">
        <f t="shared" si="55"/>
        <v>2</v>
      </c>
    </row>
    <row r="851" spans="1:8" s="1" customFormat="1" ht="18" x14ac:dyDescent="0.35">
      <c r="A851" s="1" t="s">
        <v>888</v>
      </c>
      <c r="B851" s="4">
        <v>44444</v>
      </c>
      <c r="C851" s="37">
        <v>36.1319444444444</v>
      </c>
      <c r="D851" s="1">
        <f t="shared" si="52"/>
        <v>5</v>
      </c>
      <c r="E851" s="1">
        <f t="shared" si="53"/>
        <v>2021</v>
      </c>
      <c r="F851" s="5">
        <f t="shared" si="54"/>
        <v>5</v>
      </c>
      <c r="G851" s="30">
        <v>44444</v>
      </c>
      <c r="H851" s="1">
        <f t="shared" si="55"/>
        <v>3</v>
      </c>
    </row>
    <row r="852" spans="1:8" s="1" customFormat="1" ht="18" x14ac:dyDescent="0.35">
      <c r="A852" s="1" t="s">
        <v>889</v>
      </c>
      <c r="B852" s="4">
        <v>44800</v>
      </c>
      <c r="C852" s="37">
        <v>36.1736111111111</v>
      </c>
      <c r="D852" s="1">
        <f t="shared" si="52"/>
        <v>27</v>
      </c>
      <c r="E852" s="1">
        <f t="shared" si="53"/>
        <v>2022</v>
      </c>
      <c r="F852" s="5">
        <f t="shared" si="54"/>
        <v>27</v>
      </c>
      <c r="G852" s="30">
        <v>44800</v>
      </c>
      <c r="H852" s="1">
        <f t="shared" si="55"/>
        <v>4</v>
      </c>
    </row>
    <row r="853" spans="1:8" s="1" customFormat="1" ht="18" x14ac:dyDescent="0.35">
      <c r="A853" s="1" t="s">
        <v>890</v>
      </c>
      <c r="B853" s="4">
        <v>44200</v>
      </c>
      <c r="C853" s="37">
        <v>36.2152777777778</v>
      </c>
      <c r="D853" s="1">
        <f t="shared" si="52"/>
        <v>4</v>
      </c>
      <c r="E853" s="1">
        <f t="shared" si="53"/>
        <v>2021</v>
      </c>
      <c r="F853" s="5">
        <f t="shared" si="54"/>
        <v>4</v>
      </c>
      <c r="G853" s="30">
        <v>44200</v>
      </c>
      <c r="H853" s="1">
        <f t="shared" si="55"/>
        <v>5</v>
      </c>
    </row>
    <row r="854" spans="1:8" s="1" customFormat="1" ht="18" x14ac:dyDescent="0.35">
      <c r="A854" s="1" t="s">
        <v>891</v>
      </c>
      <c r="B854" s="4">
        <v>45009</v>
      </c>
      <c r="C854" s="37">
        <v>36.2569444444444</v>
      </c>
      <c r="D854" s="1">
        <f t="shared" si="52"/>
        <v>24</v>
      </c>
      <c r="E854" s="1">
        <f t="shared" si="53"/>
        <v>2023</v>
      </c>
      <c r="F854" s="5">
        <f t="shared" si="54"/>
        <v>24</v>
      </c>
      <c r="G854" s="30">
        <v>45009</v>
      </c>
      <c r="H854" s="1">
        <f t="shared" si="55"/>
        <v>6</v>
      </c>
    </row>
    <row r="855" spans="1:8" s="1" customFormat="1" ht="18" x14ac:dyDescent="0.35">
      <c r="A855" s="1" t="s">
        <v>892</v>
      </c>
      <c r="B855" s="4">
        <v>45510</v>
      </c>
      <c r="C855" s="37">
        <v>36.2986111111111</v>
      </c>
      <c r="D855" s="1">
        <f t="shared" si="52"/>
        <v>6</v>
      </c>
      <c r="E855" s="1">
        <f t="shared" si="53"/>
        <v>2024</v>
      </c>
      <c r="F855" s="5">
        <f t="shared" si="54"/>
        <v>6</v>
      </c>
      <c r="G855" s="30">
        <v>45510</v>
      </c>
      <c r="H855" s="1">
        <f t="shared" si="55"/>
        <v>7</v>
      </c>
    </row>
    <row r="856" spans="1:8" s="1" customFormat="1" ht="18" x14ac:dyDescent="0.35">
      <c r="A856" s="1" t="s">
        <v>893</v>
      </c>
      <c r="B856" s="4">
        <v>44868</v>
      </c>
      <c r="C856" s="37">
        <v>36.3402777777778</v>
      </c>
      <c r="D856" s="1">
        <f t="shared" si="52"/>
        <v>3</v>
      </c>
      <c r="E856" s="1">
        <f t="shared" si="53"/>
        <v>2022</v>
      </c>
      <c r="F856" s="5">
        <f t="shared" si="54"/>
        <v>3</v>
      </c>
      <c r="G856" s="30">
        <v>44868</v>
      </c>
      <c r="H856" s="1">
        <f t="shared" si="55"/>
        <v>8</v>
      </c>
    </row>
    <row r="857" spans="1:8" s="1" customFormat="1" ht="18" x14ac:dyDescent="0.35">
      <c r="A857" s="1" t="s">
        <v>894</v>
      </c>
      <c r="B857" s="4">
        <v>45362</v>
      </c>
      <c r="C857" s="37">
        <v>36.3819444444444</v>
      </c>
      <c r="D857" s="1">
        <f t="shared" si="52"/>
        <v>11</v>
      </c>
      <c r="E857" s="1">
        <f t="shared" si="53"/>
        <v>2024</v>
      </c>
      <c r="F857" s="5">
        <f t="shared" si="54"/>
        <v>11</v>
      </c>
      <c r="G857" s="30">
        <v>45362</v>
      </c>
      <c r="H857" s="1">
        <f t="shared" si="55"/>
        <v>9</v>
      </c>
    </row>
    <row r="858" spans="1:8" s="1" customFormat="1" ht="18" x14ac:dyDescent="0.35">
      <c r="A858" s="1" t="s">
        <v>895</v>
      </c>
      <c r="B858" s="4">
        <v>45556</v>
      </c>
      <c r="C858" s="37">
        <v>36.4236111111111</v>
      </c>
      <c r="D858" s="1">
        <f t="shared" si="52"/>
        <v>21</v>
      </c>
      <c r="E858" s="1">
        <f t="shared" si="53"/>
        <v>2024</v>
      </c>
      <c r="F858" s="5">
        <f t="shared" si="54"/>
        <v>21</v>
      </c>
      <c r="G858" s="30">
        <v>45556</v>
      </c>
      <c r="H858" s="1">
        <f t="shared" si="55"/>
        <v>10</v>
      </c>
    </row>
    <row r="859" spans="1:8" s="1" customFormat="1" ht="18" x14ac:dyDescent="0.35">
      <c r="A859" s="1" t="s">
        <v>896</v>
      </c>
      <c r="B859" s="4">
        <v>45079</v>
      </c>
      <c r="C859" s="37">
        <v>36.4652777777778</v>
      </c>
      <c r="D859" s="1">
        <f t="shared" si="52"/>
        <v>2</v>
      </c>
      <c r="E859" s="1">
        <f t="shared" si="53"/>
        <v>2023</v>
      </c>
      <c r="F859" s="5">
        <f t="shared" si="54"/>
        <v>2</v>
      </c>
      <c r="G859" s="30">
        <v>45079</v>
      </c>
      <c r="H859" s="1">
        <f t="shared" si="55"/>
        <v>11</v>
      </c>
    </row>
    <row r="860" spans="1:8" s="1" customFormat="1" ht="18" x14ac:dyDescent="0.35">
      <c r="A860" s="1" t="s">
        <v>897</v>
      </c>
      <c r="B860" s="4">
        <v>44758</v>
      </c>
      <c r="C860" s="37">
        <v>36.5069444444444</v>
      </c>
      <c r="D860" s="1">
        <f t="shared" si="52"/>
        <v>16</v>
      </c>
      <c r="E860" s="1">
        <f t="shared" si="53"/>
        <v>2022</v>
      </c>
      <c r="F860" s="5">
        <f t="shared" si="54"/>
        <v>16</v>
      </c>
      <c r="G860" s="30">
        <v>44758</v>
      </c>
      <c r="H860" s="1">
        <f t="shared" si="55"/>
        <v>12</v>
      </c>
    </row>
    <row r="861" spans="1:8" s="1" customFormat="1" ht="18" x14ac:dyDescent="0.35">
      <c r="A861" s="1" t="s">
        <v>898</v>
      </c>
      <c r="B861" s="4">
        <v>45011</v>
      </c>
      <c r="C861" s="37">
        <v>36.5486111111111</v>
      </c>
      <c r="D861" s="1">
        <f t="shared" si="52"/>
        <v>26</v>
      </c>
      <c r="E861" s="1">
        <f t="shared" si="53"/>
        <v>2023</v>
      </c>
      <c r="F861" s="5">
        <f t="shared" si="54"/>
        <v>26</v>
      </c>
      <c r="G861" s="30">
        <v>45011</v>
      </c>
      <c r="H861" s="1">
        <f t="shared" si="55"/>
        <v>13</v>
      </c>
    </row>
    <row r="862" spans="1:8" s="1" customFormat="1" ht="18" x14ac:dyDescent="0.35">
      <c r="A862" s="1" t="s">
        <v>899</v>
      </c>
      <c r="B862" s="4">
        <v>45484</v>
      </c>
      <c r="C862" s="37">
        <v>36.5902777777778</v>
      </c>
      <c r="D862" s="1">
        <f t="shared" si="52"/>
        <v>11</v>
      </c>
      <c r="E862" s="1">
        <f t="shared" si="53"/>
        <v>2024</v>
      </c>
      <c r="F862" s="5">
        <f t="shared" si="54"/>
        <v>11</v>
      </c>
      <c r="G862" s="30">
        <v>45484</v>
      </c>
      <c r="H862" s="1">
        <f t="shared" si="55"/>
        <v>14</v>
      </c>
    </row>
    <row r="863" spans="1:8" s="1" customFormat="1" ht="18" x14ac:dyDescent="0.35">
      <c r="A863" s="1" t="s">
        <v>900</v>
      </c>
      <c r="B863" s="4">
        <v>45288</v>
      </c>
      <c r="C863" s="37">
        <v>36.6319444444444</v>
      </c>
      <c r="D863" s="1">
        <f t="shared" si="52"/>
        <v>28</v>
      </c>
      <c r="E863" s="1">
        <f t="shared" si="53"/>
        <v>2023</v>
      </c>
      <c r="F863" s="5">
        <f t="shared" si="54"/>
        <v>28</v>
      </c>
      <c r="G863" s="30">
        <v>45288</v>
      </c>
      <c r="H863" s="1">
        <f t="shared" si="55"/>
        <v>15</v>
      </c>
    </row>
    <row r="864" spans="1:8" s="1" customFormat="1" ht="18" x14ac:dyDescent="0.35">
      <c r="A864" s="1" t="s">
        <v>901</v>
      </c>
      <c r="B864" s="4">
        <v>44230</v>
      </c>
      <c r="C864" s="37">
        <v>36.6736111111111</v>
      </c>
      <c r="D864" s="1">
        <f t="shared" si="52"/>
        <v>3</v>
      </c>
      <c r="E864" s="1">
        <f t="shared" si="53"/>
        <v>2021</v>
      </c>
      <c r="F864" s="5">
        <f t="shared" si="54"/>
        <v>3</v>
      </c>
      <c r="G864" s="30">
        <v>44230</v>
      </c>
      <c r="H864" s="1">
        <f t="shared" si="55"/>
        <v>16</v>
      </c>
    </row>
    <row r="865" spans="1:8" s="1" customFormat="1" ht="18" x14ac:dyDescent="0.35">
      <c r="A865" s="1" t="s">
        <v>902</v>
      </c>
      <c r="B865" s="4">
        <v>44313</v>
      </c>
      <c r="C865" s="37">
        <v>36.7152777777778</v>
      </c>
      <c r="D865" s="1">
        <f t="shared" si="52"/>
        <v>27</v>
      </c>
      <c r="E865" s="1">
        <f t="shared" si="53"/>
        <v>2021</v>
      </c>
      <c r="F865" s="5">
        <f t="shared" si="54"/>
        <v>27</v>
      </c>
      <c r="G865" s="30">
        <v>44313</v>
      </c>
      <c r="H865" s="1">
        <f t="shared" si="55"/>
        <v>17</v>
      </c>
    </row>
    <row r="866" spans="1:8" s="1" customFormat="1" ht="18" x14ac:dyDescent="0.35">
      <c r="A866" s="1" t="s">
        <v>903</v>
      </c>
      <c r="B866" s="4">
        <v>44267</v>
      </c>
      <c r="C866" s="37">
        <v>36.7569444444444</v>
      </c>
      <c r="D866" s="1">
        <f t="shared" si="52"/>
        <v>12</v>
      </c>
      <c r="E866" s="1">
        <f t="shared" si="53"/>
        <v>2021</v>
      </c>
      <c r="F866" s="5">
        <f t="shared" si="54"/>
        <v>12</v>
      </c>
      <c r="G866" s="30">
        <v>44267</v>
      </c>
      <c r="H866" s="1">
        <f t="shared" si="55"/>
        <v>18</v>
      </c>
    </row>
    <row r="867" spans="1:8" s="1" customFormat="1" ht="18" x14ac:dyDescent="0.35">
      <c r="A867" s="1" t="s">
        <v>904</v>
      </c>
      <c r="B867" s="4">
        <v>44655</v>
      </c>
      <c r="C867" s="37">
        <v>36.7986111111111</v>
      </c>
      <c r="D867" s="1">
        <f t="shared" si="52"/>
        <v>4</v>
      </c>
      <c r="E867" s="1">
        <f t="shared" si="53"/>
        <v>2022</v>
      </c>
      <c r="F867" s="5">
        <f t="shared" si="54"/>
        <v>4</v>
      </c>
      <c r="G867" s="30">
        <v>44655</v>
      </c>
      <c r="H867" s="1">
        <f t="shared" si="55"/>
        <v>19</v>
      </c>
    </row>
    <row r="868" spans="1:8" s="1" customFormat="1" ht="18" x14ac:dyDescent="0.35">
      <c r="A868" s="1" t="s">
        <v>905</v>
      </c>
      <c r="B868" s="4">
        <v>45312</v>
      </c>
      <c r="C868" s="37">
        <v>36.8402777777778</v>
      </c>
      <c r="D868" s="1">
        <f t="shared" si="52"/>
        <v>21</v>
      </c>
      <c r="E868" s="1">
        <f t="shared" si="53"/>
        <v>2024</v>
      </c>
      <c r="F868" s="5">
        <f t="shared" si="54"/>
        <v>21</v>
      </c>
      <c r="G868" s="30">
        <v>45312</v>
      </c>
      <c r="H868" s="1">
        <f t="shared" si="55"/>
        <v>20</v>
      </c>
    </row>
    <row r="869" spans="1:8" s="1" customFormat="1" ht="18" x14ac:dyDescent="0.35">
      <c r="A869" s="1" t="s">
        <v>906</v>
      </c>
      <c r="B869" s="4">
        <v>44826</v>
      </c>
      <c r="C869" s="37">
        <v>36.8819444444444</v>
      </c>
      <c r="D869" s="1">
        <f t="shared" si="52"/>
        <v>22</v>
      </c>
      <c r="E869" s="1">
        <f t="shared" si="53"/>
        <v>2022</v>
      </c>
      <c r="F869" s="5">
        <f t="shared" si="54"/>
        <v>22</v>
      </c>
      <c r="G869" s="30">
        <v>44826</v>
      </c>
      <c r="H869" s="1">
        <f t="shared" si="55"/>
        <v>21</v>
      </c>
    </row>
    <row r="870" spans="1:8" s="1" customFormat="1" ht="18" x14ac:dyDescent="0.35">
      <c r="A870" s="1" t="s">
        <v>907</v>
      </c>
      <c r="B870" s="4">
        <v>44085</v>
      </c>
      <c r="C870" s="37">
        <v>36.9236111111111</v>
      </c>
      <c r="D870" s="1">
        <f t="shared" si="52"/>
        <v>11</v>
      </c>
      <c r="E870" s="1">
        <f t="shared" si="53"/>
        <v>2020</v>
      </c>
      <c r="F870" s="5">
        <f t="shared" si="54"/>
        <v>11</v>
      </c>
      <c r="G870" s="30">
        <v>44085</v>
      </c>
      <c r="H870" s="1">
        <f t="shared" si="55"/>
        <v>22</v>
      </c>
    </row>
    <row r="871" spans="1:8" s="1" customFormat="1" ht="18" x14ac:dyDescent="0.35">
      <c r="A871" s="1" t="s">
        <v>908</v>
      </c>
      <c r="B871" s="4">
        <v>45051</v>
      </c>
      <c r="C871" s="37">
        <v>36.9652777777778</v>
      </c>
      <c r="D871" s="1">
        <f t="shared" si="52"/>
        <v>5</v>
      </c>
      <c r="E871" s="1">
        <f t="shared" si="53"/>
        <v>2023</v>
      </c>
      <c r="F871" s="5">
        <f t="shared" si="54"/>
        <v>5</v>
      </c>
      <c r="G871" s="30">
        <v>45051</v>
      </c>
      <c r="H871" s="1">
        <f t="shared" si="55"/>
        <v>23</v>
      </c>
    </row>
    <row r="872" spans="1:8" s="1" customFormat="1" ht="18" x14ac:dyDescent="0.35">
      <c r="A872" s="1" t="s">
        <v>909</v>
      </c>
      <c r="B872" s="4">
        <v>44425</v>
      </c>
      <c r="C872" s="37">
        <v>37.0069444444444</v>
      </c>
      <c r="D872" s="1">
        <f t="shared" si="52"/>
        <v>17</v>
      </c>
      <c r="E872" s="1">
        <f t="shared" si="53"/>
        <v>2021</v>
      </c>
      <c r="F872" s="5">
        <f t="shared" si="54"/>
        <v>17</v>
      </c>
      <c r="G872" s="30">
        <v>44425</v>
      </c>
      <c r="H872" s="1">
        <f t="shared" si="55"/>
        <v>0</v>
      </c>
    </row>
    <row r="873" spans="1:8" s="1" customFormat="1" ht="18" x14ac:dyDescent="0.35">
      <c r="A873" s="1" t="s">
        <v>910</v>
      </c>
      <c r="B873" s="4">
        <v>44522</v>
      </c>
      <c r="C873" s="37">
        <v>37.0486111111111</v>
      </c>
      <c r="D873" s="1">
        <f t="shared" si="52"/>
        <v>22</v>
      </c>
      <c r="E873" s="1">
        <f t="shared" si="53"/>
        <v>2021</v>
      </c>
      <c r="F873" s="5">
        <f t="shared" si="54"/>
        <v>22</v>
      </c>
      <c r="G873" s="30">
        <v>44522</v>
      </c>
      <c r="H873" s="1">
        <f t="shared" si="55"/>
        <v>1</v>
      </c>
    </row>
    <row r="874" spans="1:8" s="1" customFormat="1" ht="18" x14ac:dyDescent="0.35">
      <c r="A874" s="1" t="s">
        <v>911</v>
      </c>
      <c r="B874" s="4">
        <v>44894</v>
      </c>
      <c r="C874" s="37">
        <v>37.0902777777778</v>
      </c>
      <c r="D874" s="1">
        <f t="shared" si="52"/>
        <v>29</v>
      </c>
      <c r="E874" s="1">
        <f t="shared" si="53"/>
        <v>2022</v>
      </c>
      <c r="F874" s="5">
        <f t="shared" si="54"/>
        <v>29</v>
      </c>
      <c r="G874" s="30">
        <v>44894</v>
      </c>
      <c r="H874" s="1">
        <f t="shared" si="55"/>
        <v>2</v>
      </c>
    </row>
    <row r="875" spans="1:8" s="1" customFormat="1" ht="18" x14ac:dyDescent="0.35">
      <c r="A875" s="1" t="s">
        <v>912</v>
      </c>
      <c r="B875" s="4">
        <v>45214</v>
      </c>
      <c r="C875" s="37">
        <v>37.1319444444444</v>
      </c>
      <c r="D875" s="1">
        <f t="shared" si="52"/>
        <v>15</v>
      </c>
      <c r="E875" s="1">
        <f t="shared" si="53"/>
        <v>2023</v>
      </c>
      <c r="F875" s="5">
        <f t="shared" si="54"/>
        <v>15</v>
      </c>
      <c r="G875" s="30">
        <v>45214</v>
      </c>
      <c r="H875" s="1">
        <f t="shared" si="55"/>
        <v>3</v>
      </c>
    </row>
    <row r="876" spans="1:8" s="1" customFormat="1" ht="18" x14ac:dyDescent="0.35">
      <c r="A876" s="1" t="s">
        <v>913</v>
      </c>
      <c r="B876" s="4">
        <v>45288</v>
      </c>
      <c r="C876" s="37">
        <v>37.1736111111111</v>
      </c>
      <c r="D876" s="1">
        <f t="shared" si="52"/>
        <v>28</v>
      </c>
      <c r="E876" s="1">
        <f t="shared" si="53"/>
        <v>2023</v>
      </c>
      <c r="F876" s="5">
        <f t="shared" si="54"/>
        <v>28</v>
      </c>
      <c r="G876" s="30">
        <v>45288</v>
      </c>
      <c r="H876" s="1">
        <f t="shared" si="55"/>
        <v>4</v>
      </c>
    </row>
    <row r="877" spans="1:8" s="1" customFormat="1" ht="18" x14ac:dyDescent="0.35">
      <c r="A877" s="1" t="s">
        <v>914</v>
      </c>
      <c r="B877" s="4">
        <v>44991</v>
      </c>
      <c r="C877" s="37">
        <v>37.2152777777778</v>
      </c>
      <c r="D877" s="1">
        <f t="shared" si="52"/>
        <v>6</v>
      </c>
      <c r="E877" s="1">
        <f t="shared" si="53"/>
        <v>2023</v>
      </c>
      <c r="F877" s="5">
        <f t="shared" si="54"/>
        <v>6</v>
      </c>
      <c r="G877" s="30">
        <v>44991</v>
      </c>
      <c r="H877" s="1">
        <f t="shared" si="55"/>
        <v>5</v>
      </c>
    </row>
    <row r="878" spans="1:8" s="1" customFormat="1" ht="18" x14ac:dyDescent="0.35">
      <c r="A878" s="1" t="s">
        <v>915</v>
      </c>
      <c r="B878" s="4">
        <v>45500</v>
      </c>
      <c r="C878" s="37">
        <v>37.2569444444444</v>
      </c>
      <c r="D878" s="1">
        <f t="shared" si="52"/>
        <v>27</v>
      </c>
      <c r="E878" s="1">
        <f t="shared" si="53"/>
        <v>2024</v>
      </c>
      <c r="F878" s="5">
        <f t="shared" si="54"/>
        <v>27</v>
      </c>
      <c r="G878" s="30">
        <v>45500</v>
      </c>
      <c r="H878" s="1">
        <f t="shared" si="55"/>
        <v>6</v>
      </c>
    </row>
    <row r="879" spans="1:8" s="1" customFormat="1" ht="18" x14ac:dyDescent="0.35">
      <c r="A879" s="1" t="s">
        <v>916</v>
      </c>
      <c r="B879" s="4">
        <v>45221</v>
      </c>
      <c r="C879" s="37">
        <v>37.2986111111111</v>
      </c>
      <c r="D879" s="1">
        <f t="shared" si="52"/>
        <v>22</v>
      </c>
      <c r="E879" s="1">
        <f t="shared" si="53"/>
        <v>2023</v>
      </c>
      <c r="F879" s="5">
        <f t="shared" si="54"/>
        <v>22</v>
      </c>
      <c r="G879" s="30">
        <v>45221</v>
      </c>
      <c r="H879" s="1">
        <f t="shared" si="55"/>
        <v>7</v>
      </c>
    </row>
    <row r="880" spans="1:8" s="1" customFormat="1" ht="18" x14ac:dyDescent="0.35">
      <c r="A880" s="1" t="s">
        <v>917</v>
      </c>
      <c r="B880" s="4">
        <v>45654</v>
      </c>
      <c r="C880" s="37">
        <v>37.3402777777778</v>
      </c>
      <c r="D880" s="1">
        <f t="shared" si="52"/>
        <v>28</v>
      </c>
      <c r="E880" s="1">
        <f t="shared" si="53"/>
        <v>2024</v>
      </c>
      <c r="F880" s="5">
        <f t="shared" si="54"/>
        <v>28</v>
      </c>
      <c r="G880" s="30">
        <v>45654</v>
      </c>
      <c r="H880" s="1">
        <f t="shared" si="55"/>
        <v>8</v>
      </c>
    </row>
    <row r="881" spans="1:8" s="1" customFormat="1" ht="18" x14ac:dyDescent="0.35">
      <c r="A881" s="1" t="s">
        <v>918</v>
      </c>
      <c r="B881" s="4">
        <v>44429</v>
      </c>
      <c r="C881" s="37">
        <v>37.3819444444444</v>
      </c>
      <c r="D881" s="1">
        <f t="shared" si="52"/>
        <v>21</v>
      </c>
      <c r="E881" s="1">
        <f t="shared" si="53"/>
        <v>2021</v>
      </c>
      <c r="F881" s="5">
        <f t="shared" si="54"/>
        <v>21</v>
      </c>
      <c r="G881" s="30">
        <v>44429</v>
      </c>
      <c r="H881" s="1">
        <f t="shared" si="55"/>
        <v>9</v>
      </c>
    </row>
    <row r="882" spans="1:8" s="1" customFormat="1" ht="18" x14ac:dyDescent="0.35">
      <c r="A882" s="1" t="s">
        <v>919</v>
      </c>
      <c r="B882" s="4">
        <v>45242</v>
      </c>
      <c r="C882" s="37">
        <v>37.4236111111111</v>
      </c>
      <c r="D882" s="1">
        <f t="shared" si="52"/>
        <v>12</v>
      </c>
      <c r="E882" s="1">
        <f t="shared" si="53"/>
        <v>2023</v>
      </c>
      <c r="F882" s="5">
        <f t="shared" si="54"/>
        <v>12</v>
      </c>
      <c r="G882" s="30">
        <v>45242</v>
      </c>
      <c r="H882" s="1">
        <f t="shared" si="55"/>
        <v>10</v>
      </c>
    </row>
    <row r="883" spans="1:8" s="1" customFormat="1" ht="18" x14ac:dyDescent="0.35">
      <c r="A883" s="1" t="s">
        <v>920</v>
      </c>
      <c r="B883" s="4">
        <v>45187</v>
      </c>
      <c r="C883" s="37">
        <v>37.4652777777778</v>
      </c>
      <c r="D883" s="1">
        <f t="shared" si="52"/>
        <v>18</v>
      </c>
      <c r="E883" s="1">
        <f t="shared" si="53"/>
        <v>2023</v>
      </c>
      <c r="F883" s="5">
        <f t="shared" si="54"/>
        <v>18</v>
      </c>
      <c r="G883" s="30">
        <v>45187</v>
      </c>
      <c r="H883" s="1">
        <f t="shared" si="55"/>
        <v>11</v>
      </c>
    </row>
    <row r="884" spans="1:8" s="1" customFormat="1" ht="18" x14ac:dyDescent="0.35">
      <c r="A884" s="1" t="s">
        <v>921</v>
      </c>
      <c r="B884" s="4">
        <v>45161</v>
      </c>
      <c r="C884" s="37">
        <v>37.5069444444444</v>
      </c>
      <c r="D884" s="1">
        <f t="shared" si="52"/>
        <v>23</v>
      </c>
      <c r="E884" s="1">
        <f t="shared" si="53"/>
        <v>2023</v>
      </c>
      <c r="F884" s="5">
        <f t="shared" si="54"/>
        <v>23</v>
      </c>
      <c r="G884" s="30">
        <v>45161</v>
      </c>
      <c r="H884" s="1">
        <f t="shared" si="55"/>
        <v>12</v>
      </c>
    </row>
    <row r="885" spans="1:8" s="1" customFormat="1" ht="18" x14ac:dyDescent="0.35">
      <c r="A885" s="1" t="s">
        <v>922</v>
      </c>
      <c r="B885" s="4">
        <v>44060</v>
      </c>
      <c r="C885" s="37">
        <v>37.5486111111111</v>
      </c>
      <c r="D885" s="1">
        <f t="shared" si="52"/>
        <v>17</v>
      </c>
      <c r="E885" s="1">
        <f t="shared" si="53"/>
        <v>2020</v>
      </c>
      <c r="F885" s="5">
        <f t="shared" si="54"/>
        <v>17</v>
      </c>
      <c r="G885" s="30">
        <v>44060</v>
      </c>
      <c r="H885" s="1">
        <f t="shared" si="55"/>
        <v>13</v>
      </c>
    </row>
    <row r="886" spans="1:8" s="1" customFormat="1" ht="18" x14ac:dyDescent="0.35">
      <c r="A886" s="1" t="s">
        <v>923</v>
      </c>
      <c r="B886" s="4">
        <v>44447</v>
      </c>
      <c r="C886" s="37">
        <v>37.5902777777778</v>
      </c>
      <c r="D886" s="1">
        <f t="shared" si="52"/>
        <v>8</v>
      </c>
      <c r="E886" s="1">
        <f t="shared" si="53"/>
        <v>2021</v>
      </c>
      <c r="F886" s="5">
        <f t="shared" si="54"/>
        <v>8</v>
      </c>
      <c r="G886" s="30">
        <v>44447</v>
      </c>
      <c r="H886" s="1">
        <f t="shared" si="55"/>
        <v>14</v>
      </c>
    </row>
    <row r="887" spans="1:8" s="1" customFormat="1" ht="18" x14ac:dyDescent="0.35">
      <c r="A887" s="1" t="s">
        <v>924</v>
      </c>
      <c r="B887" s="4">
        <v>45628</v>
      </c>
      <c r="C887" s="37">
        <v>37.6319444444444</v>
      </c>
      <c r="D887" s="1">
        <f t="shared" si="52"/>
        <v>2</v>
      </c>
      <c r="E887" s="1">
        <f t="shared" si="53"/>
        <v>2024</v>
      </c>
      <c r="F887" s="5">
        <f t="shared" si="54"/>
        <v>2</v>
      </c>
      <c r="G887" s="30">
        <v>45628</v>
      </c>
      <c r="H887" s="1">
        <f t="shared" si="55"/>
        <v>15</v>
      </c>
    </row>
    <row r="888" spans="1:8" s="1" customFormat="1" ht="18" x14ac:dyDescent="0.35">
      <c r="A888" s="1" t="s">
        <v>925</v>
      </c>
      <c r="B888" s="4">
        <v>44751</v>
      </c>
      <c r="C888" s="37">
        <v>37.6736111111111</v>
      </c>
      <c r="D888" s="1">
        <f t="shared" si="52"/>
        <v>9</v>
      </c>
      <c r="E888" s="1">
        <f t="shared" si="53"/>
        <v>2022</v>
      </c>
      <c r="F888" s="5">
        <f t="shared" si="54"/>
        <v>9</v>
      </c>
      <c r="G888" s="30">
        <v>44751</v>
      </c>
      <c r="H888" s="1">
        <f t="shared" si="55"/>
        <v>16</v>
      </c>
    </row>
    <row r="889" spans="1:8" s="1" customFormat="1" ht="18" x14ac:dyDescent="0.35">
      <c r="A889" s="1" t="s">
        <v>926</v>
      </c>
      <c r="B889" s="4">
        <v>45550</v>
      </c>
      <c r="C889" s="37">
        <v>37.7152777777778</v>
      </c>
      <c r="D889" s="1">
        <f t="shared" si="52"/>
        <v>15</v>
      </c>
      <c r="E889" s="1">
        <f t="shared" si="53"/>
        <v>2024</v>
      </c>
      <c r="F889" s="5">
        <f t="shared" si="54"/>
        <v>15</v>
      </c>
      <c r="G889" s="30">
        <v>45550</v>
      </c>
      <c r="H889" s="1">
        <f t="shared" si="55"/>
        <v>17</v>
      </c>
    </row>
    <row r="890" spans="1:8" s="1" customFormat="1" ht="18" x14ac:dyDescent="0.35">
      <c r="A890" s="1" t="s">
        <v>927</v>
      </c>
      <c r="B890" s="4">
        <v>43908</v>
      </c>
      <c r="C890" s="37">
        <v>37.7569444444444</v>
      </c>
      <c r="D890" s="1">
        <f t="shared" si="52"/>
        <v>18</v>
      </c>
      <c r="E890" s="1">
        <f t="shared" si="53"/>
        <v>2020</v>
      </c>
      <c r="F890" s="5">
        <f t="shared" si="54"/>
        <v>18</v>
      </c>
      <c r="G890" s="30">
        <v>43908</v>
      </c>
      <c r="H890" s="1">
        <f t="shared" si="55"/>
        <v>18</v>
      </c>
    </row>
    <row r="891" spans="1:8" s="1" customFormat="1" ht="18" x14ac:dyDescent="0.35">
      <c r="A891" s="1" t="s">
        <v>928</v>
      </c>
      <c r="B891" s="4">
        <v>44957</v>
      </c>
      <c r="C891" s="37">
        <v>37.7986111111111</v>
      </c>
      <c r="D891" s="1">
        <f t="shared" si="52"/>
        <v>31</v>
      </c>
      <c r="E891" s="1">
        <f t="shared" si="53"/>
        <v>2023</v>
      </c>
      <c r="F891" s="5">
        <f t="shared" si="54"/>
        <v>31</v>
      </c>
      <c r="G891" s="30">
        <v>44957</v>
      </c>
      <c r="H891" s="1">
        <f t="shared" si="55"/>
        <v>19</v>
      </c>
    </row>
    <row r="892" spans="1:8" s="1" customFormat="1" ht="18" x14ac:dyDescent="0.35">
      <c r="A892" s="1" t="s">
        <v>929</v>
      </c>
      <c r="B892" s="4">
        <v>44823</v>
      </c>
      <c r="C892" s="37">
        <v>37.8402777777778</v>
      </c>
      <c r="D892" s="1">
        <f t="shared" si="52"/>
        <v>19</v>
      </c>
      <c r="E892" s="1">
        <f t="shared" si="53"/>
        <v>2022</v>
      </c>
      <c r="F892" s="5">
        <f t="shared" si="54"/>
        <v>19</v>
      </c>
      <c r="G892" s="30">
        <v>44823</v>
      </c>
      <c r="H892" s="1">
        <f t="shared" si="55"/>
        <v>20</v>
      </c>
    </row>
    <row r="893" spans="1:8" s="1" customFormat="1" ht="18" x14ac:dyDescent="0.35">
      <c r="A893" s="1" t="s">
        <v>930</v>
      </c>
      <c r="B893" s="4">
        <v>44699</v>
      </c>
      <c r="C893" s="37">
        <v>37.8819444444444</v>
      </c>
      <c r="D893" s="1">
        <f t="shared" si="52"/>
        <v>18</v>
      </c>
      <c r="E893" s="1">
        <f t="shared" si="53"/>
        <v>2022</v>
      </c>
      <c r="F893" s="5">
        <f t="shared" si="54"/>
        <v>18</v>
      </c>
      <c r="G893" s="30">
        <v>44699</v>
      </c>
      <c r="H893" s="1">
        <f t="shared" si="55"/>
        <v>21</v>
      </c>
    </row>
    <row r="894" spans="1:8" s="1" customFormat="1" ht="18" x14ac:dyDescent="0.35">
      <c r="A894" s="1" t="s">
        <v>931</v>
      </c>
      <c r="B894" s="4">
        <v>44631</v>
      </c>
      <c r="C894" s="37">
        <v>37.9236111111111</v>
      </c>
      <c r="D894" s="1">
        <f t="shared" si="52"/>
        <v>11</v>
      </c>
      <c r="E894" s="1">
        <f t="shared" si="53"/>
        <v>2022</v>
      </c>
      <c r="F894" s="5">
        <f t="shared" si="54"/>
        <v>11</v>
      </c>
      <c r="G894" s="30">
        <v>44631</v>
      </c>
      <c r="H894" s="1">
        <f t="shared" si="55"/>
        <v>22</v>
      </c>
    </row>
    <row r="895" spans="1:8" s="1" customFormat="1" ht="18" x14ac:dyDescent="0.35">
      <c r="A895" s="1" t="s">
        <v>932</v>
      </c>
      <c r="B895" s="4">
        <v>45388</v>
      </c>
      <c r="C895" s="37">
        <v>37.9652777777778</v>
      </c>
      <c r="D895" s="1">
        <f t="shared" si="52"/>
        <v>6</v>
      </c>
      <c r="E895" s="1">
        <f t="shared" si="53"/>
        <v>2024</v>
      </c>
      <c r="F895" s="5">
        <f t="shared" si="54"/>
        <v>6</v>
      </c>
      <c r="G895" s="30">
        <v>45388</v>
      </c>
      <c r="H895" s="1">
        <f t="shared" si="55"/>
        <v>23</v>
      </c>
    </row>
    <row r="896" spans="1:8" s="1" customFormat="1" ht="18" x14ac:dyDescent="0.35">
      <c r="A896" s="1" t="s">
        <v>933</v>
      </c>
      <c r="B896" s="4">
        <v>44673</v>
      </c>
      <c r="C896" s="37">
        <v>38.0069444444444</v>
      </c>
      <c r="D896" s="1">
        <f t="shared" si="52"/>
        <v>22</v>
      </c>
      <c r="E896" s="1">
        <f t="shared" si="53"/>
        <v>2022</v>
      </c>
      <c r="F896" s="5">
        <f t="shared" si="54"/>
        <v>22</v>
      </c>
      <c r="G896" s="30">
        <v>44673</v>
      </c>
      <c r="H896" s="1">
        <f t="shared" si="55"/>
        <v>0</v>
      </c>
    </row>
    <row r="897" spans="1:8" s="1" customFormat="1" ht="18" x14ac:dyDescent="0.35">
      <c r="A897" s="1" t="s">
        <v>934</v>
      </c>
      <c r="B897" s="4">
        <v>45453</v>
      </c>
      <c r="C897" s="37">
        <v>38.0486111111111</v>
      </c>
      <c r="D897" s="1">
        <f t="shared" si="52"/>
        <v>10</v>
      </c>
      <c r="E897" s="1">
        <f t="shared" si="53"/>
        <v>2024</v>
      </c>
      <c r="F897" s="5">
        <f t="shared" si="54"/>
        <v>10</v>
      </c>
      <c r="G897" s="30">
        <v>45453</v>
      </c>
      <c r="H897" s="1">
        <f t="shared" si="55"/>
        <v>1</v>
      </c>
    </row>
    <row r="898" spans="1:8" s="1" customFormat="1" ht="18" x14ac:dyDescent="0.35">
      <c r="A898" s="1" t="s">
        <v>935</v>
      </c>
      <c r="B898" s="4">
        <v>45274</v>
      </c>
      <c r="C898" s="37">
        <v>38.0902777777778</v>
      </c>
      <c r="D898" s="1">
        <f t="shared" si="52"/>
        <v>14</v>
      </c>
      <c r="E898" s="1">
        <f t="shared" si="53"/>
        <v>2023</v>
      </c>
      <c r="F898" s="5">
        <f t="shared" si="54"/>
        <v>14</v>
      </c>
      <c r="G898" s="30">
        <v>45274</v>
      </c>
      <c r="H898" s="1">
        <f t="shared" si="55"/>
        <v>2</v>
      </c>
    </row>
    <row r="899" spans="1:8" s="1" customFormat="1" ht="18" x14ac:dyDescent="0.35">
      <c r="A899" s="1" t="s">
        <v>936</v>
      </c>
      <c r="B899" s="4">
        <v>44435</v>
      </c>
      <c r="C899" s="37">
        <v>38.1319444444444</v>
      </c>
      <c r="D899" s="1">
        <f t="shared" ref="D899:D962" si="56">DAY(B899)</f>
        <v>27</v>
      </c>
      <c r="E899" s="1">
        <f t="shared" ref="E899:E962" si="57">YEAR(B899)</f>
        <v>2021</v>
      </c>
      <c r="F899" s="5">
        <f t="shared" ref="F899:F962" si="58">D899</f>
        <v>27</v>
      </c>
      <c r="G899" s="30">
        <v>44435</v>
      </c>
      <c r="H899" s="1">
        <f t="shared" ref="H899:H962" si="59">HOUR(C899)</f>
        <v>3</v>
      </c>
    </row>
    <row r="900" spans="1:8" s="1" customFormat="1" ht="18" x14ac:dyDescent="0.35">
      <c r="A900" s="1" t="s">
        <v>937</v>
      </c>
      <c r="B900" s="4">
        <v>44527</v>
      </c>
      <c r="C900" s="37">
        <v>38.1736111111111</v>
      </c>
      <c r="D900" s="1">
        <f t="shared" si="56"/>
        <v>27</v>
      </c>
      <c r="E900" s="1">
        <f t="shared" si="57"/>
        <v>2021</v>
      </c>
      <c r="F900" s="5">
        <f t="shared" si="58"/>
        <v>27</v>
      </c>
      <c r="G900" s="30">
        <v>44527</v>
      </c>
      <c r="H900" s="1">
        <f t="shared" si="59"/>
        <v>4</v>
      </c>
    </row>
    <row r="901" spans="1:8" s="1" customFormat="1" ht="18" x14ac:dyDescent="0.35">
      <c r="A901" s="1" t="s">
        <v>938</v>
      </c>
      <c r="B901" s="4">
        <v>44216</v>
      </c>
      <c r="C901" s="37">
        <v>38.2152777777778</v>
      </c>
      <c r="D901" s="1">
        <f t="shared" si="56"/>
        <v>20</v>
      </c>
      <c r="E901" s="1">
        <f t="shared" si="57"/>
        <v>2021</v>
      </c>
      <c r="F901" s="5">
        <f t="shared" si="58"/>
        <v>20</v>
      </c>
      <c r="G901" s="30">
        <v>44216</v>
      </c>
      <c r="H901" s="1">
        <f t="shared" si="59"/>
        <v>5</v>
      </c>
    </row>
    <row r="902" spans="1:8" s="1" customFormat="1" ht="18" x14ac:dyDescent="0.35">
      <c r="A902" s="1" t="s">
        <v>939</v>
      </c>
      <c r="B902" s="4">
        <v>43890</v>
      </c>
      <c r="C902" s="37">
        <v>38.2569444444444</v>
      </c>
      <c r="D902" s="1">
        <f t="shared" si="56"/>
        <v>29</v>
      </c>
      <c r="E902" s="1">
        <f t="shared" si="57"/>
        <v>2020</v>
      </c>
      <c r="F902" s="5">
        <f t="shared" si="58"/>
        <v>29</v>
      </c>
      <c r="G902" s="30">
        <v>43890</v>
      </c>
      <c r="H902" s="1">
        <f t="shared" si="59"/>
        <v>6</v>
      </c>
    </row>
    <row r="903" spans="1:8" s="1" customFormat="1" ht="18" x14ac:dyDescent="0.35">
      <c r="A903" s="1" t="s">
        <v>940</v>
      </c>
      <c r="B903" s="4">
        <v>43975</v>
      </c>
      <c r="C903" s="37">
        <v>38.2986111111111</v>
      </c>
      <c r="D903" s="1">
        <f t="shared" si="56"/>
        <v>24</v>
      </c>
      <c r="E903" s="1">
        <f t="shared" si="57"/>
        <v>2020</v>
      </c>
      <c r="F903" s="5">
        <f t="shared" si="58"/>
        <v>24</v>
      </c>
      <c r="G903" s="30">
        <v>43975</v>
      </c>
      <c r="H903" s="1">
        <f t="shared" si="59"/>
        <v>7</v>
      </c>
    </row>
    <row r="904" spans="1:8" s="1" customFormat="1" ht="18" x14ac:dyDescent="0.35">
      <c r="A904" s="1" t="s">
        <v>941</v>
      </c>
      <c r="B904" s="4">
        <v>45530</v>
      </c>
      <c r="C904" s="37">
        <v>38.3402777777778</v>
      </c>
      <c r="D904" s="1">
        <f t="shared" si="56"/>
        <v>26</v>
      </c>
      <c r="E904" s="1">
        <f t="shared" si="57"/>
        <v>2024</v>
      </c>
      <c r="F904" s="5">
        <f t="shared" si="58"/>
        <v>26</v>
      </c>
      <c r="G904" s="30">
        <v>45530</v>
      </c>
      <c r="H904" s="1">
        <f t="shared" si="59"/>
        <v>8</v>
      </c>
    </row>
    <row r="905" spans="1:8" s="1" customFormat="1" ht="18" x14ac:dyDescent="0.35">
      <c r="A905" s="1" t="s">
        <v>942</v>
      </c>
      <c r="B905" s="4">
        <v>44042</v>
      </c>
      <c r="C905" s="37">
        <v>38.3819444444444</v>
      </c>
      <c r="D905" s="1">
        <f t="shared" si="56"/>
        <v>30</v>
      </c>
      <c r="E905" s="1">
        <f t="shared" si="57"/>
        <v>2020</v>
      </c>
      <c r="F905" s="5">
        <f t="shared" si="58"/>
        <v>30</v>
      </c>
      <c r="G905" s="30">
        <v>44042</v>
      </c>
      <c r="H905" s="1">
        <f t="shared" si="59"/>
        <v>9</v>
      </c>
    </row>
    <row r="906" spans="1:8" s="1" customFormat="1" ht="18" x14ac:dyDescent="0.35">
      <c r="A906" s="1" t="s">
        <v>943</v>
      </c>
      <c r="B906" s="4">
        <v>44435</v>
      </c>
      <c r="C906" s="37">
        <v>38.4236111111111</v>
      </c>
      <c r="D906" s="1">
        <f t="shared" si="56"/>
        <v>27</v>
      </c>
      <c r="E906" s="1">
        <f t="shared" si="57"/>
        <v>2021</v>
      </c>
      <c r="F906" s="5">
        <f t="shared" si="58"/>
        <v>27</v>
      </c>
      <c r="G906" s="30">
        <v>44435</v>
      </c>
      <c r="H906" s="1">
        <f t="shared" si="59"/>
        <v>10</v>
      </c>
    </row>
    <row r="907" spans="1:8" s="1" customFormat="1" ht="18" x14ac:dyDescent="0.35">
      <c r="A907" s="1" t="s">
        <v>944</v>
      </c>
      <c r="B907" s="4">
        <v>44842</v>
      </c>
      <c r="C907" s="37">
        <v>38.4652777777778</v>
      </c>
      <c r="D907" s="1">
        <f t="shared" si="56"/>
        <v>8</v>
      </c>
      <c r="E907" s="1">
        <f t="shared" si="57"/>
        <v>2022</v>
      </c>
      <c r="F907" s="5">
        <f t="shared" si="58"/>
        <v>8</v>
      </c>
      <c r="G907" s="30">
        <v>44842</v>
      </c>
      <c r="H907" s="1">
        <f t="shared" si="59"/>
        <v>11</v>
      </c>
    </row>
    <row r="908" spans="1:8" s="1" customFormat="1" ht="18" x14ac:dyDescent="0.35">
      <c r="A908" s="1" t="s">
        <v>945</v>
      </c>
      <c r="B908" s="4">
        <v>45569</v>
      </c>
      <c r="C908" s="37">
        <v>38.5069444444444</v>
      </c>
      <c r="D908" s="1">
        <f t="shared" si="56"/>
        <v>4</v>
      </c>
      <c r="E908" s="1">
        <f t="shared" si="57"/>
        <v>2024</v>
      </c>
      <c r="F908" s="5">
        <f t="shared" si="58"/>
        <v>4</v>
      </c>
      <c r="G908" s="30">
        <v>45569</v>
      </c>
      <c r="H908" s="1">
        <f t="shared" si="59"/>
        <v>12</v>
      </c>
    </row>
    <row r="909" spans="1:8" s="1" customFormat="1" ht="18" x14ac:dyDescent="0.35">
      <c r="A909" s="1" t="s">
        <v>946</v>
      </c>
      <c r="B909" s="4">
        <v>45379</v>
      </c>
      <c r="C909" s="37">
        <v>38.5486111111111</v>
      </c>
      <c r="D909" s="1">
        <f t="shared" si="56"/>
        <v>28</v>
      </c>
      <c r="E909" s="1">
        <f t="shared" si="57"/>
        <v>2024</v>
      </c>
      <c r="F909" s="5">
        <f t="shared" si="58"/>
        <v>28</v>
      </c>
      <c r="G909" s="30">
        <v>45379</v>
      </c>
      <c r="H909" s="1">
        <f t="shared" si="59"/>
        <v>13</v>
      </c>
    </row>
    <row r="910" spans="1:8" s="1" customFormat="1" ht="18" x14ac:dyDescent="0.35">
      <c r="A910" s="1" t="s">
        <v>947</v>
      </c>
      <c r="B910" s="4">
        <v>44987</v>
      </c>
      <c r="C910" s="37">
        <v>38.5902777777778</v>
      </c>
      <c r="D910" s="1">
        <f t="shared" si="56"/>
        <v>2</v>
      </c>
      <c r="E910" s="1">
        <f t="shared" si="57"/>
        <v>2023</v>
      </c>
      <c r="F910" s="5">
        <f t="shared" si="58"/>
        <v>2</v>
      </c>
      <c r="G910" s="30">
        <v>44987</v>
      </c>
      <c r="H910" s="1">
        <f t="shared" si="59"/>
        <v>14</v>
      </c>
    </row>
    <row r="911" spans="1:8" s="1" customFormat="1" ht="18" x14ac:dyDescent="0.35">
      <c r="A911" s="1" t="s">
        <v>948</v>
      </c>
      <c r="B911" s="4">
        <v>44312</v>
      </c>
      <c r="C911" s="37">
        <v>38.6319444444444</v>
      </c>
      <c r="D911" s="1">
        <f t="shared" si="56"/>
        <v>26</v>
      </c>
      <c r="E911" s="1">
        <f t="shared" si="57"/>
        <v>2021</v>
      </c>
      <c r="F911" s="5">
        <f t="shared" si="58"/>
        <v>26</v>
      </c>
      <c r="G911" s="30">
        <v>44312</v>
      </c>
      <c r="H911" s="1">
        <f t="shared" si="59"/>
        <v>15</v>
      </c>
    </row>
    <row r="912" spans="1:8" s="1" customFormat="1" ht="18" x14ac:dyDescent="0.35">
      <c r="A912" s="1" t="s">
        <v>949</v>
      </c>
      <c r="B912" s="4">
        <v>44623</v>
      </c>
      <c r="C912" s="37">
        <v>38.6736111111111</v>
      </c>
      <c r="D912" s="1">
        <f t="shared" si="56"/>
        <v>3</v>
      </c>
      <c r="E912" s="1">
        <f t="shared" si="57"/>
        <v>2022</v>
      </c>
      <c r="F912" s="5">
        <f t="shared" si="58"/>
        <v>3</v>
      </c>
      <c r="G912" s="30">
        <v>44623</v>
      </c>
      <c r="H912" s="1">
        <f t="shared" si="59"/>
        <v>16</v>
      </c>
    </row>
    <row r="913" spans="1:8" s="1" customFormat="1" ht="18" x14ac:dyDescent="0.35">
      <c r="A913" s="1" t="s">
        <v>950</v>
      </c>
      <c r="B913" s="4">
        <v>44773</v>
      </c>
      <c r="C913" s="37">
        <v>38.7152777777778</v>
      </c>
      <c r="D913" s="1">
        <f t="shared" si="56"/>
        <v>31</v>
      </c>
      <c r="E913" s="1">
        <f t="shared" si="57"/>
        <v>2022</v>
      </c>
      <c r="F913" s="5">
        <f t="shared" si="58"/>
        <v>31</v>
      </c>
      <c r="G913" s="30">
        <v>44773</v>
      </c>
      <c r="H913" s="1">
        <f t="shared" si="59"/>
        <v>17</v>
      </c>
    </row>
    <row r="914" spans="1:8" s="1" customFormat="1" ht="18" x14ac:dyDescent="0.35">
      <c r="A914" s="1" t="s">
        <v>951</v>
      </c>
      <c r="B914" s="4">
        <v>45093</v>
      </c>
      <c r="C914" s="37">
        <v>38.7569444444444</v>
      </c>
      <c r="D914" s="1">
        <f t="shared" si="56"/>
        <v>16</v>
      </c>
      <c r="E914" s="1">
        <f t="shared" si="57"/>
        <v>2023</v>
      </c>
      <c r="F914" s="5">
        <f t="shared" si="58"/>
        <v>16</v>
      </c>
      <c r="G914" s="30">
        <v>45093</v>
      </c>
      <c r="H914" s="1">
        <f t="shared" si="59"/>
        <v>18</v>
      </c>
    </row>
    <row r="915" spans="1:8" s="1" customFormat="1" ht="18" x14ac:dyDescent="0.35">
      <c r="A915" s="1" t="s">
        <v>952</v>
      </c>
      <c r="B915" s="4">
        <v>44029</v>
      </c>
      <c r="C915" s="37">
        <v>38.7986111111111</v>
      </c>
      <c r="D915" s="1">
        <f t="shared" si="56"/>
        <v>17</v>
      </c>
      <c r="E915" s="1">
        <f t="shared" si="57"/>
        <v>2020</v>
      </c>
      <c r="F915" s="5">
        <f t="shared" si="58"/>
        <v>17</v>
      </c>
      <c r="G915" s="30">
        <v>44029</v>
      </c>
      <c r="H915" s="1">
        <f t="shared" si="59"/>
        <v>19</v>
      </c>
    </row>
    <row r="916" spans="1:8" s="1" customFormat="1" ht="18" x14ac:dyDescent="0.35">
      <c r="A916" s="1" t="s">
        <v>953</v>
      </c>
      <c r="B916" s="4">
        <v>44716</v>
      </c>
      <c r="C916" s="37">
        <v>38.8402777777778</v>
      </c>
      <c r="D916" s="1">
        <f t="shared" si="56"/>
        <v>4</v>
      </c>
      <c r="E916" s="1">
        <f t="shared" si="57"/>
        <v>2022</v>
      </c>
      <c r="F916" s="5">
        <f t="shared" si="58"/>
        <v>4</v>
      </c>
      <c r="G916" s="30">
        <v>44716</v>
      </c>
      <c r="H916" s="1">
        <f t="shared" si="59"/>
        <v>20</v>
      </c>
    </row>
    <row r="917" spans="1:8" s="1" customFormat="1" ht="18" x14ac:dyDescent="0.35">
      <c r="A917" s="1" t="s">
        <v>954</v>
      </c>
      <c r="B917" s="4">
        <v>45358</v>
      </c>
      <c r="C917" s="37">
        <v>38.8819444444444</v>
      </c>
      <c r="D917" s="1">
        <f t="shared" si="56"/>
        <v>7</v>
      </c>
      <c r="E917" s="1">
        <f t="shared" si="57"/>
        <v>2024</v>
      </c>
      <c r="F917" s="5">
        <f t="shared" si="58"/>
        <v>7</v>
      </c>
      <c r="G917" s="30">
        <v>45358</v>
      </c>
      <c r="H917" s="1">
        <f t="shared" si="59"/>
        <v>21</v>
      </c>
    </row>
    <row r="918" spans="1:8" s="1" customFormat="1" ht="18" x14ac:dyDescent="0.35">
      <c r="A918" s="1" t="s">
        <v>955</v>
      </c>
      <c r="B918" s="4">
        <v>44119</v>
      </c>
      <c r="C918" s="37">
        <v>38.9236111111111</v>
      </c>
      <c r="D918" s="1">
        <f t="shared" si="56"/>
        <v>15</v>
      </c>
      <c r="E918" s="1">
        <f t="shared" si="57"/>
        <v>2020</v>
      </c>
      <c r="F918" s="5">
        <f t="shared" si="58"/>
        <v>15</v>
      </c>
      <c r="G918" s="30">
        <v>44119</v>
      </c>
      <c r="H918" s="1">
        <f t="shared" si="59"/>
        <v>22</v>
      </c>
    </row>
    <row r="919" spans="1:8" s="1" customFormat="1" ht="18" x14ac:dyDescent="0.35">
      <c r="A919" s="1" t="s">
        <v>956</v>
      </c>
      <c r="B919" s="4">
        <v>44860</v>
      </c>
      <c r="C919" s="37">
        <v>38.9652777777778</v>
      </c>
      <c r="D919" s="1">
        <f t="shared" si="56"/>
        <v>26</v>
      </c>
      <c r="E919" s="1">
        <f t="shared" si="57"/>
        <v>2022</v>
      </c>
      <c r="F919" s="5">
        <f t="shared" si="58"/>
        <v>26</v>
      </c>
      <c r="G919" s="30">
        <v>44860</v>
      </c>
      <c r="H919" s="1">
        <f t="shared" si="59"/>
        <v>23</v>
      </c>
    </row>
    <row r="920" spans="1:8" s="1" customFormat="1" ht="18" x14ac:dyDescent="0.35">
      <c r="A920" s="2" t="s">
        <v>957</v>
      </c>
      <c r="B920" s="4">
        <v>45496</v>
      </c>
      <c r="C920" s="37">
        <v>39.0069444444444</v>
      </c>
      <c r="D920" s="1">
        <f t="shared" si="56"/>
        <v>23</v>
      </c>
      <c r="E920" s="1">
        <f t="shared" si="57"/>
        <v>2024</v>
      </c>
      <c r="F920" s="5">
        <f t="shared" si="58"/>
        <v>23</v>
      </c>
      <c r="G920" s="30">
        <v>45496</v>
      </c>
      <c r="H920" s="1">
        <f t="shared" si="59"/>
        <v>0</v>
      </c>
    </row>
    <row r="921" spans="1:8" s="1" customFormat="1" ht="18" x14ac:dyDescent="0.35">
      <c r="A921" s="1" t="s">
        <v>958</v>
      </c>
      <c r="B921" s="4">
        <v>44885</v>
      </c>
      <c r="C921" s="37">
        <v>39.0486111111111</v>
      </c>
      <c r="D921" s="1">
        <f t="shared" si="56"/>
        <v>20</v>
      </c>
      <c r="E921" s="1">
        <f t="shared" si="57"/>
        <v>2022</v>
      </c>
      <c r="F921" s="5">
        <f t="shared" si="58"/>
        <v>20</v>
      </c>
      <c r="G921" s="30">
        <v>44885</v>
      </c>
      <c r="H921" s="1">
        <f t="shared" si="59"/>
        <v>1</v>
      </c>
    </row>
    <row r="922" spans="1:8" s="1" customFormat="1" ht="18" x14ac:dyDescent="0.35">
      <c r="A922" s="1" t="s">
        <v>959</v>
      </c>
      <c r="B922" s="4">
        <v>44593</v>
      </c>
      <c r="C922" s="37">
        <v>39.0902777777778</v>
      </c>
      <c r="D922" s="1">
        <f t="shared" si="56"/>
        <v>1</v>
      </c>
      <c r="E922" s="1">
        <f t="shared" si="57"/>
        <v>2022</v>
      </c>
      <c r="F922" s="5">
        <f t="shared" si="58"/>
        <v>1</v>
      </c>
      <c r="G922" s="30">
        <v>44593</v>
      </c>
      <c r="H922" s="1">
        <f t="shared" si="59"/>
        <v>2</v>
      </c>
    </row>
    <row r="923" spans="1:8" s="1" customFormat="1" ht="18" x14ac:dyDescent="0.35">
      <c r="A923" s="1" t="s">
        <v>960</v>
      </c>
      <c r="B923" s="4">
        <v>43861</v>
      </c>
      <c r="C923" s="37">
        <v>39.1319444444444</v>
      </c>
      <c r="D923" s="1">
        <f t="shared" si="56"/>
        <v>31</v>
      </c>
      <c r="E923" s="1">
        <f t="shared" si="57"/>
        <v>2020</v>
      </c>
      <c r="F923" s="5">
        <f t="shared" si="58"/>
        <v>31</v>
      </c>
      <c r="G923" s="30">
        <v>43861</v>
      </c>
      <c r="H923" s="1">
        <f t="shared" si="59"/>
        <v>3</v>
      </c>
    </row>
    <row r="924" spans="1:8" s="1" customFormat="1" ht="18" x14ac:dyDescent="0.35">
      <c r="A924" s="1" t="s">
        <v>961</v>
      </c>
      <c r="B924" s="4">
        <v>44377</v>
      </c>
      <c r="C924" s="37">
        <v>39.1736111111111</v>
      </c>
      <c r="D924" s="1">
        <f t="shared" si="56"/>
        <v>30</v>
      </c>
      <c r="E924" s="1">
        <f t="shared" si="57"/>
        <v>2021</v>
      </c>
      <c r="F924" s="5">
        <f t="shared" si="58"/>
        <v>30</v>
      </c>
      <c r="G924" s="30">
        <v>44377</v>
      </c>
      <c r="H924" s="1">
        <f t="shared" si="59"/>
        <v>4</v>
      </c>
    </row>
    <row r="925" spans="1:8" s="1" customFormat="1" ht="18" x14ac:dyDescent="0.35">
      <c r="A925" s="1" t="s">
        <v>962</v>
      </c>
      <c r="B925" s="4">
        <v>44526</v>
      </c>
      <c r="C925" s="37">
        <v>39.2152777777778</v>
      </c>
      <c r="D925" s="1">
        <f t="shared" si="56"/>
        <v>26</v>
      </c>
      <c r="E925" s="1">
        <f t="shared" si="57"/>
        <v>2021</v>
      </c>
      <c r="F925" s="5">
        <f t="shared" si="58"/>
        <v>26</v>
      </c>
      <c r="G925" s="30">
        <v>44526</v>
      </c>
      <c r="H925" s="1">
        <f t="shared" si="59"/>
        <v>5</v>
      </c>
    </row>
    <row r="926" spans="1:8" s="1" customFormat="1" ht="18" x14ac:dyDescent="0.35">
      <c r="A926" s="1" t="s">
        <v>963</v>
      </c>
      <c r="B926" s="4">
        <v>45636</v>
      </c>
      <c r="C926" s="37">
        <v>39.2569444444444</v>
      </c>
      <c r="D926" s="1">
        <f t="shared" si="56"/>
        <v>10</v>
      </c>
      <c r="E926" s="1">
        <f t="shared" si="57"/>
        <v>2024</v>
      </c>
      <c r="F926" s="5">
        <f t="shared" si="58"/>
        <v>10</v>
      </c>
      <c r="G926" s="30">
        <v>45636</v>
      </c>
      <c r="H926" s="1">
        <f t="shared" si="59"/>
        <v>6</v>
      </c>
    </row>
    <row r="927" spans="1:8" s="1" customFormat="1" ht="18" x14ac:dyDescent="0.35">
      <c r="A927" s="1" t="s">
        <v>964</v>
      </c>
      <c r="B927" s="4">
        <v>44381</v>
      </c>
      <c r="C927" s="37">
        <v>39.2986111111111</v>
      </c>
      <c r="D927" s="1">
        <f t="shared" si="56"/>
        <v>4</v>
      </c>
      <c r="E927" s="1">
        <f t="shared" si="57"/>
        <v>2021</v>
      </c>
      <c r="F927" s="5">
        <f t="shared" si="58"/>
        <v>4</v>
      </c>
      <c r="G927" s="30">
        <v>44381</v>
      </c>
      <c r="H927" s="1">
        <f t="shared" si="59"/>
        <v>7</v>
      </c>
    </row>
    <row r="928" spans="1:8" s="1" customFormat="1" ht="18" x14ac:dyDescent="0.35">
      <c r="A928" s="1" t="s">
        <v>965</v>
      </c>
      <c r="B928" s="4">
        <v>45300</v>
      </c>
      <c r="C928" s="37">
        <v>39.3402777777778</v>
      </c>
      <c r="D928" s="1">
        <f t="shared" si="56"/>
        <v>9</v>
      </c>
      <c r="E928" s="1">
        <f t="shared" si="57"/>
        <v>2024</v>
      </c>
      <c r="F928" s="5">
        <f t="shared" si="58"/>
        <v>9</v>
      </c>
      <c r="G928" s="30">
        <v>45300</v>
      </c>
      <c r="H928" s="1">
        <f t="shared" si="59"/>
        <v>8</v>
      </c>
    </row>
    <row r="929" spans="1:8" s="1" customFormat="1" ht="18" x14ac:dyDescent="0.35">
      <c r="A929" s="1" t="s">
        <v>966</v>
      </c>
      <c r="B929" s="4">
        <v>45302</v>
      </c>
      <c r="C929" s="37">
        <v>39.3819444444444</v>
      </c>
      <c r="D929" s="1">
        <f t="shared" si="56"/>
        <v>11</v>
      </c>
      <c r="E929" s="1">
        <f t="shared" si="57"/>
        <v>2024</v>
      </c>
      <c r="F929" s="5">
        <f t="shared" si="58"/>
        <v>11</v>
      </c>
      <c r="G929" s="30">
        <v>45302</v>
      </c>
      <c r="H929" s="1">
        <f t="shared" si="59"/>
        <v>9</v>
      </c>
    </row>
    <row r="930" spans="1:8" s="1" customFormat="1" ht="18" x14ac:dyDescent="0.35">
      <c r="A930" s="1" t="s">
        <v>967</v>
      </c>
      <c r="B930" s="4">
        <v>45480</v>
      </c>
      <c r="C930" s="37">
        <v>39.4236111111111</v>
      </c>
      <c r="D930" s="1">
        <f t="shared" si="56"/>
        <v>7</v>
      </c>
      <c r="E930" s="1">
        <f t="shared" si="57"/>
        <v>2024</v>
      </c>
      <c r="F930" s="5">
        <f t="shared" si="58"/>
        <v>7</v>
      </c>
      <c r="G930" s="30">
        <v>45480</v>
      </c>
      <c r="H930" s="1">
        <f t="shared" si="59"/>
        <v>10</v>
      </c>
    </row>
    <row r="931" spans="1:8" s="1" customFormat="1" ht="18" x14ac:dyDescent="0.35">
      <c r="A931" s="1" t="s">
        <v>968</v>
      </c>
      <c r="B931" s="4">
        <v>45584</v>
      </c>
      <c r="C931" s="37">
        <v>39.4652777777778</v>
      </c>
      <c r="D931" s="1">
        <f t="shared" si="56"/>
        <v>19</v>
      </c>
      <c r="E931" s="1">
        <f t="shared" si="57"/>
        <v>2024</v>
      </c>
      <c r="F931" s="5">
        <f t="shared" si="58"/>
        <v>19</v>
      </c>
      <c r="G931" s="30">
        <v>45584</v>
      </c>
      <c r="H931" s="1">
        <f t="shared" si="59"/>
        <v>11</v>
      </c>
    </row>
    <row r="932" spans="1:8" s="1" customFormat="1" ht="18" x14ac:dyDescent="0.35">
      <c r="A932" s="2" t="s">
        <v>969</v>
      </c>
      <c r="B932" s="4">
        <v>44952</v>
      </c>
      <c r="C932" s="37">
        <v>39.5069444444444</v>
      </c>
      <c r="D932" s="1">
        <f t="shared" si="56"/>
        <v>26</v>
      </c>
      <c r="E932" s="1">
        <f t="shared" si="57"/>
        <v>2023</v>
      </c>
      <c r="F932" s="5">
        <f t="shared" si="58"/>
        <v>26</v>
      </c>
      <c r="G932" s="30">
        <v>44952</v>
      </c>
      <c r="H932" s="1">
        <f t="shared" si="59"/>
        <v>12</v>
      </c>
    </row>
    <row r="933" spans="1:8" s="1" customFormat="1" ht="18" x14ac:dyDescent="0.35">
      <c r="A933" s="1" t="s">
        <v>970</v>
      </c>
      <c r="B933" s="4">
        <v>45138</v>
      </c>
      <c r="C933" s="37">
        <v>39.5486111111111</v>
      </c>
      <c r="D933" s="1">
        <f t="shared" si="56"/>
        <v>31</v>
      </c>
      <c r="E933" s="1">
        <f t="shared" si="57"/>
        <v>2023</v>
      </c>
      <c r="F933" s="5">
        <f t="shared" si="58"/>
        <v>31</v>
      </c>
      <c r="G933" s="30">
        <v>45138</v>
      </c>
      <c r="H933" s="1">
        <f t="shared" si="59"/>
        <v>13</v>
      </c>
    </row>
    <row r="934" spans="1:8" s="1" customFormat="1" ht="18" x14ac:dyDescent="0.35">
      <c r="A934" s="1" t="s">
        <v>971</v>
      </c>
      <c r="B934" s="4">
        <v>44008</v>
      </c>
      <c r="C934" s="37">
        <v>39.5902777777778</v>
      </c>
      <c r="D934" s="1">
        <f t="shared" si="56"/>
        <v>26</v>
      </c>
      <c r="E934" s="1">
        <f t="shared" si="57"/>
        <v>2020</v>
      </c>
      <c r="F934" s="5">
        <f t="shared" si="58"/>
        <v>26</v>
      </c>
      <c r="G934" s="30">
        <v>44008</v>
      </c>
      <c r="H934" s="1">
        <f t="shared" si="59"/>
        <v>14</v>
      </c>
    </row>
    <row r="935" spans="1:8" s="1" customFormat="1" ht="18" x14ac:dyDescent="0.35">
      <c r="A935" s="1" t="s">
        <v>972</v>
      </c>
      <c r="B935" s="4">
        <v>44350</v>
      </c>
      <c r="C935" s="37">
        <v>39.6319444444444</v>
      </c>
      <c r="D935" s="1">
        <f t="shared" si="56"/>
        <v>3</v>
      </c>
      <c r="E935" s="1">
        <f t="shared" si="57"/>
        <v>2021</v>
      </c>
      <c r="F935" s="5">
        <f t="shared" si="58"/>
        <v>3</v>
      </c>
      <c r="G935" s="30">
        <v>44350</v>
      </c>
      <c r="H935" s="1">
        <f t="shared" si="59"/>
        <v>15</v>
      </c>
    </row>
    <row r="936" spans="1:8" s="1" customFormat="1" ht="18" x14ac:dyDescent="0.35">
      <c r="A936" s="1" t="s">
        <v>973</v>
      </c>
      <c r="B936" s="4">
        <v>44485</v>
      </c>
      <c r="C936" s="37">
        <v>39.6736111111111</v>
      </c>
      <c r="D936" s="1">
        <f t="shared" si="56"/>
        <v>16</v>
      </c>
      <c r="E936" s="1">
        <f t="shared" si="57"/>
        <v>2021</v>
      </c>
      <c r="F936" s="5">
        <f t="shared" si="58"/>
        <v>16</v>
      </c>
      <c r="G936" s="30">
        <v>44485</v>
      </c>
      <c r="H936" s="1">
        <f t="shared" si="59"/>
        <v>16</v>
      </c>
    </row>
    <row r="937" spans="1:8" s="1" customFormat="1" ht="18" x14ac:dyDescent="0.35">
      <c r="A937" s="1" t="s">
        <v>974</v>
      </c>
      <c r="B937" s="4">
        <v>45610</v>
      </c>
      <c r="C937" s="37">
        <v>39.7152777777778</v>
      </c>
      <c r="D937" s="1">
        <f t="shared" si="56"/>
        <v>14</v>
      </c>
      <c r="E937" s="1">
        <f t="shared" si="57"/>
        <v>2024</v>
      </c>
      <c r="F937" s="5">
        <f t="shared" si="58"/>
        <v>14</v>
      </c>
      <c r="G937" s="30">
        <v>45610</v>
      </c>
      <c r="H937" s="1">
        <f t="shared" si="59"/>
        <v>17</v>
      </c>
    </row>
    <row r="938" spans="1:8" s="1" customFormat="1" ht="18" x14ac:dyDescent="0.35">
      <c r="A938" s="1">
        <v>57495429</v>
      </c>
      <c r="B938" s="4">
        <v>43969</v>
      </c>
      <c r="C938" s="37">
        <v>39.7569444444444</v>
      </c>
      <c r="D938" s="1">
        <f t="shared" si="56"/>
        <v>18</v>
      </c>
      <c r="E938" s="1">
        <f t="shared" si="57"/>
        <v>2020</v>
      </c>
      <c r="F938" s="5">
        <f t="shared" si="58"/>
        <v>18</v>
      </c>
      <c r="G938" s="30">
        <v>43969</v>
      </c>
      <c r="H938" s="1">
        <f t="shared" si="59"/>
        <v>18</v>
      </c>
    </row>
    <row r="939" spans="1:8" s="1" customFormat="1" ht="18" x14ac:dyDescent="0.35">
      <c r="A939" s="1">
        <v>1515261</v>
      </c>
      <c r="B939" s="4">
        <v>43903</v>
      </c>
      <c r="C939" s="37">
        <v>39.7986111111111</v>
      </c>
      <c r="D939" s="1">
        <f t="shared" si="56"/>
        <v>13</v>
      </c>
      <c r="E939" s="1">
        <f t="shared" si="57"/>
        <v>2020</v>
      </c>
      <c r="F939" s="5">
        <f t="shared" si="58"/>
        <v>13</v>
      </c>
      <c r="G939" s="30">
        <v>43903</v>
      </c>
      <c r="H939" s="1">
        <f t="shared" si="59"/>
        <v>19</v>
      </c>
    </row>
    <row r="940" spans="1:8" s="1" customFormat="1" ht="18" x14ac:dyDescent="0.35">
      <c r="A940" s="1" t="s">
        <v>975</v>
      </c>
      <c r="B940" s="4">
        <v>45538</v>
      </c>
      <c r="C940" s="37">
        <v>39.8402777777778</v>
      </c>
      <c r="D940" s="1">
        <f t="shared" si="56"/>
        <v>3</v>
      </c>
      <c r="E940" s="1">
        <f t="shared" si="57"/>
        <v>2024</v>
      </c>
      <c r="F940" s="5">
        <f t="shared" si="58"/>
        <v>3</v>
      </c>
      <c r="G940" s="30">
        <v>45538</v>
      </c>
      <c r="H940" s="1">
        <f t="shared" si="59"/>
        <v>20</v>
      </c>
    </row>
    <row r="941" spans="1:8" s="1" customFormat="1" ht="18" x14ac:dyDescent="0.35">
      <c r="A941" s="1" t="s">
        <v>976</v>
      </c>
      <c r="B941" s="4">
        <v>45417</v>
      </c>
      <c r="C941" s="37">
        <v>39.8819444444444</v>
      </c>
      <c r="D941" s="1">
        <f t="shared" si="56"/>
        <v>5</v>
      </c>
      <c r="E941" s="1">
        <f t="shared" si="57"/>
        <v>2024</v>
      </c>
      <c r="F941" s="5">
        <f t="shared" si="58"/>
        <v>5</v>
      </c>
      <c r="G941" s="30">
        <v>45417</v>
      </c>
      <c r="H941" s="1">
        <f t="shared" si="59"/>
        <v>21</v>
      </c>
    </row>
    <row r="942" spans="1:8" s="1" customFormat="1" ht="18" x14ac:dyDescent="0.35">
      <c r="A942" s="1" t="s">
        <v>977</v>
      </c>
      <c r="B942" s="4">
        <v>43846</v>
      </c>
      <c r="C942" s="37">
        <v>39.9236111111111</v>
      </c>
      <c r="D942" s="1">
        <f t="shared" si="56"/>
        <v>16</v>
      </c>
      <c r="E942" s="1">
        <f t="shared" si="57"/>
        <v>2020</v>
      </c>
      <c r="F942" s="5">
        <f t="shared" si="58"/>
        <v>16</v>
      </c>
      <c r="G942" s="30">
        <v>43846</v>
      </c>
      <c r="H942" s="1">
        <f t="shared" si="59"/>
        <v>22</v>
      </c>
    </row>
    <row r="943" spans="1:8" s="1" customFormat="1" ht="18" x14ac:dyDescent="0.35">
      <c r="A943" s="1" t="s">
        <v>978</v>
      </c>
      <c r="B943" s="4">
        <v>45498</v>
      </c>
      <c r="C943" s="37">
        <v>39.9652777777778</v>
      </c>
      <c r="D943" s="1">
        <f t="shared" si="56"/>
        <v>25</v>
      </c>
      <c r="E943" s="1">
        <f t="shared" si="57"/>
        <v>2024</v>
      </c>
      <c r="F943" s="5">
        <f t="shared" si="58"/>
        <v>25</v>
      </c>
      <c r="G943" s="30">
        <v>45498</v>
      </c>
      <c r="H943" s="1">
        <f t="shared" si="59"/>
        <v>23</v>
      </c>
    </row>
    <row r="944" spans="1:8" s="1" customFormat="1" ht="18" x14ac:dyDescent="0.35">
      <c r="A944" s="1" t="s">
        <v>979</v>
      </c>
      <c r="B944" s="4">
        <v>45446</v>
      </c>
      <c r="C944" s="37">
        <v>40.0069444444444</v>
      </c>
      <c r="D944" s="1">
        <f t="shared" si="56"/>
        <v>3</v>
      </c>
      <c r="E944" s="1">
        <f t="shared" si="57"/>
        <v>2024</v>
      </c>
      <c r="F944" s="5">
        <f t="shared" si="58"/>
        <v>3</v>
      </c>
      <c r="G944" s="30">
        <v>45446</v>
      </c>
      <c r="H944" s="1">
        <f t="shared" si="59"/>
        <v>0</v>
      </c>
    </row>
    <row r="945" spans="1:8" s="1" customFormat="1" ht="18" x14ac:dyDescent="0.35">
      <c r="A945" s="1" t="s">
        <v>980</v>
      </c>
      <c r="B945" s="4">
        <v>44666</v>
      </c>
      <c r="C945" s="37">
        <v>40.0486111111111</v>
      </c>
      <c r="D945" s="1">
        <f t="shared" si="56"/>
        <v>15</v>
      </c>
      <c r="E945" s="1">
        <f t="shared" si="57"/>
        <v>2022</v>
      </c>
      <c r="F945" s="5">
        <f t="shared" si="58"/>
        <v>15</v>
      </c>
      <c r="G945" s="30">
        <v>44666</v>
      </c>
      <c r="H945" s="1">
        <f t="shared" si="59"/>
        <v>1</v>
      </c>
    </row>
    <row r="946" spans="1:8" s="1" customFormat="1" ht="18" x14ac:dyDescent="0.35">
      <c r="A946" s="1" t="s">
        <v>981</v>
      </c>
      <c r="B946" s="4">
        <v>44434</v>
      </c>
      <c r="C946" s="37">
        <v>40.0902777777778</v>
      </c>
      <c r="D946" s="1">
        <f t="shared" si="56"/>
        <v>26</v>
      </c>
      <c r="E946" s="1">
        <f t="shared" si="57"/>
        <v>2021</v>
      </c>
      <c r="F946" s="5">
        <f t="shared" si="58"/>
        <v>26</v>
      </c>
      <c r="G946" s="30">
        <v>44434</v>
      </c>
      <c r="H946" s="1">
        <f t="shared" si="59"/>
        <v>2</v>
      </c>
    </row>
    <row r="947" spans="1:8" s="1" customFormat="1" ht="18" x14ac:dyDescent="0.35">
      <c r="A947" s="1" t="s">
        <v>982</v>
      </c>
      <c r="B947" s="4">
        <v>44231</v>
      </c>
      <c r="C947" s="37">
        <v>40.1319444444444</v>
      </c>
      <c r="D947" s="1">
        <f t="shared" si="56"/>
        <v>4</v>
      </c>
      <c r="E947" s="1">
        <f t="shared" si="57"/>
        <v>2021</v>
      </c>
      <c r="F947" s="5">
        <f t="shared" si="58"/>
        <v>4</v>
      </c>
      <c r="G947" s="30">
        <v>44231</v>
      </c>
      <c r="H947" s="1">
        <f t="shared" si="59"/>
        <v>3</v>
      </c>
    </row>
    <row r="948" spans="1:8" s="1" customFormat="1" ht="18" x14ac:dyDescent="0.35">
      <c r="A948" s="1" t="s">
        <v>983</v>
      </c>
      <c r="B948" s="4">
        <v>45458</v>
      </c>
      <c r="C948" s="37">
        <v>40.1736111111111</v>
      </c>
      <c r="D948" s="1">
        <f t="shared" si="56"/>
        <v>15</v>
      </c>
      <c r="E948" s="1">
        <f t="shared" si="57"/>
        <v>2024</v>
      </c>
      <c r="F948" s="5">
        <f t="shared" si="58"/>
        <v>15</v>
      </c>
      <c r="G948" s="30">
        <v>45458</v>
      </c>
      <c r="H948" s="1">
        <f t="shared" si="59"/>
        <v>4</v>
      </c>
    </row>
    <row r="949" spans="1:8" s="1" customFormat="1" ht="18" x14ac:dyDescent="0.35">
      <c r="A949" s="1" t="s">
        <v>984</v>
      </c>
      <c r="B949" s="4">
        <v>45239</v>
      </c>
      <c r="C949" s="37">
        <v>40.2152777777778</v>
      </c>
      <c r="D949" s="1">
        <f t="shared" si="56"/>
        <v>9</v>
      </c>
      <c r="E949" s="1">
        <f t="shared" si="57"/>
        <v>2023</v>
      </c>
      <c r="F949" s="5">
        <f t="shared" si="58"/>
        <v>9</v>
      </c>
      <c r="G949" s="30">
        <v>45239</v>
      </c>
      <c r="H949" s="1">
        <f t="shared" si="59"/>
        <v>5</v>
      </c>
    </row>
    <row r="950" spans="1:8" s="1" customFormat="1" ht="18" x14ac:dyDescent="0.35">
      <c r="A950" s="1" t="s">
        <v>985</v>
      </c>
      <c r="B950" s="4">
        <v>45469</v>
      </c>
      <c r="C950" s="37">
        <v>40.2569444444444</v>
      </c>
      <c r="D950" s="1">
        <f t="shared" si="56"/>
        <v>26</v>
      </c>
      <c r="E950" s="1">
        <f t="shared" si="57"/>
        <v>2024</v>
      </c>
      <c r="F950" s="5">
        <f t="shared" si="58"/>
        <v>26</v>
      </c>
      <c r="G950" s="30">
        <v>45469</v>
      </c>
      <c r="H950" s="1">
        <f t="shared" si="59"/>
        <v>6</v>
      </c>
    </row>
    <row r="951" spans="1:8" s="1" customFormat="1" ht="18" x14ac:dyDescent="0.35">
      <c r="A951" s="1">
        <v>26426491</v>
      </c>
      <c r="B951" s="4">
        <v>44720</v>
      </c>
      <c r="C951" s="37">
        <v>40.2986111111111</v>
      </c>
      <c r="D951" s="1">
        <f t="shared" si="56"/>
        <v>8</v>
      </c>
      <c r="E951" s="1">
        <f t="shared" si="57"/>
        <v>2022</v>
      </c>
      <c r="F951" s="5">
        <f t="shared" si="58"/>
        <v>8</v>
      </c>
      <c r="G951" s="30">
        <v>44720</v>
      </c>
      <c r="H951" s="1">
        <f t="shared" si="59"/>
        <v>7</v>
      </c>
    </row>
    <row r="952" spans="1:8" s="1" customFormat="1" ht="18" x14ac:dyDescent="0.35">
      <c r="A952" s="1" t="s">
        <v>986</v>
      </c>
      <c r="B952" s="4">
        <v>45617</v>
      </c>
      <c r="C952" s="37">
        <v>40.3402777777778</v>
      </c>
      <c r="D952" s="1">
        <f t="shared" si="56"/>
        <v>21</v>
      </c>
      <c r="E952" s="1">
        <f t="shared" si="57"/>
        <v>2024</v>
      </c>
      <c r="F952" s="5">
        <f t="shared" si="58"/>
        <v>21</v>
      </c>
      <c r="G952" s="30">
        <v>45617</v>
      </c>
      <c r="H952" s="1">
        <f t="shared" si="59"/>
        <v>8</v>
      </c>
    </row>
    <row r="953" spans="1:8" s="1" customFormat="1" ht="18" x14ac:dyDescent="0.35">
      <c r="A953" s="1" t="s">
        <v>987</v>
      </c>
      <c r="B953" s="4">
        <v>45547</v>
      </c>
      <c r="C953" s="37">
        <v>40.3819444444444</v>
      </c>
      <c r="D953" s="1">
        <f t="shared" si="56"/>
        <v>12</v>
      </c>
      <c r="E953" s="1">
        <f t="shared" si="57"/>
        <v>2024</v>
      </c>
      <c r="F953" s="5">
        <f t="shared" si="58"/>
        <v>12</v>
      </c>
      <c r="G953" s="30">
        <v>45547</v>
      </c>
      <c r="H953" s="1">
        <f t="shared" si="59"/>
        <v>9</v>
      </c>
    </row>
    <row r="954" spans="1:8" s="1" customFormat="1" ht="18" x14ac:dyDescent="0.35">
      <c r="A954" s="1" t="s">
        <v>988</v>
      </c>
      <c r="B954" s="4">
        <v>44399</v>
      </c>
      <c r="C954" s="37">
        <v>40.4236111111111</v>
      </c>
      <c r="D954" s="1">
        <f t="shared" si="56"/>
        <v>22</v>
      </c>
      <c r="E954" s="1">
        <f t="shared" si="57"/>
        <v>2021</v>
      </c>
      <c r="F954" s="5">
        <f t="shared" si="58"/>
        <v>22</v>
      </c>
      <c r="G954" s="30">
        <v>44399</v>
      </c>
      <c r="H954" s="1">
        <f t="shared" si="59"/>
        <v>10</v>
      </c>
    </row>
    <row r="955" spans="1:8" s="1" customFormat="1" ht="18" x14ac:dyDescent="0.35">
      <c r="A955" s="1" t="s">
        <v>989</v>
      </c>
      <c r="B955" s="4">
        <v>43935</v>
      </c>
      <c r="C955" s="37">
        <v>40.4652777777778</v>
      </c>
      <c r="D955" s="1">
        <f t="shared" si="56"/>
        <v>14</v>
      </c>
      <c r="E955" s="1">
        <f t="shared" si="57"/>
        <v>2020</v>
      </c>
      <c r="F955" s="5">
        <f t="shared" si="58"/>
        <v>14</v>
      </c>
      <c r="G955" s="30">
        <v>43935</v>
      </c>
      <c r="H955" s="1">
        <f t="shared" si="59"/>
        <v>11</v>
      </c>
    </row>
    <row r="956" spans="1:8" s="1" customFormat="1" ht="18" x14ac:dyDescent="0.35">
      <c r="A956" s="1" t="s">
        <v>990</v>
      </c>
      <c r="B956" s="4">
        <v>44890</v>
      </c>
      <c r="C956" s="37">
        <v>40.5069444444444</v>
      </c>
      <c r="D956" s="1">
        <f t="shared" si="56"/>
        <v>25</v>
      </c>
      <c r="E956" s="1">
        <f t="shared" si="57"/>
        <v>2022</v>
      </c>
      <c r="F956" s="5">
        <f t="shared" si="58"/>
        <v>25</v>
      </c>
      <c r="G956" s="30">
        <v>44890</v>
      </c>
      <c r="H956" s="1">
        <f t="shared" si="59"/>
        <v>12</v>
      </c>
    </row>
    <row r="957" spans="1:8" s="1" customFormat="1" ht="18" x14ac:dyDescent="0.35">
      <c r="A957" s="1" t="s">
        <v>991</v>
      </c>
      <c r="B957" s="4">
        <v>44829</v>
      </c>
      <c r="C957" s="37">
        <v>40.5486111111111</v>
      </c>
      <c r="D957" s="1">
        <f t="shared" si="56"/>
        <v>25</v>
      </c>
      <c r="E957" s="1">
        <f t="shared" si="57"/>
        <v>2022</v>
      </c>
      <c r="F957" s="5">
        <f t="shared" si="58"/>
        <v>25</v>
      </c>
      <c r="G957" s="30">
        <v>44829</v>
      </c>
      <c r="H957" s="1">
        <f t="shared" si="59"/>
        <v>13</v>
      </c>
    </row>
    <row r="958" spans="1:8" s="1" customFormat="1" ht="18" x14ac:dyDescent="0.35">
      <c r="A958" s="1" t="s">
        <v>992</v>
      </c>
      <c r="B958" s="4">
        <v>44889</v>
      </c>
      <c r="C958" s="37">
        <v>40.5902777777778</v>
      </c>
      <c r="D958" s="1">
        <f t="shared" si="56"/>
        <v>24</v>
      </c>
      <c r="E958" s="1">
        <f t="shared" si="57"/>
        <v>2022</v>
      </c>
      <c r="F958" s="5">
        <f t="shared" si="58"/>
        <v>24</v>
      </c>
      <c r="G958" s="30">
        <v>44889</v>
      </c>
      <c r="H958" s="1">
        <f t="shared" si="59"/>
        <v>14</v>
      </c>
    </row>
    <row r="959" spans="1:8" s="1" customFormat="1" ht="18" x14ac:dyDescent="0.35">
      <c r="A959" s="1" t="s">
        <v>993</v>
      </c>
      <c r="B959" s="4">
        <v>45628</v>
      </c>
      <c r="C959" s="37">
        <v>40.6319444444444</v>
      </c>
      <c r="D959" s="1">
        <f t="shared" si="56"/>
        <v>2</v>
      </c>
      <c r="E959" s="1">
        <f t="shared" si="57"/>
        <v>2024</v>
      </c>
      <c r="F959" s="5">
        <f t="shared" si="58"/>
        <v>2</v>
      </c>
      <c r="G959" s="30">
        <v>45628</v>
      </c>
      <c r="H959" s="1">
        <f t="shared" si="59"/>
        <v>15</v>
      </c>
    </row>
    <row r="960" spans="1:8" s="1" customFormat="1" ht="18" x14ac:dyDescent="0.35">
      <c r="A960" s="1" t="s">
        <v>994</v>
      </c>
      <c r="B960" s="4">
        <v>44835</v>
      </c>
      <c r="C960" s="37">
        <v>40.6736111111111</v>
      </c>
      <c r="D960" s="1">
        <f t="shared" si="56"/>
        <v>1</v>
      </c>
      <c r="E960" s="1">
        <f t="shared" si="57"/>
        <v>2022</v>
      </c>
      <c r="F960" s="5">
        <f t="shared" si="58"/>
        <v>1</v>
      </c>
      <c r="G960" s="30">
        <v>44835</v>
      </c>
      <c r="H960" s="1">
        <f t="shared" si="59"/>
        <v>16</v>
      </c>
    </row>
    <row r="961" spans="1:8" s="1" customFormat="1" ht="18" x14ac:dyDescent="0.35">
      <c r="A961" s="1" t="s">
        <v>995</v>
      </c>
      <c r="B961" s="4">
        <v>45448</v>
      </c>
      <c r="C961" s="37">
        <v>40.7152777777778</v>
      </c>
      <c r="D961" s="1">
        <f t="shared" si="56"/>
        <v>5</v>
      </c>
      <c r="E961" s="1">
        <f t="shared" si="57"/>
        <v>2024</v>
      </c>
      <c r="F961" s="5">
        <f t="shared" si="58"/>
        <v>5</v>
      </c>
      <c r="G961" s="30">
        <v>45448</v>
      </c>
      <c r="H961" s="1">
        <f t="shared" si="59"/>
        <v>17</v>
      </c>
    </row>
    <row r="962" spans="1:8" s="1" customFormat="1" ht="18" x14ac:dyDescent="0.35">
      <c r="A962" s="1" t="s">
        <v>996</v>
      </c>
      <c r="B962" s="4">
        <v>43849</v>
      </c>
      <c r="C962" s="37">
        <v>40.7569444444444</v>
      </c>
      <c r="D962" s="1">
        <f t="shared" si="56"/>
        <v>19</v>
      </c>
      <c r="E962" s="1">
        <f t="shared" si="57"/>
        <v>2020</v>
      </c>
      <c r="F962" s="5">
        <f t="shared" si="58"/>
        <v>19</v>
      </c>
      <c r="G962" s="30">
        <v>43849</v>
      </c>
      <c r="H962" s="1">
        <f t="shared" si="59"/>
        <v>18</v>
      </c>
    </row>
    <row r="963" spans="1:8" s="1" customFormat="1" ht="18" x14ac:dyDescent="0.35">
      <c r="A963" s="1" t="s">
        <v>997</v>
      </c>
      <c r="B963" s="4">
        <v>44827</v>
      </c>
      <c r="C963" s="37">
        <v>40.7986111111111</v>
      </c>
      <c r="D963" s="1">
        <f t="shared" ref="D963:D1026" si="60">DAY(B963)</f>
        <v>23</v>
      </c>
      <c r="E963" s="1">
        <f t="shared" ref="E963:E1026" si="61">YEAR(B963)</f>
        <v>2022</v>
      </c>
      <c r="F963" s="5">
        <f t="shared" ref="F963:F1026" si="62">D963</f>
        <v>23</v>
      </c>
      <c r="G963" s="30">
        <v>44827</v>
      </c>
      <c r="H963" s="1">
        <f t="shared" ref="H963:H1026" si="63">HOUR(C963)</f>
        <v>19</v>
      </c>
    </row>
    <row r="964" spans="1:8" s="1" customFormat="1" ht="18" x14ac:dyDescent="0.35">
      <c r="A964" s="1" t="s">
        <v>998</v>
      </c>
      <c r="B964" s="4">
        <v>45510</v>
      </c>
      <c r="C964" s="37">
        <v>40.8402777777778</v>
      </c>
      <c r="D964" s="1">
        <f t="shared" si="60"/>
        <v>6</v>
      </c>
      <c r="E964" s="1">
        <f t="shared" si="61"/>
        <v>2024</v>
      </c>
      <c r="F964" s="5">
        <f t="shared" si="62"/>
        <v>6</v>
      </c>
      <c r="G964" s="30">
        <v>45510</v>
      </c>
      <c r="H964" s="1">
        <f t="shared" si="63"/>
        <v>20</v>
      </c>
    </row>
    <row r="965" spans="1:8" s="1" customFormat="1" ht="18" x14ac:dyDescent="0.35">
      <c r="A965" s="1" t="s">
        <v>999</v>
      </c>
      <c r="B965" s="4">
        <v>43845</v>
      </c>
      <c r="C965" s="37">
        <v>40.8819444444444</v>
      </c>
      <c r="D965" s="1">
        <f t="shared" si="60"/>
        <v>15</v>
      </c>
      <c r="E965" s="1">
        <f t="shared" si="61"/>
        <v>2020</v>
      </c>
      <c r="F965" s="5">
        <f t="shared" si="62"/>
        <v>15</v>
      </c>
      <c r="G965" s="30">
        <v>43845</v>
      </c>
      <c r="H965" s="1">
        <f t="shared" si="63"/>
        <v>21</v>
      </c>
    </row>
    <row r="966" spans="1:8" s="1" customFormat="1" ht="18" x14ac:dyDescent="0.35">
      <c r="A966" s="1" t="s">
        <v>1000</v>
      </c>
      <c r="B966" s="4">
        <v>45566</v>
      </c>
      <c r="C966" s="37">
        <v>40.9236111111111</v>
      </c>
      <c r="D966" s="1">
        <f t="shared" si="60"/>
        <v>1</v>
      </c>
      <c r="E966" s="1">
        <f t="shared" si="61"/>
        <v>2024</v>
      </c>
      <c r="F966" s="5">
        <f t="shared" si="62"/>
        <v>1</v>
      </c>
      <c r="G966" s="30">
        <v>45566</v>
      </c>
      <c r="H966" s="1">
        <f t="shared" si="63"/>
        <v>22</v>
      </c>
    </row>
    <row r="967" spans="1:8" s="1" customFormat="1" ht="18" x14ac:dyDescent="0.35">
      <c r="A967" s="1" t="s">
        <v>1001</v>
      </c>
      <c r="B967" s="4">
        <v>45396</v>
      </c>
      <c r="C967" s="37">
        <v>40.9652777777778</v>
      </c>
      <c r="D967" s="1">
        <f t="shared" si="60"/>
        <v>14</v>
      </c>
      <c r="E967" s="1">
        <f t="shared" si="61"/>
        <v>2024</v>
      </c>
      <c r="F967" s="5">
        <f t="shared" si="62"/>
        <v>14</v>
      </c>
      <c r="G967" s="30">
        <v>45396</v>
      </c>
      <c r="H967" s="1">
        <f t="shared" si="63"/>
        <v>23</v>
      </c>
    </row>
    <row r="968" spans="1:8" s="1" customFormat="1" ht="18" x14ac:dyDescent="0.35">
      <c r="A968" s="1" t="s">
        <v>1002</v>
      </c>
      <c r="B968" s="4">
        <v>45354</v>
      </c>
      <c r="C968" s="37">
        <v>41.0069444444444</v>
      </c>
      <c r="D968" s="1">
        <f t="shared" si="60"/>
        <v>3</v>
      </c>
      <c r="E968" s="1">
        <f t="shared" si="61"/>
        <v>2024</v>
      </c>
      <c r="F968" s="5">
        <f t="shared" si="62"/>
        <v>3</v>
      </c>
      <c r="G968" s="30">
        <v>45354</v>
      </c>
      <c r="H968" s="1">
        <f t="shared" si="63"/>
        <v>0</v>
      </c>
    </row>
    <row r="969" spans="1:8" s="1" customFormat="1" ht="18" x14ac:dyDescent="0.35">
      <c r="A969" s="1" t="s">
        <v>1003</v>
      </c>
      <c r="B969" s="4">
        <v>44314</v>
      </c>
      <c r="C969" s="37">
        <v>41.0486111111111</v>
      </c>
      <c r="D969" s="1">
        <f t="shared" si="60"/>
        <v>28</v>
      </c>
      <c r="E969" s="1">
        <f t="shared" si="61"/>
        <v>2021</v>
      </c>
      <c r="F969" s="5">
        <f t="shared" si="62"/>
        <v>28</v>
      </c>
      <c r="G969" s="30">
        <v>44314</v>
      </c>
      <c r="H969" s="1">
        <f t="shared" si="63"/>
        <v>1</v>
      </c>
    </row>
    <row r="970" spans="1:8" s="1" customFormat="1" ht="18" x14ac:dyDescent="0.35">
      <c r="A970" s="1" t="s">
        <v>1004</v>
      </c>
      <c r="B970" s="4">
        <v>44071</v>
      </c>
      <c r="C970" s="37">
        <v>41.0902777777778</v>
      </c>
      <c r="D970" s="1">
        <f t="shared" si="60"/>
        <v>28</v>
      </c>
      <c r="E970" s="1">
        <f t="shared" si="61"/>
        <v>2020</v>
      </c>
      <c r="F970" s="5">
        <f t="shared" si="62"/>
        <v>28</v>
      </c>
      <c r="G970" s="30">
        <v>44071</v>
      </c>
      <c r="H970" s="1">
        <f t="shared" si="63"/>
        <v>2</v>
      </c>
    </row>
    <row r="971" spans="1:8" s="1" customFormat="1" ht="18" x14ac:dyDescent="0.35">
      <c r="A971" s="1" t="s">
        <v>1005</v>
      </c>
      <c r="B971" s="4">
        <v>44630</v>
      </c>
      <c r="C971" s="37">
        <v>41.1319444444444</v>
      </c>
      <c r="D971" s="1">
        <f t="shared" si="60"/>
        <v>10</v>
      </c>
      <c r="E971" s="1">
        <f t="shared" si="61"/>
        <v>2022</v>
      </c>
      <c r="F971" s="5">
        <f t="shared" si="62"/>
        <v>10</v>
      </c>
      <c r="G971" s="30">
        <v>44630</v>
      </c>
      <c r="H971" s="1">
        <f t="shared" si="63"/>
        <v>3</v>
      </c>
    </row>
    <row r="972" spans="1:8" s="1" customFormat="1" ht="18" x14ac:dyDescent="0.35">
      <c r="A972" s="1" t="s">
        <v>1006</v>
      </c>
      <c r="B972" s="4">
        <v>44239</v>
      </c>
      <c r="C972" s="37">
        <v>41.1736111111111</v>
      </c>
      <c r="D972" s="1">
        <f t="shared" si="60"/>
        <v>12</v>
      </c>
      <c r="E972" s="1">
        <f t="shared" si="61"/>
        <v>2021</v>
      </c>
      <c r="F972" s="5">
        <f t="shared" si="62"/>
        <v>12</v>
      </c>
      <c r="G972" s="30">
        <v>44239</v>
      </c>
      <c r="H972" s="1">
        <f t="shared" si="63"/>
        <v>4</v>
      </c>
    </row>
    <row r="973" spans="1:8" s="1" customFormat="1" ht="18" x14ac:dyDescent="0.35">
      <c r="A973" s="1" t="s">
        <v>1007</v>
      </c>
      <c r="B973" s="4">
        <v>44027</v>
      </c>
      <c r="C973" s="37">
        <v>41.2152777777778</v>
      </c>
      <c r="D973" s="1">
        <f t="shared" si="60"/>
        <v>15</v>
      </c>
      <c r="E973" s="1">
        <f t="shared" si="61"/>
        <v>2020</v>
      </c>
      <c r="F973" s="5">
        <f t="shared" si="62"/>
        <v>15</v>
      </c>
      <c r="G973" s="30">
        <v>44027</v>
      </c>
      <c r="H973" s="1">
        <f t="shared" si="63"/>
        <v>5</v>
      </c>
    </row>
    <row r="974" spans="1:8" s="1" customFormat="1" ht="18" x14ac:dyDescent="0.35">
      <c r="A974" s="1" t="s">
        <v>1008</v>
      </c>
      <c r="B974" s="4">
        <v>43999</v>
      </c>
      <c r="C974" s="37">
        <v>41.2569444444444</v>
      </c>
      <c r="D974" s="1">
        <f t="shared" si="60"/>
        <v>17</v>
      </c>
      <c r="E974" s="1">
        <f t="shared" si="61"/>
        <v>2020</v>
      </c>
      <c r="F974" s="5">
        <f t="shared" si="62"/>
        <v>17</v>
      </c>
      <c r="G974" s="30">
        <v>43999</v>
      </c>
      <c r="H974" s="1">
        <f t="shared" si="63"/>
        <v>6</v>
      </c>
    </row>
    <row r="975" spans="1:8" s="1" customFormat="1" ht="18" x14ac:dyDescent="0.35">
      <c r="A975" s="1" t="s">
        <v>1009</v>
      </c>
      <c r="B975" s="4">
        <v>44289</v>
      </c>
      <c r="C975" s="37">
        <v>41.2986111111111</v>
      </c>
      <c r="D975" s="1">
        <f t="shared" si="60"/>
        <v>3</v>
      </c>
      <c r="E975" s="1">
        <f t="shared" si="61"/>
        <v>2021</v>
      </c>
      <c r="F975" s="5">
        <f t="shared" si="62"/>
        <v>3</v>
      </c>
      <c r="G975" s="30">
        <v>44289</v>
      </c>
      <c r="H975" s="1">
        <f t="shared" si="63"/>
        <v>7</v>
      </c>
    </row>
    <row r="976" spans="1:8" s="1" customFormat="1" ht="18" x14ac:dyDescent="0.35">
      <c r="A976" s="2">
        <v>36400000000000</v>
      </c>
      <c r="B976" s="4">
        <v>44696</v>
      </c>
      <c r="C976" s="37">
        <v>41.3402777777778</v>
      </c>
      <c r="D976" s="1">
        <f t="shared" si="60"/>
        <v>15</v>
      </c>
      <c r="E976" s="1">
        <f t="shared" si="61"/>
        <v>2022</v>
      </c>
      <c r="F976" s="5">
        <f t="shared" si="62"/>
        <v>15</v>
      </c>
      <c r="G976" s="30">
        <v>44696</v>
      </c>
      <c r="H976" s="1">
        <f t="shared" si="63"/>
        <v>8</v>
      </c>
    </row>
    <row r="977" spans="1:8" s="1" customFormat="1" ht="18" x14ac:dyDescent="0.35">
      <c r="A977" s="1" t="s">
        <v>1010</v>
      </c>
      <c r="B977" s="4">
        <v>43887</v>
      </c>
      <c r="C977" s="37">
        <v>41.3819444444444</v>
      </c>
      <c r="D977" s="1">
        <f t="shared" si="60"/>
        <v>26</v>
      </c>
      <c r="E977" s="1">
        <f t="shared" si="61"/>
        <v>2020</v>
      </c>
      <c r="F977" s="5">
        <f t="shared" si="62"/>
        <v>26</v>
      </c>
      <c r="G977" s="30">
        <v>43887</v>
      </c>
      <c r="H977" s="1">
        <f t="shared" si="63"/>
        <v>9</v>
      </c>
    </row>
    <row r="978" spans="1:8" s="1" customFormat="1" ht="18" x14ac:dyDescent="0.35">
      <c r="A978" s="1" t="s">
        <v>1011</v>
      </c>
      <c r="B978" s="4">
        <v>45562</v>
      </c>
      <c r="C978" s="37">
        <v>41.4236111111111</v>
      </c>
      <c r="D978" s="1">
        <f t="shared" si="60"/>
        <v>27</v>
      </c>
      <c r="E978" s="1">
        <f t="shared" si="61"/>
        <v>2024</v>
      </c>
      <c r="F978" s="5">
        <f t="shared" si="62"/>
        <v>27</v>
      </c>
      <c r="G978" s="30">
        <v>45562</v>
      </c>
      <c r="H978" s="1">
        <f t="shared" si="63"/>
        <v>10</v>
      </c>
    </row>
    <row r="979" spans="1:8" s="1" customFormat="1" ht="18" x14ac:dyDescent="0.35">
      <c r="A979" s="1" t="s">
        <v>1012</v>
      </c>
      <c r="B979" s="4">
        <v>45201</v>
      </c>
      <c r="C979" s="37">
        <v>41.4652777777778</v>
      </c>
      <c r="D979" s="1">
        <f t="shared" si="60"/>
        <v>2</v>
      </c>
      <c r="E979" s="1">
        <f t="shared" si="61"/>
        <v>2023</v>
      </c>
      <c r="F979" s="5">
        <f t="shared" si="62"/>
        <v>2</v>
      </c>
      <c r="G979" s="30">
        <v>45201</v>
      </c>
      <c r="H979" s="1">
        <f t="shared" si="63"/>
        <v>11</v>
      </c>
    </row>
    <row r="980" spans="1:8" s="1" customFormat="1" ht="18" x14ac:dyDescent="0.35">
      <c r="A980" s="1" t="s">
        <v>1013</v>
      </c>
      <c r="B980" s="4">
        <v>44139</v>
      </c>
      <c r="C980" s="37">
        <v>41.5069444444444</v>
      </c>
      <c r="D980" s="1">
        <f t="shared" si="60"/>
        <v>4</v>
      </c>
      <c r="E980" s="1">
        <f t="shared" si="61"/>
        <v>2020</v>
      </c>
      <c r="F980" s="5">
        <f t="shared" si="62"/>
        <v>4</v>
      </c>
      <c r="G980" s="30">
        <v>44139</v>
      </c>
      <c r="H980" s="1">
        <f t="shared" si="63"/>
        <v>12</v>
      </c>
    </row>
    <row r="981" spans="1:8" s="1" customFormat="1" ht="18" x14ac:dyDescent="0.35">
      <c r="A981" s="1" t="s">
        <v>1014</v>
      </c>
      <c r="B981" s="4">
        <v>44155</v>
      </c>
      <c r="C981" s="37">
        <v>41.5486111111111</v>
      </c>
      <c r="D981" s="1">
        <f t="shared" si="60"/>
        <v>20</v>
      </c>
      <c r="E981" s="1">
        <f t="shared" si="61"/>
        <v>2020</v>
      </c>
      <c r="F981" s="5">
        <f t="shared" si="62"/>
        <v>20</v>
      </c>
      <c r="G981" s="30">
        <v>44155</v>
      </c>
      <c r="H981" s="1">
        <f t="shared" si="63"/>
        <v>13</v>
      </c>
    </row>
    <row r="982" spans="1:8" s="1" customFormat="1" ht="18" x14ac:dyDescent="0.35">
      <c r="A982" s="1" t="s">
        <v>1015</v>
      </c>
      <c r="B982" s="4">
        <v>44981</v>
      </c>
      <c r="C982" s="37">
        <v>41.5902777777778</v>
      </c>
      <c r="D982" s="1">
        <f t="shared" si="60"/>
        <v>24</v>
      </c>
      <c r="E982" s="1">
        <f t="shared" si="61"/>
        <v>2023</v>
      </c>
      <c r="F982" s="5">
        <f t="shared" si="62"/>
        <v>24</v>
      </c>
      <c r="G982" s="30">
        <v>44981</v>
      </c>
      <c r="H982" s="1">
        <f t="shared" si="63"/>
        <v>14</v>
      </c>
    </row>
    <row r="983" spans="1:8" s="1" customFormat="1" ht="18" x14ac:dyDescent="0.35">
      <c r="A983" s="1" t="s">
        <v>1016</v>
      </c>
      <c r="B983" s="4">
        <v>44594</v>
      </c>
      <c r="C983" s="37">
        <v>41.6319444444444</v>
      </c>
      <c r="D983" s="1">
        <f t="shared" si="60"/>
        <v>2</v>
      </c>
      <c r="E983" s="1">
        <f t="shared" si="61"/>
        <v>2022</v>
      </c>
      <c r="F983" s="5">
        <f t="shared" si="62"/>
        <v>2</v>
      </c>
      <c r="G983" s="30">
        <v>44594</v>
      </c>
      <c r="H983" s="1">
        <f t="shared" si="63"/>
        <v>15</v>
      </c>
    </row>
    <row r="984" spans="1:8" s="1" customFormat="1" ht="18" x14ac:dyDescent="0.35">
      <c r="A984" s="1" t="s">
        <v>1017</v>
      </c>
      <c r="B984" s="4">
        <v>44225</v>
      </c>
      <c r="C984" s="37">
        <v>41.6736111111111</v>
      </c>
      <c r="D984" s="1">
        <f t="shared" si="60"/>
        <v>29</v>
      </c>
      <c r="E984" s="1">
        <f t="shared" si="61"/>
        <v>2021</v>
      </c>
      <c r="F984" s="5">
        <f t="shared" si="62"/>
        <v>29</v>
      </c>
      <c r="G984" s="30">
        <v>44225</v>
      </c>
      <c r="H984" s="1">
        <f t="shared" si="63"/>
        <v>16</v>
      </c>
    </row>
    <row r="985" spans="1:8" s="1" customFormat="1" ht="18" x14ac:dyDescent="0.35">
      <c r="A985" s="1" t="s">
        <v>1018</v>
      </c>
      <c r="B985" s="4">
        <v>45402</v>
      </c>
      <c r="C985" s="37">
        <v>41.7152777777778</v>
      </c>
      <c r="D985" s="1">
        <f t="shared" si="60"/>
        <v>20</v>
      </c>
      <c r="E985" s="1">
        <f t="shared" si="61"/>
        <v>2024</v>
      </c>
      <c r="F985" s="5">
        <f t="shared" si="62"/>
        <v>20</v>
      </c>
      <c r="G985" s="30">
        <v>45402</v>
      </c>
      <c r="H985" s="1">
        <f t="shared" si="63"/>
        <v>17</v>
      </c>
    </row>
    <row r="986" spans="1:8" s="1" customFormat="1" ht="18" x14ac:dyDescent="0.35">
      <c r="A986" s="1" t="s">
        <v>1019</v>
      </c>
      <c r="B986" s="4">
        <v>45081</v>
      </c>
      <c r="C986" s="37">
        <v>41.7569444444444</v>
      </c>
      <c r="D986" s="1">
        <f t="shared" si="60"/>
        <v>4</v>
      </c>
      <c r="E986" s="1">
        <f t="shared" si="61"/>
        <v>2023</v>
      </c>
      <c r="F986" s="5">
        <f t="shared" si="62"/>
        <v>4</v>
      </c>
      <c r="G986" s="30">
        <v>45081</v>
      </c>
      <c r="H986" s="1">
        <f t="shared" si="63"/>
        <v>18</v>
      </c>
    </row>
    <row r="987" spans="1:8" s="1" customFormat="1" ht="18" x14ac:dyDescent="0.35">
      <c r="A987" s="1" t="s">
        <v>1020</v>
      </c>
      <c r="B987" s="4">
        <v>45440</v>
      </c>
      <c r="C987" s="37">
        <v>41.7986111111111</v>
      </c>
      <c r="D987" s="1">
        <f t="shared" si="60"/>
        <v>28</v>
      </c>
      <c r="E987" s="1">
        <f t="shared" si="61"/>
        <v>2024</v>
      </c>
      <c r="F987" s="5">
        <f t="shared" si="62"/>
        <v>28</v>
      </c>
      <c r="G987" s="30">
        <v>45440</v>
      </c>
      <c r="H987" s="1">
        <f t="shared" si="63"/>
        <v>19</v>
      </c>
    </row>
    <row r="988" spans="1:8" s="1" customFormat="1" ht="18" x14ac:dyDescent="0.35">
      <c r="A988" s="1" t="s">
        <v>1021</v>
      </c>
      <c r="B988" s="4">
        <v>43961</v>
      </c>
      <c r="C988" s="37">
        <v>41.8402777777778</v>
      </c>
      <c r="D988" s="1">
        <f t="shared" si="60"/>
        <v>10</v>
      </c>
      <c r="E988" s="1">
        <f t="shared" si="61"/>
        <v>2020</v>
      </c>
      <c r="F988" s="5">
        <f t="shared" si="62"/>
        <v>10</v>
      </c>
      <c r="G988" s="30">
        <v>43961</v>
      </c>
      <c r="H988" s="1">
        <f t="shared" si="63"/>
        <v>20</v>
      </c>
    </row>
    <row r="989" spans="1:8" s="1" customFormat="1" ht="18" x14ac:dyDescent="0.35">
      <c r="A989" s="1" t="s">
        <v>1022</v>
      </c>
      <c r="B989" s="4">
        <v>45022</v>
      </c>
      <c r="C989" s="37">
        <v>41.8819444444444</v>
      </c>
      <c r="D989" s="1">
        <f t="shared" si="60"/>
        <v>6</v>
      </c>
      <c r="E989" s="1">
        <f t="shared" si="61"/>
        <v>2023</v>
      </c>
      <c r="F989" s="5">
        <f t="shared" si="62"/>
        <v>6</v>
      </c>
      <c r="G989" s="30">
        <v>45022</v>
      </c>
      <c r="H989" s="1">
        <f t="shared" si="63"/>
        <v>21</v>
      </c>
    </row>
    <row r="990" spans="1:8" s="1" customFormat="1" ht="18" x14ac:dyDescent="0.35">
      <c r="A990" s="1" t="s">
        <v>1023</v>
      </c>
      <c r="B990" s="4">
        <v>44837</v>
      </c>
      <c r="C990" s="37">
        <v>41.9236111111111</v>
      </c>
      <c r="D990" s="1">
        <f t="shared" si="60"/>
        <v>3</v>
      </c>
      <c r="E990" s="1">
        <f t="shared" si="61"/>
        <v>2022</v>
      </c>
      <c r="F990" s="5">
        <f t="shared" si="62"/>
        <v>3</v>
      </c>
      <c r="G990" s="30">
        <v>44837</v>
      </c>
      <c r="H990" s="1">
        <f t="shared" si="63"/>
        <v>22</v>
      </c>
    </row>
    <row r="991" spans="1:8" s="1" customFormat="1" ht="18" x14ac:dyDescent="0.35">
      <c r="A991" s="1" t="s">
        <v>1024</v>
      </c>
      <c r="B991" s="4">
        <v>44084</v>
      </c>
      <c r="C991" s="37">
        <v>41.9652777777778</v>
      </c>
      <c r="D991" s="1">
        <f t="shared" si="60"/>
        <v>10</v>
      </c>
      <c r="E991" s="1">
        <f t="shared" si="61"/>
        <v>2020</v>
      </c>
      <c r="F991" s="5">
        <f t="shared" si="62"/>
        <v>10</v>
      </c>
      <c r="G991" s="30">
        <v>44084</v>
      </c>
      <c r="H991" s="1">
        <f t="shared" si="63"/>
        <v>23</v>
      </c>
    </row>
    <row r="992" spans="1:8" s="1" customFormat="1" ht="18" x14ac:dyDescent="0.35">
      <c r="A992" s="1" t="s">
        <v>1025</v>
      </c>
      <c r="B992" s="4">
        <v>44827</v>
      </c>
      <c r="C992" s="37">
        <v>42.0069444444444</v>
      </c>
      <c r="D992" s="1">
        <f t="shared" si="60"/>
        <v>23</v>
      </c>
      <c r="E992" s="1">
        <f t="shared" si="61"/>
        <v>2022</v>
      </c>
      <c r="F992" s="5">
        <f t="shared" si="62"/>
        <v>23</v>
      </c>
      <c r="G992" s="30">
        <v>44827</v>
      </c>
      <c r="H992" s="1">
        <f t="shared" si="63"/>
        <v>0</v>
      </c>
    </row>
    <row r="993" spans="1:8" s="1" customFormat="1" ht="18" x14ac:dyDescent="0.35">
      <c r="A993" s="1" t="s">
        <v>1026</v>
      </c>
      <c r="B993" s="4">
        <v>44318</v>
      </c>
      <c r="C993" s="37">
        <v>42.0486111111111</v>
      </c>
      <c r="D993" s="1">
        <f t="shared" si="60"/>
        <v>2</v>
      </c>
      <c r="E993" s="1">
        <f t="shared" si="61"/>
        <v>2021</v>
      </c>
      <c r="F993" s="5">
        <f t="shared" si="62"/>
        <v>2</v>
      </c>
      <c r="G993" s="30">
        <v>44318</v>
      </c>
      <c r="H993" s="1">
        <f t="shared" si="63"/>
        <v>1</v>
      </c>
    </row>
    <row r="994" spans="1:8" s="1" customFormat="1" ht="18" x14ac:dyDescent="0.35">
      <c r="A994" s="1" t="s">
        <v>1027</v>
      </c>
      <c r="B994" s="4">
        <v>45249</v>
      </c>
      <c r="C994" s="37">
        <v>42.0902777777778</v>
      </c>
      <c r="D994" s="1">
        <f t="shared" si="60"/>
        <v>19</v>
      </c>
      <c r="E994" s="1">
        <f t="shared" si="61"/>
        <v>2023</v>
      </c>
      <c r="F994" s="5">
        <f t="shared" si="62"/>
        <v>19</v>
      </c>
      <c r="G994" s="30">
        <v>45249</v>
      </c>
      <c r="H994" s="1">
        <f t="shared" si="63"/>
        <v>2</v>
      </c>
    </row>
    <row r="995" spans="1:8" s="1" customFormat="1" ht="18" x14ac:dyDescent="0.35">
      <c r="A995" s="1" t="s">
        <v>1028</v>
      </c>
      <c r="B995" s="4">
        <v>44224</v>
      </c>
      <c r="C995" s="37">
        <v>42.1319444444444</v>
      </c>
      <c r="D995" s="1">
        <f t="shared" si="60"/>
        <v>28</v>
      </c>
      <c r="E995" s="1">
        <f t="shared" si="61"/>
        <v>2021</v>
      </c>
      <c r="F995" s="5">
        <f t="shared" si="62"/>
        <v>28</v>
      </c>
      <c r="G995" s="30">
        <v>44224</v>
      </c>
      <c r="H995" s="1">
        <f t="shared" si="63"/>
        <v>3</v>
      </c>
    </row>
    <row r="996" spans="1:8" s="1" customFormat="1" ht="18" x14ac:dyDescent="0.35">
      <c r="A996" s="1" t="s">
        <v>1029</v>
      </c>
      <c r="B996" s="4">
        <v>45504</v>
      </c>
      <c r="C996" s="37">
        <v>42.1736111111111</v>
      </c>
      <c r="D996" s="1">
        <f t="shared" si="60"/>
        <v>31</v>
      </c>
      <c r="E996" s="1">
        <f t="shared" si="61"/>
        <v>2024</v>
      </c>
      <c r="F996" s="5">
        <f t="shared" si="62"/>
        <v>31</v>
      </c>
      <c r="G996" s="30">
        <v>45504</v>
      </c>
      <c r="H996" s="1">
        <f t="shared" si="63"/>
        <v>4</v>
      </c>
    </row>
    <row r="997" spans="1:8" s="1" customFormat="1" ht="18" x14ac:dyDescent="0.35">
      <c r="A997" s="1" t="s">
        <v>1030</v>
      </c>
      <c r="B997" s="4">
        <v>44147</v>
      </c>
      <c r="C997" s="37">
        <v>42.2152777777778</v>
      </c>
      <c r="D997" s="1">
        <f t="shared" si="60"/>
        <v>12</v>
      </c>
      <c r="E997" s="1">
        <f t="shared" si="61"/>
        <v>2020</v>
      </c>
      <c r="F997" s="5">
        <f t="shared" si="62"/>
        <v>12</v>
      </c>
      <c r="G997" s="30">
        <v>44147</v>
      </c>
      <c r="H997" s="1">
        <f t="shared" si="63"/>
        <v>5</v>
      </c>
    </row>
    <row r="998" spans="1:8" s="1" customFormat="1" ht="18" x14ac:dyDescent="0.35">
      <c r="A998" s="1" t="s">
        <v>1031</v>
      </c>
      <c r="B998" s="4">
        <v>45205</v>
      </c>
      <c r="C998" s="37">
        <v>42.2569444444444</v>
      </c>
      <c r="D998" s="1">
        <f t="shared" si="60"/>
        <v>6</v>
      </c>
      <c r="E998" s="1">
        <f t="shared" si="61"/>
        <v>2023</v>
      </c>
      <c r="F998" s="5">
        <f t="shared" si="62"/>
        <v>6</v>
      </c>
      <c r="G998" s="30">
        <v>45205</v>
      </c>
      <c r="H998" s="1">
        <f t="shared" si="63"/>
        <v>6</v>
      </c>
    </row>
    <row r="999" spans="1:8" s="1" customFormat="1" ht="18" x14ac:dyDescent="0.35">
      <c r="A999" s="1" t="s">
        <v>1032</v>
      </c>
      <c r="B999" s="4">
        <v>43929</v>
      </c>
      <c r="C999" s="37">
        <v>42.2986111111111</v>
      </c>
      <c r="D999" s="1">
        <f t="shared" si="60"/>
        <v>8</v>
      </c>
      <c r="E999" s="1">
        <f t="shared" si="61"/>
        <v>2020</v>
      </c>
      <c r="F999" s="5">
        <f t="shared" si="62"/>
        <v>8</v>
      </c>
      <c r="G999" s="30">
        <v>43929</v>
      </c>
      <c r="H999" s="1">
        <f t="shared" si="63"/>
        <v>7</v>
      </c>
    </row>
    <row r="1000" spans="1:8" s="1" customFormat="1" ht="18" x14ac:dyDescent="0.35">
      <c r="A1000" s="1" t="s">
        <v>1033</v>
      </c>
      <c r="B1000" s="4">
        <v>45392</v>
      </c>
      <c r="C1000" s="37">
        <v>42.3402777777778</v>
      </c>
      <c r="D1000" s="1">
        <f t="shared" si="60"/>
        <v>10</v>
      </c>
      <c r="E1000" s="1">
        <f t="shared" si="61"/>
        <v>2024</v>
      </c>
      <c r="F1000" s="5">
        <f t="shared" si="62"/>
        <v>10</v>
      </c>
      <c r="G1000" s="30">
        <v>45392</v>
      </c>
      <c r="H1000" s="1">
        <f t="shared" si="63"/>
        <v>8</v>
      </c>
    </row>
    <row r="1001" spans="1:8" s="1" customFormat="1" ht="18" x14ac:dyDescent="0.35">
      <c r="A1001" s="1" t="s">
        <v>1034</v>
      </c>
      <c r="B1001" s="4">
        <v>45142</v>
      </c>
      <c r="C1001" s="37">
        <v>42.3819444444444</v>
      </c>
      <c r="D1001" s="1">
        <f t="shared" si="60"/>
        <v>4</v>
      </c>
      <c r="E1001" s="1">
        <f t="shared" si="61"/>
        <v>2023</v>
      </c>
      <c r="F1001" s="5">
        <f t="shared" si="62"/>
        <v>4</v>
      </c>
      <c r="G1001" s="30">
        <v>45142</v>
      </c>
      <c r="H1001" s="1">
        <f t="shared" si="63"/>
        <v>9</v>
      </c>
    </row>
    <row r="1002" spans="1:8" s="1" customFormat="1" ht="18" x14ac:dyDescent="0.35">
      <c r="A1002" s="1" t="s">
        <v>1035</v>
      </c>
      <c r="B1002" s="4">
        <v>44592</v>
      </c>
      <c r="C1002" s="37">
        <v>42.4236111111111</v>
      </c>
      <c r="D1002" s="1">
        <f t="shared" si="60"/>
        <v>31</v>
      </c>
      <c r="E1002" s="1">
        <f t="shared" si="61"/>
        <v>2022</v>
      </c>
      <c r="F1002" s="5">
        <f t="shared" si="62"/>
        <v>31</v>
      </c>
      <c r="G1002" s="30">
        <v>44592</v>
      </c>
      <c r="H1002" s="1">
        <f t="shared" si="63"/>
        <v>10</v>
      </c>
    </row>
    <row r="1003" spans="1:8" s="1" customFormat="1" ht="18" x14ac:dyDescent="0.35">
      <c r="A1003" s="1" t="s">
        <v>1036</v>
      </c>
      <c r="B1003" s="4">
        <v>43981</v>
      </c>
      <c r="C1003" s="37">
        <v>42.4652777777778</v>
      </c>
      <c r="D1003" s="1">
        <f t="shared" si="60"/>
        <v>30</v>
      </c>
      <c r="E1003" s="1">
        <f t="shared" si="61"/>
        <v>2020</v>
      </c>
      <c r="F1003" s="5">
        <f t="shared" si="62"/>
        <v>30</v>
      </c>
      <c r="G1003" s="30">
        <v>43981</v>
      </c>
      <c r="H1003" s="1">
        <f t="shared" si="63"/>
        <v>11</v>
      </c>
    </row>
    <row r="1004" spans="1:8" s="1" customFormat="1" ht="18" x14ac:dyDescent="0.35">
      <c r="A1004" s="1" t="s">
        <v>1037</v>
      </c>
      <c r="B1004" s="4">
        <v>44660</v>
      </c>
      <c r="C1004" s="37">
        <v>42.5069444444444</v>
      </c>
      <c r="D1004" s="1">
        <f t="shared" si="60"/>
        <v>9</v>
      </c>
      <c r="E1004" s="1">
        <f t="shared" si="61"/>
        <v>2022</v>
      </c>
      <c r="F1004" s="5">
        <f t="shared" si="62"/>
        <v>9</v>
      </c>
      <c r="G1004" s="30">
        <v>44660</v>
      </c>
      <c r="H1004" s="1">
        <f t="shared" si="63"/>
        <v>12</v>
      </c>
    </row>
    <row r="1005" spans="1:8" s="1" customFormat="1" ht="18" x14ac:dyDescent="0.35">
      <c r="A1005" s="1" t="s">
        <v>1038</v>
      </c>
      <c r="B1005" s="4">
        <v>44358</v>
      </c>
      <c r="C1005" s="37">
        <v>42.5486111111111</v>
      </c>
      <c r="D1005" s="1">
        <f t="shared" si="60"/>
        <v>11</v>
      </c>
      <c r="E1005" s="1">
        <f t="shared" si="61"/>
        <v>2021</v>
      </c>
      <c r="F1005" s="5">
        <f t="shared" si="62"/>
        <v>11</v>
      </c>
      <c r="G1005" s="30">
        <v>44358</v>
      </c>
      <c r="H1005" s="1">
        <f t="shared" si="63"/>
        <v>13</v>
      </c>
    </row>
    <row r="1006" spans="1:8" s="1" customFormat="1" ht="18" x14ac:dyDescent="0.35">
      <c r="A1006" s="1" t="s">
        <v>1039</v>
      </c>
      <c r="B1006" s="4">
        <v>45016</v>
      </c>
      <c r="C1006" s="37">
        <v>42.5902777777778</v>
      </c>
      <c r="D1006" s="1">
        <f t="shared" si="60"/>
        <v>31</v>
      </c>
      <c r="E1006" s="1">
        <f t="shared" si="61"/>
        <v>2023</v>
      </c>
      <c r="F1006" s="5">
        <f t="shared" si="62"/>
        <v>31</v>
      </c>
      <c r="G1006" s="30">
        <v>45016</v>
      </c>
      <c r="H1006" s="1">
        <f t="shared" si="63"/>
        <v>14</v>
      </c>
    </row>
    <row r="1007" spans="1:8" s="1" customFormat="1" ht="18" x14ac:dyDescent="0.35">
      <c r="A1007" s="1" t="s">
        <v>1040</v>
      </c>
      <c r="B1007" s="4">
        <v>45032</v>
      </c>
      <c r="C1007" s="37">
        <v>42.6319444444444</v>
      </c>
      <c r="D1007" s="1">
        <f t="shared" si="60"/>
        <v>16</v>
      </c>
      <c r="E1007" s="1">
        <f t="shared" si="61"/>
        <v>2023</v>
      </c>
      <c r="F1007" s="5">
        <f t="shared" si="62"/>
        <v>16</v>
      </c>
      <c r="G1007" s="30">
        <v>45032</v>
      </c>
      <c r="H1007" s="1">
        <f t="shared" si="63"/>
        <v>15</v>
      </c>
    </row>
    <row r="1008" spans="1:8" s="1" customFormat="1" ht="18" x14ac:dyDescent="0.35">
      <c r="A1008" s="1" t="s">
        <v>1041</v>
      </c>
      <c r="B1008" s="4">
        <v>45267</v>
      </c>
      <c r="C1008" s="37">
        <v>42.6736111111111</v>
      </c>
      <c r="D1008" s="1">
        <f t="shared" si="60"/>
        <v>7</v>
      </c>
      <c r="E1008" s="1">
        <f t="shared" si="61"/>
        <v>2023</v>
      </c>
      <c r="F1008" s="5">
        <f t="shared" si="62"/>
        <v>7</v>
      </c>
      <c r="G1008" s="30">
        <v>45267</v>
      </c>
      <c r="H1008" s="1">
        <f t="shared" si="63"/>
        <v>16</v>
      </c>
    </row>
    <row r="1009" spans="1:8" s="1" customFormat="1" ht="18" x14ac:dyDescent="0.35">
      <c r="A1009" s="1" t="s">
        <v>1042</v>
      </c>
      <c r="B1009" s="4">
        <v>45606</v>
      </c>
      <c r="C1009" s="37">
        <v>42.7152777777778</v>
      </c>
      <c r="D1009" s="1">
        <f t="shared" si="60"/>
        <v>10</v>
      </c>
      <c r="E1009" s="1">
        <f t="shared" si="61"/>
        <v>2024</v>
      </c>
      <c r="F1009" s="5">
        <f t="shared" si="62"/>
        <v>10</v>
      </c>
      <c r="G1009" s="30">
        <v>45606</v>
      </c>
      <c r="H1009" s="1">
        <f t="shared" si="63"/>
        <v>17</v>
      </c>
    </row>
    <row r="1010" spans="1:8" s="1" customFormat="1" ht="18" x14ac:dyDescent="0.35">
      <c r="A1010" s="1" t="s">
        <v>1043</v>
      </c>
      <c r="B1010" s="4">
        <v>44717</v>
      </c>
      <c r="C1010" s="37">
        <v>42.7569444444444</v>
      </c>
      <c r="D1010" s="1">
        <f t="shared" si="60"/>
        <v>5</v>
      </c>
      <c r="E1010" s="1">
        <f t="shared" si="61"/>
        <v>2022</v>
      </c>
      <c r="F1010" s="5">
        <f t="shared" si="62"/>
        <v>5</v>
      </c>
      <c r="G1010" s="30">
        <v>44717</v>
      </c>
      <c r="H1010" s="1">
        <f t="shared" si="63"/>
        <v>18</v>
      </c>
    </row>
    <row r="1011" spans="1:8" s="1" customFormat="1" ht="18" x14ac:dyDescent="0.35">
      <c r="A1011" s="1" t="s">
        <v>1044</v>
      </c>
      <c r="B1011" s="4">
        <v>45599</v>
      </c>
      <c r="C1011" s="37">
        <v>42.7986111111111</v>
      </c>
      <c r="D1011" s="1">
        <f t="shared" si="60"/>
        <v>3</v>
      </c>
      <c r="E1011" s="1">
        <f t="shared" si="61"/>
        <v>2024</v>
      </c>
      <c r="F1011" s="5">
        <f t="shared" si="62"/>
        <v>3</v>
      </c>
      <c r="G1011" s="30">
        <v>45599</v>
      </c>
      <c r="H1011" s="1">
        <f t="shared" si="63"/>
        <v>19</v>
      </c>
    </row>
    <row r="1012" spans="1:8" s="1" customFormat="1" ht="18" x14ac:dyDescent="0.35">
      <c r="A1012" s="1" t="s">
        <v>1045</v>
      </c>
      <c r="B1012" s="4">
        <v>44261</v>
      </c>
      <c r="C1012" s="37">
        <v>42.8402777777778</v>
      </c>
      <c r="D1012" s="1">
        <f t="shared" si="60"/>
        <v>6</v>
      </c>
      <c r="E1012" s="1">
        <f t="shared" si="61"/>
        <v>2021</v>
      </c>
      <c r="F1012" s="5">
        <f t="shared" si="62"/>
        <v>6</v>
      </c>
      <c r="G1012" s="30">
        <v>44261</v>
      </c>
      <c r="H1012" s="1">
        <f t="shared" si="63"/>
        <v>20</v>
      </c>
    </row>
    <row r="1013" spans="1:8" s="1" customFormat="1" ht="18" x14ac:dyDescent="0.35">
      <c r="A1013" s="1" t="s">
        <v>1046</v>
      </c>
      <c r="B1013" s="4">
        <v>45487</v>
      </c>
      <c r="C1013" s="37">
        <v>42.8819444444444</v>
      </c>
      <c r="D1013" s="1">
        <f t="shared" si="60"/>
        <v>14</v>
      </c>
      <c r="E1013" s="1">
        <f t="shared" si="61"/>
        <v>2024</v>
      </c>
      <c r="F1013" s="5">
        <f t="shared" si="62"/>
        <v>14</v>
      </c>
      <c r="G1013" s="30">
        <v>45487</v>
      </c>
      <c r="H1013" s="1">
        <f t="shared" si="63"/>
        <v>21</v>
      </c>
    </row>
    <row r="1014" spans="1:8" s="1" customFormat="1" ht="18" x14ac:dyDescent="0.35">
      <c r="A1014" s="1" t="s">
        <v>1047</v>
      </c>
      <c r="B1014" s="4">
        <v>44527</v>
      </c>
      <c r="C1014" s="37">
        <v>42.9236111111111</v>
      </c>
      <c r="D1014" s="1">
        <f t="shared" si="60"/>
        <v>27</v>
      </c>
      <c r="E1014" s="1">
        <f t="shared" si="61"/>
        <v>2021</v>
      </c>
      <c r="F1014" s="5">
        <f t="shared" si="62"/>
        <v>27</v>
      </c>
      <c r="G1014" s="30">
        <v>44527</v>
      </c>
      <c r="H1014" s="1">
        <f t="shared" si="63"/>
        <v>22</v>
      </c>
    </row>
    <row r="1015" spans="1:8" s="1" customFormat="1" ht="18" x14ac:dyDescent="0.35">
      <c r="A1015" s="1" t="s">
        <v>1048</v>
      </c>
      <c r="B1015" s="4">
        <v>44439</v>
      </c>
      <c r="C1015" s="37">
        <v>42.9652777777778</v>
      </c>
      <c r="D1015" s="1">
        <f t="shared" si="60"/>
        <v>31</v>
      </c>
      <c r="E1015" s="1">
        <f t="shared" si="61"/>
        <v>2021</v>
      </c>
      <c r="F1015" s="5">
        <f t="shared" si="62"/>
        <v>31</v>
      </c>
      <c r="G1015" s="30">
        <v>44439</v>
      </c>
      <c r="H1015" s="1">
        <f t="shared" si="63"/>
        <v>23</v>
      </c>
    </row>
    <row r="1016" spans="1:8" s="1" customFormat="1" ht="18" x14ac:dyDescent="0.35">
      <c r="A1016" s="1" t="s">
        <v>1049</v>
      </c>
      <c r="B1016" s="4">
        <v>44436</v>
      </c>
      <c r="C1016" s="37">
        <v>43.0069444444444</v>
      </c>
      <c r="D1016" s="1">
        <f t="shared" si="60"/>
        <v>28</v>
      </c>
      <c r="E1016" s="1">
        <f t="shared" si="61"/>
        <v>2021</v>
      </c>
      <c r="F1016" s="5">
        <f t="shared" si="62"/>
        <v>28</v>
      </c>
      <c r="G1016" s="30">
        <v>44436</v>
      </c>
      <c r="H1016" s="1">
        <f t="shared" si="63"/>
        <v>0</v>
      </c>
    </row>
    <row r="1017" spans="1:8" s="1" customFormat="1" ht="18" x14ac:dyDescent="0.35">
      <c r="A1017" s="1" t="s">
        <v>1050</v>
      </c>
      <c r="B1017" s="4">
        <v>45291</v>
      </c>
      <c r="C1017" s="37">
        <v>43.0486111111111</v>
      </c>
      <c r="D1017" s="1">
        <f t="shared" si="60"/>
        <v>31</v>
      </c>
      <c r="E1017" s="1">
        <f t="shared" si="61"/>
        <v>2023</v>
      </c>
      <c r="F1017" s="5">
        <f t="shared" si="62"/>
        <v>31</v>
      </c>
      <c r="G1017" s="30">
        <v>45291</v>
      </c>
      <c r="H1017" s="1">
        <f t="shared" si="63"/>
        <v>1</v>
      </c>
    </row>
    <row r="1018" spans="1:8" s="1" customFormat="1" ht="18" x14ac:dyDescent="0.35">
      <c r="A1018" s="1" t="s">
        <v>1051</v>
      </c>
      <c r="B1018" s="4">
        <v>43948</v>
      </c>
      <c r="C1018" s="37">
        <v>43.0902777777778</v>
      </c>
      <c r="D1018" s="1">
        <f t="shared" si="60"/>
        <v>27</v>
      </c>
      <c r="E1018" s="1">
        <f t="shared" si="61"/>
        <v>2020</v>
      </c>
      <c r="F1018" s="5">
        <f t="shared" si="62"/>
        <v>27</v>
      </c>
      <c r="G1018" s="30">
        <v>43948</v>
      </c>
      <c r="H1018" s="1">
        <f t="shared" si="63"/>
        <v>2</v>
      </c>
    </row>
    <row r="1019" spans="1:8" s="1" customFormat="1" ht="18" x14ac:dyDescent="0.35">
      <c r="A1019" s="1" t="s">
        <v>1052</v>
      </c>
      <c r="B1019" s="4">
        <v>45244</v>
      </c>
      <c r="C1019" s="37">
        <v>43.1319444444444</v>
      </c>
      <c r="D1019" s="1">
        <f t="shared" si="60"/>
        <v>14</v>
      </c>
      <c r="E1019" s="1">
        <f t="shared" si="61"/>
        <v>2023</v>
      </c>
      <c r="F1019" s="5">
        <f t="shared" si="62"/>
        <v>14</v>
      </c>
      <c r="G1019" s="30">
        <v>45244</v>
      </c>
      <c r="H1019" s="1">
        <f t="shared" si="63"/>
        <v>3</v>
      </c>
    </row>
    <row r="1020" spans="1:8" s="1" customFormat="1" ht="18" x14ac:dyDescent="0.35">
      <c r="A1020" s="1" t="s">
        <v>1053</v>
      </c>
      <c r="B1020" s="4">
        <v>43952</v>
      </c>
      <c r="C1020" s="37">
        <v>43.1736111111111</v>
      </c>
      <c r="D1020" s="1">
        <f t="shared" si="60"/>
        <v>1</v>
      </c>
      <c r="E1020" s="1">
        <f t="shared" si="61"/>
        <v>2020</v>
      </c>
      <c r="F1020" s="5">
        <f t="shared" si="62"/>
        <v>1</v>
      </c>
      <c r="G1020" s="30">
        <v>43952</v>
      </c>
      <c r="H1020" s="1">
        <f t="shared" si="63"/>
        <v>4</v>
      </c>
    </row>
    <row r="1021" spans="1:8" s="1" customFormat="1" ht="18" x14ac:dyDescent="0.35">
      <c r="A1021" s="1" t="s">
        <v>1054</v>
      </c>
      <c r="B1021" s="4">
        <v>43889</v>
      </c>
      <c r="C1021" s="37">
        <v>43.2152777777778</v>
      </c>
      <c r="D1021" s="1">
        <f t="shared" si="60"/>
        <v>28</v>
      </c>
      <c r="E1021" s="1">
        <f t="shared" si="61"/>
        <v>2020</v>
      </c>
      <c r="F1021" s="5">
        <f t="shared" si="62"/>
        <v>28</v>
      </c>
      <c r="G1021" s="30">
        <v>43889</v>
      </c>
      <c r="H1021" s="1">
        <f t="shared" si="63"/>
        <v>5</v>
      </c>
    </row>
    <row r="1022" spans="1:8" s="1" customFormat="1" ht="18" x14ac:dyDescent="0.35">
      <c r="A1022" s="1" t="s">
        <v>1055</v>
      </c>
      <c r="B1022" s="4">
        <v>44013</v>
      </c>
      <c r="C1022" s="37">
        <v>43.2569444444444</v>
      </c>
      <c r="D1022" s="1">
        <f t="shared" si="60"/>
        <v>1</v>
      </c>
      <c r="E1022" s="1">
        <f t="shared" si="61"/>
        <v>2020</v>
      </c>
      <c r="F1022" s="5">
        <f t="shared" si="62"/>
        <v>1</v>
      </c>
      <c r="G1022" s="30">
        <v>44013</v>
      </c>
      <c r="H1022" s="1">
        <f t="shared" si="63"/>
        <v>6</v>
      </c>
    </row>
    <row r="1023" spans="1:8" s="1" customFormat="1" ht="18" x14ac:dyDescent="0.35">
      <c r="A1023" s="1" t="s">
        <v>1056</v>
      </c>
      <c r="B1023" s="4">
        <v>44757</v>
      </c>
      <c r="C1023" s="37">
        <v>43.2986111111111</v>
      </c>
      <c r="D1023" s="1">
        <f t="shared" si="60"/>
        <v>15</v>
      </c>
      <c r="E1023" s="1">
        <f t="shared" si="61"/>
        <v>2022</v>
      </c>
      <c r="F1023" s="5">
        <f t="shared" si="62"/>
        <v>15</v>
      </c>
      <c r="G1023" s="30">
        <v>44757</v>
      </c>
      <c r="H1023" s="1">
        <f t="shared" si="63"/>
        <v>7</v>
      </c>
    </row>
    <row r="1024" spans="1:8" s="1" customFormat="1" ht="18" x14ac:dyDescent="0.35">
      <c r="A1024" s="1" t="s">
        <v>1057</v>
      </c>
      <c r="B1024" s="4">
        <v>45301</v>
      </c>
      <c r="C1024" s="37">
        <v>43.3402777777778</v>
      </c>
      <c r="D1024" s="1">
        <f t="shared" si="60"/>
        <v>10</v>
      </c>
      <c r="E1024" s="1">
        <f t="shared" si="61"/>
        <v>2024</v>
      </c>
      <c r="F1024" s="5">
        <f t="shared" si="62"/>
        <v>10</v>
      </c>
      <c r="G1024" s="30">
        <v>45301</v>
      </c>
      <c r="H1024" s="1">
        <f t="shared" si="63"/>
        <v>8</v>
      </c>
    </row>
    <row r="1025" spans="1:8" s="1" customFormat="1" ht="18" x14ac:dyDescent="0.35">
      <c r="A1025" s="1" t="s">
        <v>1058</v>
      </c>
      <c r="B1025" s="4">
        <v>44294</v>
      </c>
      <c r="C1025" s="37">
        <v>43.3819444444444</v>
      </c>
      <c r="D1025" s="1">
        <f t="shared" si="60"/>
        <v>8</v>
      </c>
      <c r="E1025" s="1">
        <f t="shared" si="61"/>
        <v>2021</v>
      </c>
      <c r="F1025" s="5">
        <f t="shared" si="62"/>
        <v>8</v>
      </c>
      <c r="G1025" s="30">
        <v>44294</v>
      </c>
      <c r="H1025" s="1">
        <f t="shared" si="63"/>
        <v>9</v>
      </c>
    </row>
    <row r="1026" spans="1:8" s="1" customFormat="1" ht="18" x14ac:dyDescent="0.35">
      <c r="A1026" s="1" t="s">
        <v>1059</v>
      </c>
      <c r="B1026" s="4">
        <v>44547</v>
      </c>
      <c r="C1026" s="37">
        <v>43.4236111111111</v>
      </c>
      <c r="D1026" s="1">
        <f t="shared" si="60"/>
        <v>17</v>
      </c>
      <c r="E1026" s="1">
        <f t="shared" si="61"/>
        <v>2021</v>
      </c>
      <c r="F1026" s="5">
        <f t="shared" si="62"/>
        <v>17</v>
      </c>
      <c r="G1026" s="30">
        <v>44547</v>
      </c>
      <c r="H1026" s="1">
        <f t="shared" si="63"/>
        <v>10</v>
      </c>
    </row>
    <row r="1027" spans="1:8" s="1" customFormat="1" ht="18" x14ac:dyDescent="0.35">
      <c r="A1027" s="1" t="s">
        <v>1060</v>
      </c>
      <c r="B1027" s="4">
        <v>44018</v>
      </c>
      <c r="C1027" s="37">
        <v>43.4652777777778</v>
      </c>
      <c r="D1027" s="1">
        <f t="shared" ref="D1027:D1090" si="64">DAY(B1027)</f>
        <v>6</v>
      </c>
      <c r="E1027" s="1">
        <f t="shared" ref="E1027:E1090" si="65">YEAR(B1027)</f>
        <v>2020</v>
      </c>
      <c r="F1027" s="5">
        <f t="shared" ref="F1027:F1090" si="66">D1027</f>
        <v>6</v>
      </c>
      <c r="G1027" s="30">
        <v>44018</v>
      </c>
      <c r="H1027" s="1">
        <f t="shared" ref="H1027:H1090" si="67">HOUR(C1027)</f>
        <v>11</v>
      </c>
    </row>
    <row r="1028" spans="1:8" s="1" customFormat="1" ht="18" x14ac:dyDescent="0.35">
      <c r="A1028" s="1" t="s">
        <v>1061</v>
      </c>
      <c r="B1028" s="4">
        <v>45172</v>
      </c>
      <c r="C1028" s="37">
        <v>43.5069444444444</v>
      </c>
      <c r="D1028" s="1">
        <f t="shared" si="64"/>
        <v>3</v>
      </c>
      <c r="E1028" s="1">
        <f t="shared" si="65"/>
        <v>2023</v>
      </c>
      <c r="F1028" s="5">
        <f t="shared" si="66"/>
        <v>3</v>
      </c>
      <c r="G1028" s="30">
        <v>45172</v>
      </c>
      <c r="H1028" s="1">
        <f t="shared" si="67"/>
        <v>12</v>
      </c>
    </row>
    <row r="1029" spans="1:8" s="1" customFormat="1" ht="18" x14ac:dyDescent="0.35">
      <c r="A1029" s="1" t="s">
        <v>1062</v>
      </c>
      <c r="B1029" s="4">
        <v>45337</v>
      </c>
      <c r="C1029" s="37">
        <v>43.5486111111111</v>
      </c>
      <c r="D1029" s="1">
        <f t="shared" si="64"/>
        <v>15</v>
      </c>
      <c r="E1029" s="1">
        <f t="shared" si="65"/>
        <v>2024</v>
      </c>
      <c r="F1029" s="5">
        <f t="shared" si="66"/>
        <v>15</v>
      </c>
      <c r="G1029" s="30">
        <v>45337</v>
      </c>
      <c r="H1029" s="1">
        <f t="shared" si="67"/>
        <v>13</v>
      </c>
    </row>
    <row r="1030" spans="1:8" s="1" customFormat="1" ht="18" x14ac:dyDescent="0.35">
      <c r="A1030" s="1" t="s">
        <v>1063</v>
      </c>
      <c r="B1030" s="4">
        <v>45060</v>
      </c>
      <c r="C1030" s="37">
        <v>43.5902777777778</v>
      </c>
      <c r="D1030" s="1">
        <f t="shared" si="64"/>
        <v>14</v>
      </c>
      <c r="E1030" s="1">
        <f t="shared" si="65"/>
        <v>2023</v>
      </c>
      <c r="F1030" s="5">
        <f t="shared" si="66"/>
        <v>14</v>
      </c>
      <c r="G1030" s="30">
        <v>45060</v>
      </c>
      <c r="H1030" s="1">
        <f t="shared" si="67"/>
        <v>14</v>
      </c>
    </row>
    <row r="1031" spans="1:8" s="1" customFormat="1" ht="18" x14ac:dyDescent="0.35">
      <c r="A1031" s="1" t="s">
        <v>1064</v>
      </c>
      <c r="B1031" s="4">
        <v>44697</v>
      </c>
      <c r="C1031" s="37">
        <v>43.6319444444444</v>
      </c>
      <c r="D1031" s="1">
        <f t="shared" si="64"/>
        <v>16</v>
      </c>
      <c r="E1031" s="1">
        <f t="shared" si="65"/>
        <v>2022</v>
      </c>
      <c r="F1031" s="5">
        <f t="shared" si="66"/>
        <v>16</v>
      </c>
      <c r="G1031" s="30">
        <v>44697</v>
      </c>
      <c r="H1031" s="1">
        <f t="shared" si="67"/>
        <v>15</v>
      </c>
    </row>
    <row r="1032" spans="1:8" s="1" customFormat="1" ht="18" x14ac:dyDescent="0.35">
      <c r="A1032" s="1" t="s">
        <v>1065</v>
      </c>
      <c r="B1032" s="4">
        <v>45359</v>
      </c>
      <c r="C1032" s="37">
        <v>43.6736111111111</v>
      </c>
      <c r="D1032" s="1">
        <f t="shared" si="64"/>
        <v>8</v>
      </c>
      <c r="E1032" s="1">
        <f t="shared" si="65"/>
        <v>2024</v>
      </c>
      <c r="F1032" s="5">
        <f t="shared" si="66"/>
        <v>8</v>
      </c>
      <c r="G1032" s="30">
        <v>45359</v>
      </c>
      <c r="H1032" s="1">
        <f t="shared" si="67"/>
        <v>16</v>
      </c>
    </row>
    <row r="1033" spans="1:8" s="1" customFormat="1" ht="18" x14ac:dyDescent="0.35">
      <c r="A1033" s="1" t="s">
        <v>1066</v>
      </c>
      <c r="B1033" s="4">
        <v>44441</v>
      </c>
      <c r="C1033" s="37">
        <v>43.7152777777778</v>
      </c>
      <c r="D1033" s="1">
        <f t="shared" si="64"/>
        <v>2</v>
      </c>
      <c r="E1033" s="1">
        <f t="shared" si="65"/>
        <v>2021</v>
      </c>
      <c r="F1033" s="5">
        <f t="shared" si="66"/>
        <v>2</v>
      </c>
      <c r="G1033" s="30">
        <v>44441</v>
      </c>
      <c r="H1033" s="1">
        <f t="shared" si="67"/>
        <v>17</v>
      </c>
    </row>
    <row r="1034" spans="1:8" s="1" customFormat="1" ht="18" x14ac:dyDescent="0.35">
      <c r="A1034" s="1" t="s">
        <v>1067</v>
      </c>
      <c r="B1034" s="4">
        <v>45465</v>
      </c>
      <c r="C1034" s="37">
        <v>43.7569444444444</v>
      </c>
      <c r="D1034" s="1">
        <f t="shared" si="64"/>
        <v>22</v>
      </c>
      <c r="E1034" s="1">
        <f t="shared" si="65"/>
        <v>2024</v>
      </c>
      <c r="F1034" s="5">
        <f t="shared" si="66"/>
        <v>22</v>
      </c>
      <c r="G1034" s="30">
        <v>45465</v>
      </c>
      <c r="H1034" s="1">
        <f t="shared" si="67"/>
        <v>18</v>
      </c>
    </row>
    <row r="1035" spans="1:8" s="1" customFormat="1" ht="18" x14ac:dyDescent="0.35">
      <c r="A1035" s="1" t="s">
        <v>1068</v>
      </c>
      <c r="B1035" s="4">
        <v>44931</v>
      </c>
      <c r="C1035" s="37">
        <v>43.7986111111111</v>
      </c>
      <c r="D1035" s="1">
        <f t="shared" si="64"/>
        <v>5</v>
      </c>
      <c r="E1035" s="1">
        <f t="shared" si="65"/>
        <v>2023</v>
      </c>
      <c r="F1035" s="5">
        <f t="shared" si="66"/>
        <v>5</v>
      </c>
      <c r="G1035" s="30">
        <v>44931</v>
      </c>
      <c r="H1035" s="1">
        <f t="shared" si="67"/>
        <v>19</v>
      </c>
    </row>
    <row r="1036" spans="1:8" s="1" customFormat="1" ht="18" x14ac:dyDescent="0.35">
      <c r="A1036" s="1" t="s">
        <v>1069</v>
      </c>
      <c r="B1036" s="4">
        <v>44197</v>
      </c>
      <c r="C1036" s="37">
        <v>43.8402777777778</v>
      </c>
      <c r="D1036" s="1">
        <f t="shared" si="64"/>
        <v>1</v>
      </c>
      <c r="E1036" s="1">
        <f t="shared" si="65"/>
        <v>2021</v>
      </c>
      <c r="F1036" s="5">
        <f t="shared" si="66"/>
        <v>1</v>
      </c>
      <c r="G1036" s="30">
        <v>44197</v>
      </c>
      <c r="H1036" s="1">
        <f t="shared" si="67"/>
        <v>20</v>
      </c>
    </row>
    <row r="1037" spans="1:8" s="1" customFormat="1" ht="18" x14ac:dyDescent="0.35">
      <c r="A1037" s="1" t="s">
        <v>1070</v>
      </c>
      <c r="B1037" s="4">
        <v>44284</v>
      </c>
      <c r="C1037" s="37">
        <v>43.8819444444444</v>
      </c>
      <c r="D1037" s="1">
        <f t="shared" si="64"/>
        <v>29</v>
      </c>
      <c r="E1037" s="1">
        <f t="shared" si="65"/>
        <v>2021</v>
      </c>
      <c r="F1037" s="5">
        <f t="shared" si="66"/>
        <v>29</v>
      </c>
      <c r="G1037" s="30">
        <v>44284</v>
      </c>
      <c r="H1037" s="1">
        <f t="shared" si="67"/>
        <v>21</v>
      </c>
    </row>
    <row r="1038" spans="1:8" s="1" customFormat="1" ht="18" x14ac:dyDescent="0.35">
      <c r="A1038" s="1" t="s">
        <v>1071</v>
      </c>
      <c r="B1038" s="4">
        <v>44164</v>
      </c>
      <c r="C1038" s="37">
        <v>43.9236111111111</v>
      </c>
      <c r="D1038" s="1">
        <f t="shared" si="64"/>
        <v>29</v>
      </c>
      <c r="E1038" s="1">
        <f t="shared" si="65"/>
        <v>2020</v>
      </c>
      <c r="F1038" s="5">
        <f t="shared" si="66"/>
        <v>29</v>
      </c>
      <c r="G1038" s="30">
        <v>44164</v>
      </c>
      <c r="H1038" s="1">
        <f t="shared" si="67"/>
        <v>22</v>
      </c>
    </row>
    <row r="1039" spans="1:8" s="1" customFormat="1" ht="18" x14ac:dyDescent="0.35">
      <c r="A1039" s="1" t="s">
        <v>1072</v>
      </c>
      <c r="B1039" s="4">
        <v>44211</v>
      </c>
      <c r="C1039" s="37">
        <v>43.9652777777778</v>
      </c>
      <c r="D1039" s="1">
        <f t="shared" si="64"/>
        <v>15</v>
      </c>
      <c r="E1039" s="1">
        <f t="shared" si="65"/>
        <v>2021</v>
      </c>
      <c r="F1039" s="5">
        <f t="shared" si="66"/>
        <v>15</v>
      </c>
      <c r="G1039" s="30">
        <v>44211</v>
      </c>
      <c r="H1039" s="1">
        <f t="shared" si="67"/>
        <v>23</v>
      </c>
    </row>
    <row r="1040" spans="1:8" s="1" customFormat="1" ht="18" x14ac:dyDescent="0.35">
      <c r="A1040" s="1" t="s">
        <v>1073</v>
      </c>
      <c r="B1040" s="4">
        <v>45244</v>
      </c>
      <c r="C1040" s="37">
        <v>44.0069444444444</v>
      </c>
      <c r="D1040" s="1">
        <f t="shared" si="64"/>
        <v>14</v>
      </c>
      <c r="E1040" s="1">
        <f t="shared" si="65"/>
        <v>2023</v>
      </c>
      <c r="F1040" s="5">
        <f t="shared" si="66"/>
        <v>14</v>
      </c>
      <c r="G1040" s="30">
        <v>45244</v>
      </c>
      <c r="H1040" s="1">
        <f t="shared" si="67"/>
        <v>0</v>
      </c>
    </row>
    <row r="1041" spans="1:8" s="1" customFormat="1" ht="18" x14ac:dyDescent="0.35">
      <c r="A1041" s="1" t="s">
        <v>1074</v>
      </c>
      <c r="B1041" s="4">
        <v>44032</v>
      </c>
      <c r="C1041" s="37">
        <v>44.0486111111111</v>
      </c>
      <c r="D1041" s="1">
        <f t="shared" si="64"/>
        <v>20</v>
      </c>
      <c r="E1041" s="1">
        <f t="shared" si="65"/>
        <v>2020</v>
      </c>
      <c r="F1041" s="5">
        <f t="shared" si="66"/>
        <v>20</v>
      </c>
      <c r="G1041" s="30">
        <v>44032</v>
      </c>
      <c r="H1041" s="1">
        <f t="shared" si="67"/>
        <v>1</v>
      </c>
    </row>
    <row r="1042" spans="1:8" s="1" customFormat="1" ht="18" x14ac:dyDescent="0.35">
      <c r="A1042" s="1" t="s">
        <v>1075</v>
      </c>
      <c r="B1042" s="4">
        <v>44122</v>
      </c>
      <c r="C1042" s="37">
        <v>44.0902777777778</v>
      </c>
      <c r="D1042" s="1">
        <f t="shared" si="64"/>
        <v>18</v>
      </c>
      <c r="E1042" s="1">
        <f t="shared" si="65"/>
        <v>2020</v>
      </c>
      <c r="F1042" s="5">
        <f t="shared" si="66"/>
        <v>18</v>
      </c>
      <c r="G1042" s="30">
        <v>44122</v>
      </c>
      <c r="H1042" s="1">
        <f t="shared" si="67"/>
        <v>2</v>
      </c>
    </row>
    <row r="1043" spans="1:8" s="1" customFormat="1" ht="18" x14ac:dyDescent="0.35">
      <c r="A1043" s="1" t="s">
        <v>1076</v>
      </c>
      <c r="B1043" s="4">
        <v>44977</v>
      </c>
      <c r="C1043" s="37">
        <v>44.1319444444444</v>
      </c>
      <c r="D1043" s="1">
        <f t="shared" si="64"/>
        <v>20</v>
      </c>
      <c r="E1043" s="1">
        <f t="shared" si="65"/>
        <v>2023</v>
      </c>
      <c r="F1043" s="5">
        <f t="shared" si="66"/>
        <v>20</v>
      </c>
      <c r="G1043" s="30">
        <v>44977</v>
      </c>
      <c r="H1043" s="1">
        <f t="shared" si="67"/>
        <v>3</v>
      </c>
    </row>
    <row r="1044" spans="1:8" s="1" customFormat="1" ht="18" x14ac:dyDescent="0.35">
      <c r="A1044" s="1" t="s">
        <v>1077</v>
      </c>
      <c r="B1044" s="4">
        <v>44753</v>
      </c>
      <c r="C1044" s="37">
        <v>44.1736111111111</v>
      </c>
      <c r="D1044" s="1">
        <f t="shared" si="64"/>
        <v>11</v>
      </c>
      <c r="E1044" s="1">
        <f t="shared" si="65"/>
        <v>2022</v>
      </c>
      <c r="F1044" s="5">
        <f t="shared" si="66"/>
        <v>11</v>
      </c>
      <c r="G1044" s="30">
        <v>44753</v>
      </c>
      <c r="H1044" s="1">
        <f t="shared" si="67"/>
        <v>4</v>
      </c>
    </row>
    <row r="1045" spans="1:8" s="1" customFormat="1" ht="18" x14ac:dyDescent="0.35">
      <c r="A1045" s="1" t="s">
        <v>1078</v>
      </c>
      <c r="B1045" s="4">
        <v>44946</v>
      </c>
      <c r="C1045" s="37">
        <v>44.2152777777778</v>
      </c>
      <c r="D1045" s="1">
        <f t="shared" si="64"/>
        <v>20</v>
      </c>
      <c r="E1045" s="1">
        <f t="shared" si="65"/>
        <v>2023</v>
      </c>
      <c r="F1045" s="5">
        <f t="shared" si="66"/>
        <v>20</v>
      </c>
      <c r="G1045" s="30">
        <v>44946</v>
      </c>
      <c r="H1045" s="1">
        <f t="shared" si="67"/>
        <v>5</v>
      </c>
    </row>
    <row r="1046" spans="1:8" s="1" customFormat="1" ht="18" x14ac:dyDescent="0.35">
      <c r="A1046" s="1" t="s">
        <v>1079</v>
      </c>
      <c r="B1046" s="4">
        <v>44206</v>
      </c>
      <c r="C1046" s="37">
        <v>44.2569444444444</v>
      </c>
      <c r="D1046" s="1">
        <f t="shared" si="64"/>
        <v>10</v>
      </c>
      <c r="E1046" s="1">
        <f t="shared" si="65"/>
        <v>2021</v>
      </c>
      <c r="F1046" s="5">
        <f t="shared" si="66"/>
        <v>10</v>
      </c>
      <c r="G1046" s="30">
        <v>44206</v>
      </c>
      <c r="H1046" s="1">
        <f t="shared" si="67"/>
        <v>6</v>
      </c>
    </row>
    <row r="1047" spans="1:8" s="1" customFormat="1" ht="18" x14ac:dyDescent="0.35">
      <c r="A1047" s="1" t="s">
        <v>1080</v>
      </c>
      <c r="B1047" s="4">
        <v>45283</v>
      </c>
      <c r="C1047" s="37">
        <v>44.2986111111111</v>
      </c>
      <c r="D1047" s="1">
        <f t="shared" si="64"/>
        <v>23</v>
      </c>
      <c r="E1047" s="1">
        <f t="shared" si="65"/>
        <v>2023</v>
      </c>
      <c r="F1047" s="5">
        <f t="shared" si="66"/>
        <v>23</v>
      </c>
      <c r="G1047" s="30">
        <v>45283</v>
      </c>
      <c r="H1047" s="1">
        <f t="shared" si="67"/>
        <v>7</v>
      </c>
    </row>
    <row r="1048" spans="1:8" s="1" customFormat="1" ht="18" x14ac:dyDescent="0.35">
      <c r="A1048" s="1" t="s">
        <v>1081</v>
      </c>
      <c r="B1048" s="4">
        <v>44421</v>
      </c>
      <c r="C1048" s="37">
        <v>44.3402777777778</v>
      </c>
      <c r="D1048" s="1">
        <f t="shared" si="64"/>
        <v>13</v>
      </c>
      <c r="E1048" s="1">
        <f t="shared" si="65"/>
        <v>2021</v>
      </c>
      <c r="F1048" s="5">
        <f t="shared" si="66"/>
        <v>13</v>
      </c>
      <c r="G1048" s="30">
        <v>44421</v>
      </c>
      <c r="H1048" s="1">
        <f t="shared" si="67"/>
        <v>8</v>
      </c>
    </row>
    <row r="1049" spans="1:8" s="1" customFormat="1" ht="18" x14ac:dyDescent="0.35">
      <c r="A1049" s="1" t="s">
        <v>1082</v>
      </c>
      <c r="B1049" s="4">
        <v>44372</v>
      </c>
      <c r="C1049" s="37">
        <v>44.3819444444444</v>
      </c>
      <c r="D1049" s="1">
        <f t="shared" si="64"/>
        <v>25</v>
      </c>
      <c r="E1049" s="1">
        <f t="shared" si="65"/>
        <v>2021</v>
      </c>
      <c r="F1049" s="5">
        <f t="shared" si="66"/>
        <v>25</v>
      </c>
      <c r="G1049" s="30">
        <v>44372</v>
      </c>
      <c r="H1049" s="1">
        <f t="shared" si="67"/>
        <v>9</v>
      </c>
    </row>
    <row r="1050" spans="1:8" s="1" customFormat="1" ht="18" x14ac:dyDescent="0.35">
      <c r="A1050" s="1" t="s">
        <v>1083</v>
      </c>
      <c r="B1050" s="4">
        <v>44169</v>
      </c>
      <c r="C1050" s="37">
        <v>44.4236111111111</v>
      </c>
      <c r="D1050" s="1">
        <f t="shared" si="64"/>
        <v>4</v>
      </c>
      <c r="E1050" s="1">
        <f t="shared" si="65"/>
        <v>2020</v>
      </c>
      <c r="F1050" s="5">
        <f t="shared" si="66"/>
        <v>4</v>
      </c>
      <c r="G1050" s="30">
        <v>44169</v>
      </c>
      <c r="H1050" s="1">
        <f t="shared" si="67"/>
        <v>10</v>
      </c>
    </row>
    <row r="1051" spans="1:8" s="1" customFormat="1" ht="18" x14ac:dyDescent="0.35">
      <c r="A1051" s="1">
        <v>95934954</v>
      </c>
      <c r="B1051" s="4">
        <v>45305</v>
      </c>
      <c r="C1051" s="37">
        <v>44.4652777777778</v>
      </c>
      <c r="D1051" s="1">
        <f t="shared" si="64"/>
        <v>14</v>
      </c>
      <c r="E1051" s="1">
        <f t="shared" si="65"/>
        <v>2024</v>
      </c>
      <c r="F1051" s="5">
        <f t="shared" si="66"/>
        <v>14</v>
      </c>
      <c r="G1051" s="30">
        <v>45305</v>
      </c>
      <c r="H1051" s="1">
        <f t="shared" si="67"/>
        <v>11</v>
      </c>
    </row>
    <row r="1052" spans="1:8" s="1" customFormat="1" ht="18" x14ac:dyDescent="0.35">
      <c r="A1052" s="1" t="s">
        <v>1084</v>
      </c>
      <c r="B1052" s="4">
        <v>44289</v>
      </c>
      <c r="C1052" s="37">
        <v>44.5069444444444</v>
      </c>
      <c r="D1052" s="1">
        <f t="shared" si="64"/>
        <v>3</v>
      </c>
      <c r="E1052" s="1">
        <f t="shared" si="65"/>
        <v>2021</v>
      </c>
      <c r="F1052" s="5">
        <f t="shared" si="66"/>
        <v>3</v>
      </c>
      <c r="G1052" s="30">
        <v>44289</v>
      </c>
      <c r="H1052" s="1">
        <f t="shared" si="67"/>
        <v>12</v>
      </c>
    </row>
    <row r="1053" spans="1:8" s="1" customFormat="1" ht="18" x14ac:dyDescent="0.35">
      <c r="A1053" s="1" t="s">
        <v>1085</v>
      </c>
      <c r="B1053" s="4">
        <v>44562</v>
      </c>
      <c r="C1053" s="37">
        <v>44.5486111111111</v>
      </c>
      <c r="D1053" s="1">
        <f t="shared" si="64"/>
        <v>1</v>
      </c>
      <c r="E1053" s="1">
        <f t="shared" si="65"/>
        <v>2022</v>
      </c>
      <c r="F1053" s="5">
        <f t="shared" si="66"/>
        <v>1</v>
      </c>
      <c r="G1053" s="30">
        <v>44562</v>
      </c>
      <c r="H1053" s="1">
        <f t="shared" si="67"/>
        <v>13</v>
      </c>
    </row>
    <row r="1054" spans="1:8" s="1" customFormat="1" ht="18" x14ac:dyDescent="0.35">
      <c r="A1054" s="1" t="s">
        <v>1086</v>
      </c>
      <c r="B1054" s="4">
        <v>44459</v>
      </c>
      <c r="C1054" s="37">
        <v>44.5902777777778</v>
      </c>
      <c r="D1054" s="1">
        <f t="shared" si="64"/>
        <v>20</v>
      </c>
      <c r="E1054" s="1">
        <f t="shared" si="65"/>
        <v>2021</v>
      </c>
      <c r="F1054" s="5">
        <f t="shared" si="66"/>
        <v>20</v>
      </c>
      <c r="G1054" s="30">
        <v>44459</v>
      </c>
      <c r="H1054" s="1">
        <f t="shared" si="67"/>
        <v>14</v>
      </c>
    </row>
    <row r="1055" spans="1:8" s="1" customFormat="1" ht="18" x14ac:dyDescent="0.35">
      <c r="A1055" s="1" t="s">
        <v>1087</v>
      </c>
      <c r="B1055" s="4">
        <v>45024</v>
      </c>
      <c r="C1055" s="37">
        <v>44.6319444444444</v>
      </c>
      <c r="D1055" s="1">
        <f t="shared" si="64"/>
        <v>8</v>
      </c>
      <c r="E1055" s="1">
        <f t="shared" si="65"/>
        <v>2023</v>
      </c>
      <c r="F1055" s="5">
        <f t="shared" si="66"/>
        <v>8</v>
      </c>
      <c r="G1055" s="30">
        <v>45024</v>
      </c>
      <c r="H1055" s="1">
        <f t="shared" si="67"/>
        <v>15</v>
      </c>
    </row>
    <row r="1056" spans="1:8" s="1" customFormat="1" ht="18" x14ac:dyDescent="0.35">
      <c r="A1056" s="1" t="s">
        <v>1088</v>
      </c>
      <c r="B1056" s="4">
        <v>45598</v>
      </c>
      <c r="C1056" s="37">
        <v>44.6736111111111</v>
      </c>
      <c r="D1056" s="1">
        <f t="shared" si="64"/>
        <v>2</v>
      </c>
      <c r="E1056" s="1">
        <f t="shared" si="65"/>
        <v>2024</v>
      </c>
      <c r="F1056" s="5">
        <f t="shared" si="66"/>
        <v>2</v>
      </c>
      <c r="G1056" s="30">
        <v>45598</v>
      </c>
      <c r="H1056" s="1">
        <f t="shared" si="67"/>
        <v>16</v>
      </c>
    </row>
    <row r="1057" spans="1:8" s="1" customFormat="1" ht="18" x14ac:dyDescent="0.35">
      <c r="A1057" s="1" t="s">
        <v>1089</v>
      </c>
      <c r="B1057" s="4">
        <v>44346</v>
      </c>
      <c r="C1057" s="37">
        <v>44.7152777777778</v>
      </c>
      <c r="D1057" s="1">
        <f t="shared" si="64"/>
        <v>30</v>
      </c>
      <c r="E1057" s="1">
        <f t="shared" si="65"/>
        <v>2021</v>
      </c>
      <c r="F1057" s="5">
        <f t="shared" si="66"/>
        <v>30</v>
      </c>
      <c r="G1057" s="30">
        <v>44346</v>
      </c>
      <c r="H1057" s="1">
        <f t="shared" si="67"/>
        <v>17</v>
      </c>
    </row>
    <row r="1058" spans="1:8" s="1" customFormat="1" ht="18" x14ac:dyDescent="0.35">
      <c r="A1058" s="1" t="s">
        <v>1090</v>
      </c>
      <c r="B1058" s="4">
        <v>45324</v>
      </c>
      <c r="C1058" s="37">
        <v>44.7569444444444</v>
      </c>
      <c r="D1058" s="1">
        <f t="shared" si="64"/>
        <v>2</v>
      </c>
      <c r="E1058" s="1">
        <f t="shared" si="65"/>
        <v>2024</v>
      </c>
      <c r="F1058" s="5">
        <f t="shared" si="66"/>
        <v>2</v>
      </c>
      <c r="G1058" s="30">
        <v>45324</v>
      </c>
      <c r="H1058" s="1">
        <f t="shared" si="67"/>
        <v>18</v>
      </c>
    </row>
    <row r="1059" spans="1:8" s="1" customFormat="1" ht="18" x14ac:dyDescent="0.35">
      <c r="A1059" s="1" t="s">
        <v>1091</v>
      </c>
      <c r="B1059" s="4">
        <v>45652</v>
      </c>
      <c r="C1059" s="37">
        <v>44.7986111111111</v>
      </c>
      <c r="D1059" s="1">
        <f t="shared" si="64"/>
        <v>26</v>
      </c>
      <c r="E1059" s="1">
        <f t="shared" si="65"/>
        <v>2024</v>
      </c>
      <c r="F1059" s="5">
        <f t="shared" si="66"/>
        <v>26</v>
      </c>
      <c r="G1059" s="30">
        <v>45652</v>
      </c>
      <c r="H1059" s="1">
        <f t="shared" si="67"/>
        <v>19</v>
      </c>
    </row>
    <row r="1060" spans="1:8" s="1" customFormat="1" ht="18" x14ac:dyDescent="0.35">
      <c r="A1060" s="1" t="s">
        <v>1092</v>
      </c>
      <c r="B1060" s="4">
        <v>45456</v>
      </c>
      <c r="C1060" s="37">
        <v>44.8402777777778</v>
      </c>
      <c r="D1060" s="1">
        <f t="shared" si="64"/>
        <v>13</v>
      </c>
      <c r="E1060" s="1">
        <f t="shared" si="65"/>
        <v>2024</v>
      </c>
      <c r="F1060" s="5">
        <f t="shared" si="66"/>
        <v>13</v>
      </c>
      <c r="G1060" s="30">
        <v>45456</v>
      </c>
      <c r="H1060" s="1">
        <f t="shared" si="67"/>
        <v>20</v>
      </c>
    </row>
    <row r="1061" spans="1:8" s="1" customFormat="1" ht="18" x14ac:dyDescent="0.35">
      <c r="A1061" s="1" t="s">
        <v>1093</v>
      </c>
      <c r="B1061" s="4">
        <v>45310</v>
      </c>
      <c r="C1061" s="37">
        <v>44.8819444444444</v>
      </c>
      <c r="D1061" s="1">
        <f t="shared" si="64"/>
        <v>19</v>
      </c>
      <c r="E1061" s="1">
        <f t="shared" si="65"/>
        <v>2024</v>
      </c>
      <c r="F1061" s="5">
        <f t="shared" si="66"/>
        <v>19</v>
      </c>
      <c r="G1061" s="30">
        <v>45310</v>
      </c>
      <c r="H1061" s="1">
        <f t="shared" si="67"/>
        <v>21</v>
      </c>
    </row>
    <row r="1062" spans="1:8" s="1" customFormat="1" ht="18" x14ac:dyDescent="0.35">
      <c r="A1062" s="1" t="s">
        <v>1094</v>
      </c>
      <c r="B1062" s="4">
        <v>45281</v>
      </c>
      <c r="C1062" s="37">
        <v>44.9236111111111</v>
      </c>
      <c r="D1062" s="1">
        <f t="shared" si="64"/>
        <v>21</v>
      </c>
      <c r="E1062" s="1">
        <f t="shared" si="65"/>
        <v>2023</v>
      </c>
      <c r="F1062" s="5">
        <f t="shared" si="66"/>
        <v>21</v>
      </c>
      <c r="G1062" s="30">
        <v>45281</v>
      </c>
      <c r="H1062" s="1">
        <f t="shared" si="67"/>
        <v>22</v>
      </c>
    </row>
    <row r="1063" spans="1:8" s="1" customFormat="1" ht="18" x14ac:dyDescent="0.35">
      <c r="A1063" s="1" t="s">
        <v>1095</v>
      </c>
      <c r="B1063" s="4">
        <v>45193</v>
      </c>
      <c r="C1063" s="37">
        <v>44.9652777777778</v>
      </c>
      <c r="D1063" s="1">
        <f t="shared" si="64"/>
        <v>24</v>
      </c>
      <c r="E1063" s="1">
        <f t="shared" si="65"/>
        <v>2023</v>
      </c>
      <c r="F1063" s="5">
        <f t="shared" si="66"/>
        <v>24</v>
      </c>
      <c r="G1063" s="30">
        <v>45193</v>
      </c>
      <c r="H1063" s="1">
        <f t="shared" si="67"/>
        <v>23</v>
      </c>
    </row>
    <row r="1064" spans="1:8" s="1" customFormat="1" ht="18" x14ac:dyDescent="0.35">
      <c r="A1064" s="1" t="s">
        <v>1096</v>
      </c>
      <c r="B1064" s="4">
        <v>44820</v>
      </c>
      <c r="C1064" s="37">
        <v>45.0069444444444</v>
      </c>
      <c r="D1064" s="1">
        <f t="shared" si="64"/>
        <v>16</v>
      </c>
      <c r="E1064" s="1">
        <f t="shared" si="65"/>
        <v>2022</v>
      </c>
      <c r="F1064" s="5">
        <f t="shared" si="66"/>
        <v>16</v>
      </c>
      <c r="G1064" s="30">
        <v>44820</v>
      </c>
      <c r="H1064" s="1">
        <f t="shared" si="67"/>
        <v>0</v>
      </c>
    </row>
    <row r="1065" spans="1:8" s="1" customFormat="1" ht="18" x14ac:dyDescent="0.35">
      <c r="A1065" s="1" t="s">
        <v>1097</v>
      </c>
      <c r="B1065" s="4">
        <v>45460</v>
      </c>
      <c r="C1065" s="37">
        <v>45.0486111111111</v>
      </c>
      <c r="D1065" s="1">
        <f t="shared" si="64"/>
        <v>17</v>
      </c>
      <c r="E1065" s="1">
        <f t="shared" si="65"/>
        <v>2024</v>
      </c>
      <c r="F1065" s="5">
        <f t="shared" si="66"/>
        <v>17</v>
      </c>
      <c r="G1065" s="30">
        <v>45460</v>
      </c>
      <c r="H1065" s="1">
        <f t="shared" si="67"/>
        <v>1</v>
      </c>
    </row>
    <row r="1066" spans="1:8" s="1" customFormat="1" ht="18" x14ac:dyDescent="0.35">
      <c r="A1066" s="1" t="s">
        <v>1098</v>
      </c>
      <c r="B1066" s="4">
        <v>44671</v>
      </c>
      <c r="C1066" s="37">
        <v>45.0902777777778</v>
      </c>
      <c r="D1066" s="1">
        <f t="shared" si="64"/>
        <v>20</v>
      </c>
      <c r="E1066" s="1">
        <f t="shared" si="65"/>
        <v>2022</v>
      </c>
      <c r="F1066" s="5">
        <f t="shared" si="66"/>
        <v>20</v>
      </c>
      <c r="G1066" s="30">
        <v>44671</v>
      </c>
      <c r="H1066" s="1">
        <f t="shared" si="67"/>
        <v>2</v>
      </c>
    </row>
    <row r="1067" spans="1:8" s="1" customFormat="1" ht="18" x14ac:dyDescent="0.35">
      <c r="A1067" s="1" t="s">
        <v>1099</v>
      </c>
      <c r="B1067" s="4">
        <v>43974</v>
      </c>
      <c r="C1067" s="37">
        <v>45.1319444444444</v>
      </c>
      <c r="D1067" s="1">
        <f t="shared" si="64"/>
        <v>23</v>
      </c>
      <c r="E1067" s="1">
        <f t="shared" si="65"/>
        <v>2020</v>
      </c>
      <c r="F1067" s="5">
        <f t="shared" si="66"/>
        <v>23</v>
      </c>
      <c r="G1067" s="30">
        <v>43974</v>
      </c>
      <c r="H1067" s="1">
        <f t="shared" si="67"/>
        <v>3</v>
      </c>
    </row>
    <row r="1068" spans="1:8" s="1" customFormat="1" ht="18" x14ac:dyDescent="0.35">
      <c r="A1068" s="1" t="s">
        <v>1100</v>
      </c>
      <c r="B1068" s="4">
        <v>43953</v>
      </c>
      <c r="C1068" s="37">
        <v>45.1736111111111</v>
      </c>
      <c r="D1068" s="1">
        <f t="shared" si="64"/>
        <v>2</v>
      </c>
      <c r="E1068" s="1">
        <f t="shared" si="65"/>
        <v>2020</v>
      </c>
      <c r="F1068" s="5">
        <f t="shared" si="66"/>
        <v>2</v>
      </c>
      <c r="G1068" s="30">
        <v>43953</v>
      </c>
      <c r="H1068" s="1">
        <f t="shared" si="67"/>
        <v>4</v>
      </c>
    </row>
    <row r="1069" spans="1:8" s="1" customFormat="1" ht="18" x14ac:dyDescent="0.35">
      <c r="A1069" s="1" t="s">
        <v>1101</v>
      </c>
      <c r="B1069" s="4">
        <v>45187</v>
      </c>
      <c r="C1069" s="37">
        <v>45.2152777777778</v>
      </c>
      <c r="D1069" s="1">
        <f t="shared" si="64"/>
        <v>18</v>
      </c>
      <c r="E1069" s="1">
        <f t="shared" si="65"/>
        <v>2023</v>
      </c>
      <c r="F1069" s="5">
        <f t="shared" si="66"/>
        <v>18</v>
      </c>
      <c r="G1069" s="30">
        <v>45187</v>
      </c>
      <c r="H1069" s="1">
        <f t="shared" si="67"/>
        <v>5</v>
      </c>
    </row>
    <row r="1070" spans="1:8" s="1" customFormat="1" ht="18" x14ac:dyDescent="0.35">
      <c r="A1070" s="1" t="s">
        <v>1102</v>
      </c>
      <c r="B1070" s="4">
        <v>45335</v>
      </c>
      <c r="C1070" s="37">
        <v>45.2569444444444</v>
      </c>
      <c r="D1070" s="1">
        <f t="shared" si="64"/>
        <v>13</v>
      </c>
      <c r="E1070" s="1">
        <f t="shared" si="65"/>
        <v>2024</v>
      </c>
      <c r="F1070" s="5">
        <f t="shared" si="66"/>
        <v>13</v>
      </c>
      <c r="G1070" s="30">
        <v>45335</v>
      </c>
      <c r="H1070" s="1">
        <f t="shared" si="67"/>
        <v>6</v>
      </c>
    </row>
    <row r="1071" spans="1:8" s="1" customFormat="1" ht="18" x14ac:dyDescent="0.35">
      <c r="A1071" s="1" t="s">
        <v>1103</v>
      </c>
      <c r="B1071" s="4">
        <v>44952</v>
      </c>
      <c r="C1071" s="37">
        <v>45.2986111111111</v>
      </c>
      <c r="D1071" s="1">
        <f t="shared" si="64"/>
        <v>26</v>
      </c>
      <c r="E1071" s="1">
        <f t="shared" si="65"/>
        <v>2023</v>
      </c>
      <c r="F1071" s="5">
        <f t="shared" si="66"/>
        <v>26</v>
      </c>
      <c r="G1071" s="30">
        <v>44952</v>
      </c>
      <c r="H1071" s="1">
        <f t="shared" si="67"/>
        <v>7</v>
      </c>
    </row>
    <row r="1072" spans="1:8" s="1" customFormat="1" ht="18" x14ac:dyDescent="0.35">
      <c r="A1072" s="1" t="s">
        <v>1104</v>
      </c>
      <c r="B1072" s="4">
        <v>43898</v>
      </c>
      <c r="C1072" s="37">
        <v>45.3402777777778</v>
      </c>
      <c r="D1072" s="1">
        <f t="shared" si="64"/>
        <v>8</v>
      </c>
      <c r="E1072" s="1">
        <f t="shared" si="65"/>
        <v>2020</v>
      </c>
      <c r="F1072" s="5">
        <f t="shared" si="66"/>
        <v>8</v>
      </c>
      <c r="G1072" s="30">
        <v>43898</v>
      </c>
      <c r="H1072" s="1">
        <f t="shared" si="67"/>
        <v>8</v>
      </c>
    </row>
    <row r="1073" spans="1:8" s="1" customFormat="1" ht="18" x14ac:dyDescent="0.35">
      <c r="A1073" s="1" t="s">
        <v>1105</v>
      </c>
      <c r="B1073" s="4">
        <v>45494</v>
      </c>
      <c r="C1073" s="37">
        <v>45.3819444444444</v>
      </c>
      <c r="D1073" s="1">
        <f t="shared" si="64"/>
        <v>21</v>
      </c>
      <c r="E1073" s="1">
        <f t="shared" si="65"/>
        <v>2024</v>
      </c>
      <c r="F1073" s="5">
        <f t="shared" si="66"/>
        <v>21</v>
      </c>
      <c r="G1073" s="30">
        <v>45494</v>
      </c>
      <c r="H1073" s="1">
        <f t="shared" si="67"/>
        <v>9</v>
      </c>
    </row>
    <row r="1074" spans="1:8" s="1" customFormat="1" ht="18" x14ac:dyDescent="0.35">
      <c r="A1074" s="1" t="s">
        <v>1106</v>
      </c>
      <c r="B1074" s="4">
        <v>44996</v>
      </c>
      <c r="C1074" s="37">
        <v>45.4236111111111</v>
      </c>
      <c r="D1074" s="1">
        <f t="shared" si="64"/>
        <v>11</v>
      </c>
      <c r="E1074" s="1">
        <f t="shared" si="65"/>
        <v>2023</v>
      </c>
      <c r="F1074" s="5">
        <f t="shared" si="66"/>
        <v>11</v>
      </c>
      <c r="G1074" s="30">
        <v>44996</v>
      </c>
      <c r="H1074" s="1">
        <f t="shared" si="67"/>
        <v>10</v>
      </c>
    </row>
    <row r="1075" spans="1:8" s="1" customFormat="1" ht="18" x14ac:dyDescent="0.35">
      <c r="A1075" s="1" t="s">
        <v>1107</v>
      </c>
      <c r="B1075" s="4">
        <v>43951</v>
      </c>
      <c r="C1075" s="37">
        <v>45.4652777777778</v>
      </c>
      <c r="D1075" s="1">
        <f t="shared" si="64"/>
        <v>30</v>
      </c>
      <c r="E1075" s="1">
        <f t="shared" si="65"/>
        <v>2020</v>
      </c>
      <c r="F1075" s="5">
        <f t="shared" si="66"/>
        <v>30</v>
      </c>
      <c r="G1075" s="30">
        <v>43951</v>
      </c>
      <c r="H1075" s="1">
        <f t="shared" si="67"/>
        <v>11</v>
      </c>
    </row>
    <row r="1076" spans="1:8" s="1" customFormat="1" ht="18" x14ac:dyDescent="0.35">
      <c r="A1076" s="1" t="s">
        <v>1108</v>
      </c>
      <c r="B1076" s="4">
        <v>45487</v>
      </c>
      <c r="C1076" s="37">
        <v>45.5069444444444</v>
      </c>
      <c r="D1076" s="1">
        <f t="shared" si="64"/>
        <v>14</v>
      </c>
      <c r="E1076" s="1">
        <f t="shared" si="65"/>
        <v>2024</v>
      </c>
      <c r="F1076" s="5">
        <f t="shared" si="66"/>
        <v>14</v>
      </c>
      <c r="G1076" s="30">
        <v>45487</v>
      </c>
      <c r="H1076" s="1">
        <f t="shared" si="67"/>
        <v>12</v>
      </c>
    </row>
    <row r="1077" spans="1:8" s="1" customFormat="1" ht="18" x14ac:dyDescent="0.35">
      <c r="A1077" s="1" t="s">
        <v>1109</v>
      </c>
      <c r="B1077" s="4">
        <v>44609</v>
      </c>
      <c r="C1077" s="37">
        <v>45.5486111111111</v>
      </c>
      <c r="D1077" s="1">
        <f t="shared" si="64"/>
        <v>17</v>
      </c>
      <c r="E1077" s="1">
        <f t="shared" si="65"/>
        <v>2022</v>
      </c>
      <c r="F1077" s="5">
        <f t="shared" si="66"/>
        <v>17</v>
      </c>
      <c r="G1077" s="30">
        <v>44609</v>
      </c>
      <c r="H1077" s="1">
        <f t="shared" si="67"/>
        <v>13</v>
      </c>
    </row>
    <row r="1078" spans="1:8" s="1" customFormat="1" ht="18" x14ac:dyDescent="0.35">
      <c r="A1078" s="1" t="s">
        <v>1110</v>
      </c>
      <c r="B1078" s="4">
        <v>45550</v>
      </c>
      <c r="C1078" s="37">
        <v>45.5902777777778</v>
      </c>
      <c r="D1078" s="1">
        <f t="shared" si="64"/>
        <v>15</v>
      </c>
      <c r="E1078" s="1">
        <f t="shared" si="65"/>
        <v>2024</v>
      </c>
      <c r="F1078" s="5">
        <f t="shared" si="66"/>
        <v>15</v>
      </c>
      <c r="G1078" s="30">
        <v>45550</v>
      </c>
      <c r="H1078" s="1">
        <f t="shared" si="67"/>
        <v>14</v>
      </c>
    </row>
    <row r="1079" spans="1:8" s="1" customFormat="1" ht="18" x14ac:dyDescent="0.35">
      <c r="A1079" s="1" t="s">
        <v>1111</v>
      </c>
      <c r="B1079" s="4">
        <v>45429</v>
      </c>
      <c r="C1079" s="37">
        <v>45.6319444444444</v>
      </c>
      <c r="D1079" s="1">
        <f t="shared" si="64"/>
        <v>17</v>
      </c>
      <c r="E1079" s="1">
        <f t="shared" si="65"/>
        <v>2024</v>
      </c>
      <c r="F1079" s="5">
        <f t="shared" si="66"/>
        <v>17</v>
      </c>
      <c r="G1079" s="30">
        <v>45429</v>
      </c>
      <c r="H1079" s="1">
        <f t="shared" si="67"/>
        <v>15</v>
      </c>
    </row>
    <row r="1080" spans="1:8" s="1" customFormat="1" ht="18" x14ac:dyDescent="0.35">
      <c r="A1080" s="1" t="s">
        <v>1112</v>
      </c>
      <c r="B1080" s="4">
        <v>44500</v>
      </c>
      <c r="C1080" s="37">
        <v>45.6736111111111</v>
      </c>
      <c r="D1080" s="1">
        <f t="shared" si="64"/>
        <v>31</v>
      </c>
      <c r="E1080" s="1">
        <f t="shared" si="65"/>
        <v>2021</v>
      </c>
      <c r="F1080" s="5">
        <f t="shared" si="66"/>
        <v>31</v>
      </c>
      <c r="G1080" s="30">
        <v>44500</v>
      </c>
      <c r="H1080" s="1">
        <f t="shared" si="67"/>
        <v>16</v>
      </c>
    </row>
    <row r="1081" spans="1:8" s="1" customFormat="1" ht="18" x14ac:dyDescent="0.35">
      <c r="A1081" s="1" t="s">
        <v>1113</v>
      </c>
      <c r="B1081" s="4">
        <v>44643</v>
      </c>
      <c r="C1081" s="37">
        <v>45.7152777777778</v>
      </c>
      <c r="D1081" s="1">
        <f t="shared" si="64"/>
        <v>23</v>
      </c>
      <c r="E1081" s="1">
        <f t="shared" si="65"/>
        <v>2022</v>
      </c>
      <c r="F1081" s="5">
        <f t="shared" si="66"/>
        <v>23</v>
      </c>
      <c r="G1081" s="30">
        <v>44643</v>
      </c>
      <c r="H1081" s="1">
        <f t="shared" si="67"/>
        <v>17</v>
      </c>
    </row>
    <row r="1082" spans="1:8" s="1" customFormat="1" ht="18" x14ac:dyDescent="0.35">
      <c r="A1082" s="1" t="s">
        <v>1114</v>
      </c>
      <c r="B1082" s="4">
        <v>44839</v>
      </c>
      <c r="C1082" s="37">
        <v>45.7569444444444</v>
      </c>
      <c r="D1082" s="1">
        <f t="shared" si="64"/>
        <v>5</v>
      </c>
      <c r="E1082" s="1">
        <f t="shared" si="65"/>
        <v>2022</v>
      </c>
      <c r="F1082" s="5">
        <f t="shared" si="66"/>
        <v>5</v>
      </c>
      <c r="G1082" s="30">
        <v>44839</v>
      </c>
      <c r="H1082" s="1">
        <f t="shared" si="67"/>
        <v>18</v>
      </c>
    </row>
    <row r="1083" spans="1:8" s="1" customFormat="1" ht="18" x14ac:dyDescent="0.35">
      <c r="A1083" s="1" t="s">
        <v>1115</v>
      </c>
      <c r="B1083" s="4">
        <v>45134</v>
      </c>
      <c r="C1083" s="37">
        <v>45.7986111111111</v>
      </c>
      <c r="D1083" s="1">
        <f t="shared" si="64"/>
        <v>27</v>
      </c>
      <c r="E1083" s="1">
        <f t="shared" si="65"/>
        <v>2023</v>
      </c>
      <c r="F1083" s="5">
        <f t="shared" si="66"/>
        <v>27</v>
      </c>
      <c r="G1083" s="30">
        <v>45134</v>
      </c>
      <c r="H1083" s="1">
        <f t="shared" si="67"/>
        <v>19</v>
      </c>
    </row>
    <row r="1084" spans="1:8" s="1" customFormat="1" ht="18" x14ac:dyDescent="0.35">
      <c r="A1084" s="1" t="s">
        <v>1116</v>
      </c>
      <c r="B1084" s="4">
        <v>44398</v>
      </c>
      <c r="C1084" s="37">
        <v>45.8402777777778</v>
      </c>
      <c r="D1084" s="1">
        <f t="shared" si="64"/>
        <v>21</v>
      </c>
      <c r="E1084" s="1">
        <f t="shared" si="65"/>
        <v>2021</v>
      </c>
      <c r="F1084" s="5">
        <f t="shared" si="66"/>
        <v>21</v>
      </c>
      <c r="G1084" s="30">
        <v>44398</v>
      </c>
      <c r="H1084" s="1">
        <f t="shared" si="67"/>
        <v>20</v>
      </c>
    </row>
    <row r="1085" spans="1:8" s="1" customFormat="1" ht="18" x14ac:dyDescent="0.35">
      <c r="A1085" s="1" t="s">
        <v>1117</v>
      </c>
      <c r="B1085" s="4">
        <v>45562</v>
      </c>
      <c r="C1085" s="37">
        <v>45.8819444444444</v>
      </c>
      <c r="D1085" s="1">
        <f t="shared" si="64"/>
        <v>27</v>
      </c>
      <c r="E1085" s="1">
        <f t="shared" si="65"/>
        <v>2024</v>
      </c>
      <c r="F1085" s="5">
        <f t="shared" si="66"/>
        <v>27</v>
      </c>
      <c r="G1085" s="30">
        <v>45562</v>
      </c>
      <c r="H1085" s="1">
        <f t="shared" si="67"/>
        <v>21</v>
      </c>
    </row>
    <row r="1086" spans="1:8" s="1" customFormat="1" ht="18" x14ac:dyDescent="0.35">
      <c r="A1086" s="1" t="s">
        <v>1118</v>
      </c>
      <c r="B1086" s="4">
        <v>45421</v>
      </c>
      <c r="C1086" s="37">
        <v>45.9236111111111</v>
      </c>
      <c r="D1086" s="1">
        <f t="shared" si="64"/>
        <v>9</v>
      </c>
      <c r="E1086" s="1">
        <f t="shared" si="65"/>
        <v>2024</v>
      </c>
      <c r="F1086" s="5">
        <f t="shared" si="66"/>
        <v>9</v>
      </c>
      <c r="G1086" s="30">
        <v>45421</v>
      </c>
      <c r="H1086" s="1">
        <f t="shared" si="67"/>
        <v>22</v>
      </c>
    </row>
    <row r="1087" spans="1:8" s="1" customFormat="1" ht="18" x14ac:dyDescent="0.35">
      <c r="A1087" s="1" t="s">
        <v>1119</v>
      </c>
      <c r="B1087" s="4">
        <v>45603</v>
      </c>
      <c r="C1087" s="37">
        <v>45.9652777777778</v>
      </c>
      <c r="D1087" s="1">
        <f t="shared" si="64"/>
        <v>7</v>
      </c>
      <c r="E1087" s="1">
        <f t="shared" si="65"/>
        <v>2024</v>
      </c>
      <c r="F1087" s="5">
        <f t="shared" si="66"/>
        <v>7</v>
      </c>
      <c r="G1087" s="30">
        <v>45603</v>
      </c>
      <c r="H1087" s="1">
        <f t="shared" si="67"/>
        <v>23</v>
      </c>
    </row>
    <row r="1088" spans="1:8" s="1" customFormat="1" ht="18" x14ac:dyDescent="0.35">
      <c r="A1088" s="1" t="s">
        <v>1120</v>
      </c>
      <c r="B1088" s="4">
        <v>45590</v>
      </c>
      <c r="C1088" s="37">
        <v>46.0069444444444</v>
      </c>
      <c r="D1088" s="1">
        <f t="shared" si="64"/>
        <v>25</v>
      </c>
      <c r="E1088" s="1">
        <f t="shared" si="65"/>
        <v>2024</v>
      </c>
      <c r="F1088" s="5">
        <f t="shared" si="66"/>
        <v>25</v>
      </c>
      <c r="G1088" s="30">
        <v>45590</v>
      </c>
      <c r="H1088" s="1">
        <f t="shared" si="67"/>
        <v>0</v>
      </c>
    </row>
    <row r="1089" spans="1:8" s="1" customFormat="1" ht="18" x14ac:dyDescent="0.35">
      <c r="A1089" s="1" t="s">
        <v>1121</v>
      </c>
      <c r="B1089" s="4">
        <v>44409</v>
      </c>
      <c r="C1089" s="37">
        <v>46.0486111111111</v>
      </c>
      <c r="D1089" s="1">
        <f t="shared" si="64"/>
        <v>1</v>
      </c>
      <c r="E1089" s="1">
        <f t="shared" si="65"/>
        <v>2021</v>
      </c>
      <c r="F1089" s="5">
        <f t="shared" si="66"/>
        <v>1</v>
      </c>
      <c r="G1089" s="30">
        <v>44409</v>
      </c>
      <c r="H1089" s="1">
        <f t="shared" si="67"/>
        <v>1</v>
      </c>
    </row>
    <row r="1090" spans="1:8" s="1" customFormat="1" ht="18" x14ac:dyDescent="0.35">
      <c r="A1090" s="1" t="s">
        <v>1122</v>
      </c>
      <c r="B1090" s="4">
        <v>44374</v>
      </c>
      <c r="C1090" s="37">
        <v>46.0902777777778</v>
      </c>
      <c r="D1090" s="1">
        <f t="shared" si="64"/>
        <v>27</v>
      </c>
      <c r="E1090" s="1">
        <f t="shared" si="65"/>
        <v>2021</v>
      </c>
      <c r="F1090" s="5">
        <f t="shared" si="66"/>
        <v>27</v>
      </c>
      <c r="G1090" s="30">
        <v>44374</v>
      </c>
      <c r="H1090" s="1">
        <f t="shared" si="67"/>
        <v>2</v>
      </c>
    </row>
    <row r="1091" spans="1:8" s="1" customFormat="1" ht="18" x14ac:dyDescent="0.35">
      <c r="A1091" s="1" t="s">
        <v>1123</v>
      </c>
      <c r="B1091" s="4">
        <v>45628</v>
      </c>
      <c r="C1091" s="37">
        <v>46.1319444444444</v>
      </c>
      <c r="D1091" s="1">
        <f t="shared" ref="D1091:D1154" si="68">DAY(B1091)</f>
        <v>2</v>
      </c>
      <c r="E1091" s="1">
        <f t="shared" ref="E1091:E1154" si="69">YEAR(B1091)</f>
        <v>2024</v>
      </c>
      <c r="F1091" s="5">
        <f t="shared" ref="F1091:F1154" si="70">D1091</f>
        <v>2</v>
      </c>
      <c r="G1091" s="30">
        <v>45628</v>
      </c>
      <c r="H1091" s="1">
        <f t="shared" ref="H1091:H1154" si="71">HOUR(C1091)</f>
        <v>3</v>
      </c>
    </row>
    <row r="1092" spans="1:8" s="1" customFormat="1" ht="18" x14ac:dyDescent="0.35">
      <c r="A1092" s="1" t="s">
        <v>1124</v>
      </c>
      <c r="B1092" s="4">
        <v>45323</v>
      </c>
      <c r="C1092" s="37">
        <v>46.1736111111111</v>
      </c>
      <c r="D1092" s="1">
        <f t="shared" si="68"/>
        <v>1</v>
      </c>
      <c r="E1092" s="1">
        <f t="shared" si="69"/>
        <v>2024</v>
      </c>
      <c r="F1092" s="5">
        <f t="shared" si="70"/>
        <v>1</v>
      </c>
      <c r="G1092" s="30">
        <v>45323</v>
      </c>
      <c r="H1092" s="1">
        <f t="shared" si="71"/>
        <v>4</v>
      </c>
    </row>
    <row r="1093" spans="1:8" s="1" customFormat="1" ht="18" x14ac:dyDescent="0.35">
      <c r="A1093" s="1" t="s">
        <v>1125</v>
      </c>
      <c r="B1093" s="4">
        <v>43870</v>
      </c>
      <c r="C1093" s="37">
        <v>46.2152777777778</v>
      </c>
      <c r="D1093" s="1">
        <f t="shared" si="68"/>
        <v>9</v>
      </c>
      <c r="E1093" s="1">
        <f t="shared" si="69"/>
        <v>2020</v>
      </c>
      <c r="F1093" s="5">
        <f t="shared" si="70"/>
        <v>9</v>
      </c>
      <c r="G1093" s="30">
        <v>43870</v>
      </c>
      <c r="H1093" s="1">
        <f t="shared" si="71"/>
        <v>5</v>
      </c>
    </row>
    <row r="1094" spans="1:8" s="1" customFormat="1" ht="18" x14ac:dyDescent="0.35">
      <c r="A1094" s="1" t="s">
        <v>1126</v>
      </c>
      <c r="B1094" s="4">
        <v>44480</v>
      </c>
      <c r="C1094" s="37">
        <v>46.2569444444444</v>
      </c>
      <c r="D1094" s="1">
        <f t="shared" si="68"/>
        <v>11</v>
      </c>
      <c r="E1094" s="1">
        <f t="shared" si="69"/>
        <v>2021</v>
      </c>
      <c r="F1094" s="5">
        <f t="shared" si="70"/>
        <v>11</v>
      </c>
      <c r="G1094" s="30">
        <v>44480</v>
      </c>
      <c r="H1094" s="1">
        <f t="shared" si="71"/>
        <v>6</v>
      </c>
    </row>
    <row r="1095" spans="1:8" s="1" customFormat="1" ht="18" x14ac:dyDescent="0.35">
      <c r="A1095" s="1" t="s">
        <v>1127</v>
      </c>
      <c r="B1095" s="4">
        <v>45036</v>
      </c>
      <c r="C1095" s="37">
        <v>46.2986111111111</v>
      </c>
      <c r="D1095" s="1">
        <f t="shared" si="68"/>
        <v>20</v>
      </c>
      <c r="E1095" s="1">
        <f t="shared" si="69"/>
        <v>2023</v>
      </c>
      <c r="F1095" s="5">
        <f t="shared" si="70"/>
        <v>20</v>
      </c>
      <c r="G1095" s="30">
        <v>45036</v>
      </c>
      <c r="H1095" s="1">
        <f t="shared" si="71"/>
        <v>7</v>
      </c>
    </row>
    <row r="1096" spans="1:8" s="1" customFormat="1" ht="18" x14ac:dyDescent="0.35">
      <c r="A1096" s="1" t="s">
        <v>1128</v>
      </c>
      <c r="B1096" s="4">
        <v>44191</v>
      </c>
      <c r="C1096" s="37">
        <v>46.3402777777778</v>
      </c>
      <c r="D1096" s="1">
        <f t="shared" si="68"/>
        <v>26</v>
      </c>
      <c r="E1096" s="1">
        <f t="shared" si="69"/>
        <v>2020</v>
      </c>
      <c r="F1096" s="5">
        <f t="shared" si="70"/>
        <v>26</v>
      </c>
      <c r="G1096" s="30">
        <v>44191</v>
      </c>
      <c r="H1096" s="1">
        <f t="shared" si="71"/>
        <v>8</v>
      </c>
    </row>
    <row r="1097" spans="1:8" s="1" customFormat="1" ht="18" x14ac:dyDescent="0.35">
      <c r="A1097" s="2" t="s">
        <v>1129</v>
      </c>
      <c r="B1097" s="4">
        <v>43997</v>
      </c>
      <c r="C1097" s="37">
        <v>46.3819444444444</v>
      </c>
      <c r="D1097" s="1">
        <f t="shared" si="68"/>
        <v>15</v>
      </c>
      <c r="E1097" s="1">
        <f t="shared" si="69"/>
        <v>2020</v>
      </c>
      <c r="F1097" s="5">
        <f t="shared" si="70"/>
        <v>15</v>
      </c>
      <c r="G1097" s="30">
        <v>43997</v>
      </c>
      <c r="H1097" s="1">
        <f t="shared" si="71"/>
        <v>9</v>
      </c>
    </row>
    <row r="1098" spans="1:8" s="1" customFormat="1" ht="18" x14ac:dyDescent="0.35">
      <c r="A1098" s="1" t="s">
        <v>1130</v>
      </c>
      <c r="B1098" s="4">
        <v>44872</v>
      </c>
      <c r="C1098" s="37">
        <v>46.4236111111111</v>
      </c>
      <c r="D1098" s="1">
        <f t="shared" si="68"/>
        <v>7</v>
      </c>
      <c r="E1098" s="1">
        <f t="shared" si="69"/>
        <v>2022</v>
      </c>
      <c r="F1098" s="5">
        <f t="shared" si="70"/>
        <v>7</v>
      </c>
      <c r="G1098" s="30">
        <v>44872</v>
      </c>
      <c r="H1098" s="1">
        <f t="shared" si="71"/>
        <v>10</v>
      </c>
    </row>
    <row r="1099" spans="1:8" s="1" customFormat="1" ht="18" x14ac:dyDescent="0.35">
      <c r="A1099" s="1" t="s">
        <v>1131</v>
      </c>
      <c r="B1099" s="4">
        <v>45180</v>
      </c>
      <c r="C1099" s="37">
        <v>46.4652777777778</v>
      </c>
      <c r="D1099" s="1">
        <f t="shared" si="68"/>
        <v>11</v>
      </c>
      <c r="E1099" s="1">
        <f t="shared" si="69"/>
        <v>2023</v>
      </c>
      <c r="F1099" s="5">
        <f t="shared" si="70"/>
        <v>11</v>
      </c>
      <c r="G1099" s="30">
        <v>45180</v>
      </c>
      <c r="H1099" s="1">
        <f t="shared" si="71"/>
        <v>11</v>
      </c>
    </row>
    <row r="1100" spans="1:8" s="1" customFormat="1" ht="18" x14ac:dyDescent="0.35">
      <c r="A1100" s="1" t="s">
        <v>1132</v>
      </c>
      <c r="B1100" s="4">
        <v>45008</v>
      </c>
      <c r="C1100" s="37">
        <v>46.5069444444444</v>
      </c>
      <c r="D1100" s="1">
        <f t="shared" si="68"/>
        <v>23</v>
      </c>
      <c r="E1100" s="1">
        <f t="shared" si="69"/>
        <v>2023</v>
      </c>
      <c r="F1100" s="5">
        <f t="shared" si="70"/>
        <v>23</v>
      </c>
      <c r="G1100" s="30">
        <v>45008</v>
      </c>
      <c r="H1100" s="1">
        <f t="shared" si="71"/>
        <v>12</v>
      </c>
    </row>
    <row r="1101" spans="1:8" s="1" customFormat="1" ht="18" x14ac:dyDescent="0.35">
      <c r="A1101" s="1" t="s">
        <v>1133</v>
      </c>
      <c r="B1101" s="4">
        <v>45410</v>
      </c>
      <c r="C1101" s="37">
        <v>46.5486111111111</v>
      </c>
      <c r="D1101" s="1">
        <f t="shared" si="68"/>
        <v>28</v>
      </c>
      <c r="E1101" s="1">
        <f t="shared" si="69"/>
        <v>2024</v>
      </c>
      <c r="F1101" s="5">
        <f t="shared" si="70"/>
        <v>28</v>
      </c>
      <c r="G1101" s="30">
        <v>45410</v>
      </c>
      <c r="H1101" s="1">
        <f t="shared" si="71"/>
        <v>13</v>
      </c>
    </row>
    <row r="1102" spans="1:8" s="1" customFormat="1" ht="18" x14ac:dyDescent="0.35">
      <c r="A1102" s="1" t="s">
        <v>1134</v>
      </c>
      <c r="B1102" s="4">
        <v>44021</v>
      </c>
      <c r="C1102" s="37">
        <v>46.5902777777778</v>
      </c>
      <c r="D1102" s="1">
        <f t="shared" si="68"/>
        <v>9</v>
      </c>
      <c r="E1102" s="1">
        <f t="shared" si="69"/>
        <v>2020</v>
      </c>
      <c r="F1102" s="5">
        <f t="shared" si="70"/>
        <v>9</v>
      </c>
      <c r="G1102" s="30">
        <v>44021</v>
      </c>
      <c r="H1102" s="1">
        <f t="shared" si="71"/>
        <v>14</v>
      </c>
    </row>
    <row r="1103" spans="1:8" s="1" customFormat="1" ht="18" x14ac:dyDescent="0.35">
      <c r="A1103" s="1" t="s">
        <v>1135</v>
      </c>
      <c r="B1103" s="4">
        <v>44962</v>
      </c>
      <c r="C1103" s="37">
        <v>46.6319444444444</v>
      </c>
      <c r="D1103" s="1">
        <f t="shared" si="68"/>
        <v>5</v>
      </c>
      <c r="E1103" s="1">
        <f t="shared" si="69"/>
        <v>2023</v>
      </c>
      <c r="F1103" s="5">
        <f t="shared" si="70"/>
        <v>5</v>
      </c>
      <c r="G1103" s="30">
        <v>44962</v>
      </c>
      <c r="H1103" s="1">
        <f t="shared" si="71"/>
        <v>15</v>
      </c>
    </row>
    <row r="1104" spans="1:8" s="1" customFormat="1" ht="18" x14ac:dyDescent="0.35">
      <c r="A1104" s="1" t="s">
        <v>1136</v>
      </c>
      <c r="B1104" s="4">
        <v>44594</v>
      </c>
      <c r="C1104" s="37">
        <v>46.6736111111111</v>
      </c>
      <c r="D1104" s="1">
        <f t="shared" si="68"/>
        <v>2</v>
      </c>
      <c r="E1104" s="1">
        <f t="shared" si="69"/>
        <v>2022</v>
      </c>
      <c r="F1104" s="5">
        <f t="shared" si="70"/>
        <v>2</v>
      </c>
      <c r="G1104" s="30">
        <v>44594</v>
      </c>
      <c r="H1104" s="1">
        <f t="shared" si="71"/>
        <v>16</v>
      </c>
    </row>
    <row r="1105" spans="1:8" s="1" customFormat="1" ht="18" x14ac:dyDescent="0.35">
      <c r="A1105" s="1" t="s">
        <v>1137</v>
      </c>
      <c r="B1105" s="4">
        <v>44708</v>
      </c>
      <c r="C1105" s="37">
        <v>46.7152777777778</v>
      </c>
      <c r="D1105" s="1">
        <f t="shared" si="68"/>
        <v>27</v>
      </c>
      <c r="E1105" s="1">
        <f t="shared" si="69"/>
        <v>2022</v>
      </c>
      <c r="F1105" s="5">
        <f t="shared" si="70"/>
        <v>27</v>
      </c>
      <c r="G1105" s="30">
        <v>44708</v>
      </c>
      <c r="H1105" s="1">
        <f t="shared" si="71"/>
        <v>17</v>
      </c>
    </row>
    <row r="1106" spans="1:8" s="1" customFormat="1" ht="18" x14ac:dyDescent="0.35">
      <c r="A1106" s="1" t="s">
        <v>1138</v>
      </c>
      <c r="B1106" s="4">
        <v>44308</v>
      </c>
      <c r="C1106" s="37">
        <v>46.7569444444444</v>
      </c>
      <c r="D1106" s="1">
        <f t="shared" si="68"/>
        <v>22</v>
      </c>
      <c r="E1106" s="1">
        <f t="shared" si="69"/>
        <v>2021</v>
      </c>
      <c r="F1106" s="5">
        <f t="shared" si="70"/>
        <v>22</v>
      </c>
      <c r="G1106" s="30">
        <v>44308</v>
      </c>
      <c r="H1106" s="1">
        <f t="shared" si="71"/>
        <v>18</v>
      </c>
    </row>
    <row r="1107" spans="1:8" s="1" customFormat="1" ht="18" x14ac:dyDescent="0.35">
      <c r="A1107" s="1" t="s">
        <v>1139</v>
      </c>
      <c r="B1107" s="4">
        <v>43947</v>
      </c>
      <c r="C1107" s="37">
        <v>46.7986111111111</v>
      </c>
      <c r="D1107" s="1">
        <f t="shared" si="68"/>
        <v>26</v>
      </c>
      <c r="E1107" s="1">
        <f t="shared" si="69"/>
        <v>2020</v>
      </c>
      <c r="F1107" s="5">
        <f t="shared" si="70"/>
        <v>26</v>
      </c>
      <c r="G1107" s="30">
        <v>43947</v>
      </c>
      <c r="H1107" s="1">
        <f t="shared" si="71"/>
        <v>19</v>
      </c>
    </row>
    <row r="1108" spans="1:8" s="1" customFormat="1" ht="18" x14ac:dyDescent="0.35">
      <c r="A1108" s="1" t="s">
        <v>1140</v>
      </c>
      <c r="B1108" s="4">
        <v>44899</v>
      </c>
      <c r="C1108" s="37">
        <v>46.8402777777778</v>
      </c>
      <c r="D1108" s="1">
        <f t="shared" si="68"/>
        <v>4</v>
      </c>
      <c r="E1108" s="1">
        <f t="shared" si="69"/>
        <v>2022</v>
      </c>
      <c r="F1108" s="5">
        <f t="shared" si="70"/>
        <v>4</v>
      </c>
      <c r="G1108" s="30">
        <v>44899</v>
      </c>
      <c r="H1108" s="1">
        <f t="shared" si="71"/>
        <v>20</v>
      </c>
    </row>
    <row r="1109" spans="1:8" s="1" customFormat="1" ht="18" x14ac:dyDescent="0.35">
      <c r="A1109" s="1" t="s">
        <v>1141</v>
      </c>
      <c r="B1109" s="4">
        <v>45592</v>
      </c>
      <c r="C1109" s="37">
        <v>46.8819444444444</v>
      </c>
      <c r="D1109" s="1">
        <f t="shared" si="68"/>
        <v>27</v>
      </c>
      <c r="E1109" s="1">
        <f t="shared" si="69"/>
        <v>2024</v>
      </c>
      <c r="F1109" s="5">
        <f t="shared" si="70"/>
        <v>27</v>
      </c>
      <c r="G1109" s="30">
        <v>45592</v>
      </c>
      <c r="H1109" s="1">
        <f t="shared" si="71"/>
        <v>21</v>
      </c>
    </row>
    <row r="1110" spans="1:8" s="1" customFormat="1" ht="18" x14ac:dyDescent="0.35">
      <c r="A1110" s="1" t="s">
        <v>1142</v>
      </c>
      <c r="B1110" s="4">
        <v>44049</v>
      </c>
      <c r="C1110" s="37">
        <v>46.9236111111111</v>
      </c>
      <c r="D1110" s="1">
        <f t="shared" si="68"/>
        <v>6</v>
      </c>
      <c r="E1110" s="1">
        <f t="shared" si="69"/>
        <v>2020</v>
      </c>
      <c r="F1110" s="5">
        <f t="shared" si="70"/>
        <v>6</v>
      </c>
      <c r="G1110" s="30">
        <v>44049</v>
      </c>
      <c r="H1110" s="1">
        <f t="shared" si="71"/>
        <v>22</v>
      </c>
    </row>
    <row r="1111" spans="1:8" s="1" customFormat="1" ht="18" x14ac:dyDescent="0.35">
      <c r="A1111" s="1" t="s">
        <v>1143</v>
      </c>
      <c r="B1111" s="4">
        <v>44836</v>
      </c>
      <c r="C1111" s="37">
        <v>46.9652777777778</v>
      </c>
      <c r="D1111" s="1">
        <f t="shared" si="68"/>
        <v>2</v>
      </c>
      <c r="E1111" s="1">
        <f t="shared" si="69"/>
        <v>2022</v>
      </c>
      <c r="F1111" s="5">
        <f t="shared" si="70"/>
        <v>2</v>
      </c>
      <c r="G1111" s="30">
        <v>44836</v>
      </c>
      <c r="H1111" s="1">
        <f t="shared" si="71"/>
        <v>23</v>
      </c>
    </row>
    <row r="1112" spans="1:8" s="1" customFormat="1" ht="18" x14ac:dyDescent="0.35">
      <c r="A1112" s="1" t="s">
        <v>1144</v>
      </c>
      <c r="B1112" s="4">
        <v>43944</v>
      </c>
      <c r="C1112" s="37">
        <v>47.0069444444444</v>
      </c>
      <c r="D1112" s="1">
        <f t="shared" si="68"/>
        <v>23</v>
      </c>
      <c r="E1112" s="1">
        <f t="shared" si="69"/>
        <v>2020</v>
      </c>
      <c r="F1112" s="5">
        <f t="shared" si="70"/>
        <v>23</v>
      </c>
      <c r="G1112" s="30">
        <v>43944</v>
      </c>
      <c r="H1112" s="1">
        <f t="shared" si="71"/>
        <v>0</v>
      </c>
    </row>
    <row r="1113" spans="1:8" s="1" customFormat="1" ht="18" x14ac:dyDescent="0.35">
      <c r="A1113" s="1" t="s">
        <v>1145</v>
      </c>
      <c r="B1113" s="4">
        <v>44620</v>
      </c>
      <c r="C1113" s="37">
        <v>47.0486111111111</v>
      </c>
      <c r="D1113" s="1">
        <f t="shared" si="68"/>
        <v>28</v>
      </c>
      <c r="E1113" s="1">
        <f t="shared" si="69"/>
        <v>2022</v>
      </c>
      <c r="F1113" s="5">
        <f t="shared" si="70"/>
        <v>28</v>
      </c>
      <c r="G1113" s="30">
        <v>44620</v>
      </c>
      <c r="H1113" s="1">
        <f t="shared" si="71"/>
        <v>1</v>
      </c>
    </row>
    <row r="1114" spans="1:8" s="1" customFormat="1" ht="18" x14ac:dyDescent="0.35">
      <c r="A1114" s="1" t="s">
        <v>1146</v>
      </c>
      <c r="B1114" s="4">
        <v>44665</v>
      </c>
      <c r="C1114" s="37">
        <v>47.0902777777778</v>
      </c>
      <c r="D1114" s="1">
        <f t="shared" si="68"/>
        <v>14</v>
      </c>
      <c r="E1114" s="1">
        <f t="shared" si="69"/>
        <v>2022</v>
      </c>
      <c r="F1114" s="5">
        <f t="shared" si="70"/>
        <v>14</v>
      </c>
      <c r="G1114" s="30">
        <v>44665</v>
      </c>
      <c r="H1114" s="1">
        <f t="shared" si="71"/>
        <v>2</v>
      </c>
    </row>
    <row r="1115" spans="1:8" s="1" customFormat="1" ht="18" x14ac:dyDescent="0.35">
      <c r="A1115" s="1" t="s">
        <v>1147</v>
      </c>
      <c r="B1115" s="4">
        <v>45390</v>
      </c>
      <c r="C1115" s="37">
        <v>47.1319444444444</v>
      </c>
      <c r="D1115" s="1">
        <f t="shared" si="68"/>
        <v>8</v>
      </c>
      <c r="E1115" s="1">
        <f t="shared" si="69"/>
        <v>2024</v>
      </c>
      <c r="F1115" s="5">
        <f t="shared" si="70"/>
        <v>8</v>
      </c>
      <c r="G1115" s="30">
        <v>45390</v>
      </c>
      <c r="H1115" s="1">
        <f t="shared" si="71"/>
        <v>3</v>
      </c>
    </row>
    <row r="1116" spans="1:8" s="1" customFormat="1" ht="18" x14ac:dyDescent="0.35">
      <c r="A1116" s="1" t="s">
        <v>1148</v>
      </c>
      <c r="B1116" s="4">
        <v>44621</v>
      </c>
      <c r="C1116" s="37">
        <v>47.1736111111111</v>
      </c>
      <c r="D1116" s="1">
        <f t="shared" si="68"/>
        <v>1</v>
      </c>
      <c r="E1116" s="1">
        <f t="shared" si="69"/>
        <v>2022</v>
      </c>
      <c r="F1116" s="5">
        <f t="shared" si="70"/>
        <v>1</v>
      </c>
      <c r="G1116" s="30">
        <v>44621</v>
      </c>
      <c r="H1116" s="1">
        <f t="shared" si="71"/>
        <v>4</v>
      </c>
    </row>
    <row r="1117" spans="1:8" s="1" customFormat="1" ht="18" x14ac:dyDescent="0.35">
      <c r="A1117" s="1" t="s">
        <v>1149</v>
      </c>
      <c r="B1117" s="4">
        <v>45019</v>
      </c>
      <c r="C1117" s="37">
        <v>47.2152777777778</v>
      </c>
      <c r="D1117" s="1">
        <f t="shared" si="68"/>
        <v>3</v>
      </c>
      <c r="E1117" s="1">
        <f t="shared" si="69"/>
        <v>2023</v>
      </c>
      <c r="F1117" s="5">
        <f t="shared" si="70"/>
        <v>3</v>
      </c>
      <c r="G1117" s="30">
        <v>45019</v>
      </c>
      <c r="H1117" s="1">
        <f t="shared" si="71"/>
        <v>5</v>
      </c>
    </row>
    <row r="1118" spans="1:8" s="1" customFormat="1" ht="18" x14ac:dyDescent="0.35">
      <c r="A1118" s="2" t="s">
        <v>1150</v>
      </c>
      <c r="B1118" s="4">
        <v>44056</v>
      </c>
      <c r="C1118" s="37">
        <v>47.2569444444444</v>
      </c>
      <c r="D1118" s="1">
        <f t="shared" si="68"/>
        <v>13</v>
      </c>
      <c r="E1118" s="1">
        <f t="shared" si="69"/>
        <v>2020</v>
      </c>
      <c r="F1118" s="5">
        <f t="shared" si="70"/>
        <v>13</v>
      </c>
      <c r="G1118" s="30">
        <v>44056</v>
      </c>
      <c r="H1118" s="1">
        <f t="shared" si="71"/>
        <v>6</v>
      </c>
    </row>
    <row r="1119" spans="1:8" s="1" customFormat="1" ht="18" x14ac:dyDescent="0.35">
      <c r="A1119" s="1">
        <v>99221589</v>
      </c>
      <c r="B1119" s="4">
        <v>45046</v>
      </c>
      <c r="C1119" s="37">
        <v>47.2986111111111</v>
      </c>
      <c r="D1119" s="1">
        <f t="shared" si="68"/>
        <v>30</v>
      </c>
      <c r="E1119" s="1">
        <f t="shared" si="69"/>
        <v>2023</v>
      </c>
      <c r="F1119" s="5">
        <f t="shared" si="70"/>
        <v>30</v>
      </c>
      <c r="G1119" s="30">
        <v>45046</v>
      </c>
      <c r="H1119" s="1">
        <f t="shared" si="71"/>
        <v>7</v>
      </c>
    </row>
    <row r="1120" spans="1:8" s="1" customFormat="1" ht="18" x14ac:dyDescent="0.35">
      <c r="A1120" s="1" t="s">
        <v>1151</v>
      </c>
      <c r="B1120" s="4">
        <v>44149</v>
      </c>
      <c r="C1120" s="37">
        <v>47.3402777777778</v>
      </c>
      <c r="D1120" s="1">
        <f t="shared" si="68"/>
        <v>14</v>
      </c>
      <c r="E1120" s="1">
        <f t="shared" si="69"/>
        <v>2020</v>
      </c>
      <c r="F1120" s="5">
        <f t="shared" si="70"/>
        <v>14</v>
      </c>
      <c r="G1120" s="30">
        <v>44149</v>
      </c>
      <c r="H1120" s="1">
        <f t="shared" si="71"/>
        <v>8</v>
      </c>
    </row>
    <row r="1121" spans="1:8" s="1" customFormat="1" ht="18" x14ac:dyDescent="0.35">
      <c r="A1121" s="1" t="s">
        <v>1152</v>
      </c>
      <c r="B1121" s="4">
        <v>45445</v>
      </c>
      <c r="C1121" s="37">
        <v>47.3819444444444</v>
      </c>
      <c r="D1121" s="1">
        <f t="shared" si="68"/>
        <v>2</v>
      </c>
      <c r="E1121" s="1">
        <f t="shared" si="69"/>
        <v>2024</v>
      </c>
      <c r="F1121" s="5">
        <f t="shared" si="70"/>
        <v>2</v>
      </c>
      <c r="G1121" s="30">
        <v>45445</v>
      </c>
      <c r="H1121" s="1">
        <f t="shared" si="71"/>
        <v>9</v>
      </c>
    </row>
    <row r="1122" spans="1:8" s="1" customFormat="1" ht="18" x14ac:dyDescent="0.35">
      <c r="A1122" s="1" t="s">
        <v>1153</v>
      </c>
      <c r="B1122" s="4">
        <v>44388</v>
      </c>
      <c r="C1122" s="37">
        <v>47.4236111111111</v>
      </c>
      <c r="D1122" s="1">
        <f t="shared" si="68"/>
        <v>11</v>
      </c>
      <c r="E1122" s="1">
        <f t="shared" si="69"/>
        <v>2021</v>
      </c>
      <c r="F1122" s="5">
        <f t="shared" si="70"/>
        <v>11</v>
      </c>
      <c r="G1122" s="30">
        <v>44388</v>
      </c>
      <c r="H1122" s="1">
        <f t="shared" si="71"/>
        <v>10</v>
      </c>
    </row>
    <row r="1123" spans="1:8" s="1" customFormat="1" ht="18" x14ac:dyDescent="0.35">
      <c r="A1123" s="1" t="s">
        <v>1154</v>
      </c>
      <c r="B1123" s="4">
        <v>44050</v>
      </c>
      <c r="C1123" s="37">
        <v>47.4652777777778</v>
      </c>
      <c r="D1123" s="1">
        <f t="shared" si="68"/>
        <v>7</v>
      </c>
      <c r="E1123" s="1">
        <f t="shared" si="69"/>
        <v>2020</v>
      </c>
      <c r="F1123" s="5">
        <f t="shared" si="70"/>
        <v>7</v>
      </c>
      <c r="G1123" s="30">
        <v>44050</v>
      </c>
      <c r="H1123" s="1">
        <f t="shared" si="71"/>
        <v>11</v>
      </c>
    </row>
    <row r="1124" spans="1:8" s="1" customFormat="1" ht="18" x14ac:dyDescent="0.35">
      <c r="A1124" s="1" t="s">
        <v>1155</v>
      </c>
      <c r="B1124" s="4">
        <v>44275</v>
      </c>
      <c r="C1124" s="37">
        <v>47.5069444444444</v>
      </c>
      <c r="D1124" s="1">
        <f t="shared" si="68"/>
        <v>20</v>
      </c>
      <c r="E1124" s="1">
        <f t="shared" si="69"/>
        <v>2021</v>
      </c>
      <c r="F1124" s="5">
        <f t="shared" si="70"/>
        <v>20</v>
      </c>
      <c r="G1124" s="30">
        <v>44275</v>
      </c>
      <c r="H1124" s="1">
        <f t="shared" si="71"/>
        <v>12</v>
      </c>
    </row>
    <row r="1125" spans="1:8" s="1" customFormat="1" ht="18" x14ac:dyDescent="0.35">
      <c r="A1125" s="1" t="s">
        <v>1156</v>
      </c>
      <c r="B1125" s="4">
        <v>44454</v>
      </c>
      <c r="C1125" s="37">
        <v>47.5486111111111</v>
      </c>
      <c r="D1125" s="1">
        <f t="shared" si="68"/>
        <v>15</v>
      </c>
      <c r="E1125" s="1">
        <f t="shared" si="69"/>
        <v>2021</v>
      </c>
      <c r="F1125" s="5">
        <f t="shared" si="70"/>
        <v>15</v>
      </c>
      <c r="G1125" s="30">
        <v>44454</v>
      </c>
      <c r="H1125" s="1">
        <f t="shared" si="71"/>
        <v>13</v>
      </c>
    </row>
    <row r="1126" spans="1:8" s="1" customFormat="1" ht="18" x14ac:dyDescent="0.35">
      <c r="A1126" s="1" t="s">
        <v>1157</v>
      </c>
      <c r="B1126" s="4">
        <v>45474</v>
      </c>
      <c r="C1126" s="37">
        <v>47.5902777777778</v>
      </c>
      <c r="D1126" s="1">
        <f t="shared" si="68"/>
        <v>1</v>
      </c>
      <c r="E1126" s="1">
        <f t="shared" si="69"/>
        <v>2024</v>
      </c>
      <c r="F1126" s="5">
        <f t="shared" si="70"/>
        <v>1</v>
      </c>
      <c r="G1126" s="30">
        <v>45474</v>
      </c>
      <c r="H1126" s="1">
        <f t="shared" si="71"/>
        <v>14</v>
      </c>
    </row>
    <row r="1127" spans="1:8" s="1" customFormat="1" ht="18" x14ac:dyDescent="0.35">
      <c r="A1127" s="1" t="s">
        <v>1158</v>
      </c>
      <c r="B1127" s="4">
        <v>44508</v>
      </c>
      <c r="C1127" s="37">
        <v>47.6319444444444</v>
      </c>
      <c r="D1127" s="1">
        <f t="shared" si="68"/>
        <v>8</v>
      </c>
      <c r="E1127" s="1">
        <f t="shared" si="69"/>
        <v>2021</v>
      </c>
      <c r="F1127" s="5">
        <f t="shared" si="70"/>
        <v>8</v>
      </c>
      <c r="G1127" s="30">
        <v>44508</v>
      </c>
      <c r="H1127" s="1">
        <f t="shared" si="71"/>
        <v>15</v>
      </c>
    </row>
    <row r="1128" spans="1:8" s="1" customFormat="1" ht="18" x14ac:dyDescent="0.35">
      <c r="A1128" s="1" t="s">
        <v>1159</v>
      </c>
      <c r="B1128" s="4">
        <v>44745</v>
      </c>
      <c r="C1128" s="37">
        <v>47.6736111111111</v>
      </c>
      <c r="D1128" s="1">
        <f t="shared" si="68"/>
        <v>3</v>
      </c>
      <c r="E1128" s="1">
        <f t="shared" si="69"/>
        <v>2022</v>
      </c>
      <c r="F1128" s="5">
        <f t="shared" si="70"/>
        <v>3</v>
      </c>
      <c r="G1128" s="30">
        <v>44745</v>
      </c>
      <c r="H1128" s="1">
        <f t="shared" si="71"/>
        <v>16</v>
      </c>
    </row>
    <row r="1129" spans="1:8" s="1" customFormat="1" ht="18" x14ac:dyDescent="0.35">
      <c r="A1129" s="1" t="s">
        <v>1160</v>
      </c>
      <c r="B1129" s="4">
        <v>44461</v>
      </c>
      <c r="C1129" s="37">
        <v>47.7152777777778</v>
      </c>
      <c r="D1129" s="1">
        <f t="shared" si="68"/>
        <v>22</v>
      </c>
      <c r="E1129" s="1">
        <f t="shared" si="69"/>
        <v>2021</v>
      </c>
      <c r="F1129" s="5">
        <f t="shared" si="70"/>
        <v>22</v>
      </c>
      <c r="G1129" s="30">
        <v>44461</v>
      </c>
      <c r="H1129" s="1">
        <f t="shared" si="71"/>
        <v>17</v>
      </c>
    </row>
    <row r="1130" spans="1:8" s="1" customFormat="1" ht="18" x14ac:dyDescent="0.35">
      <c r="A1130" s="1" t="s">
        <v>1161</v>
      </c>
      <c r="B1130" s="4">
        <v>45155</v>
      </c>
      <c r="C1130" s="37">
        <v>47.7569444444444</v>
      </c>
      <c r="D1130" s="1">
        <f t="shared" si="68"/>
        <v>17</v>
      </c>
      <c r="E1130" s="1">
        <f t="shared" si="69"/>
        <v>2023</v>
      </c>
      <c r="F1130" s="5">
        <f t="shared" si="70"/>
        <v>17</v>
      </c>
      <c r="G1130" s="30">
        <v>45155</v>
      </c>
      <c r="H1130" s="1">
        <f t="shared" si="71"/>
        <v>18</v>
      </c>
    </row>
    <row r="1131" spans="1:8" s="1" customFormat="1" ht="18" x14ac:dyDescent="0.35">
      <c r="A1131" s="1">
        <v>99717446</v>
      </c>
      <c r="B1131" s="4">
        <v>44884</v>
      </c>
      <c r="C1131" s="37">
        <v>47.7986111111111</v>
      </c>
      <c r="D1131" s="1">
        <f t="shared" si="68"/>
        <v>19</v>
      </c>
      <c r="E1131" s="1">
        <f t="shared" si="69"/>
        <v>2022</v>
      </c>
      <c r="F1131" s="5">
        <f t="shared" si="70"/>
        <v>19</v>
      </c>
      <c r="G1131" s="30">
        <v>44884</v>
      </c>
      <c r="H1131" s="1">
        <f t="shared" si="71"/>
        <v>19</v>
      </c>
    </row>
    <row r="1132" spans="1:8" s="1" customFormat="1" ht="18" x14ac:dyDescent="0.35">
      <c r="A1132" s="1" t="s">
        <v>1162</v>
      </c>
      <c r="B1132" s="4">
        <v>45602</v>
      </c>
      <c r="C1132" s="37">
        <v>47.8402777777778</v>
      </c>
      <c r="D1132" s="1">
        <f t="shared" si="68"/>
        <v>6</v>
      </c>
      <c r="E1132" s="1">
        <f t="shared" si="69"/>
        <v>2024</v>
      </c>
      <c r="F1132" s="5">
        <f t="shared" si="70"/>
        <v>6</v>
      </c>
      <c r="G1132" s="30">
        <v>45602</v>
      </c>
      <c r="H1132" s="1">
        <f t="shared" si="71"/>
        <v>20</v>
      </c>
    </row>
    <row r="1133" spans="1:8" s="1" customFormat="1" ht="18" x14ac:dyDescent="0.35">
      <c r="A1133" s="1" t="s">
        <v>1163</v>
      </c>
      <c r="B1133" s="4">
        <v>45043</v>
      </c>
      <c r="C1133" s="37">
        <v>47.8819444444444</v>
      </c>
      <c r="D1133" s="1">
        <f t="shared" si="68"/>
        <v>27</v>
      </c>
      <c r="E1133" s="1">
        <f t="shared" si="69"/>
        <v>2023</v>
      </c>
      <c r="F1133" s="5">
        <f t="shared" si="70"/>
        <v>27</v>
      </c>
      <c r="G1133" s="30">
        <v>45043</v>
      </c>
      <c r="H1133" s="1">
        <f t="shared" si="71"/>
        <v>21</v>
      </c>
    </row>
    <row r="1134" spans="1:8" s="1" customFormat="1" ht="18" x14ac:dyDescent="0.35">
      <c r="A1134" s="1" t="s">
        <v>1164</v>
      </c>
      <c r="B1134" s="4">
        <v>44016</v>
      </c>
      <c r="C1134" s="37">
        <v>47.9236111111111</v>
      </c>
      <c r="D1134" s="1">
        <f t="shared" si="68"/>
        <v>4</v>
      </c>
      <c r="E1134" s="1">
        <f t="shared" si="69"/>
        <v>2020</v>
      </c>
      <c r="F1134" s="5">
        <f t="shared" si="70"/>
        <v>4</v>
      </c>
      <c r="G1134" s="30">
        <v>44016</v>
      </c>
      <c r="H1134" s="1">
        <f t="shared" si="71"/>
        <v>22</v>
      </c>
    </row>
    <row r="1135" spans="1:8" s="1" customFormat="1" ht="18" x14ac:dyDescent="0.35">
      <c r="A1135" s="1" t="s">
        <v>1165</v>
      </c>
      <c r="B1135" s="4">
        <v>44609</v>
      </c>
      <c r="C1135" s="37">
        <v>47.9652777777778</v>
      </c>
      <c r="D1135" s="1">
        <f t="shared" si="68"/>
        <v>17</v>
      </c>
      <c r="E1135" s="1">
        <f t="shared" si="69"/>
        <v>2022</v>
      </c>
      <c r="F1135" s="5">
        <f t="shared" si="70"/>
        <v>17</v>
      </c>
      <c r="G1135" s="30">
        <v>44609</v>
      </c>
      <c r="H1135" s="1">
        <f t="shared" si="71"/>
        <v>23</v>
      </c>
    </row>
    <row r="1136" spans="1:8" s="1" customFormat="1" ht="18" x14ac:dyDescent="0.35">
      <c r="A1136" s="1" t="s">
        <v>1166</v>
      </c>
      <c r="B1136" s="4">
        <v>44379</v>
      </c>
      <c r="C1136" s="37">
        <v>48.0069444444444</v>
      </c>
      <c r="D1136" s="1">
        <f t="shared" si="68"/>
        <v>2</v>
      </c>
      <c r="E1136" s="1">
        <f t="shared" si="69"/>
        <v>2021</v>
      </c>
      <c r="F1136" s="5">
        <f t="shared" si="70"/>
        <v>2</v>
      </c>
      <c r="G1136" s="30">
        <v>44379</v>
      </c>
      <c r="H1136" s="1">
        <f t="shared" si="71"/>
        <v>0</v>
      </c>
    </row>
    <row r="1137" spans="1:8" s="1" customFormat="1" ht="18" x14ac:dyDescent="0.35">
      <c r="A1137" s="1" t="s">
        <v>1167</v>
      </c>
      <c r="B1137" s="4">
        <v>44317</v>
      </c>
      <c r="C1137" s="37">
        <v>48.0486111111111</v>
      </c>
      <c r="D1137" s="1">
        <f t="shared" si="68"/>
        <v>1</v>
      </c>
      <c r="E1137" s="1">
        <f t="shared" si="69"/>
        <v>2021</v>
      </c>
      <c r="F1137" s="5">
        <f t="shared" si="70"/>
        <v>1</v>
      </c>
      <c r="G1137" s="30">
        <v>44317</v>
      </c>
      <c r="H1137" s="1">
        <f t="shared" si="71"/>
        <v>1</v>
      </c>
    </row>
    <row r="1138" spans="1:8" s="1" customFormat="1" ht="18" x14ac:dyDescent="0.35">
      <c r="A1138" s="1" t="s">
        <v>1168</v>
      </c>
      <c r="B1138" s="4">
        <v>43951</v>
      </c>
      <c r="C1138" s="37">
        <v>48.0902777777778</v>
      </c>
      <c r="D1138" s="1">
        <f t="shared" si="68"/>
        <v>30</v>
      </c>
      <c r="E1138" s="1">
        <f t="shared" si="69"/>
        <v>2020</v>
      </c>
      <c r="F1138" s="5">
        <f t="shared" si="70"/>
        <v>30</v>
      </c>
      <c r="G1138" s="30">
        <v>43951</v>
      </c>
      <c r="H1138" s="1">
        <f t="shared" si="71"/>
        <v>2</v>
      </c>
    </row>
    <row r="1139" spans="1:8" s="1" customFormat="1" ht="18" x14ac:dyDescent="0.35">
      <c r="A1139" s="1" t="s">
        <v>1169</v>
      </c>
      <c r="B1139" s="4">
        <v>45356</v>
      </c>
      <c r="C1139" s="37">
        <v>48.1319444444444</v>
      </c>
      <c r="D1139" s="1">
        <f t="shared" si="68"/>
        <v>5</v>
      </c>
      <c r="E1139" s="1">
        <f t="shared" si="69"/>
        <v>2024</v>
      </c>
      <c r="F1139" s="5">
        <f t="shared" si="70"/>
        <v>5</v>
      </c>
      <c r="G1139" s="30">
        <v>45356</v>
      </c>
      <c r="H1139" s="1">
        <f t="shared" si="71"/>
        <v>3</v>
      </c>
    </row>
    <row r="1140" spans="1:8" s="1" customFormat="1" ht="18" x14ac:dyDescent="0.35">
      <c r="A1140" s="1">
        <v>29714299</v>
      </c>
      <c r="B1140" s="4">
        <v>44735</v>
      </c>
      <c r="C1140" s="37">
        <v>48.1736111111111</v>
      </c>
      <c r="D1140" s="1">
        <f t="shared" si="68"/>
        <v>23</v>
      </c>
      <c r="E1140" s="1">
        <f t="shared" si="69"/>
        <v>2022</v>
      </c>
      <c r="F1140" s="5">
        <f t="shared" si="70"/>
        <v>23</v>
      </c>
      <c r="G1140" s="30">
        <v>44735</v>
      </c>
      <c r="H1140" s="1">
        <f t="shared" si="71"/>
        <v>4</v>
      </c>
    </row>
    <row r="1141" spans="1:8" s="1" customFormat="1" ht="18" x14ac:dyDescent="0.35">
      <c r="A1141" s="1" t="s">
        <v>1170</v>
      </c>
      <c r="B1141" s="4">
        <v>44814</v>
      </c>
      <c r="C1141" s="37">
        <v>48.2152777777778</v>
      </c>
      <c r="D1141" s="1">
        <f t="shared" si="68"/>
        <v>10</v>
      </c>
      <c r="E1141" s="1">
        <f t="shared" si="69"/>
        <v>2022</v>
      </c>
      <c r="F1141" s="5">
        <f t="shared" si="70"/>
        <v>10</v>
      </c>
      <c r="G1141" s="30">
        <v>44814</v>
      </c>
      <c r="H1141" s="1">
        <f t="shared" si="71"/>
        <v>5</v>
      </c>
    </row>
    <row r="1142" spans="1:8" s="1" customFormat="1" ht="18" x14ac:dyDescent="0.35">
      <c r="A1142" s="1" t="s">
        <v>1171</v>
      </c>
      <c r="B1142" s="4">
        <v>44470</v>
      </c>
      <c r="C1142" s="37">
        <v>48.2569444444444</v>
      </c>
      <c r="D1142" s="1">
        <f t="shared" si="68"/>
        <v>1</v>
      </c>
      <c r="E1142" s="1">
        <f t="shared" si="69"/>
        <v>2021</v>
      </c>
      <c r="F1142" s="5">
        <f t="shared" si="70"/>
        <v>1</v>
      </c>
      <c r="G1142" s="30">
        <v>44470</v>
      </c>
      <c r="H1142" s="1">
        <f t="shared" si="71"/>
        <v>6</v>
      </c>
    </row>
    <row r="1143" spans="1:8" s="1" customFormat="1" ht="18" x14ac:dyDescent="0.35">
      <c r="A1143" s="1" t="s">
        <v>1172</v>
      </c>
      <c r="B1143" s="4">
        <v>43952</v>
      </c>
      <c r="C1143" s="37">
        <v>48.2986111111111</v>
      </c>
      <c r="D1143" s="1">
        <f t="shared" si="68"/>
        <v>1</v>
      </c>
      <c r="E1143" s="1">
        <f t="shared" si="69"/>
        <v>2020</v>
      </c>
      <c r="F1143" s="5">
        <f t="shared" si="70"/>
        <v>1</v>
      </c>
      <c r="G1143" s="30">
        <v>43952</v>
      </c>
      <c r="H1143" s="1">
        <f t="shared" si="71"/>
        <v>7</v>
      </c>
    </row>
    <row r="1144" spans="1:8" s="1" customFormat="1" ht="18" x14ac:dyDescent="0.35">
      <c r="A1144" s="1">
        <v>24006582</v>
      </c>
      <c r="B1144" s="4">
        <v>44013</v>
      </c>
      <c r="C1144" s="37">
        <v>48.3402777777778</v>
      </c>
      <c r="D1144" s="1">
        <f t="shared" si="68"/>
        <v>1</v>
      </c>
      <c r="E1144" s="1">
        <f t="shared" si="69"/>
        <v>2020</v>
      </c>
      <c r="F1144" s="5">
        <f t="shared" si="70"/>
        <v>1</v>
      </c>
      <c r="G1144" s="30">
        <v>44013</v>
      </c>
      <c r="H1144" s="1">
        <f t="shared" si="71"/>
        <v>8</v>
      </c>
    </row>
    <row r="1145" spans="1:8" s="1" customFormat="1" ht="18" x14ac:dyDescent="0.35">
      <c r="A1145" s="1" t="s">
        <v>1173</v>
      </c>
      <c r="B1145" s="4">
        <v>45099</v>
      </c>
      <c r="C1145" s="37">
        <v>48.3819444444444</v>
      </c>
      <c r="D1145" s="1">
        <f t="shared" si="68"/>
        <v>22</v>
      </c>
      <c r="E1145" s="1">
        <f t="shared" si="69"/>
        <v>2023</v>
      </c>
      <c r="F1145" s="5">
        <f t="shared" si="70"/>
        <v>22</v>
      </c>
      <c r="G1145" s="30">
        <v>45099</v>
      </c>
      <c r="H1145" s="1">
        <f t="shared" si="71"/>
        <v>9</v>
      </c>
    </row>
    <row r="1146" spans="1:8" s="1" customFormat="1" ht="18" x14ac:dyDescent="0.35">
      <c r="A1146" s="1" t="s">
        <v>1174</v>
      </c>
      <c r="B1146" s="4">
        <v>45227</v>
      </c>
      <c r="C1146" s="37">
        <v>48.4236111111111</v>
      </c>
      <c r="D1146" s="1">
        <f t="shared" si="68"/>
        <v>28</v>
      </c>
      <c r="E1146" s="1">
        <f t="shared" si="69"/>
        <v>2023</v>
      </c>
      <c r="F1146" s="5">
        <f t="shared" si="70"/>
        <v>28</v>
      </c>
      <c r="G1146" s="30">
        <v>45227</v>
      </c>
      <c r="H1146" s="1">
        <f t="shared" si="71"/>
        <v>10</v>
      </c>
    </row>
    <row r="1147" spans="1:8" s="1" customFormat="1" ht="18" x14ac:dyDescent="0.35">
      <c r="A1147" s="1" t="s">
        <v>1175</v>
      </c>
      <c r="B1147" s="4">
        <v>44905</v>
      </c>
      <c r="C1147" s="37">
        <v>48.4652777777778</v>
      </c>
      <c r="D1147" s="1">
        <f t="shared" si="68"/>
        <v>10</v>
      </c>
      <c r="E1147" s="1">
        <f t="shared" si="69"/>
        <v>2022</v>
      </c>
      <c r="F1147" s="5">
        <f t="shared" si="70"/>
        <v>10</v>
      </c>
      <c r="G1147" s="30">
        <v>44905</v>
      </c>
      <c r="H1147" s="1">
        <f t="shared" si="71"/>
        <v>11</v>
      </c>
    </row>
    <row r="1148" spans="1:8" s="1" customFormat="1" ht="18" x14ac:dyDescent="0.35">
      <c r="A1148" s="1" t="s">
        <v>1176</v>
      </c>
      <c r="B1148" s="4">
        <v>43839</v>
      </c>
      <c r="C1148" s="37">
        <v>48.5069444444444</v>
      </c>
      <c r="D1148" s="1">
        <f t="shared" si="68"/>
        <v>9</v>
      </c>
      <c r="E1148" s="1">
        <f t="shared" si="69"/>
        <v>2020</v>
      </c>
      <c r="F1148" s="5">
        <f t="shared" si="70"/>
        <v>9</v>
      </c>
      <c r="G1148" s="30">
        <v>43839</v>
      </c>
      <c r="H1148" s="1">
        <f t="shared" si="71"/>
        <v>12</v>
      </c>
    </row>
    <row r="1149" spans="1:8" s="1" customFormat="1" ht="18" x14ac:dyDescent="0.35">
      <c r="A1149" s="1" t="s">
        <v>1177</v>
      </c>
      <c r="B1149" s="4">
        <v>44097</v>
      </c>
      <c r="C1149" s="37">
        <v>48.5486111111111</v>
      </c>
      <c r="D1149" s="1">
        <f t="shared" si="68"/>
        <v>23</v>
      </c>
      <c r="E1149" s="1">
        <f t="shared" si="69"/>
        <v>2020</v>
      </c>
      <c r="F1149" s="5">
        <f t="shared" si="70"/>
        <v>23</v>
      </c>
      <c r="G1149" s="30">
        <v>44097</v>
      </c>
      <c r="H1149" s="1">
        <f t="shared" si="71"/>
        <v>13</v>
      </c>
    </row>
    <row r="1150" spans="1:8" s="1" customFormat="1" ht="18" x14ac:dyDescent="0.35">
      <c r="A1150" s="1" t="s">
        <v>1178</v>
      </c>
      <c r="B1150" s="4">
        <v>44503</v>
      </c>
      <c r="C1150" s="37">
        <v>48.5902777777778</v>
      </c>
      <c r="D1150" s="1">
        <f t="shared" si="68"/>
        <v>3</v>
      </c>
      <c r="E1150" s="1">
        <f t="shared" si="69"/>
        <v>2021</v>
      </c>
      <c r="F1150" s="5">
        <f t="shared" si="70"/>
        <v>3</v>
      </c>
      <c r="G1150" s="30">
        <v>44503</v>
      </c>
      <c r="H1150" s="1">
        <f t="shared" si="71"/>
        <v>14</v>
      </c>
    </row>
    <row r="1151" spans="1:8" s="1" customFormat="1" ht="18" x14ac:dyDescent="0.35">
      <c r="A1151" s="1" t="s">
        <v>1179</v>
      </c>
      <c r="B1151" s="4">
        <v>44184</v>
      </c>
      <c r="C1151" s="37">
        <v>48.6319444444444</v>
      </c>
      <c r="D1151" s="1">
        <f t="shared" si="68"/>
        <v>19</v>
      </c>
      <c r="E1151" s="1">
        <f t="shared" si="69"/>
        <v>2020</v>
      </c>
      <c r="F1151" s="5">
        <f t="shared" si="70"/>
        <v>19</v>
      </c>
      <c r="G1151" s="30">
        <v>44184</v>
      </c>
      <c r="H1151" s="1">
        <f t="shared" si="71"/>
        <v>15</v>
      </c>
    </row>
    <row r="1152" spans="1:8" s="1" customFormat="1" ht="18" x14ac:dyDescent="0.35">
      <c r="A1152" s="1" t="s">
        <v>1180</v>
      </c>
      <c r="B1152" s="4">
        <v>45648</v>
      </c>
      <c r="C1152" s="37">
        <v>48.6736111111111</v>
      </c>
      <c r="D1152" s="1">
        <f t="shared" si="68"/>
        <v>22</v>
      </c>
      <c r="E1152" s="1">
        <f t="shared" si="69"/>
        <v>2024</v>
      </c>
      <c r="F1152" s="5">
        <f t="shared" si="70"/>
        <v>22</v>
      </c>
      <c r="G1152" s="30">
        <v>45648</v>
      </c>
      <c r="H1152" s="1">
        <f t="shared" si="71"/>
        <v>16</v>
      </c>
    </row>
    <row r="1153" spans="1:8" s="1" customFormat="1" ht="18" x14ac:dyDescent="0.35">
      <c r="A1153" s="1" t="s">
        <v>1181</v>
      </c>
      <c r="B1153" s="4">
        <v>44032</v>
      </c>
      <c r="C1153" s="37">
        <v>48.7152777777778</v>
      </c>
      <c r="D1153" s="1">
        <f t="shared" si="68"/>
        <v>20</v>
      </c>
      <c r="E1153" s="1">
        <f t="shared" si="69"/>
        <v>2020</v>
      </c>
      <c r="F1153" s="5">
        <f t="shared" si="70"/>
        <v>20</v>
      </c>
      <c r="G1153" s="30">
        <v>44032</v>
      </c>
      <c r="H1153" s="1">
        <f t="shared" si="71"/>
        <v>17</v>
      </c>
    </row>
    <row r="1154" spans="1:8" s="1" customFormat="1" ht="18" x14ac:dyDescent="0.35">
      <c r="A1154" s="1" t="s">
        <v>1182</v>
      </c>
      <c r="B1154" s="4">
        <v>44188</v>
      </c>
      <c r="C1154" s="37">
        <v>48.7569444444444</v>
      </c>
      <c r="D1154" s="1">
        <f t="shared" si="68"/>
        <v>23</v>
      </c>
      <c r="E1154" s="1">
        <f t="shared" si="69"/>
        <v>2020</v>
      </c>
      <c r="F1154" s="5">
        <f t="shared" si="70"/>
        <v>23</v>
      </c>
      <c r="G1154" s="30">
        <v>44188</v>
      </c>
      <c r="H1154" s="1">
        <f t="shared" si="71"/>
        <v>18</v>
      </c>
    </row>
    <row r="1155" spans="1:8" s="1" customFormat="1" ht="18" x14ac:dyDescent="0.35">
      <c r="A1155" s="1" t="s">
        <v>1183</v>
      </c>
      <c r="B1155" s="4">
        <v>45400</v>
      </c>
      <c r="C1155" s="37">
        <v>48.7986111111111</v>
      </c>
      <c r="D1155" s="1">
        <f t="shared" ref="D1155:D1218" si="72">DAY(B1155)</f>
        <v>18</v>
      </c>
      <c r="E1155" s="1">
        <f t="shared" ref="E1155:E1218" si="73">YEAR(B1155)</f>
        <v>2024</v>
      </c>
      <c r="F1155" s="5">
        <f t="shared" ref="F1155:F1218" si="74">D1155</f>
        <v>18</v>
      </c>
      <c r="G1155" s="30">
        <v>45400</v>
      </c>
      <c r="H1155" s="1">
        <f t="shared" ref="H1155:H1218" si="75">HOUR(C1155)</f>
        <v>19</v>
      </c>
    </row>
    <row r="1156" spans="1:8" s="1" customFormat="1" ht="18" x14ac:dyDescent="0.35">
      <c r="A1156" s="1" t="s">
        <v>1184</v>
      </c>
      <c r="B1156" s="4">
        <v>44359</v>
      </c>
      <c r="C1156" s="37">
        <v>48.8402777777778</v>
      </c>
      <c r="D1156" s="1">
        <f t="shared" si="72"/>
        <v>12</v>
      </c>
      <c r="E1156" s="1">
        <f t="shared" si="73"/>
        <v>2021</v>
      </c>
      <c r="F1156" s="5">
        <f t="shared" si="74"/>
        <v>12</v>
      </c>
      <c r="G1156" s="30">
        <v>44359</v>
      </c>
      <c r="H1156" s="1">
        <f t="shared" si="75"/>
        <v>20</v>
      </c>
    </row>
    <row r="1157" spans="1:8" s="1" customFormat="1" ht="18" x14ac:dyDescent="0.35">
      <c r="A1157" s="1" t="s">
        <v>1185</v>
      </c>
      <c r="B1157" s="4">
        <v>43960</v>
      </c>
      <c r="C1157" s="37">
        <v>48.8819444444444</v>
      </c>
      <c r="D1157" s="1">
        <f t="shared" si="72"/>
        <v>9</v>
      </c>
      <c r="E1157" s="1">
        <f t="shared" si="73"/>
        <v>2020</v>
      </c>
      <c r="F1157" s="5">
        <f t="shared" si="74"/>
        <v>9</v>
      </c>
      <c r="G1157" s="30">
        <v>43960</v>
      </c>
      <c r="H1157" s="1">
        <f t="shared" si="75"/>
        <v>21</v>
      </c>
    </row>
    <row r="1158" spans="1:8" s="1" customFormat="1" ht="18" x14ac:dyDescent="0.35">
      <c r="A1158" s="1" t="s">
        <v>1186</v>
      </c>
      <c r="B1158" s="4">
        <v>45448</v>
      </c>
      <c r="C1158" s="37">
        <v>48.9236111111111</v>
      </c>
      <c r="D1158" s="1">
        <f t="shared" si="72"/>
        <v>5</v>
      </c>
      <c r="E1158" s="1">
        <f t="shared" si="73"/>
        <v>2024</v>
      </c>
      <c r="F1158" s="5">
        <f t="shared" si="74"/>
        <v>5</v>
      </c>
      <c r="G1158" s="30">
        <v>45448</v>
      </c>
      <c r="H1158" s="1">
        <f t="shared" si="75"/>
        <v>22</v>
      </c>
    </row>
    <row r="1159" spans="1:8" s="1" customFormat="1" ht="18" x14ac:dyDescent="0.35">
      <c r="A1159" s="1" t="s">
        <v>1187</v>
      </c>
      <c r="B1159" s="4">
        <v>43925</v>
      </c>
      <c r="C1159" s="37">
        <v>48.9652777777778</v>
      </c>
      <c r="D1159" s="1">
        <f t="shared" si="72"/>
        <v>4</v>
      </c>
      <c r="E1159" s="1">
        <f t="shared" si="73"/>
        <v>2020</v>
      </c>
      <c r="F1159" s="5">
        <f t="shared" si="74"/>
        <v>4</v>
      </c>
      <c r="G1159" s="30">
        <v>43925</v>
      </c>
      <c r="H1159" s="1">
        <f t="shared" si="75"/>
        <v>23</v>
      </c>
    </row>
    <row r="1160" spans="1:8" s="1" customFormat="1" ht="18" x14ac:dyDescent="0.35">
      <c r="A1160" s="1" t="s">
        <v>1188</v>
      </c>
      <c r="B1160" s="4">
        <v>45516</v>
      </c>
      <c r="C1160" s="37">
        <v>49.0069444444444</v>
      </c>
      <c r="D1160" s="1">
        <f t="shared" si="72"/>
        <v>12</v>
      </c>
      <c r="E1160" s="1">
        <f t="shared" si="73"/>
        <v>2024</v>
      </c>
      <c r="F1160" s="5">
        <f t="shared" si="74"/>
        <v>12</v>
      </c>
      <c r="G1160" s="30">
        <v>45516</v>
      </c>
      <c r="H1160" s="1">
        <f t="shared" si="75"/>
        <v>0</v>
      </c>
    </row>
    <row r="1161" spans="1:8" s="1" customFormat="1" ht="18" x14ac:dyDescent="0.35">
      <c r="A1161" s="1" t="s">
        <v>1189</v>
      </c>
      <c r="B1161" s="4">
        <v>45584</v>
      </c>
      <c r="C1161" s="37">
        <v>49.0486111111111</v>
      </c>
      <c r="D1161" s="1">
        <f t="shared" si="72"/>
        <v>19</v>
      </c>
      <c r="E1161" s="1">
        <f t="shared" si="73"/>
        <v>2024</v>
      </c>
      <c r="F1161" s="5">
        <f t="shared" si="74"/>
        <v>19</v>
      </c>
      <c r="G1161" s="30">
        <v>45584</v>
      </c>
      <c r="H1161" s="1">
        <f t="shared" si="75"/>
        <v>1</v>
      </c>
    </row>
    <row r="1162" spans="1:8" s="1" customFormat="1" ht="18" x14ac:dyDescent="0.35">
      <c r="A1162" s="1" t="s">
        <v>1190</v>
      </c>
      <c r="B1162" s="4">
        <v>44278</v>
      </c>
      <c r="C1162" s="37">
        <v>49.0902777777778</v>
      </c>
      <c r="D1162" s="1">
        <f t="shared" si="72"/>
        <v>23</v>
      </c>
      <c r="E1162" s="1">
        <f t="shared" si="73"/>
        <v>2021</v>
      </c>
      <c r="F1162" s="5">
        <f t="shared" si="74"/>
        <v>23</v>
      </c>
      <c r="G1162" s="30">
        <v>44278</v>
      </c>
      <c r="H1162" s="1">
        <f t="shared" si="75"/>
        <v>2</v>
      </c>
    </row>
    <row r="1163" spans="1:8" s="1" customFormat="1" ht="18" x14ac:dyDescent="0.35">
      <c r="A1163" s="1" t="s">
        <v>1191</v>
      </c>
      <c r="B1163" s="4">
        <v>44190</v>
      </c>
      <c r="C1163" s="37">
        <v>49.1319444444444</v>
      </c>
      <c r="D1163" s="1">
        <f t="shared" si="72"/>
        <v>25</v>
      </c>
      <c r="E1163" s="1">
        <f t="shared" si="73"/>
        <v>2020</v>
      </c>
      <c r="F1163" s="5">
        <f t="shared" si="74"/>
        <v>25</v>
      </c>
      <c r="G1163" s="30">
        <v>44190</v>
      </c>
      <c r="H1163" s="1">
        <f t="shared" si="75"/>
        <v>3</v>
      </c>
    </row>
    <row r="1164" spans="1:8" s="1" customFormat="1" ht="18" x14ac:dyDescent="0.35">
      <c r="A1164" s="1" t="s">
        <v>1192</v>
      </c>
      <c r="B1164" s="4">
        <v>45257</v>
      </c>
      <c r="C1164" s="37">
        <v>49.1736111111111</v>
      </c>
      <c r="D1164" s="1">
        <f t="shared" si="72"/>
        <v>27</v>
      </c>
      <c r="E1164" s="1">
        <f t="shared" si="73"/>
        <v>2023</v>
      </c>
      <c r="F1164" s="5">
        <f t="shared" si="74"/>
        <v>27</v>
      </c>
      <c r="G1164" s="30">
        <v>45257</v>
      </c>
      <c r="H1164" s="1">
        <f t="shared" si="75"/>
        <v>4</v>
      </c>
    </row>
    <row r="1165" spans="1:8" s="1" customFormat="1" ht="18" x14ac:dyDescent="0.35">
      <c r="A1165" s="1" t="s">
        <v>1193</v>
      </c>
      <c r="B1165" s="4">
        <v>45186</v>
      </c>
      <c r="C1165" s="37">
        <v>49.2152777777778</v>
      </c>
      <c r="D1165" s="1">
        <f t="shared" si="72"/>
        <v>17</v>
      </c>
      <c r="E1165" s="1">
        <f t="shared" si="73"/>
        <v>2023</v>
      </c>
      <c r="F1165" s="5">
        <f t="shared" si="74"/>
        <v>17</v>
      </c>
      <c r="G1165" s="30">
        <v>45186</v>
      </c>
      <c r="H1165" s="1">
        <f t="shared" si="75"/>
        <v>5</v>
      </c>
    </row>
    <row r="1166" spans="1:8" s="1" customFormat="1" ht="18" x14ac:dyDescent="0.35">
      <c r="A1166" s="1" t="s">
        <v>1194</v>
      </c>
      <c r="B1166" s="4">
        <v>44850</v>
      </c>
      <c r="C1166" s="37">
        <v>49.2569444444444</v>
      </c>
      <c r="D1166" s="1">
        <f t="shared" si="72"/>
        <v>16</v>
      </c>
      <c r="E1166" s="1">
        <f t="shared" si="73"/>
        <v>2022</v>
      </c>
      <c r="F1166" s="5">
        <f t="shared" si="74"/>
        <v>16</v>
      </c>
      <c r="G1166" s="30">
        <v>44850</v>
      </c>
      <c r="H1166" s="1">
        <f t="shared" si="75"/>
        <v>6</v>
      </c>
    </row>
    <row r="1167" spans="1:8" s="1" customFormat="1" ht="18" x14ac:dyDescent="0.35">
      <c r="A1167" s="1" t="s">
        <v>1195</v>
      </c>
      <c r="B1167" s="4">
        <v>43999</v>
      </c>
      <c r="C1167" s="37">
        <v>49.2986111111111</v>
      </c>
      <c r="D1167" s="1">
        <f t="shared" si="72"/>
        <v>17</v>
      </c>
      <c r="E1167" s="1">
        <f t="shared" si="73"/>
        <v>2020</v>
      </c>
      <c r="F1167" s="5">
        <f t="shared" si="74"/>
        <v>17</v>
      </c>
      <c r="G1167" s="30">
        <v>43999</v>
      </c>
      <c r="H1167" s="1">
        <f t="shared" si="75"/>
        <v>7</v>
      </c>
    </row>
    <row r="1168" spans="1:8" s="1" customFormat="1" ht="18" x14ac:dyDescent="0.35">
      <c r="A1168" s="1" t="s">
        <v>1196</v>
      </c>
      <c r="B1168" s="4">
        <v>44443</v>
      </c>
      <c r="C1168" s="37">
        <v>49.3402777777778</v>
      </c>
      <c r="D1168" s="1">
        <f t="shared" si="72"/>
        <v>4</v>
      </c>
      <c r="E1168" s="1">
        <f t="shared" si="73"/>
        <v>2021</v>
      </c>
      <c r="F1168" s="5">
        <f t="shared" si="74"/>
        <v>4</v>
      </c>
      <c r="G1168" s="30">
        <v>44443</v>
      </c>
      <c r="H1168" s="1">
        <f t="shared" si="75"/>
        <v>8</v>
      </c>
    </row>
    <row r="1169" spans="1:8" s="1" customFormat="1" ht="18" x14ac:dyDescent="0.35">
      <c r="A1169" s="1" t="s">
        <v>1197</v>
      </c>
      <c r="B1169" s="4">
        <v>44309</v>
      </c>
      <c r="C1169" s="37">
        <v>49.3819444444444</v>
      </c>
      <c r="D1169" s="1">
        <f t="shared" si="72"/>
        <v>23</v>
      </c>
      <c r="E1169" s="1">
        <f t="shared" si="73"/>
        <v>2021</v>
      </c>
      <c r="F1169" s="5">
        <f t="shared" si="74"/>
        <v>23</v>
      </c>
      <c r="G1169" s="30">
        <v>44309</v>
      </c>
      <c r="H1169" s="1">
        <f t="shared" si="75"/>
        <v>9</v>
      </c>
    </row>
    <row r="1170" spans="1:8" s="1" customFormat="1" ht="18" x14ac:dyDescent="0.35">
      <c r="A1170" s="1" t="s">
        <v>1198</v>
      </c>
      <c r="B1170" s="4">
        <v>45387</v>
      </c>
      <c r="C1170" s="37">
        <v>49.4236111111111</v>
      </c>
      <c r="D1170" s="1">
        <f t="shared" si="72"/>
        <v>5</v>
      </c>
      <c r="E1170" s="1">
        <f t="shared" si="73"/>
        <v>2024</v>
      </c>
      <c r="F1170" s="5">
        <f t="shared" si="74"/>
        <v>5</v>
      </c>
      <c r="G1170" s="30">
        <v>45387</v>
      </c>
      <c r="H1170" s="1">
        <f t="shared" si="75"/>
        <v>10</v>
      </c>
    </row>
    <row r="1171" spans="1:8" s="1" customFormat="1" ht="18" x14ac:dyDescent="0.35">
      <c r="A1171" s="1" t="s">
        <v>1199</v>
      </c>
      <c r="B1171" s="4">
        <v>44929</v>
      </c>
      <c r="C1171" s="37">
        <v>49.4652777777778</v>
      </c>
      <c r="D1171" s="1">
        <f t="shared" si="72"/>
        <v>3</v>
      </c>
      <c r="E1171" s="1">
        <f t="shared" si="73"/>
        <v>2023</v>
      </c>
      <c r="F1171" s="5">
        <f t="shared" si="74"/>
        <v>3</v>
      </c>
      <c r="G1171" s="30">
        <v>44929</v>
      </c>
      <c r="H1171" s="1">
        <f t="shared" si="75"/>
        <v>11</v>
      </c>
    </row>
    <row r="1172" spans="1:8" s="1" customFormat="1" ht="18" x14ac:dyDescent="0.35">
      <c r="A1172" s="1" t="s">
        <v>1200</v>
      </c>
      <c r="B1172" s="4">
        <v>45142</v>
      </c>
      <c r="C1172" s="37">
        <v>49.5069444444444</v>
      </c>
      <c r="D1172" s="1">
        <f t="shared" si="72"/>
        <v>4</v>
      </c>
      <c r="E1172" s="1">
        <f t="shared" si="73"/>
        <v>2023</v>
      </c>
      <c r="F1172" s="5">
        <f t="shared" si="74"/>
        <v>4</v>
      </c>
      <c r="G1172" s="30">
        <v>45142</v>
      </c>
      <c r="H1172" s="1">
        <f t="shared" si="75"/>
        <v>12</v>
      </c>
    </row>
    <row r="1173" spans="1:8" s="1" customFormat="1" ht="18" x14ac:dyDescent="0.35">
      <c r="A1173" s="1" t="s">
        <v>1201</v>
      </c>
      <c r="B1173" s="4">
        <v>44242</v>
      </c>
      <c r="C1173" s="37">
        <v>49.5486111111111</v>
      </c>
      <c r="D1173" s="1">
        <f t="shared" si="72"/>
        <v>15</v>
      </c>
      <c r="E1173" s="1">
        <f t="shared" si="73"/>
        <v>2021</v>
      </c>
      <c r="F1173" s="5">
        <f t="shared" si="74"/>
        <v>15</v>
      </c>
      <c r="G1173" s="30">
        <v>44242</v>
      </c>
      <c r="H1173" s="1">
        <f t="shared" si="75"/>
        <v>13</v>
      </c>
    </row>
    <row r="1174" spans="1:8" s="1" customFormat="1" ht="18" x14ac:dyDescent="0.35">
      <c r="A1174" s="1" t="s">
        <v>1202</v>
      </c>
      <c r="B1174" s="4">
        <v>45002</v>
      </c>
      <c r="C1174" s="37">
        <v>49.5902777777778</v>
      </c>
      <c r="D1174" s="1">
        <f t="shared" si="72"/>
        <v>17</v>
      </c>
      <c r="E1174" s="1">
        <f t="shared" si="73"/>
        <v>2023</v>
      </c>
      <c r="F1174" s="5">
        <f t="shared" si="74"/>
        <v>17</v>
      </c>
      <c r="G1174" s="30">
        <v>45002</v>
      </c>
      <c r="H1174" s="1">
        <f t="shared" si="75"/>
        <v>14</v>
      </c>
    </row>
    <row r="1175" spans="1:8" s="1" customFormat="1" ht="18" x14ac:dyDescent="0.35">
      <c r="A1175" s="1" t="s">
        <v>1203</v>
      </c>
      <c r="B1175" s="4">
        <v>44312</v>
      </c>
      <c r="C1175" s="37">
        <v>49.6319444444444</v>
      </c>
      <c r="D1175" s="1">
        <f t="shared" si="72"/>
        <v>26</v>
      </c>
      <c r="E1175" s="1">
        <f t="shared" si="73"/>
        <v>2021</v>
      </c>
      <c r="F1175" s="5">
        <f t="shared" si="74"/>
        <v>26</v>
      </c>
      <c r="G1175" s="30">
        <v>44312</v>
      </c>
      <c r="H1175" s="1">
        <f t="shared" si="75"/>
        <v>15</v>
      </c>
    </row>
    <row r="1176" spans="1:8" s="1" customFormat="1" ht="18" x14ac:dyDescent="0.35">
      <c r="A1176" s="1" t="s">
        <v>1204</v>
      </c>
      <c r="B1176" s="4">
        <v>45385</v>
      </c>
      <c r="C1176" s="37">
        <v>49.6736111111111</v>
      </c>
      <c r="D1176" s="1">
        <f t="shared" si="72"/>
        <v>3</v>
      </c>
      <c r="E1176" s="1">
        <f t="shared" si="73"/>
        <v>2024</v>
      </c>
      <c r="F1176" s="5">
        <f t="shared" si="74"/>
        <v>3</v>
      </c>
      <c r="G1176" s="30">
        <v>45385</v>
      </c>
      <c r="H1176" s="1">
        <f t="shared" si="75"/>
        <v>16</v>
      </c>
    </row>
    <row r="1177" spans="1:8" s="1" customFormat="1" ht="18" x14ac:dyDescent="0.35">
      <c r="A1177" s="1" t="s">
        <v>1205</v>
      </c>
      <c r="B1177" s="4">
        <v>45224</v>
      </c>
      <c r="C1177" s="37">
        <v>49.7152777777778</v>
      </c>
      <c r="D1177" s="1">
        <f t="shared" si="72"/>
        <v>25</v>
      </c>
      <c r="E1177" s="1">
        <f t="shared" si="73"/>
        <v>2023</v>
      </c>
      <c r="F1177" s="5">
        <f t="shared" si="74"/>
        <v>25</v>
      </c>
      <c r="G1177" s="30">
        <v>45224</v>
      </c>
      <c r="H1177" s="1">
        <f t="shared" si="75"/>
        <v>17</v>
      </c>
    </row>
    <row r="1178" spans="1:8" s="1" customFormat="1" ht="18" x14ac:dyDescent="0.35">
      <c r="A1178" s="1" t="s">
        <v>1206</v>
      </c>
      <c r="B1178" s="4">
        <v>45294</v>
      </c>
      <c r="C1178" s="37">
        <v>49.7569444444444</v>
      </c>
      <c r="D1178" s="1">
        <f t="shared" si="72"/>
        <v>3</v>
      </c>
      <c r="E1178" s="1">
        <f t="shared" si="73"/>
        <v>2024</v>
      </c>
      <c r="F1178" s="5">
        <f t="shared" si="74"/>
        <v>3</v>
      </c>
      <c r="G1178" s="30">
        <v>45294</v>
      </c>
      <c r="H1178" s="1">
        <f t="shared" si="75"/>
        <v>18</v>
      </c>
    </row>
    <row r="1179" spans="1:8" s="1" customFormat="1" ht="18" x14ac:dyDescent="0.35">
      <c r="A1179" s="1" t="s">
        <v>1207</v>
      </c>
      <c r="B1179" s="4">
        <v>45337</v>
      </c>
      <c r="C1179" s="37">
        <v>49.7986111111111</v>
      </c>
      <c r="D1179" s="1">
        <f t="shared" si="72"/>
        <v>15</v>
      </c>
      <c r="E1179" s="1">
        <f t="shared" si="73"/>
        <v>2024</v>
      </c>
      <c r="F1179" s="5">
        <f t="shared" si="74"/>
        <v>15</v>
      </c>
      <c r="G1179" s="30">
        <v>45337</v>
      </c>
      <c r="H1179" s="1">
        <f t="shared" si="75"/>
        <v>19</v>
      </c>
    </row>
    <row r="1180" spans="1:8" s="1" customFormat="1" ht="18" x14ac:dyDescent="0.35">
      <c r="A1180" s="1" t="s">
        <v>1208</v>
      </c>
      <c r="B1180" s="4">
        <v>43835</v>
      </c>
      <c r="C1180" s="37">
        <v>49.8402777777778</v>
      </c>
      <c r="D1180" s="1">
        <f t="shared" si="72"/>
        <v>5</v>
      </c>
      <c r="E1180" s="1">
        <f t="shared" si="73"/>
        <v>2020</v>
      </c>
      <c r="F1180" s="5">
        <f t="shared" si="74"/>
        <v>5</v>
      </c>
      <c r="G1180" s="30">
        <v>43835</v>
      </c>
      <c r="H1180" s="1">
        <f t="shared" si="75"/>
        <v>20</v>
      </c>
    </row>
    <row r="1181" spans="1:8" s="1" customFormat="1" ht="18" x14ac:dyDescent="0.35">
      <c r="A1181" s="1" t="s">
        <v>1209</v>
      </c>
      <c r="B1181" s="4">
        <v>44185</v>
      </c>
      <c r="C1181" s="37">
        <v>49.8819444444444</v>
      </c>
      <c r="D1181" s="1">
        <f t="shared" si="72"/>
        <v>20</v>
      </c>
      <c r="E1181" s="1">
        <f t="shared" si="73"/>
        <v>2020</v>
      </c>
      <c r="F1181" s="5">
        <f t="shared" si="74"/>
        <v>20</v>
      </c>
      <c r="G1181" s="30">
        <v>44185</v>
      </c>
      <c r="H1181" s="1">
        <f t="shared" si="75"/>
        <v>21</v>
      </c>
    </row>
    <row r="1182" spans="1:8" s="1" customFormat="1" ht="18" x14ac:dyDescent="0.35">
      <c r="A1182" s="1" t="s">
        <v>1210</v>
      </c>
      <c r="B1182" s="4">
        <v>44170</v>
      </c>
      <c r="C1182" s="37">
        <v>49.9236111111111</v>
      </c>
      <c r="D1182" s="1">
        <f t="shared" si="72"/>
        <v>5</v>
      </c>
      <c r="E1182" s="1">
        <f t="shared" si="73"/>
        <v>2020</v>
      </c>
      <c r="F1182" s="5">
        <f t="shared" si="74"/>
        <v>5</v>
      </c>
      <c r="G1182" s="30">
        <v>44170</v>
      </c>
      <c r="H1182" s="1">
        <f t="shared" si="75"/>
        <v>22</v>
      </c>
    </row>
    <row r="1183" spans="1:8" s="1" customFormat="1" ht="18" x14ac:dyDescent="0.35">
      <c r="A1183" s="1" t="s">
        <v>1211</v>
      </c>
      <c r="B1183" s="4">
        <v>43858</v>
      </c>
      <c r="C1183" s="37">
        <v>49.9652777777778</v>
      </c>
      <c r="D1183" s="1">
        <f t="shared" si="72"/>
        <v>28</v>
      </c>
      <c r="E1183" s="1">
        <f t="shared" si="73"/>
        <v>2020</v>
      </c>
      <c r="F1183" s="5">
        <f t="shared" si="74"/>
        <v>28</v>
      </c>
      <c r="G1183" s="30">
        <v>43858</v>
      </c>
      <c r="H1183" s="1">
        <f t="shared" si="75"/>
        <v>23</v>
      </c>
    </row>
    <row r="1184" spans="1:8" s="1" customFormat="1" ht="18" x14ac:dyDescent="0.35">
      <c r="A1184" s="1" t="s">
        <v>1212</v>
      </c>
      <c r="B1184" s="4">
        <v>44664</v>
      </c>
      <c r="C1184" s="37">
        <v>50.0069444444444</v>
      </c>
      <c r="D1184" s="1">
        <f t="shared" si="72"/>
        <v>13</v>
      </c>
      <c r="E1184" s="1">
        <f t="shared" si="73"/>
        <v>2022</v>
      </c>
      <c r="F1184" s="5">
        <f t="shared" si="74"/>
        <v>13</v>
      </c>
      <c r="G1184" s="30">
        <v>44664</v>
      </c>
      <c r="H1184" s="1">
        <f t="shared" si="75"/>
        <v>0</v>
      </c>
    </row>
    <row r="1185" spans="1:8" s="1" customFormat="1" ht="18" x14ac:dyDescent="0.35">
      <c r="A1185" s="1" t="s">
        <v>1213</v>
      </c>
      <c r="B1185" s="4">
        <v>44664</v>
      </c>
      <c r="C1185" s="37">
        <v>50.0486111111111</v>
      </c>
      <c r="D1185" s="1">
        <f t="shared" si="72"/>
        <v>13</v>
      </c>
      <c r="E1185" s="1">
        <f t="shared" si="73"/>
        <v>2022</v>
      </c>
      <c r="F1185" s="5">
        <f t="shared" si="74"/>
        <v>13</v>
      </c>
      <c r="G1185" s="30">
        <v>44664</v>
      </c>
      <c r="H1185" s="1">
        <f t="shared" si="75"/>
        <v>1</v>
      </c>
    </row>
    <row r="1186" spans="1:8" s="1" customFormat="1" ht="18" x14ac:dyDescent="0.35">
      <c r="A1186" s="1" t="s">
        <v>1214</v>
      </c>
      <c r="B1186" s="4">
        <v>44067</v>
      </c>
      <c r="C1186" s="37">
        <v>50.0902777777778</v>
      </c>
      <c r="D1186" s="1">
        <f t="shared" si="72"/>
        <v>24</v>
      </c>
      <c r="E1186" s="1">
        <f t="shared" si="73"/>
        <v>2020</v>
      </c>
      <c r="F1186" s="5">
        <f t="shared" si="74"/>
        <v>24</v>
      </c>
      <c r="G1186" s="30">
        <v>44067</v>
      </c>
      <c r="H1186" s="1">
        <f t="shared" si="75"/>
        <v>2</v>
      </c>
    </row>
    <row r="1187" spans="1:8" s="1" customFormat="1" ht="18" x14ac:dyDescent="0.35">
      <c r="A1187" s="1" t="s">
        <v>1215</v>
      </c>
      <c r="B1187" s="4">
        <v>44393</v>
      </c>
      <c r="C1187" s="37">
        <v>50.1319444444444</v>
      </c>
      <c r="D1187" s="1">
        <f t="shared" si="72"/>
        <v>16</v>
      </c>
      <c r="E1187" s="1">
        <f t="shared" si="73"/>
        <v>2021</v>
      </c>
      <c r="F1187" s="5">
        <f t="shared" si="74"/>
        <v>16</v>
      </c>
      <c r="G1187" s="30">
        <v>44393</v>
      </c>
      <c r="H1187" s="1">
        <f t="shared" si="75"/>
        <v>3</v>
      </c>
    </row>
    <row r="1188" spans="1:8" s="1" customFormat="1" ht="18" x14ac:dyDescent="0.35">
      <c r="A1188" s="1" t="s">
        <v>1216</v>
      </c>
      <c r="B1188" s="4">
        <v>44856</v>
      </c>
      <c r="C1188" s="37">
        <v>50.1736111111111</v>
      </c>
      <c r="D1188" s="1">
        <f t="shared" si="72"/>
        <v>22</v>
      </c>
      <c r="E1188" s="1">
        <f t="shared" si="73"/>
        <v>2022</v>
      </c>
      <c r="F1188" s="5">
        <f t="shared" si="74"/>
        <v>22</v>
      </c>
      <c r="G1188" s="30">
        <v>44856</v>
      </c>
      <c r="H1188" s="1">
        <f t="shared" si="75"/>
        <v>4</v>
      </c>
    </row>
    <row r="1189" spans="1:8" s="1" customFormat="1" ht="18" x14ac:dyDescent="0.35">
      <c r="A1189" s="1" t="s">
        <v>1217</v>
      </c>
      <c r="B1189" s="4">
        <v>44750</v>
      </c>
      <c r="C1189" s="37">
        <v>50.2152777777778</v>
      </c>
      <c r="D1189" s="1">
        <f t="shared" si="72"/>
        <v>8</v>
      </c>
      <c r="E1189" s="1">
        <f t="shared" si="73"/>
        <v>2022</v>
      </c>
      <c r="F1189" s="5">
        <f t="shared" si="74"/>
        <v>8</v>
      </c>
      <c r="G1189" s="30">
        <v>44750</v>
      </c>
      <c r="H1189" s="1">
        <f t="shared" si="75"/>
        <v>5</v>
      </c>
    </row>
    <row r="1190" spans="1:8" s="1" customFormat="1" ht="18" x14ac:dyDescent="0.35">
      <c r="A1190" s="1" t="s">
        <v>1218</v>
      </c>
      <c r="B1190" s="4">
        <v>44862</v>
      </c>
      <c r="C1190" s="37">
        <v>50.2569444444444</v>
      </c>
      <c r="D1190" s="1">
        <f t="shared" si="72"/>
        <v>28</v>
      </c>
      <c r="E1190" s="1">
        <f t="shared" si="73"/>
        <v>2022</v>
      </c>
      <c r="F1190" s="5">
        <f t="shared" si="74"/>
        <v>28</v>
      </c>
      <c r="G1190" s="30">
        <v>44862</v>
      </c>
      <c r="H1190" s="1">
        <f t="shared" si="75"/>
        <v>6</v>
      </c>
    </row>
    <row r="1191" spans="1:8" s="1" customFormat="1" ht="18" x14ac:dyDescent="0.35">
      <c r="A1191" s="1" t="s">
        <v>1219</v>
      </c>
      <c r="B1191" s="4">
        <v>45587</v>
      </c>
      <c r="C1191" s="37">
        <v>50.2986111111111</v>
      </c>
      <c r="D1191" s="1">
        <f t="shared" si="72"/>
        <v>22</v>
      </c>
      <c r="E1191" s="1">
        <f t="shared" si="73"/>
        <v>2024</v>
      </c>
      <c r="F1191" s="5">
        <f t="shared" si="74"/>
        <v>22</v>
      </c>
      <c r="G1191" s="30">
        <v>45587</v>
      </c>
      <c r="H1191" s="1">
        <f t="shared" si="75"/>
        <v>7</v>
      </c>
    </row>
    <row r="1192" spans="1:8" s="1" customFormat="1" ht="18" x14ac:dyDescent="0.35">
      <c r="A1192" s="1" t="s">
        <v>1220</v>
      </c>
      <c r="B1192" s="4">
        <v>44783</v>
      </c>
      <c r="C1192" s="37">
        <v>50.3402777777778</v>
      </c>
      <c r="D1192" s="1">
        <f t="shared" si="72"/>
        <v>10</v>
      </c>
      <c r="E1192" s="1">
        <f t="shared" si="73"/>
        <v>2022</v>
      </c>
      <c r="F1192" s="5">
        <f t="shared" si="74"/>
        <v>10</v>
      </c>
      <c r="G1192" s="30">
        <v>44783</v>
      </c>
      <c r="H1192" s="1">
        <f t="shared" si="75"/>
        <v>8</v>
      </c>
    </row>
    <row r="1193" spans="1:8" s="1" customFormat="1" ht="18" x14ac:dyDescent="0.35">
      <c r="A1193" s="1" t="s">
        <v>1221</v>
      </c>
      <c r="B1193" s="4">
        <v>44804</v>
      </c>
      <c r="C1193" s="37">
        <v>50.3819444444444</v>
      </c>
      <c r="D1193" s="1">
        <f t="shared" si="72"/>
        <v>31</v>
      </c>
      <c r="E1193" s="1">
        <f t="shared" si="73"/>
        <v>2022</v>
      </c>
      <c r="F1193" s="5">
        <f t="shared" si="74"/>
        <v>31</v>
      </c>
      <c r="G1193" s="30">
        <v>44804</v>
      </c>
      <c r="H1193" s="1">
        <f t="shared" si="75"/>
        <v>9</v>
      </c>
    </row>
    <row r="1194" spans="1:8" s="1" customFormat="1" ht="18" x14ac:dyDescent="0.35">
      <c r="A1194" s="1" t="s">
        <v>1222</v>
      </c>
      <c r="B1194" s="4">
        <v>44860</v>
      </c>
      <c r="C1194" s="37">
        <v>50.4236111111111</v>
      </c>
      <c r="D1194" s="1">
        <f t="shared" si="72"/>
        <v>26</v>
      </c>
      <c r="E1194" s="1">
        <f t="shared" si="73"/>
        <v>2022</v>
      </c>
      <c r="F1194" s="5">
        <f t="shared" si="74"/>
        <v>26</v>
      </c>
      <c r="G1194" s="30">
        <v>44860</v>
      </c>
      <c r="H1194" s="1">
        <f t="shared" si="75"/>
        <v>10</v>
      </c>
    </row>
    <row r="1195" spans="1:8" s="1" customFormat="1" ht="18" x14ac:dyDescent="0.35">
      <c r="A1195" s="1" t="s">
        <v>1223</v>
      </c>
      <c r="B1195" s="4">
        <v>44279</v>
      </c>
      <c r="C1195" s="37">
        <v>50.4652777777778</v>
      </c>
      <c r="D1195" s="1">
        <f t="shared" si="72"/>
        <v>24</v>
      </c>
      <c r="E1195" s="1">
        <f t="shared" si="73"/>
        <v>2021</v>
      </c>
      <c r="F1195" s="5">
        <f t="shared" si="74"/>
        <v>24</v>
      </c>
      <c r="G1195" s="30">
        <v>44279</v>
      </c>
      <c r="H1195" s="1">
        <f t="shared" si="75"/>
        <v>11</v>
      </c>
    </row>
    <row r="1196" spans="1:8" s="1" customFormat="1" ht="18" x14ac:dyDescent="0.35">
      <c r="A1196" s="1" t="s">
        <v>1224</v>
      </c>
      <c r="B1196" s="4">
        <v>45108</v>
      </c>
      <c r="C1196" s="37">
        <v>50.5069444444444</v>
      </c>
      <c r="D1196" s="1">
        <f t="shared" si="72"/>
        <v>1</v>
      </c>
      <c r="E1196" s="1">
        <f t="shared" si="73"/>
        <v>2023</v>
      </c>
      <c r="F1196" s="5">
        <f t="shared" si="74"/>
        <v>1</v>
      </c>
      <c r="G1196" s="30">
        <v>45108</v>
      </c>
      <c r="H1196" s="1">
        <f t="shared" si="75"/>
        <v>12</v>
      </c>
    </row>
    <row r="1197" spans="1:8" s="1" customFormat="1" ht="18" x14ac:dyDescent="0.35">
      <c r="A1197" s="1" t="s">
        <v>1225</v>
      </c>
      <c r="B1197" s="4">
        <v>44596</v>
      </c>
      <c r="C1197" s="37">
        <v>50.5486111111111</v>
      </c>
      <c r="D1197" s="1">
        <f t="shared" si="72"/>
        <v>4</v>
      </c>
      <c r="E1197" s="1">
        <f t="shared" si="73"/>
        <v>2022</v>
      </c>
      <c r="F1197" s="5">
        <f t="shared" si="74"/>
        <v>4</v>
      </c>
      <c r="G1197" s="30">
        <v>44596</v>
      </c>
      <c r="H1197" s="1">
        <f t="shared" si="75"/>
        <v>13</v>
      </c>
    </row>
    <row r="1198" spans="1:8" s="1" customFormat="1" ht="18" x14ac:dyDescent="0.35">
      <c r="A1198" s="1" t="s">
        <v>1226</v>
      </c>
      <c r="B1198" s="4">
        <v>44621</v>
      </c>
      <c r="C1198" s="37">
        <v>50.5902777777778</v>
      </c>
      <c r="D1198" s="1">
        <f t="shared" si="72"/>
        <v>1</v>
      </c>
      <c r="E1198" s="1">
        <f t="shared" si="73"/>
        <v>2022</v>
      </c>
      <c r="F1198" s="5">
        <f t="shared" si="74"/>
        <v>1</v>
      </c>
      <c r="G1198" s="30">
        <v>44621</v>
      </c>
      <c r="H1198" s="1">
        <f t="shared" si="75"/>
        <v>14</v>
      </c>
    </row>
    <row r="1199" spans="1:8" s="1" customFormat="1" ht="18" x14ac:dyDescent="0.35">
      <c r="A1199" s="1" t="s">
        <v>1227</v>
      </c>
      <c r="B1199" s="4">
        <v>43917</v>
      </c>
      <c r="C1199" s="37">
        <v>50.6319444444444</v>
      </c>
      <c r="D1199" s="1">
        <f t="shared" si="72"/>
        <v>27</v>
      </c>
      <c r="E1199" s="1">
        <f t="shared" si="73"/>
        <v>2020</v>
      </c>
      <c r="F1199" s="5">
        <f t="shared" si="74"/>
        <v>27</v>
      </c>
      <c r="G1199" s="30">
        <v>43917</v>
      </c>
      <c r="H1199" s="1">
        <f t="shared" si="75"/>
        <v>15</v>
      </c>
    </row>
    <row r="1200" spans="1:8" s="1" customFormat="1" ht="18" x14ac:dyDescent="0.35">
      <c r="A1200" s="1" t="s">
        <v>1228</v>
      </c>
      <c r="B1200" s="4">
        <v>44896</v>
      </c>
      <c r="C1200" s="37">
        <v>50.6736111111111</v>
      </c>
      <c r="D1200" s="1">
        <f t="shared" si="72"/>
        <v>1</v>
      </c>
      <c r="E1200" s="1">
        <f t="shared" si="73"/>
        <v>2022</v>
      </c>
      <c r="F1200" s="5">
        <f t="shared" si="74"/>
        <v>1</v>
      </c>
      <c r="G1200" s="30">
        <v>44896</v>
      </c>
      <c r="H1200" s="1">
        <f t="shared" si="75"/>
        <v>16</v>
      </c>
    </row>
    <row r="1201" spans="1:8" s="1" customFormat="1" ht="18" x14ac:dyDescent="0.35">
      <c r="A1201" s="1" t="s">
        <v>1229</v>
      </c>
      <c r="B1201" s="4">
        <v>44775</v>
      </c>
      <c r="C1201" s="37">
        <v>50.7152777777778</v>
      </c>
      <c r="D1201" s="1">
        <f t="shared" si="72"/>
        <v>2</v>
      </c>
      <c r="E1201" s="1">
        <f t="shared" si="73"/>
        <v>2022</v>
      </c>
      <c r="F1201" s="5">
        <f t="shared" si="74"/>
        <v>2</v>
      </c>
      <c r="G1201" s="30">
        <v>44775</v>
      </c>
      <c r="H1201" s="1">
        <f t="shared" si="75"/>
        <v>17</v>
      </c>
    </row>
    <row r="1202" spans="1:8" s="1" customFormat="1" ht="18" x14ac:dyDescent="0.35">
      <c r="A1202" s="1" t="s">
        <v>1230</v>
      </c>
      <c r="B1202" s="4">
        <v>45616</v>
      </c>
      <c r="C1202" s="37">
        <v>50.7569444444444</v>
      </c>
      <c r="D1202" s="1">
        <f t="shared" si="72"/>
        <v>20</v>
      </c>
      <c r="E1202" s="1">
        <f t="shared" si="73"/>
        <v>2024</v>
      </c>
      <c r="F1202" s="5">
        <f t="shared" si="74"/>
        <v>20</v>
      </c>
      <c r="G1202" s="30">
        <v>45616</v>
      </c>
      <c r="H1202" s="1">
        <f t="shared" si="75"/>
        <v>18</v>
      </c>
    </row>
    <row r="1203" spans="1:8" s="1" customFormat="1" ht="18" x14ac:dyDescent="0.35">
      <c r="A1203" s="1" t="s">
        <v>1231</v>
      </c>
      <c r="B1203" s="4">
        <v>45371</v>
      </c>
      <c r="C1203" s="37">
        <v>50.7986111111111</v>
      </c>
      <c r="D1203" s="1">
        <f t="shared" si="72"/>
        <v>20</v>
      </c>
      <c r="E1203" s="1">
        <f t="shared" si="73"/>
        <v>2024</v>
      </c>
      <c r="F1203" s="5">
        <f t="shared" si="74"/>
        <v>20</v>
      </c>
      <c r="G1203" s="30">
        <v>45371</v>
      </c>
      <c r="H1203" s="1">
        <f t="shared" si="75"/>
        <v>19</v>
      </c>
    </row>
    <row r="1204" spans="1:8" s="1" customFormat="1" ht="18" x14ac:dyDescent="0.35">
      <c r="A1204" s="1" t="s">
        <v>1232</v>
      </c>
      <c r="B1204" s="4">
        <v>43986</v>
      </c>
      <c r="C1204" s="37">
        <v>50.8402777777778</v>
      </c>
      <c r="D1204" s="1">
        <f t="shared" si="72"/>
        <v>4</v>
      </c>
      <c r="E1204" s="1">
        <f t="shared" si="73"/>
        <v>2020</v>
      </c>
      <c r="F1204" s="5">
        <f t="shared" si="74"/>
        <v>4</v>
      </c>
      <c r="G1204" s="30">
        <v>43986</v>
      </c>
      <c r="H1204" s="1">
        <f t="shared" si="75"/>
        <v>20</v>
      </c>
    </row>
    <row r="1205" spans="1:8" s="1" customFormat="1" ht="18" x14ac:dyDescent="0.35">
      <c r="A1205" s="1" t="s">
        <v>1233</v>
      </c>
      <c r="B1205" s="4">
        <v>44410</v>
      </c>
      <c r="C1205" s="37">
        <v>50.8819444444444</v>
      </c>
      <c r="D1205" s="1">
        <f t="shared" si="72"/>
        <v>2</v>
      </c>
      <c r="E1205" s="1">
        <f t="shared" si="73"/>
        <v>2021</v>
      </c>
      <c r="F1205" s="5">
        <f t="shared" si="74"/>
        <v>2</v>
      </c>
      <c r="G1205" s="30">
        <v>44410</v>
      </c>
      <c r="H1205" s="1">
        <f t="shared" si="75"/>
        <v>21</v>
      </c>
    </row>
    <row r="1206" spans="1:8" s="1" customFormat="1" ht="18" x14ac:dyDescent="0.35">
      <c r="A1206" s="1" t="s">
        <v>1234</v>
      </c>
      <c r="B1206" s="4">
        <v>44601</v>
      </c>
      <c r="C1206" s="37">
        <v>50.9236111111111</v>
      </c>
      <c r="D1206" s="1">
        <f t="shared" si="72"/>
        <v>9</v>
      </c>
      <c r="E1206" s="1">
        <f t="shared" si="73"/>
        <v>2022</v>
      </c>
      <c r="F1206" s="5">
        <f t="shared" si="74"/>
        <v>9</v>
      </c>
      <c r="G1206" s="30">
        <v>44601</v>
      </c>
      <c r="H1206" s="1">
        <f t="shared" si="75"/>
        <v>22</v>
      </c>
    </row>
    <row r="1207" spans="1:8" s="1" customFormat="1" ht="18" x14ac:dyDescent="0.35">
      <c r="A1207" s="1" t="s">
        <v>1235</v>
      </c>
      <c r="B1207" s="4">
        <v>45166</v>
      </c>
      <c r="C1207" s="37">
        <v>50.9652777777778</v>
      </c>
      <c r="D1207" s="1">
        <f t="shared" si="72"/>
        <v>28</v>
      </c>
      <c r="E1207" s="1">
        <f t="shared" si="73"/>
        <v>2023</v>
      </c>
      <c r="F1207" s="5">
        <f t="shared" si="74"/>
        <v>28</v>
      </c>
      <c r="G1207" s="30">
        <v>45166</v>
      </c>
      <c r="H1207" s="1">
        <f t="shared" si="75"/>
        <v>23</v>
      </c>
    </row>
    <row r="1208" spans="1:8" s="1" customFormat="1" ht="18" x14ac:dyDescent="0.35">
      <c r="A1208" s="2">
        <v>3.4700000000000002E+92</v>
      </c>
      <c r="B1208" s="4">
        <v>44502</v>
      </c>
      <c r="C1208" s="37">
        <v>51.0069444444444</v>
      </c>
      <c r="D1208" s="1">
        <f t="shared" si="72"/>
        <v>2</v>
      </c>
      <c r="E1208" s="1">
        <f t="shared" si="73"/>
        <v>2021</v>
      </c>
      <c r="F1208" s="5">
        <f t="shared" si="74"/>
        <v>2</v>
      </c>
      <c r="G1208" s="30">
        <v>44502</v>
      </c>
      <c r="H1208" s="1">
        <f t="shared" si="75"/>
        <v>0</v>
      </c>
    </row>
    <row r="1209" spans="1:8" s="1" customFormat="1" ht="18" x14ac:dyDescent="0.35">
      <c r="A1209" s="1" t="s">
        <v>1236</v>
      </c>
      <c r="B1209" s="4">
        <v>45063</v>
      </c>
      <c r="C1209" s="37">
        <v>51.0486111111111</v>
      </c>
      <c r="D1209" s="1">
        <f t="shared" si="72"/>
        <v>17</v>
      </c>
      <c r="E1209" s="1">
        <f t="shared" si="73"/>
        <v>2023</v>
      </c>
      <c r="F1209" s="5">
        <f t="shared" si="74"/>
        <v>17</v>
      </c>
      <c r="G1209" s="30">
        <v>45063</v>
      </c>
      <c r="H1209" s="1">
        <f t="shared" si="75"/>
        <v>1</v>
      </c>
    </row>
    <row r="1210" spans="1:8" s="1" customFormat="1" ht="18" x14ac:dyDescent="0.35">
      <c r="A1210" s="1" t="s">
        <v>1237</v>
      </c>
      <c r="B1210" s="4">
        <v>44013</v>
      </c>
      <c r="C1210" s="37">
        <v>51.0902777777778</v>
      </c>
      <c r="D1210" s="1">
        <f t="shared" si="72"/>
        <v>1</v>
      </c>
      <c r="E1210" s="1">
        <f t="shared" si="73"/>
        <v>2020</v>
      </c>
      <c r="F1210" s="5">
        <f t="shared" si="74"/>
        <v>1</v>
      </c>
      <c r="G1210" s="30">
        <v>44013</v>
      </c>
      <c r="H1210" s="1">
        <f t="shared" si="75"/>
        <v>2</v>
      </c>
    </row>
    <row r="1211" spans="1:8" s="1" customFormat="1" ht="18" x14ac:dyDescent="0.35">
      <c r="A1211" s="1" t="s">
        <v>1238</v>
      </c>
      <c r="B1211" s="4">
        <v>45471</v>
      </c>
      <c r="C1211" s="37">
        <v>51.1319444444444</v>
      </c>
      <c r="D1211" s="1">
        <f t="shared" si="72"/>
        <v>28</v>
      </c>
      <c r="E1211" s="1">
        <f t="shared" si="73"/>
        <v>2024</v>
      </c>
      <c r="F1211" s="5">
        <f t="shared" si="74"/>
        <v>28</v>
      </c>
      <c r="G1211" s="30">
        <v>45471</v>
      </c>
      <c r="H1211" s="1">
        <f t="shared" si="75"/>
        <v>3</v>
      </c>
    </row>
    <row r="1212" spans="1:8" s="1" customFormat="1" ht="18" x14ac:dyDescent="0.35">
      <c r="A1212" s="1" t="s">
        <v>1239</v>
      </c>
      <c r="B1212" s="4">
        <v>44460</v>
      </c>
      <c r="C1212" s="37">
        <v>51.1736111111111</v>
      </c>
      <c r="D1212" s="1">
        <f t="shared" si="72"/>
        <v>21</v>
      </c>
      <c r="E1212" s="1">
        <f t="shared" si="73"/>
        <v>2021</v>
      </c>
      <c r="F1212" s="5">
        <f t="shared" si="74"/>
        <v>21</v>
      </c>
      <c r="G1212" s="30">
        <v>44460</v>
      </c>
      <c r="H1212" s="1">
        <f t="shared" si="75"/>
        <v>4</v>
      </c>
    </row>
    <row r="1213" spans="1:8" s="1" customFormat="1" ht="18" x14ac:dyDescent="0.35">
      <c r="A1213" s="1" t="s">
        <v>1240</v>
      </c>
      <c r="B1213" s="4">
        <v>43848</v>
      </c>
      <c r="C1213" s="37">
        <v>51.2152777777778</v>
      </c>
      <c r="D1213" s="1">
        <f t="shared" si="72"/>
        <v>18</v>
      </c>
      <c r="E1213" s="1">
        <f t="shared" si="73"/>
        <v>2020</v>
      </c>
      <c r="F1213" s="5">
        <f t="shared" si="74"/>
        <v>18</v>
      </c>
      <c r="G1213" s="30">
        <v>43848</v>
      </c>
      <c r="H1213" s="1">
        <f t="shared" si="75"/>
        <v>5</v>
      </c>
    </row>
    <row r="1214" spans="1:8" s="1" customFormat="1" ht="18" x14ac:dyDescent="0.35">
      <c r="A1214" s="1" t="s">
        <v>1241</v>
      </c>
      <c r="B1214" s="4">
        <v>45570</v>
      </c>
      <c r="C1214" s="37">
        <v>51.2569444444444</v>
      </c>
      <c r="D1214" s="1">
        <f t="shared" si="72"/>
        <v>5</v>
      </c>
      <c r="E1214" s="1">
        <f t="shared" si="73"/>
        <v>2024</v>
      </c>
      <c r="F1214" s="5">
        <f t="shared" si="74"/>
        <v>5</v>
      </c>
      <c r="G1214" s="30">
        <v>45570</v>
      </c>
      <c r="H1214" s="1">
        <f t="shared" si="75"/>
        <v>6</v>
      </c>
    </row>
    <row r="1215" spans="1:8" s="1" customFormat="1" ht="18" x14ac:dyDescent="0.35">
      <c r="A1215" s="1" t="s">
        <v>1242</v>
      </c>
      <c r="B1215" s="4">
        <v>44109</v>
      </c>
      <c r="C1215" s="37">
        <v>51.2986111111111</v>
      </c>
      <c r="D1215" s="1">
        <f t="shared" si="72"/>
        <v>5</v>
      </c>
      <c r="E1215" s="1">
        <f t="shared" si="73"/>
        <v>2020</v>
      </c>
      <c r="F1215" s="5">
        <f t="shared" si="74"/>
        <v>5</v>
      </c>
      <c r="G1215" s="30">
        <v>44109</v>
      </c>
      <c r="H1215" s="1">
        <f t="shared" si="75"/>
        <v>7</v>
      </c>
    </row>
    <row r="1216" spans="1:8" s="1" customFormat="1" ht="18" x14ac:dyDescent="0.35">
      <c r="A1216" s="1" t="s">
        <v>1243</v>
      </c>
      <c r="B1216" s="4">
        <v>44643</v>
      </c>
      <c r="C1216" s="37">
        <v>51.3402777777778</v>
      </c>
      <c r="D1216" s="1">
        <f t="shared" si="72"/>
        <v>23</v>
      </c>
      <c r="E1216" s="1">
        <f t="shared" si="73"/>
        <v>2022</v>
      </c>
      <c r="F1216" s="5">
        <f t="shared" si="74"/>
        <v>23</v>
      </c>
      <c r="G1216" s="30">
        <v>44643</v>
      </c>
      <c r="H1216" s="1">
        <f t="shared" si="75"/>
        <v>8</v>
      </c>
    </row>
    <row r="1217" spans="1:8" s="1" customFormat="1" ht="18" x14ac:dyDescent="0.35">
      <c r="A1217" s="1" t="s">
        <v>1244</v>
      </c>
      <c r="B1217" s="4">
        <v>44747</v>
      </c>
      <c r="C1217" s="37">
        <v>51.3819444444444</v>
      </c>
      <c r="D1217" s="1">
        <f t="shared" si="72"/>
        <v>5</v>
      </c>
      <c r="E1217" s="1">
        <f t="shared" si="73"/>
        <v>2022</v>
      </c>
      <c r="F1217" s="5">
        <f t="shared" si="74"/>
        <v>5</v>
      </c>
      <c r="G1217" s="30">
        <v>44747</v>
      </c>
      <c r="H1217" s="1">
        <f t="shared" si="75"/>
        <v>9</v>
      </c>
    </row>
    <row r="1218" spans="1:8" s="1" customFormat="1" ht="18" x14ac:dyDescent="0.35">
      <c r="A1218" s="1" t="s">
        <v>1245</v>
      </c>
      <c r="B1218" s="4">
        <v>44726</v>
      </c>
      <c r="C1218" s="37">
        <v>51.4236111111111</v>
      </c>
      <c r="D1218" s="1">
        <f t="shared" si="72"/>
        <v>14</v>
      </c>
      <c r="E1218" s="1">
        <f t="shared" si="73"/>
        <v>2022</v>
      </c>
      <c r="F1218" s="5">
        <f t="shared" si="74"/>
        <v>14</v>
      </c>
      <c r="G1218" s="30">
        <v>44726</v>
      </c>
      <c r="H1218" s="1">
        <f t="shared" si="75"/>
        <v>10</v>
      </c>
    </row>
    <row r="1219" spans="1:8" s="1" customFormat="1" ht="18" x14ac:dyDescent="0.35">
      <c r="A1219" s="1" t="s">
        <v>1246</v>
      </c>
      <c r="B1219" s="4">
        <v>44259</v>
      </c>
      <c r="C1219" s="37">
        <v>51.4652777777778</v>
      </c>
      <c r="D1219" s="1">
        <f t="shared" ref="D1219:D1282" si="76">DAY(B1219)</f>
        <v>4</v>
      </c>
      <c r="E1219" s="1">
        <f t="shared" ref="E1219:E1282" si="77">YEAR(B1219)</f>
        <v>2021</v>
      </c>
      <c r="F1219" s="5">
        <f t="shared" ref="F1219:F1282" si="78">D1219</f>
        <v>4</v>
      </c>
      <c r="G1219" s="30">
        <v>44259</v>
      </c>
      <c r="H1219" s="1">
        <f t="shared" ref="H1219:H1282" si="79">HOUR(C1219)</f>
        <v>11</v>
      </c>
    </row>
    <row r="1220" spans="1:8" s="1" customFormat="1" ht="18" x14ac:dyDescent="0.35">
      <c r="A1220" s="1" t="s">
        <v>1247</v>
      </c>
      <c r="B1220" s="4">
        <v>44124</v>
      </c>
      <c r="C1220" s="37">
        <v>51.5069444444444</v>
      </c>
      <c r="D1220" s="1">
        <f t="shared" si="76"/>
        <v>20</v>
      </c>
      <c r="E1220" s="1">
        <f t="shared" si="77"/>
        <v>2020</v>
      </c>
      <c r="F1220" s="5">
        <f t="shared" si="78"/>
        <v>20</v>
      </c>
      <c r="G1220" s="30">
        <v>44124</v>
      </c>
      <c r="H1220" s="1">
        <f t="shared" si="79"/>
        <v>12</v>
      </c>
    </row>
    <row r="1221" spans="1:8" s="1" customFormat="1" ht="18" x14ac:dyDescent="0.35">
      <c r="A1221" s="1" t="s">
        <v>1248</v>
      </c>
      <c r="B1221" s="4">
        <v>44522</v>
      </c>
      <c r="C1221" s="37">
        <v>51.5486111111111</v>
      </c>
      <c r="D1221" s="1">
        <f t="shared" si="76"/>
        <v>22</v>
      </c>
      <c r="E1221" s="1">
        <f t="shared" si="77"/>
        <v>2021</v>
      </c>
      <c r="F1221" s="5">
        <f t="shared" si="78"/>
        <v>22</v>
      </c>
      <c r="G1221" s="30">
        <v>44522</v>
      </c>
      <c r="H1221" s="1">
        <f t="shared" si="79"/>
        <v>13</v>
      </c>
    </row>
    <row r="1222" spans="1:8" s="1" customFormat="1" ht="18" x14ac:dyDescent="0.35">
      <c r="A1222" s="1" t="s">
        <v>1249</v>
      </c>
      <c r="B1222" s="4">
        <v>44485</v>
      </c>
      <c r="C1222" s="37">
        <v>51.5902777777778</v>
      </c>
      <c r="D1222" s="1">
        <f t="shared" si="76"/>
        <v>16</v>
      </c>
      <c r="E1222" s="1">
        <f t="shared" si="77"/>
        <v>2021</v>
      </c>
      <c r="F1222" s="5">
        <f t="shared" si="78"/>
        <v>16</v>
      </c>
      <c r="G1222" s="30">
        <v>44485</v>
      </c>
      <c r="H1222" s="1">
        <f t="shared" si="79"/>
        <v>14</v>
      </c>
    </row>
    <row r="1223" spans="1:8" s="1" customFormat="1" ht="18" x14ac:dyDescent="0.35">
      <c r="A1223" s="1" t="s">
        <v>1250</v>
      </c>
      <c r="B1223" s="4">
        <v>44608</v>
      </c>
      <c r="C1223" s="37">
        <v>51.6319444444444</v>
      </c>
      <c r="D1223" s="1">
        <f t="shared" si="76"/>
        <v>16</v>
      </c>
      <c r="E1223" s="1">
        <f t="shared" si="77"/>
        <v>2022</v>
      </c>
      <c r="F1223" s="5">
        <f t="shared" si="78"/>
        <v>16</v>
      </c>
      <c r="G1223" s="30">
        <v>44608</v>
      </c>
      <c r="H1223" s="1">
        <f t="shared" si="79"/>
        <v>15</v>
      </c>
    </row>
    <row r="1224" spans="1:8" s="1" customFormat="1" ht="18" x14ac:dyDescent="0.35">
      <c r="A1224" s="1" t="s">
        <v>1251</v>
      </c>
      <c r="B1224" s="4">
        <v>44878</v>
      </c>
      <c r="C1224" s="37">
        <v>51.6736111111111</v>
      </c>
      <c r="D1224" s="1">
        <f t="shared" si="76"/>
        <v>13</v>
      </c>
      <c r="E1224" s="1">
        <f t="shared" si="77"/>
        <v>2022</v>
      </c>
      <c r="F1224" s="5">
        <f t="shared" si="78"/>
        <v>13</v>
      </c>
      <c r="G1224" s="30">
        <v>44878</v>
      </c>
      <c r="H1224" s="1">
        <f t="shared" si="79"/>
        <v>16</v>
      </c>
    </row>
    <row r="1225" spans="1:8" s="1" customFormat="1" ht="18" x14ac:dyDescent="0.35">
      <c r="A1225" s="1" t="s">
        <v>1252</v>
      </c>
      <c r="B1225" s="4">
        <v>44003</v>
      </c>
      <c r="C1225" s="37">
        <v>51.7152777777778</v>
      </c>
      <c r="D1225" s="1">
        <f t="shared" si="76"/>
        <v>21</v>
      </c>
      <c r="E1225" s="1">
        <f t="shared" si="77"/>
        <v>2020</v>
      </c>
      <c r="F1225" s="5">
        <f t="shared" si="78"/>
        <v>21</v>
      </c>
      <c r="G1225" s="30">
        <v>44003</v>
      </c>
      <c r="H1225" s="1">
        <f t="shared" si="79"/>
        <v>17</v>
      </c>
    </row>
    <row r="1226" spans="1:8" s="1" customFormat="1" ht="18" x14ac:dyDescent="0.35">
      <c r="A1226" s="1" t="s">
        <v>1253</v>
      </c>
      <c r="B1226" s="4">
        <v>45489</v>
      </c>
      <c r="C1226" s="37">
        <v>51.7569444444444</v>
      </c>
      <c r="D1226" s="1">
        <f t="shared" si="76"/>
        <v>16</v>
      </c>
      <c r="E1226" s="1">
        <f t="shared" si="77"/>
        <v>2024</v>
      </c>
      <c r="F1226" s="5">
        <f t="shared" si="78"/>
        <v>16</v>
      </c>
      <c r="G1226" s="30">
        <v>45489</v>
      </c>
      <c r="H1226" s="1">
        <f t="shared" si="79"/>
        <v>18</v>
      </c>
    </row>
    <row r="1227" spans="1:8" s="1" customFormat="1" ht="18" x14ac:dyDescent="0.35">
      <c r="A1227" s="1" t="s">
        <v>1254</v>
      </c>
      <c r="B1227" s="4">
        <v>44982</v>
      </c>
      <c r="C1227" s="37">
        <v>51.7986111111111</v>
      </c>
      <c r="D1227" s="1">
        <f t="shared" si="76"/>
        <v>25</v>
      </c>
      <c r="E1227" s="1">
        <f t="shared" si="77"/>
        <v>2023</v>
      </c>
      <c r="F1227" s="5">
        <f t="shared" si="78"/>
        <v>25</v>
      </c>
      <c r="G1227" s="30">
        <v>44982</v>
      </c>
      <c r="H1227" s="1">
        <f t="shared" si="79"/>
        <v>19</v>
      </c>
    </row>
    <row r="1228" spans="1:8" s="1" customFormat="1" ht="18" x14ac:dyDescent="0.35">
      <c r="A1228" s="1" t="s">
        <v>1255</v>
      </c>
      <c r="B1228" s="4">
        <v>44712</v>
      </c>
      <c r="C1228" s="37">
        <v>51.8402777777778</v>
      </c>
      <c r="D1228" s="1">
        <f t="shared" si="76"/>
        <v>31</v>
      </c>
      <c r="E1228" s="1">
        <f t="shared" si="77"/>
        <v>2022</v>
      </c>
      <c r="F1228" s="5">
        <f t="shared" si="78"/>
        <v>31</v>
      </c>
      <c r="G1228" s="30">
        <v>44712</v>
      </c>
      <c r="H1228" s="1">
        <f t="shared" si="79"/>
        <v>20</v>
      </c>
    </row>
    <row r="1229" spans="1:8" s="1" customFormat="1" ht="18" x14ac:dyDescent="0.35">
      <c r="A1229" s="1" t="s">
        <v>1256</v>
      </c>
      <c r="B1229" s="4">
        <v>44069</v>
      </c>
      <c r="C1229" s="37">
        <v>51.8819444444444</v>
      </c>
      <c r="D1229" s="1">
        <f t="shared" si="76"/>
        <v>26</v>
      </c>
      <c r="E1229" s="1">
        <f t="shared" si="77"/>
        <v>2020</v>
      </c>
      <c r="F1229" s="5">
        <f t="shared" si="78"/>
        <v>26</v>
      </c>
      <c r="G1229" s="30">
        <v>44069</v>
      </c>
      <c r="H1229" s="1">
        <f t="shared" si="79"/>
        <v>21</v>
      </c>
    </row>
    <row r="1230" spans="1:8" s="1" customFormat="1" ht="18" x14ac:dyDescent="0.35">
      <c r="A1230" s="1" t="s">
        <v>1257</v>
      </c>
      <c r="B1230" s="4">
        <v>44629</v>
      </c>
      <c r="C1230" s="37">
        <v>51.9236111111111</v>
      </c>
      <c r="D1230" s="1">
        <f t="shared" si="76"/>
        <v>9</v>
      </c>
      <c r="E1230" s="1">
        <f t="shared" si="77"/>
        <v>2022</v>
      </c>
      <c r="F1230" s="5">
        <f t="shared" si="78"/>
        <v>9</v>
      </c>
      <c r="G1230" s="30">
        <v>44629</v>
      </c>
      <c r="H1230" s="1">
        <f t="shared" si="79"/>
        <v>22</v>
      </c>
    </row>
    <row r="1231" spans="1:8" s="1" customFormat="1" ht="18" x14ac:dyDescent="0.35">
      <c r="A1231" s="1" t="s">
        <v>1258</v>
      </c>
      <c r="B1231" s="4">
        <v>45227</v>
      </c>
      <c r="C1231" s="37">
        <v>51.9652777777778</v>
      </c>
      <c r="D1231" s="1">
        <f t="shared" si="76"/>
        <v>28</v>
      </c>
      <c r="E1231" s="1">
        <f t="shared" si="77"/>
        <v>2023</v>
      </c>
      <c r="F1231" s="5">
        <f t="shared" si="78"/>
        <v>28</v>
      </c>
      <c r="G1231" s="30">
        <v>45227</v>
      </c>
      <c r="H1231" s="1">
        <f t="shared" si="79"/>
        <v>23</v>
      </c>
    </row>
    <row r="1232" spans="1:8" s="1" customFormat="1" ht="18" x14ac:dyDescent="0.35">
      <c r="A1232" s="1" t="s">
        <v>1259</v>
      </c>
      <c r="B1232" s="4">
        <v>45400</v>
      </c>
      <c r="C1232" s="37">
        <v>52.0069444444444</v>
      </c>
      <c r="D1232" s="1">
        <f t="shared" si="76"/>
        <v>18</v>
      </c>
      <c r="E1232" s="1">
        <f t="shared" si="77"/>
        <v>2024</v>
      </c>
      <c r="F1232" s="5">
        <f t="shared" si="78"/>
        <v>18</v>
      </c>
      <c r="G1232" s="30">
        <v>45400</v>
      </c>
      <c r="H1232" s="1">
        <f t="shared" si="79"/>
        <v>0</v>
      </c>
    </row>
    <row r="1233" spans="1:8" s="1" customFormat="1" ht="18" x14ac:dyDescent="0.35">
      <c r="A1233" s="1" t="s">
        <v>1260</v>
      </c>
      <c r="B1233" s="4">
        <v>44597</v>
      </c>
      <c r="C1233" s="37">
        <v>52.0486111111111</v>
      </c>
      <c r="D1233" s="1">
        <f t="shared" si="76"/>
        <v>5</v>
      </c>
      <c r="E1233" s="1">
        <f t="shared" si="77"/>
        <v>2022</v>
      </c>
      <c r="F1233" s="5">
        <f t="shared" si="78"/>
        <v>5</v>
      </c>
      <c r="G1233" s="30">
        <v>44597</v>
      </c>
      <c r="H1233" s="1">
        <f t="shared" si="79"/>
        <v>1</v>
      </c>
    </row>
    <row r="1234" spans="1:8" s="1" customFormat="1" ht="18" x14ac:dyDescent="0.35">
      <c r="A1234" s="1" t="s">
        <v>1261</v>
      </c>
      <c r="B1234" s="4">
        <v>45391</v>
      </c>
      <c r="C1234" s="37">
        <v>52.0902777777778</v>
      </c>
      <c r="D1234" s="1">
        <f t="shared" si="76"/>
        <v>9</v>
      </c>
      <c r="E1234" s="1">
        <f t="shared" si="77"/>
        <v>2024</v>
      </c>
      <c r="F1234" s="5">
        <f t="shared" si="78"/>
        <v>9</v>
      </c>
      <c r="G1234" s="30">
        <v>45391</v>
      </c>
      <c r="H1234" s="1">
        <f t="shared" si="79"/>
        <v>2</v>
      </c>
    </row>
    <row r="1235" spans="1:8" s="1" customFormat="1" ht="18" x14ac:dyDescent="0.35">
      <c r="A1235" s="1" t="s">
        <v>1262</v>
      </c>
      <c r="B1235" s="4">
        <v>44201</v>
      </c>
      <c r="C1235" s="37">
        <v>52.1319444444444</v>
      </c>
      <c r="D1235" s="1">
        <f t="shared" si="76"/>
        <v>5</v>
      </c>
      <c r="E1235" s="1">
        <f t="shared" si="77"/>
        <v>2021</v>
      </c>
      <c r="F1235" s="5">
        <f t="shared" si="78"/>
        <v>5</v>
      </c>
      <c r="G1235" s="30">
        <v>44201</v>
      </c>
      <c r="H1235" s="1">
        <f t="shared" si="79"/>
        <v>3</v>
      </c>
    </row>
    <row r="1236" spans="1:8" s="1" customFormat="1" ht="18" x14ac:dyDescent="0.35">
      <c r="A1236" s="1" t="s">
        <v>1263</v>
      </c>
      <c r="B1236" s="4">
        <v>44650</v>
      </c>
      <c r="C1236" s="37">
        <v>52.1736111111111</v>
      </c>
      <c r="D1236" s="1">
        <f t="shared" si="76"/>
        <v>30</v>
      </c>
      <c r="E1236" s="1">
        <f t="shared" si="77"/>
        <v>2022</v>
      </c>
      <c r="F1236" s="5">
        <f t="shared" si="78"/>
        <v>30</v>
      </c>
      <c r="G1236" s="30">
        <v>44650</v>
      </c>
      <c r="H1236" s="1">
        <f t="shared" si="79"/>
        <v>4</v>
      </c>
    </row>
    <row r="1237" spans="1:8" s="1" customFormat="1" ht="18" x14ac:dyDescent="0.35">
      <c r="A1237" s="1" t="s">
        <v>1264</v>
      </c>
      <c r="B1237" s="4">
        <v>44968</v>
      </c>
      <c r="C1237" s="37">
        <v>52.2152777777778</v>
      </c>
      <c r="D1237" s="1">
        <f t="shared" si="76"/>
        <v>11</v>
      </c>
      <c r="E1237" s="1">
        <f t="shared" si="77"/>
        <v>2023</v>
      </c>
      <c r="F1237" s="5">
        <f t="shared" si="78"/>
        <v>11</v>
      </c>
      <c r="G1237" s="30">
        <v>44968</v>
      </c>
      <c r="H1237" s="1">
        <f t="shared" si="79"/>
        <v>5</v>
      </c>
    </row>
    <row r="1238" spans="1:8" s="1" customFormat="1" ht="18" x14ac:dyDescent="0.35">
      <c r="A1238" s="1" t="s">
        <v>1265</v>
      </c>
      <c r="B1238" s="4">
        <v>44447</v>
      </c>
      <c r="C1238" s="37">
        <v>52.2569444444444</v>
      </c>
      <c r="D1238" s="1">
        <f t="shared" si="76"/>
        <v>8</v>
      </c>
      <c r="E1238" s="1">
        <f t="shared" si="77"/>
        <v>2021</v>
      </c>
      <c r="F1238" s="5">
        <f t="shared" si="78"/>
        <v>8</v>
      </c>
      <c r="G1238" s="30">
        <v>44447</v>
      </c>
      <c r="H1238" s="1">
        <f t="shared" si="79"/>
        <v>6</v>
      </c>
    </row>
    <row r="1239" spans="1:8" s="1" customFormat="1" ht="18" x14ac:dyDescent="0.35">
      <c r="A1239" s="1" t="s">
        <v>1266</v>
      </c>
      <c r="B1239" s="4">
        <v>45627</v>
      </c>
      <c r="C1239" s="37">
        <v>52.2986111111111</v>
      </c>
      <c r="D1239" s="1">
        <f t="shared" si="76"/>
        <v>1</v>
      </c>
      <c r="E1239" s="1">
        <f t="shared" si="77"/>
        <v>2024</v>
      </c>
      <c r="F1239" s="5">
        <f t="shared" si="78"/>
        <v>1</v>
      </c>
      <c r="G1239" s="30">
        <v>45627</v>
      </c>
      <c r="H1239" s="1">
        <f t="shared" si="79"/>
        <v>7</v>
      </c>
    </row>
    <row r="1240" spans="1:8" s="1" customFormat="1" ht="18" x14ac:dyDescent="0.35">
      <c r="A1240" s="1" t="s">
        <v>1267</v>
      </c>
      <c r="B1240" s="4">
        <v>44306</v>
      </c>
      <c r="C1240" s="37">
        <v>52.3402777777778</v>
      </c>
      <c r="D1240" s="1">
        <f t="shared" si="76"/>
        <v>20</v>
      </c>
      <c r="E1240" s="1">
        <f t="shared" si="77"/>
        <v>2021</v>
      </c>
      <c r="F1240" s="5">
        <f t="shared" si="78"/>
        <v>20</v>
      </c>
      <c r="G1240" s="30">
        <v>44306</v>
      </c>
      <c r="H1240" s="1">
        <f t="shared" si="79"/>
        <v>8</v>
      </c>
    </row>
    <row r="1241" spans="1:8" s="1" customFormat="1" ht="18" x14ac:dyDescent="0.35">
      <c r="A1241" s="1" t="s">
        <v>1268</v>
      </c>
      <c r="B1241" s="4">
        <v>44259</v>
      </c>
      <c r="C1241" s="37">
        <v>52.3819444444444</v>
      </c>
      <c r="D1241" s="1">
        <f t="shared" si="76"/>
        <v>4</v>
      </c>
      <c r="E1241" s="1">
        <f t="shared" si="77"/>
        <v>2021</v>
      </c>
      <c r="F1241" s="5">
        <f t="shared" si="78"/>
        <v>4</v>
      </c>
      <c r="G1241" s="30">
        <v>44259</v>
      </c>
      <c r="H1241" s="1">
        <f t="shared" si="79"/>
        <v>9</v>
      </c>
    </row>
    <row r="1242" spans="1:8" s="1" customFormat="1" ht="18" x14ac:dyDescent="0.35">
      <c r="A1242" s="1" t="s">
        <v>1269</v>
      </c>
      <c r="B1242" s="4">
        <v>44600</v>
      </c>
      <c r="C1242" s="37">
        <v>52.4236111111111</v>
      </c>
      <c r="D1242" s="1">
        <f t="shared" si="76"/>
        <v>8</v>
      </c>
      <c r="E1242" s="1">
        <f t="shared" si="77"/>
        <v>2022</v>
      </c>
      <c r="F1242" s="5">
        <f t="shared" si="78"/>
        <v>8</v>
      </c>
      <c r="G1242" s="30">
        <v>44600</v>
      </c>
      <c r="H1242" s="1">
        <f t="shared" si="79"/>
        <v>10</v>
      </c>
    </row>
    <row r="1243" spans="1:8" s="1" customFormat="1" ht="18" x14ac:dyDescent="0.35">
      <c r="A1243" s="1" t="s">
        <v>1270</v>
      </c>
      <c r="B1243" s="4">
        <v>45400</v>
      </c>
      <c r="C1243" s="37">
        <v>52.4652777777778</v>
      </c>
      <c r="D1243" s="1">
        <f t="shared" si="76"/>
        <v>18</v>
      </c>
      <c r="E1243" s="1">
        <f t="shared" si="77"/>
        <v>2024</v>
      </c>
      <c r="F1243" s="5">
        <f t="shared" si="78"/>
        <v>18</v>
      </c>
      <c r="G1243" s="30">
        <v>45400</v>
      </c>
      <c r="H1243" s="1">
        <f t="shared" si="79"/>
        <v>11</v>
      </c>
    </row>
    <row r="1244" spans="1:8" s="1" customFormat="1" ht="18" x14ac:dyDescent="0.35">
      <c r="A1244" s="1" t="s">
        <v>1271</v>
      </c>
      <c r="B1244" s="4">
        <v>44079</v>
      </c>
      <c r="C1244" s="37">
        <v>52.5069444444444</v>
      </c>
      <c r="D1244" s="1">
        <f t="shared" si="76"/>
        <v>5</v>
      </c>
      <c r="E1244" s="1">
        <f t="shared" si="77"/>
        <v>2020</v>
      </c>
      <c r="F1244" s="5">
        <f t="shared" si="78"/>
        <v>5</v>
      </c>
      <c r="G1244" s="30">
        <v>44079</v>
      </c>
      <c r="H1244" s="1">
        <f t="shared" si="79"/>
        <v>12</v>
      </c>
    </row>
    <row r="1245" spans="1:8" s="1" customFormat="1" ht="18" x14ac:dyDescent="0.35">
      <c r="A1245" s="1" t="s">
        <v>1272</v>
      </c>
      <c r="B1245" s="4">
        <v>43879</v>
      </c>
      <c r="C1245" s="37">
        <v>52.5486111111111</v>
      </c>
      <c r="D1245" s="1">
        <f t="shared" si="76"/>
        <v>18</v>
      </c>
      <c r="E1245" s="1">
        <f t="shared" si="77"/>
        <v>2020</v>
      </c>
      <c r="F1245" s="5">
        <f t="shared" si="78"/>
        <v>18</v>
      </c>
      <c r="G1245" s="30">
        <v>43879</v>
      </c>
      <c r="H1245" s="1">
        <f t="shared" si="79"/>
        <v>13</v>
      </c>
    </row>
    <row r="1246" spans="1:8" s="1" customFormat="1" ht="18" x14ac:dyDescent="0.35">
      <c r="A1246" s="1" t="s">
        <v>1273</v>
      </c>
      <c r="B1246" s="4">
        <v>44742</v>
      </c>
      <c r="C1246" s="37">
        <v>52.5902777777778</v>
      </c>
      <c r="D1246" s="1">
        <f t="shared" si="76"/>
        <v>30</v>
      </c>
      <c r="E1246" s="1">
        <f t="shared" si="77"/>
        <v>2022</v>
      </c>
      <c r="F1246" s="5">
        <f t="shared" si="78"/>
        <v>30</v>
      </c>
      <c r="G1246" s="30">
        <v>44742</v>
      </c>
      <c r="H1246" s="1">
        <f t="shared" si="79"/>
        <v>14</v>
      </c>
    </row>
    <row r="1247" spans="1:8" s="1" customFormat="1" ht="18" x14ac:dyDescent="0.35">
      <c r="A1247" s="1" t="s">
        <v>1274</v>
      </c>
      <c r="B1247" s="4">
        <v>44666</v>
      </c>
      <c r="C1247" s="37">
        <v>52.6319444444444</v>
      </c>
      <c r="D1247" s="1">
        <f t="shared" si="76"/>
        <v>15</v>
      </c>
      <c r="E1247" s="1">
        <f t="shared" si="77"/>
        <v>2022</v>
      </c>
      <c r="F1247" s="5">
        <f t="shared" si="78"/>
        <v>15</v>
      </c>
      <c r="G1247" s="30">
        <v>44666</v>
      </c>
      <c r="H1247" s="1">
        <f t="shared" si="79"/>
        <v>15</v>
      </c>
    </row>
    <row r="1248" spans="1:8" s="1" customFormat="1" ht="18" x14ac:dyDescent="0.35">
      <c r="A1248" s="1" t="s">
        <v>1275</v>
      </c>
      <c r="B1248" s="4">
        <v>44224</v>
      </c>
      <c r="C1248" s="37">
        <v>52.6736111111111</v>
      </c>
      <c r="D1248" s="1">
        <f t="shared" si="76"/>
        <v>28</v>
      </c>
      <c r="E1248" s="1">
        <f t="shared" si="77"/>
        <v>2021</v>
      </c>
      <c r="F1248" s="5">
        <f t="shared" si="78"/>
        <v>28</v>
      </c>
      <c r="G1248" s="30">
        <v>44224</v>
      </c>
      <c r="H1248" s="1">
        <f t="shared" si="79"/>
        <v>16</v>
      </c>
    </row>
    <row r="1249" spans="1:8" s="1" customFormat="1" ht="18" x14ac:dyDescent="0.35">
      <c r="A1249" s="1" t="s">
        <v>1276</v>
      </c>
      <c r="B1249" s="4">
        <v>45474</v>
      </c>
      <c r="C1249" s="37">
        <v>52.7152777777778</v>
      </c>
      <c r="D1249" s="1">
        <f t="shared" si="76"/>
        <v>1</v>
      </c>
      <c r="E1249" s="1">
        <f t="shared" si="77"/>
        <v>2024</v>
      </c>
      <c r="F1249" s="5">
        <f t="shared" si="78"/>
        <v>1</v>
      </c>
      <c r="G1249" s="30">
        <v>45474</v>
      </c>
      <c r="H1249" s="1">
        <f t="shared" si="79"/>
        <v>17</v>
      </c>
    </row>
    <row r="1250" spans="1:8" s="1" customFormat="1" ht="18" x14ac:dyDescent="0.35">
      <c r="A1250" s="1" t="s">
        <v>1277</v>
      </c>
      <c r="B1250" s="4">
        <v>44147</v>
      </c>
      <c r="C1250" s="37">
        <v>52.7569444444444</v>
      </c>
      <c r="D1250" s="1">
        <f t="shared" si="76"/>
        <v>12</v>
      </c>
      <c r="E1250" s="1">
        <f t="shared" si="77"/>
        <v>2020</v>
      </c>
      <c r="F1250" s="5">
        <f t="shared" si="78"/>
        <v>12</v>
      </c>
      <c r="G1250" s="30">
        <v>44147</v>
      </c>
      <c r="H1250" s="1">
        <f t="shared" si="79"/>
        <v>18</v>
      </c>
    </row>
    <row r="1251" spans="1:8" s="1" customFormat="1" ht="18" x14ac:dyDescent="0.35">
      <c r="A1251" s="1" t="s">
        <v>1278</v>
      </c>
      <c r="B1251" s="4">
        <v>45496</v>
      </c>
      <c r="C1251" s="37">
        <v>52.7986111111111</v>
      </c>
      <c r="D1251" s="1">
        <f t="shared" si="76"/>
        <v>23</v>
      </c>
      <c r="E1251" s="1">
        <f t="shared" si="77"/>
        <v>2024</v>
      </c>
      <c r="F1251" s="5">
        <f t="shared" si="78"/>
        <v>23</v>
      </c>
      <c r="G1251" s="30">
        <v>45496</v>
      </c>
      <c r="H1251" s="1">
        <f t="shared" si="79"/>
        <v>19</v>
      </c>
    </row>
    <row r="1252" spans="1:8" s="1" customFormat="1" ht="18" x14ac:dyDescent="0.35">
      <c r="A1252" s="1" t="s">
        <v>1279</v>
      </c>
      <c r="B1252" s="4">
        <v>44327</v>
      </c>
      <c r="C1252" s="37">
        <v>52.8402777777778</v>
      </c>
      <c r="D1252" s="1">
        <f t="shared" si="76"/>
        <v>11</v>
      </c>
      <c r="E1252" s="1">
        <f t="shared" si="77"/>
        <v>2021</v>
      </c>
      <c r="F1252" s="5">
        <f t="shared" si="78"/>
        <v>11</v>
      </c>
      <c r="G1252" s="30">
        <v>44327</v>
      </c>
      <c r="H1252" s="1">
        <f t="shared" si="79"/>
        <v>20</v>
      </c>
    </row>
    <row r="1253" spans="1:8" s="1" customFormat="1" ht="18" x14ac:dyDescent="0.35">
      <c r="A1253" s="1" t="s">
        <v>1280</v>
      </c>
      <c r="B1253" s="4">
        <v>44936</v>
      </c>
      <c r="C1253" s="37">
        <v>52.8819444444444</v>
      </c>
      <c r="D1253" s="1">
        <f t="shared" si="76"/>
        <v>10</v>
      </c>
      <c r="E1253" s="1">
        <f t="shared" si="77"/>
        <v>2023</v>
      </c>
      <c r="F1253" s="5">
        <f t="shared" si="78"/>
        <v>10</v>
      </c>
      <c r="G1253" s="30">
        <v>44936</v>
      </c>
      <c r="H1253" s="1">
        <f t="shared" si="79"/>
        <v>21</v>
      </c>
    </row>
    <row r="1254" spans="1:8" s="1" customFormat="1" ht="18" x14ac:dyDescent="0.35">
      <c r="A1254" s="1" t="s">
        <v>1281</v>
      </c>
      <c r="B1254" s="4">
        <v>44461</v>
      </c>
      <c r="C1254" s="37">
        <v>52.9236111111111</v>
      </c>
      <c r="D1254" s="1">
        <f t="shared" si="76"/>
        <v>22</v>
      </c>
      <c r="E1254" s="1">
        <f t="shared" si="77"/>
        <v>2021</v>
      </c>
      <c r="F1254" s="5">
        <f t="shared" si="78"/>
        <v>22</v>
      </c>
      <c r="G1254" s="30">
        <v>44461</v>
      </c>
      <c r="H1254" s="1">
        <f t="shared" si="79"/>
        <v>22</v>
      </c>
    </row>
    <row r="1255" spans="1:8" s="1" customFormat="1" ht="18" x14ac:dyDescent="0.35">
      <c r="A1255" s="1" t="s">
        <v>1282</v>
      </c>
      <c r="B1255" s="4">
        <v>44150</v>
      </c>
      <c r="C1255" s="37">
        <v>52.9652777777778</v>
      </c>
      <c r="D1255" s="1">
        <f t="shared" si="76"/>
        <v>15</v>
      </c>
      <c r="E1255" s="1">
        <f t="shared" si="77"/>
        <v>2020</v>
      </c>
      <c r="F1255" s="5">
        <f t="shared" si="78"/>
        <v>15</v>
      </c>
      <c r="G1255" s="30">
        <v>44150</v>
      </c>
      <c r="H1255" s="1">
        <f t="shared" si="79"/>
        <v>23</v>
      </c>
    </row>
    <row r="1256" spans="1:8" s="1" customFormat="1" ht="18" x14ac:dyDescent="0.35">
      <c r="A1256" s="1" t="s">
        <v>1283</v>
      </c>
      <c r="B1256" s="4">
        <v>44726</v>
      </c>
      <c r="C1256" s="37">
        <v>53.0069444444444</v>
      </c>
      <c r="D1256" s="1">
        <f t="shared" si="76"/>
        <v>14</v>
      </c>
      <c r="E1256" s="1">
        <f t="shared" si="77"/>
        <v>2022</v>
      </c>
      <c r="F1256" s="5">
        <f t="shared" si="78"/>
        <v>14</v>
      </c>
      <c r="G1256" s="30">
        <v>44726</v>
      </c>
      <c r="H1256" s="1">
        <f t="shared" si="79"/>
        <v>0</v>
      </c>
    </row>
    <row r="1257" spans="1:8" s="1" customFormat="1" ht="18" x14ac:dyDescent="0.35">
      <c r="A1257" s="1" t="s">
        <v>1284</v>
      </c>
      <c r="B1257" s="4">
        <v>44916</v>
      </c>
      <c r="C1257" s="37">
        <v>53.0486111111111</v>
      </c>
      <c r="D1257" s="1">
        <f t="shared" si="76"/>
        <v>21</v>
      </c>
      <c r="E1257" s="1">
        <f t="shared" si="77"/>
        <v>2022</v>
      </c>
      <c r="F1257" s="5">
        <f t="shared" si="78"/>
        <v>21</v>
      </c>
      <c r="G1257" s="30">
        <v>44916</v>
      </c>
      <c r="H1257" s="1">
        <f t="shared" si="79"/>
        <v>1</v>
      </c>
    </row>
    <row r="1258" spans="1:8" s="1" customFormat="1" ht="18" x14ac:dyDescent="0.35">
      <c r="A1258" s="1" t="s">
        <v>1285</v>
      </c>
      <c r="B1258" s="4">
        <v>44228</v>
      </c>
      <c r="C1258" s="37">
        <v>53.0902777777778</v>
      </c>
      <c r="D1258" s="1">
        <f t="shared" si="76"/>
        <v>1</v>
      </c>
      <c r="E1258" s="1">
        <f t="shared" si="77"/>
        <v>2021</v>
      </c>
      <c r="F1258" s="5">
        <f t="shared" si="78"/>
        <v>1</v>
      </c>
      <c r="G1258" s="30">
        <v>44228</v>
      </c>
      <c r="H1258" s="1">
        <f t="shared" si="79"/>
        <v>2</v>
      </c>
    </row>
    <row r="1259" spans="1:8" s="1" customFormat="1" ht="18" x14ac:dyDescent="0.35">
      <c r="A1259" s="1" t="s">
        <v>1286</v>
      </c>
      <c r="B1259" s="4">
        <v>45343</v>
      </c>
      <c r="C1259" s="37">
        <v>53.1319444444444</v>
      </c>
      <c r="D1259" s="1">
        <f t="shared" si="76"/>
        <v>21</v>
      </c>
      <c r="E1259" s="1">
        <f t="shared" si="77"/>
        <v>2024</v>
      </c>
      <c r="F1259" s="5">
        <f t="shared" si="78"/>
        <v>21</v>
      </c>
      <c r="G1259" s="30">
        <v>45343</v>
      </c>
      <c r="H1259" s="1">
        <f t="shared" si="79"/>
        <v>3</v>
      </c>
    </row>
    <row r="1260" spans="1:8" s="1" customFormat="1" ht="18" x14ac:dyDescent="0.35">
      <c r="A1260" s="1" t="s">
        <v>1287</v>
      </c>
      <c r="B1260" s="4">
        <v>44679</v>
      </c>
      <c r="C1260" s="37">
        <v>53.1736111111111</v>
      </c>
      <c r="D1260" s="1">
        <f t="shared" si="76"/>
        <v>28</v>
      </c>
      <c r="E1260" s="1">
        <f t="shared" si="77"/>
        <v>2022</v>
      </c>
      <c r="F1260" s="5">
        <f t="shared" si="78"/>
        <v>28</v>
      </c>
      <c r="G1260" s="30">
        <v>44679</v>
      </c>
      <c r="H1260" s="1">
        <f t="shared" si="79"/>
        <v>4</v>
      </c>
    </row>
    <row r="1261" spans="1:8" s="1" customFormat="1" ht="18" x14ac:dyDescent="0.35">
      <c r="A1261" s="1" t="s">
        <v>1288</v>
      </c>
      <c r="B1261" s="4">
        <v>43902</v>
      </c>
      <c r="C1261" s="37">
        <v>53.2152777777778</v>
      </c>
      <c r="D1261" s="1">
        <f t="shared" si="76"/>
        <v>12</v>
      </c>
      <c r="E1261" s="1">
        <f t="shared" si="77"/>
        <v>2020</v>
      </c>
      <c r="F1261" s="5">
        <f t="shared" si="78"/>
        <v>12</v>
      </c>
      <c r="G1261" s="30">
        <v>43902</v>
      </c>
      <c r="H1261" s="1">
        <f t="shared" si="79"/>
        <v>5</v>
      </c>
    </row>
    <row r="1262" spans="1:8" s="1" customFormat="1" ht="18" x14ac:dyDescent="0.35">
      <c r="A1262" s="1" t="s">
        <v>1289</v>
      </c>
      <c r="B1262" s="4">
        <v>45090</v>
      </c>
      <c r="C1262" s="37">
        <v>53.2569444444444</v>
      </c>
      <c r="D1262" s="1">
        <f t="shared" si="76"/>
        <v>13</v>
      </c>
      <c r="E1262" s="1">
        <f t="shared" si="77"/>
        <v>2023</v>
      </c>
      <c r="F1262" s="5">
        <f t="shared" si="78"/>
        <v>13</v>
      </c>
      <c r="G1262" s="30">
        <v>45090</v>
      </c>
      <c r="H1262" s="1">
        <f t="shared" si="79"/>
        <v>6</v>
      </c>
    </row>
    <row r="1263" spans="1:8" s="1" customFormat="1" ht="18" x14ac:dyDescent="0.35">
      <c r="A1263" s="1" t="s">
        <v>1290</v>
      </c>
      <c r="B1263" s="4">
        <v>44034</v>
      </c>
      <c r="C1263" s="37">
        <v>53.2986111111111</v>
      </c>
      <c r="D1263" s="1">
        <f t="shared" si="76"/>
        <v>22</v>
      </c>
      <c r="E1263" s="1">
        <f t="shared" si="77"/>
        <v>2020</v>
      </c>
      <c r="F1263" s="5">
        <f t="shared" si="78"/>
        <v>22</v>
      </c>
      <c r="G1263" s="30">
        <v>44034</v>
      </c>
      <c r="H1263" s="1">
        <f t="shared" si="79"/>
        <v>7</v>
      </c>
    </row>
    <row r="1264" spans="1:8" s="1" customFormat="1" ht="18" x14ac:dyDescent="0.35">
      <c r="A1264" s="1" t="s">
        <v>1291</v>
      </c>
      <c r="B1264" s="4">
        <v>44057</v>
      </c>
      <c r="C1264" s="37">
        <v>53.3402777777778</v>
      </c>
      <c r="D1264" s="1">
        <f t="shared" si="76"/>
        <v>14</v>
      </c>
      <c r="E1264" s="1">
        <f t="shared" si="77"/>
        <v>2020</v>
      </c>
      <c r="F1264" s="5">
        <f t="shared" si="78"/>
        <v>14</v>
      </c>
      <c r="G1264" s="30">
        <v>44057</v>
      </c>
      <c r="H1264" s="1">
        <f t="shared" si="79"/>
        <v>8</v>
      </c>
    </row>
    <row r="1265" spans="1:8" s="1" customFormat="1" ht="18" x14ac:dyDescent="0.35">
      <c r="A1265" s="1" t="s">
        <v>1292</v>
      </c>
      <c r="B1265" s="4">
        <v>45208</v>
      </c>
      <c r="C1265" s="37">
        <v>53.3819444444444</v>
      </c>
      <c r="D1265" s="1">
        <f t="shared" si="76"/>
        <v>9</v>
      </c>
      <c r="E1265" s="1">
        <f t="shared" si="77"/>
        <v>2023</v>
      </c>
      <c r="F1265" s="5">
        <f t="shared" si="78"/>
        <v>9</v>
      </c>
      <c r="G1265" s="30">
        <v>45208</v>
      </c>
      <c r="H1265" s="1">
        <f t="shared" si="79"/>
        <v>9</v>
      </c>
    </row>
    <row r="1266" spans="1:8" s="1" customFormat="1" ht="18" x14ac:dyDescent="0.35">
      <c r="A1266" s="1" t="s">
        <v>1293</v>
      </c>
      <c r="B1266" s="4">
        <v>44285</v>
      </c>
      <c r="C1266" s="37">
        <v>53.4236111111111</v>
      </c>
      <c r="D1266" s="1">
        <f t="shared" si="76"/>
        <v>30</v>
      </c>
      <c r="E1266" s="1">
        <f t="shared" si="77"/>
        <v>2021</v>
      </c>
      <c r="F1266" s="5">
        <f t="shared" si="78"/>
        <v>30</v>
      </c>
      <c r="G1266" s="30">
        <v>44285</v>
      </c>
      <c r="H1266" s="1">
        <f t="shared" si="79"/>
        <v>10</v>
      </c>
    </row>
    <row r="1267" spans="1:8" s="1" customFormat="1" ht="18" x14ac:dyDescent="0.35">
      <c r="A1267" s="1" t="s">
        <v>1294</v>
      </c>
      <c r="B1267" s="4">
        <v>45263</v>
      </c>
      <c r="C1267" s="37">
        <v>53.4652777777778</v>
      </c>
      <c r="D1267" s="1">
        <f t="shared" si="76"/>
        <v>3</v>
      </c>
      <c r="E1267" s="1">
        <f t="shared" si="77"/>
        <v>2023</v>
      </c>
      <c r="F1267" s="5">
        <f t="shared" si="78"/>
        <v>3</v>
      </c>
      <c r="G1267" s="30">
        <v>45263</v>
      </c>
      <c r="H1267" s="1">
        <f t="shared" si="79"/>
        <v>11</v>
      </c>
    </row>
    <row r="1268" spans="1:8" s="1" customFormat="1" ht="18" x14ac:dyDescent="0.35">
      <c r="A1268" s="1" t="s">
        <v>1295</v>
      </c>
      <c r="B1268" s="4">
        <v>44912</v>
      </c>
      <c r="C1268" s="37">
        <v>53.5069444444444</v>
      </c>
      <c r="D1268" s="1">
        <f t="shared" si="76"/>
        <v>17</v>
      </c>
      <c r="E1268" s="1">
        <f t="shared" si="77"/>
        <v>2022</v>
      </c>
      <c r="F1268" s="5">
        <f t="shared" si="78"/>
        <v>17</v>
      </c>
      <c r="G1268" s="30">
        <v>44912</v>
      </c>
      <c r="H1268" s="1">
        <f t="shared" si="79"/>
        <v>12</v>
      </c>
    </row>
    <row r="1269" spans="1:8" s="1" customFormat="1" ht="18" x14ac:dyDescent="0.35">
      <c r="A1269" s="1" t="s">
        <v>1296</v>
      </c>
      <c r="B1269" s="4">
        <v>45393</v>
      </c>
      <c r="C1269" s="37">
        <v>53.5486111111111</v>
      </c>
      <c r="D1269" s="1">
        <f t="shared" si="76"/>
        <v>11</v>
      </c>
      <c r="E1269" s="1">
        <f t="shared" si="77"/>
        <v>2024</v>
      </c>
      <c r="F1269" s="5">
        <f t="shared" si="78"/>
        <v>11</v>
      </c>
      <c r="G1269" s="30">
        <v>45393</v>
      </c>
      <c r="H1269" s="1">
        <f t="shared" si="79"/>
        <v>13</v>
      </c>
    </row>
    <row r="1270" spans="1:8" s="1" customFormat="1" ht="18" x14ac:dyDescent="0.35">
      <c r="A1270" s="1" t="s">
        <v>1297</v>
      </c>
      <c r="B1270" s="4">
        <v>45467</v>
      </c>
      <c r="C1270" s="37">
        <v>53.5902777777778</v>
      </c>
      <c r="D1270" s="1">
        <f t="shared" si="76"/>
        <v>24</v>
      </c>
      <c r="E1270" s="1">
        <f t="shared" si="77"/>
        <v>2024</v>
      </c>
      <c r="F1270" s="5">
        <f t="shared" si="78"/>
        <v>24</v>
      </c>
      <c r="G1270" s="30">
        <v>45467</v>
      </c>
      <c r="H1270" s="1">
        <f t="shared" si="79"/>
        <v>14</v>
      </c>
    </row>
    <row r="1271" spans="1:8" s="1" customFormat="1" ht="18" x14ac:dyDescent="0.35">
      <c r="A1271" s="1" t="s">
        <v>1298</v>
      </c>
      <c r="B1271" s="4">
        <v>45130</v>
      </c>
      <c r="C1271" s="37">
        <v>53.6319444444444</v>
      </c>
      <c r="D1271" s="1">
        <f t="shared" si="76"/>
        <v>23</v>
      </c>
      <c r="E1271" s="1">
        <f t="shared" si="77"/>
        <v>2023</v>
      </c>
      <c r="F1271" s="5">
        <f t="shared" si="78"/>
        <v>23</v>
      </c>
      <c r="G1271" s="30">
        <v>45130</v>
      </c>
      <c r="H1271" s="1">
        <f t="shared" si="79"/>
        <v>15</v>
      </c>
    </row>
    <row r="1272" spans="1:8" s="1" customFormat="1" ht="18" x14ac:dyDescent="0.35">
      <c r="A1272" s="1" t="s">
        <v>1299</v>
      </c>
      <c r="B1272" s="4">
        <v>45432</v>
      </c>
      <c r="C1272" s="37">
        <v>53.6736111111111</v>
      </c>
      <c r="D1272" s="1">
        <f t="shared" si="76"/>
        <v>20</v>
      </c>
      <c r="E1272" s="1">
        <f t="shared" si="77"/>
        <v>2024</v>
      </c>
      <c r="F1272" s="5">
        <f t="shared" si="78"/>
        <v>20</v>
      </c>
      <c r="G1272" s="30">
        <v>45432</v>
      </c>
      <c r="H1272" s="1">
        <f t="shared" si="79"/>
        <v>16</v>
      </c>
    </row>
    <row r="1273" spans="1:8" s="1" customFormat="1" ht="18" x14ac:dyDescent="0.35">
      <c r="A1273" s="1" t="s">
        <v>1300</v>
      </c>
      <c r="B1273" s="4">
        <v>45633</v>
      </c>
      <c r="C1273" s="37">
        <v>53.7152777777778</v>
      </c>
      <c r="D1273" s="1">
        <f t="shared" si="76"/>
        <v>7</v>
      </c>
      <c r="E1273" s="1">
        <f t="shared" si="77"/>
        <v>2024</v>
      </c>
      <c r="F1273" s="5">
        <f t="shared" si="78"/>
        <v>7</v>
      </c>
      <c r="G1273" s="30">
        <v>45633</v>
      </c>
      <c r="H1273" s="1">
        <f t="shared" si="79"/>
        <v>17</v>
      </c>
    </row>
    <row r="1274" spans="1:8" s="1" customFormat="1" ht="18" x14ac:dyDescent="0.35">
      <c r="A1274" s="1" t="s">
        <v>1301</v>
      </c>
      <c r="B1274" s="4">
        <v>43875</v>
      </c>
      <c r="C1274" s="37">
        <v>53.7569444444444</v>
      </c>
      <c r="D1274" s="1">
        <f t="shared" si="76"/>
        <v>14</v>
      </c>
      <c r="E1274" s="1">
        <f t="shared" si="77"/>
        <v>2020</v>
      </c>
      <c r="F1274" s="5">
        <f t="shared" si="78"/>
        <v>14</v>
      </c>
      <c r="G1274" s="30">
        <v>43875</v>
      </c>
      <c r="H1274" s="1">
        <f t="shared" si="79"/>
        <v>18</v>
      </c>
    </row>
    <row r="1275" spans="1:8" s="1" customFormat="1" ht="18" x14ac:dyDescent="0.35">
      <c r="A1275" s="1" t="s">
        <v>1302</v>
      </c>
      <c r="B1275" s="4">
        <v>44083</v>
      </c>
      <c r="C1275" s="37">
        <v>53.7986111111111</v>
      </c>
      <c r="D1275" s="1">
        <f t="shared" si="76"/>
        <v>9</v>
      </c>
      <c r="E1275" s="1">
        <f t="shared" si="77"/>
        <v>2020</v>
      </c>
      <c r="F1275" s="5">
        <f t="shared" si="78"/>
        <v>9</v>
      </c>
      <c r="G1275" s="30">
        <v>44083</v>
      </c>
      <c r="H1275" s="1">
        <f t="shared" si="79"/>
        <v>19</v>
      </c>
    </row>
    <row r="1276" spans="1:8" s="1" customFormat="1" ht="18" x14ac:dyDescent="0.35">
      <c r="A1276" s="1" t="s">
        <v>1303</v>
      </c>
      <c r="B1276" s="4">
        <v>45434</v>
      </c>
      <c r="C1276" s="37">
        <v>53.8402777777778</v>
      </c>
      <c r="D1276" s="1">
        <f t="shared" si="76"/>
        <v>22</v>
      </c>
      <c r="E1276" s="1">
        <f t="shared" si="77"/>
        <v>2024</v>
      </c>
      <c r="F1276" s="5">
        <f t="shared" si="78"/>
        <v>22</v>
      </c>
      <c r="G1276" s="30">
        <v>45434</v>
      </c>
      <c r="H1276" s="1">
        <f t="shared" si="79"/>
        <v>20</v>
      </c>
    </row>
    <row r="1277" spans="1:8" s="1" customFormat="1" ht="18" x14ac:dyDescent="0.35">
      <c r="A1277" s="1" t="s">
        <v>1304</v>
      </c>
      <c r="B1277" s="4">
        <v>45119</v>
      </c>
      <c r="C1277" s="37">
        <v>53.8819444444444</v>
      </c>
      <c r="D1277" s="1">
        <f t="shared" si="76"/>
        <v>12</v>
      </c>
      <c r="E1277" s="1">
        <f t="shared" si="77"/>
        <v>2023</v>
      </c>
      <c r="F1277" s="5">
        <f t="shared" si="78"/>
        <v>12</v>
      </c>
      <c r="G1277" s="30">
        <v>45119</v>
      </c>
      <c r="H1277" s="1">
        <f t="shared" si="79"/>
        <v>21</v>
      </c>
    </row>
    <row r="1278" spans="1:8" s="1" customFormat="1" ht="18" x14ac:dyDescent="0.35">
      <c r="A1278" s="1" t="s">
        <v>1305</v>
      </c>
      <c r="B1278" s="4">
        <v>44250</v>
      </c>
      <c r="C1278" s="37">
        <v>53.9236111111111</v>
      </c>
      <c r="D1278" s="1">
        <f t="shared" si="76"/>
        <v>23</v>
      </c>
      <c r="E1278" s="1">
        <f t="shared" si="77"/>
        <v>2021</v>
      </c>
      <c r="F1278" s="5">
        <f t="shared" si="78"/>
        <v>23</v>
      </c>
      <c r="G1278" s="30">
        <v>44250</v>
      </c>
      <c r="H1278" s="1">
        <f t="shared" si="79"/>
        <v>22</v>
      </c>
    </row>
    <row r="1279" spans="1:8" s="1" customFormat="1" ht="18" x14ac:dyDescent="0.35">
      <c r="A1279" s="1" t="s">
        <v>1306</v>
      </c>
      <c r="B1279" s="4">
        <v>44687</v>
      </c>
      <c r="C1279" s="37">
        <v>53.9652777777778</v>
      </c>
      <c r="D1279" s="1">
        <f t="shared" si="76"/>
        <v>6</v>
      </c>
      <c r="E1279" s="1">
        <f t="shared" si="77"/>
        <v>2022</v>
      </c>
      <c r="F1279" s="5">
        <f t="shared" si="78"/>
        <v>6</v>
      </c>
      <c r="G1279" s="30">
        <v>44687</v>
      </c>
      <c r="H1279" s="1">
        <f t="shared" si="79"/>
        <v>23</v>
      </c>
    </row>
    <row r="1280" spans="1:8" s="1" customFormat="1" ht="18" x14ac:dyDescent="0.35">
      <c r="A1280" s="1" t="s">
        <v>1307</v>
      </c>
      <c r="B1280" s="4">
        <v>45155</v>
      </c>
      <c r="C1280" s="37">
        <v>54.0069444444444</v>
      </c>
      <c r="D1280" s="1">
        <f t="shared" si="76"/>
        <v>17</v>
      </c>
      <c r="E1280" s="1">
        <f t="shared" si="77"/>
        <v>2023</v>
      </c>
      <c r="F1280" s="5">
        <f t="shared" si="78"/>
        <v>17</v>
      </c>
      <c r="G1280" s="30">
        <v>45155</v>
      </c>
      <c r="H1280" s="1">
        <f t="shared" si="79"/>
        <v>0</v>
      </c>
    </row>
    <row r="1281" spans="1:8" s="1" customFormat="1" ht="18" x14ac:dyDescent="0.35">
      <c r="A1281" s="1" t="s">
        <v>1308</v>
      </c>
      <c r="B1281" s="4">
        <v>45502</v>
      </c>
      <c r="C1281" s="37">
        <v>54.0486111111111</v>
      </c>
      <c r="D1281" s="1">
        <f t="shared" si="76"/>
        <v>29</v>
      </c>
      <c r="E1281" s="1">
        <f t="shared" si="77"/>
        <v>2024</v>
      </c>
      <c r="F1281" s="5">
        <f t="shared" si="78"/>
        <v>29</v>
      </c>
      <c r="G1281" s="30">
        <v>45502</v>
      </c>
      <c r="H1281" s="1">
        <f t="shared" si="79"/>
        <v>1</v>
      </c>
    </row>
    <row r="1282" spans="1:8" s="1" customFormat="1" ht="18" x14ac:dyDescent="0.35">
      <c r="A1282" s="1" t="s">
        <v>1309</v>
      </c>
      <c r="B1282" s="4">
        <v>44147</v>
      </c>
      <c r="C1282" s="37">
        <v>54.0902777777778</v>
      </c>
      <c r="D1282" s="1">
        <f t="shared" si="76"/>
        <v>12</v>
      </c>
      <c r="E1282" s="1">
        <f t="shared" si="77"/>
        <v>2020</v>
      </c>
      <c r="F1282" s="5">
        <f t="shared" si="78"/>
        <v>12</v>
      </c>
      <c r="G1282" s="30">
        <v>44147</v>
      </c>
      <c r="H1282" s="1">
        <f t="shared" si="79"/>
        <v>2</v>
      </c>
    </row>
    <row r="1283" spans="1:8" s="1" customFormat="1" ht="18" x14ac:dyDescent="0.35">
      <c r="A1283" s="1" t="s">
        <v>1310</v>
      </c>
      <c r="B1283" s="4">
        <v>45023</v>
      </c>
      <c r="C1283" s="37">
        <v>54.1319444444444</v>
      </c>
      <c r="D1283" s="1">
        <f t="shared" ref="D1283:D1346" si="80">DAY(B1283)</f>
        <v>7</v>
      </c>
      <c r="E1283" s="1">
        <f t="shared" ref="E1283:E1346" si="81">YEAR(B1283)</f>
        <v>2023</v>
      </c>
      <c r="F1283" s="5">
        <f t="shared" ref="F1283:F1346" si="82">D1283</f>
        <v>7</v>
      </c>
      <c r="G1283" s="30">
        <v>45023</v>
      </c>
      <c r="H1283" s="1">
        <f t="shared" ref="H1283:H1346" si="83">HOUR(C1283)</f>
        <v>3</v>
      </c>
    </row>
    <row r="1284" spans="1:8" s="1" customFormat="1" ht="18" x14ac:dyDescent="0.35">
      <c r="A1284" s="1" t="s">
        <v>1311</v>
      </c>
      <c r="B1284" s="4">
        <v>45064</v>
      </c>
      <c r="C1284" s="37">
        <v>54.1736111111111</v>
      </c>
      <c r="D1284" s="1">
        <f t="shared" si="80"/>
        <v>18</v>
      </c>
      <c r="E1284" s="1">
        <f t="shared" si="81"/>
        <v>2023</v>
      </c>
      <c r="F1284" s="5">
        <f t="shared" si="82"/>
        <v>18</v>
      </c>
      <c r="G1284" s="30">
        <v>45064</v>
      </c>
      <c r="H1284" s="1">
        <f t="shared" si="83"/>
        <v>4</v>
      </c>
    </row>
    <row r="1285" spans="1:8" s="1" customFormat="1" ht="18" x14ac:dyDescent="0.35">
      <c r="A1285" s="1" t="s">
        <v>1312</v>
      </c>
      <c r="B1285" s="4">
        <v>45350</v>
      </c>
      <c r="C1285" s="37">
        <v>54.2152777777778</v>
      </c>
      <c r="D1285" s="1">
        <f t="shared" si="80"/>
        <v>28</v>
      </c>
      <c r="E1285" s="1">
        <f t="shared" si="81"/>
        <v>2024</v>
      </c>
      <c r="F1285" s="5">
        <f t="shared" si="82"/>
        <v>28</v>
      </c>
      <c r="G1285" s="30">
        <v>45350</v>
      </c>
      <c r="H1285" s="1">
        <f t="shared" si="83"/>
        <v>5</v>
      </c>
    </row>
    <row r="1286" spans="1:8" s="1" customFormat="1" ht="18" x14ac:dyDescent="0.35">
      <c r="A1286" s="1" t="s">
        <v>1313</v>
      </c>
      <c r="B1286" s="4">
        <v>44095</v>
      </c>
      <c r="C1286" s="37">
        <v>54.2569444444444</v>
      </c>
      <c r="D1286" s="1">
        <f t="shared" si="80"/>
        <v>21</v>
      </c>
      <c r="E1286" s="1">
        <f t="shared" si="81"/>
        <v>2020</v>
      </c>
      <c r="F1286" s="5">
        <f t="shared" si="82"/>
        <v>21</v>
      </c>
      <c r="G1286" s="30">
        <v>44095</v>
      </c>
      <c r="H1286" s="1">
        <f t="shared" si="83"/>
        <v>6</v>
      </c>
    </row>
    <row r="1287" spans="1:8" s="1" customFormat="1" ht="18" x14ac:dyDescent="0.35">
      <c r="A1287" s="1" t="s">
        <v>1314</v>
      </c>
      <c r="B1287" s="4">
        <v>44002</v>
      </c>
      <c r="C1287" s="37">
        <v>54.2986111111111</v>
      </c>
      <c r="D1287" s="1">
        <f t="shared" si="80"/>
        <v>20</v>
      </c>
      <c r="E1287" s="1">
        <f t="shared" si="81"/>
        <v>2020</v>
      </c>
      <c r="F1287" s="5">
        <f t="shared" si="82"/>
        <v>20</v>
      </c>
      <c r="G1287" s="30">
        <v>44002</v>
      </c>
      <c r="H1287" s="1">
        <f t="shared" si="83"/>
        <v>7</v>
      </c>
    </row>
    <row r="1288" spans="1:8" s="1" customFormat="1" ht="18" x14ac:dyDescent="0.35">
      <c r="A1288" s="1" t="s">
        <v>1315</v>
      </c>
      <c r="B1288" s="4">
        <v>45282</v>
      </c>
      <c r="C1288" s="37">
        <v>54.3402777777778</v>
      </c>
      <c r="D1288" s="1">
        <f t="shared" si="80"/>
        <v>22</v>
      </c>
      <c r="E1288" s="1">
        <f t="shared" si="81"/>
        <v>2023</v>
      </c>
      <c r="F1288" s="5">
        <f t="shared" si="82"/>
        <v>22</v>
      </c>
      <c r="G1288" s="30">
        <v>45282</v>
      </c>
      <c r="H1288" s="1">
        <f t="shared" si="83"/>
        <v>8</v>
      </c>
    </row>
    <row r="1289" spans="1:8" s="1" customFormat="1" ht="18" x14ac:dyDescent="0.35">
      <c r="A1289" s="1" t="s">
        <v>1316</v>
      </c>
      <c r="B1289" s="4">
        <v>44615</v>
      </c>
      <c r="C1289" s="37">
        <v>54.3819444444444</v>
      </c>
      <c r="D1289" s="1">
        <f t="shared" si="80"/>
        <v>23</v>
      </c>
      <c r="E1289" s="1">
        <f t="shared" si="81"/>
        <v>2022</v>
      </c>
      <c r="F1289" s="5">
        <f t="shared" si="82"/>
        <v>23</v>
      </c>
      <c r="G1289" s="30">
        <v>44615</v>
      </c>
      <c r="H1289" s="1">
        <f t="shared" si="83"/>
        <v>9</v>
      </c>
    </row>
    <row r="1290" spans="1:8" s="1" customFormat="1" ht="18" x14ac:dyDescent="0.35">
      <c r="A1290" s="1" t="s">
        <v>1317</v>
      </c>
      <c r="B1290" s="4">
        <v>44136</v>
      </c>
      <c r="C1290" s="37">
        <v>54.4236111111111</v>
      </c>
      <c r="D1290" s="1">
        <f t="shared" si="80"/>
        <v>1</v>
      </c>
      <c r="E1290" s="1">
        <f t="shared" si="81"/>
        <v>2020</v>
      </c>
      <c r="F1290" s="5">
        <f t="shared" si="82"/>
        <v>1</v>
      </c>
      <c r="G1290" s="30">
        <v>44136</v>
      </c>
      <c r="H1290" s="1">
        <f t="shared" si="83"/>
        <v>10</v>
      </c>
    </row>
    <row r="1291" spans="1:8" s="1" customFormat="1" ht="18" x14ac:dyDescent="0.35">
      <c r="A1291" s="1" t="s">
        <v>1318</v>
      </c>
      <c r="B1291" s="4">
        <v>44770</v>
      </c>
      <c r="C1291" s="37">
        <v>54.4652777777778</v>
      </c>
      <c r="D1291" s="1">
        <f t="shared" si="80"/>
        <v>28</v>
      </c>
      <c r="E1291" s="1">
        <f t="shared" si="81"/>
        <v>2022</v>
      </c>
      <c r="F1291" s="5">
        <f t="shared" si="82"/>
        <v>28</v>
      </c>
      <c r="G1291" s="30">
        <v>44770</v>
      </c>
      <c r="H1291" s="1">
        <f t="shared" si="83"/>
        <v>11</v>
      </c>
    </row>
    <row r="1292" spans="1:8" s="1" customFormat="1" ht="18" x14ac:dyDescent="0.35">
      <c r="A1292" s="1" t="s">
        <v>1319</v>
      </c>
      <c r="B1292" s="4">
        <v>44709</v>
      </c>
      <c r="C1292" s="37">
        <v>54.5069444444444</v>
      </c>
      <c r="D1292" s="1">
        <f t="shared" si="80"/>
        <v>28</v>
      </c>
      <c r="E1292" s="1">
        <f t="shared" si="81"/>
        <v>2022</v>
      </c>
      <c r="F1292" s="5">
        <f t="shared" si="82"/>
        <v>28</v>
      </c>
      <c r="G1292" s="30">
        <v>44709</v>
      </c>
      <c r="H1292" s="1">
        <f t="shared" si="83"/>
        <v>12</v>
      </c>
    </row>
    <row r="1293" spans="1:8" s="1" customFormat="1" ht="18" x14ac:dyDescent="0.35">
      <c r="A1293" s="1" t="s">
        <v>1320</v>
      </c>
      <c r="B1293" s="4">
        <v>44205</v>
      </c>
      <c r="C1293" s="37">
        <v>54.5486111111111</v>
      </c>
      <c r="D1293" s="1">
        <f t="shared" si="80"/>
        <v>9</v>
      </c>
      <c r="E1293" s="1">
        <f t="shared" si="81"/>
        <v>2021</v>
      </c>
      <c r="F1293" s="5">
        <f t="shared" si="82"/>
        <v>9</v>
      </c>
      <c r="G1293" s="30">
        <v>44205</v>
      </c>
      <c r="H1293" s="1">
        <f t="shared" si="83"/>
        <v>13</v>
      </c>
    </row>
    <row r="1294" spans="1:8" s="1" customFormat="1" ht="18" x14ac:dyDescent="0.35">
      <c r="A1294" s="1" t="s">
        <v>1321</v>
      </c>
      <c r="B1294" s="4">
        <v>43871</v>
      </c>
      <c r="C1294" s="37">
        <v>54.5902777777778</v>
      </c>
      <c r="D1294" s="1">
        <f t="shared" si="80"/>
        <v>10</v>
      </c>
      <c r="E1294" s="1">
        <f t="shared" si="81"/>
        <v>2020</v>
      </c>
      <c r="F1294" s="5">
        <f t="shared" si="82"/>
        <v>10</v>
      </c>
      <c r="G1294" s="30">
        <v>43871</v>
      </c>
      <c r="H1294" s="1">
        <f t="shared" si="83"/>
        <v>14</v>
      </c>
    </row>
    <row r="1295" spans="1:8" s="1" customFormat="1" ht="18" x14ac:dyDescent="0.35">
      <c r="A1295" s="1" t="s">
        <v>1322</v>
      </c>
      <c r="B1295" s="4">
        <v>44929</v>
      </c>
      <c r="C1295" s="37">
        <v>54.6319444444444</v>
      </c>
      <c r="D1295" s="1">
        <f t="shared" si="80"/>
        <v>3</v>
      </c>
      <c r="E1295" s="1">
        <f t="shared" si="81"/>
        <v>2023</v>
      </c>
      <c r="F1295" s="5">
        <f t="shared" si="82"/>
        <v>3</v>
      </c>
      <c r="G1295" s="30">
        <v>44929</v>
      </c>
      <c r="H1295" s="1">
        <f t="shared" si="83"/>
        <v>15</v>
      </c>
    </row>
    <row r="1296" spans="1:8" s="1" customFormat="1" ht="18" x14ac:dyDescent="0.35">
      <c r="A1296" s="1" t="s">
        <v>1323</v>
      </c>
      <c r="B1296" s="4">
        <v>44748</v>
      </c>
      <c r="C1296" s="37">
        <v>54.6736111111111</v>
      </c>
      <c r="D1296" s="1">
        <f t="shared" si="80"/>
        <v>6</v>
      </c>
      <c r="E1296" s="1">
        <f t="shared" si="81"/>
        <v>2022</v>
      </c>
      <c r="F1296" s="5">
        <f t="shared" si="82"/>
        <v>6</v>
      </c>
      <c r="G1296" s="30">
        <v>44748</v>
      </c>
      <c r="H1296" s="1">
        <f t="shared" si="83"/>
        <v>16</v>
      </c>
    </row>
    <row r="1297" spans="1:8" s="1" customFormat="1" ht="18" x14ac:dyDescent="0.35">
      <c r="A1297" s="1" t="s">
        <v>1324</v>
      </c>
      <c r="B1297" s="4">
        <v>44940</v>
      </c>
      <c r="C1297" s="37">
        <v>54.7152777777778</v>
      </c>
      <c r="D1297" s="1">
        <f t="shared" si="80"/>
        <v>14</v>
      </c>
      <c r="E1297" s="1">
        <f t="shared" si="81"/>
        <v>2023</v>
      </c>
      <c r="F1297" s="5">
        <f t="shared" si="82"/>
        <v>14</v>
      </c>
      <c r="G1297" s="30">
        <v>44940</v>
      </c>
      <c r="H1297" s="1">
        <f t="shared" si="83"/>
        <v>17</v>
      </c>
    </row>
    <row r="1298" spans="1:8" s="1" customFormat="1" ht="18" x14ac:dyDescent="0.35">
      <c r="A1298" s="1" t="s">
        <v>1325</v>
      </c>
      <c r="B1298" s="4">
        <v>45264</v>
      </c>
      <c r="C1298" s="37">
        <v>54.7569444444444</v>
      </c>
      <c r="D1298" s="1">
        <f t="shared" si="80"/>
        <v>4</v>
      </c>
      <c r="E1298" s="1">
        <f t="shared" si="81"/>
        <v>2023</v>
      </c>
      <c r="F1298" s="5">
        <f t="shared" si="82"/>
        <v>4</v>
      </c>
      <c r="G1298" s="30">
        <v>45264</v>
      </c>
      <c r="H1298" s="1">
        <f t="shared" si="83"/>
        <v>18</v>
      </c>
    </row>
    <row r="1299" spans="1:8" s="1" customFormat="1" ht="18" x14ac:dyDescent="0.35">
      <c r="A1299" s="1" t="s">
        <v>1326</v>
      </c>
      <c r="B1299" s="4">
        <v>44325</v>
      </c>
      <c r="C1299" s="37">
        <v>54.7986111111111</v>
      </c>
      <c r="D1299" s="1">
        <f t="shared" si="80"/>
        <v>9</v>
      </c>
      <c r="E1299" s="1">
        <f t="shared" si="81"/>
        <v>2021</v>
      </c>
      <c r="F1299" s="5">
        <f t="shared" si="82"/>
        <v>9</v>
      </c>
      <c r="G1299" s="30">
        <v>44325</v>
      </c>
      <c r="H1299" s="1">
        <f t="shared" si="83"/>
        <v>19</v>
      </c>
    </row>
    <row r="1300" spans="1:8" s="1" customFormat="1" ht="18" x14ac:dyDescent="0.35">
      <c r="A1300" s="1" t="s">
        <v>1327</v>
      </c>
      <c r="B1300" s="4">
        <v>45211</v>
      </c>
      <c r="C1300" s="37">
        <v>54.8402777777778</v>
      </c>
      <c r="D1300" s="1">
        <f t="shared" si="80"/>
        <v>12</v>
      </c>
      <c r="E1300" s="1">
        <f t="shared" si="81"/>
        <v>2023</v>
      </c>
      <c r="F1300" s="5">
        <f t="shared" si="82"/>
        <v>12</v>
      </c>
      <c r="G1300" s="30">
        <v>45211</v>
      </c>
      <c r="H1300" s="1">
        <f t="shared" si="83"/>
        <v>20</v>
      </c>
    </row>
    <row r="1301" spans="1:8" s="1" customFormat="1" ht="18" x14ac:dyDescent="0.35">
      <c r="A1301" s="1" t="s">
        <v>1328</v>
      </c>
      <c r="B1301" s="4">
        <v>45600</v>
      </c>
      <c r="C1301" s="37">
        <v>54.8819444444444</v>
      </c>
      <c r="D1301" s="1">
        <f t="shared" si="80"/>
        <v>4</v>
      </c>
      <c r="E1301" s="1">
        <f t="shared" si="81"/>
        <v>2024</v>
      </c>
      <c r="F1301" s="5">
        <f t="shared" si="82"/>
        <v>4</v>
      </c>
      <c r="G1301" s="30">
        <v>45600</v>
      </c>
      <c r="H1301" s="1">
        <f t="shared" si="83"/>
        <v>21</v>
      </c>
    </row>
    <row r="1302" spans="1:8" s="1" customFormat="1" ht="18" x14ac:dyDescent="0.35">
      <c r="A1302" s="1" t="s">
        <v>1329</v>
      </c>
      <c r="B1302" s="4">
        <v>45248</v>
      </c>
      <c r="C1302" s="37">
        <v>54.9236111111111</v>
      </c>
      <c r="D1302" s="1">
        <f t="shared" si="80"/>
        <v>18</v>
      </c>
      <c r="E1302" s="1">
        <f t="shared" si="81"/>
        <v>2023</v>
      </c>
      <c r="F1302" s="5">
        <f t="shared" si="82"/>
        <v>18</v>
      </c>
      <c r="G1302" s="30">
        <v>45248</v>
      </c>
      <c r="H1302" s="1">
        <f t="shared" si="83"/>
        <v>22</v>
      </c>
    </row>
    <row r="1303" spans="1:8" s="1" customFormat="1" ht="18" x14ac:dyDescent="0.35">
      <c r="A1303" s="1" t="s">
        <v>1330</v>
      </c>
      <c r="B1303" s="4">
        <v>45629</v>
      </c>
      <c r="C1303" s="37">
        <v>54.9652777777778</v>
      </c>
      <c r="D1303" s="1">
        <f t="shared" si="80"/>
        <v>3</v>
      </c>
      <c r="E1303" s="1">
        <f t="shared" si="81"/>
        <v>2024</v>
      </c>
      <c r="F1303" s="5">
        <f t="shared" si="82"/>
        <v>3</v>
      </c>
      <c r="G1303" s="30">
        <v>45629</v>
      </c>
      <c r="H1303" s="1">
        <f t="shared" si="83"/>
        <v>23</v>
      </c>
    </row>
    <row r="1304" spans="1:8" s="1" customFormat="1" ht="18" x14ac:dyDescent="0.35">
      <c r="A1304" s="1" t="s">
        <v>1331</v>
      </c>
      <c r="B1304" s="4">
        <v>43924</v>
      </c>
      <c r="C1304" s="37">
        <v>55.0069444444444</v>
      </c>
      <c r="D1304" s="1">
        <f t="shared" si="80"/>
        <v>3</v>
      </c>
      <c r="E1304" s="1">
        <f t="shared" si="81"/>
        <v>2020</v>
      </c>
      <c r="F1304" s="5">
        <f t="shared" si="82"/>
        <v>3</v>
      </c>
      <c r="G1304" s="30">
        <v>43924</v>
      </c>
      <c r="H1304" s="1">
        <f t="shared" si="83"/>
        <v>0</v>
      </c>
    </row>
    <row r="1305" spans="1:8" s="1" customFormat="1" ht="18" x14ac:dyDescent="0.35">
      <c r="A1305" s="1" t="s">
        <v>1332</v>
      </c>
      <c r="B1305" s="4">
        <v>45076</v>
      </c>
      <c r="C1305" s="37">
        <v>55.0486111111111</v>
      </c>
      <c r="D1305" s="1">
        <f t="shared" si="80"/>
        <v>30</v>
      </c>
      <c r="E1305" s="1">
        <f t="shared" si="81"/>
        <v>2023</v>
      </c>
      <c r="F1305" s="5">
        <f t="shared" si="82"/>
        <v>30</v>
      </c>
      <c r="G1305" s="30">
        <v>45076</v>
      </c>
      <c r="H1305" s="1">
        <f t="shared" si="83"/>
        <v>1</v>
      </c>
    </row>
    <row r="1306" spans="1:8" s="1" customFormat="1" ht="18" x14ac:dyDescent="0.35">
      <c r="A1306" s="1" t="s">
        <v>1333</v>
      </c>
      <c r="B1306" s="4">
        <v>44816</v>
      </c>
      <c r="C1306" s="37">
        <v>55.0902777777778</v>
      </c>
      <c r="D1306" s="1">
        <f t="shared" si="80"/>
        <v>12</v>
      </c>
      <c r="E1306" s="1">
        <f t="shared" si="81"/>
        <v>2022</v>
      </c>
      <c r="F1306" s="5">
        <f t="shared" si="82"/>
        <v>12</v>
      </c>
      <c r="G1306" s="30">
        <v>44816</v>
      </c>
      <c r="H1306" s="1">
        <f t="shared" si="83"/>
        <v>2</v>
      </c>
    </row>
    <row r="1307" spans="1:8" s="1" customFormat="1" ht="18" x14ac:dyDescent="0.35">
      <c r="A1307" s="1" t="s">
        <v>1334</v>
      </c>
      <c r="B1307" s="4">
        <v>45209</v>
      </c>
      <c r="C1307" s="37">
        <v>55.1319444444444</v>
      </c>
      <c r="D1307" s="1">
        <f t="shared" si="80"/>
        <v>10</v>
      </c>
      <c r="E1307" s="1">
        <f t="shared" si="81"/>
        <v>2023</v>
      </c>
      <c r="F1307" s="5">
        <f t="shared" si="82"/>
        <v>10</v>
      </c>
      <c r="G1307" s="30">
        <v>45209</v>
      </c>
      <c r="H1307" s="1">
        <f t="shared" si="83"/>
        <v>3</v>
      </c>
    </row>
    <row r="1308" spans="1:8" s="1" customFormat="1" ht="18" x14ac:dyDescent="0.35">
      <c r="A1308" s="1" t="s">
        <v>1335</v>
      </c>
      <c r="B1308" s="4">
        <v>45303</v>
      </c>
      <c r="C1308" s="37">
        <v>55.1736111111111</v>
      </c>
      <c r="D1308" s="1">
        <f t="shared" si="80"/>
        <v>12</v>
      </c>
      <c r="E1308" s="1">
        <f t="shared" si="81"/>
        <v>2024</v>
      </c>
      <c r="F1308" s="5">
        <f t="shared" si="82"/>
        <v>12</v>
      </c>
      <c r="G1308" s="30">
        <v>45303</v>
      </c>
      <c r="H1308" s="1">
        <f t="shared" si="83"/>
        <v>4</v>
      </c>
    </row>
    <row r="1309" spans="1:8" s="1" customFormat="1" ht="18" x14ac:dyDescent="0.35">
      <c r="A1309" s="1" t="s">
        <v>1336</v>
      </c>
      <c r="B1309" s="4">
        <v>44465</v>
      </c>
      <c r="C1309" s="37">
        <v>55.2152777777778</v>
      </c>
      <c r="D1309" s="1">
        <f t="shared" si="80"/>
        <v>26</v>
      </c>
      <c r="E1309" s="1">
        <f t="shared" si="81"/>
        <v>2021</v>
      </c>
      <c r="F1309" s="5">
        <f t="shared" si="82"/>
        <v>26</v>
      </c>
      <c r="G1309" s="30">
        <v>44465</v>
      </c>
      <c r="H1309" s="1">
        <f t="shared" si="83"/>
        <v>5</v>
      </c>
    </row>
    <row r="1310" spans="1:8" s="1" customFormat="1" ht="18" x14ac:dyDescent="0.35">
      <c r="A1310" s="1" t="s">
        <v>1337</v>
      </c>
      <c r="B1310" s="4">
        <v>44853</v>
      </c>
      <c r="C1310" s="37">
        <v>55.2569444444444</v>
      </c>
      <c r="D1310" s="1">
        <f t="shared" si="80"/>
        <v>19</v>
      </c>
      <c r="E1310" s="1">
        <f t="shared" si="81"/>
        <v>2022</v>
      </c>
      <c r="F1310" s="5">
        <f t="shared" si="82"/>
        <v>19</v>
      </c>
      <c r="G1310" s="30">
        <v>44853</v>
      </c>
      <c r="H1310" s="1">
        <f t="shared" si="83"/>
        <v>6</v>
      </c>
    </row>
    <row r="1311" spans="1:8" s="1" customFormat="1" ht="18" x14ac:dyDescent="0.35">
      <c r="A1311" s="1" t="s">
        <v>1338</v>
      </c>
      <c r="B1311" s="4">
        <v>44742</v>
      </c>
      <c r="C1311" s="37">
        <v>55.2986111111111</v>
      </c>
      <c r="D1311" s="1">
        <f t="shared" si="80"/>
        <v>30</v>
      </c>
      <c r="E1311" s="1">
        <f t="shared" si="81"/>
        <v>2022</v>
      </c>
      <c r="F1311" s="5">
        <f t="shared" si="82"/>
        <v>30</v>
      </c>
      <c r="G1311" s="30">
        <v>44742</v>
      </c>
      <c r="H1311" s="1">
        <f t="shared" si="83"/>
        <v>7</v>
      </c>
    </row>
    <row r="1312" spans="1:8" s="1" customFormat="1" ht="18" x14ac:dyDescent="0.35">
      <c r="A1312" s="1" t="s">
        <v>1339</v>
      </c>
      <c r="B1312" s="4">
        <v>44775</v>
      </c>
      <c r="C1312" s="37">
        <v>55.3402777777778</v>
      </c>
      <c r="D1312" s="1">
        <f t="shared" si="80"/>
        <v>2</v>
      </c>
      <c r="E1312" s="1">
        <f t="shared" si="81"/>
        <v>2022</v>
      </c>
      <c r="F1312" s="5">
        <f t="shared" si="82"/>
        <v>2</v>
      </c>
      <c r="G1312" s="30">
        <v>44775</v>
      </c>
      <c r="H1312" s="1">
        <f t="shared" si="83"/>
        <v>8</v>
      </c>
    </row>
    <row r="1313" spans="1:8" s="1" customFormat="1" ht="18" x14ac:dyDescent="0.35">
      <c r="A1313" s="1" t="s">
        <v>1340</v>
      </c>
      <c r="B1313" s="4">
        <v>45544</v>
      </c>
      <c r="C1313" s="37">
        <v>55.3819444444444</v>
      </c>
      <c r="D1313" s="1">
        <f t="shared" si="80"/>
        <v>9</v>
      </c>
      <c r="E1313" s="1">
        <f t="shared" si="81"/>
        <v>2024</v>
      </c>
      <c r="F1313" s="5">
        <f t="shared" si="82"/>
        <v>9</v>
      </c>
      <c r="G1313" s="30">
        <v>45544</v>
      </c>
      <c r="H1313" s="1">
        <f t="shared" si="83"/>
        <v>9</v>
      </c>
    </row>
    <row r="1314" spans="1:8" s="1" customFormat="1" ht="18" x14ac:dyDescent="0.35">
      <c r="A1314" s="1" t="s">
        <v>1341</v>
      </c>
      <c r="B1314" s="4">
        <v>44978</v>
      </c>
      <c r="C1314" s="37">
        <v>55.4236111111111</v>
      </c>
      <c r="D1314" s="1">
        <f t="shared" si="80"/>
        <v>21</v>
      </c>
      <c r="E1314" s="1">
        <f t="shared" si="81"/>
        <v>2023</v>
      </c>
      <c r="F1314" s="5">
        <f t="shared" si="82"/>
        <v>21</v>
      </c>
      <c r="G1314" s="30">
        <v>44978</v>
      </c>
      <c r="H1314" s="1">
        <f t="shared" si="83"/>
        <v>10</v>
      </c>
    </row>
    <row r="1315" spans="1:8" s="1" customFormat="1" ht="18" x14ac:dyDescent="0.35">
      <c r="A1315" s="1" t="s">
        <v>1342</v>
      </c>
      <c r="B1315" s="4">
        <v>44118</v>
      </c>
      <c r="C1315" s="37">
        <v>55.4652777777778</v>
      </c>
      <c r="D1315" s="1">
        <f t="shared" si="80"/>
        <v>14</v>
      </c>
      <c r="E1315" s="1">
        <f t="shared" si="81"/>
        <v>2020</v>
      </c>
      <c r="F1315" s="5">
        <f t="shared" si="82"/>
        <v>14</v>
      </c>
      <c r="G1315" s="30">
        <v>44118</v>
      </c>
      <c r="H1315" s="1">
        <f t="shared" si="83"/>
        <v>11</v>
      </c>
    </row>
    <row r="1316" spans="1:8" s="1" customFormat="1" ht="18" x14ac:dyDescent="0.35">
      <c r="A1316" s="1" t="s">
        <v>1343</v>
      </c>
      <c r="B1316" s="4">
        <v>44207</v>
      </c>
      <c r="C1316" s="37">
        <v>55.5069444444444</v>
      </c>
      <c r="D1316" s="1">
        <f t="shared" si="80"/>
        <v>11</v>
      </c>
      <c r="E1316" s="1">
        <f t="shared" si="81"/>
        <v>2021</v>
      </c>
      <c r="F1316" s="5">
        <f t="shared" si="82"/>
        <v>11</v>
      </c>
      <c r="G1316" s="30">
        <v>44207</v>
      </c>
      <c r="H1316" s="1">
        <f t="shared" si="83"/>
        <v>12</v>
      </c>
    </row>
    <row r="1317" spans="1:8" s="1" customFormat="1" ht="18" x14ac:dyDescent="0.35">
      <c r="A1317" s="1" t="s">
        <v>1344</v>
      </c>
      <c r="B1317" s="4">
        <v>44981</v>
      </c>
      <c r="C1317" s="37">
        <v>55.5486111111111</v>
      </c>
      <c r="D1317" s="1">
        <f t="shared" si="80"/>
        <v>24</v>
      </c>
      <c r="E1317" s="1">
        <f t="shared" si="81"/>
        <v>2023</v>
      </c>
      <c r="F1317" s="5">
        <f t="shared" si="82"/>
        <v>24</v>
      </c>
      <c r="G1317" s="30">
        <v>44981</v>
      </c>
      <c r="H1317" s="1">
        <f t="shared" si="83"/>
        <v>13</v>
      </c>
    </row>
    <row r="1318" spans="1:8" s="1" customFormat="1" ht="18" x14ac:dyDescent="0.35">
      <c r="A1318" s="1" t="s">
        <v>1345</v>
      </c>
      <c r="B1318" s="4">
        <v>44009</v>
      </c>
      <c r="C1318" s="37">
        <v>55.5902777777778</v>
      </c>
      <c r="D1318" s="1">
        <f t="shared" si="80"/>
        <v>27</v>
      </c>
      <c r="E1318" s="1">
        <f t="shared" si="81"/>
        <v>2020</v>
      </c>
      <c r="F1318" s="5">
        <f t="shared" si="82"/>
        <v>27</v>
      </c>
      <c r="G1318" s="30">
        <v>44009</v>
      </c>
      <c r="H1318" s="1">
        <f t="shared" si="83"/>
        <v>14</v>
      </c>
    </row>
    <row r="1319" spans="1:8" s="1" customFormat="1" ht="18" x14ac:dyDescent="0.35">
      <c r="A1319" s="1" t="s">
        <v>1346</v>
      </c>
      <c r="B1319" s="4">
        <v>45329</v>
      </c>
      <c r="C1319" s="37">
        <v>55.6319444444444</v>
      </c>
      <c r="D1319" s="1">
        <f t="shared" si="80"/>
        <v>7</v>
      </c>
      <c r="E1319" s="1">
        <f t="shared" si="81"/>
        <v>2024</v>
      </c>
      <c r="F1319" s="5">
        <f t="shared" si="82"/>
        <v>7</v>
      </c>
      <c r="G1319" s="30">
        <v>45329</v>
      </c>
      <c r="H1319" s="1">
        <f t="shared" si="83"/>
        <v>15</v>
      </c>
    </row>
    <row r="1320" spans="1:8" s="1" customFormat="1" ht="18" x14ac:dyDescent="0.35">
      <c r="A1320" s="1" t="s">
        <v>1347</v>
      </c>
      <c r="B1320" s="4">
        <v>45073</v>
      </c>
      <c r="C1320" s="37">
        <v>55.6736111111111</v>
      </c>
      <c r="D1320" s="1">
        <f t="shared" si="80"/>
        <v>27</v>
      </c>
      <c r="E1320" s="1">
        <f t="shared" si="81"/>
        <v>2023</v>
      </c>
      <c r="F1320" s="5">
        <f t="shared" si="82"/>
        <v>27</v>
      </c>
      <c r="G1320" s="30">
        <v>45073</v>
      </c>
      <c r="H1320" s="1">
        <f t="shared" si="83"/>
        <v>16</v>
      </c>
    </row>
    <row r="1321" spans="1:8" s="1" customFormat="1" ht="18" x14ac:dyDescent="0.35">
      <c r="A1321" s="1" t="s">
        <v>1348</v>
      </c>
      <c r="B1321" s="4">
        <v>44405</v>
      </c>
      <c r="C1321" s="37">
        <v>55.7152777777778</v>
      </c>
      <c r="D1321" s="1">
        <f t="shared" si="80"/>
        <v>28</v>
      </c>
      <c r="E1321" s="1">
        <f t="shared" si="81"/>
        <v>2021</v>
      </c>
      <c r="F1321" s="5">
        <f t="shared" si="82"/>
        <v>28</v>
      </c>
      <c r="G1321" s="30">
        <v>44405</v>
      </c>
      <c r="H1321" s="1">
        <f t="shared" si="83"/>
        <v>17</v>
      </c>
    </row>
    <row r="1322" spans="1:8" s="1" customFormat="1" ht="18" x14ac:dyDescent="0.35">
      <c r="A1322" s="1" t="s">
        <v>1349</v>
      </c>
      <c r="B1322" s="4">
        <v>44941</v>
      </c>
      <c r="C1322" s="37">
        <v>55.7569444444444</v>
      </c>
      <c r="D1322" s="1">
        <f t="shared" si="80"/>
        <v>15</v>
      </c>
      <c r="E1322" s="1">
        <f t="shared" si="81"/>
        <v>2023</v>
      </c>
      <c r="F1322" s="5">
        <f t="shared" si="82"/>
        <v>15</v>
      </c>
      <c r="G1322" s="30">
        <v>44941</v>
      </c>
      <c r="H1322" s="1">
        <f t="shared" si="83"/>
        <v>18</v>
      </c>
    </row>
    <row r="1323" spans="1:8" s="1" customFormat="1" ht="18" x14ac:dyDescent="0.35">
      <c r="A1323" s="1" t="s">
        <v>1350</v>
      </c>
      <c r="B1323" s="4">
        <v>45061</v>
      </c>
      <c r="C1323" s="37">
        <v>55.7986111111111</v>
      </c>
      <c r="D1323" s="1">
        <f t="shared" si="80"/>
        <v>15</v>
      </c>
      <c r="E1323" s="1">
        <f t="shared" si="81"/>
        <v>2023</v>
      </c>
      <c r="F1323" s="5">
        <f t="shared" si="82"/>
        <v>15</v>
      </c>
      <c r="G1323" s="30">
        <v>45061</v>
      </c>
      <c r="H1323" s="1">
        <f t="shared" si="83"/>
        <v>19</v>
      </c>
    </row>
    <row r="1324" spans="1:8" s="1" customFormat="1" ht="18" x14ac:dyDescent="0.35">
      <c r="A1324" s="1" t="s">
        <v>1351</v>
      </c>
      <c r="B1324" s="4">
        <v>45419</v>
      </c>
      <c r="C1324" s="37">
        <v>55.8402777777778</v>
      </c>
      <c r="D1324" s="1">
        <f t="shared" si="80"/>
        <v>7</v>
      </c>
      <c r="E1324" s="1">
        <f t="shared" si="81"/>
        <v>2024</v>
      </c>
      <c r="F1324" s="5">
        <f t="shared" si="82"/>
        <v>7</v>
      </c>
      <c r="G1324" s="30">
        <v>45419</v>
      </c>
      <c r="H1324" s="1">
        <f t="shared" si="83"/>
        <v>20</v>
      </c>
    </row>
    <row r="1325" spans="1:8" s="1" customFormat="1" ht="18" x14ac:dyDescent="0.35">
      <c r="A1325" s="1" t="s">
        <v>1352</v>
      </c>
      <c r="B1325" s="4">
        <v>44569</v>
      </c>
      <c r="C1325" s="37">
        <v>55.8819444444444</v>
      </c>
      <c r="D1325" s="1">
        <f t="shared" si="80"/>
        <v>8</v>
      </c>
      <c r="E1325" s="1">
        <f t="shared" si="81"/>
        <v>2022</v>
      </c>
      <c r="F1325" s="5">
        <f t="shared" si="82"/>
        <v>8</v>
      </c>
      <c r="G1325" s="30">
        <v>44569</v>
      </c>
      <c r="H1325" s="1">
        <f t="shared" si="83"/>
        <v>21</v>
      </c>
    </row>
    <row r="1326" spans="1:8" s="1" customFormat="1" ht="18" x14ac:dyDescent="0.35">
      <c r="A1326" s="1" t="s">
        <v>1353</v>
      </c>
      <c r="B1326" s="4">
        <v>45324</v>
      </c>
      <c r="C1326" s="37">
        <v>55.9236111111111</v>
      </c>
      <c r="D1326" s="1">
        <f t="shared" si="80"/>
        <v>2</v>
      </c>
      <c r="E1326" s="1">
        <f t="shared" si="81"/>
        <v>2024</v>
      </c>
      <c r="F1326" s="5">
        <f t="shared" si="82"/>
        <v>2</v>
      </c>
      <c r="G1326" s="30">
        <v>45324</v>
      </c>
      <c r="H1326" s="1">
        <f t="shared" si="83"/>
        <v>22</v>
      </c>
    </row>
    <row r="1327" spans="1:8" s="1" customFormat="1" ht="18" x14ac:dyDescent="0.35">
      <c r="A1327" s="1" t="s">
        <v>1354</v>
      </c>
      <c r="B1327" s="4">
        <v>45235</v>
      </c>
      <c r="C1327" s="37">
        <v>55.9652777777778</v>
      </c>
      <c r="D1327" s="1">
        <f t="shared" si="80"/>
        <v>5</v>
      </c>
      <c r="E1327" s="1">
        <f t="shared" si="81"/>
        <v>2023</v>
      </c>
      <c r="F1327" s="5">
        <f t="shared" si="82"/>
        <v>5</v>
      </c>
      <c r="G1327" s="30">
        <v>45235</v>
      </c>
      <c r="H1327" s="1">
        <f t="shared" si="83"/>
        <v>23</v>
      </c>
    </row>
    <row r="1328" spans="1:8" s="1" customFormat="1" ht="18" x14ac:dyDescent="0.35">
      <c r="A1328" s="1" t="s">
        <v>1355</v>
      </c>
      <c r="B1328" s="4">
        <v>45134</v>
      </c>
      <c r="C1328" s="37">
        <v>56.0069444444444</v>
      </c>
      <c r="D1328" s="1">
        <f t="shared" si="80"/>
        <v>27</v>
      </c>
      <c r="E1328" s="1">
        <f t="shared" si="81"/>
        <v>2023</v>
      </c>
      <c r="F1328" s="5">
        <f t="shared" si="82"/>
        <v>27</v>
      </c>
      <c r="G1328" s="30">
        <v>45134</v>
      </c>
      <c r="H1328" s="1">
        <f t="shared" si="83"/>
        <v>0</v>
      </c>
    </row>
    <row r="1329" spans="1:8" s="1" customFormat="1" ht="18" x14ac:dyDescent="0.35">
      <c r="A1329" s="1" t="s">
        <v>1356</v>
      </c>
      <c r="B1329" s="4">
        <v>45595</v>
      </c>
      <c r="C1329" s="37">
        <v>56.0486111111111</v>
      </c>
      <c r="D1329" s="1">
        <f t="shared" si="80"/>
        <v>30</v>
      </c>
      <c r="E1329" s="1">
        <f t="shared" si="81"/>
        <v>2024</v>
      </c>
      <c r="F1329" s="5">
        <f t="shared" si="82"/>
        <v>30</v>
      </c>
      <c r="G1329" s="30">
        <v>45595</v>
      </c>
      <c r="H1329" s="1">
        <f t="shared" si="83"/>
        <v>1</v>
      </c>
    </row>
    <row r="1330" spans="1:8" s="1" customFormat="1" ht="18" x14ac:dyDescent="0.35">
      <c r="A1330" s="2" t="s">
        <v>1357</v>
      </c>
      <c r="B1330" s="4">
        <v>44166</v>
      </c>
      <c r="C1330" s="37">
        <v>56.0902777777778</v>
      </c>
      <c r="D1330" s="1">
        <f t="shared" si="80"/>
        <v>1</v>
      </c>
      <c r="E1330" s="1">
        <f t="shared" si="81"/>
        <v>2020</v>
      </c>
      <c r="F1330" s="5">
        <f t="shared" si="82"/>
        <v>1</v>
      </c>
      <c r="G1330" s="30">
        <v>44166</v>
      </c>
      <c r="H1330" s="1">
        <f t="shared" si="83"/>
        <v>2</v>
      </c>
    </row>
    <row r="1331" spans="1:8" s="1" customFormat="1" ht="18" x14ac:dyDescent="0.35">
      <c r="A1331" s="1" t="s">
        <v>1358</v>
      </c>
      <c r="B1331" s="4">
        <v>45057</v>
      </c>
      <c r="C1331" s="37">
        <v>56.1319444444444</v>
      </c>
      <c r="D1331" s="1">
        <f t="shared" si="80"/>
        <v>11</v>
      </c>
      <c r="E1331" s="1">
        <f t="shared" si="81"/>
        <v>2023</v>
      </c>
      <c r="F1331" s="5">
        <f t="shared" si="82"/>
        <v>11</v>
      </c>
      <c r="G1331" s="30">
        <v>45057</v>
      </c>
      <c r="H1331" s="1">
        <f t="shared" si="83"/>
        <v>3</v>
      </c>
    </row>
    <row r="1332" spans="1:8" s="1" customFormat="1" ht="18" x14ac:dyDescent="0.35">
      <c r="A1332" s="1" t="s">
        <v>1359</v>
      </c>
      <c r="B1332" s="4">
        <v>45007</v>
      </c>
      <c r="C1332" s="37">
        <v>56.1736111111111</v>
      </c>
      <c r="D1332" s="1">
        <f t="shared" si="80"/>
        <v>22</v>
      </c>
      <c r="E1332" s="1">
        <f t="shared" si="81"/>
        <v>2023</v>
      </c>
      <c r="F1332" s="5">
        <f t="shared" si="82"/>
        <v>22</v>
      </c>
      <c r="G1332" s="30">
        <v>45007</v>
      </c>
      <c r="H1332" s="1">
        <f t="shared" si="83"/>
        <v>4</v>
      </c>
    </row>
    <row r="1333" spans="1:8" s="1" customFormat="1" ht="18" x14ac:dyDescent="0.35">
      <c r="A1333" s="1" t="s">
        <v>1360</v>
      </c>
      <c r="B1333" s="4">
        <v>44619</v>
      </c>
      <c r="C1333" s="37">
        <v>56.2152777777778</v>
      </c>
      <c r="D1333" s="1">
        <f t="shared" si="80"/>
        <v>27</v>
      </c>
      <c r="E1333" s="1">
        <f t="shared" si="81"/>
        <v>2022</v>
      </c>
      <c r="F1333" s="5">
        <f t="shared" si="82"/>
        <v>27</v>
      </c>
      <c r="G1333" s="30">
        <v>44619</v>
      </c>
      <c r="H1333" s="1">
        <f t="shared" si="83"/>
        <v>5</v>
      </c>
    </row>
    <row r="1334" spans="1:8" s="1" customFormat="1" ht="18" x14ac:dyDescent="0.35">
      <c r="A1334" s="1" t="s">
        <v>1361</v>
      </c>
      <c r="B1334" s="4">
        <v>44190</v>
      </c>
      <c r="C1334" s="37">
        <v>56.2569444444444</v>
      </c>
      <c r="D1334" s="1">
        <f t="shared" si="80"/>
        <v>25</v>
      </c>
      <c r="E1334" s="1">
        <f t="shared" si="81"/>
        <v>2020</v>
      </c>
      <c r="F1334" s="5">
        <f t="shared" si="82"/>
        <v>25</v>
      </c>
      <c r="G1334" s="30">
        <v>44190</v>
      </c>
      <c r="H1334" s="1">
        <f t="shared" si="83"/>
        <v>6</v>
      </c>
    </row>
    <row r="1335" spans="1:8" s="1" customFormat="1" ht="18" x14ac:dyDescent="0.35">
      <c r="A1335" s="1" t="s">
        <v>1362</v>
      </c>
      <c r="B1335" s="4">
        <v>44654</v>
      </c>
      <c r="C1335" s="37">
        <v>56.2986111111111</v>
      </c>
      <c r="D1335" s="1">
        <f t="shared" si="80"/>
        <v>3</v>
      </c>
      <c r="E1335" s="1">
        <f t="shared" si="81"/>
        <v>2022</v>
      </c>
      <c r="F1335" s="5">
        <f t="shared" si="82"/>
        <v>3</v>
      </c>
      <c r="G1335" s="30">
        <v>44654</v>
      </c>
      <c r="H1335" s="1">
        <f t="shared" si="83"/>
        <v>7</v>
      </c>
    </row>
    <row r="1336" spans="1:8" s="1" customFormat="1" ht="18" x14ac:dyDescent="0.35">
      <c r="A1336" s="1" t="s">
        <v>1363</v>
      </c>
      <c r="B1336" s="4">
        <v>44426</v>
      </c>
      <c r="C1336" s="37">
        <v>56.3402777777778</v>
      </c>
      <c r="D1336" s="1">
        <f t="shared" si="80"/>
        <v>18</v>
      </c>
      <c r="E1336" s="1">
        <f t="shared" si="81"/>
        <v>2021</v>
      </c>
      <c r="F1336" s="5">
        <f t="shared" si="82"/>
        <v>18</v>
      </c>
      <c r="G1336" s="30">
        <v>44426</v>
      </c>
      <c r="H1336" s="1">
        <f t="shared" si="83"/>
        <v>8</v>
      </c>
    </row>
    <row r="1337" spans="1:8" s="1" customFormat="1" ht="18" x14ac:dyDescent="0.35">
      <c r="A1337" s="1" t="s">
        <v>1364</v>
      </c>
      <c r="B1337" s="4">
        <v>44486</v>
      </c>
      <c r="C1337" s="37">
        <v>56.3819444444444</v>
      </c>
      <c r="D1337" s="1">
        <f t="shared" si="80"/>
        <v>17</v>
      </c>
      <c r="E1337" s="1">
        <f t="shared" si="81"/>
        <v>2021</v>
      </c>
      <c r="F1337" s="5">
        <f t="shared" si="82"/>
        <v>17</v>
      </c>
      <c r="G1337" s="30">
        <v>44486</v>
      </c>
      <c r="H1337" s="1">
        <f t="shared" si="83"/>
        <v>9</v>
      </c>
    </row>
    <row r="1338" spans="1:8" s="1" customFormat="1" ht="18" x14ac:dyDescent="0.35">
      <c r="A1338" s="1" t="s">
        <v>1365</v>
      </c>
      <c r="B1338" s="4">
        <v>44265</v>
      </c>
      <c r="C1338" s="37">
        <v>56.4236111111111</v>
      </c>
      <c r="D1338" s="1">
        <f t="shared" si="80"/>
        <v>10</v>
      </c>
      <c r="E1338" s="1">
        <f t="shared" si="81"/>
        <v>2021</v>
      </c>
      <c r="F1338" s="5">
        <f t="shared" si="82"/>
        <v>10</v>
      </c>
      <c r="G1338" s="30">
        <v>44265</v>
      </c>
      <c r="H1338" s="1">
        <f t="shared" si="83"/>
        <v>10</v>
      </c>
    </row>
    <row r="1339" spans="1:8" s="1" customFormat="1" ht="18" x14ac:dyDescent="0.35">
      <c r="A1339" s="1" t="s">
        <v>1366</v>
      </c>
      <c r="B1339" s="4">
        <v>44074</v>
      </c>
      <c r="C1339" s="37">
        <v>56.4652777777778</v>
      </c>
      <c r="D1339" s="1">
        <f t="shared" si="80"/>
        <v>31</v>
      </c>
      <c r="E1339" s="1">
        <f t="shared" si="81"/>
        <v>2020</v>
      </c>
      <c r="F1339" s="5">
        <f t="shared" si="82"/>
        <v>31</v>
      </c>
      <c r="G1339" s="30">
        <v>44074</v>
      </c>
      <c r="H1339" s="1">
        <f t="shared" si="83"/>
        <v>11</v>
      </c>
    </row>
    <row r="1340" spans="1:8" s="1" customFormat="1" ht="18" x14ac:dyDescent="0.35">
      <c r="A1340" s="1" t="s">
        <v>1367</v>
      </c>
      <c r="B1340" s="4">
        <v>44366</v>
      </c>
      <c r="C1340" s="37">
        <v>56.5069444444444</v>
      </c>
      <c r="D1340" s="1">
        <f t="shared" si="80"/>
        <v>19</v>
      </c>
      <c r="E1340" s="1">
        <f t="shared" si="81"/>
        <v>2021</v>
      </c>
      <c r="F1340" s="5">
        <f t="shared" si="82"/>
        <v>19</v>
      </c>
      <c r="G1340" s="30">
        <v>44366</v>
      </c>
      <c r="H1340" s="1">
        <f t="shared" si="83"/>
        <v>12</v>
      </c>
    </row>
    <row r="1341" spans="1:8" s="1" customFormat="1" ht="18" x14ac:dyDescent="0.35">
      <c r="A1341" s="1" t="s">
        <v>1368</v>
      </c>
      <c r="B1341" s="4">
        <v>44026</v>
      </c>
      <c r="C1341" s="37">
        <v>56.5486111111111</v>
      </c>
      <c r="D1341" s="1">
        <f t="shared" si="80"/>
        <v>14</v>
      </c>
      <c r="E1341" s="1">
        <f t="shared" si="81"/>
        <v>2020</v>
      </c>
      <c r="F1341" s="5">
        <f t="shared" si="82"/>
        <v>14</v>
      </c>
      <c r="G1341" s="30">
        <v>44026</v>
      </c>
      <c r="H1341" s="1">
        <f t="shared" si="83"/>
        <v>13</v>
      </c>
    </row>
    <row r="1342" spans="1:8" s="1" customFormat="1" ht="18" x14ac:dyDescent="0.35">
      <c r="A1342" s="1" t="s">
        <v>1369</v>
      </c>
      <c r="B1342" s="4">
        <v>45201</v>
      </c>
      <c r="C1342" s="37">
        <v>56.5902777777778</v>
      </c>
      <c r="D1342" s="1">
        <f t="shared" si="80"/>
        <v>2</v>
      </c>
      <c r="E1342" s="1">
        <f t="shared" si="81"/>
        <v>2023</v>
      </c>
      <c r="F1342" s="5">
        <f t="shared" si="82"/>
        <v>2</v>
      </c>
      <c r="G1342" s="30">
        <v>45201</v>
      </c>
      <c r="H1342" s="1">
        <f t="shared" si="83"/>
        <v>14</v>
      </c>
    </row>
    <row r="1343" spans="1:8" s="1" customFormat="1" ht="18" x14ac:dyDescent="0.35">
      <c r="A1343" s="1" t="s">
        <v>1370</v>
      </c>
      <c r="B1343" s="4">
        <v>44544</v>
      </c>
      <c r="C1343" s="37">
        <v>56.6319444444444</v>
      </c>
      <c r="D1343" s="1">
        <f t="shared" si="80"/>
        <v>14</v>
      </c>
      <c r="E1343" s="1">
        <f t="shared" si="81"/>
        <v>2021</v>
      </c>
      <c r="F1343" s="5">
        <f t="shared" si="82"/>
        <v>14</v>
      </c>
      <c r="G1343" s="30">
        <v>44544</v>
      </c>
      <c r="H1343" s="1">
        <f t="shared" si="83"/>
        <v>15</v>
      </c>
    </row>
    <row r="1344" spans="1:8" s="1" customFormat="1" ht="18" x14ac:dyDescent="0.35">
      <c r="A1344" s="1" t="s">
        <v>1371</v>
      </c>
      <c r="B1344" s="4">
        <v>45472</v>
      </c>
      <c r="C1344" s="37">
        <v>56.6736111111111</v>
      </c>
      <c r="D1344" s="1">
        <f t="shared" si="80"/>
        <v>29</v>
      </c>
      <c r="E1344" s="1">
        <f t="shared" si="81"/>
        <v>2024</v>
      </c>
      <c r="F1344" s="5">
        <f t="shared" si="82"/>
        <v>29</v>
      </c>
      <c r="G1344" s="30">
        <v>45472</v>
      </c>
      <c r="H1344" s="1">
        <f t="shared" si="83"/>
        <v>16</v>
      </c>
    </row>
    <row r="1345" spans="1:8" s="1" customFormat="1" ht="18" x14ac:dyDescent="0.35">
      <c r="A1345" s="1" t="s">
        <v>1372</v>
      </c>
      <c r="B1345" s="4">
        <v>45328</v>
      </c>
      <c r="C1345" s="37">
        <v>56.7152777777778</v>
      </c>
      <c r="D1345" s="1">
        <f t="shared" si="80"/>
        <v>6</v>
      </c>
      <c r="E1345" s="1">
        <f t="shared" si="81"/>
        <v>2024</v>
      </c>
      <c r="F1345" s="5">
        <f t="shared" si="82"/>
        <v>6</v>
      </c>
      <c r="G1345" s="30">
        <v>45328</v>
      </c>
      <c r="H1345" s="1">
        <f t="shared" si="83"/>
        <v>17</v>
      </c>
    </row>
    <row r="1346" spans="1:8" s="1" customFormat="1" ht="18" x14ac:dyDescent="0.35">
      <c r="A1346" s="1" t="s">
        <v>1373</v>
      </c>
      <c r="B1346" s="4">
        <v>44833</v>
      </c>
      <c r="C1346" s="37">
        <v>56.7569444444444</v>
      </c>
      <c r="D1346" s="1">
        <f t="shared" si="80"/>
        <v>29</v>
      </c>
      <c r="E1346" s="1">
        <f t="shared" si="81"/>
        <v>2022</v>
      </c>
      <c r="F1346" s="5">
        <f t="shared" si="82"/>
        <v>29</v>
      </c>
      <c r="G1346" s="30">
        <v>44833</v>
      </c>
      <c r="H1346" s="1">
        <f t="shared" si="83"/>
        <v>18</v>
      </c>
    </row>
    <row r="1347" spans="1:8" s="1" customFormat="1" ht="18" x14ac:dyDescent="0.35">
      <c r="A1347" s="1" t="s">
        <v>1374</v>
      </c>
      <c r="B1347" s="4">
        <v>44241</v>
      </c>
      <c r="C1347" s="37">
        <v>56.7986111111111</v>
      </c>
      <c r="D1347" s="1">
        <f t="shared" ref="D1347:D1410" si="84">DAY(B1347)</f>
        <v>14</v>
      </c>
      <c r="E1347" s="1">
        <f t="shared" ref="E1347:E1410" si="85">YEAR(B1347)</f>
        <v>2021</v>
      </c>
      <c r="F1347" s="5">
        <f t="shared" ref="F1347:F1410" si="86">D1347</f>
        <v>14</v>
      </c>
      <c r="G1347" s="30">
        <v>44241</v>
      </c>
      <c r="H1347" s="1">
        <f t="shared" ref="H1347:H1410" si="87">HOUR(C1347)</f>
        <v>19</v>
      </c>
    </row>
    <row r="1348" spans="1:8" s="1" customFormat="1" ht="18" x14ac:dyDescent="0.35">
      <c r="A1348" s="1" t="s">
        <v>1375</v>
      </c>
      <c r="B1348" s="4">
        <v>44904</v>
      </c>
      <c r="C1348" s="37">
        <v>56.8402777777778</v>
      </c>
      <c r="D1348" s="1">
        <f t="shared" si="84"/>
        <v>9</v>
      </c>
      <c r="E1348" s="1">
        <f t="shared" si="85"/>
        <v>2022</v>
      </c>
      <c r="F1348" s="5">
        <f t="shared" si="86"/>
        <v>9</v>
      </c>
      <c r="G1348" s="30">
        <v>44904</v>
      </c>
      <c r="H1348" s="1">
        <f t="shared" si="87"/>
        <v>20</v>
      </c>
    </row>
    <row r="1349" spans="1:8" s="1" customFormat="1" ht="18" x14ac:dyDescent="0.35">
      <c r="A1349" s="1" t="s">
        <v>1376</v>
      </c>
      <c r="B1349" s="4">
        <v>44958</v>
      </c>
      <c r="C1349" s="37">
        <v>56.8819444444444</v>
      </c>
      <c r="D1349" s="1">
        <f t="shared" si="84"/>
        <v>1</v>
      </c>
      <c r="E1349" s="1">
        <f t="shared" si="85"/>
        <v>2023</v>
      </c>
      <c r="F1349" s="5">
        <f t="shared" si="86"/>
        <v>1</v>
      </c>
      <c r="G1349" s="30">
        <v>44958</v>
      </c>
      <c r="H1349" s="1">
        <f t="shared" si="87"/>
        <v>21</v>
      </c>
    </row>
    <row r="1350" spans="1:8" s="1" customFormat="1" ht="18" x14ac:dyDescent="0.35">
      <c r="A1350" s="2">
        <v>2.96E+22</v>
      </c>
      <c r="B1350" s="4">
        <v>44422</v>
      </c>
      <c r="C1350" s="37">
        <v>56.9236111111111</v>
      </c>
      <c r="D1350" s="1">
        <f t="shared" si="84"/>
        <v>14</v>
      </c>
      <c r="E1350" s="1">
        <f t="shared" si="85"/>
        <v>2021</v>
      </c>
      <c r="F1350" s="5">
        <f t="shared" si="86"/>
        <v>14</v>
      </c>
      <c r="G1350" s="30">
        <v>44422</v>
      </c>
      <c r="H1350" s="1">
        <f t="shared" si="87"/>
        <v>22</v>
      </c>
    </row>
    <row r="1351" spans="1:8" s="1" customFormat="1" ht="18" x14ac:dyDescent="0.35">
      <c r="A1351" s="1" t="s">
        <v>1377</v>
      </c>
      <c r="B1351" s="4">
        <v>44225</v>
      </c>
      <c r="C1351" s="37">
        <v>56.9652777777778</v>
      </c>
      <c r="D1351" s="1">
        <f t="shared" si="84"/>
        <v>29</v>
      </c>
      <c r="E1351" s="1">
        <f t="shared" si="85"/>
        <v>2021</v>
      </c>
      <c r="F1351" s="5">
        <f t="shared" si="86"/>
        <v>29</v>
      </c>
      <c r="G1351" s="30">
        <v>44225</v>
      </c>
      <c r="H1351" s="1">
        <f t="shared" si="87"/>
        <v>23</v>
      </c>
    </row>
    <row r="1352" spans="1:8" s="1" customFormat="1" ht="18" x14ac:dyDescent="0.35">
      <c r="A1352" s="1" t="s">
        <v>1378</v>
      </c>
      <c r="B1352" s="4">
        <v>45473</v>
      </c>
      <c r="C1352" s="37">
        <v>57.0069444444444</v>
      </c>
      <c r="D1352" s="1">
        <f t="shared" si="84"/>
        <v>30</v>
      </c>
      <c r="E1352" s="1">
        <f t="shared" si="85"/>
        <v>2024</v>
      </c>
      <c r="F1352" s="5">
        <f t="shared" si="86"/>
        <v>30</v>
      </c>
      <c r="G1352" s="30">
        <v>45473</v>
      </c>
      <c r="H1352" s="1">
        <f t="shared" si="87"/>
        <v>0</v>
      </c>
    </row>
    <row r="1353" spans="1:8" s="1" customFormat="1" ht="18" x14ac:dyDescent="0.35">
      <c r="A1353" s="1" t="s">
        <v>1379</v>
      </c>
      <c r="B1353" s="4">
        <v>45274</v>
      </c>
      <c r="C1353" s="37">
        <v>57.0486111111111</v>
      </c>
      <c r="D1353" s="1">
        <f t="shared" si="84"/>
        <v>14</v>
      </c>
      <c r="E1353" s="1">
        <f t="shared" si="85"/>
        <v>2023</v>
      </c>
      <c r="F1353" s="5">
        <f t="shared" si="86"/>
        <v>14</v>
      </c>
      <c r="G1353" s="30">
        <v>45274</v>
      </c>
      <c r="H1353" s="1">
        <f t="shared" si="87"/>
        <v>1</v>
      </c>
    </row>
    <row r="1354" spans="1:8" s="1" customFormat="1" ht="18" x14ac:dyDescent="0.35">
      <c r="A1354" s="1" t="s">
        <v>1380</v>
      </c>
      <c r="B1354" s="4">
        <v>45436</v>
      </c>
      <c r="C1354" s="37">
        <v>57.0902777777778</v>
      </c>
      <c r="D1354" s="1">
        <f t="shared" si="84"/>
        <v>24</v>
      </c>
      <c r="E1354" s="1">
        <f t="shared" si="85"/>
        <v>2024</v>
      </c>
      <c r="F1354" s="5">
        <f t="shared" si="86"/>
        <v>24</v>
      </c>
      <c r="G1354" s="30">
        <v>45436</v>
      </c>
      <c r="H1354" s="1">
        <f t="shared" si="87"/>
        <v>2</v>
      </c>
    </row>
    <row r="1355" spans="1:8" s="1" customFormat="1" ht="18" x14ac:dyDescent="0.35">
      <c r="A1355" s="1" t="s">
        <v>1381</v>
      </c>
      <c r="B1355" s="4">
        <v>44635</v>
      </c>
      <c r="C1355" s="37">
        <v>57.1319444444444</v>
      </c>
      <c r="D1355" s="1">
        <f t="shared" si="84"/>
        <v>15</v>
      </c>
      <c r="E1355" s="1">
        <f t="shared" si="85"/>
        <v>2022</v>
      </c>
      <c r="F1355" s="5">
        <f t="shared" si="86"/>
        <v>15</v>
      </c>
      <c r="G1355" s="30">
        <v>44635</v>
      </c>
      <c r="H1355" s="1">
        <f t="shared" si="87"/>
        <v>3</v>
      </c>
    </row>
    <row r="1356" spans="1:8" s="1" customFormat="1" ht="18" x14ac:dyDescent="0.35">
      <c r="A1356" s="1" t="s">
        <v>1382</v>
      </c>
      <c r="B1356" s="4">
        <v>44770</v>
      </c>
      <c r="C1356" s="37">
        <v>57.1736111111111</v>
      </c>
      <c r="D1356" s="1">
        <f t="shared" si="84"/>
        <v>28</v>
      </c>
      <c r="E1356" s="1">
        <f t="shared" si="85"/>
        <v>2022</v>
      </c>
      <c r="F1356" s="5">
        <f t="shared" si="86"/>
        <v>28</v>
      </c>
      <c r="G1356" s="30">
        <v>44770</v>
      </c>
      <c r="H1356" s="1">
        <f t="shared" si="87"/>
        <v>4</v>
      </c>
    </row>
    <row r="1357" spans="1:8" s="1" customFormat="1" ht="18" x14ac:dyDescent="0.35">
      <c r="A1357" s="1" t="s">
        <v>1383</v>
      </c>
      <c r="B1357" s="4">
        <v>44856</v>
      </c>
      <c r="C1357" s="37">
        <v>57.2152777777778</v>
      </c>
      <c r="D1357" s="1">
        <f t="shared" si="84"/>
        <v>22</v>
      </c>
      <c r="E1357" s="1">
        <f t="shared" si="85"/>
        <v>2022</v>
      </c>
      <c r="F1357" s="5">
        <f t="shared" si="86"/>
        <v>22</v>
      </c>
      <c r="G1357" s="30">
        <v>44856</v>
      </c>
      <c r="H1357" s="1">
        <f t="shared" si="87"/>
        <v>5</v>
      </c>
    </row>
    <row r="1358" spans="1:8" s="1" customFormat="1" ht="18" x14ac:dyDescent="0.35">
      <c r="A1358" s="1" t="s">
        <v>1384</v>
      </c>
      <c r="B1358" s="4">
        <v>44244</v>
      </c>
      <c r="C1358" s="37">
        <v>57.2569444444444</v>
      </c>
      <c r="D1358" s="1">
        <f t="shared" si="84"/>
        <v>17</v>
      </c>
      <c r="E1358" s="1">
        <f t="shared" si="85"/>
        <v>2021</v>
      </c>
      <c r="F1358" s="5">
        <f t="shared" si="86"/>
        <v>17</v>
      </c>
      <c r="G1358" s="30">
        <v>44244</v>
      </c>
      <c r="H1358" s="1">
        <f t="shared" si="87"/>
        <v>6</v>
      </c>
    </row>
    <row r="1359" spans="1:8" s="1" customFormat="1" ht="18" x14ac:dyDescent="0.35">
      <c r="A1359" s="1" t="s">
        <v>1385</v>
      </c>
      <c r="B1359" s="4">
        <v>44636</v>
      </c>
      <c r="C1359" s="37">
        <v>57.2986111111111</v>
      </c>
      <c r="D1359" s="1">
        <f t="shared" si="84"/>
        <v>16</v>
      </c>
      <c r="E1359" s="1">
        <f t="shared" si="85"/>
        <v>2022</v>
      </c>
      <c r="F1359" s="5">
        <f t="shared" si="86"/>
        <v>16</v>
      </c>
      <c r="G1359" s="30">
        <v>44636</v>
      </c>
      <c r="H1359" s="1">
        <f t="shared" si="87"/>
        <v>7</v>
      </c>
    </row>
    <row r="1360" spans="1:8" s="1" customFormat="1" ht="18" x14ac:dyDescent="0.35">
      <c r="A1360" s="1" t="s">
        <v>1386</v>
      </c>
      <c r="B1360" s="4">
        <v>45012</v>
      </c>
      <c r="C1360" s="37">
        <v>57.3402777777778</v>
      </c>
      <c r="D1360" s="1">
        <f t="shared" si="84"/>
        <v>27</v>
      </c>
      <c r="E1360" s="1">
        <f t="shared" si="85"/>
        <v>2023</v>
      </c>
      <c r="F1360" s="5">
        <f t="shared" si="86"/>
        <v>27</v>
      </c>
      <c r="G1360" s="30">
        <v>45012</v>
      </c>
      <c r="H1360" s="1">
        <f t="shared" si="87"/>
        <v>8</v>
      </c>
    </row>
    <row r="1361" spans="1:8" s="1" customFormat="1" ht="18" x14ac:dyDescent="0.35">
      <c r="A1361" s="1" t="s">
        <v>1387</v>
      </c>
      <c r="B1361" s="4">
        <v>44896</v>
      </c>
      <c r="C1361" s="37">
        <v>57.3819444444444</v>
      </c>
      <c r="D1361" s="1">
        <f t="shared" si="84"/>
        <v>1</v>
      </c>
      <c r="E1361" s="1">
        <f t="shared" si="85"/>
        <v>2022</v>
      </c>
      <c r="F1361" s="5">
        <f t="shared" si="86"/>
        <v>1</v>
      </c>
      <c r="G1361" s="30">
        <v>44896</v>
      </c>
      <c r="H1361" s="1">
        <f t="shared" si="87"/>
        <v>9</v>
      </c>
    </row>
    <row r="1362" spans="1:8" s="1" customFormat="1" ht="18" x14ac:dyDescent="0.35">
      <c r="A1362" s="1" t="s">
        <v>1388</v>
      </c>
      <c r="B1362" s="4">
        <v>45208</v>
      </c>
      <c r="C1362" s="37">
        <v>57.4236111111111</v>
      </c>
      <c r="D1362" s="1">
        <f t="shared" si="84"/>
        <v>9</v>
      </c>
      <c r="E1362" s="1">
        <f t="shared" si="85"/>
        <v>2023</v>
      </c>
      <c r="F1362" s="5">
        <f t="shared" si="86"/>
        <v>9</v>
      </c>
      <c r="G1362" s="30">
        <v>45208</v>
      </c>
      <c r="H1362" s="1">
        <f t="shared" si="87"/>
        <v>10</v>
      </c>
    </row>
    <row r="1363" spans="1:8" s="1" customFormat="1" ht="18" x14ac:dyDescent="0.35">
      <c r="A1363" s="1" t="s">
        <v>1389</v>
      </c>
      <c r="B1363" s="4">
        <v>45220</v>
      </c>
      <c r="C1363" s="37">
        <v>57.4652777777778</v>
      </c>
      <c r="D1363" s="1">
        <f t="shared" si="84"/>
        <v>21</v>
      </c>
      <c r="E1363" s="1">
        <f t="shared" si="85"/>
        <v>2023</v>
      </c>
      <c r="F1363" s="5">
        <f t="shared" si="86"/>
        <v>21</v>
      </c>
      <c r="G1363" s="30">
        <v>45220</v>
      </c>
      <c r="H1363" s="1">
        <f t="shared" si="87"/>
        <v>11</v>
      </c>
    </row>
    <row r="1364" spans="1:8" s="1" customFormat="1" ht="18" x14ac:dyDescent="0.35">
      <c r="A1364" s="1" t="s">
        <v>1390</v>
      </c>
      <c r="B1364" s="4">
        <v>45093</v>
      </c>
      <c r="C1364" s="37">
        <v>57.5069444444444</v>
      </c>
      <c r="D1364" s="1">
        <f t="shared" si="84"/>
        <v>16</v>
      </c>
      <c r="E1364" s="1">
        <f t="shared" si="85"/>
        <v>2023</v>
      </c>
      <c r="F1364" s="5">
        <f t="shared" si="86"/>
        <v>16</v>
      </c>
      <c r="G1364" s="30">
        <v>45093</v>
      </c>
      <c r="H1364" s="1">
        <f t="shared" si="87"/>
        <v>12</v>
      </c>
    </row>
    <row r="1365" spans="1:8" s="1" customFormat="1" ht="18" x14ac:dyDescent="0.35">
      <c r="A1365" s="1" t="s">
        <v>1391</v>
      </c>
      <c r="B1365" s="4">
        <v>45382</v>
      </c>
      <c r="C1365" s="37">
        <v>57.5486111111111</v>
      </c>
      <c r="D1365" s="1">
        <f t="shared" si="84"/>
        <v>31</v>
      </c>
      <c r="E1365" s="1">
        <f t="shared" si="85"/>
        <v>2024</v>
      </c>
      <c r="F1365" s="5">
        <f t="shared" si="86"/>
        <v>31</v>
      </c>
      <c r="G1365" s="30">
        <v>45382</v>
      </c>
      <c r="H1365" s="1">
        <f t="shared" si="87"/>
        <v>13</v>
      </c>
    </row>
    <row r="1366" spans="1:8" s="1" customFormat="1" ht="18" x14ac:dyDescent="0.35">
      <c r="A1366" s="1">
        <v>44354275</v>
      </c>
      <c r="B1366" s="4">
        <v>44715</v>
      </c>
      <c r="C1366" s="37">
        <v>57.5902777777778</v>
      </c>
      <c r="D1366" s="1">
        <f t="shared" si="84"/>
        <v>3</v>
      </c>
      <c r="E1366" s="1">
        <f t="shared" si="85"/>
        <v>2022</v>
      </c>
      <c r="F1366" s="5">
        <f t="shared" si="86"/>
        <v>3</v>
      </c>
      <c r="G1366" s="30">
        <v>44715</v>
      </c>
      <c r="H1366" s="1">
        <f t="shared" si="87"/>
        <v>14</v>
      </c>
    </row>
    <row r="1367" spans="1:8" s="1" customFormat="1" ht="18" x14ac:dyDescent="0.35">
      <c r="A1367" s="1" t="s">
        <v>1392</v>
      </c>
      <c r="B1367" s="4">
        <v>44744</v>
      </c>
      <c r="C1367" s="37">
        <v>57.6319444444444</v>
      </c>
      <c r="D1367" s="1">
        <f t="shared" si="84"/>
        <v>2</v>
      </c>
      <c r="E1367" s="1">
        <f t="shared" si="85"/>
        <v>2022</v>
      </c>
      <c r="F1367" s="5">
        <f t="shared" si="86"/>
        <v>2</v>
      </c>
      <c r="G1367" s="30">
        <v>44744</v>
      </c>
      <c r="H1367" s="1">
        <f t="shared" si="87"/>
        <v>15</v>
      </c>
    </row>
    <row r="1368" spans="1:8" s="1" customFormat="1" ht="18" x14ac:dyDescent="0.35">
      <c r="A1368" s="1" t="s">
        <v>1393</v>
      </c>
      <c r="B1368" s="4">
        <v>44740</v>
      </c>
      <c r="C1368" s="37">
        <v>57.6736111111111</v>
      </c>
      <c r="D1368" s="1">
        <f t="shared" si="84"/>
        <v>28</v>
      </c>
      <c r="E1368" s="1">
        <f t="shared" si="85"/>
        <v>2022</v>
      </c>
      <c r="F1368" s="5">
        <f t="shared" si="86"/>
        <v>28</v>
      </c>
      <c r="G1368" s="30">
        <v>44740</v>
      </c>
      <c r="H1368" s="1">
        <f t="shared" si="87"/>
        <v>16</v>
      </c>
    </row>
    <row r="1369" spans="1:8" s="1" customFormat="1" ht="18" x14ac:dyDescent="0.35">
      <c r="A1369" s="1" t="s">
        <v>1394</v>
      </c>
      <c r="B1369" s="4">
        <v>44930</v>
      </c>
      <c r="C1369" s="37">
        <v>57.7152777777778</v>
      </c>
      <c r="D1369" s="1">
        <f t="shared" si="84"/>
        <v>4</v>
      </c>
      <c r="E1369" s="1">
        <f t="shared" si="85"/>
        <v>2023</v>
      </c>
      <c r="F1369" s="5">
        <f t="shared" si="86"/>
        <v>4</v>
      </c>
      <c r="G1369" s="30">
        <v>44930</v>
      </c>
      <c r="H1369" s="1">
        <f t="shared" si="87"/>
        <v>17</v>
      </c>
    </row>
    <row r="1370" spans="1:8" s="1" customFormat="1" ht="18" x14ac:dyDescent="0.35">
      <c r="A1370" s="1" t="s">
        <v>1395</v>
      </c>
      <c r="B1370" s="4">
        <v>45408</v>
      </c>
      <c r="C1370" s="37">
        <v>57.7569444444444</v>
      </c>
      <c r="D1370" s="1">
        <f t="shared" si="84"/>
        <v>26</v>
      </c>
      <c r="E1370" s="1">
        <f t="shared" si="85"/>
        <v>2024</v>
      </c>
      <c r="F1370" s="5">
        <f t="shared" si="86"/>
        <v>26</v>
      </c>
      <c r="G1370" s="30">
        <v>45408</v>
      </c>
      <c r="H1370" s="1">
        <f t="shared" si="87"/>
        <v>18</v>
      </c>
    </row>
    <row r="1371" spans="1:8" s="1" customFormat="1" ht="18" x14ac:dyDescent="0.35">
      <c r="A1371" s="1" t="s">
        <v>1396</v>
      </c>
      <c r="B1371" s="4">
        <v>44680</v>
      </c>
      <c r="C1371" s="37">
        <v>57.7986111111111</v>
      </c>
      <c r="D1371" s="1">
        <f t="shared" si="84"/>
        <v>29</v>
      </c>
      <c r="E1371" s="1">
        <f t="shared" si="85"/>
        <v>2022</v>
      </c>
      <c r="F1371" s="5">
        <f t="shared" si="86"/>
        <v>29</v>
      </c>
      <c r="G1371" s="30">
        <v>44680</v>
      </c>
      <c r="H1371" s="1">
        <f t="shared" si="87"/>
        <v>19</v>
      </c>
    </row>
    <row r="1372" spans="1:8" s="1" customFormat="1" ht="18" x14ac:dyDescent="0.35">
      <c r="A1372" s="2" t="s">
        <v>1397</v>
      </c>
      <c r="B1372" s="4">
        <v>43854</v>
      </c>
      <c r="C1372" s="37">
        <v>57.8402777777778</v>
      </c>
      <c r="D1372" s="1">
        <f t="shared" si="84"/>
        <v>24</v>
      </c>
      <c r="E1372" s="1">
        <f t="shared" si="85"/>
        <v>2020</v>
      </c>
      <c r="F1372" s="5">
        <f t="shared" si="86"/>
        <v>24</v>
      </c>
      <c r="G1372" s="30">
        <v>43854</v>
      </c>
      <c r="H1372" s="1">
        <f t="shared" si="87"/>
        <v>20</v>
      </c>
    </row>
    <row r="1373" spans="1:8" s="1" customFormat="1" ht="18" x14ac:dyDescent="0.35">
      <c r="A1373" s="1" t="s">
        <v>1398</v>
      </c>
      <c r="B1373" s="4">
        <v>44249</v>
      </c>
      <c r="C1373" s="37">
        <v>57.8819444444444</v>
      </c>
      <c r="D1373" s="1">
        <f t="shared" si="84"/>
        <v>22</v>
      </c>
      <c r="E1373" s="1">
        <f t="shared" si="85"/>
        <v>2021</v>
      </c>
      <c r="F1373" s="5">
        <f t="shared" si="86"/>
        <v>22</v>
      </c>
      <c r="G1373" s="30">
        <v>44249</v>
      </c>
      <c r="H1373" s="1">
        <f t="shared" si="87"/>
        <v>21</v>
      </c>
    </row>
    <row r="1374" spans="1:8" s="1" customFormat="1" ht="18" x14ac:dyDescent="0.35">
      <c r="A1374" s="1" t="s">
        <v>1399</v>
      </c>
      <c r="B1374" s="4">
        <v>45657</v>
      </c>
      <c r="C1374" s="37">
        <v>57.9236111111111</v>
      </c>
      <c r="D1374" s="1">
        <f t="shared" si="84"/>
        <v>31</v>
      </c>
      <c r="E1374" s="1">
        <f t="shared" si="85"/>
        <v>2024</v>
      </c>
      <c r="F1374" s="5">
        <f t="shared" si="86"/>
        <v>31</v>
      </c>
      <c r="G1374" s="30">
        <v>45657</v>
      </c>
      <c r="H1374" s="1">
        <f t="shared" si="87"/>
        <v>22</v>
      </c>
    </row>
    <row r="1375" spans="1:8" s="1" customFormat="1" ht="18" x14ac:dyDescent="0.35">
      <c r="A1375" s="1" t="s">
        <v>1400</v>
      </c>
      <c r="B1375" s="4">
        <v>44622</v>
      </c>
      <c r="C1375" s="37">
        <v>57.9652777777778</v>
      </c>
      <c r="D1375" s="1">
        <f t="shared" si="84"/>
        <v>2</v>
      </c>
      <c r="E1375" s="1">
        <f t="shared" si="85"/>
        <v>2022</v>
      </c>
      <c r="F1375" s="5">
        <f t="shared" si="86"/>
        <v>2</v>
      </c>
      <c r="G1375" s="30">
        <v>44622</v>
      </c>
      <c r="H1375" s="1">
        <f t="shared" si="87"/>
        <v>23</v>
      </c>
    </row>
    <row r="1376" spans="1:8" s="1" customFormat="1" ht="18" x14ac:dyDescent="0.35">
      <c r="A1376" s="1" t="s">
        <v>1401</v>
      </c>
      <c r="B1376" s="4">
        <v>44371</v>
      </c>
      <c r="C1376" s="37">
        <v>58.0069444444444</v>
      </c>
      <c r="D1376" s="1">
        <f t="shared" si="84"/>
        <v>24</v>
      </c>
      <c r="E1376" s="1">
        <f t="shared" si="85"/>
        <v>2021</v>
      </c>
      <c r="F1376" s="5">
        <f t="shared" si="86"/>
        <v>24</v>
      </c>
      <c r="G1376" s="30">
        <v>44371</v>
      </c>
      <c r="H1376" s="1">
        <f t="shared" si="87"/>
        <v>0</v>
      </c>
    </row>
    <row r="1377" spans="1:8" s="1" customFormat="1" ht="18" x14ac:dyDescent="0.35">
      <c r="A1377" s="1" t="s">
        <v>1402</v>
      </c>
      <c r="B1377" s="4">
        <v>45269</v>
      </c>
      <c r="C1377" s="37">
        <v>58.0486111111111</v>
      </c>
      <c r="D1377" s="1">
        <f t="shared" si="84"/>
        <v>9</v>
      </c>
      <c r="E1377" s="1">
        <f t="shared" si="85"/>
        <v>2023</v>
      </c>
      <c r="F1377" s="5">
        <f t="shared" si="86"/>
        <v>9</v>
      </c>
      <c r="G1377" s="30">
        <v>45269</v>
      </c>
      <c r="H1377" s="1">
        <f t="shared" si="87"/>
        <v>1</v>
      </c>
    </row>
    <row r="1378" spans="1:8" s="1" customFormat="1" ht="18" x14ac:dyDescent="0.35">
      <c r="A1378" s="1" t="s">
        <v>1403</v>
      </c>
      <c r="B1378" s="4">
        <v>44154</v>
      </c>
      <c r="C1378" s="37">
        <v>58.0902777777778</v>
      </c>
      <c r="D1378" s="1">
        <f t="shared" si="84"/>
        <v>19</v>
      </c>
      <c r="E1378" s="1">
        <f t="shared" si="85"/>
        <v>2020</v>
      </c>
      <c r="F1378" s="5">
        <f t="shared" si="86"/>
        <v>19</v>
      </c>
      <c r="G1378" s="30">
        <v>44154</v>
      </c>
      <c r="H1378" s="1">
        <f t="shared" si="87"/>
        <v>2</v>
      </c>
    </row>
    <row r="1379" spans="1:8" s="1" customFormat="1" ht="18" x14ac:dyDescent="0.35">
      <c r="A1379" s="1" t="s">
        <v>1404</v>
      </c>
      <c r="B1379" s="4">
        <v>45187</v>
      </c>
      <c r="C1379" s="37">
        <v>58.1319444444444</v>
      </c>
      <c r="D1379" s="1">
        <f t="shared" si="84"/>
        <v>18</v>
      </c>
      <c r="E1379" s="1">
        <f t="shared" si="85"/>
        <v>2023</v>
      </c>
      <c r="F1379" s="5">
        <f t="shared" si="86"/>
        <v>18</v>
      </c>
      <c r="G1379" s="30">
        <v>45187</v>
      </c>
      <c r="H1379" s="1">
        <f t="shared" si="87"/>
        <v>3</v>
      </c>
    </row>
    <row r="1380" spans="1:8" s="1" customFormat="1" ht="18" x14ac:dyDescent="0.35">
      <c r="A1380" s="1" t="s">
        <v>1405</v>
      </c>
      <c r="B1380" s="4">
        <v>44378</v>
      </c>
      <c r="C1380" s="37">
        <v>58.1736111111111</v>
      </c>
      <c r="D1380" s="1">
        <f t="shared" si="84"/>
        <v>1</v>
      </c>
      <c r="E1380" s="1">
        <f t="shared" si="85"/>
        <v>2021</v>
      </c>
      <c r="F1380" s="5">
        <f t="shared" si="86"/>
        <v>1</v>
      </c>
      <c r="G1380" s="30">
        <v>44378</v>
      </c>
      <c r="H1380" s="1">
        <f t="shared" si="87"/>
        <v>4</v>
      </c>
    </row>
    <row r="1381" spans="1:8" s="1" customFormat="1" ht="18" x14ac:dyDescent="0.35">
      <c r="A1381" s="1" t="s">
        <v>1406</v>
      </c>
      <c r="B1381" s="4">
        <v>44591</v>
      </c>
      <c r="C1381" s="37">
        <v>58.2152777777778</v>
      </c>
      <c r="D1381" s="1">
        <f t="shared" si="84"/>
        <v>30</v>
      </c>
      <c r="E1381" s="1">
        <f t="shared" si="85"/>
        <v>2022</v>
      </c>
      <c r="F1381" s="5">
        <f t="shared" si="86"/>
        <v>30</v>
      </c>
      <c r="G1381" s="30">
        <v>44591</v>
      </c>
      <c r="H1381" s="1">
        <f t="shared" si="87"/>
        <v>5</v>
      </c>
    </row>
    <row r="1382" spans="1:8" s="1" customFormat="1" ht="18" x14ac:dyDescent="0.35">
      <c r="A1382" s="1">
        <v>19992196</v>
      </c>
      <c r="B1382" s="4">
        <v>44817</v>
      </c>
      <c r="C1382" s="37">
        <v>58.2569444444444</v>
      </c>
      <c r="D1382" s="1">
        <f t="shared" si="84"/>
        <v>13</v>
      </c>
      <c r="E1382" s="1">
        <f t="shared" si="85"/>
        <v>2022</v>
      </c>
      <c r="F1382" s="5">
        <f t="shared" si="86"/>
        <v>13</v>
      </c>
      <c r="G1382" s="30">
        <v>44817</v>
      </c>
      <c r="H1382" s="1">
        <f t="shared" si="87"/>
        <v>6</v>
      </c>
    </row>
    <row r="1383" spans="1:8" s="1" customFormat="1" ht="18" x14ac:dyDescent="0.35">
      <c r="A1383" s="1" t="s">
        <v>1407</v>
      </c>
      <c r="B1383" s="4">
        <v>44129</v>
      </c>
      <c r="C1383" s="37">
        <v>58.2986111111111</v>
      </c>
      <c r="D1383" s="1">
        <f t="shared" si="84"/>
        <v>25</v>
      </c>
      <c r="E1383" s="1">
        <f t="shared" si="85"/>
        <v>2020</v>
      </c>
      <c r="F1383" s="5">
        <f t="shared" si="86"/>
        <v>25</v>
      </c>
      <c r="G1383" s="30">
        <v>44129</v>
      </c>
      <c r="H1383" s="1">
        <f t="shared" si="87"/>
        <v>7</v>
      </c>
    </row>
    <row r="1384" spans="1:8" s="1" customFormat="1" ht="18" x14ac:dyDescent="0.35">
      <c r="A1384" s="1" t="s">
        <v>1408</v>
      </c>
      <c r="B1384" s="4">
        <v>43949</v>
      </c>
      <c r="C1384" s="37">
        <v>58.3402777777778</v>
      </c>
      <c r="D1384" s="1">
        <f t="shared" si="84"/>
        <v>28</v>
      </c>
      <c r="E1384" s="1">
        <f t="shared" si="85"/>
        <v>2020</v>
      </c>
      <c r="F1384" s="5">
        <f t="shared" si="86"/>
        <v>28</v>
      </c>
      <c r="G1384" s="30">
        <v>43949</v>
      </c>
      <c r="H1384" s="1">
        <f t="shared" si="87"/>
        <v>8</v>
      </c>
    </row>
    <row r="1385" spans="1:8" s="1" customFormat="1" ht="18" x14ac:dyDescent="0.35">
      <c r="A1385" s="1" t="s">
        <v>1409</v>
      </c>
      <c r="B1385" s="4">
        <v>44286</v>
      </c>
      <c r="C1385" s="37">
        <v>58.3819444444444</v>
      </c>
      <c r="D1385" s="1">
        <f t="shared" si="84"/>
        <v>31</v>
      </c>
      <c r="E1385" s="1">
        <f t="shared" si="85"/>
        <v>2021</v>
      </c>
      <c r="F1385" s="5">
        <f t="shared" si="86"/>
        <v>31</v>
      </c>
      <c r="G1385" s="30">
        <v>44286</v>
      </c>
      <c r="H1385" s="1">
        <f t="shared" si="87"/>
        <v>9</v>
      </c>
    </row>
    <row r="1386" spans="1:8" s="1" customFormat="1" ht="18" x14ac:dyDescent="0.35">
      <c r="A1386" s="1" t="s">
        <v>1410</v>
      </c>
      <c r="B1386" s="4">
        <v>44128</v>
      </c>
      <c r="C1386" s="37">
        <v>58.4236111111111</v>
      </c>
      <c r="D1386" s="1">
        <f t="shared" si="84"/>
        <v>24</v>
      </c>
      <c r="E1386" s="1">
        <f t="shared" si="85"/>
        <v>2020</v>
      </c>
      <c r="F1386" s="5">
        <f t="shared" si="86"/>
        <v>24</v>
      </c>
      <c r="G1386" s="30">
        <v>44128</v>
      </c>
      <c r="H1386" s="1">
        <f t="shared" si="87"/>
        <v>10</v>
      </c>
    </row>
    <row r="1387" spans="1:8" s="1" customFormat="1" ht="18" x14ac:dyDescent="0.35">
      <c r="A1387" s="1" t="s">
        <v>1411</v>
      </c>
      <c r="B1387" s="4">
        <v>45384</v>
      </c>
      <c r="C1387" s="37">
        <v>58.4652777777778</v>
      </c>
      <c r="D1387" s="1">
        <f t="shared" si="84"/>
        <v>2</v>
      </c>
      <c r="E1387" s="1">
        <f t="shared" si="85"/>
        <v>2024</v>
      </c>
      <c r="F1387" s="5">
        <f t="shared" si="86"/>
        <v>2</v>
      </c>
      <c r="G1387" s="30">
        <v>45384</v>
      </c>
      <c r="H1387" s="1">
        <f t="shared" si="87"/>
        <v>11</v>
      </c>
    </row>
    <row r="1388" spans="1:8" s="1" customFormat="1" ht="18" x14ac:dyDescent="0.35">
      <c r="A1388" s="1" t="s">
        <v>1412</v>
      </c>
      <c r="B1388" s="4">
        <v>44784</v>
      </c>
      <c r="C1388" s="37">
        <v>58.5069444444444</v>
      </c>
      <c r="D1388" s="1">
        <f t="shared" si="84"/>
        <v>11</v>
      </c>
      <c r="E1388" s="1">
        <f t="shared" si="85"/>
        <v>2022</v>
      </c>
      <c r="F1388" s="5">
        <f t="shared" si="86"/>
        <v>11</v>
      </c>
      <c r="G1388" s="30">
        <v>44784</v>
      </c>
      <c r="H1388" s="1">
        <f t="shared" si="87"/>
        <v>12</v>
      </c>
    </row>
    <row r="1389" spans="1:8" s="1" customFormat="1" ht="18" x14ac:dyDescent="0.35">
      <c r="A1389" s="1" t="s">
        <v>1413</v>
      </c>
      <c r="B1389" s="4">
        <v>44181</v>
      </c>
      <c r="C1389" s="37">
        <v>58.5486111111111</v>
      </c>
      <c r="D1389" s="1">
        <f t="shared" si="84"/>
        <v>16</v>
      </c>
      <c r="E1389" s="1">
        <f t="shared" si="85"/>
        <v>2020</v>
      </c>
      <c r="F1389" s="5">
        <f t="shared" si="86"/>
        <v>16</v>
      </c>
      <c r="G1389" s="30">
        <v>44181</v>
      </c>
      <c r="H1389" s="1">
        <f t="shared" si="87"/>
        <v>13</v>
      </c>
    </row>
    <row r="1390" spans="1:8" s="1" customFormat="1" ht="18" x14ac:dyDescent="0.35">
      <c r="A1390" s="1" t="s">
        <v>1414</v>
      </c>
      <c r="B1390" s="4">
        <v>43947</v>
      </c>
      <c r="C1390" s="37">
        <v>58.5902777777778</v>
      </c>
      <c r="D1390" s="1">
        <f t="shared" si="84"/>
        <v>26</v>
      </c>
      <c r="E1390" s="1">
        <f t="shared" si="85"/>
        <v>2020</v>
      </c>
      <c r="F1390" s="5">
        <f t="shared" si="86"/>
        <v>26</v>
      </c>
      <c r="G1390" s="30">
        <v>43947</v>
      </c>
      <c r="H1390" s="1">
        <f t="shared" si="87"/>
        <v>14</v>
      </c>
    </row>
    <row r="1391" spans="1:8" s="1" customFormat="1" ht="18" x14ac:dyDescent="0.35">
      <c r="A1391" s="1" t="s">
        <v>1415</v>
      </c>
      <c r="B1391" s="4">
        <v>44216</v>
      </c>
      <c r="C1391" s="37">
        <v>58.6319444444444</v>
      </c>
      <c r="D1391" s="1">
        <f t="shared" si="84"/>
        <v>20</v>
      </c>
      <c r="E1391" s="1">
        <f t="shared" si="85"/>
        <v>2021</v>
      </c>
      <c r="F1391" s="5">
        <f t="shared" si="86"/>
        <v>20</v>
      </c>
      <c r="G1391" s="30">
        <v>44216</v>
      </c>
      <c r="H1391" s="1">
        <f t="shared" si="87"/>
        <v>15</v>
      </c>
    </row>
    <row r="1392" spans="1:8" s="1" customFormat="1" ht="18" x14ac:dyDescent="0.35">
      <c r="A1392" s="1" t="s">
        <v>1416</v>
      </c>
      <c r="B1392" s="4">
        <v>44814</v>
      </c>
      <c r="C1392" s="37">
        <v>58.6736111111111</v>
      </c>
      <c r="D1392" s="1">
        <f t="shared" si="84"/>
        <v>10</v>
      </c>
      <c r="E1392" s="1">
        <f t="shared" si="85"/>
        <v>2022</v>
      </c>
      <c r="F1392" s="5">
        <f t="shared" si="86"/>
        <v>10</v>
      </c>
      <c r="G1392" s="30">
        <v>44814</v>
      </c>
      <c r="H1392" s="1">
        <f t="shared" si="87"/>
        <v>16</v>
      </c>
    </row>
    <row r="1393" spans="1:8" s="1" customFormat="1" ht="18" x14ac:dyDescent="0.35">
      <c r="A1393" s="1" t="s">
        <v>1417</v>
      </c>
      <c r="B1393" s="4">
        <v>43942</v>
      </c>
      <c r="C1393" s="37">
        <v>58.7152777777778</v>
      </c>
      <c r="D1393" s="1">
        <f t="shared" si="84"/>
        <v>21</v>
      </c>
      <c r="E1393" s="1">
        <f t="shared" si="85"/>
        <v>2020</v>
      </c>
      <c r="F1393" s="5">
        <f t="shared" si="86"/>
        <v>21</v>
      </c>
      <c r="G1393" s="30">
        <v>43942</v>
      </c>
      <c r="H1393" s="1">
        <f t="shared" si="87"/>
        <v>17</v>
      </c>
    </row>
    <row r="1394" spans="1:8" s="1" customFormat="1" ht="18" x14ac:dyDescent="0.35">
      <c r="A1394" s="1" t="s">
        <v>1418</v>
      </c>
      <c r="B1394" s="4">
        <v>44664</v>
      </c>
      <c r="C1394" s="37">
        <v>58.7569444444444</v>
      </c>
      <c r="D1394" s="1">
        <f t="shared" si="84"/>
        <v>13</v>
      </c>
      <c r="E1394" s="1">
        <f t="shared" si="85"/>
        <v>2022</v>
      </c>
      <c r="F1394" s="5">
        <f t="shared" si="86"/>
        <v>13</v>
      </c>
      <c r="G1394" s="30">
        <v>44664</v>
      </c>
      <c r="H1394" s="1">
        <f t="shared" si="87"/>
        <v>18</v>
      </c>
    </row>
    <row r="1395" spans="1:8" s="1" customFormat="1" ht="18" x14ac:dyDescent="0.35">
      <c r="A1395" s="1" t="s">
        <v>1419</v>
      </c>
      <c r="B1395" s="4">
        <v>43914</v>
      </c>
      <c r="C1395" s="37">
        <v>58.7986111111111</v>
      </c>
      <c r="D1395" s="1">
        <f t="shared" si="84"/>
        <v>24</v>
      </c>
      <c r="E1395" s="1">
        <f t="shared" si="85"/>
        <v>2020</v>
      </c>
      <c r="F1395" s="5">
        <f t="shared" si="86"/>
        <v>24</v>
      </c>
      <c r="G1395" s="30">
        <v>43914</v>
      </c>
      <c r="H1395" s="1">
        <f t="shared" si="87"/>
        <v>19</v>
      </c>
    </row>
    <row r="1396" spans="1:8" s="1" customFormat="1" ht="18" x14ac:dyDescent="0.35">
      <c r="A1396" s="1" t="s">
        <v>1420</v>
      </c>
      <c r="B1396" s="4">
        <v>44771</v>
      </c>
      <c r="C1396" s="37">
        <v>58.8402777777778</v>
      </c>
      <c r="D1396" s="1">
        <f t="shared" si="84"/>
        <v>29</v>
      </c>
      <c r="E1396" s="1">
        <f t="shared" si="85"/>
        <v>2022</v>
      </c>
      <c r="F1396" s="5">
        <f t="shared" si="86"/>
        <v>29</v>
      </c>
      <c r="G1396" s="30">
        <v>44771</v>
      </c>
      <c r="H1396" s="1">
        <f t="shared" si="87"/>
        <v>20</v>
      </c>
    </row>
    <row r="1397" spans="1:8" s="1" customFormat="1" ht="18" x14ac:dyDescent="0.35">
      <c r="A1397" s="1" t="s">
        <v>1421</v>
      </c>
      <c r="B1397" s="4">
        <v>44312</v>
      </c>
      <c r="C1397" s="37">
        <v>58.8819444444444</v>
      </c>
      <c r="D1397" s="1">
        <f t="shared" si="84"/>
        <v>26</v>
      </c>
      <c r="E1397" s="1">
        <f t="shared" si="85"/>
        <v>2021</v>
      </c>
      <c r="F1397" s="5">
        <f t="shared" si="86"/>
        <v>26</v>
      </c>
      <c r="G1397" s="30">
        <v>44312</v>
      </c>
      <c r="H1397" s="1">
        <f t="shared" si="87"/>
        <v>21</v>
      </c>
    </row>
    <row r="1398" spans="1:8" s="1" customFormat="1" ht="18" x14ac:dyDescent="0.35">
      <c r="A1398" s="1" t="s">
        <v>1422</v>
      </c>
      <c r="B1398" s="4">
        <v>43887</v>
      </c>
      <c r="C1398" s="37">
        <v>58.9236111111111</v>
      </c>
      <c r="D1398" s="1">
        <f t="shared" si="84"/>
        <v>26</v>
      </c>
      <c r="E1398" s="1">
        <f t="shared" si="85"/>
        <v>2020</v>
      </c>
      <c r="F1398" s="5">
        <f t="shared" si="86"/>
        <v>26</v>
      </c>
      <c r="G1398" s="30">
        <v>43887</v>
      </c>
      <c r="H1398" s="1">
        <f t="shared" si="87"/>
        <v>22</v>
      </c>
    </row>
    <row r="1399" spans="1:8" s="1" customFormat="1" ht="18" x14ac:dyDescent="0.35">
      <c r="A1399" s="1" t="s">
        <v>1423</v>
      </c>
      <c r="B1399" s="4">
        <v>44226</v>
      </c>
      <c r="C1399" s="37">
        <v>58.9652777777778</v>
      </c>
      <c r="D1399" s="1">
        <f t="shared" si="84"/>
        <v>30</v>
      </c>
      <c r="E1399" s="1">
        <f t="shared" si="85"/>
        <v>2021</v>
      </c>
      <c r="F1399" s="5">
        <f t="shared" si="86"/>
        <v>30</v>
      </c>
      <c r="G1399" s="30">
        <v>44226</v>
      </c>
      <c r="H1399" s="1">
        <f t="shared" si="87"/>
        <v>23</v>
      </c>
    </row>
    <row r="1400" spans="1:8" s="1" customFormat="1" ht="18" x14ac:dyDescent="0.35">
      <c r="A1400" s="1" t="s">
        <v>1424</v>
      </c>
      <c r="B1400" s="4">
        <v>45203</v>
      </c>
      <c r="C1400" s="37">
        <v>59.0069444444444</v>
      </c>
      <c r="D1400" s="1">
        <f t="shared" si="84"/>
        <v>4</v>
      </c>
      <c r="E1400" s="1">
        <f t="shared" si="85"/>
        <v>2023</v>
      </c>
      <c r="F1400" s="5">
        <f t="shared" si="86"/>
        <v>4</v>
      </c>
      <c r="G1400" s="30">
        <v>45203</v>
      </c>
      <c r="H1400" s="1">
        <f t="shared" si="87"/>
        <v>0</v>
      </c>
    </row>
    <row r="1401" spans="1:8" s="1" customFormat="1" ht="18" x14ac:dyDescent="0.35">
      <c r="A1401" s="1" t="s">
        <v>1425</v>
      </c>
      <c r="B1401" s="4">
        <v>45249</v>
      </c>
      <c r="C1401" s="37">
        <v>59.0486111111111</v>
      </c>
      <c r="D1401" s="1">
        <f t="shared" si="84"/>
        <v>19</v>
      </c>
      <c r="E1401" s="1">
        <f t="shared" si="85"/>
        <v>2023</v>
      </c>
      <c r="F1401" s="5">
        <f t="shared" si="86"/>
        <v>19</v>
      </c>
      <c r="G1401" s="30">
        <v>45249</v>
      </c>
      <c r="H1401" s="1">
        <f t="shared" si="87"/>
        <v>1</v>
      </c>
    </row>
    <row r="1402" spans="1:8" s="1" customFormat="1" ht="18" x14ac:dyDescent="0.35">
      <c r="A1402" s="1" t="s">
        <v>1426</v>
      </c>
      <c r="B1402" s="4">
        <v>45535</v>
      </c>
      <c r="C1402" s="37">
        <v>59.0902777777778</v>
      </c>
      <c r="D1402" s="1">
        <f t="shared" si="84"/>
        <v>31</v>
      </c>
      <c r="E1402" s="1">
        <f t="shared" si="85"/>
        <v>2024</v>
      </c>
      <c r="F1402" s="5">
        <f t="shared" si="86"/>
        <v>31</v>
      </c>
      <c r="G1402" s="30">
        <v>45535</v>
      </c>
      <c r="H1402" s="1">
        <f t="shared" si="87"/>
        <v>2</v>
      </c>
    </row>
    <row r="1403" spans="1:8" s="1" customFormat="1" ht="18" x14ac:dyDescent="0.35">
      <c r="A1403" s="1" t="s">
        <v>1427</v>
      </c>
      <c r="B1403" s="4">
        <v>43917</v>
      </c>
      <c r="C1403" s="37">
        <v>59.1319444444444</v>
      </c>
      <c r="D1403" s="1">
        <f t="shared" si="84"/>
        <v>27</v>
      </c>
      <c r="E1403" s="1">
        <f t="shared" si="85"/>
        <v>2020</v>
      </c>
      <c r="F1403" s="5">
        <f t="shared" si="86"/>
        <v>27</v>
      </c>
      <c r="G1403" s="30">
        <v>43917</v>
      </c>
      <c r="H1403" s="1">
        <f t="shared" si="87"/>
        <v>3</v>
      </c>
    </row>
    <row r="1404" spans="1:8" s="1" customFormat="1" ht="18" x14ac:dyDescent="0.35">
      <c r="A1404" s="1" t="s">
        <v>1428</v>
      </c>
      <c r="B1404" s="4">
        <v>44131</v>
      </c>
      <c r="C1404" s="37">
        <v>59.1736111111111</v>
      </c>
      <c r="D1404" s="1">
        <f t="shared" si="84"/>
        <v>27</v>
      </c>
      <c r="E1404" s="1">
        <f t="shared" si="85"/>
        <v>2020</v>
      </c>
      <c r="F1404" s="5">
        <f t="shared" si="86"/>
        <v>27</v>
      </c>
      <c r="G1404" s="30">
        <v>44131</v>
      </c>
      <c r="H1404" s="1">
        <f t="shared" si="87"/>
        <v>4</v>
      </c>
    </row>
    <row r="1405" spans="1:8" s="1" customFormat="1" ht="18" x14ac:dyDescent="0.35">
      <c r="A1405" s="1" t="s">
        <v>1429</v>
      </c>
      <c r="B1405" s="4">
        <v>44623</v>
      </c>
      <c r="C1405" s="37">
        <v>59.2152777777778</v>
      </c>
      <c r="D1405" s="1">
        <f t="shared" si="84"/>
        <v>3</v>
      </c>
      <c r="E1405" s="1">
        <f t="shared" si="85"/>
        <v>2022</v>
      </c>
      <c r="F1405" s="5">
        <f t="shared" si="86"/>
        <v>3</v>
      </c>
      <c r="G1405" s="30">
        <v>44623</v>
      </c>
      <c r="H1405" s="1">
        <f t="shared" si="87"/>
        <v>5</v>
      </c>
    </row>
    <row r="1406" spans="1:8" s="1" customFormat="1" ht="18" x14ac:dyDescent="0.35">
      <c r="A1406" s="1" t="s">
        <v>1430</v>
      </c>
      <c r="B1406" s="4">
        <v>44579</v>
      </c>
      <c r="C1406" s="37">
        <v>59.2569444444444</v>
      </c>
      <c r="D1406" s="1">
        <f t="shared" si="84"/>
        <v>18</v>
      </c>
      <c r="E1406" s="1">
        <f t="shared" si="85"/>
        <v>2022</v>
      </c>
      <c r="F1406" s="5">
        <f t="shared" si="86"/>
        <v>18</v>
      </c>
      <c r="G1406" s="30">
        <v>44579</v>
      </c>
      <c r="H1406" s="1">
        <f t="shared" si="87"/>
        <v>6</v>
      </c>
    </row>
    <row r="1407" spans="1:8" s="1" customFormat="1" ht="18" x14ac:dyDescent="0.35">
      <c r="A1407" s="1" t="s">
        <v>1431</v>
      </c>
      <c r="B1407" s="4">
        <v>45173</v>
      </c>
      <c r="C1407" s="37">
        <v>59.2986111111111</v>
      </c>
      <c r="D1407" s="1">
        <f t="shared" si="84"/>
        <v>4</v>
      </c>
      <c r="E1407" s="1">
        <f t="shared" si="85"/>
        <v>2023</v>
      </c>
      <c r="F1407" s="5">
        <f t="shared" si="86"/>
        <v>4</v>
      </c>
      <c r="G1407" s="30">
        <v>45173</v>
      </c>
      <c r="H1407" s="1">
        <f t="shared" si="87"/>
        <v>7</v>
      </c>
    </row>
    <row r="1408" spans="1:8" s="1" customFormat="1" ht="18" x14ac:dyDescent="0.35">
      <c r="A1408" s="1" t="s">
        <v>1432</v>
      </c>
      <c r="B1408" s="4">
        <v>45459</v>
      </c>
      <c r="C1408" s="37">
        <v>59.3402777777778</v>
      </c>
      <c r="D1408" s="1">
        <f t="shared" si="84"/>
        <v>16</v>
      </c>
      <c r="E1408" s="1">
        <f t="shared" si="85"/>
        <v>2024</v>
      </c>
      <c r="F1408" s="5">
        <f t="shared" si="86"/>
        <v>16</v>
      </c>
      <c r="G1408" s="30">
        <v>45459</v>
      </c>
      <c r="H1408" s="1">
        <f t="shared" si="87"/>
        <v>8</v>
      </c>
    </row>
    <row r="1409" spans="1:8" s="1" customFormat="1" ht="18" x14ac:dyDescent="0.35">
      <c r="A1409" s="1" t="s">
        <v>1433</v>
      </c>
      <c r="B1409" s="4">
        <v>45369</v>
      </c>
      <c r="C1409" s="37">
        <v>59.3819444444444</v>
      </c>
      <c r="D1409" s="1">
        <f t="shared" si="84"/>
        <v>18</v>
      </c>
      <c r="E1409" s="1">
        <f t="shared" si="85"/>
        <v>2024</v>
      </c>
      <c r="F1409" s="5">
        <f t="shared" si="86"/>
        <v>18</v>
      </c>
      <c r="G1409" s="30">
        <v>45369</v>
      </c>
      <c r="H1409" s="1">
        <f t="shared" si="87"/>
        <v>9</v>
      </c>
    </row>
    <row r="1410" spans="1:8" s="1" customFormat="1" ht="18" x14ac:dyDescent="0.35">
      <c r="A1410" s="1" t="s">
        <v>1434</v>
      </c>
      <c r="B1410" s="4">
        <v>45653</v>
      </c>
      <c r="C1410" s="37">
        <v>59.4236111111111</v>
      </c>
      <c r="D1410" s="1">
        <f t="shared" si="84"/>
        <v>27</v>
      </c>
      <c r="E1410" s="1">
        <f t="shared" si="85"/>
        <v>2024</v>
      </c>
      <c r="F1410" s="5">
        <f t="shared" si="86"/>
        <v>27</v>
      </c>
      <c r="G1410" s="30">
        <v>45653</v>
      </c>
      <c r="H1410" s="1">
        <f t="shared" si="87"/>
        <v>10</v>
      </c>
    </row>
    <row r="1411" spans="1:8" s="1" customFormat="1" ht="18" x14ac:dyDescent="0.35">
      <c r="A1411" s="1" t="s">
        <v>1435</v>
      </c>
      <c r="B1411" s="4">
        <v>45188</v>
      </c>
      <c r="C1411" s="37">
        <v>59.4652777777778</v>
      </c>
      <c r="D1411" s="1">
        <f t="shared" ref="D1411:D1474" si="88">DAY(B1411)</f>
        <v>19</v>
      </c>
      <c r="E1411" s="1">
        <f t="shared" ref="E1411:E1474" si="89">YEAR(B1411)</f>
        <v>2023</v>
      </c>
      <c r="F1411" s="5">
        <f t="shared" ref="F1411:F1474" si="90">D1411</f>
        <v>19</v>
      </c>
      <c r="G1411" s="30">
        <v>45188</v>
      </c>
      <c r="H1411" s="1">
        <f t="shared" ref="H1411:H1474" si="91">HOUR(C1411)</f>
        <v>11</v>
      </c>
    </row>
    <row r="1412" spans="1:8" s="1" customFormat="1" ht="18" x14ac:dyDescent="0.35">
      <c r="A1412" s="1" t="s">
        <v>1436</v>
      </c>
      <c r="B1412" s="4">
        <v>43835</v>
      </c>
      <c r="C1412" s="37">
        <v>59.5069444444444</v>
      </c>
      <c r="D1412" s="1">
        <f t="shared" si="88"/>
        <v>5</v>
      </c>
      <c r="E1412" s="1">
        <f t="shared" si="89"/>
        <v>2020</v>
      </c>
      <c r="F1412" s="5">
        <f t="shared" si="90"/>
        <v>5</v>
      </c>
      <c r="G1412" s="30">
        <v>43835</v>
      </c>
      <c r="H1412" s="1">
        <f t="shared" si="91"/>
        <v>12</v>
      </c>
    </row>
    <row r="1413" spans="1:8" s="1" customFormat="1" ht="18" x14ac:dyDescent="0.35">
      <c r="A1413" s="1" t="s">
        <v>1437</v>
      </c>
      <c r="B1413" s="4">
        <v>43944</v>
      </c>
      <c r="C1413" s="37">
        <v>59.5486111111111</v>
      </c>
      <c r="D1413" s="1">
        <f t="shared" si="88"/>
        <v>23</v>
      </c>
      <c r="E1413" s="1">
        <f t="shared" si="89"/>
        <v>2020</v>
      </c>
      <c r="F1413" s="5">
        <f t="shared" si="90"/>
        <v>23</v>
      </c>
      <c r="G1413" s="30">
        <v>43944</v>
      </c>
      <c r="H1413" s="1">
        <f t="shared" si="91"/>
        <v>13</v>
      </c>
    </row>
    <row r="1414" spans="1:8" s="1" customFormat="1" ht="18" x14ac:dyDescent="0.35">
      <c r="A1414" s="1" t="s">
        <v>1438</v>
      </c>
      <c r="B1414" s="4">
        <v>44627</v>
      </c>
      <c r="C1414" s="37">
        <v>59.5902777777778</v>
      </c>
      <c r="D1414" s="1">
        <f t="shared" si="88"/>
        <v>7</v>
      </c>
      <c r="E1414" s="1">
        <f t="shared" si="89"/>
        <v>2022</v>
      </c>
      <c r="F1414" s="5">
        <f t="shared" si="90"/>
        <v>7</v>
      </c>
      <c r="G1414" s="30">
        <v>44627</v>
      </c>
      <c r="H1414" s="1">
        <f t="shared" si="91"/>
        <v>14</v>
      </c>
    </row>
    <row r="1415" spans="1:8" s="1" customFormat="1" ht="18" x14ac:dyDescent="0.35">
      <c r="A1415" s="1" t="s">
        <v>1439</v>
      </c>
      <c r="B1415" s="4">
        <v>44116</v>
      </c>
      <c r="C1415" s="37">
        <v>59.6319444444444</v>
      </c>
      <c r="D1415" s="1">
        <f t="shared" si="88"/>
        <v>12</v>
      </c>
      <c r="E1415" s="1">
        <f t="shared" si="89"/>
        <v>2020</v>
      </c>
      <c r="F1415" s="5">
        <f t="shared" si="90"/>
        <v>12</v>
      </c>
      <c r="G1415" s="30">
        <v>44116</v>
      </c>
      <c r="H1415" s="1">
        <f t="shared" si="91"/>
        <v>15</v>
      </c>
    </row>
    <row r="1416" spans="1:8" s="1" customFormat="1" ht="18" x14ac:dyDescent="0.35">
      <c r="A1416" s="1" t="s">
        <v>1440</v>
      </c>
      <c r="B1416" s="4">
        <v>44025</v>
      </c>
      <c r="C1416" s="37">
        <v>59.6736111111111</v>
      </c>
      <c r="D1416" s="1">
        <f t="shared" si="88"/>
        <v>13</v>
      </c>
      <c r="E1416" s="1">
        <f t="shared" si="89"/>
        <v>2020</v>
      </c>
      <c r="F1416" s="5">
        <f t="shared" si="90"/>
        <v>13</v>
      </c>
      <c r="G1416" s="30">
        <v>44025</v>
      </c>
      <c r="H1416" s="1">
        <f t="shared" si="91"/>
        <v>16</v>
      </c>
    </row>
    <row r="1417" spans="1:8" s="1" customFormat="1" ht="18" x14ac:dyDescent="0.35">
      <c r="A1417" s="1" t="s">
        <v>1441</v>
      </c>
      <c r="B1417" s="4">
        <v>45541</v>
      </c>
      <c r="C1417" s="37">
        <v>59.7152777777778</v>
      </c>
      <c r="D1417" s="1">
        <f t="shared" si="88"/>
        <v>6</v>
      </c>
      <c r="E1417" s="1">
        <f t="shared" si="89"/>
        <v>2024</v>
      </c>
      <c r="F1417" s="5">
        <f t="shared" si="90"/>
        <v>6</v>
      </c>
      <c r="G1417" s="30">
        <v>45541</v>
      </c>
      <c r="H1417" s="1">
        <f t="shared" si="91"/>
        <v>17</v>
      </c>
    </row>
    <row r="1418" spans="1:8" s="1" customFormat="1" ht="18" x14ac:dyDescent="0.35">
      <c r="A1418" s="1" t="s">
        <v>1442</v>
      </c>
      <c r="B1418" s="4">
        <v>45371</v>
      </c>
      <c r="C1418" s="37">
        <v>59.7569444444444</v>
      </c>
      <c r="D1418" s="1">
        <f t="shared" si="88"/>
        <v>20</v>
      </c>
      <c r="E1418" s="1">
        <f t="shared" si="89"/>
        <v>2024</v>
      </c>
      <c r="F1418" s="5">
        <f t="shared" si="90"/>
        <v>20</v>
      </c>
      <c r="G1418" s="30">
        <v>45371</v>
      </c>
      <c r="H1418" s="1">
        <f t="shared" si="91"/>
        <v>18</v>
      </c>
    </row>
    <row r="1419" spans="1:8" s="1" customFormat="1" ht="18" x14ac:dyDescent="0.35">
      <c r="A1419" s="1" t="s">
        <v>1443</v>
      </c>
      <c r="B1419" s="4">
        <v>43863</v>
      </c>
      <c r="C1419" s="37">
        <v>59.7986111111111</v>
      </c>
      <c r="D1419" s="1">
        <f t="shared" si="88"/>
        <v>2</v>
      </c>
      <c r="E1419" s="1">
        <f t="shared" si="89"/>
        <v>2020</v>
      </c>
      <c r="F1419" s="5">
        <f t="shared" si="90"/>
        <v>2</v>
      </c>
      <c r="G1419" s="30">
        <v>43863</v>
      </c>
      <c r="H1419" s="1">
        <f t="shared" si="91"/>
        <v>19</v>
      </c>
    </row>
    <row r="1420" spans="1:8" s="1" customFormat="1" ht="18" x14ac:dyDescent="0.35">
      <c r="A1420" s="1" t="s">
        <v>1444</v>
      </c>
      <c r="B1420" s="4">
        <v>44199</v>
      </c>
      <c r="C1420" s="37">
        <v>59.8402777777778</v>
      </c>
      <c r="D1420" s="1">
        <f t="shared" si="88"/>
        <v>3</v>
      </c>
      <c r="E1420" s="1">
        <f t="shared" si="89"/>
        <v>2021</v>
      </c>
      <c r="F1420" s="5">
        <f t="shared" si="90"/>
        <v>3</v>
      </c>
      <c r="G1420" s="30">
        <v>44199</v>
      </c>
      <c r="H1420" s="1">
        <f t="shared" si="91"/>
        <v>20</v>
      </c>
    </row>
    <row r="1421" spans="1:8" s="1" customFormat="1" ht="18" x14ac:dyDescent="0.35">
      <c r="A1421" s="1" t="s">
        <v>1445</v>
      </c>
      <c r="B1421" s="4">
        <v>44458</v>
      </c>
      <c r="C1421" s="37">
        <v>59.8819444444444</v>
      </c>
      <c r="D1421" s="1">
        <f t="shared" si="88"/>
        <v>19</v>
      </c>
      <c r="E1421" s="1">
        <f t="shared" si="89"/>
        <v>2021</v>
      </c>
      <c r="F1421" s="5">
        <f t="shared" si="90"/>
        <v>19</v>
      </c>
      <c r="G1421" s="30">
        <v>44458</v>
      </c>
      <c r="H1421" s="1">
        <f t="shared" si="91"/>
        <v>21</v>
      </c>
    </row>
    <row r="1422" spans="1:8" s="1" customFormat="1" ht="18" x14ac:dyDescent="0.35">
      <c r="A1422" s="2" t="s">
        <v>1446</v>
      </c>
      <c r="B1422" s="4">
        <v>45574</v>
      </c>
      <c r="C1422" s="37">
        <v>59.9236111111111</v>
      </c>
      <c r="D1422" s="1">
        <f t="shared" si="88"/>
        <v>9</v>
      </c>
      <c r="E1422" s="1">
        <f t="shared" si="89"/>
        <v>2024</v>
      </c>
      <c r="F1422" s="5">
        <f t="shared" si="90"/>
        <v>9</v>
      </c>
      <c r="G1422" s="30">
        <v>45574</v>
      </c>
      <c r="H1422" s="1">
        <f t="shared" si="91"/>
        <v>22</v>
      </c>
    </row>
    <row r="1423" spans="1:8" s="1" customFormat="1" ht="18" x14ac:dyDescent="0.35">
      <c r="A1423" s="1" t="s">
        <v>1447</v>
      </c>
      <c r="B1423" s="4">
        <v>43950</v>
      </c>
      <c r="C1423" s="37">
        <v>59.9652777777778</v>
      </c>
      <c r="D1423" s="1">
        <f t="shared" si="88"/>
        <v>29</v>
      </c>
      <c r="E1423" s="1">
        <f t="shared" si="89"/>
        <v>2020</v>
      </c>
      <c r="F1423" s="5">
        <f t="shared" si="90"/>
        <v>29</v>
      </c>
      <c r="G1423" s="30">
        <v>43950</v>
      </c>
      <c r="H1423" s="1">
        <f t="shared" si="91"/>
        <v>23</v>
      </c>
    </row>
    <row r="1424" spans="1:8" s="1" customFormat="1" ht="18" x14ac:dyDescent="0.35">
      <c r="A1424" s="1" t="s">
        <v>1448</v>
      </c>
      <c r="B1424" s="4">
        <v>44242</v>
      </c>
      <c r="C1424" s="37">
        <v>60.0069444444444</v>
      </c>
      <c r="D1424" s="1">
        <f t="shared" si="88"/>
        <v>15</v>
      </c>
      <c r="E1424" s="1">
        <f t="shared" si="89"/>
        <v>2021</v>
      </c>
      <c r="F1424" s="5">
        <f t="shared" si="90"/>
        <v>15</v>
      </c>
      <c r="G1424" s="30">
        <v>44242</v>
      </c>
      <c r="H1424" s="1">
        <f t="shared" si="91"/>
        <v>0</v>
      </c>
    </row>
    <row r="1425" spans="1:8" s="1" customFormat="1" ht="18" x14ac:dyDescent="0.35">
      <c r="A1425" s="1" t="s">
        <v>1449</v>
      </c>
      <c r="B1425" s="4">
        <v>45100</v>
      </c>
      <c r="C1425" s="37">
        <v>60.0486111111111</v>
      </c>
      <c r="D1425" s="1">
        <f t="shared" si="88"/>
        <v>23</v>
      </c>
      <c r="E1425" s="1">
        <f t="shared" si="89"/>
        <v>2023</v>
      </c>
      <c r="F1425" s="5">
        <f t="shared" si="90"/>
        <v>23</v>
      </c>
      <c r="G1425" s="30">
        <v>45100</v>
      </c>
      <c r="H1425" s="1">
        <f t="shared" si="91"/>
        <v>1</v>
      </c>
    </row>
    <row r="1426" spans="1:8" s="1" customFormat="1" ht="18" x14ac:dyDescent="0.35">
      <c r="A1426" s="1" t="s">
        <v>1450</v>
      </c>
      <c r="B1426" s="4">
        <v>45425</v>
      </c>
      <c r="C1426" s="37">
        <v>60.0902777777778</v>
      </c>
      <c r="D1426" s="1">
        <f t="shared" si="88"/>
        <v>13</v>
      </c>
      <c r="E1426" s="1">
        <f t="shared" si="89"/>
        <v>2024</v>
      </c>
      <c r="F1426" s="5">
        <f t="shared" si="90"/>
        <v>13</v>
      </c>
      <c r="G1426" s="30">
        <v>45425</v>
      </c>
      <c r="H1426" s="1">
        <f t="shared" si="91"/>
        <v>2</v>
      </c>
    </row>
    <row r="1427" spans="1:8" s="1" customFormat="1" ht="18" x14ac:dyDescent="0.35">
      <c r="A1427" s="1" t="s">
        <v>1451</v>
      </c>
      <c r="B1427" s="4">
        <v>43896</v>
      </c>
      <c r="C1427" s="37">
        <v>60.1319444444444</v>
      </c>
      <c r="D1427" s="1">
        <f t="shared" si="88"/>
        <v>6</v>
      </c>
      <c r="E1427" s="1">
        <f t="shared" si="89"/>
        <v>2020</v>
      </c>
      <c r="F1427" s="5">
        <f t="shared" si="90"/>
        <v>6</v>
      </c>
      <c r="G1427" s="30">
        <v>43896</v>
      </c>
      <c r="H1427" s="1">
        <f t="shared" si="91"/>
        <v>3</v>
      </c>
    </row>
    <row r="1428" spans="1:8" s="1" customFormat="1" ht="18" x14ac:dyDescent="0.35">
      <c r="A1428" s="1" t="s">
        <v>1452</v>
      </c>
      <c r="B1428" s="4">
        <v>44547</v>
      </c>
      <c r="C1428" s="37">
        <v>60.1736111111111</v>
      </c>
      <c r="D1428" s="1">
        <f t="shared" si="88"/>
        <v>17</v>
      </c>
      <c r="E1428" s="1">
        <f t="shared" si="89"/>
        <v>2021</v>
      </c>
      <c r="F1428" s="5">
        <f t="shared" si="90"/>
        <v>17</v>
      </c>
      <c r="G1428" s="30">
        <v>44547</v>
      </c>
      <c r="H1428" s="1">
        <f t="shared" si="91"/>
        <v>4</v>
      </c>
    </row>
    <row r="1429" spans="1:8" s="1" customFormat="1" ht="18" x14ac:dyDescent="0.35">
      <c r="A1429" s="1" t="s">
        <v>1453</v>
      </c>
      <c r="B1429" s="4">
        <v>44783</v>
      </c>
      <c r="C1429" s="37">
        <v>60.2152777777778</v>
      </c>
      <c r="D1429" s="1">
        <f t="shared" si="88"/>
        <v>10</v>
      </c>
      <c r="E1429" s="1">
        <f t="shared" si="89"/>
        <v>2022</v>
      </c>
      <c r="F1429" s="5">
        <f t="shared" si="90"/>
        <v>10</v>
      </c>
      <c r="G1429" s="30">
        <v>44783</v>
      </c>
      <c r="H1429" s="1">
        <f t="shared" si="91"/>
        <v>5</v>
      </c>
    </row>
    <row r="1430" spans="1:8" s="1" customFormat="1" ht="18" x14ac:dyDescent="0.35">
      <c r="A1430" s="1" t="s">
        <v>1454</v>
      </c>
      <c r="B1430" s="4">
        <v>44244</v>
      </c>
      <c r="C1430" s="37">
        <v>60.2569444444444</v>
      </c>
      <c r="D1430" s="1">
        <f t="shared" si="88"/>
        <v>17</v>
      </c>
      <c r="E1430" s="1">
        <f t="shared" si="89"/>
        <v>2021</v>
      </c>
      <c r="F1430" s="5">
        <f t="shared" si="90"/>
        <v>17</v>
      </c>
      <c r="G1430" s="30">
        <v>44244</v>
      </c>
      <c r="H1430" s="1">
        <f t="shared" si="91"/>
        <v>6</v>
      </c>
    </row>
    <row r="1431" spans="1:8" s="1" customFormat="1" ht="18" x14ac:dyDescent="0.35">
      <c r="A1431" s="1" t="s">
        <v>1455</v>
      </c>
      <c r="B1431" s="4">
        <v>45371</v>
      </c>
      <c r="C1431" s="37">
        <v>60.2986111111111</v>
      </c>
      <c r="D1431" s="1">
        <f t="shared" si="88"/>
        <v>20</v>
      </c>
      <c r="E1431" s="1">
        <f t="shared" si="89"/>
        <v>2024</v>
      </c>
      <c r="F1431" s="5">
        <f t="shared" si="90"/>
        <v>20</v>
      </c>
      <c r="G1431" s="30">
        <v>45371</v>
      </c>
      <c r="H1431" s="1">
        <f t="shared" si="91"/>
        <v>7</v>
      </c>
    </row>
    <row r="1432" spans="1:8" s="1" customFormat="1" ht="18" x14ac:dyDescent="0.35">
      <c r="A1432" s="1" t="s">
        <v>1456</v>
      </c>
      <c r="B1432" s="4">
        <v>45174</v>
      </c>
      <c r="C1432" s="37">
        <v>60.3402777777778</v>
      </c>
      <c r="D1432" s="1">
        <f t="shared" si="88"/>
        <v>5</v>
      </c>
      <c r="E1432" s="1">
        <f t="shared" si="89"/>
        <v>2023</v>
      </c>
      <c r="F1432" s="5">
        <f t="shared" si="90"/>
        <v>5</v>
      </c>
      <c r="G1432" s="30">
        <v>45174</v>
      </c>
      <c r="H1432" s="1">
        <f t="shared" si="91"/>
        <v>8</v>
      </c>
    </row>
    <row r="1433" spans="1:8" s="1" customFormat="1" ht="18" x14ac:dyDescent="0.35">
      <c r="A1433" s="1">
        <v>18794136</v>
      </c>
      <c r="B1433" s="4">
        <v>44301</v>
      </c>
      <c r="C1433" s="37">
        <v>60.3819444444444</v>
      </c>
      <c r="D1433" s="1">
        <f t="shared" si="88"/>
        <v>15</v>
      </c>
      <c r="E1433" s="1">
        <f t="shared" si="89"/>
        <v>2021</v>
      </c>
      <c r="F1433" s="5">
        <f t="shared" si="90"/>
        <v>15</v>
      </c>
      <c r="G1433" s="30">
        <v>44301</v>
      </c>
      <c r="H1433" s="1">
        <f t="shared" si="91"/>
        <v>9</v>
      </c>
    </row>
    <row r="1434" spans="1:8" s="1" customFormat="1" ht="18" x14ac:dyDescent="0.35">
      <c r="A1434" s="1" t="s">
        <v>1457</v>
      </c>
      <c r="B1434" s="4">
        <v>44643</v>
      </c>
      <c r="C1434" s="37">
        <v>60.4236111111111</v>
      </c>
      <c r="D1434" s="1">
        <f t="shared" si="88"/>
        <v>23</v>
      </c>
      <c r="E1434" s="1">
        <f t="shared" si="89"/>
        <v>2022</v>
      </c>
      <c r="F1434" s="5">
        <f t="shared" si="90"/>
        <v>23</v>
      </c>
      <c r="G1434" s="30">
        <v>44643</v>
      </c>
      <c r="H1434" s="1">
        <f t="shared" si="91"/>
        <v>10</v>
      </c>
    </row>
    <row r="1435" spans="1:8" s="1" customFormat="1" ht="18" x14ac:dyDescent="0.35">
      <c r="A1435" s="1" t="s">
        <v>1458</v>
      </c>
      <c r="B1435" s="4">
        <v>45445</v>
      </c>
      <c r="C1435" s="37">
        <v>60.4652777777778</v>
      </c>
      <c r="D1435" s="1">
        <f t="shared" si="88"/>
        <v>2</v>
      </c>
      <c r="E1435" s="1">
        <f t="shared" si="89"/>
        <v>2024</v>
      </c>
      <c r="F1435" s="5">
        <f t="shared" si="90"/>
        <v>2</v>
      </c>
      <c r="G1435" s="30">
        <v>45445</v>
      </c>
      <c r="H1435" s="1">
        <f t="shared" si="91"/>
        <v>11</v>
      </c>
    </row>
    <row r="1436" spans="1:8" s="1" customFormat="1" ht="18" x14ac:dyDescent="0.35">
      <c r="A1436" s="1" t="s">
        <v>1459</v>
      </c>
      <c r="B1436" s="4">
        <v>45082</v>
      </c>
      <c r="C1436" s="37">
        <v>60.5069444444444</v>
      </c>
      <c r="D1436" s="1">
        <f t="shared" si="88"/>
        <v>5</v>
      </c>
      <c r="E1436" s="1">
        <f t="shared" si="89"/>
        <v>2023</v>
      </c>
      <c r="F1436" s="5">
        <f t="shared" si="90"/>
        <v>5</v>
      </c>
      <c r="G1436" s="30">
        <v>45082</v>
      </c>
      <c r="H1436" s="1">
        <f t="shared" si="91"/>
        <v>12</v>
      </c>
    </row>
    <row r="1437" spans="1:8" s="1" customFormat="1" ht="18" x14ac:dyDescent="0.35">
      <c r="A1437" s="1" t="s">
        <v>1460</v>
      </c>
      <c r="B1437" s="4">
        <v>44893</v>
      </c>
      <c r="C1437" s="37">
        <v>60.5486111111111</v>
      </c>
      <c r="D1437" s="1">
        <f t="shared" si="88"/>
        <v>28</v>
      </c>
      <c r="E1437" s="1">
        <f t="shared" si="89"/>
        <v>2022</v>
      </c>
      <c r="F1437" s="5">
        <f t="shared" si="90"/>
        <v>28</v>
      </c>
      <c r="G1437" s="30">
        <v>44893</v>
      </c>
      <c r="H1437" s="1">
        <f t="shared" si="91"/>
        <v>13</v>
      </c>
    </row>
    <row r="1438" spans="1:8" s="1" customFormat="1" ht="18" x14ac:dyDescent="0.35">
      <c r="A1438" s="1" t="s">
        <v>1461</v>
      </c>
      <c r="B1438" s="4">
        <v>44915</v>
      </c>
      <c r="C1438" s="37">
        <v>60.5902777777778</v>
      </c>
      <c r="D1438" s="1">
        <f t="shared" si="88"/>
        <v>20</v>
      </c>
      <c r="E1438" s="1">
        <f t="shared" si="89"/>
        <v>2022</v>
      </c>
      <c r="F1438" s="5">
        <f t="shared" si="90"/>
        <v>20</v>
      </c>
      <c r="G1438" s="30">
        <v>44915</v>
      </c>
      <c r="H1438" s="1">
        <f t="shared" si="91"/>
        <v>14</v>
      </c>
    </row>
    <row r="1439" spans="1:8" s="1" customFormat="1" ht="18" x14ac:dyDescent="0.35">
      <c r="A1439" s="1" t="s">
        <v>1462</v>
      </c>
      <c r="B1439" s="4">
        <v>44498</v>
      </c>
      <c r="C1439" s="37">
        <v>60.6319444444444</v>
      </c>
      <c r="D1439" s="1">
        <f t="shared" si="88"/>
        <v>29</v>
      </c>
      <c r="E1439" s="1">
        <f t="shared" si="89"/>
        <v>2021</v>
      </c>
      <c r="F1439" s="5">
        <f t="shared" si="90"/>
        <v>29</v>
      </c>
      <c r="G1439" s="30">
        <v>44498</v>
      </c>
      <c r="H1439" s="1">
        <f t="shared" si="91"/>
        <v>15</v>
      </c>
    </row>
    <row r="1440" spans="1:8" s="1" customFormat="1" ht="18" x14ac:dyDescent="0.35">
      <c r="A1440" s="1" t="s">
        <v>1463</v>
      </c>
      <c r="B1440" s="4">
        <v>44735</v>
      </c>
      <c r="C1440" s="37">
        <v>60.6736111111111</v>
      </c>
      <c r="D1440" s="1">
        <f t="shared" si="88"/>
        <v>23</v>
      </c>
      <c r="E1440" s="1">
        <f t="shared" si="89"/>
        <v>2022</v>
      </c>
      <c r="F1440" s="5">
        <f t="shared" si="90"/>
        <v>23</v>
      </c>
      <c r="G1440" s="30">
        <v>44735</v>
      </c>
      <c r="H1440" s="1">
        <f t="shared" si="91"/>
        <v>16</v>
      </c>
    </row>
    <row r="1441" spans="1:8" s="1" customFormat="1" ht="18" x14ac:dyDescent="0.35">
      <c r="A1441" s="1" t="s">
        <v>1464</v>
      </c>
      <c r="B1441" s="4">
        <v>45368</v>
      </c>
      <c r="C1441" s="37">
        <v>60.7152777777778</v>
      </c>
      <c r="D1441" s="1">
        <f t="shared" si="88"/>
        <v>17</v>
      </c>
      <c r="E1441" s="1">
        <f t="shared" si="89"/>
        <v>2024</v>
      </c>
      <c r="F1441" s="5">
        <f t="shared" si="90"/>
        <v>17</v>
      </c>
      <c r="G1441" s="30">
        <v>45368</v>
      </c>
      <c r="H1441" s="1">
        <f t="shared" si="91"/>
        <v>17</v>
      </c>
    </row>
    <row r="1442" spans="1:8" s="1" customFormat="1" ht="18" x14ac:dyDescent="0.35">
      <c r="A1442" s="1" t="s">
        <v>1465</v>
      </c>
      <c r="B1442" s="4">
        <v>44112</v>
      </c>
      <c r="C1442" s="37">
        <v>60.7569444444444</v>
      </c>
      <c r="D1442" s="1">
        <f t="shared" si="88"/>
        <v>8</v>
      </c>
      <c r="E1442" s="1">
        <f t="shared" si="89"/>
        <v>2020</v>
      </c>
      <c r="F1442" s="5">
        <f t="shared" si="90"/>
        <v>8</v>
      </c>
      <c r="G1442" s="30">
        <v>44112</v>
      </c>
      <c r="H1442" s="1">
        <f t="shared" si="91"/>
        <v>18</v>
      </c>
    </row>
    <row r="1443" spans="1:8" s="1" customFormat="1" ht="18" x14ac:dyDescent="0.35">
      <c r="A1443" s="1" t="s">
        <v>1466</v>
      </c>
      <c r="B1443" s="4">
        <v>44670</v>
      </c>
      <c r="C1443" s="37">
        <v>60.7986111111111</v>
      </c>
      <c r="D1443" s="1">
        <f t="shared" si="88"/>
        <v>19</v>
      </c>
      <c r="E1443" s="1">
        <f t="shared" si="89"/>
        <v>2022</v>
      </c>
      <c r="F1443" s="5">
        <f t="shared" si="90"/>
        <v>19</v>
      </c>
      <c r="G1443" s="30">
        <v>44670</v>
      </c>
      <c r="H1443" s="1">
        <f t="shared" si="91"/>
        <v>19</v>
      </c>
    </row>
    <row r="1444" spans="1:8" s="1" customFormat="1" ht="18" x14ac:dyDescent="0.35">
      <c r="A1444" s="1" t="s">
        <v>1467</v>
      </c>
      <c r="B1444" s="4">
        <v>44431</v>
      </c>
      <c r="C1444" s="37">
        <v>60.8402777777778</v>
      </c>
      <c r="D1444" s="1">
        <f t="shared" si="88"/>
        <v>23</v>
      </c>
      <c r="E1444" s="1">
        <f t="shared" si="89"/>
        <v>2021</v>
      </c>
      <c r="F1444" s="5">
        <f t="shared" si="90"/>
        <v>23</v>
      </c>
      <c r="G1444" s="30">
        <v>44431</v>
      </c>
      <c r="H1444" s="1">
        <f t="shared" si="91"/>
        <v>20</v>
      </c>
    </row>
    <row r="1445" spans="1:8" s="1" customFormat="1" ht="18" x14ac:dyDescent="0.35">
      <c r="A1445" s="1" t="s">
        <v>1468</v>
      </c>
      <c r="B1445" s="4">
        <v>45147</v>
      </c>
      <c r="C1445" s="37">
        <v>60.8819444444444</v>
      </c>
      <c r="D1445" s="1">
        <f t="shared" si="88"/>
        <v>9</v>
      </c>
      <c r="E1445" s="1">
        <f t="shared" si="89"/>
        <v>2023</v>
      </c>
      <c r="F1445" s="5">
        <f t="shared" si="90"/>
        <v>9</v>
      </c>
      <c r="G1445" s="30">
        <v>45147</v>
      </c>
      <c r="H1445" s="1">
        <f t="shared" si="91"/>
        <v>21</v>
      </c>
    </row>
    <row r="1446" spans="1:8" s="1" customFormat="1" ht="18" x14ac:dyDescent="0.35">
      <c r="A1446" s="1" t="s">
        <v>1469</v>
      </c>
      <c r="B1446" s="4">
        <v>44721</v>
      </c>
      <c r="C1446" s="37">
        <v>60.9236111111111</v>
      </c>
      <c r="D1446" s="1">
        <f t="shared" si="88"/>
        <v>9</v>
      </c>
      <c r="E1446" s="1">
        <f t="shared" si="89"/>
        <v>2022</v>
      </c>
      <c r="F1446" s="5">
        <f t="shared" si="90"/>
        <v>9</v>
      </c>
      <c r="G1446" s="30">
        <v>44721</v>
      </c>
      <c r="H1446" s="1">
        <f t="shared" si="91"/>
        <v>22</v>
      </c>
    </row>
    <row r="1447" spans="1:8" s="1" customFormat="1" ht="18" x14ac:dyDescent="0.35">
      <c r="A1447" s="1" t="s">
        <v>1470</v>
      </c>
      <c r="B1447" s="4">
        <v>45416</v>
      </c>
      <c r="C1447" s="37">
        <v>60.9652777777778</v>
      </c>
      <c r="D1447" s="1">
        <f t="shared" si="88"/>
        <v>4</v>
      </c>
      <c r="E1447" s="1">
        <f t="shared" si="89"/>
        <v>2024</v>
      </c>
      <c r="F1447" s="5">
        <f t="shared" si="90"/>
        <v>4</v>
      </c>
      <c r="G1447" s="30">
        <v>45416</v>
      </c>
      <c r="H1447" s="1">
        <f t="shared" si="91"/>
        <v>23</v>
      </c>
    </row>
    <row r="1448" spans="1:8" s="1" customFormat="1" ht="18" x14ac:dyDescent="0.35">
      <c r="A1448" s="1" t="s">
        <v>1471</v>
      </c>
      <c r="B1448" s="4">
        <v>45138</v>
      </c>
      <c r="C1448" s="37">
        <v>61.0069444444444</v>
      </c>
      <c r="D1448" s="1">
        <f t="shared" si="88"/>
        <v>31</v>
      </c>
      <c r="E1448" s="1">
        <f t="shared" si="89"/>
        <v>2023</v>
      </c>
      <c r="F1448" s="5">
        <f t="shared" si="90"/>
        <v>31</v>
      </c>
      <c r="G1448" s="30">
        <v>45138</v>
      </c>
      <c r="H1448" s="1">
        <f t="shared" si="91"/>
        <v>0</v>
      </c>
    </row>
    <row r="1449" spans="1:8" s="1" customFormat="1" ht="18" x14ac:dyDescent="0.35">
      <c r="A1449" s="1" t="s">
        <v>1472</v>
      </c>
      <c r="B1449" s="4">
        <v>45107</v>
      </c>
      <c r="C1449" s="37">
        <v>61.0486111111111</v>
      </c>
      <c r="D1449" s="1">
        <f t="shared" si="88"/>
        <v>30</v>
      </c>
      <c r="E1449" s="1">
        <f t="shared" si="89"/>
        <v>2023</v>
      </c>
      <c r="F1449" s="5">
        <f t="shared" si="90"/>
        <v>30</v>
      </c>
      <c r="G1449" s="30">
        <v>45107</v>
      </c>
      <c r="H1449" s="1">
        <f t="shared" si="91"/>
        <v>1</v>
      </c>
    </row>
    <row r="1450" spans="1:8" s="1" customFormat="1" ht="18" x14ac:dyDescent="0.35">
      <c r="A1450" s="1" t="s">
        <v>1473</v>
      </c>
      <c r="B1450" s="4">
        <v>45152</v>
      </c>
      <c r="C1450" s="37">
        <v>61.0902777777778</v>
      </c>
      <c r="D1450" s="1">
        <f t="shared" si="88"/>
        <v>14</v>
      </c>
      <c r="E1450" s="1">
        <f t="shared" si="89"/>
        <v>2023</v>
      </c>
      <c r="F1450" s="5">
        <f t="shared" si="90"/>
        <v>14</v>
      </c>
      <c r="G1450" s="30">
        <v>45152</v>
      </c>
      <c r="H1450" s="1">
        <f t="shared" si="91"/>
        <v>2</v>
      </c>
    </row>
    <row r="1451" spans="1:8" s="1" customFormat="1" ht="18" x14ac:dyDescent="0.35">
      <c r="A1451" s="1" t="s">
        <v>1474</v>
      </c>
      <c r="B1451" s="4">
        <v>44236</v>
      </c>
      <c r="C1451" s="37">
        <v>61.1319444444444</v>
      </c>
      <c r="D1451" s="1">
        <f t="shared" si="88"/>
        <v>9</v>
      </c>
      <c r="E1451" s="1">
        <f t="shared" si="89"/>
        <v>2021</v>
      </c>
      <c r="F1451" s="5">
        <f t="shared" si="90"/>
        <v>9</v>
      </c>
      <c r="G1451" s="30">
        <v>44236</v>
      </c>
      <c r="H1451" s="1">
        <f t="shared" si="91"/>
        <v>3</v>
      </c>
    </row>
    <row r="1452" spans="1:8" s="1" customFormat="1" ht="18" x14ac:dyDescent="0.35">
      <c r="A1452" s="1" t="s">
        <v>1475</v>
      </c>
      <c r="B1452" s="4">
        <v>45599</v>
      </c>
      <c r="C1452" s="37">
        <v>61.1736111111111</v>
      </c>
      <c r="D1452" s="1">
        <f t="shared" si="88"/>
        <v>3</v>
      </c>
      <c r="E1452" s="1">
        <f t="shared" si="89"/>
        <v>2024</v>
      </c>
      <c r="F1452" s="5">
        <f t="shared" si="90"/>
        <v>3</v>
      </c>
      <c r="G1452" s="30">
        <v>45599</v>
      </c>
      <c r="H1452" s="1">
        <f t="shared" si="91"/>
        <v>4</v>
      </c>
    </row>
    <row r="1453" spans="1:8" s="1" customFormat="1" ht="18" x14ac:dyDescent="0.35">
      <c r="A1453" s="1" t="s">
        <v>1476</v>
      </c>
      <c r="B1453" s="4">
        <v>45398</v>
      </c>
      <c r="C1453" s="37">
        <v>61.2152777777778</v>
      </c>
      <c r="D1453" s="1">
        <f t="shared" si="88"/>
        <v>16</v>
      </c>
      <c r="E1453" s="1">
        <f t="shared" si="89"/>
        <v>2024</v>
      </c>
      <c r="F1453" s="5">
        <f t="shared" si="90"/>
        <v>16</v>
      </c>
      <c r="G1453" s="30">
        <v>45398</v>
      </c>
      <c r="H1453" s="1">
        <f t="shared" si="91"/>
        <v>5</v>
      </c>
    </row>
    <row r="1454" spans="1:8" s="1" customFormat="1" ht="18" x14ac:dyDescent="0.35">
      <c r="A1454" s="1" t="s">
        <v>1477</v>
      </c>
      <c r="B1454" s="4">
        <v>44720</v>
      </c>
      <c r="C1454" s="37">
        <v>61.2569444444444</v>
      </c>
      <c r="D1454" s="1">
        <f t="shared" si="88"/>
        <v>8</v>
      </c>
      <c r="E1454" s="1">
        <f t="shared" si="89"/>
        <v>2022</v>
      </c>
      <c r="F1454" s="5">
        <f t="shared" si="90"/>
        <v>8</v>
      </c>
      <c r="G1454" s="30">
        <v>44720</v>
      </c>
      <c r="H1454" s="1">
        <f t="shared" si="91"/>
        <v>6</v>
      </c>
    </row>
    <row r="1455" spans="1:8" s="1" customFormat="1" ht="18" x14ac:dyDescent="0.35">
      <c r="A1455" s="1" t="s">
        <v>1478</v>
      </c>
      <c r="B1455" s="4">
        <v>44756</v>
      </c>
      <c r="C1455" s="37">
        <v>61.2986111111111</v>
      </c>
      <c r="D1455" s="1">
        <f t="shared" si="88"/>
        <v>14</v>
      </c>
      <c r="E1455" s="1">
        <f t="shared" si="89"/>
        <v>2022</v>
      </c>
      <c r="F1455" s="5">
        <f t="shared" si="90"/>
        <v>14</v>
      </c>
      <c r="G1455" s="30">
        <v>44756</v>
      </c>
      <c r="H1455" s="1">
        <f t="shared" si="91"/>
        <v>7</v>
      </c>
    </row>
    <row r="1456" spans="1:8" s="1" customFormat="1" ht="18" x14ac:dyDescent="0.35">
      <c r="A1456" s="1" t="s">
        <v>1479</v>
      </c>
      <c r="B1456" s="4">
        <v>44856</v>
      </c>
      <c r="C1456" s="37">
        <v>61.3402777777778</v>
      </c>
      <c r="D1456" s="1">
        <f t="shared" si="88"/>
        <v>22</v>
      </c>
      <c r="E1456" s="1">
        <f t="shared" si="89"/>
        <v>2022</v>
      </c>
      <c r="F1456" s="5">
        <f t="shared" si="90"/>
        <v>22</v>
      </c>
      <c r="G1456" s="30">
        <v>44856</v>
      </c>
      <c r="H1456" s="1">
        <f t="shared" si="91"/>
        <v>8</v>
      </c>
    </row>
    <row r="1457" spans="1:8" s="1" customFormat="1" ht="18" x14ac:dyDescent="0.35">
      <c r="A1457" s="1" t="s">
        <v>1480</v>
      </c>
      <c r="B1457" s="4">
        <v>45553</v>
      </c>
      <c r="C1457" s="37">
        <v>61.3819444444444</v>
      </c>
      <c r="D1457" s="1">
        <f t="shared" si="88"/>
        <v>18</v>
      </c>
      <c r="E1457" s="1">
        <f t="shared" si="89"/>
        <v>2024</v>
      </c>
      <c r="F1457" s="5">
        <f t="shared" si="90"/>
        <v>18</v>
      </c>
      <c r="G1457" s="30">
        <v>45553</v>
      </c>
      <c r="H1457" s="1">
        <f t="shared" si="91"/>
        <v>9</v>
      </c>
    </row>
    <row r="1458" spans="1:8" s="1" customFormat="1" ht="18" x14ac:dyDescent="0.35">
      <c r="A1458" s="1" t="s">
        <v>1481</v>
      </c>
      <c r="B1458" s="4">
        <v>44252</v>
      </c>
      <c r="C1458" s="37">
        <v>61.4236111111111</v>
      </c>
      <c r="D1458" s="1">
        <f t="shared" si="88"/>
        <v>25</v>
      </c>
      <c r="E1458" s="1">
        <f t="shared" si="89"/>
        <v>2021</v>
      </c>
      <c r="F1458" s="5">
        <f t="shared" si="90"/>
        <v>25</v>
      </c>
      <c r="G1458" s="30">
        <v>44252</v>
      </c>
      <c r="H1458" s="1">
        <f t="shared" si="91"/>
        <v>10</v>
      </c>
    </row>
    <row r="1459" spans="1:8" s="1" customFormat="1" ht="18" x14ac:dyDescent="0.35">
      <c r="A1459" s="1" t="s">
        <v>1482</v>
      </c>
      <c r="B1459" s="4">
        <v>44105</v>
      </c>
      <c r="C1459" s="37">
        <v>61.4652777777778</v>
      </c>
      <c r="D1459" s="1">
        <f t="shared" si="88"/>
        <v>1</v>
      </c>
      <c r="E1459" s="1">
        <f t="shared" si="89"/>
        <v>2020</v>
      </c>
      <c r="F1459" s="5">
        <f t="shared" si="90"/>
        <v>1</v>
      </c>
      <c r="G1459" s="30">
        <v>44105</v>
      </c>
      <c r="H1459" s="1">
        <f t="shared" si="91"/>
        <v>11</v>
      </c>
    </row>
    <row r="1460" spans="1:8" s="1" customFormat="1" ht="18" x14ac:dyDescent="0.35">
      <c r="A1460" s="1" t="s">
        <v>1483</v>
      </c>
      <c r="B1460" s="4">
        <v>45067</v>
      </c>
      <c r="C1460" s="37">
        <v>61.5069444444444</v>
      </c>
      <c r="D1460" s="1">
        <f t="shared" si="88"/>
        <v>21</v>
      </c>
      <c r="E1460" s="1">
        <f t="shared" si="89"/>
        <v>2023</v>
      </c>
      <c r="F1460" s="5">
        <f t="shared" si="90"/>
        <v>21</v>
      </c>
      <c r="G1460" s="30">
        <v>45067</v>
      </c>
      <c r="H1460" s="1">
        <f t="shared" si="91"/>
        <v>12</v>
      </c>
    </row>
    <row r="1461" spans="1:8" s="1" customFormat="1" ht="18" x14ac:dyDescent="0.35">
      <c r="A1461" s="1" t="s">
        <v>1484</v>
      </c>
      <c r="B1461" s="4">
        <v>45423</v>
      </c>
      <c r="C1461" s="37">
        <v>61.5486111111111</v>
      </c>
      <c r="D1461" s="1">
        <f t="shared" si="88"/>
        <v>11</v>
      </c>
      <c r="E1461" s="1">
        <f t="shared" si="89"/>
        <v>2024</v>
      </c>
      <c r="F1461" s="5">
        <f t="shared" si="90"/>
        <v>11</v>
      </c>
      <c r="G1461" s="30">
        <v>45423</v>
      </c>
      <c r="H1461" s="1">
        <f t="shared" si="91"/>
        <v>13</v>
      </c>
    </row>
    <row r="1462" spans="1:8" s="1" customFormat="1" ht="18" x14ac:dyDescent="0.35">
      <c r="A1462" s="1" t="s">
        <v>1485</v>
      </c>
      <c r="B1462" s="4">
        <v>44073</v>
      </c>
      <c r="C1462" s="37">
        <v>61.5902777777778</v>
      </c>
      <c r="D1462" s="1">
        <f t="shared" si="88"/>
        <v>30</v>
      </c>
      <c r="E1462" s="1">
        <f t="shared" si="89"/>
        <v>2020</v>
      </c>
      <c r="F1462" s="5">
        <f t="shared" si="90"/>
        <v>30</v>
      </c>
      <c r="G1462" s="30">
        <v>44073</v>
      </c>
      <c r="H1462" s="1">
        <f t="shared" si="91"/>
        <v>14</v>
      </c>
    </row>
    <row r="1463" spans="1:8" s="1" customFormat="1" ht="18" x14ac:dyDescent="0.35">
      <c r="A1463" s="1" t="s">
        <v>1486</v>
      </c>
      <c r="B1463" s="4">
        <v>45333</v>
      </c>
      <c r="C1463" s="37">
        <v>61.6319444444444</v>
      </c>
      <c r="D1463" s="1">
        <f t="shared" si="88"/>
        <v>11</v>
      </c>
      <c r="E1463" s="1">
        <f t="shared" si="89"/>
        <v>2024</v>
      </c>
      <c r="F1463" s="5">
        <f t="shared" si="90"/>
        <v>11</v>
      </c>
      <c r="G1463" s="30">
        <v>45333</v>
      </c>
      <c r="H1463" s="1">
        <f t="shared" si="91"/>
        <v>15</v>
      </c>
    </row>
    <row r="1464" spans="1:8" s="1" customFormat="1" ht="18" x14ac:dyDescent="0.35">
      <c r="A1464" s="1" t="s">
        <v>1487</v>
      </c>
      <c r="B1464" s="4">
        <v>44635</v>
      </c>
      <c r="C1464" s="37">
        <v>61.6736111111111</v>
      </c>
      <c r="D1464" s="1">
        <f t="shared" si="88"/>
        <v>15</v>
      </c>
      <c r="E1464" s="1">
        <f t="shared" si="89"/>
        <v>2022</v>
      </c>
      <c r="F1464" s="5">
        <f t="shared" si="90"/>
        <v>15</v>
      </c>
      <c r="G1464" s="30">
        <v>44635</v>
      </c>
      <c r="H1464" s="1">
        <f t="shared" si="91"/>
        <v>16</v>
      </c>
    </row>
    <row r="1465" spans="1:8" s="1" customFormat="1" ht="18" x14ac:dyDescent="0.35">
      <c r="A1465" s="1" t="s">
        <v>1488</v>
      </c>
      <c r="B1465" s="4">
        <v>45375</v>
      </c>
      <c r="C1465" s="37">
        <v>61.7152777777778</v>
      </c>
      <c r="D1465" s="1">
        <f t="shared" si="88"/>
        <v>24</v>
      </c>
      <c r="E1465" s="1">
        <f t="shared" si="89"/>
        <v>2024</v>
      </c>
      <c r="F1465" s="5">
        <f t="shared" si="90"/>
        <v>24</v>
      </c>
      <c r="G1465" s="30">
        <v>45375</v>
      </c>
      <c r="H1465" s="1">
        <f t="shared" si="91"/>
        <v>17</v>
      </c>
    </row>
    <row r="1466" spans="1:8" s="1" customFormat="1" ht="18" x14ac:dyDescent="0.35">
      <c r="A1466" s="1" t="s">
        <v>1489</v>
      </c>
      <c r="B1466" s="4">
        <v>45085</v>
      </c>
      <c r="C1466" s="37">
        <v>61.7569444444444</v>
      </c>
      <c r="D1466" s="1">
        <f t="shared" si="88"/>
        <v>8</v>
      </c>
      <c r="E1466" s="1">
        <f t="shared" si="89"/>
        <v>2023</v>
      </c>
      <c r="F1466" s="5">
        <f t="shared" si="90"/>
        <v>8</v>
      </c>
      <c r="G1466" s="30">
        <v>45085</v>
      </c>
      <c r="H1466" s="1">
        <f t="shared" si="91"/>
        <v>18</v>
      </c>
    </row>
    <row r="1467" spans="1:8" s="1" customFormat="1" ht="18" x14ac:dyDescent="0.35">
      <c r="A1467" s="1" t="s">
        <v>1490</v>
      </c>
      <c r="B1467" s="4">
        <v>44291</v>
      </c>
      <c r="C1467" s="37">
        <v>61.7986111111111</v>
      </c>
      <c r="D1467" s="1">
        <f t="shared" si="88"/>
        <v>5</v>
      </c>
      <c r="E1467" s="1">
        <f t="shared" si="89"/>
        <v>2021</v>
      </c>
      <c r="F1467" s="5">
        <f t="shared" si="90"/>
        <v>5</v>
      </c>
      <c r="G1467" s="30">
        <v>44291</v>
      </c>
      <c r="H1467" s="1">
        <f t="shared" si="91"/>
        <v>19</v>
      </c>
    </row>
    <row r="1468" spans="1:8" s="1" customFormat="1" ht="18" x14ac:dyDescent="0.35">
      <c r="A1468" s="1" t="s">
        <v>1491</v>
      </c>
      <c r="B1468" s="4">
        <v>45373</v>
      </c>
      <c r="C1468" s="37">
        <v>61.8402777777778</v>
      </c>
      <c r="D1468" s="1">
        <f t="shared" si="88"/>
        <v>22</v>
      </c>
      <c r="E1468" s="1">
        <f t="shared" si="89"/>
        <v>2024</v>
      </c>
      <c r="F1468" s="5">
        <f t="shared" si="90"/>
        <v>22</v>
      </c>
      <c r="G1468" s="30">
        <v>45373</v>
      </c>
      <c r="H1468" s="1">
        <f t="shared" si="91"/>
        <v>20</v>
      </c>
    </row>
    <row r="1469" spans="1:8" s="1" customFormat="1" ht="18" x14ac:dyDescent="0.35">
      <c r="A1469" s="1" t="s">
        <v>1492</v>
      </c>
      <c r="B1469" s="4">
        <v>44823</v>
      </c>
      <c r="C1469" s="37">
        <v>61.8819444444444</v>
      </c>
      <c r="D1469" s="1">
        <f t="shared" si="88"/>
        <v>19</v>
      </c>
      <c r="E1469" s="1">
        <f t="shared" si="89"/>
        <v>2022</v>
      </c>
      <c r="F1469" s="5">
        <f t="shared" si="90"/>
        <v>19</v>
      </c>
      <c r="G1469" s="30">
        <v>44823</v>
      </c>
      <c r="H1469" s="1">
        <f t="shared" si="91"/>
        <v>21</v>
      </c>
    </row>
    <row r="1470" spans="1:8" s="1" customFormat="1" ht="18" x14ac:dyDescent="0.35">
      <c r="A1470" s="1" t="s">
        <v>1493</v>
      </c>
      <c r="B1470" s="4">
        <v>45308</v>
      </c>
      <c r="C1470" s="37">
        <v>61.9236111111111</v>
      </c>
      <c r="D1470" s="1">
        <f t="shared" si="88"/>
        <v>17</v>
      </c>
      <c r="E1470" s="1">
        <f t="shared" si="89"/>
        <v>2024</v>
      </c>
      <c r="F1470" s="5">
        <f t="shared" si="90"/>
        <v>17</v>
      </c>
      <c r="G1470" s="30">
        <v>45308</v>
      </c>
      <c r="H1470" s="1">
        <f t="shared" si="91"/>
        <v>22</v>
      </c>
    </row>
    <row r="1471" spans="1:8" s="1" customFormat="1" ht="18" x14ac:dyDescent="0.35">
      <c r="A1471" s="2">
        <v>394000000000</v>
      </c>
      <c r="B1471" s="4">
        <v>45569</v>
      </c>
      <c r="C1471" s="37">
        <v>61.9652777777778</v>
      </c>
      <c r="D1471" s="1">
        <f t="shared" si="88"/>
        <v>4</v>
      </c>
      <c r="E1471" s="1">
        <f t="shared" si="89"/>
        <v>2024</v>
      </c>
      <c r="F1471" s="5">
        <f t="shared" si="90"/>
        <v>4</v>
      </c>
      <c r="G1471" s="30">
        <v>45569</v>
      </c>
      <c r="H1471" s="1">
        <f t="shared" si="91"/>
        <v>23</v>
      </c>
    </row>
    <row r="1472" spans="1:8" s="1" customFormat="1" ht="18" x14ac:dyDescent="0.35">
      <c r="A1472" s="1" t="s">
        <v>1494</v>
      </c>
      <c r="B1472" s="4">
        <v>44947</v>
      </c>
      <c r="C1472" s="37">
        <v>62.0069444444444</v>
      </c>
      <c r="D1472" s="1">
        <f t="shared" si="88"/>
        <v>21</v>
      </c>
      <c r="E1472" s="1">
        <f t="shared" si="89"/>
        <v>2023</v>
      </c>
      <c r="F1472" s="5">
        <f t="shared" si="90"/>
        <v>21</v>
      </c>
      <c r="G1472" s="30">
        <v>44947</v>
      </c>
      <c r="H1472" s="1">
        <f t="shared" si="91"/>
        <v>0</v>
      </c>
    </row>
    <row r="1473" spans="1:8" s="1" customFormat="1" ht="18" x14ac:dyDescent="0.35">
      <c r="A1473" s="1" t="s">
        <v>1495</v>
      </c>
      <c r="B1473" s="4">
        <v>43916</v>
      </c>
      <c r="C1473" s="37">
        <v>62.0486111111111</v>
      </c>
      <c r="D1473" s="1">
        <f t="shared" si="88"/>
        <v>26</v>
      </c>
      <c r="E1473" s="1">
        <f t="shared" si="89"/>
        <v>2020</v>
      </c>
      <c r="F1473" s="5">
        <f t="shared" si="90"/>
        <v>26</v>
      </c>
      <c r="G1473" s="30">
        <v>43916</v>
      </c>
      <c r="H1473" s="1">
        <f t="shared" si="91"/>
        <v>1</v>
      </c>
    </row>
    <row r="1474" spans="1:8" s="1" customFormat="1" ht="18" x14ac:dyDescent="0.35">
      <c r="A1474" s="2" t="s">
        <v>1496</v>
      </c>
      <c r="B1474" s="4">
        <v>43901</v>
      </c>
      <c r="C1474" s="37">
        <v>62.0902777777778</v>
      </c>
      <c r="D1474" s="1">
        <f t="shared" si="88"/>
        <v>11</v>
      </c>
      <c r="E1474" s="1">
        <f t="shared" si="89"/>
        <v>2020</v>
      </c>
      <c r="F1474" s="5">
        <f t="shared" si="90"/>
        <v>11</v>
      </c>
      <c r="G1474" s="30">
        <v>43901</v>
      </c>
      <c r="H1474" s="1">
        <f t="shared" si="91"/>
        <v>2</v>
      </c>
    </row>
    <row r="1475" spans="1:8" s="1" customFormat="1" ht="18" x14ac:dyDescent="0.35">
      <c r="A1475" s="1" t="s">
        <v>1497</v>
      </c>
      <c r="B1475" s="4">
        <v>44351</v>
      </c>
      <c r="C1475" s="37">
        <v>62.1319444444444</v>
      </c>
      <c r="D1475" s="1">
        <f t="shared" ref="D1475:D1538" si="92">DAY(B1475)</f>
        <v>4</v>
      </c>
      <c r="E1475" s="1">
        <f t="shared" ref="E1475:E1538" si="93">YEAR(B1475)</f>
        <v>2021</v>
      </c>
      <c r="F1475" s="5">
        <f t="shared" ref="F1475:F1538" si="94">D1475</f>
        <v>4</v>
      </c>
      <c r="G1475" s="30">
        <v>44351</v>
      </c>
      <c r="H1475" s="1">
        <f t="shared" ref="H1475:H1538" si="95">HOUR(C1475)</f>
        <v>3</v>
      </c>
    </row>
    <row r="1476" spans="1:8" s="1" customFormat="1" ht="18" x14ac:dyDescent="0.35">
      <c r="A1476" s="1" t="s">
        <v>1498</v>
      </c>
      <c r="B1476" s="4">
        <v>45510</v>
      </c>
      <c r="C1476" s="37">
        <v>62.1736111111111</v>
      </c>
      <c r="D1476" s="1">
        <f t="shared" si="92"/>
        <v>6</v>
      </c>
      <c r="E1476" s="1">
        <f t="shared" si="93"/>
        <v>2024</v>
      </c>
      <c r="F1476" s="5">
        <f t="shared" si="94"/>
        <v>6</v>
      </c>
      <c r="G1476" s="30">
        <v>45510</v>
      </c>
      <c r="H1476" s="1">
        <f t="shared" si="95"/>
        <v>4</v>
      </c>
    </row>
    <row r="1477" spans="1:8" s="1" customFormat="1" ht="18" x14ac:dyDescent="0.35">
      <c r="A1477" s="1" t="s">
        <v>1499</v>
      </c>
      <c r="B1477" s="4">
        <v>44032</v>
      </c>
      <c r="C1477" s="37">
        <v>62.2152777777778</v>
      </c>
      <c r="D1477" s="1">
        <f t="shared" si="92"/>
        <v>20</v>
      </c>
      <c r="E1477" s="1">
        <f t="shared" si="93"/>
        <v>2020</v>
      </c>
      <c r="F1477" s="5">
        <f t="shared" si="94"/>
        <v>20</v>
      </c>
      <c r="G1477" s="30">
        <v>44032</v>
      </c>
      <c r="H1477" s="1">
        <f t="shared" si="95"/>
        <v>5</v>
      </c>
    </row>
    <row r="1478" spans="1:8" s="1" customFormat="1" ht="18" x14ac:dyDescent="0.35">
      <c r="A1478" s="2">
        <v>386000000</v>
      </c>
      <c r="B1478" s="4">
        <v>43992</v>
      </c>
      <c r="C1478" s="37">
        <v>62.2569444444444</v>
      </c>
      <c r="D1478" s="1">
        <f t="shared" si="92"/>
        <v>10</v>
      </c>
      <c r="E1478" s="1">
        <f t="shared" si="93"/>
        <v>2020</v>
      </c>
      <c r="F1478" s="5">
        <f t="shared" si="94"/>
        <v>10</v>
      </c>
      <c r="G1478" s="30">
        <v>43992</v>
      </c>
      <c r="H1478" s="1">
        <f t="shared" si="95"/>
        <v>6</v>
      </c>
    </row>
    <row r="1479" spans="1:8" s="1" customFormat="1" ht="18" x14ac:dyDescent="0.35">
      <c r="A1479" s="1" t="s">
        <v>1500</v>
      </c>
      <c r="B1479" s="4">
        <v>45444</v>
      </c>
      <c r="C1479" s="37">
        <v>62.2986111111111</v>
      </c>
      <c r="D1479" s="1">
        <f t="shared" si="92"/>
        <v>1</v>
      </c>
      <c r="E1479" s="1">
        <f t="shared" si="93"/>
        <v>2024</v>
      </c>
      <c r="F1479" s="5">
        <f t="shared" si="94"/>
        <v>1</v>
      </c>
      <c r="G1479" s="30">
        <v>45444</v>
      </c>
      <c r="H1479" s="1">
        <f t="shared" si="95"/>
        <v>7</v>
      </c>
    </row>
    <row r="1480" spans="1:8" s="1" customFormat="1" ht="18" x14ac:dyDescent="0.35">
      <c r="A1480" s="1" t="s">
        <v>1501</v>
      </c>
      <c r="B1480" s="4">
        <v>45411</v>
      </c>
      <c r="C1480" s="37">
        <v>62.3402777777778</v>
      </c>
      <c r="D1480" s="1">
        <f t="shared" si="92"/>
        <v>29</v>
      </c>
      <c r="E1480" s="1">
        <f t="shared" si="93"/>
        <v>2024</v>
      </c>
      <c r="F1480" s="5">
        <f t="shared" si="94"/>
        <v>29</v>
      </c>
      <c r="G1480" s="30">
        <v>45411</v>
      </c>
      <c r="H1480" s="1">
        <f t="shared" si="95"/>
        <v>8</v>
      </c>
    </row>
    <row r="1481" spans="1:8" s="1" customFormat="1" ht="18" x14ac:dyDescent="0.35">
      <c r="A1481" s="1" t="s">
        <v>1502</v>
      </c>
      <c r="B1481" s="4">
        <v>45623</v>
      </c>
      <c r="C1481" s="37">
        <v>62.3819444444444</v>
      </c>
      <c r="D1481" s="1">
        <f t="shared" si="92"/>
        <v>27</v>
      </c>
      <c r="E1481" s="1">
        <f t="shared" si="93"/>
        <v>2024</v>
      </c>
      <c r="F1481" s="5">
        <f t="shared" si="94"/>
        <v>27</v>
      </c>
      <c r="G1481" s="30">
        <v>45623</v>
      </c>
      <c r="H1481" s="1">
        <f t="shared" si="95"/>
        <v>9</v>
      </c>
    </row>
    <row r="1482" spans="1:8" s="1" customFormat="1" ht="18" x14ac:dyDescent="0.35">
      <c r="A1482" s="1" t="s">
        <v>1503</v>
      </c>
      <c r="B1482" s="4">
        <v>45380</v>
      </c>
      <c r="C1482" s="37">
        <v>62.4236111111111</v>
      </c>
      <c r="D1482" s="1">
        <f t="shared" si="92"/>
        <v>29</v>
      </c>
      <c r="E1482" s="1">
        <f t="shared" si="93"/>
        <v>2024</v>
      </c>
      <c r="F1482" s="5">
        <f t="shared" si="94"/>
        <v>29</v>
      </c>
      <c r="G1482" s="30">
        <v>45380</v>
      </c>
      <c r="H1482" s="1">
        <f t="shared" si="95"/>
        <v>10</v>
      </c>
    </row>
    <row r="1483" spans="1:8" s="1" customFormat="1" ht="18" x14ac:dyDescent="0.35">
      <c r="A1483" s="1" t="s">
        <v>1504</v>
      </c>
      <c r="B1483" s="4">
        <v>44867</v>
      </c>
      <c r="C1483" s="37">
        <v>62.4652777777778</v>
      </c>
      <c r="D1483" s="1">
        <f t="shared" si="92"/>
        <v>2</v>
      </c>
      <c r="E1483" s="1">
        <f t="shared" si="93"/>
        <v>2022</v>
      </c>
      <c r="F1483" s="5">
        <f t="shared" si="94"/>
        <v>2</v>
      </c>
      <c r="G1483" s="30">
        <v>44867</v>
      </c>
      <c r="H1483" s="1">
        <f t="shared" si="95"/>
        <v>11</v>
      </c>
    </row>
    <row r="1484" spans="1:8" s="1" customFormat="1" ht="18" x14ac:dyDescent="0.35">
      <c r="A1484" s="1" t="s">
        <v>1505</v>
      </c>
      <c r="B1484" s="4">
        <v>45584</v>
      </c>
      <c r="C1484" s="37">
        <v>62.5069444444444</v>
      </c>
      <c r="D1484" s="1">
        <f t="shared" si="92"/>
        <v>19</v>
      </c>
      <c r="E1484" s="1">
        <f t="shared" si="93"/>
        <v>2024</v>
      </c>
      <c r="F1484" s="5">
        <f t="shared" si="94"/>
        <v>19</v>
      </c>
      <c r="G1484" s="30">
        <v>45584</v>
      </c>
      <c r="H1484" s="1">
        <f t="shared" si="95"/>
        <v>12</v>
      </c>
    </row>
    <row r="1485" spans="1:8" s="1" customFormat="1" ht="18" x14ac:dyDescent="0.35">
      <c r="A1485" s="1" t="s">
        <v>1506</v>
      </c>
      <c r="B1485" s="4">
        <v>43932</v>
      </c>
      <c r="C1485" s="37">
        <v>62.5486111111111</v>
      </c>
      <c r="D1485" s="1">
        <f t="shared" si="92"/>
        <v>11</v>
      </c>
      <c r="E1485" s="1">
        <f t="shared" si="93"/>
        <v>2020</v>
      </c>
      <c r="F1485" s="5">
        <f t="shared" si="94"/>
        <v>11</v>
      </c>
      <c r="G1485" s="30">
        <v>43932</v>
      </c>
      <c r="H1485" s="1">
        <f t="shared" si="95"/>
        <v>13</v>
      </c>
    </row>
    <row r="1486" spans="1:8" s="1" customFormat="1" ht="18" x14ac:dyDescent="0.35">
      <c r="A1486" s="1" t="s">
        <v>1507</v>
      </c>
      <c r="B1486" s="4">
        <v>44602</v>
      </c>
      <c r="C1486" s="37">
        <v>62.5902777777778</v>
      </c>
      <c r="D1486" s="1">
        <f t="shared" si="92"/>
        <v>10</v>
      </c>
      <c r="E1486" s="1">
        <f t="shared" si="93"/>
        <v>2022</v>
      </c>
      <c r="F1486" s="5">
        <f t="shared" si="94"/>
        <v>10</v>
      </c>
      <c r="G1486" s="30">
        <v>44602</v>
      </c>
      <c r="H1486" s="1">
        <f t="shared" si="95"/>
        <v>14</v>
      </c>
    </row>
    <row r="1487" spans="1:8" s="1" customFormat="1" ht="18" x14ac:dyDescent="0.35">
      <c r="A1487" s="1" t="s">
        <v>1508</v>
      </c>
      <c r="B1487" s="4">
        <v>44244</v>
      </c>
      <c r="C1487" s="37">
        <v>62.6319444444444</v>
      </c>
      <c r="D1487" s="1">
        <f t="shared" si="92"/>
        <v>17</v>
      </c>
      <c r="E1487" s="1">
        <f t="shared" si="93"/>
        <v>2021</v>
      </c>
      <c r="F1487" s="5">
        <f t="shared" si="94"/>
        <v>17</v>
      </c>
      <c r="G1487" s="30">
        <v>44244</v>
      </c>
      <c r="H1487" s="1">
        <f t="shared" si="95"/>
        <v>15</v>
      </c>
    </row>
    <row r="1488" spans="1:8" s="1" customFormat="1" ht="18" x14ac:dyDescent="0.35">
      <c r="A1488" s="1" t="s">
        <v>1509</v>
      </c>
      <c r="B1488" s="4">
        <v>44282</v>
      </c>
      <c r="C1488" s="37">
        <v>62.6736111111111</v>
      </c>
      <c r="D1488" s="1">
        <f t="shared" si="92"/>
        <v>27</v>
      </c>
      <c r="E1488" s="1">
        <f t="shared" si="93"/>
        <v>2021</v>
      </c>
      <c r="F1488" s="5">
        <f t="shared" si="94"/>
        <v>27</v>
      </c>
      <c r="G1488" s="30">
        <v>44282</v>
      </c>
      <c r="H1488" s="1">
        <f t="shared" si="95"/>
        <v>16</v>
      </c>
    </row>
    <row r="1489" spans="1:8" s="1" customFormat="1" ht="18" x14ac:dyDescent="0.35">
      <c r="A1489" s="1" t="s">
        <v>1510</v>
      </c>
      <c r="B1489" s="4">
        <v>43957</v>
      </c>
      <c r="C1489" s="37">
        <v>62.7152777777778</v>
      </c>
      <c r="D1489" s="1">
        <f t="shared" si="92"/>
        <v>6</v>
      </c>
      <c r="E1489" s="1">
        <f t="shared" si="93"/>
        <v>2020</v>
      </c>
      <c r="F1489" s="5">
        <f t="shared" si="94"/>
        <v>6</v>
      </c>
      <c r="G1489" s="30">
        <v>43957</v>
      </c>
      <c r="H1489" s="1">
        <f t="shared" si="95"/>
        <v>17</v>
      </c>
    </row>
    <row r="1490" spans="1:8" s="1" customFormat="1" ht="18" x14ac:dyDescent="0.35">
      <c r="A1490" s="1" t="s">
        <v>1511</v>
      </c>
      <c r="B1490" s="4">
        <v>45013</v>
      </c>
      <c r="C1490" s="37">
        <v>62.7569444444444</v>
      </c>
      <c r="D1490" s="1">
        <f t="shared" si="92"/>
        <v>28</v>
      </c>
      <c r="E1490" s="1">
        <f t="shared" si="93"/>
        <v>2023</v>
      </c>
      <c r="F1490" s="5">
        <f t="shared" si="94"/>
        <v>28</v>
      </c>
      <c r="G1490" s="30">
        <v>45013</v>
      </c>
      <c r="H1490" s="1">
        <f t="shared" si="95"/>
        <v>18</v>
      </c>
    </row>
    <row r="1491" spans="1:8" s="1" customFormat="1" ht="18" x14ac:dyDescent="0.35">
      <c r="A1491" s="1" t="s">
        <v>1512</v>
      </c>
      <c r="B1491" s="4">
        <v>44768</v>
      </c>
      <c r="C1491" s="37">
        <v>62.7986111111111</v>
      </c>
      <c r="D1491" s="1">
        <f t="shared" si="92"/>
        <v>26</v>
      </c>
      <c r="E1491" s="1">
        <f t="shared" si="93"/>
        <v>2022</v>
      </c>
      <c r="F1491" s="5">
        <f t="shared" si="94"/>
        <v>26</v>
      </c>
      <c r="G1491" s="30">
        <v>44768</v>
      </c>
      <c r="H1491" s="1">
        <f t="shared" si="95"/>
        <v>19</v>
      </c>
    </row>
    <row r="1492" spans="1:8" s="1" customFormat="1" ht="18" x14ac:dyDescent="0.35">
      <c r="A1492" s="1" t="s">
        <v>1513</v>
      </c>
      <c r="B1492" s="4">
        <v>44475</v>
      </c>
      <c r="C1492" s="37">
        <v>62.8402777777778</v>
      </c>
      <c r="D1492" s="1">
        <f t="shared" si="92"/>
        <v>6</v>
      </c>
      <c r="E1492" s="1">
        <f t="shared" si="93"/>
        <v>2021</v>
      </c>
      <c r="F1492" s="5">
        <f t="shared" si="94"/>
        <v>6</v>
      </c>
      <c r="G1492" s="30">
        <v>44475</v>
      </c>
      <c r="H1492" s="1">
        <f t="shared" si="95"/>
        <v>20</v>
      </c>
    </row>
    <row r="1493" spans="1:8" s="1" customFormat="1" ht="18" x14ac:dyDescent="0.35">
      <c r="A1493" s="1" t="s">
        <v>1514</v>
      </c>
      <c r="B1493" s="4">
        <v>43938</v>
      </c>
      <c r="C1493" s="37">
        <v>62.8819444444444</v>
      </c>
      <c r="D1493" s="1">
        <f t="shared" si="92"/>
        <v>17</v>
      </c>
      <c r="E1493" s="1">
        <f t="shared" si="93"/>
        <v>2020</v>
      </c>
      <c r="F1493" s="5">
        <f t="shared" si="94"/>
        <v>17</v>
      </c>
      <c r="G1493" s="30">
        <v>43938</v>
      </c>
      <c r="H1493" s="1">
        <f t="shared" si="95"/>
        <v>21</v>
      </c>
    </row>
    <row r="1494" spans="1:8" s="1" customFormat="1" ht="18" x14ac:dyDescent="0.35">
      <c r="A1494" s="1" t="s">
        <v>1515</v>
      </c>
      <c r="B1494" s="4">
        <v>43920</v>
      </c>
      <c r="C1494" s="37">
        <v>62.9236111111111</v>
      </c>
      <c r="D1494" s="1">
        <f t="shared" si="92"/>
        <v>30</v>
      </c>
      <c r="E1494" s="1">
        <f t="shared" si="93"/>
        <v>2020</v>
      </c>
      <c r="F1494" s="5">
        <f t="shared" si="94"/>
        <v>30</v>
      </c>
      <c r="G1494" s="30">
        <v>43920</v>
      </c>
      <c r="H1494" s="1">
        <f t="shared" si="95"/>
        <v>22</v>
      </c>
    </row>
    <row r="1495" spans="1:8" s="1" customFormat="1" ht="18" x14ac:dyDescent="0.35">
      <c r="A1495" s="1" t="s">
        <v>1516</v>
      </c>
      <c r="B1495" s="4">
        <v>45209</v>
      </c>
      <c r="C1495" s="37">
        <v>62.9652777777778</v>
      </c>
      <c r="D1495" s="1">
        <f t="shared" si="92"/>
        <v>10</v>
      </c>
      <c r="E1495" s="1">
        <f t="shared" si="93"/>
        <v>2023</v>
      </c>
      <c r="F1495" s="5">
        <f t="shared" si="94"/>
        <v>10</v>
      </c>
      <c r="G1495" s="30">
        <v>45209</v>
      </c>
      <c r="H1495" s="1">
        <f t="shared" si="95"/>
        <v>23</v>
      </c>
    </row>
    <row r="1496" spans="1:8" s="1" customFormat="1" ht="18" x14ac:dyDescent="0.35">
      <c r="A1496" s="1" t="s">
        <v>1517</v>
      </c>
      <c r="B1496" s="4">
        <v>44543</v>
      </c>
      <c r="C1496" s="37">
        <v>63.0069444444444</v>
      </c>
      <c r="D1496" s="1">
        <f t="shared" si="92"/>
        <v>13</v>
      </c>
      <c r="E1496" s="1">
        <f t="shared" si="93"/>
        <v>2021</v>
      </c>
      <c r="F1496" s="5">
        <f t="shared" si="94"/>
        <v>13</v>
      </c>
      <c r="G1496" s="30">
        <v>44543</v>
      </c>
      <c r="H1496" s="1">
        <f t="shared" si="95"/>
        <v>0</v>
      </c>
    </row>
    <row r="1497" spans="1:8" s="1" customFormat="1" ht="18" x14ac:dyDescent="0.35">
      <c r="A1497" s="1" t="s">
        <v>1518</v>
      </c>
      <c r="B1497" s="4">
        <v>45112</v>
      </c>
      <c r="C1497" s="37">
        <v>63.0486111111111</v>
      </c>
      <c r="D1497" s="1">
        <f t="shared" si="92"/>
        <v>5</v>
      </c>
      <c r="E1497" s="1">
        <f t="shared" si="93"/>
        <v>2023</v>
      </c>
      <c r="F1497" s="5">
        <f t="shared" si="94"/>
        <v>5</v>
      </c>
      <c r="G1497" s="30">
        <v>45112</v>
      </c>
      <c r="H1497" s="1">
        <f t="shared" si="95"/>
        <v>1</v>
      </c>
    </row>
    <row r="1498" spans="1:8" s="1" customFormat="1" ht="18" x14ac:dyDescent="0.35">
      <c r="A1498" s="1" t="s">
        <v>1519</v>
      </c>
      <c r="B1498" s="4">
        <v>45506</v>
      </c>
      <c r="C1498" s="37">
        <v>63.0902777777778</v>
      </c>
      <c r="D1498" s="1">
        <f t="shared" si="92"/>
        <v>2</v>
      </c>
      <c r="E1498" s="1">
        <f t="shared" si="93"/>
        <v>2024</v>
      </c>
      <c r="F1498" s="5">
        <f t="shared" si="94"/>
        <v>2</v>
      </c>
      <c r="G1498" s="30">
        <v>45506</v>
      </c>
      <c r="H1498" s="1">
        <f t="shared" si="95"/>
        <v>2</v>
      </c>
    </row>
    <row r="1499" spans="1:8" s="1" customFormat="1" ht="18" x14ac:dyDescent="0.35">
      <c r="A1499" s="1" t="s">
        <v>1520</v>
      </c>
      <c r="B1499" s="4">
        <v>45398</v>
      </c>
      <c r="C1499" s="37">
        <v>63.1319444444444</v>
      </c>
      <c r="D1499" s="1">
        <f t="shared" si="92"/>
        <v>16</v>
      </c>
      <c r="E1499" s="1">
        <f t="shared" si="93"/>
        <v>2024</v>
      </c>
      <c r="F1499" s="5">
        <f t="shared" si="94"/>
        <v>16</v>
      </c>
      <c r="G1499" s="30">
        <v>45398</v>
      </c>
      <c r="H1499" s="1">
        <f t="shared" si="95"/>
        <v>3</v>
      </c>
    </row>
    <row r="1500" spans="1:8" s="1" customFormat="1" ht="18" x14ac:dyDescent="0.35">
      <c r="A1500" s="1" t="s">
        <v>1521</v>
      </c>
      <c r="B1500" s="4">
        <v>44542</v>
      </c>
      <c r="C1500" s="37">
        <v>63.1736111111111</v>
      </c>
      <c r="D1500" s="1">
        <f t="shared" si="92"/>
        <v>12</v>
      </c>
      <c r="E1500" s="1">
        <f t="shared" si="93"/>
        <v>2021</v>
      </c>
      <c r="F1500" s="5">
        <f t="shared" si="94"/>
        <v>12</v>
      </c>
      <c r="G1500" s="30">
        <v>44542</v>
      </c>
      <c r="H1500" s="1">
        <f t="shared" si="95"/>
        <v>4</v>
      </c>
    </row>
    <row r="1501" spans="1:8" s="1" customFormat="1" ht="18" x14ac:dyDescent="0.35">
      <c r="A1501" s="1" t="s">
        <v>1522</v>
      </c>
      <c r="B1501" s="4">
        <v>44847</v>
      </c>
      <c r="C1501" s="37">
        <v>63.2152777777778</v>
      </c>
      <c r="D1501" s="1">
        <f t="shared" si="92"/>
        <v>13</v>
      </c>
      <c r="E1501" s="1">
        <f t="shared" si="93"/>
        <v>2022</v>
      </c>
      <c r="F1501" s="5">
        <f t="shared" si="94"/>
        <v>13</v>
      </c>
      <c r="G1501" s="30">
        <v>44847</v>
      </c>
      <c r="H1501" s="1">
        <f t="shared" si="95"/>
        <v>5</v>
      </c>
    </row>
    <row r="1502" spans="1:8" s="1" customFormat="1" ht="18" x14ac:dyDescent="0.35">
      <c r="A1502" s="1" t="s">
        <v>1523</v>
      </c>
      <c r="B1502" s="4">
        <v>44717</v>
      </c>
      <c r="C1502" s="37">
        <v>63.2569444444444</v>
      </c>
      <c r="D1502" s="1">
        <f t="shared" si="92"/>
        <v>5</v>
      </c>
      <c r="E1502" s="1">
        <f t="shared" si="93"/>
        <v>2022</v>
      </c>
      <c r="F1502" s="5">
        <f t="shared" si="94"/>
        <v>5</v>
      </c>
      <c r="G1502" s="30">
        <v>44717</v>
      </c>
      <c r="H1502" s="1">
        <f t="shared" si="95"/>
        <v>6</v>
      </c>
    </row>
    <row r="1503" spans="1:8" s="1" customFormat="1" ht="18" x14ac:dyDescent="0.35">
      <c r="A1503" s="1" t="s">
        <v>1524</v>
      </c>
      <c r="B1503" s="4">
        <v>45332</v>
      </c>
      <c r="C1503" s="37">
        <v>63.2986111111111</v>
      </c>
      <c r="D1503" s="1">
        <f t="shared" si="92"/>
        <v>10</v>
      </c>
      <c r="E1503" s="1">
        <f t="shared" si="93"/>
        <v>2024</v>
      </c>
      <c r="F1503" s="5">
        <f t="shared" si="94"/>
        <v>10</v>
      </c>
      <c r="G1503" s="30">
        <v>45332</v>
      </c>
      <c r="H1503" s="1">
        <f t="shared" si="95"/>
        <v>7</v>
      </c>
    </row>
    <row r="1504" spans="1:8" s="1" customFormat="1" ht="18" x14ac:dyDescent="0.35">
      <c r="A1504" s="1" t="s">
        <v>1525</v>
      </c>
      <c r="B1504" s="4">
        <v>45500</v>
      </c>
      <c r="C1504" s="37">
        <v>63.3402777777778</v>
      </c>
      <c r="D1504" s="1">
        <f t="shared" si="92"/>
        <v>27</v>
      </c>
      <c r="E1504" s="1">
        <f t="shared" si="93"/>
        <v>2024</v>
      </c>
      <c r="F1504" s="5">
        <f t="shared" si="94"/>
        <v>27</v>
      </c>
      <c r="G1504" s="30">
        <v>45500</v>
      </c>
      <c r="H1504" s="1">
        <f t="shared" si="95"/>
        <v>8</v>
      </c>
    </row>
    <row r="1505" spans="1:8" s="1" customFormat="1" ht="18" x14ac:dyDescent="0.35">
      <c r="A1505" s="1" t="s">
        <v>1526</v>
      </c>
      <c r="B1505" s="4">
        <v>44139</v>
      </c>
      <c r="C1505" s="37">
        <v>63.3819444444444</v>
      </c>
      <c r="D1505" s="1">
        <f t="shared" si="92"/>
        <v>4</v>
      </c>
      <c r="E1505" s="1">
        <f t="shared" si="93"/>
        <v>2020</v>
      </c>
      <c r="F1505" s="5">
        <f t="shared" si="94"/>
        <v>4</v>
      </c>
      <c r="G1505" s="30">
        <v>44139</v>
      </c>
      <c r="H1505" s="1">
        <f t="shared" si="95"/>
        <v>9</v>
      </c>
    </row>
    <row r="1506" spans="1:8" s="1" customFormat="1" ht="18" x14ac:dyDescent="0.35">
      <c r="A1506" s="1" t="s">
        <v>1527</v>
      </c>
      <c r="B1506" s="4">
        <v>45087</v>
      </c>
      <c r="C1506" s="37">
        <v>63.4236111111111</v>
      </c>
      <c r="D1506" s="1">
        <f t="shared" si="92"/>
        <v>10</v>
      </c>
      <c r="E1506" s="1">
        <f t="shared" si="93"/>
        <v>2023</v>
      </c>
      <c r="F1506" s="5">
        <f t="shared" si="94"/>
        <v>10</v>
      </c>
      <c r="G1506" s="30">
        <v>45087</v>
      </c>
      <c r="H1506" s="1">
        <f t="shared" si="95"/>
        <v>10</v>
      </c>
    </row>
    <row r="1507" spans="1:8" s="1" customFormat="1" ht="18" x14ac:dyDescent="0.35">
      <c r="A1507" s="1" t="s">
        <v>1528</v>
      </c>
      <c r="B1507" s="4">
        <v>43953</v>
      </c>
      <c r="C1507" s="37">
        <v>63.4652777777778</v>
      </c>
      <c r="D1507" s="1">
        <f t="shared" si="92"/>
        <v>2</v>
      </c>
      <c r="E1507" s="1">
        <f t="shared" si="93"/>
        <v>2020</v>
      </c>
      <c r="F1507" s="5">
        <f t="shared" si="94"/>
        <v>2</v>
      </c>
      <c r="G1507" s="30">
        <v>43953</v>
      </c>
      <c r="H1507" s="1">
        <f t="shared" si="95"/>
        <v>11</v>
      </c>
    </row>
    <row r="1508" spans="1:8" s="1" customFormat="1" ht="18" x14ac:dyDescent="0.35">
      <c r="A1508" s="1" t="s">
        <v>1529</v>
      </c>
      <c r="B1508" s="4">
        <v>44218</v>
      </c>
      <c r="C1508" s="37">
        <v>63.5069444444444</v>
      </c>
      <c r="D1508" s="1">
        <f t="shared" si="92"/>
        <v>22</v>
      </c>
      <c r="E1508" s="1">
        <f t="shared" si="93"/>
        <v>2021</v>
      </c>
      <c r="F1508" s="5">
        <f t="shared" si="94"/>
        <v>22</v>
      </c>
      <c r="G1508" s="30">
        <v>44218</v>
      </c>
      <c r="H1508" s="1">
        <f t="shared" si="95"/>
        <v>12</v>
      </c>
    </row>
    <row r="1509" spans="1:8" s="1" customFormat="1" ht="18" x14ac:dyDescent="0.35">
      <c r="A1509" s="1" t="s">
        <v>1530</v>
      </c>
      <c r="B1509" s="4">
        <v>44412</v>
      </c>
      <c r="C1509" s="37">
        <v>63.5486111111111</v>
      </c>
      <c r="D1509" s="1">
        <f t="shared" si="92"/>
        <v>4</v>
      </c>
      <c r="E1509" s="1">
        <f t="shared" si="93"/>
        <v>2021</v>
      </c>
      <c r="F1509" s="5">
        <f t="shared" si="94"/>
        <v>4</v>
      </c>
      <c r="G1509" s="30">
        <v>44412</v>
      </c>
      <c r="H1509" s="1">
        <f t="shared" si="95"/>
        <v>13</v>
      </c>
    </row>
    <row r="1510" spans="1:8" s="1" customFormat="1" ht="18" x14ac:dyDescent="0.35">
      <c r="A1510" s="1" t="s">
        <v>1531</v>
      </c>
      <c r="B1510" s="4">
        <v>45040</v>
      </c>
      <c r="C1510" s="37">
        <v>63.5902777777778</v>
      </c>
      <c r="D1510" s="1">
        <f t="shared" si="92"/>
        <v>24</v>
      </c>
      <c r="E1510" s="1">
        <f t="shared" si="93"/>
        <v>2023</v>
      </c>
      <c r="F1510" s="5">
        <f t="shared" si="94"/>
        <v>24</v>
      </c>
      <c r="G1510" s="30">
        <v>45040</v>
      </c>
      <c r="H1510" s="1">
        <f t="shared" si="95"/>
        <v>14</v>
      </c>
    </row>
    <row r="1511" spans="1:8" s="1" customFormat="1" ht="18" x14ac:dyDescent="0.35">
      <c r="A1511" s="1" t="s">
        <v>1532</v>
      </c>
      <c r="B1511" s="4">
        <v>44491</v>
      </c>
      <c r="C1511" s="37">
        <v>63.6319444444444</v>
      </c>
      <c r="D1511" s="1">
        <f t="shared" si="92"/>
        <v>22</v>
      </c>
      <c r="E1511" s="1">
        <f t="shared" si="93"/>
        <v>2021</v>
      </c>
      <c r="F1511" s="5">
        <f t="shared" si="94"/>
        <v>22</v>
      </c>
      <c r="G1511" s="30">
        <v>44491</v>
      </c>
      <c r="H1511" s="1">
        <f t="shared" si="95"/>
        <v>15</v>
      </c>
    </row>
    <row r="1512" spans="1:8" s="1" customFormat="1" ht="18" x14ac:dyDescent="0.35">
      <c r="A1512" s="1" t="s">
        <v>1533</v>
      </c>
      <c r="B1512" s="4">
        <v>43914</v>
      </c>
      <c r="C1512" s="37">
        <v>63.6736111111111</v>
      </c>
      <c r="D1512" s="1">
        <f t="shared" si="92"/>
        <v>24</v>
      </c>
      <c r="E1512" s="1">
        <f t="shared" si="93"/>
        <v>2020</v>
      </c>
      <c r="F1512" s="5">
        <f t="shared" si="94"/>
        <v>24</v>
      </c>
      <c r="G1512" s="30">
        <v>43914</v>
      </c>
      <c r="H1512" s="1">
        <f t="shared" si="95"/>
        <v>16</v>
      </c>
    </row>
    <row r="1513" spans="1:8" s="1" customFormat="1" ht="18" x14ac:dyDescent="0.35">
      <c r="A1513" s="1" t="s">
        <v>1534</v>
      </c>
      <c r="B1513" s="4">
        <v>43847</v>
      </c>
      <c r="C1513" s="37">
        <v>63.7152777777778</v>
      </c>
      <c r="D1513" s="1">
        <f t="shared" si="92"/>
        <v>17</v>
      </c>
      <c r="E1513" s="1">
        <f t="shared" si="93"/>
        <v>2020</v>
      </c>
      <c r="F1513" s="5">
        <f t="shared" si="94"/>
        <v>17</v>
      </c>
      <c r="G1513" s="30">
        <v>43847</v>
      </c>
      <c r="H1513" s="1">
        <f t="shared" si="95"/>
        <v>17</v>
      </c>
    </row>
    <row r="1514" spans="1:8" s="1" customFormat="1" ht="18" x14ac:dyDescent="0.35">
      <c r="A1514" s="1" t="s">
        <v>1535</v>
      </c>
      <c r="B1514" s="4">
        <v>45175</v>
      </c>
      <c r="C1514" s="37">
        <v>63.7569444444444</v>
      </c>
      <c r="D1514" s="1">
        <f t="shared" si="92"/>
        <v>6</v>
      </c>
      <c r="E1514" s="1">
        <f t="shared" si="93"/>
        <v>2023</v>
      </c>
      <c r="F1514" s="5">
        <f t="shared" si="94"/>
        <v>6</v>
      </c>
      <c r="G1514" s="30">
        <v>45175</v>
      </c>
      <c r="H1514" s="1">
        <f t="shared" si="95"/>
        <v>18</v>
      </c>
    </row>
    <row r="1515" spans="1:8" s="1" customFormat="1" ht="18" x14ac:dyDescent="0.35">
      <c r="A1515" s="1" t="s">
        <v>1536</v>
      </c>
      <c r="B1515" s="4">
        <v>44433</v>
      </c>
      <c r="C1515" s="37">
        <v>63.7986111111111</v>
      </c>
      <c r="D1515" s="1">
        <f t="shared" si="92"/>
        <v>25</v>
      </c>
      <c r="E1515" s="1">
        <f t="shared" si="93"/>
        <v>2021</v>
      </c>
      <c r="F1515" s="5">
        <f t="shared" si="94"/>
        <v>25</v>
      </c>
      <c r="G1515" s="30">
        <v>44433</v>
      </c>
      <c r="H1515" s="1">
        <f t="shared" si="95"/>
        <v>19</v>
      </c>
    </row>
    <row r="1516" spans="1:8" s="1" customFormat="1" ht="18" x14ac:dyDescent="0.35">
      <c r="A1516" s="1" t="s">
        <v>1537</v>
      </c>
      <c r="B1516" s="4">
        <v>44526</v>
      </c>
      <c r="C1516" s="37">
        <v>63.8402777777778</v>
      </c>
      <c r="D1516" s="1">
        <f t="shared" si="92"/>
        <v>26</v>
      </c>
      <c r="E1516" s="1">
        <f t="shared" si="93"/>
        <v>2021</v>
      </c>
      <c r="F1516" s="5">
        <f t="shared" si="94"/>
        <v>26</v>
      </c>
      <c r="G1516" s="30">
        <v>44526</v>
      </c>
      <c r="H1516" s="1">
        <f t="shared" si="95"/>
        <v>20</v>
      </c>
    </row>
    <row r="1517" spans="1:8" s="1" customFormat="1" ht="18" x14ac:dyDescent="0.35">
      <c r="A1517" s="1" t="s">
        <v>1538</v>
      </c>
      <c r="B1517" s="4">
        <v>44878</v>
      </c>
      <c r="C1517" s="37">
        <v>63.8819444444444</v>
      </c>
      <c r="D1517" s="1">
        <f t="shared" si="92"/>
        <v>13</v>
      </c>
      <c r="E1517" s="1">
        <f t="shared" si="93"/>
        <v>2022</v>
      </c>
      <c r="F1517" s="5">
        <f t="shared" si="94"/>
        <v>13</v>
      </c>
      <c r="G1517" s="30">
        <v>44878</v>
      </c>
      <c r="H1517" s="1">
        <f t="shared" si="95"/>
        <v>21</v>
      </c>
    </row>
    <row r="1518" spans="1:8" s="1" customFormat="1" ht="18" x14ac:dyDescent="0.35">
      <c r="A1518" s="1" t="s">
        <v>1539</v>
      </c>
      <c r="B1518" s="4">
        <v>44848</v>
      </c>
      <c r="C1518" s="37">
        <v>63.9236111111111</v>
      </c>
      <c r="D1518" s="1">
        <f t="shared" si="92"/>
        <v>14</v>
      </c>
      <c r="E1518" s="1">
        <f t="shared" si="93"/>
        <v>2022</v>
      </c>
      <c r="F1518" s="5">
        <f t="shared" si="94"/>
        <v>14</v>
      </c>
      <c r="G1518" s="30">
        <v>44848</v>
      </c>
      <c r="H1518" s="1">
        <f t="shared" si="95"/>
        <v>22</v>
      </c>
    </row>
    <row r="1519" spans="1:8" s="1" customFormat="1" ht="18" x14ac:dyDescent="0.35">
      <c r="A1519" s="1" t="s">
        <v>1540</v>
      </c>
      <c r="B1519" s="4">
        <v>44504</v>
      </c>
      <c r="C1519" s="37">
        <v>63.9652777777778</v>
      </c>
      <c r="D1519" s="1">
        <f t="shared" si="92"/>
        <v>4</v>
      </c>
      <c r="E1519" s="1">
        <f t="shared" si="93"/>
        <v>2021</v>
      </c>
      <c r="F1519" s="5">
        <f t="shared" si="94"/>
        <v>4</v>
      </c>
      <c r="G1519" s="30">
        <v>44504</v>
      </c>
      <c r="H1519" s="1">
        <f t="shared" si="95"/>
        <v>23</v>
      </c>
    </row>
    <row r="1520" spans="1:8" s="1" customFormat="1" ht="18" x14ac:dyDescent="0.35">
      <c r="A1520" s="1" t="s">
        <v>1541</v>
      </c>
      <c r="B1520" s="4">
        <v>44689</v>
      </c>
      <c r="C1520" s="37">
        <v>64.0069444444444</v>
      </c>
      <c r="D1520" s="1">
        <f t="shared" si="92"/>
        <v>8</v>
      </c>
      <c r="E1520" s="1">
        <f t="shared" si="93"/>
        <v>2022</v>
      </c>
      <c r="F1520" s="5">
        <f t="shared" si="94"/>
        <v>8</v>
      </c>
      <c r="G1520" s="30">
        <v>44689</v>
      </c>
      <c r="H1520" s="1">
        <f t="shared" si="95"/>
        <v>0</v>
      </c>
    </row>
    <row r="1521" spans="1:8" s="1" customFormat="1" ht="18" x14ac:dyDescent="0.35">
      <c r="A1521" s="1" t="s">
        <v>1542</v>
      </c>
      <c r="B1521" s="4">
        <v>45457</v>
      </c>
      <c r="C1521" s="37">
        <v>64.0486111111111</v>
      </c>
      <c r="D1521" s="1">
        <f t="shared" si="92"/>
        <v>14</v>
      </c>
      <c r="E1521" s="1">
        <f t="shared" si="93"/>
        <v>2024</v>
      </c>
      <c r="F1521" s="5">
        <f t="shared" si="94"/>
        <v>14</v>
      </c>
      <c r="G1521" s="30">
        <v>45457</v>
      </c>
      <c r="H1521" s="1">
        <f t="shared" si="95"/>
        <v>1</v>
      </c>
    </row>
    <row r="1522" spans="1:8" s="1" customFormat="1" ht="18" x14ac:dyDescent="0.35">
      <c r="A1522" s="1" t="s">
        <v>1543</v>
      </c>
      <c r="B1522" s="4">
        <v>44510</v>
      </c>
      <c r="C1522" s="37">
        <v>64.0902777777778</v>
      </c>
      <c r="D1522" s="1">
        <f t="shared" si="92"/>
        <v>10</v>
      </c>
      <c r="E1522" s="1">
        <f t="shared" si="93"/>
        <v>2021</v>
      </c>
      <c r="F1522" s="5">
        <f t="shared" si="94"/>
        <v>10</v>
      </c>
      <c r="G1522" s="30">
        <v>44510</v>
      </c>
      <c r="H1522" s="1">
        <f t="shared" si="95"/>
        <v>2</v>
      </c>
    </row>
    <row r="1523" spans="1:8" s="1" customFormat="1" ht="18" x14ac:dyDescent="0.35">
      <c r="A1523" s="1" t="s">
        <v>1544</v>
      </c>
      <c r="B1523" s="4">
        <v>44343</v>
      </c>
      <c r="C1523" s="37">
        <v>64.1319444444444</v>
      </c>
      <c r="D1523" s="1">
        <f t="shared" si="92"/>
        <v>27</v>
      </c>
      <c r="E1523" s="1">
        <f t="shared" si="93"/>
        <v>2021</v>
      </c>
      <c r="F1523" s="5">
        <f t="shared" si="94"/>
        <v>27</v>
      </c>
      <c r="G1523" s="30">
        <v>44343</v>
      </c>
      <c r="H1523" s="1">
        <f t="shared" si="95"/>
        <v>3</v>
      </c>
    </row>
    <row r="1524" spans="1:8" s="1" customFormat="1" ht="18" x14ac:dyDescent="0.35">
      <c r="A1524" s="1" t="s">
        <v>1545</v>
      </c>
      <c r="B1524" s="4">
        <v>44823</v>
      </c>
      <c r="C1524" s="37">
        <v>64.1736111111111</v>
      </c>
      <c r="D1524" s="1">
        <f t="shared" si="92"/>
        <v>19</v>
      </c>
      <c r="E1524" s="1">
        <f t="shared" si="93"/>
        <v>2022</v>
      </c>
      <c r="F1524" s="5">
        <f t="shared" si="94"/>
        <v>19</v>
      </c>
      <c r="G1524" s="30">
        <v>44823</v>
      </c>
      <c r="H1524" s="1">
        <f t="shared" si="95"/>
        <v>4</v>
      </c>
    </row>
    <row r="1525" spans="1:8" s="1" customFormat="1" ht="18" x14ac:dyDescent="0.35">
      <c r="A1525" s="1" t="s">
        <v>1546</v>
      </c>
      <c r="B1525" s="4">
        <v>45158</v>
      </c>
      <c r="C1525" s="37">
        <v>64.2152777777778</v>
      </c>
      <c r="D1525" s="1">
        <f t="shared" si="92"/>
        <v>20</v>
      </c>
      <c r="E1525" s="1">
        <f t="shared" si="93"/>
        <v>2023</v>
      </c>
      <c r="F1525" s="5">
        <f t="shared" si="94"/>
        <v>20</v>
      </c>
      <c r="G1525" s="30">
        <v>45158</v>
      </c>
      <c r="H1525" s="1">
        <f t="shared" si="95"/>
        <v>5</v>
      </c>
    </row>
    <row r="1526" spans="1:8" s="1" customFormat="1" ht="18" x14ac:dyDescent="0.35">
      <c r="A1526" s="1">
        <v>17145288</v>
      </c>
      <c r="B1526" s="4">
        <v>43996</v>
      </c>
      <c r="C1526" s="37">
        <v>64.2569444444444</v>
      </c>
      <c r="D1526" s="1">
        <f t="shared" si="92"/>
        <v>14</v>
      </c>
      <c r="E1526" s="1">
        <f t="shared" si="93"/>
        <v>2020</v>
      </c>
      <c r="F1526" s="5">
        <f t="shared" si="94"/>
        <v>14</v>
      </c>
      <c r="G1526" s="30">
        <v>43996</v>
      </c>
      <c r="H1526" s="1">
        <f t="shared" si="95"/>
        <v>6</v>
      </c>
    </row>
    <row r="1527" spans="1:8" s="1" customFormat="1" ht="18" x14ac:dyDescent="0.35">
      <c r="A1527" s="1" t="s">
        <v>1547</v>
      </c>
      <c r="B1527" s="4">
        <v>45564</v>
      </c>
      <c r="C1527" s="37">
        <v>64.2986111111111</v>
      </c>
      <c r="D1527" s="1">
        <f t="shared" si="92"/>
        <v>29</v>
      </c>
      <c r="E1527" s="1">
        <f t="shared" si="93"/>
        <v>2024</v>
      </c>
      <c r="F1527" s="5">
        <f t="shared" si="94"/>
        <v>29</v>
      </c>
      <c r="G1527" s="30">
        <v>45564</v>
      </c>
      <c r="H1527" s="1">
        <f t="shared" si="95"/>
        <v>7</v>
      </c>
    </row>
    <row r="1528" spans="1:8" s="1" customFormat="1" ht="18" x14ac:dyDescent="0.35">
      <c r="A1528" s="1" t="s">
        <v>1548</v>
      </c>
      <c r="B1528" s="4">
        <v>44120</v>
      </c>
      <c r="C1528" s="37">
        <v>64.3402777777778</v>
      </c>
      <c r="D1528" s="1">
        <f t="shared" si="92"/>
        <v>16</v>
      </c>
      <c r="E1528" s="1">
        <f t="shared" si="93"/>
        <v>2020</v>
      </c>
      <c r="F1528" s="5">
        <f t="shared" si="94"/>
        <v>16</v>
      </c>
      <c r="G1528" s="30">
        <v>44120</v>
      </c>
      <c r="H1528" s="1">
        <f t="shared" si="95"/>
        <v>8</v>
      </c>
    </row>
    <row r="1529" spans="1:8" s="1" customFormat="1" ht="18" x14ac:dyDescent="0.35">
      <c r="A1529" s="1" t="s">
        <v>1549</v>
      </c>
      <c r="B1529" s="4">
        <v>44418</v>
      </c>
      <c r="C1529" s="37">
        <v>64.3819444444444</v>
      </c>
      <c r="D1529" s="1">
        <f t="shared" si="92"/>
        <v>10</v>
      </c>
      <c r="E1529" s="1">
        <f t="shared" si="93"/>
        <v>2021</v>
      </c>
      <c r="F1529" s="5">
        <f t="shared" si="94"/>
        <v>10</v>
      </c>
      <c r="G1529" s="30">
        <v>44418</v>
      </c>
      <c r="H1529" s="1">
        <f t="shared" si="95"/>
        <v>9</v>
      </c>
    </row>
    <row r="1530" spans="1:8" s="1" customFormat="1" ht="18" x14ac:dyDescent="0.35">
      <c r="A1530" s="1" t="s">
        <v>1550</v>
      </c>
      <c r="B1530" s="4">
        <v>45366</v>
      </c>
      <c r="C1530" s="37">
        <v>64.4236111111111</v>
      </c>
      <c r="D1530" s="1">
        <f t="shared" si="92"/>
        <v>15</v>
      </c>
      <c r="E1530" s="1">
        <f t="shared" si="93"/>
        <v>2024</v>
      </c>
      <c r="F1530" s="5">
        <f t="shared" si="94"/>
        <v>15</v>
      </c>
      <c r="G1530" s="30">
        <v>45366</v>
      </c>
      <c r="H1530" s="1">
        <f t="shared" si="95"/>
        <v>10</v>
      </c>
    </row>
    <row r="1531" spans="1:8" s="1" customFormat="1" ht="18" x14ac:dyDescent="0.35">
      <c r="A1531" s="1" t="s">
        <v>1551</v>
      </c>
      <c r="B1531" s="4">
        <v>44518</v>
      </c>
      <c r="C1531" s="37">
        <v>64.4652777777778</v>
      </c>
      <c r="D1531" s="1">
        <f t="shared" si="92"/>
        <v>18</v>
      </c>
      <c r="E1531" s="1">
        <f t="shared" si="93"/>
        <v>2021</v>
      </c>
      <c r="F1531" s="5">
        <f t="shared" si="94"/>
        <v>18</v>
      </c>
      <c r="G1531" s="30">
        <v>44518</v>
      </c>
      <c r="H1531" s="1">
        <f t="shared" si="95"/>
        <v>11</v>
      </c>
    </row>
    <row r="1532" spans="1:8" s="1" customFormat="1" ht="18" x14ac:dyDescent="0.35">
      <c r="A1532" s="1" t="s">
        <v>1552</v>
      </c>
      <c r="B1532" s="4">
        <v>44053</v>
      </c>
      <c r="C1532" s="37">
        <v>64.5069444444444</v>
      </c>
      <c r="D1532" s="1">
        <f t="shared" si="92"/>
        <v>10</v>
      </c>
      <c r="E1532" s="1">
        <f t="shared" si="93"/>
        <v>2020</v>
      </c>
      <c r="F1532" s="5">
        <f t="shared" si="94"/>
        <v>10</v>
      </c>
      <c r="G1532" s="30">
        <v>44053</v>
      </c>
      <c r="H1532" s="1">
        <f t="shared" si="95"/>
        <v>12</v>
      </c>
    </row>
    <row r="1533" spans="1:8" s="1" customFormat="1" ht="18" x14ac:dyDescent="0.35">
      <c r="A1533" s="1" t="s">
        <v>1553</v>
      </c>
      <c r="B1533" s="4">
        <v>43947</v>
      </c>
      <c r="C1533" s="37">
        <v>64.5486111111111</v>
      </c>
      <c r="D1533" s="1">
        <f t="shared" si="92"/>
        <v>26</v>
      </c>
      <c r="E1533" s="1">
        <f t="shared" si="93"/>
        <v>2020</v>
      </c>
      <c r="F1533" s="5">
        <f t="shared" si="94"/>
        <v>26</v>
      </c>
      <c r="G1533" s="30">
        <v>43947</v>
      </c>
      <c r="H1533" s="1">
        <f t="shared" si="95"/>
        <v>13</v>
      </c>
    </row>
    <row r="1534" spans="1:8" s="1" customFormat="1" ht="18" x14ac:dyDescent="0.35">
      <c r="A1534" s="1" t="s">
        <v>1554</v>
      </c>
      <c r="B1534" s="4">
        <v>44619</v>
      </c>
      <c r="C1534" s="37">
        <v>64.5902777777778</v>
      </c>
      <c r="D1534" s="1">
        <f t="shared" si="92"/>
        <v>27</v>
      </c>
      <c r="E1534" s="1">
        <f t="shared" si="93"/>
        <v>2022</v>
      </c>
      <c r="F1534" s="5">
        <f t="shared" si="94"/>
        <v>27</v>
      </c>
      <c r="G1534" s="30">
        <v>44619</v>
      </c>
      <c r="H1534" s="1">
        <f t="shared" si="95"/>
        <v>14</v>
      </c>
    </row>
    <row r="1535" spans="1:8" s="1" customFormat="1" ht="18" x14ac:dyDescent="0.35">
      <c r="A1535" s="1" t="s">
        <v>1555</v>
      </c>
      <c r="B1535" s="4">
        <v>44132</v>
      </c>
      <c r="C1535" s="37">
        <v>64.6319444444444</v>
      </c>
      <c r="D1535" s="1">
        <f t="shared" si="92"/>
        <v>28</v>
      </c>
      <c r="E1535" s="1">
        <f t="shared" si="93"/>
        <v>2020</v>
      </c>
      <c r="F1535" s="5">
        <f t="shared" si="94"/>
        <v>28</v>
      </c>
      <c r="G1535" s="30">
        <v>44132</v>
      </c>
      <c r="H1535" s="1">
        <f t="shared" si="95"/>
        <v>15</v>
      </c>
    </row>
    <row r="1536" spans="1:8" s="1" customFormat="1" ht="18" x14ac:dyDescent="0.35">
      <c r="A1536" s="1" t="s">
        <v>1556</v>
      </c>
      <c r="B1536" s="4">
        <v>45006</v>
      </c>
      <c r="C1536" s="37">
        <v>64.6736111111111</v>
      </c>
      <c r="D1536" s="1">
        <f t="shared" si="92"/>
        <v>21</v>
      </c>
      <c r="E1536" s="1">
        <f t="shared" si="93"/>
        <v>2023</v>
      </c>
      <c r="F1536" s="5">
        <f t="shared" si="94"/>
        <v>21</v>
      </c>
      <c r="G1536" s="30">
        <v>45006</v>
      </c>
      <c r="H1536" s="1">
        <f t="shared" si="95"/>
        <v>16</v>
      </c>
    </row>
    <row r="1537" spans="1:8" s="1" customFormat="1" ht="18" x14ac:dyDescent="0.35">
      <c r="A1537" s="1" t="s">
        <v>1557</v>
      </c>
      <c r="B1537" s="4">
        <v>44019</v>
      </c>
      <c r="C1537" s="37">
        <v>64.7152777777778</v>
      </c>
      <c r="D1537" s="1">
        <f t="shared" si="92"/>
        <v>7</v>
      </c>
      <c r="E1537" s="1">
        <f t="shared" si="93"/>
        <v>2020</v>
      </c>
      <c r="F1537" s="5">
        <f t="shared" si="94"/>
        <v>7</v>
      </c>
      <c r="G1537" s="30">
        <v>44019</v>
      </c>
      <c r="H1537" s="1">
        <f t="shared" si="95"/>
        <v>17</v>
      </c>
    </row>
    <row r="1538" spans="1:8" s="1" customFormat="1" ht="18" x14ac:dyDescent="0.35">
      <c r="A1538" s="1" t="s">
        <v>1558</v>
      </c>
      <c r="B1538" s="4">
        <v>44438</v>
      </c>
      <c r="C1538" s="37">
        <v>64.7569444444444</v>
      </c>
      <c r="D1538" s="1">
        <f t="shared" si="92"/>
        <v>30</v>
      </c>
      <c r="E1538" s="1">
        <f t="shared" si="93"/>
        <v>2021</v>
      </c>
      <c r="F1538" s="5">
        <f t="shared" si="94"/>
        <v>30</v>
      </c>
      <c r="G1538" s="30">
        <v>44438</v>
      </c>
      <c r="H1538" s="1">
        <f t="shared" si="95"/>
        <v>18</v>
      </c>
    </row>
    <row r="1539" spans="1:8" s="1" customFormat="1" ht="18" x14ac:dyDescent="0.35">
      <c r="A1539" s="1" t="s">
        <v>1559</v>
      </c>
      <c r="B1539" s="4">
        <v>45120</v>
      </c>
      <c r="C1539" s="37">
        <v>64.7986111111111</v>
      </c>
      <c r="D1539" s="1">
        <f t="shared" ref="D1539:D1602" si="96">DAY(B1539)</f>
        <v>13</v>
      </c>
      <c r="E1539" s="1">
        <f t="shared" ref="E1539:E1602" si="97">YEAR(B1539)</f>
        <v>2023</v>
      </c>
      <c r="F1539" s="5">
        <f t="shared" ref="F1539:F1602" si="98">D1539</f>
        <v>13</v>
      </c>
      <c r="G1539" s="30">
        <v>45120</v>
      </c>
      <c r="H1539" s="1">
        <f t="shared" ref="H1539:H1602" si="99">HOUR(C1539)</f>
        <v>19</v>
      </c>
    </row>
    <row r="1540" spans="1:8" s="1" customFormat="1" ht="18" x14ac:dyDescent="0.35">
      <c r="A1540" s="1" t="s">
        <v>1560</v>
      </c>
      <c r="B1540" s="4">
        <v>44193</v>
      </c>
      <c r="C1540" s="37">
        <v>64.8402777777778</v>
      </c>
      <c r="D1540" s="1">
        <f t="shared" si="96"/>
        <v>28</v>
      </c>
      <c r="E1540" s="1">
        <f t="shared" si="97"/>
        <v>2020</v>
      </c>
      <c r="F1540" s="5">
        <f t="shared" si="98"/>
        <v>28</v>
      </c>
      <c r="G1540" s="30">
        <v>44193</v>
      </c>
      <c r="H1540" s="1">
        <f t="shared" si="99"/>
        <v>20</v>
      </c>
    </row>
    <row r="1541" spans="1:8" s="1" customFormat="1" ht="18" x14ac:dyDescent="0.35">
      <c r="A1541" s="1" t="s">
        <v>1561</v>
      </c>
      <c r="B1541" s="4">
        <v>44781</v>
      </c>
      <c r="C1541" s="37">
        <v>64.8819444444444</v>
      </c>
      <c r="D1541" s="1">
        <f t="shared" si="96"/>
        <v>8</v>
      </c>
      <c r="E1541" s="1">
        <f t="shared" si="97"/>
        <v>2022</v>
      </c>
      <c r="F1541" s="5">
        <f t="shared" si="98"/>
        <v>8</v>
      </c>
      <c r="G1541" s="30">
        <v>44781</v>
      </c>
      <c r="H1541" s="1">
        <f t="shared" si="99"/>
        <v>21</v>
      </c>
    </row>
    <row r="1542" spans="1:8" s="1" customFormat="1" ht="18" x14ac:dyDescent="0.35">
      <c r="A1542" s="1" t="s">
        <v>1562</v>
      </c>
      <c r="B1542" s="4">
        <v>45046</v>
      </c>
      <c r="C1542" s="37">
        <v>64.9236111111111</v>
      </c>
      <c r="D1542" s="1">
        <f t="shared" si="96"/>
        <v>30</v>
      </c>
      <c r="E1542" s="1">
        <f t="shared" si="97"/>
        <v>2023</v>
      </c>
      <c r="F1542" s="5">
        <f t="shared" si="98"/>
        <v>30</v>
      </c>
      <c r="G1542" s="30">
        <v>45046</v>
      </c>
      <c r="H1542" s="1">
        <f t="shared" si="99"/>
        <v>22</v>
      </c>
    </row>
    <row r="1543" spans="1:8" s="1" customFormat="1" ht="18" x14ac:dyDescent="0.35">
      <c r="A1543" s="1" t="s">
        <v>1563</v>
      </c>
      <c r="B1543" s="4">
        <v>44682</v>
      </c>
      <c r="C1543" s="37">
        <v>64.9652777777778</v>
      </c>
      <c r="D1543" s="1">
        <f t="shared" si="96"/>
        <v>1</v>
      </c>
      <c r="E1543" s="1">
        <f t="shared" si="97"/>
        <v>2022</v>
      </c>
      <c r="F1543" s="5">
        <f t="shared" si="98"/>
        <v>1</v>
      </c>
      <c r="G1543" s="30">
        <v>44682</v>
      </c>
      <c r="H1543" s="1">
        <f t="shared" si="99"/>
        <v>23</v>
      </c>
    </row>
    <row r="1544" spans="1:8" s="1" customFormat="1" ht="18" x14ac:dyDescent="0.35">
      <c r="A1544" s="1" t="s">
        <v>1564</v>
      </c>
      <c r="B1544" s="4">
        <v>44069</v>
      </c>
      <c r="C1544" s="37">
        <v>65.0069444444444</v>
      </c>
      <c r="D1544" s="1">
        <f t="shared" si="96"/>
        <v>26</v>
      </c>
      <c r="E1544" s="1">
        <f t="shared" si="97"/>
        <v>2020</v>
      </c>
      <c r="F1544" s="5">
        <f t="shared" si="98"/>
        <v>26</v>
      </c>
      <c r="G1544" s="30">
        <v>44069</v>
      </c>
      <c r="H1544" s="1">
        <f t="shared" si="99"/>
        <v>0</v>
      </c>
    </row>
    <row r="1545" spans="1:8" s="1" customFormat="1" ht="18" x14ac:dyDescent="0.35">
      <c r="A1545" s="1" t="s">
        <v>1565</v>
      </c>
      <c r="B1545" s="4">
        <v>45447</v>
      </c>
      <c r="C1545" s="37">
        <v>65.0486111111111</v>
      </c>
      <c r="D1545" s="1">
        <f t="shared" si="96"/>
        <v>4</v>
      </c>
      <c r="E1545" s="1">
        <f t="shared" si="97"/>
        <v>2024</v>
      </c>
      <c r="F1545" s="5">
        <f t="shared" si="98"/>
        <v>4</v>
      </c>
      <c r="G1545" s="30">
        <v>45447</v>
      </c>
      <c r="H1545" s="1">
        <f t="shared" si="99"/>
        <v>1</v>
      </c>
    </row>
    <row r="1546" spans="1:8" s="1" customFormat="1" ht="18" x14ac:dyDescent="0.35">
      <c r="A1546" s="1" t="s">
        <v>1566</v>
      </c>
      <c r="B1546" s="4">
        <v>44054</v>
      </c>
      <c r="C1546" s="37">
        <v>65.0902777777778</v>
      </c>
      <c r="D1546" s="1">
        <f t="shared" si="96"/>
        <v>11</v>
      </c>
      <c r="E1546" s="1">
        <f t="shared" si="97"/>
        <v>2020</v>
      </c>
      <c r="F1546" s="5">
        <f t="shared" si="98"/>
        <v>11</v>
      </c>
      <c r="G1546" s="30">
        <v>44054</v>
      </c>
      <c r="H1546" s="1">
        <f t="shared" si="99"/>
        <v>2</v>
      </c>
    </row>
    <row r="1547" spans="1:8" s="1" customFormat="1" ht="18" x14ac:dyDescent="0.35">
      <c r="A1547" s="1" t="s">
        <v>1567</v>
      </c>
      <c r="B1547" s="4">
        <v>45120</v>
      </c>
      <c r="C1547" s="37">
        <v>65.1319444444444</v>
      </c>
      <c r="D1547" s="1">
        <f t="shared" si="96"/>
        <v>13</v>
      </c>
      <c r="E1547" s="1">
        <f t="shared" si="97"/>
        <v>2023</v>
      </c>
      <c r="F1547" s="5">
        <f t="shared" si="98"/>
        <v>13</v>
      </c>
      <c r="G1547" s="30">
        <v>45120</v>
      </c>
      <c r="H1547" s="1">
        <f t="shared" si="99"/>
        <v>3</v>
      </c>
    </row>
    <row r="1548" spans="1:8" s="1" customFormat="1" ht="18" x14ac:dyDescent="0.35">
      <c r="A1548" s="1" t="s">
        <v>1568</v>
      </c>
      <c r="B1548" s="4">
        <v>44854</v>
      </c>
      <c r="C1548" s="37">
        <v>65.1736111111111</v>
      </c>
      <c r="D1548" s="1">
        <f t="shared" si="96"/>
        <v>20</v>
      </c>
      <c r="E1548" s="1">
        <f t="shared" si="97"/>
        <v>2022</v>
      </c>
      <c r="F1548" s="5">
        <f t="shared" si="98"/>
        <v>20</v>
      </c>
      <c r="G1548" s="30">
        <v>44854</v>
      </c>
      <c r="H1548" s="1">
        <f t="shared" si="99"/>
        <v>4</v>
      </c>
    </row>
    <row r="1549" spans="1:8" s="1" customFormat="1" ht="18" x14ac:dyDescent="0.35">
      <c r="A1549" s="1" t="s">
        <v>1569</v>
      </c>
      <c r="B1549" s="4">
        <v>45200</v>
      </c>
      <c r="C1549" s="37">
        <v>65.2152777777778</v>
      </c>
      <c r="D1549" s="1">
        <f t="shared" si="96"/>
        <v>1</v>
      </c>
      <c r="E1549" s="1">
        <f t="shared" si="97"/>
        <v>2023</v>
      </c>
      <c r="F1549" s="5">
        <f t="shared" si="98"/>
        <v>1</v>
      </c>
      <c r="G1549" s="30">
        <v>45200</v>
      </c>
      <c r="H1549" s="1">
        <f t="shared" si="99"/>
        <v>5</v>
      </c>
    </row>
    <row r="1550" spans="1:8" s="1" customFormat="1" ht="18" x14ac:dyDescent="0.35">
      <c r="A1550" s="1" t="s">
        <v>1570</v>
      </c>
      <c r="B1550" s="4">
        <v>45122</v>
      </c>
      <c r="C1550" s="37">
        <v>65.2569444444444</v>
      </c>
      <c r="D1550" s="1">
        <f t="shared" si="96"/>
        <v>15</v>
      </c>
      <c r="E1550" s="1">
        <f t="shared" si="97"/>
        <v>2023</v>
      </c>
      <c r="F1550" s="5">
        <f t="shared" si="98"/>
        <v>15</v>
      </c>
      <c r="G1550" s="30">
        <v>45122</v>
      </c>
      <c r="H1550" s="1">
        <f t="shared" si="99"/>
        <v>6</v>
      </c>
    </row>
    <row r="1551" spans="1:8" s="1" customFormat="1" ht="18" x14ac:dyDescent="0.35">
      <c r="A1551" s="1" t="s">
        <v>1571</v>
      </c>
      <c r="B1551" s="4">
        <v>45427</v>
      </c>
      <c r="C1551" s="37">
        <v>65.2986111111111</v>
      </c>
      <c r="D1551" s="1">
        <f t="shared" si="96"/>
        <v>15</v>
      </c>
      <c r="E1551" s="1">
        <f t="shared" si="97"/>
        <v>2024</v>
      </c>
      <c r="F1551" s="5">
        <f t="shared" si="98"/>
        <v>15</v>
      </c>
      <c r="G1551" s="30">
        <v>45427</v>
      </c>
      <c r="H1551" s="1">
        <f t="shared" si="99"/>
        <v>7</v>
      </c>
    </row>
    <row r="1552" spans="1:8" s="1" customFormat="1" ht="18" x14ac:dyDescent="0.35">
      <c r="A1552" s="1" t="s">
        <v>1572</v>
      </c>
      <c r="B1552" s="4">
        <v>45073</v>
      </c>
      <c r="C1552" s="37">
        <v>65.3402777777778</v>
      </c>
      <c r="D1552" s="1">
        <f t="shared" si="96"/>
        <v>27</v>
      </c>
      <c r="E1552" s="1">
        <f t="shared" si="97"/>
        <v>2023</v>
      </c>
      <c r="F1552" s="5">
        <f t="shared" si="98"/>
        <v>27</v>
      </c>
      <c r="G1552" s="30">
        <v>45073</v>
      </c>
      <c r="H1552" s="1">
        <f t="shared" si="99"/>
        <v>8</v>
      </c>
    </row>
    <row r="1553" spans="1:8" s="1" customFormat="1" ht="18" x14ac:dyDescent="0.35">
      <c r="A1553" s="1" t="s">
        <v>1573</v>
      </c>
      <c r="B1553" s="4">
        <v>45188</v>
      </c>
      <c r="C1553" s="37">
        <v>65.3819444444444</v>
      </c>
      <c r="D1553" s="1">
        <f t="shared" si="96"/>
        <v>19</v>
      </c>
      <c r="E1553" s="1">
        <f t="shared" si="97"/>
        <v>2023</v>
      </c>
      <c r="F1553" s="5">
        <f t="shared" si="98"/>
        <v>19</v>
      </c>
      <c r="G1553" s="30">
        <v>45188</v>
      </c>
      <c r="H1553" s="1">
        <f t="shared" si="99"/>
        <v>9</v>
      </c>
    </row>
    <row r="1554" spans="1:8" s="1" customFormat="1" ht="18" x14ac:dyDescent="0.35">
      <c r="A1554" s="1" t="s">
        <v>1574</v>
      </c>
      <c r="B1554" s="4">
        <v>44966</v>
      </c>
      <c r="C1554" s="37">
        <v>65.4236111111111</v>
      </c>
      <c r="D1554" s="1">
        <f t="shared" si="96"/>
        <v>9</v>
      </c>
      <c r="E1554" s="1">
        <f t="shared" si="97"/>
        <v>2023</v>
      </c>
      <c r="F1554" s="5">
        <f t="shared" si="98"/>
        <v>9</v>
      </c>
      <c r="G1554" s="30">
        <v>44966</v>
      </c>
      <c r="H1554" s="1">
        <f t="shared" si="99"/>
        <v>10</v>
      </c>
    </row>
    <row r="1555" spans="1:8" s="1" customFormat="1" ht="18" x14ac:dyDescent="0.35">
      <c r="A1555" s="1" t="s">
        <v>1575</v>
      </c>
      <c r="B1555" s="4">
        <v>44451</v>
      </c>
      <c r="C1555" s="37">
        <v>65.4652777777778</v>
      </c>
      <c r="D1555" s="1">
        <f t="shared" si="96"/>
        <v>12</v>
      </c>
      <c r="E1555" s="1">
        <f t="shared" si="97"/>
        <v>2021</v>
      </c>
      <c r="F1555" s="5">
        <f t="shared" si="98"/>
        <v>12</v>
      </c>
      <c r="G1555" s="30">
        <v>44451</v>
      </c>
      <c r="H1555" s="1">
        <f t="shared" si="99"/>
        <v>11</v>
      </c>
    </row>
    <row r="1556" spans="1:8" s="1" customFormat="1" ht="18" x14ac:dyDescent="0.35">
      <c r="A1556" s="2" t="s">
        <v>1576</v>
      </c>
      <c r="B1556" s="4">
        <v>44523</v>
      </c>
      <c r="C1556" s="37">
        <v>65.5069444444444</v>
      </c>
      <c r="D1556" s="1">
        <f t="shared" si="96"/>
        <v>23</v>
      </c>
      <c r="E1556" s="1">
        <f t="shared" si="97"/>
        <v>2021</v>
      </c>
      <c r="F1556" s="5">
        <f t="shared" si="98"/>
        <v>23</v>
      </c>
      <c r="G1556" s="30">
        <v>44523</v>
      </c>
      <c r="H1556" s="1">
        <f t="shared" si="99"/>
        <v>12</v>
      </c>
    </row>
    <row r="1557" spans="1:8" s="1" customFormat="1" ht="18" x14ac:dyDescent="0.35">
      <c r="A1557" s="1" t="s">
        <v>1577</v>
      </c>
      <c r="B1557" s="4">
        <v>44963</v>
      </c>
      <c r="C1557" s="37">
        <v>65.5486111111111</v>
      </c>
      <c r="D1557" s="1">
        <f t="shared" si="96"/>
        <v>6</v>
      </c>
      <c r="E1557" s="1">
        <f t="shared" si="97"/>
        <v>2023</v>
      </c>
      <c r="F1557" s="5">
        <f t="shared" si="98"/>
        <v>6</v>
      </c>
      <c r="G1557" s="30">
        <v>44963</v>
      </c>
      <c r="H1557" s="1">
        <f t="shared" si="99"/>
        <v>13</v>
      </c>
    </row>
    <row r="1558" spans="1:8" s="1" customFormat="1" ht="18" x14ac:dyDescent="0.35">
      <c r="A1558" s="1" t="s">
        <v>1578</v>
      </c>
      <c r="B1558" s="4">
        <v>45365</v>
      </c>
      <c r="C1558" s="37">
        <v>65.5902777777778</v>
      </c>
      <c r="D1558" s="1">
        <f t="shared" si="96"/>
        <v>14</v>
      </c>
      <c r="E1558" s="1">
        <f t="shared" si="97"/>
        <v>2024</v>
      </c>
      <c r="F1558" s="5">
        <f t="shared" si="98"/>
        <v>14</v>
      </c>
      <c r="G1558" s="30">
        <v>45365</v>
      </c>
      <c r="H1558" s="1">
        <f t="shared" si="99"/>
        <v>14</v>
      </c>
    </row>
    <row r="1559" spans="1:8" s="1" customFormat="1" ht="18" x14ac:dyDescent="0.35">
      <c r="A1559" s="1" t="s">
        <v>1579</v>
      </c>
      <c r="B1559" s="4">
        <v>43861</v>
      </c>
      <c r="C1559" s="37">
        <v>65.6319444444444</v>
      </c>
      <c r="D1559" s="1">
        <f t="shared" si="96"/>
        <v>31</v>
      </c>
      <c r="E1559" s="1">
        <f t="shared" si="97"/>
        <v>2020</v>
      </c>
      <c r="F1559" s="5">
        <f t="shared" si="98"/>
        <v>31</v>
      </c>
      <c r="G1559" s="30">
        <v>43861</v>
      </c>
      <c r="H1559" s="1">
        <f t="shared" si="99"/>
        <v>15</v>
      </c>
    </row>
    <row r="1560" spans="1:8" s="1" customFormat="1" ht="18" x14ac:dyDescent="0.35">
      <c r="A1560" s="1" t="s">
        <v>1580</v>
      </c>
      <c r="B1560" s="4">
        <v>45002</v>
      </c>
      <c r="C1560" s="37">
        <v>65.6736111111111</v>
      </c>
      <c r="D1560" s="1">
        <f t="shared" si="96"/>
        <v>17</v>
      </c>
      <c r="E1560" s="1">
        <f t="shared" si="97"/>
        <v>2023</v>
      </c>
      <c r="F1560" s="5">
        <f t="shared" si="98"/>
        <v>17</v>
      </c>
      <c r="G1560" s="30">
        <v>45002</v>
      </c>
      <c r="H1560" s="1">
        <f t="shared" si="99"/>
        <v>16</v>
      </c>
    </row>
    <row r="1561" spans="1:8" s="1" customFormat="1" ht="18" x14ac:dyDescent="0.35">
      <c r="A1561" s="1" t="s">
        <v>1581</v>
      </c>
      <c r="B1561" s="4">
        <v>44158</v>
      </c>
      <c r="C1561" s="37">
        <v>65.7152777777778</v>
      </c>
      <c r="D1561" s="1">
        <f t="shared" si="96"/>
        <v>23</v>
      </c>
      <c r="E1561" s="1">
        <f t="shared" si="97"/>
        <v>2020</v>
      </c>
      <c r="F1561" s="5">
        <f t="shared" si="98"/>
        <v>23</v>
      </c>
      <c r="G1561" s="30">
        <v>44158</v>
      </c>
      <c r="H1561" s="1">
        <f t="shared" si="99"/>
        <v>17</v>
      </c>
    </row>
    <row r="1562" spans="1:8" s="1" customFormat="1" ht="18" x14ac:dyDescent="0.35">
      <c r="A1562" s="1" t="s">
        <v>1582</v>
      </c>
      <c r="B1562" s="4">
        <v>45442</v>
      </c>
      <c r="C1562" s="37">
        <v>65.7569444444444</v>
      </c>
      <c r="D1562" s="1">
        <f t="shared" si="96"/>
        <v>30</v>
      </c>
      <c r="E1562" s="1">
        <f t="shared" si="97"/>
        <v>2024</v>
      </c>
      <c r="F1562" s="5">
        <f t="shared" si="98"/>
        <v>30</v>
      </c>
      <c r="G1562" s="30">
        <v>45442</v>
      </c>
      <c r="H1562" s="1">
        <f t="shared" si="99"/>
        <v>18</v>
      </c>
    </row>
    <row r="1563" spans="1:8" s="1" customFormat="1" ht="18" x14ac:dyDescent="0.35">
      <c r="A1563" s="1" t="s">
        <v>1583</v>
      </c>
      <c r="B1563" s="4">
        <v>44470</v>
      </c>
      <c r="C1563" s="37">
        <v>65.7986111111111</v>
      </c>
      <c r="D1563" s="1">
        <f t="shared" si="96"/>
        <v>1</v>
      </c>
      <c r="E1563" s="1">
        <f t="shared" si="97"/>
        <v>2021</v>
      </c>
      <c r="F1563" s="5">
        <f t="shared" si="98"/>
        <v>1</v>
      </c>
      <c r="G1563" s="30">
        <v>44470</v>
      </c>
      <c r="H1563" s="1">
        <f t="shared" si="99"/>
        <v>19</v>
      </c>
    </row>
    <row r="1564" spans="1:8" s="1" customFormat="1" ht="18" x14ac:dyDescent="0.35">
      <c r="A1564" s="1" t="s">
        <v>1584</v>
      </c>
      <c r="B1564" s="4">
        <v>45411</v>
      </c>
      <c r="C1564" s="37">
        <v>65.8402777777778</v>
      </c>
      <c r="D1564" s="1">
        <f t="shared" si="96"/>
        <v>29</v>
      </c>
      <c r="E1564" s="1">
        <f t="shared" si="97"/>
        <v>2024</v>
      </c>
      <c r="F1564" s="5">
        <f t="shared" si="98"/>
        <v>29</v>
      </c>
      <c r="G1564" s="30">
        <v>45411</v>
      </c>
      <c r="H1564" s="1">
        <f t="shared" si="99"/>
        <v>20</v>
      </c>
    </row>
    <row r="1565" spans="1:8" s="1" customFormat="1" ht="18" x14ac:dyDescent="0.35">
      <c r="A1565" s="1" t="s">
        <v>1585</v>
      </c>
      <c r="B1565" s="4">
        <v>44875</v>
      </c>
      <c r="C1565" s="37">
        <v>65.8819444444444</v>
      </c>
      <c r="D1565" s="1">
        <f t="shared" si="96"/>
        <v>10</v>
      </c>
      <c r="E1565" s="1">
        <f t="shared" si="97"/>
        <v>2022</v>
      </c>
      <c r="F1565" s="5">
        <f t="shared" si="98"/>
        <v>10</v>
      </c>
      <c r="G1565" s="30">
        <v>44875</v>
      </c>
      <c r="H1565" s="1">
        <f t="shared" si="99"/>
        <v>21</v>
      </c>
    </row>
    <row r="1566" spans="1:8" s="1" customFormat="1" ht="18" x14ac:dyDescent="0.35">
      <c r="A1566" s="1" t="s">
        <v>1586</v>
      </c>
      <c r="B1566" s="4">
        <v>44778</v>
      </c>
      <c r="C1566" s="37">
        <v>65.9236111111111</v>
      </c>
      <c r="D1566" s="1">
        <f t="shared" si="96"/>
        <v>5</v>
      </c>
      <c r="E1566" s="1">
        <f t="shared" si="97"/>
        <v>2022</v>
      </c>
      <c r="F1566" s="5">
        <f t="shared" si="98"/>
        <v>5</v>
      </c>
      <c r="G1566" s="30">
        <v>44778</v>
      </c>
      <c r="H1566" s="1">
        <f t="shared" si="99"/>
        <v>22</v>
      </c>
    </row>
    <row r="1567" spans="1:8" s="1" customFormat="1" ht="18" x14ac:dyDescent="0.35">
      <c r="A1567" s="1" t="s">
        <v>1587</v>
      </c>
      <c r="B1567" s="4">
        <v>44370</v>
      </c>
      <c r="C1567" s="37">
        <v>65.9652777777778</v>
      </c>
      <c r="D1567" s="1">
        <f t="shared" si="96"/>
        <v>23</v>
      </c>
      <c r="E1567" s="1">
        <f t="shared" si="97"/>
        <v>2021</v>
      </c>
      <c r="F1567" s="5">
        <f t="shared" si="98"/>
        <v>23</v>
      </c>
      <c r="G1567" s="30">
        <v>44370</v>
      </c>
      <c r="H1567" s="1">
        <f t="shared" si="99"/>
        <v>23</v>
      </c>
    </row>
    <row r="1568" spans="1:8" s="1" customFormat="1" ht="18" x14ac:dyDescent="0.35">
      <c r="A1568" s="1" t="s">
        <v>1588</v>
      </c>
      <c r="B1568" s="4">
        <v>43905</v>
      </c>
      <c r="C1568" s="37">
        <v>66.0069444444444</v>
      </c>
      <c r="D1568" s="1">
        <f t="shared" si="96"/>
        <v>15</v>
      </c>
      <c r="E1568" s="1">
        <f t="shared" si="97"/>
        <v>2020</v>
      </c>
      <c r="F1568" s="5">
        <f t="shared" si="98"/>
        <v>15</v>
      </c>
      <c r="G1568" s="30">
        <v>43905</v>
      </c>
      <c r="H1568" s="1">
        <f t="shared" si="99"/>
        <v>0</v>
      </c>
    </row>
    <row r="1569" spans="1:8" s="1" customFormat="1" ht="18" x14ac:dyDescent="0.35">
      <c r="A1569" s="1" t="s">
        <v>1589</v>
      </c>
      <c r="B1569" s="4">
        <v>44337</v>
      </c>
      <c r="C1569" s="37">
        <v>66.0486111111111</v>
      </c>
      <c r="D1569" s="1">
        <f t="shared" si="96"/>
        <v>21</v>
      </c>
      <c r="E1569" s="1">
        <f t="shared" si="97"/>
        <v>2021</v>
      </c>
      <c r="F1569" s="5">
        <f t="shared" si="98"/>
        <v>21</v>
      </c>
      <c r="G1569" s="30">
        <v>44337</v>
      </c>
      <c r="H1569" s="1">
        <f t="shared" si="99"/>
        <v>1</v>
      </c>
    </row>
    <row r="1570" spans="1:8" s="1" customFormat="1" ht="18" x14ac:dyDescent="0.35">
      <c r="A1570" s="1" t="s">
        <v>1590</v>
      </c>
      <c r="B1570" s="4">
        <v>43884</v>
      </c>
      <c r="C1570" s="37">
        <v>66.0902777777778</v>
      </c>
      <c r="D1570" s="1">
        <f t="shared" si="96"/>
        <v>23</v>
      </c>
      <c r="E1570" s="1">
        <f t="shared" si="97"/>
        <v>2020</v>
      </c>
      <c r="F1570" s="5">
        <f t="shared" si="98"/>
        <v>23</v>
      </c>
      <c r="G1570" s="30">
        <v>43884</v>
      </c>
      <c r="H1570" s="1">
        <f t="shared" si="99"/>
        <v>2</v>
      </c>
    </row>
    <row r="1571" spans="1:8" s="1" customFormat="1" ht="18" x14ac:dyDescent="0.35">
      <c r="A1571" s="1" t="s">
        <v>1591</v>
      </c>
      <c r="B1571" s="4">
        <v>44925</v>
      </c>
      <c r="C1571" s="37">
        <v>66.1319444444444</v>
      </c>
      <c r="D1571" s="1">
        <f t="shared" si="96"/>
        <v>30</v>
      </c>
      <c r="E1571" s="1">
        <f t="shared" si="97"/>
        <v>2022</v>
      </c>
      <c r="F1571" s="5">
        <f t="shared" si="98"/>
        <v>30</v>
      </c>
      <c r="G1571" s="30">
        <v>44925</v>
      </c>
      <c r="H1571" s="1">
        <f t="shared" si="99"/>
        <v>3</v>
      </c>
    </row>
    <row r="1572" spans="1:8" s="1" customFormat="1" ht="18" x14ac:dyDescent="0.35">
      <c r="A1572" s="1" t="s">
        <v>1592</v>
      </c>
      <c r="B1572" s="4">
        <v>44748</v>
      </c>
      <c r="C1572" s="37">
        <v>66.1736111111111</v>
      </c>
      <c r="D1572" s="1">
        <f t="shared" si="96"/>
        <v>6</v>
      </c>
      <c r="E1572" s="1">
        <f t="shared" si="97"/>
        <v>2022</v>
      </c>
      <c r="F1572" s="5">
        <f t="shared" si="98"/>
        <v>6</v>
      </c>
      <c r="G1572" s="30">
        <v>44748</v>
      </c>
      <c r="H1572" s="1">
        <f t="shared" si="99"/>
        <v>4</v>
      </c>
    </row>
    <row r="1573" spans="1:8" s="1" customFormat="1" ht="18" x14ac:dyDescent="0.35">
      <c r="A1573" s="1" t="s">
        <v>1593</v>
      </c>
      <c r="B1573" s="4">
        <v>45381</v>
      </c>
      <c r="C1573" s="37">
        <v>66.2152777777778</v>
      </c>
      <c r="D1573" s="1">
        <f t="shared" si="96"/>
        <v>30</v>
      </c>
      <c r="E1573" s="1">
        <f t="shared" si="97"/>
        <v>2024</v>
      </c>
      <c r="F1573" s="5">
        <f t="shared" si="98"/>
        <v>30</v>
      </c>
      <c r="G1573" s="30">
        <v>45381</v>
      </c>
      <c r="H1573" s="1">
        <f t="shared" si="99"/>
        <v>5</v>
      </c>
    </row>
    <row r="1574" spans="1:8" s="1" customFormat="1" ht="18" x14ac:dyDescent="0.35">
      <c r="A1574" s="1" t="s">
        <v>1594</v>
      </c>
      <c r="B1574" s="4">
        <v>44230</v>
      </c>
      <c r="C1574" s="37">
        <v>66.2569444444444</v>
      </c>
      <c r="D1574" s="1">
        <f t="shared" si="96"/>
        <v>3</v>
      </c>
      <c r="E1574" s="1">
        <f t="shared" si="97"/>
        <v>2021</v>
      </c>
      <c r="F1574" s="5">
        <f t="shared" si="98"/>
        <v>3</v>
      </c>
      <c r="G1574" s="30">
        <v>44230</v>
      </c>
      <c r="H1574" s="1">
        <f t="shared" si="99"/>
        <v>6</v>
      </c>
    </row>
    <row r="1575" spans="1:8" s="1" customFormat="1" ht="18" x14ac:dyDescent="0.35">
      <c r="A1575" s="1" t="s">
        <v>1595</v>
      </c>
      <c r="B1575" s="4">
        <v>45269</v>
      </c>
      <c r="C1575" s="37">
        <v>66.2986111111111</v>
      </c>
      <c r="D1575" s="1">
        <f t="shared" si="96"/>
        <v>9</v>
      </c>
      <c r="E1575" s="1">
        <f t="shared" si="97"/>
        <v>2023</v>
      </c>
      <c r="F1575" s="5">
        <f t="shared" si="98"/>
        <v>9</v>
      </c>
      <c r="G1575" s="30">
        <v>45269</v>
      </c>
      <c r="H1575" s="1">
        <f t="shared" si="99"/>
        <v>7</v>
      </c>
    </row>
    <row r="1576" spans="1:8" s="1" customFormat="1" ht="18" x14ac:dyDescent="0.35">
      <c r="A1576" s="1" t="s">
        <v>1596</v>
      </c>
      <c r="B1576" s="4">
        <v>44270</v>
      </c>
      <c r="C1576" s="37">
        <v>66.3402777777778</v>
      </c>
      <c r="D1576" s="1">
        <f t="shared" si="96"/>
        <v>15</v>
      </c>
      <c r="E1576" s="1">
        <f t="shared" si="97"/>
        <v>2021</v>
      </c>
      <c r="F1576" s="5">
        <f t="shared" si="98"/>
        <v>15</v>
      </c>
      <c r="G1576" s="30">
        <v>44270</v>
      </c>
      <c r="H1576" s="1">
        <f t="shared" si="99"/>
        <v>8</v>
      </c>
    </row>
    <row r="1577" spans="1:8" s="1" customFormat="1" ht="18" x14ac:dyDescent="0.35">
      <c r="A1577" s="1" t="s">
        <v>1597</v>
      </c>
      <c r="B1577" s="4">
        <v>44430</v>
      </c>
      <c r="C1577" s="37">
        <v>66.3819444444444</v>
      </c>
      <c r="D1577" s="1">
        <f t="shared" si="96"/>
        <v>22</v>
      </c>
      <c r="E1577" s="1">
        <f t="shared" si="97"/>
        <v>2021</v>
      </c>
      <c r="F1577" s="5">
        <f t="shared" si="98"/>
        <v>22</v>
      </c>
      <c r="G1577" s="30">
        <v>44430</v>
      </c>
      <c r="H1577" s="1">
        <f t="shared" si="99"/>
        <v>9</v>
      </c>
    </row>
    <row r="1578" spans="1:8" s="1" customFormat="1" ht="18" x14ac:dyDescent="0.35">
      <c r="A1578" s="1" t="s">
        <v>1598</v>
      </c>
      <c r="B1578" s="4">
        <v>45331</v>
      </c>
      <c r="C1578" s="37">
        <v>66.4236111111111</v>
      </c>
      <c r="D1578" s="1">
        <f t="shared" si="96"/>
        <v>9</v>
      </c>
      <c r="E1578" s="1">
        <f t="shared" si="97"/>
        <v>2024</v>
      </c>
      <c r="F1578" s="5">
        <f t="shared" si="98"/>
        <v>9</v>
      </c>
      <c r="G1578" s="30">
        <v>45331</v>
      </c>
      <c r="H1578" s="1">
        <f t="shared" si="99"/>
        <v>10</v>
      </c>
    </row>
    <row r="1579" spans="1:8" s="1" customFormat="1" ht="18" x14ac:dyDescent="0.35">
      <c r="A1579" s="1" t="s">
        <v>1599</v>
      </c>
      <c r="B1579" s="4">
        <v>44989</v>
      </c>
      <c r="C1579" s="37">
        <v>66.4652777777778</v>
      </c>
      <c r="D1579" s="1">
        <f t="shared" si="96"/>
        <v>4</v>
      </c>
      <c r="E1579" s="1">
        <f t="shared" si="97"/>
        <v>2023</v>
      </c>
      <c r="F1579" s="5">
        <f t="shared" si="98"/>
        <v>4</v>
      </c>
      <c r="G1579" s="30">
        <v>44989</v>
      </c>
      <c r="H1579" s="1">
        <f t="shared" si="99"/>
        <v>11</v>
      </c>
    </row>
    <row r="1580" spans="1:8" s="1" customFormat="1" ht="18" x14ac:dyDescent="0.35">
      <c r="A1580" s="1" t="s">
        <v>1600</v>
      </c>
      <c r="B1580" s="4">
        <v>44905</v>
      </c>
      <c r="C1580" s="37">
        <v>66.5069444444444</v>
      </c>
      <c r="D1580" s="1">
        <f t="shared" si="96"/>
        <v>10</v>
      </c>
      <c r="E1580" s="1">
        <f t="shared" si="97"/>
        <v>2022</v>
      </c>
      <c r="F1580" s="5">
        <f t="shared" si="98"/>
        <v>10</v>
      </c>
      <c r="G1580" s="30">
        <v>44905</v>
      </c>
      <c r="H1580" s="1">
        <f t="shared" si="99"/>
        <v>12</v>
      </c>
    </row>
    <row r="1581" spans="1:8" s="1" customFormat="1" ht="18" x14ac:dyDescent="0.35">
      <c r="A1581" s="2" t="s">
        <v>1601</v>
      </c>
      <c r="B1581" s="4">
        <v>45067</v>
      </c>
      <c r="C1581" s="37">
        <v>66.5486111111111</v>
      </c>
      <c r="D1581" s="1">
        <f t="shared" si="96"/>
        <v>21</v>
      </c>
      <c r="E1581" s="1">
        <f t="shared" si="97"/>
        <v>2023</v>
      </c>
      <c r="F1581" s="5">
        <f t="shared" si="98"/>
        <v>21</v>
      </c>
      <c r="G1581" s="30">
        <v>45067</v>
      </c>
      <c r="H1581" s="1">
        <f t="shared" si="99"/>
        <v>13</v>
      </c>
    </row>
    <row r="1582" spans="1:8" s="1" customFormat="1" ht="18" x14ac:dyDescent="0.35">
      <c r="A1582" s="1" t="s">
        <v>1602</v>
      </c>
      <c r="B1582" s="4">
        <v>45147</v>
      </c>
      <c r="C1582" s="37">
        <v>66.5902777777778</v>
      </c>
      <c r="D1582" s="1">
        <f t="shared" si="96"/>
        <v>9</v>
      </c>
      <c r="E1582" s="1">
        <f t="shared" si="97"/>
        <v>2023</v>
      </c>
      <c r="F1582" s="5">
        <f t="shared" si="98"/>
        <v>9</v>
      </c>
      <c r="G1582" s="30">
        <v>45147</v>
      </c>
      <c r="H1582" s="1">
        <f t="shared" si="99"/>
        <v>14</v>
      </c>
    </row>
    <row r="1583" spans="1:8" s="1" customFormat="1" ht="18" x14ac:dyDescent="0.35">
      <c r="A1583" s="1" t="s">
        <v>1603</v>
      </c>
      <c r="B1583" s="4">
        <v>45638</v>
      </c>
      <c r="C1583" s="37">
        <v>66.6319444444444</v>
      </c>
      <c r="D1583" s="1">
        <f t="shared" si="96"/>
        <v>12</v>
      </c>
      <c r="E1583" s="1">
        <f t="shared" si="97"/>
        <v>2024</v>
      </c>
      <c r="F1583" s="5">
        <f t="shared" si="98"/>
        <v>12</v>
      </c>
      <c r="G1583" s="30">
        <v>45638</v>
      </c>
      <c r="H1583" s="1">
        <f t="shared" si="99"/>
        <v>15</v>
      </c>
    </row>
    <row r="1584" spans="1:8" s="1" customFormat="1" ht="18" x14ac:dyDescent="0.35">
      <c r="A1584" s="1" t="s">
        <v>1604</v>
      </c>
      <c r="B1584" s="4">
        <v>45036</v>
      </c>
      <c r="C1584" s="37">
        <v>66.6736111111111</v>
      </c>
      <c r="D1584" s="1">
        <f t="shared" si="96"/>
        <v>20</v>
      </c>
      <c r="E1584" s="1">
        <f t="shared" si="97"/>
        <v>2023</v>
      </c>
      <c r="F1584" s="5">
        <f t="shared" si="98"/>
        <v>20</v>
      </c>
      <c r="G1584" s="30">
        <v>45036</v>
      </c>
      <c r="H1584" s="1">
        <f t="shared" si="99"/>
        <v>16</v>
      </c>
    </row>
    <row r="1585" spans="1:8" s="1" customFormat="1" ht="18" x14ac:dyDescent="0.35">
      <c r="A1585" s="1" t="s">
        <v>1605</v>
      </c>
      <c r="B1585" s="4">
        <v>44693</v>
      </c>
      <c r="C1585" s="37">
        <v>66.7152777777778</v>
      </c>
      <c r="D1585" s="1">
        <f t="shared" si="96"/>
        <v>12</v>
      </c>
      <c r="E1585" s="1">
        <f t="shared" si="97"/>
        <v>2022</v>
      </c>
      <c r="F1585" s="5">
        <f t="shared" si="98"/>
        <v>12</v>
      </c>
      <c r="G1585" s="30">
        <v>44693</v>
      </c>
      <c r="H1585" s="1">
        <f t="shared" si="99"/>
        <v>17</v>
      </c>
    </row>
    <row r="1586" spans="1:8" s="1" customFormat="1" ht="18" x14ac:dyDescent="0.35">
      <c r="A1586" s="1">
        <v>80387324</v>
      </c>
      <c r="B1586" s="4">
        <v>44702</v>
      </c>
      <c r="C1586" s="37">
        <v>66.7569444444444</v>
      </c>
      <c r="D1586" s="1">
        <f t="shared" si="96"/>
        <v>21</v>
      </c>
      <c r="E1586" s="1">
        <f t="shared" si="97"/>
        <v>2022</v>
      </c>
      <c r="F1586" s="5">
        <f t="shared" si="98"/>
        <v>21</v>
      </c>
      <c r="G1586" s="30">
        <v>44702</v>
      </c>
      <c r="H1586" s="1">
        <f t="shared" si="99"/>
        <v>18</v>
      </c>
    </row>
    <row r="1587" spans="1:8" s="1" customFormat="1" ht="18" x14ac:dyDescent="0.35">
      <c r="A1587" s="1" t="s">
        <v>1606</v>
      </c>
      <c r="B1587" s="4">
        <v>44971</v>
      </c>
      <c r="C1587" s="37">
        <v>66.7986111111111</v>
      </c>
      <c r="D1587" s="1">
        <f t="shared" si="96"/>
        <v>14</v>
      </c>
      <c r="E1587" s="1">
        <f t="shared" si="97"/>
        <v>2023</v>
      </c>
      <c r="F1587" s="5">
        <f t="shared" si="98"/>
        <v>14</v>
      </c>
      <c r="G1587" s="30">
        <v>44971</v>
      </c>
      <c r="H1587" s="1">
        <f t="shared" si="99"/>
        <v>19</v>
      </c>
    </row>
    <row r="1588" spans="1:8" s="1" customFormat="1" ht="18" x14ac:dyDescent="0.35">
      <c r="A1588" s="1" t="s">
        <v>1607</v>
      </c>
      <c r="B1588" s="4">
        <v>44113</v>
      </c>
      <c r="C1588" s="37">
        <v>66.8402777777778</v>
      </c>
      <c r="D1588" s="1">
        <f t="shared" si="96"/>
        <v>9</v>
      </c>
      <c r="E1588" s="1">
        <f t="shared" si="97"/>
        <v>2020</v>
      </c>
      <c r="F1588" s="5">
        <f t="shared" si="98"/>
        <v>9</v>
      </c>
      <c r="G1588" s="30">
        <v>44113</v>
      </c>
      <c r="H1588" s="1">
        <f t="shared" si="99"/>
        <v>20</v>
      </c>
    </row>
    <row r="1589" spans="1:8" s="1" customFormat="1" ht="18" x14ac:dyDescent="0.35">
      <c r="A1589" s="1" t="s">
        <v>1608</v>
      </c>
      <c r="B1589" s="4">
        <v>44033</v>
      </c>
      <c r="C1589" s="37">
        <v>66.8819444444444</v>
      </c>
      <c r="D1589" s="1">
        <f t="shared" si="96"/>
        <v>21</v>
      </c>
      <c r="E1589" s="1">
        <f t="shared" si="97"/>
        <v>2020</v>
      </c>
      <c r="F1589" s="5">
        <f t="shared" si="98"/>
        <v>21</v>
      </c>
      <c r="G1589" s="30">
        <v>44033</v>
      </c>
      <c r="H1589" s="1">
        <f t="shared" si="99"/>
        <v>21</v>
      </c>
    </row>
    <row r="1590" spans="1:8" s="1" customFormat="1" ht="18" x14ac:dyDescent="0.35">
      <c r="A1590" s="1" t="s">
        <v>1609</v>
      </c>
      <c r="B1590" s="4">
        <v>45506</v>
      </c>
      <c r="C1590" s="37">
        <v>66.9236111111111</v>
      </c>
      <c r="D1590" s="1">
        <f t="shared" si="96"/>
        <v>2</v>
      </c>
      <c r="E1590" s="1">
        <f t="shared" si="97"/>
        <v>2024</v>
      </c>
      <c r="F1590" s="5">
        <f t="shared" si="98"/>
        <v>2</v>
      </c>
      <c r="G1590" s="30">
        <v>45506</v>
      </c>
      <c r="H1590" s="1">
        <f t="shared" si="99"/>
        <v>22</v>
      </c>
    </row>
    <row r="1591" spans="1:8" s="1" customFormat="1" ht="18" x14ac:dyDescent="0.35">
      <c r="A1591" s="2" t="s">
        <v>1610</v>
      </c>
      <c r="B1591" s="4">
        <v>45470</v>
      </c>
      <c r="C1591" s="37">
        <v>66.9652777777778</v>
      </c>
      <c r="D1591" s="1">
        <f t="shared" si="96"/>
        <v>27</v>
      </c>
      <c r="E1591" s="1">
        <f t="shared" si="97"/>
        <v>2024</v>
      </c>
      <c r="F1591" s="5">
        <f t="shared" si="98"/>
        <v>27</v>
      </c>
      <c r="G1591" s="30">
        <v>45470</v>
      </c>
      <c r="H1591" s="1">
        <f t="shared" si="99"/>
        <v>23</v>
      </c>
    </row>
    <row r="1592" spans="1:8" s="1" customFormat="1" ht="18" x14ac:dyDescent="0.35">
      <c r="A1592" s="1" t="s">
        <v>1611</v>
      </c>
      <c r="B1592" s="4">
        <v>44578</v>
      </c>
      <c r="C1592" s="37">
        <v>67.0069444444444</v>
      </c>
      <c r="D1592" s="1">
        <f t="shared" si="96"/>
        <v>17</v>
      </c>
      <c r="E1592" s="1">
        <f t="shared" si="97"/>
        <v>2022</v>
      </c>
      <c r="F1592" s="5">
        <f t="shared" si="98"/>
        <v>17</v>
      </c>
      <c r="G1592" s="30">
        <v>44578</v>
      </c>
      <c r="H1592" s="1">
        <f t="shared" si="99"/>
        <v>0</v>
      </c>
    </row>
    <row r="1593" spans="1:8" s="1" customFormat="1" ht="18" x14ac:dyDescent="0.35">
      <c r="A1593" s="1" t="s">
        <v>1612</v>
      </c>
      <c r="B1593" s="4">
        <v>44194</v>
      </c>
      <c r="C1593" s="37">
        <v>67.0486111111111</v>
      </c>
      <c r="D1593" s="1">
        <f t="shared" si="96"/>
        <v>29</v>
      </c>
      <c r="E1593" s="1">
        <f t="shared" si="97"/>
        <v>2020</v>
      </c>
      <c r="F1593" s="5">
        <f t="shared" si="98"/>
        <v>29</v>
      </c>
      <c r="G1593" s="30">
        <v>44194</v>
      </c>
      <c r="H1593" s="1">
        <f t="shared" si="99"/>
        <v>1</v>
      </c>
    </row>
    <row r="1594" spans="1:8" s="1" customFormat="1" ht="18" x14ac:dyDescent="0.35">
      <c r="A1594" s="1" t="s">
        <v>1613</v>
      </c>
      <c r="B1594" s="4">
        <v>45306</v>
      </c>
      <c r="C1594" s="37">
        <v>67.0902777777778</v>
      </c>
      <c r="D1594" s="1">
        <f t="shared" si="96"/>
        <v>15</v>
      </c>
      <c r="E1594" s="1">
        <f t="shared" si="97"/>
        <v>2024</v>
      </c>
      <c r="F1594" s="5">
        <f t="shared" si="98"/>
        <v>15</v>
      </c>
      <c r="G1594" s="30">
        <v>45306</v>
      </c>
      <c r="H1594" s="1">
        <f t="shared" si="99"/>
        <v>2</v>
      </c>
    </row>
    <row r="1595" spans="1:8" s="1" customFormat="1" ht="18" x14ac:dyDescent="0.35">
      <c r="A1595" s="1" t="s">
        <v>1614</v>
      </c>
      <c r="B1595" s="4">
        <v>45320</v>
      </c>
      <c r="C1595" s="37">
        <v>67.1319444444444</v>
      </c>
      <c r="D1595" s="1">
        <f t="shared" si="96"/>
        <v>29</v>
      </c>
      <c r="E1595" s="1">
        <f t="shared" si="97"/>
        <v>2024</v>
      </c>
      <c r="F1595" s="5">
        <f t="shared" si="98"/>
        <v>29</v>
      </c>
      <c r="G1595" s="30">
        <v>45320</v>
      </c>
      <c r="H1595" s="1">
        <f t="shared" si="99"/>
        <v>3</v>
      </c>
    </row>
    <row r="1596" spans="1:8" s="1" customFormat="1" ht="18" x14ac:dyDescent="0.35">
      <c r="A1596" s="1" t="s">
        <v>1615</v>
      </c>
      <c r="B1596" s="4">
        <v>44759</v>
      </c>
      <c r="C1596" s="37">
        <v>67.1736111111111</v>
      </c>
      <c r="D1596" s="1">
        <f t="shared" si="96"/>
        <v>17</v>
      </c>
      <c r="E1596" s="1">
        <f t="shared" si="97"/>
        <v>2022</v>
      </c>
      <c r="F1596" s="5">
        <f t="shared" si="98"/>
        <v>17</v>
      </c>
      <c r="G1596" s="30">
        <v>44759</v>
      </c>
      <c r="H1596" s="1">
        <f t="shared" si="99"/>
        <v>4</v>
      </c>
    </row>
    <row r="1597" spans="1:8" s="1" customFormat="1" ht="18" x14ac:dyDescent="0.35">
      <c r="A1597" s="2" t="s">
        <v>1616</v>
      </c>
      <c r="B1597" s="4">
        <v>43947</v>
      </c>
      <c r="C1597" s="37">
        <v>67.2152777777778</v>
      </c>
      <c r="D1597" s="1">
        <f t="shared" si="96"/>
        <v>26</v>
      </c>
      <c r="E1597" s="1">
        <f t="shared" si="97"/>
        <v>2020</v>
      </c>
      <c r="F1597" s="5">
        <f t="shared" si="98"/>
        <v>26</v>
      </c>
      <c r="G1597" s="30">
        <v>43947</v>
      </c>
      <c r="H1597" s="1">
        <f t="shared" si="99"/>
        <v>5</v>
      </c>
    </row>
    <row r="1598" spans="1:8" s="1" customFormat="1" ht="18" x14ac:dyDescent="0.35">
      <c r="A1598" s="1" t="s">
        <v>1617</v>
      </c>
      <c r="B1598" s="4">
        <v>44625</v>
      </c>
      <c r="C1598" s="37">
        <v>67.2569444444444</v>
      </c>
      <c r="D1598" s="1">
        <f t="shared" si="96"/>
        <v>5</v>
      </c>
      <c r="E1598" s="1">
        <f t="shared" si="97"/>
        <v>2022</v>
      </c>
      <c r="F1598" s="5">
        <f t="shared" si="98"/>
        <v>5</v>
      </c>
      <c r="G1598" s="30">
        <v>44625</v>
      </c>
      <c r="H1598" s="1">
        <f t="shared" si="99"/>
        <v>6</v>
      </c>
    </row>
    <row r="1599" spans="1:8" s="1" customFormat="1" ht="18" x14ac:dyDescent="0.35">
      <c r="A1599" s="1" t="s">
        <v>1618</v>
      </c>
      <c r="B1599" s="4">
        <v>44222</v>
      </c>
      <c r="C1599" s="37">
        <v>67.2986111111111</v>
      </c>
      <c r="D1599" s="1">
        <f t="shared" si="96"/>
        <v>26</v>
      </c>
      <c r="E1599" s="1">
        <f t="shared" si="97"/>
        <v>2021</v>
      </c>
      <c r="F1599" s="5">
        <f t="shared" si="98"/>
        <v>26</v>
      </c>
      <c r="G1599" s="30">
        <v>44222</v>
      </c>
      <c r="H1599" s="1">
        <f t="shared" si="99"/>
        <v>7</v>
      </c>
    </row>
    <row r="1600" spans="1:8" s="1" customFormat="1" ht="18" x14ac:dyDescent="0.35">
      <c r="A1600" s="1" t="s">
        <v>1619</v>
      </c>
      <c r="B1600" s="4">
        <v>44222</v>
      </c>
      <c r="C1600" s="37">
        <v>67.3402777777778</v>
      </c>
      <c r="D1600" s="1">
        <f t="shared" si="96"/>
        <v>26</v>
      </c>
      <c r="E1600" s="1">
        <f t="shared" si="97"/>
        <v>2021</v>
      </c>
      <c r="F1600" s="5">
        <f t="shared" si="98"/>
        <v>26</v>
      </c>
      <c r="G1600" s="30">
        <v>44222</v>
      </c>
      <c r="H1600" s="1">
        <f t="shared" si="99"/>
        <v>8</v>
      </c>
    </row>
    <row r="1601" spans="1:8" s="1" customFormat="1" ht="18" x14ac:dyDescent="0.35">
      <c r="A1601" s="1" t="s">
        <v>1620</v>
      </c>
      <c r="B1601" s="4">
        <v>44507</v>
      </c>
      <c r="C1601" s="37">
        <v>67.3819444444444</v>
      </c>
      <c r="D1601" s="1">
        <f t="shared" si="96"/>
        <v>7</v>
      </c>
      <c r="E1601" s="1">
        <f t="shared" si="97"/>
        <v>2021</v>
      </c>
      <c r="F1601" s="5">
        <f t="shared" si="98"/>
        <v>7</v>
      </c>
      <c r="G1601" s="30">
        <v>44507</v>
      </c>
      <c r="H1601" s="1">
        <f t="shared" si="99"/>
        <v>9</v>
      </c>
    </row>
    <row r="1602" spans="1:8" s="1" customFormat="1" ht="18" x14ac:dyDescent="0.35">
      <c r="A1602" s="1" t="s">
        <v>1621</v>
      </c>
      <c r="B1602" s="4">
        <v>44539</v>
      </c>
      <c r="C1602" s="37">
        <v>67.4236111111111</v>
      </c>
      <c r="D1602" s="1">
        <f t="shared" si="96"/>
        <v>9</v>
      </c>
      <c r="E1602" s="1">
        <f t="shared" si="97"/>
        <v>2021</v>
      </c>
      <c r="F1602" s="5">
        <f t="shared" si="98"/>
        <v>9</v>
      </c>
      <c r="G1602" s="30">
        <v>44539</v>
      </c>
      <c r="H1602" s="1">
        <f t="shared" si="99"/>
        <v>10</v>
      </c>
    </row>
    <row r="1603" spans="1:8" s="1" customFormat="1" ht="18" x14ac:dyDescent="0.35">
      <c r="A1603" s="1" t="s">
        <v>1622</v>
      </c>
      <c r="B1603" s="4">
        <v>43859</v>
      </c>
      <c r="C1603" s="37">
        <v>67.4652777777778</v>
      </c>
      <c r="D1603" s="1">
        <f t="shared" ref="D1603:D1666" si="100">DAY(B1603)</f>
        <v>29</v>
      </c>
      <c r="E1603" s="1">
        <f t="shared" ref="E1603:E1666" si="101">YEAR(B1603)</f>
        <v>2020</v>
      </c>
      <c r="F1603" s="5">
        <f t="shared" ref="F1603:F1666" si="102">D1603</f>
        <v>29</v>
      </c>
      <c r="G1603" s="30">
        <v>43859</v>
      </c>
      <c r="H1603" s="1">
        <f t="shared" ref="H1603:H1666" si="103">HOUR(C1603)</f>
        <v>11</v>
      </c>
    </row>
    <row r="1604" spans="1:8" s="1" customFormat="1" ht="18" x14ac:dyDescent="0.35">
      <c r="A1604" s="1" t="s">
        <v>1623</v>
      </c>
      <c r="B1604" s="4">
        <v>44662</v>
      </c>
      <c r="C1604" s="37">
        <v>67.5069444444444</v>
      </c>
      <c r="D1604" s="1">
        <f t="shared" si="100"/>
        <v>11</v>
      </c>
      <c r="E1604" s="1">
        <f t="shared" si="101"/>
        <v>2022</v>
      </c>
      <c r="F1604" s="5">
        <f t="shared" si="102"/>
        <v>11</v>
      </c>
      <c r="G1604" s="30">
        <v>44662</v>
      </c>
      <c r="H1604" s="1">
        <f t="shared" si="103"/>
        <v>12</v>
      </c>
    </row>
    <row r="1605" spans="1:8" s="1" customFormat="1" ht="18" x14ac:dyDescent="0.35">
      <c r="A1605" s="1" t="s">
        <v>1624</v>
      </c>
      <c r="B1605" s="4">
        <v>43898</v>
      </c>
      <c r="C1605" s="37">
        <v>67.5486111111111</v>
      </c>
      <c r="D1605" s="1">
        <f t="shared" si="100"/>
        <v>8</v>
      </c>
      <c r="E1605" s="1">
        <f t="shared" si="101"/>
        <v>2020</v>
      </c>
      <c r="F1605" s="5">
        <f t="shared" si="102"/>
        <v>8</v>
      </c>
      <c r="G1605" s="30">
        <v>43898</v>
      </c>
      <c r="H1605" s="1">
        <f t="shared" si="103"/>
        <v>13</v>
      </c>
    </row>
    <row r="1606" spans="1:8" s="1" customFormat="1" ht="18" x14ac:dyDescent="0.35">
      <c r="A1606" s="1" t="s">
        <v>1625</v>
      </c>
      <c r="B1606" s="4">
        <v>45259</v>
      </c>
      <c r="C1606" s="37">
        <v>67.5902777777778</v>
      </c>
      <c r="D1606" s="1">
        <f t="shared" si="100"/>
        <v>29</v>
      </c>
      <c r="E1606" s="1">
        <f t="shared" si="101"/>
        <v>2023</v>
      </c>
      <c r="F1606" s="5">
        <f t="shared" si="102"/>
        <v>29</v>
      </c>
      <c r="G1606" s="30">
        <v>45259</v>
      </c>
      <c r="H1606" s="1">
        <f t="shared" si="103"/>
        <v>14</v>
      </c>
    </row>
    <row r="1607" spans="1:8" s="1" customFormat="1" ht="18" x14ac:dyDescent="0.35">
      <c r="A1607" s="1" t="s">
        <v>1626</v>
      </c>
      <c r="B1607" s="4">
        <v>43940</v>
      </c>
      <c r="C1607" s="37">
        <v>67.6319444444444</v>
      </c>
      <c r="D1607" s="1">
        <f t="shared" si="100"/>
        <v>19</v>
      </c>
      <c r="E1607" s="1">
        <f t="shared" si="101"/>
        <v>2020</v>
      </c>
      <c r="F1607" s="5">
        <f t="shared" si="102"/>
        <v>19</v>
      </c>
      <c r="G1607" s="30">
        <v>43940</v>
      </c>
      <c r="H1607" s="1">
        <f t="shared" si="103"/>
        <v>15</v>
      </c>
    </row>
    <row r="1608" spans="1:8" s="1" customFormat="1" ht="18" x14ac:dyDescent="0.35">
      <c r="A1608" s="1" t="s">
        <v>1627</v>
      </c>
      <c r="B1608" s="4">
        <v>45602</v>
      </c>
      <c r="C1608" s="37">
        <v>67.6736111111111</v>
      </c>
      <c r="D1608" s="1">
        <f t="shared" si="100"/>
        <v>6</v>
      </c>
      <c r="E1608" s="1">
        <f t="shared" si="101"/>
        <v>2024</v>
      </c>
      <c r="F1608" s="5">
        <f t="shared" si="102"/>
        <v>6</v>
      </c>
      <c r="G1608" s="30">
        <v>45602</v>
      </c>
      <c r="H1608" s="1">
        <f t="shared" si="103"/>
        <v>16</v>
      </c>
    </row>
    <row r="1609" spans="1:8" s="1" customFormat="1" ht="18" x14ac:dyDescent="0.35">
      <c r="A1609" s="1" t="s">
        <v>1628</v>
      </c>
      <c r="B1609" s="4">
        <v>45119</v>
      </c>
      <c r="C1609" s="37">
        <v>67.7152777777778</v>
      </c>
      <c r="D1609" s="1">
        <f t="shared" si="100"/>
        <v>12</v>
      </c>
      <c r="E1609" s="1">
        <f t="shared" si="101"/>
        <v>2023</v>
      </c>
      <c r="F1609" s="5">
        <f t="shared" si="102"/>
        <v>12</v>
      </c>
      <c r="G1609" s="30">
        <v>45119</v>
      </c>
      <c r="H1609" s="1">
        <f t="shared" si="103"/>
        <v>17</v>
      </c>
    </row>
    <row r="1610" spans="1:8" s="1" customFormat="1" ht="18" x14ac:dyDescent="0.35">
      <c r="A1610" s="1" t="s">
        <v>1629</v>
      </c>
      <c r="B1610" s="4">
        <v>45457</v>
      </c>
      <c r="C1610" s="37">
        <v>67.7569444444444</v>
      </c>
      <c r="D1610" s="1">
        <f t="shared" si="100"/>
        <v>14</v>
      </c>
      <c r="E1610" s="1">
        <f t="shared" si="101"/>
        <v>2024</v>
      </c>
      <c r="F1610" s="5">
        <f t="shared" si="102"/>
        <v>14</v>
      </c>
      <c r="G1610" s="30">
        <v>45457</v>
      </c>
      <c r="H1610" s="1">
        <f t="shared" si="103"/>
        <v>18</v>
      </c>
    </row>
    <row r="1611" spans="1:8" s="1" customFormat="1" ht="18" x14ac:dyDescent="0.35">
      <c r="A1611" s="1" t="s">
        <v>1630</v>
      </c>
      <c r="B1611" s="4">
        <v>44910</v>
      </c>
      <c r="C1611" s="37">
        <v>67.7986111111111</v>
      </c>
      <c r="D1611" s="1">
        <f t="shared" si="100"/>
        <v>15</v>
      </c>
      <c r="E1611" s="1">
        <f t="shared" si="101"/>
        <v>2022</v>
      </c>
      <c r="F1611" s="5">
        <f t="shared" si="102"/>
        <v>15</v>
      </c>
      <c r="G1611" s="30">
        <v>44910</v>
      </c>
      <c r="H1611" s="1">
        <f t="shared" si="103"/>
        <v>19</v>
      </c>
    </row>
    <row r="1612" spans="1:8" s="1" customFormat="1" ht="18" x14ac:dyDescent="0.35">
      <c r="A1612" s="1" t="s">
        <v>1631</v>
      </c>
      <c r="B1612" s="4">
        <v>44389</v>
      </c>
      <c r="C1612" s="37">
        <v>67.8402777777778</v>
      </c>
      <c r="D1612" s="1">
        <f t="shared" si="100"/>
        <v>12</v>
      </c>
      <c r="E1612" s="1">
        <f t="shared" si="101"/>
        <v>2021</v>
      </c>
      <c r="F1612" s="5">
        <f t="shared" si="102"/>
        <v>12</v>
      </c>
      <c r="G1612" s="30">
        <v>44389</v>
      </c>
      <c r="H1612" s="1">
        <f t="shared" si="103"/>
        <v>20</v>
      </c>
    </row>
    <row r="1613" spans="1:8" s="1" customFormat="1" ht="18" x14ac:dyDescent="0.35">
      <c r="A1613" s="1" t="s">
        <v>1632</v>
      </c>
      <c r="B1613" s="4">
        <v>44100</v>
      </c>
      <c r="C1613" s="37">
        <v>67.8819444444444</v>
      </c>
      <c r="D1613" s="1">
        <f t="shared" si="100"/>
        <v>26</v>
      </c>
      <c r="E1613" s="1">
        <f t="shared" si="101"/>
        <v>2020</v>
      </c>
      <c r="F1613" s="5">
        <f t="shared" si="102"/>
        <v>26</v>
      </c>
      <c r="G1613" s="30">
        <v>44100</v>
      </c>
      <c r="H1613" s="1">
        <f t="shared" si="103"/>
        <v>21</v>
      </c>
    </row>
    <row r="1614" spans="1:8" s="1" customFormat="1" ht="18" x14ac:dyDescent="0.35">
      <c r="A1614" s="1" t="s">
        <v>1633</v>
      </c>
      <c r="B1614" s="4">
        <v>45236</v>
      </c>
      <c r="C1614" s="37">
        <v>67.9236111111111</v>
      </c>
      <c r="D1614" s="1">
        <f t="shared" si="100"/>
        <v>6</v>
      </c>
      <c r="E1614" s="1">
        <f t="shared" si="101"/>
        <v>2023</v>
      </c>
      <c r="F1614" s="5">
        <f t="shared" si="102"/>
        <v>6</v>
      </c>
      <c r="G1614" s="30">
        <v>45236</v>
      </c>
      <c r="H1614" s="1">
        <f t="shared" si="103"/>
        <v>22</v>
      </c>
    </row>
    <row r="1615" spans="1:8" s="1" customFormat="1" ht="18" x14ac:dyDescent="0.35">
      <c r="A1615" s="1" t="s">
        <v>1634</v>
      </c>
      <c r="B1615" s="4">
        <v>45204</v>
      </c>
      <c r="C1615" s="37">
        <v>67.9652777777778</v>
      </c>
      <c r="D1615" s="1">
        <f t="shared" si="100"/>
        <v>5</v>
      </c>
      <c r="E1615" s="1">
        <f t="shared" si="101"/>
        <v>2023</v>
      </c>
      <c r="F1615" s="5">
        <f t="shared" si="102"/>
        <v>5</v>
      </c>
      <c r="G1615" s="30">
        <v>45204</v>
      </c>
      <c r="H1615" s="1">
        <f t="shared" si="103"/>
        <v>23</v>
      </c>
    </row>
    <row r="1616" spans="1:8" s="1" customFormat="1" ht="18" x14ac:dyDescent="0.35">
      <c r="A1616" s="1" t="s">
        <v>1635</v>
      </c>
      <c r="B1616" s="4">
        <v>45250</v>
      </c>
      <c r="C1616" s="37">
        <v>68.0069444444444</v>
      </c>
      <c r="D1616" s="1">
        <f t="shared" si="100"/>
        <v>20</v>
      </c>
      <c r="E1616" s="1">
        <f t="shared" si="101"/>
        <v>2023</v>
      </c>
      <c r="F1616" s="5">
        <f t="shared" si="102"/>
        <v>20</v>
      </c>
      <c r="G1616" s="30">
        <v>45250</v>
      </c>
      <c r="H1616" s="1">
        <f t="shared" si="103"/>
        <v>0</v>
      </c>
    </row>
    <row r="1617" spans="1:8" s="1" customFormat="1" ht="18" x14ac:dyDescent="0.35">
      <c r="A1617" s="1" t="s">
        <v>1636</v>
      </c>
      <c r="B1617" s="4">
        <v>44388</v>
      </c>
      <c r="C1617" s="37">
        <v>68.0486111111111</v>
      </c>
      <c r="D1617" s="1">
        <f t="shared" si="100"/>
        <v>11</v>
      </c>
      <c r="E1617" s="1">
        <f t="shared" si="101"/>
        <v>2021</v>
      </c>
      <c r="F1617" s="5">
        <f t="shared" si="102"/>
        <v>11</v>
      </c>
      <c r="G1617" s="30">
        <v>44388</v>
      </c>
      <c r="H1617" s="1">
        <f t="shared" si="103"/>
        <v>1</v>
      </c>
    </row>
    <row r="1618" spans="1:8" s="1" customFormat="1" ht="18" x14ac:dyDescent="0.35">
      <c r="A1618" s="1" t="s">
        <v>1637</v>
      </c>
      <c r="B1618" s="4">
        <v>44133</v>
      </c>
      <c r="C1618" s="37">
        <v>68.0902777777778</v>
      </c>
      <c r="D1618" s="1">
        <f t="shared" si="100"/>
        <v>29</v>
      </c>
      <c r="E1618" s="1">
        <f t="shared" si="101"/>
        <v>2020</v>
      </c>
      <c r="F1618" s="5">
        <f t="shared" si="102"/>
        <v>29</v>
      </c>
      <c r="G1618" s="30">
        <v>44133</v>
      </c>
      <c r="H1618" s="1">
        <f t="shared" si="103"/>
        <v>2</v>
      </c>
    </row>
    <row r="1619" spans="1:8" s="1" customFormat="1" ht="18" x14ac:dyDescent="0.35">
      <c r="A1619" s="1" t="s">
        <v>1638</v>
      </c>
      <c r="B1619" s="4">
        <v>44614</v>
      </c>
      <c r="C1619" s="37">
        <v>68.1319444444444</v>
      </c>
      <c r="D1619" s="1">
        <f t="shared" si="100"/>
        <v>22</v>
      </c>
      <c r="E1619" s="1">
        <f t="shared" si="101"/>
        <v>2022</v>
      </c>
      <c r="F1619" s="5">
        <f t="shared" si="102"/>
        <v>22</v>
      </c>
      <c r="G1619" s="30">
        <v>44614</v>
      </c>
      <c r="H1619" s="1">
        <f t="shared" si="103"/>
        <v>3</v>
      </c>
    </row>
    <row r="1620" spans="1:8" s="1" customFormat="1" ht="18" x14ac:dyDescent="0.35">
      <c r="A1620" s="1" t="s">
        <v>1639</v>
      </c>
      <c r="B1620" s="4">
        <v>45146</v>
      </c>
      <c r="C1620" s="37">
        <v>68.1736111111111</v>
      </c>
      <c r="D1620" s="1">
        <f t="shared" si="100"/>
        <v>8</v>
      </c>
      <c r="E1620" s="1">
        <f t="shared" si="101"/>
        <v>2023</v>
      </c>
      <c r="F1620" s="5">
        <f t="shared" si="102"/>
        <v>8</v>
      </c>
      <c r="G1620" s="30">
        <v>45146</v>
      </c>
      <c r="H1620" s="1">
        <f t="shared" si="103"/>
        <v>4</v>
      </c>
    </row>
    <row r="1621" spans="1:8" s="1" customFormat="1" ht="18" x14ac:dyDescent="0.35">
      <c r="A1621" s="1" t="s">
        <v>1640</v>
      </c>
      <c r="B1621" s="4">
        <v>44233</v>
      </c>
      <c r="C1621" s="37">
        <v>68.2152777777778</v>
      </c>
      <c r="D1621" s="1">
        <f t="shared" si="100"/>
        <v>6</v>
      </c>
      <c r="E1621" s="1">
        <f t="shared" si="101"/>
        <v>2021</v>
      </c>
      <c r="F1621" s="5">
        <f t="shared" si="102"/>
        <v>6</v>
      </c>
      <c r="G1621" s="30">
        <v>44233</v>
      </c>
      <c r="H1621" s="1">
        <f t="shared" si="103"/>
        <v>5</v>
      </c>
    </row>
    <row r="1622" spans="1:8" s="1" customFormat="1" ht="18" x14ac:dyDescent="0.35">
      <c r="A1622" s="1" t="s">
        <v>1641</v>
      </c>
      <c r="B1622" s="4">
        <v>44137</v>
      </c>
      <c r="C1622" s="37">
        <v>68.2569444444444</v>
      </c>
      <c r="D1622" s="1">
        <f t="shared" si="100"/>
        <v>2</v>
      </c>
      <c r="E1622" s="1">
        <f t="shared" si="101"/>
        <v>2020</v>
      </c>
      <c r="F1622" s="5">
        <f t="shared" si="102"/>
        <v>2</v>
      </c>
      <c r="G1622" s="30">
        <v>44137</v>
      </c>
      <c r="H1622" s="1">
        <f t="shared" si="103"/>
        <v>6</v>
      </c>
    </row>
    <row r="1623" spans="1:8" s="1" customFormat="1" ht="18" x14ac:dyDescent="0.35">
      <c r="A1623" s="1" t="s">
        <v>1642</v>
      </c>
      <c r="B1623" s="4">
        <v>44207</v>
      </c>
      <c r="C1623" s="37">
        <v>68.2986111111111</v>
      </c>
      <c r="D1623" s="1">
        <f t="shared" si="100"/>
        <v>11</v>
      </c>
      <c r="E1623" s="1">
        <f t="shared" si="101"/>
        <v>2021</v>
      </c>
      <c r="F1623" s="5">
        <f t="shared" si="102"/>
        <v>11</v>
      </c>
      <c r="G1623" s="30">
        <v>44207</v>
      </c>
      <c r="H1623" s="1">
        <f t="shared" si="103"/>
        <v>7</v>
      </c>
    </row>
    <row r="1624" spans="1:8" s="1" customFormat="1" ht="18" x14ac:dyDescent="0.35">
      <c r="A1624" s="1" t="s">
        <v>1643</v>
      </c>
      <c r="B1624" s="4">
        <v>44167</v>
      </c>
      <c r="C1624" s="37">
        <v>68.3402777777778</v>
      </c>
      <c r="D1624" s="1">
        <f t="shared" si="100"/>
        <v>2</v>
      </c>
      <c r="E1624" s="1">
        <f t="shared" si="101"/>
        <v>2020</v>
      </c>
      <c r="F1624" s="5">
        <f t="shared" si="102"/>
        <v>2</v>
      </c>
      <c r="G1624" s="30">
        <v>44167</v>
      </c>
      <c r="H1624" s="1">
        <f t="shared" si="103"/>
        <v>8</v>
      </c>
    </row>
    <row r="1625" spans="1:8" s="1" customFormat="1" ht="18" x14ac:dyDescent="0.35">
      <c r="A1625" s="1" t="s">
        <v>1644</v>
      </c>
      <c r="B1625" s="4">
        <v>45104</v>
      </c>
      <c r="C1625" s="37">
        <v>68.3819444444444</v>
      </c>
      <c r="D1625" s="1">
        <f t="shared" si="100"/>
        <v>27</v>
      </c>
      <c r="E1625" s="1">
        <f t="shared" si="101"/>
        <v>2023</v>
      </c>
      <c r="F1625" s="5">
        <f t="shared" si="102"/>
        <v>27</v>
      </c>
      <c r="G1625" s="30">
        <v>45104</v>
      </c>
      <c r="H1625" s="1">
        <f t="shared" si="103"/>
        <v>9</v>
      </c>
    </row>
    <row r="1626" spans="1:8" s="1" customFormat="1" ht="18" x14ac:dyDescent="0.35">
      <c r="A1626" s="1" t="s">
        <v>1645</v>
      </c>
      <c r="B1626" s="4">
        <v>44237</v>
      </c>
      <c r="C1626" s="37">
        <v>68.4236111111111</v>
      </c>
      <c r="D1626" s="1">
        <f t="shared" si="100"/>
        <v>10</v>
      </c>
      <c r="E1626" s="1">
        <f t="shared" si="101"/>
        <v>2021</v>
      </c>
      <c r="F1626" s="5">
        <f t="shared" si="102"/>
        <v>10</v>
      </c>
      <c r="G1626" s="30">
        <v>44237</v>
      </c>
      <c r="H1626" s="1">
        <f t="shared" si="103"/>
        <v>10</v>
      </c>
    </row>
    <row r="1627" spans="1:8" s="1" customFormat="1" ht="18" x14ac:dyDescent="0.35">
      <c r="A1627" s="1" t="s">
        <v>1646</v>
      </c>
      <c r="B1627" s="4">
        <v>44294</v>
      </c>
      <c r="C1627" s="37">
        <v>68.4652777777778</v>
      </c>
      <c r="D1627" s="1">
        <f t="shared" si="100"/>
        <v>8</v>
      </c>
      <c r="E1627" s="1">
        <f t="shared" si="101"/>
        <v>2021</v>
      </c>
      <c r="F1627" s="5">
        <f t="shared" si="102"/>
        <v>8</v>
      </c>
      <c r="G1627" s="30">
        <v>44294</v>
      </c>
      <c r="H1627" s="1">
        <f t="shared" si="103"/>
        <v>11</v>
      </c>
    </row>
    <row r="1628" spans="1:8" s="1" customFormat="1" ht="18" x14ac:dyDescent="0.35">
      <c r="A1628" s="1" t="s">
        <v>1647</v>
      </c>
      <c r="B1628" s="4">
        <v>45092</v>
      </c>
      <c r="C1628" s="37">
        <v>68.5069444444444</v>
      </c>
      <c r="D1628" s="1">
        <f t="shared" si="100"/>
        <v>15</v>
      </c>
      <c r="E1628" s="1">
        <f t="shared" si="101"/>
        <v>2023</v>
      </c>
      <c r="F1628" s="5">
        <f t="shared" si="102"/>
        <v>15</v>
      </c>
      <c r="G1628" s="30">
        <v>45092</v>
      </c>
      <c r="H1628" s="1">
        <f t="shared" si="103"/>
        <v>12</v>
      </c>
    </row>
    <row r="1629" spans="1:8" s="1" customFormat="1" ht="18" x14ac:dyDescent="0.35">
      <c r="A1629" s="1" t="s">
        <v>1648</v>
      </c>
      <c r="B1629" s="4">
        <v>44780</v>
      </c>
      <c r="C1629" s="37">
        <v>68.5486111111111</v>
      </c>
      <c r="D1629" s="1">
        <f t="shared" si="100"/>
        <v>7</v>
      </c>
      <c r="E1629" s="1">
        <f t="shared" si="101"/>
        <v>2022</v>
      </c>
      <c r="F1629" s="5">
        <f t="shared" si="102"/>
        <v>7</v>
      </c>
      <c r="G1629" s="30">
        <v>44780</v>
      </c>
      <c r="H1629" s="1">
        <f t="shared" si="103"/>
        <v>13</v>
      </c>
    </row>
    <row r="1630" spans="1:8" s="1" customFormat="1" ht="18" x14ac:dyDescent="0.35">
      <c r="A1630" s="1" t="s">
        <v>1649</v>
      </c>
      <c r="B1630" s="4">
        <v>44852</v>
      </c>
      <c r="C1630" s="37">
        <v>68.5902777777778</v>
      </c>
      <c r="D1630" s="1">
        <f t="shared" si="100"/>
        <v>18</v>
      </c>
      <c r="E1630" s="1">
        <f t="shared" si="101"/>
        <v>2022</v>
      </c>
      <c r="F1630" s="5">
        <f t="shared" si="102"/>
        <v>18</v>
      </c>
      <c r="G1630" s="30">
        <v>44852</v>
      </c>
      <c r="H1630" s="1">
        <f t="shared" si="103"/>
        <v>14</v>
      </c>
    </row>
    <row r="1631" spans="1:8" s="1" customFormat="1" ht="18" x14ac:dyDescent="0.35">
      <c r="A1631" s="1" t="s">
        <v>1650</v>
      </c>
      <c r="B1631" s="4">
        <v>44521</v>
      </c>
      <c r="C1631" s="37">
        <v>68.6319444444444</v>
      </c>
      <c r="D1631" s="1">
        <f t="shared" si="100"/>
        <v>21</v>
      </c>
      <c r="E1631" s="1">
        <f t="shared" si="101"/>
        <v>2021</v>
      </c>
      <c r="F1631" s="5">
        <f t="shared" si="102"/>
        <v>21</v>
      </c>
      <c r="G1631" s="30">
        <v>44521</v>
      </c>
      <c r="H1631" s="1">
        <f t="shared" si="103"/>
        <v>15</v>
      </c>
    </row>
    <row r="1632" spans="1:8" s="1" customFormat="1" ht="18" x14ac:dyDescent="0.35">
      <c r="A1632" s="1" t="s">
        <v>1651</v>
      </c>
      <c r="B1632" s="4">
        <v>45073</v>
      </c>
      <c r="C1632" s="37">
        <v>68.6736111111111</v>
      </c>
      <c r="D1632" s="1">
        <f t="shared" si="100"/>
        <v>27</v>
      </c>
      <c r="E1632" s="1">
        <f t="shared" si="101"/>
        <v>2023</v>
      </c>
      <c r="F1632" s="5">
        <f t="shared" si="102"/>
        <v>27</v>
      </c>
      <c r="G1632" s="30">
        <v>45073</v>
      </c>
      <c r="H1632" s="1">
        <f t="shared" si="103"/>
        <v>16</v>
      </c>
    </row>
    <row r="1633" spans="1:8" s="1" customFormat="1" ht="18" x14ac:dyDescent="0.35">
      <c r="A1633" s="2">
        <v>780000000000000</v>
      </c>
      <c r="B1633" s="4">
        <v>44237</v>
      </c>
      <c r="C1633" s="37">
        <v>68.7152777777778</v>
      </c>
      <c r="D1633" s="1">
        <f t="shared" si="100"/>
        <v>10</v>
      </c>
      <c r="E1633" s="1">
        <f t="shared" si="101"/>
        <v>2021</v>
      </c>
      <c r="F1633" s="5">
        <f t="shared" si="102"/>
        <v>10</v>
      </c>
      <c r="G1633" s="30">
        <v>44237</v>
      </c>
      <c r="H1633" s="1">
        <f t="shared" si="103"/>
        <v>17</v>
      </c>
    </row>
    <row r="1634" spans="1:8" s="1" customFormat="1" ht="18" x14ac:dyDescent="0.35">
      <c r="A1634" s="1" t="s">
        <v>1652</v>
      </c>
      <c r="B1634" s="4">
        <v>45243</v>
      </c>
      <c r="C1634" s="37">
        <v>68.7569444444444</v>
      </c>
      <c r="D1634" s="1">
        <f t="shared" si="100"/>
        <v>13</v>
      </c>
      <c r="E1634" s="1">
        <f t="shared" si="101"/>
        <v>2023</v>
      </c>
      <c r="F1634" s="5">
        <f t="shared" si="102"/>
        <v>13</v>
      </c>
      <c r="G1634" s="30">
        <v>45243</v>
      </c>
      <c r="H1634" s="1">
        <f t="shared" si="103"/>
        <v>18</v>
      </c>
    </row>
    <row r="1635" spans="1:8" s="1" customFormat="1" ht="18" x14ac:dyDescent="0.35">
      <c r="A1635" s="1" t="s">
        <v>1653</v>
      </c>
      <c r="B1635" s="4">
        <v>45187</v>
      </c>
      <c r="C1635" s="37">
        <v>68.7986111111111</v>
      </c>
      <c r="D1635" s="1">
        <f t="shared" si="100"/>
        <v>18</v>
      </c>
      <c r="E1635" s="1">
        <f t="shared" si="101"/>
        <v>2023</v>
      </c>
      <c r="F1635" s="5">
        <f t="shared" si="102"/>
        <v>18</v>
      </c>
      <c r="G1635" s="30">
        <v>45187</v>
      </c>
      <c r="H1635" s="1">
        <f t="shared" si="103"/>
        <v>19</v>
      </c>
    </row>
    <row r="1636" spans="1:8" s="1" customFormat="1" ht="18" x14ac:dyDescent="0.35">
      <c r="A1636" s="1" t="s">
        <v>1654</v>
      </c>
      <c r="B1636" s="4">
        <v>45185</v>
      </c>
      <c r="C1636" s="37">
        <v>68.8402777777778</v>
      </c>
      <c r="D1636" s="1">
        <f t="shared" si="100"/>
        <v>16</v>
      </c>
      <c r="E1636" s="1">
        <f t="shared" si="101"/>
        <v>2023</v>
      </c>
      <c r="F1636" s="5">
        <f t="shared" si="102"/>
        <v>16</v>
      </c>
      <c r="G1636" s="30">
        <v>45185</v>
      </c>
      <c r="H1636" s="1">
        <f t="shared" si="103"/>
        <v>20</v>
      </c>
    </row>
    <row r="1637" spans="1:8" s="1" customFormat="1" ht="18" x14ac:dyDescent="0.35">
      <c r="A1637" s="1" t="s">
        <v>1655</v>
      </c>
      <c r="B1637" s="4">
        <v>45269</v>
      </c>
      <c r="C1637" s="37">
        <v>68.8819444444444</v>
      </c>
      <c r="D1637" s="1">
        <f t="shared" si="100"/>
        <v>9</v>
      </c>
      <c r="E1637" s="1">
        <f t="shared" si="101"/>
        <v>2023</v>
      </c>
      <c r="F1637" s="5">
        <f t="shared" si="102"/>
        <v>9</v>
      </c>
      <c r="G1637" s="30">
        <v>45269</v>
      </c>
      <c r="H1637" s="1">
        <f t="shared" si="103"/>
        <v>21</v>
      </c>
    </row>
    <row r="1638" spans="1:8" s="1" customFormat="1" ht="18" x14ac:dyDescent="0.35">
      <c r="A1638" s="1" t="s">
        <v>1656</v>
      </c>
      <c r="B1638" s="4">
        <v>44639</v>
      </c>
      <c r="C1638" s="37">
        <v>68.9236111111111</v>
      </c>
      <c r="D1638" s="1">
        <f t="shared" si="100"/>
        <v>19</v>
      </c>
      <c r="E1638" s="1">
        <f t="shared" si="101"/>
        <v>2022</v>
      </c>
      <c r="F1638" s="5">
        <f t="shared" si="102"/>
        <v>19</v>
      </c>
      <c r="G1638" s="30">
        <v>44639</v>
      </c>
      <c r="H1638" s="1">
        <f t="shared" si="103"/>
        <v>22</v>
      </c>
    </row>
    <row r="1639" spans="1:8" s="1" customFormat="1" ht="18" x14ac:dyDescent="0.35">
      <c r="A1639" s="1" t="s">
        <v>1657</v>
      </c>
      <c r="B1639" s="4">
        <v>44199</v>
      </c>
      <c r="C1639" s="37">
        <v>68.9652777777778</v>
      </c>
      <c r="D1639" s="1">
        <f t="shared" si="100"/>
        <v>3</v>
      </c>
      <c r="E1639" s="1">
        <f t="shared" si="101"/>
        <v>2021</v>
      </c>
      <c r="F1639" s="5">
        <f t="shared" si="102"/>
        <v>3</v>
      </c>
      <c r="G1639" s="30">
        <v>44199</v>
      </c>
      <c r="H1639" s="1">
        <f t="shared" si="103"/>
        <v>23</v>
      </c>
    </row>
    <row r="1640" spans="1:8" s="1" customFormat="1" ht="18" x14ac:dyDescent="0.35">
      <c r="A1640" s="1" t="s">
        <v>1658</v>
      </c>
      <c r="B1640" s="4">
        <v>44374</v>
      </c>
      <c r="C1640" s="37">
        <v>69.0069444444444</v>
      </c>
      <c r="D1640" s="1">
        <f t="shared" si="100"/>
        <v>27</v>
      </c>
      <c r="E1640" s="1">
        <f t="shared" si="101"/>
        <v>2021</v>
      </c>
      <c r="F1640" s="5">
        <f t="shared" si="102"/>
        <v>27</v>
      </c>
      <c r="G1640" s="30">
        <v>44374</v>
      </c>
      <c r="H1640" s="1">
        <f t="shared" si="103"/>
        <v>0</v>
      </c>
    </row>
    <row r="1641" spans="1:8" s="1" customFormat="1" ht="18" x14ac:dyDescent="0.35">
      <c r="A1641" s="1" t="s">
        <v>1659</v>
      </c>
      <c r="B1641" s="4">
        <v>45391</v>
      </c>
      <c r="C1641" s="37">
        <v>69.0486111111111</v>
      </c>
      <c r="D1641" s="1">
        <f t="shared" si="100"/>
        <v>9</v>
      </c>
      <c r="E1641" s="1">
        <f t="shared" si="101"/>
        <v>2024</v>
      </c>
      <c r="F1641" s="5">
        <f t="shared" si="102"/>
        <v>9</v>
      </c>
      <c r="G1641" s="30">
        <v>45391</v>
      </c>
      <c r="H1641" s="1">
        <f t="shared" si="103"/>
        <v>1</v>
      </c>
    </row>
    <row r="1642" spans="1:8" s="1" customFormat="1" ht="18" x14ac:dyDescent="0.35">
      <c r="A1642" s="1" t="s">
        <v>1660</v>
      </c>
      <c r="B1642" s="4">
        <v>44520</v>
      </c>
      <c r="C1642" s="37">
        <v>69.0902777777778</v>
      </c>
      <c r="D1642" s="1">
        <f t="shared" si="100"/>
        <v>20</v>
      </c>
      <c r="E1642" s="1">
        <f t="shared" si="101"/>
        <v>2021</v>
      </c>
      <c r="F1642" s="5">
        <f t="shared" si="102"/>
        <v>20</v>
      </c>
      <c r="G1642" s="30">
        <v>44520</v>
      </c>
      <c r="H1642" s="1">
        <f t="shared" si="103"/>
        <v>2</v>
      </c>
    </row>
    <row r="1643" spans="1:8" s="1" customFormat="1" ht="18" x14ac:dyDescent="0.35">
      <c r="A1643" s="1" t="s">
        <v>1661</v>
      </c>
      <c r="B1643" s="4">
        <v>45069</v>
      </c>
      <c r="C1643" s="37">
        <v>69.1319444444444</v>
      </c>
      <c r="D1643" s="1">
        <f t="shared" si="100"/>
        <v>23</v>
      </c>
      <c r="E1643" s="1">
        <f t="shared" si="101"/>
        <v>2023</v>
      </c>
      <c r="F1643" s="5">
        <f t="shared" si="102"/>
        <v>23</v>
      </c>
      <c r="G1643" s="30">
        <v>45069</v>
      </c>
      <c r="H1643" s="1">
        <f t="shared" si="103"/>
        <v>3</v>
      </c>
    </row>
    <row r="1644" spans="1:8" s="1" customFormat="1" ht="18" x14ac:dyDescent="0.35">
      <c r="A1644" s="1" t="s">
        <v>1662</v>
      </c>
      <c r="B1644" s="4">
        <v>44799</v>
      </c>
      <c r="C1644" s="37">
        <v>69.1736111111111</v>
      </c>
      <c r="D1644" s="1">
        <f t="shared" si="100"/>
        <v>26</v>
      </c>
      <c r="E1644" s="1">
        <f t="shared" si="101"/>
        <v>2022</v>
      </c>
      <c r="F1644" s="5">
        <f t="shared" si="102"/>
        <v>26</v>
      </c>
      <c r="G1644" s="30">
        <v>44799</v>
      </c>
      <c r="H1644" s="1">
        <f t="shared" si="103"/>
        <v>4</v>
      </c>
    </row>
    <row r="1645" spans="1:8" s="1" customFormat="1" ht="18" x14ac:dyDescent="0.35">
      <c r="A1645" s="1" t="s">
        <v>1663</v>
      </c>
      <c r="B1645" s="4">
        <v>43919</v>
      </c>
      <c r="C1645" s="37">
        <v>69.2152777777778</v>
      </c>
      <c r="D1645" s="1">
        <f t="shared" si="100"/>
        <v>29</v>
      </c>
      <c r="E1645" s="1">
        <f t="shared" si="101"/>
        <v>2020</v>
      </c>
      <c r="F1645" s="5">
        <f t="shared" si="102"/>
        <v>29</v>
      </c>
      <c r="G1645" s="30">
        <v>43919</v>
      </c>
      <c r="H1645" s="1">
        <f t="shared" si="103"/>
        <v>5</v>
      </c>
    </row>
    <row r="1646" spans="1:8" s="1" customFormat="1" ht="18" x14ac:dyDescent="0.35">
      <c r="A1646" s="1" t="s">
        <v>1664</v>
      </c>
      <c r="B1646" s="4">
        <v>43853</v>
      </c>
      <c r="C1646" s="37">
        <v>69.2569444444444</v>
      </c>
      <c r="D1646" s="1">
        <f t="shared" si="100"/>
        <v>23</v>
      </c>
      <c r="E1646" s="1">
        <f t="shared" si="101"/>
        <v>2020</v>
      </c>
      <c r="F1646" s="5">
        <f t="shared" si="102"/>
        <v>23</v>
      </c>
      <c r="G1646" s="30">
        <v>43853</v>
      </c>
      <c r="H1646" s="1">
        <f t="shared" si="103"/>
        <v>6</v>
      </c>
    </row>
    <row r="1647" spans="1:8" s="1" customFormat="1" ht="18" x14ac:dyDescent="0.35">
      <c r="A1647" s="1" t="s">
        <v>1665</v>
      </c>
      <c r="B1647" s="4">
        <v>44730</v>
      </c>
      <c r="C1647" s="37">
        <v>69.2986111111111</v>
      </c>
      <c r="D1647" s="1">
        <f t="shared" si="100"/>
        <v>18</v>
      </c>
      <c r="E1647" s="1">
        <f t="shared" si="101"/>
        <v>2022</v>
      </c>
      <c r="F1647" s="5">
        <f t="shared" si="102"/>
        <v>18</v>
      </c>
      <c r="G1647" s="30">
        <v>44730</v>
      </c>
      <c r="H1647" s="1">
        <f t="shared" si="103"/>
        <v>7</v>
      </c>
    </row>
    <row r="1648" spans="1:8" s="1" customFormat="1" ht="18" x14ac:dyDescent="0.35">
      <c r="A1648" s="1" t="s">
        <v>1666</v>
      </c>
      <c r="B1648" s="4">
        <v>43873</v>
      </c>
      <c r="C1648" s="37">
        <v>69.3402777777778</v>
      </c>
      <c r="D1648" s="1">
        <f t="shared" si="100"/>
        <v>12</v>
      </c>
      <c r="E1648" s="1">
        <f t="shared" si="101"/>
        <v>2020</v>
      </c>
      <c r="F1648" s="5">
        <f t="shared" si="102"/>
        <v>12</v>
      </c>
      <c r="G1648" s="30">
        <v>43873</v>
      </c>
      <c r="H1648" s="1">
        <f t="shared" si="103"/>
        <v>8</v>
      </c>
    </row>
    <row r="1649" spans="1:8" s="1" customFormat="1" ht="18" x14ac:dyDescent="0.35">
      <c r="A1649" s="1" t="s">
        <v>1667</v>
      </c>
      <c r="B1649" s="4">
        <v>45069</v>
      </c>
      <c r="C1649" s="37">
        <v>69.3819444444444</v>
      </c>
      <c r="D1649" s="1">
        <f t="shared" si="100"/>
        <v>23</v>
      </c>
      <c r="E1649" s="1">
        <f t="shared" si="101"/>
        <v>2023</v>
      </c>
      <c r="F1649" s="5">
        <f t="shared" si="102"/>
        <v>23</v>
      </c>
      <c r="G1649" s="30">
        <v>45069</v>
      </c>
      <c r="H1649" s="1">
        <f t="shared" si="103"/>
        <v>9</v>
      </c>
    </row>
    <row r="1650" spans="1:8" s="1" customFormat="1" ht="18" x14ac:dyDescent="0.35">
      <c r="A1650" s="1" t="s">
        <v>1668</v>
      </c>
      <c r="B1650" s="4">
        <v>44583</v>
      </c>
      <c r="C1650" s="37">
        <v>69.4236111111111</v>
      </c>
      <c r="D1650" s="1">
        <f t="shared" si="100"/>
        <v>22</v>
      </c>
      <c r="E1650" s="1">
        <f t="shared" si="101"/>
        <v>2022</v>
      </c>
      <c r="F1650" s="5">
        <f t="shared" si="102"/>
        <v>22</v>
      </c>
      <c r="G1650" s="30">
        <v>44583</v>
      </c>
      <c r="H1650" s="1">
        <f t="shared" si="103"/>
        <v>10</v>
      </c>
    </row>
    <row r="1651" spans="1:8" s="1" customFormat="1" ht="18" x14ac:dyDescent="0.35">
      <c r="A1651" s="1" t="s">
        <v>1669</v>
      </c>
      <c r="B1651" s="4">
        <v>45106</v>
      </c>
      <c r="C1651" s="37">
        <v>69.4652777777778</v>
      </c>
      <c r="D1651" s="1">
        <f t="shared" si="100"/>
        <v>29</v>
      </c>
      <c r="E1651" s="1">
        <f t="shared" si="101"/>
        <v>2023</v>
      </c>
      <c r="F1651" s="5">
        <f t="shared" si="102"/>
        <v>29</v>
      </c>
      <c r="G1651" s="30">
        <v>45106</v>
      </c>
      <c r="H1651" s="1">
        <f t="shared" si="103"/>
        <v>11</v>
      </c>
    </row>
    <row r="1652" spans="1:8" s="1" customFormat="1" ht="18" x14ac:dyDescent="0.35">
      <c r="A1652" s="1" t="s">
        <v>1670</v>
      </c>
      <c r="B1652" s="4">
        <v>45206</v>
      </c>
      <c r="C1652" s="37">
        <v>69.5069444444444</v>
      </c>
      <c r="D1652" s="1">
        <f t="shared" si="100"/>
        <v>7</v>
      </c>
      <c r="E1652" s="1">
        <f t="shared" si="101"/>
        <v>2023</v>
      </c>
      <c r="F1652" s="5">
        <f t="shared" si="102"/>
        <v>7</v>
      </c>
      <c r="G1652" s="30">
        <v>45206</v>
      </c>
      <c r="H1652" s="1">
        <f t="shared" si="103"/>
        <v>12</v>
      </c>
    </row>
    <row r="1653" spans="1:8" s="1" customFormat="1" ht="18" x14ac:dyDescent="0.35">
      <c r="A1653" s="1" t="s">
        <v>1671</v>
      </c>
      <c r="B1653" s="4">
        <v>44644</v>
      </c>
      <c r="C1653" s="37">
        <v>69.5486111111111</v>
      </c>
      <c r="D1653" s="1">
        <f t="shared" si="100"/>
        <v>24</v>
      </c>
      <c r="E1653" s="1">
        <f t="shared" si="101"/>
        <v>2022</v>
      </c>
      <c r="F1653" s="5">
        <f t="shared" si="102"/>
        <v>24</v>
      </c>
      <c r="G1653" s="30">
        <v>44644</v>
      </c>
      <c r="H1653" s="1">
        <f t="shared" si="103"/>
        <v>13</v>
      </c>
    </row>
    <row r="1654" spans="1:8" s="1" customFormat="1" ht="18" x14ac:dyDescent="0.35">
      <c r="A1654" s="1" t="s">
        <v>1672</v>
      </c>
      <c r="B1654" s="4">
        <v>44368</v>
      </c>
      <c r="C1654" s="37">
        <v>69.5902777777778</v>
      </c>
      <c r="D1654" s="1">
        <f t="shared" si="100"/>
        <v>21</v>
      </c>
      <c r="E1654" s="1">
        <f t="shared" si="101"/>
        <v>2021</v>
      </c>
      <c r="F1654" s="5">
        <f t="shared" si="102"/>
        <v>21</v>
      </c>
      <c r="G1654" s="30">
        <v>44368</v>
      </c>
      <c r="H1654" s="1">
        <f t="shared" si="103"/>
        <v>14</v>
      </c>
    </row>
    <row r="1655" spans="1:8" s="1" customFormat="1" ht="18" x14ac:dyDescent="0.35">
      <c r="A1655" s="1" t="s">
        <v>1673</v>
      </c>
      <c r="B1655" s="4">
        <v>44040</v>
      </c>
      <c r="C1655" s="37">
        <v>69.6319444444444</v>
      </c>
      <c r="D1655" s="1">
        <f t="shared" si="100"/>
        <v>28</v>
      </c>
      <c r="E1655" s="1">
        <f t="shared" si="101"/>
        <v>2020</v>
      </c>
      <c r="F1655" s="5">
        <f t="shared" si="102"/>
        <v>28</v>
      </c>
      <c r="G1655" s="30">
        <v>44040</v>
      </c>
      <c r="H1655" s="1">
        <f t="shared" si="103"/>
        <v>15</v>
      </c>
    </row>
    <row r="1656" spans="1:8" s="1" customFormat="1" ht="18" x14ac:dyDescent="0.35">
      <c r="A1656" s="1" t="s">
        <v>1674</v>
      </c>
      <c r="B1656" s="4">
        <v>45542</v>
      </c>
      <c r="C1656" s="37">
        <v>69.6736111111111</v>
      </c>
      <c r="D1656" s="1">
        <f t="shared" si="100"/>
        <v>7</v>
      </c>
      <c r="E1656" s="1">
        <f t="shared" si="101"/>
        <v>2024</v>
      </c>
      <c r="F1656" s="5">
        <f t="shared" si="102"/>
        <v>7</v>
      </c>
      <c r="G1656" s="30">
        <v>45542</v>
      </c>
      <c r="H1656" s="1">
        <f t="shared" si="103"/>
        <v>16</v>
      </c>
    </row>
    <row r="1657" spans="1:8" s="1" customFormat="1" ht="18" x14ac:dyDescent="0.35">
      <c r="A1657" s="1" t="s">
        <v>1675</v>
      </c>
      <c r="B1657" s="4">
        <v>44689</v>
      </c>
      <c r="C1657" s="37">
        <v>69.7152777777778</v>
      </c>
      <c r="D1657" s="1">
        <f t="shared" si="100"/>
        <v>8</v>
      </c>
      <c r="E1657" s="1">
        <f t="shared" si="101"/>
        <v>2022</v>
      </c>
      <c r="F1657" s="5">
        <f t="shared" si="102"/>
        <v>8</v>
      </c>
      <c r="G1657" s="30">
        <v>44689</v>
      </c>
      <c r="H1657" s="1">
        <f t="shared" si="103"/>
        <v>17</v>
      </c>
    </row>
    <row r="1658" spans="1:8" s="1" customFormat="1" ht="18" x14ac:dyDescent="0.35">
      <c r="A1658" s="1">
        <v>48616567</v>
      </c>
      <c r="B1658" s="4">
        <v>45445</v>
      </c>
      <c r="C1658" s="37">
        <v>69.7569444444444</v>
      </c>
      <c r="D1658" s="1">
        <f t="shared" si="100"/>
        <v>2</v>
      </c>
      <c r="E1658" s="1">
        <f t="shared" si="101"/>
        <v>2024</v>
      </c>
      <c r="F1658" s="5">
        <f t="shared" si="102"/>
        <v>2</v>
      </c>
      <c r="G1658" s="30">
        <v>45445</v>
      </c>
      <c r="H1658" s="1">
        <f t="shared" si="103"/>
        <v>18</v>
      </c>
    </row>
    <row r="1659" spans="1:8" s="1" customFormat="1" ht="18" x14ac:dyDescent="0.35">
      <c r="A1659" s="1" t="s">
        <v>1676</v>
      </c>
      <c r="B1659" s="4">
        <v>45148</v>
      </c>
      <c r="C1659" s="37">
        <v>69.7986111111111</v>
      </c>
      <c r="D1659" s="1">
        <f t="shared" si="100"/>
        <v>10</v>
      </c>
      <c r="E1659" s="1">
        <f t="shared" si="101"/>
        <v>2023</v>
      </c>
      <c r="F1659" s="5">
        <f t="shared" si="102"/>
        <v>10</v>
      </c>
      <c r="G1659" s="30">
        <v>45148</v>
      </c>
      <c r="H1659" s="1">
        <f t="shared" si="103"/>
        <v>19</v>
      </c>
    </row>
    <row r="1660" spans="1:8" s="1" customFormat="1" ht="18" x14ac:dyDescent="0.35">
      <c r="A1660" s="1" t="s">
        <v>1677</v>
      </c>
      <c r="B1660" s="4">
        <v>45116</v>
      </c>
      <c r="C1660" s="37">
        <v>69.8402777777778</v>
      </c>
      <c r="D1660" s="1">
        <f t="shared" si="100"/>
        <v>9</v>
      </c>
      <c r="E1660" s="1">
        <f t="shared" si="101"/>
        <v>2023</v>
      </c>
      <c r="F1660" s="5">
        <f t="shared" si="102"/>
        <v>9</v>
      </c>
      <c r="G1660" s="30">
        <v>45116</v>
      </c>
      <c r="H1660" s="1">
        <f t="shared" si="103"/>
        <v>20</v>
      </c>
    </row>
    <row r="1661" spans="1:8" s="1" customFormat="1" ht="18" x14ac:dyDescent="0.35">
      <c r="A1661" s="1" t="s">
        <v>1678</v>
      </c>
      <c r="B1661" s="4">
        <v>45275</v>
      </c>
      <c r="C1661" s="37">
        <v>69.8819444444444</v>
      </c>
      <c r="D1661" s="1">
        <f t="shared" si="100"/>
        <v>15</v>
      </c>
      <c r="E1661" s="1">
        <f t="shared" si="101"/>
        <v>2023</v>
      </c>
      <c r="F1661" s="5">
        <f t="shared" si="102"/>
        <v>15</v>
      </c>
      <c r="G1661" s="30">
        <v>45275</v>
      </c>
      <c r="H1661" s="1">
        <f t="shared" si="103"/>
        <v>21</v>
      </c>
    </row>
    <row r="1662" spans="1:8" s="1" customFormat="1" ht="18" x14ac:dyDescent="0.35">
      <c r="A1662" s="1" t="s">
        <v>1679</v>
      </c>
      <c r="B1662" s="4">
        <v>44632</v>
      </c>
      <c r="C1662" s="37">
        <v>69.9236111111111</v>
      </c>
      <c r="D1662" s="1">
        <f t="shared" si="100"/>
        <v>12</v>
      </c>
      <c r="E1662" s="1">
        <f t="shared" si="101"/>
        <v>2022</v>
      </c>
      <c r="F1662" s="5">
        <f t="shared" si="102"/>
        <v>12</v>
      </c>
      <c r="G1662" s="30">
        <v>44632</v>
      </c>
      <c r="H1662" s="1">
        <f t="shared" si="103"/>
        <v>22</v>
      </c>
    </row>
    <row r="1663" spans="1:8" s="1" customFormat="1" ht="18" x14ac:dyDescent="0.35">
      <c r="A1663" s="1" t="s">
        <v>1680</v>
      </c>
      <c r="B1663" s="4">
        <v>45339</v>
      </c>
      <c r="C1663" s="37">
        <v>69.9652777777778</v>
      </c>
      <c r="D1663" s="1">
        <f t="shared" si="100"/>
        <v>17</v>
      </c>
      <c r="E1663" s="1">
        <f t="shared" si="101"/>
        <v>2024</v>
      </c>
      <c r="F1663" s="5">
        <f t="shared" si="102"/>
        <v>17</v>
      </c>
      <c r="G1663" s="30">
        <v>45339</v>
      </c>
      <c r="H1663" s="1">
        <f t="shared" si="103"/>
        <v>23</v>
      </c>
    </row>
    <row r="1664" spans="1:8" s="1" customFormat="1" ht="18" x14ac:dyDescent="0.35">
      <c r="A1664" s="1" t="s">
        <v>1681</v>
      </c>
      <c r="B1664" s="4">
        <v>45447</v>
      </c>
      <c r="C1664" s="37">
        <v>70.0069444444444</v>
      </c>
      <c r="D1664" s="1">
        <f t="shared" si="100"/>
        <v>4</v>
      </c>
      <c r="E1664" s="1">
        <f t="shared" si="101"/>
        <v>2024</v>
      </c>
      <c r="F1664" s="5">
        <f t="shared" si="102"/>
        <v>4</v>
      </c>
      <c r="G1664" s="30">
        <v>45447</v>
      </c>
      <c r="H1664" s="1">
        <f t="shared" si="103"/>
        <v>0</v>
      </c>
    </row>
    <row r="1665" spans="1:8" s="1" customFormat="1" ht="18" x14ac:dyDescent="0.35">
      <c r="A1665" s="1" t="s">
        <v>1682</v>
      </c>
      <c r="B1665" s="4">
        <v>45368</v>
      </c>
      <c r="C1665" s="37">
        <v>70.0486111111111</v>
      </c>
      <c r="D1665" s="1">
        <f t="shared" si="100"/>
        <v>17</v>
      </c>
      <c r="E1665" s="1">
        <f t="shared" si="101"/>
        <v>2024</v>
      </c>
      <c r="F1665" s="5">
        <f t="shared" si="102"/>
        <v>17</v>
      </c>
      <c r="G1665" s="30">
        <v>45368</v>
      </c>
      <c r="H1665" s="1">
        <f t="shared" si="103"/>
        <v>1</v>
      </c>
    </row>
    <row r="1666" spans="1:8" s="1" customFormat="1" ht="18" x14ac:dyDescent="0.35">
      <c r="A1666" s="1" t="s">
        <v>1683</v>
      </c>
      <c r="B1666" s="4">
        <v>44598</v>
      </c>
      <c r="C1666" s="37">
        <v>70.0902777777778</v>
      </c>
      <c r="D1666" s="1">
        <f t="shared" si="100"/>
        <v>6</v>
      </c>
      <c r="E1666" s="1">
        <f t="shared" si="101"/>
        <v>2022</v>
      </c>
      <c r="F1666" s="5">
        <f t="shared" si="102"/>
        <v>6</v>
      </c>
      <c r="G1666" s="30">
        <v>44598</v>
      </c>
      <c r="H1666" s="1">
        <f t="shared" si="103"/>
        <v>2</v>
      </c>
    </row>
    <row r="1667" spans="1:8" s="1" customFormat="1" ht="18" x14ac:dyDescent="0.35">
      <c r="A1667" s="1" t="s">
        <v>1684</v>
      </c>
      <c r="B1667" s="4">
        <v>45599</v>
      </c>
      <c r="C1667" s="37">
        <v>70.1319444444444</v>
      </c>
      <c r="D1667" s="1">
        <f t="shared" ref="D1667:D1730" si="104">DAY(B1667)</f>
        <v>3</v>
      </c>
      <c r="E1667" s="1">
        <f t="shared" ref="E1667:E1730" si="105">YEAR(B1667)</f>
        <v>2024</v>
      </c>
      <c r="F1667" s="5">
        <f t="shared" ref="F1667:F1730" si="106">D1667</f>
        <v>3</v>
      </c>
      <c r="G1667" s="30">
        <v>45599</v>
      </c>
      <c r="H1667" s="1">
        <f t="shared" ref="H1667:H1730" si="107">HOUR(C1667)</f>
        <v>3</v>
      </c>
    </row>
    <row r="1668" spans="1:8" s="1" customFormat="1" ht="18" x14ac:dyDescent="0.35">
      <c r="A1668" s="1" t="s">
        <v>1685</v>
      </c>
      <c r="B1668" s="4">
        <v>44792</v>
      </c>
      <c r="C1668" s="37">
        <v>70.1736111111111</v>
      </c>
      <c r="D1668" s="1">
        <f t="shared" si="104"/>
        <v>19</v>
      </c>
      <c r="E1668" s="1">
        <f t="shared" si="105"/>
        <v>2022</v>
      </c>
      <c r="F1668" s="5">
        <f t="shared" si="106"/>
        <v>19</v>
      </c>
      <c r="G1668" s="30">
        <v>44792</v>
      </c>
      <c r="H1668" s="1">
        <f t="shared" si="107"/>
        <v>4</v>
      </c>
    </row>
    <row r="1669" spans="1:8" s="1" customFormat="1" ht="18" x14ac:dyDescent="0.35">
      <c r="A1669" s="1" t="s">
        <v>1686</v>
      </c>
      <c r="B1669" s="4">
        <v>43902</v>
      </c>
      <c r="C1669" s="37">
        <v>70.2152777777778</v>
      </c>
      <c r="D1669" s="1">
        <f t="shared" si="104"/>
        <v>12</v>
      </c>
      <c r="E1669" s="1">
        <f t="shared" si="105"/>
        <v>2020</v>
      </c>
      <c r="F1669" s="5">
        <f t="shared" si="106"/>
        <v>12</v>
      </c>
      <c r="G1669" s="30">
        <v>43902</v>
      </c>
      <c r="H1669" s="1">
        <f t="shared" si="107"/>
        <v>5</v>
      </c>
    </row>
    <row r="1670" spans="1:8" s="1" customFormat="1" ht="18" x14ac:dyDescent="0.35">
      <c r="A1670" s="1" t="s">
        <v>1687</v>
      </c>
      <c r="B1670" s="4">
        <v>45178</v>
      </c>
      <c r="C1670" s="37">
        <v>70.2569444444444</v>
      </c>
      <c r="D1670" s="1">
        <f t="shared" si="104"/>
        <v>9</v>
      </c>
      <c r="E1670" s="1">
        <f t="shared" si="105"/>
        <v>2023</v>
      </c>
      <c r="F1670" s="5">
        <f t="shared" si="106"/>
        <v>9</v>
      </c>
      <c r="G1670" s="30">
        <v>45178</v>
      </c>
      <c r="H1670" s="1">
        <f t="shared" si="107"/>
        <v>6</v>
      </c>
    </row>
    <row r="1671" spans="1:8" s="1" customFormat="1" ht="18" x14ac:dyDescent="0.35">
      <c r="A1671" s="1" t="s">
        <v>1688</v>
      </c>
      <c r="B1671" s="4">
        <v>44553</v>
      </c>
      <c r="C1671" s="37">
        <v>70.2986111111111</v>
      </c>
      <c r="D1671" s="1">
        <f t="shared" si="104"/>
        <v>23</v>
      </c>
      <c r="E1671" s="1">
        <f t="shared" si="105"/>
        <v>2021</v>
      </c>
      <c r="F1671" s="5">
        <f t="shared" si="106"/>
        <v>23</v>
      </c>
      <c r="G1671" s="30">
        <v>44553</v>
      </c>
      <c r="H1671" s="1">
        <f t="shared" si="107"/>
        <v>7</v>
      </c>
    </row>
    <row r="1672" spans="1:8" s="1" customFormat="1" ht="18" x14ac:dyDescent="0.35">
      <c r="A1672" s="1" t="s">
        <v>1689</v>
      </c>
      <c r="B1672" s="4">
        <v>45353</v>
      </c>
      <c r="C1672" s="37">
        <v>70.3402777777778</v>
      </c>
      <c r="D1672" s="1">
        <f t="shared" si="104"/>
        <v>2</v>
      </c>
      <c r="E1672" s="1">
        <f t="shared" si="105"/>
        <v>2024</v>
      </c>
      <c r="F1672" s="5">
        <f t="shared" si="106"/>
        <v>2</v>
      </c>
      <c r="G1672" s="30">
        <v>45353</v>
      </c>
      <c r="H1672" s="1">
        <f t="shared" si="107"/>
        <v>8</v>
      </c>
    </row>
    <row r="1673" spans="1:8" s="1" customFormat="1" ht="18" x14ac:dyDescent="0.35">
      <c r="A1673" s="1" t="s">
        <v>1690</v>
      </c>
      <c r="B1673" s="4">
        <v>45073</v>
      </c>
      <c r="C1673" s="37">
        <v>70.3819444444444</v>
      </c>
      <c r="D1673" s="1">
        <f t="shared" si="104"/>
        <v>27</v>
      </c>
      <c r="E1673" s="1">
        <f t="shared" si="105"/>
        <v>2023</v>
      </c>
      <c r="F1673" s="5">
        <f t="shared" si="106"/>
        <v>27</v>
      </c>
      <c r="G1673" s="30">
        <v>45073</v>
      </c>
      <c r="H1673" s="1">
        <f t="shared" si="107"/>
        <v>9</v>
      </c>
    </row>
    <row r="1674" spans="1:8" s="1" customFormat="1" ht="18" x14ac:dyDescent="0.35">
      <c r="A1674" s="1" t="s">
        <v>1691</v>
      </c>
      <c r="B1674" s="4">
        <v>44915</v>
      </c>
      <c r="C1674" s="37">
        <v>70.4236111111111</v>
      </c>
      <c r="D1674" s="1">
        <f t="shared" si="104"/>
        <v>20</v>
      </c>
      <c r="E1674" s="1">
        <f t="shared" si="105"/>
        <v>2022</v>
      </c>
      <c r="F1674" s="5">
        <f t="shared" si="106"/>
        <v>20</v>
      </c>
      <c r="G1674" s="30">
        <v>44915</v>
      </c>
      <c r="H1674" s="1">
        <f t="shared" si="107"/>
        <v>10</v>
      </c>
    </row>
    <row r="1675" spans="1:8" s="1" customFormat="1" ht="18" x14ac:dyDescent="0.35">
      <c r="A1675" s="1" t="s">
        <v>1692</v>
      </c>
      <c r="B1675" s="4">
        <v>45163</v>
      </c>
      <c r="C1675" s="37">
        <v>70.4652777777778</v>
      </c>
      <c r="D1675" s="1">
        <f t="shared" si="104"/>
        <v>25</v>
      </c>
      <c r="E1675" s="1">
        <f t="shared" si="105"/>
        <v>2023</v>
      </c>
      <c r="F1675" s="5">
        <f t="shared" si="106"/>
        <v>25</v>
      </c>
      <c r="G1675" s="30">
        <v>45163</v>
      </c>
      <c r="H1675" s="1">
        <f t="shared" si="107"/>
        <v>11</v>
      </c>
    </row>
    <row r="1676" spans="1:8" s="1" customFormat="1" ht="18" x14ac:dyDescent="0.35">
      <c r="A1676" s="1" t="s">
        <v>1693</v>
      </c>
      <c r="B1676" s="4">
        <v>44069</v>
      </c>
      <c r="C1676" s="37">
        <v>70.5069444444444</v>
      </c>
      <c r="D1676" s="1">
        <f t="shared" si="104"/>
        <v>26</v>
      </c>
      <c r="E1676" s="1">
        <f t="shared" si="105"/>
        <v>2020</v>
      </c>
      <c r="F1676" s="5">
        <f t="shared" si="106"/>
        <v>26</v>
      </c>
      <c r="G1676" s="30">
        <v>44069</v>
      </c>
      <c r="H1676" s="1">
        <f t="shared" si="107"/>
        <v>12</v>
      </c>
    </row>
    <row r="1677" spans="1:8" s="1" customFormat="1" ht="18" x14ac:dyDescent="0.35">
      <c r="A1677" s="1" t="s">
        <v>1694</v>
      </c>
      <c r="B1677" s="4">
        <v>44635</v>
      </c>
      <c r="C1677" s="37">
        <v>70.5486111111111</v>
      </c>
      <c r="D1677" s="1">
        <f t="shared" si="104"/>
        <v>15</v>
      </c>
      <c r="E1677" s="1">
        <f t="shared" si="105"/>
        <v>2022</v>
      </c>
      <c r="F1677" s="5">
        <f t="shared" si="106"/>
        <v>15</v>
      </c>
      <c r="G1677" s="30">
        <v>44635</v>
      </c>
      <c r="H1677" s="1">
        <f t="shared" si="107"/>
        <v>13</v>
      </c>
    </row>
    <row r="1678" spans="1:8" s="1" customFormat="1" ht="18" x14ac:dyDescent="0.35">
      <c r="A1678" s="1" t="s">
        <v>1695</v>
      </c>
      <c r="B1678" s="4">
        <v>44011</v>
      </c>
      <c r="C1678" s="37">
        <v>70.5902777777778</v>
      </c>
      <c r="D1678" s="1">
        <f t="shared" si="104"/>
        <v>29</v>
      </c>
      <c r="E1678" s="1">
        <f t="shared" si="105"/>
        <v>2020</v>
      </c>
      <c r="F1678" s="5">
        <f t="shared" si="106"/>
        <v>29</v>
      </c>
      <c r="G1678" s="30">
        <v>44011</v>
      </c>
      <c r="H1678" s="1">
        <f t="shared" si="107"/>
        <v>14</v>
      </c>
    </row>
    <row r="1679" spans="1:8" s="1" customFormat="1" ht="18" x14ac:dyDescent="0.35">
      <c r="A1679" s="1" t="s">
        <v>1696</v>
      </c>
      <c r="B1679" s="4">
        <v>44077</v>
      </c>
      <c r="C1679" s="37">
        <v>70.6319444444444</v>
      </c>
      <c r="D1679" s="1">
        <f t="shared" si="104"/>
        <v>3</v>
      </c>
      <c r="E1679" s="1">
        <f t="shared" si="105"/>
        <v>2020</v>
      </c>
      <c r="F1679" s="5">
        <f t="shared" si="106"/>
        <v>3</v>
      </c>
      <c r="G1679" s="30">
        <v>44077</v>
      </c>
      <c r="H1679" s="1">
        <f t="shared" si="107"/>
        <v>15</v>
      </c>
    </row>
    <row r="1680" spans="1:8" s="1" customFormat="1" ht="18" x14ac:dyDescent="0.35">
      <c r="A1680" s="1" t="s">
        <v>1697</v>
      </c>
      <c r="B1680" s="4">
        <v>44292</v>
      </c>
      <c r="C1680" s="37">
        <v>70.6736111111111</v>
      </c>
      <c r="D1680" s="1">
        <f t="shared" si="104"/>
        <v>6</v>
      </c>
      <c r="E1680" s="1">
        <f t="shared" si="105"/>
        <v>2021</v>
      </c>
      <c r="F1680" s="5">
        <f t="shared" si="106"/>
        <v>6</v>
      </c>
      <c r="G1680" s="30">
        <v>44292</v>
      </c>
      <c r="H1680" s="1">
        <f t="shared" si="107"/>
        <v>16</v>
      </c>
    </row>
    <row r="1681" spans="1:8" s="1" customFormat="1" ht="18" x14ac:dyDescent="0.35">
      <c r="A1681" s="1" t="s">
        <v>1698</v>
      </c>
      <c r="B1681" s="4">
        <v>44608</v>
      </c>
      <c r="C1681" s="37">
        <v>70.7152777777778</v>
      </c>
      <c r="D1681" s="1">
        <f t="shared" si="104"/>
        <v>16</v>
      </c>
      <c r="E1681" s="1">
        <f t="shared" si="105"/>
        <v>2022</v>
      </c>
      <c r="F1681" s="5">
        <f t="shared" si="106"/>
        <v>16</v>
      </c>
      <c r="G1681" s="30">
        <v>44608</v>
      </c>
      <c r="H1681" s="1">
        <f t="shared" si="107"/>
        <v>17</v>
      </c>
    </row>
    <row r="1682" spans="1:8" s="1" customFormat="1" ht="18" x14ac:dyDescent="0.35">
      <c r="A1682" s="1" t="s">
        <v>1699</v>
      </c>
      <c r="B1682" s="4">
        <v>44015</v>
      </c>
      <c r="C1682" s="37">
        <v>70.7569444444444</v>
      </c>
      <c r="D1682" s="1">
        <f t="shared" si="104"/>
        <v>3</v>
      </c>
      <c r="E1682" s="1">
        <f t="shared" si="105"/>
        <v>2020</v>
      </c>
      <c r="F1682" s="5">
        <f t="shared" si="106"/>
        <v>3</v>
      </c>
      <c r="G1682" s="30">
        <v>44015</v>
      </c>
      <c r="H1682" s="1">
        <f t="shared" si="107"/>
        <v>18</v>
      </c>
    </row>
    <row r="1683" spans="1:8" s="1" customFormat="1" ht="18" x14ac:dyDescent="0.35">
      <c r="A1683" s="1" t="s">
        <v>1700</v>
      </c>
      <c r="B1683" s="4">
        <v>44986</v>
      </c>
      <c r="C1683" s="37">
        <v>70.7986111111111</v>
      </c>
      <c r="D1683" s="1">
        <f t="shared" si="104"/>
        <v>1</v>
      </c>
      <c r="E1683" s="1">
        <f t="shared" si="105"/>
        <v>2023</v>
      </c>
      <c r="F1683" s="5">
        <f t="shared" si="106"/>
        <v>1</v>
      </c>
      <c r="G1683" s="30">
        <v>44986</v>
      </c>
      <c r="H1683" s="1">
        <f t="shared" si="107"/>
        <v>19</v>
      </c>
    </row>
    <row r="1684" spans="1:8" s="1" customFormat="1" ht="18" x14ac:dyDescent="0.35">
      <c r="A1684" s="1">
        <v>64325798</v>
      </c>
      <c r="B1684" s="4">
        <v>45200</v>
      </c>
      <c r="C1684" s="37">
        <v>70.8402777777778</v>
      </c>
      <c r="D1684" s="1">
        <f t="shared" si="104"/>
        <v>1</v>
      </c>
      <c r="E1684" s="1">
        <f t="shared" si="105"/>
        <v>2023</v>
      </c>
      <c r="F1684" s="5">
        <f t="shared" si="106"/>
        <v>1</v>
      </c>
      <c r="G1684" s="30">
        <v>45200</v>
      </c>
      <c r="H1684" s="1">
        <f t="shared" si="107"/>
        <v>20</v>
      </c>
    </row>
    <row r="1685" spans="1:8" s="1" customFormat="1" ht="18" x14ac:dyDescent="0.35">
      <c r="A1685" s="1" t="s">
        <v>1701</v>
      </c>
      <c r="B1685" s="4">
        <v>43971</v>
      </c>
      <c r="C1685" s="37">
        <v>70.8819444444444</v>
      </c>
      <c r="D1685" s="1">
        <f t="shared" si="104"/>
        <v>20</v>
      </c>
      <c r="E1685" s="1">
        <f t="shared" si="105"/>
        <v>2020</v>
      </c>
      <c r="F1685" s="5">
        <f t="shared" si="106"/>
        <v>20</v>
      </c>
      <c r="G1685" s="30">
        <v>43971</v>
      </c>
      <c r="H1685" s="1">
        <f t="shared" si="107"/>
        <v>21</v>
      </c>
    </row>
    <row r="1686" spans="1:8" s="1" customFormat="1" ht="18" x14ac:dyDescent="0.35">
      <c r="A1686" s="1" t="s">
        <v>1702</v>
      </c>
      <c r="B1686" s="4">
        <v>44457</v>
      </c>
      <c r="C1686" s="37">
        <v>70.9236111111111</v>
      </c>
      <c r="D1686" s="1">
        <f t="shared" si="104"/>
        <v>18</v>
      </c>
      <c r="E1686" s="1">
        <f t="shared" si="105"/>
        <v>2021</v>
      </c>
      <c r="F1686" s="5">
        <f t="shared" si="106"/>
        <v>18</v>
      </c>
      <c r="G1686" s="30">
        <v>44457</v>
      </c>
      <c r="H1686" s="1">
        <f t="shared" si="107"/>
        <v>22</v>
      </c>
    </row>
    <row r="1687" spans="1:8" s="1" customFormat="1" ht="18" x14ac:dyDescent="0.35">
      <c r="A1687" s="1" t="s">
        <v>1703</v>
      </c>
      <c r="B1687" s="4">
        <v>44974</v>
      </c>
      <c r="C1687" s="37">
        <v>70.9652777777778</v>
      </c>
      <c r="D1687" s="1">
        <f t="shared" si="104"/>
        <v>17</v>
      </c>
      <c r="E1687" s="1">
        <f t="shared" si="105"/>
        <v>2023</v>
      </c>
      <c r="F1687" s="5">
        <f t="shared" si="106"/>
        <v>17</v>
      </c>
      <c r="G1687" s="30">
        <v>44974</v>
      </c>
      <c r="H1687" s="1">
        <f t="shared" si="107"/>
        <v>23</v>
      </c>
    </row>
    <row r="1688" spans="1:8" s="1" customFormat="1" ht="18" x14ac:dyDescent="0.35">
      <c r="A1688" s="1" t="s">
        <v>1704</v>
      </c>
      <c r="B1688" s="4">
        <v>44586</v>
      </c>
      <c r="C1688" s="37">
        <v>71.0069444444444</v>
      </c>
      <c r="D1688" s="1">
        <f t="shared" si="104"/>
        <v>25</v>
      </c>
      <c r="E1688" s="1">
        <f t="shared" si="105"/>
        <v>2022</v>
      </c>
      <c r="F1688" s="5">
        <f t="shared" si="106"/>
        <v>25</v>
      </c>
      <c r="G1688" s="30">
        <v>44586</v>
      </c>
      <c r="H1688" s="1">
        <f t="shared" si="107"/>
        <v>0</v>
      </c>
    </row>
    <row r="1689" spans="1:8" s="1" customFormat="1" ht="18" x14ac:dyDescent="0.35">
      <c r="A1689" s="1" t="s">
        <v>1705</v>
      </c>
      <c r="B1689" s="4">
        <v>44640</v>
      </c>
      <c r="C1689" s="37">
        <v>71.0486111111111</v>
      </c>
      <c r="D1689" s="1">
        <f t="shared" si="104"/>
        <v>20</v>
      </c>
      <c r="E1689" s="1">
        <f t="shared" si="105"/>
        <v>2022</v>
      </c>
      <c r="F1689" s="5">
        <f t="shared" si="106"/>
        <v>20</v>
      </c>
      <c r="G1689" s="30">
        <v>44640</v>
      </c>
      <c r="H1689" s="1">
        <f t="shared" si="107"/>
        <v>1</v>
      </c>
    </row>
    <row r="1690" spans="1:8" s="1" customFormat="1" ht="18" x14ac:dyDescent="0.35">
      <c r="A1690" s="1" t="s">
        <v>1706</v>
      </c>
      <c r="B1690" s="4">
        <v>45103</v>
      </c>
      <c r="C1690" s="37">
        <v>71.0902777777778</v>
      </c>
      <c r="D1690" s="1">
        <f t="shared" si="104"/>
        <v>26</v>
      </c>
      <c r="E1690" s="1">
        <f t="shared" si="105"/>
        <v>2023</v>
      </c>
      <c r="F1690" s="5">
        <f t="shared" si="106"/>
        <v>26</v>
      </c>
      <c r="G1690" s="30">
        <v>45103</v>
      </c>
      <c r="H1690" s="1">
        <f t="shared" si="107"/>
        <v>2</v>
      </c>
    </row>
    <row r="1691" spans="1:8" s="1" customFormat="1" ht="18" x14ac:dyDescent="0.35">
      <c r="A1691" s="1" t="s">
        <v>1707</v>
      </c>
      <c r="B1691" s="4">
        <v>45609</v>
      </c>
      <c r="C1691" s="37">
        <v>71.1319444444444</v>
      </c>
      <c r="D1691" s="1">
        <f t="shared" si="104"/>
        <v>13</v>
      </c>
      <c r="E1691" s="1">
        <f t="shared" si="105"/>
        <v>2024</v>
      </c>
      <c r="F1691" s="5">
        <f t="shared" si="106"/>
        <v>13</v>
      </c>
      <c r="G1691" s="30">
        <v>45609</v>
      </c>
      <c r="H1691" s="1">
        <f t="shared" si="107"/>
        <v>3</v>
      </c>
    </row>
    <row r="1692" spans="1:8" s="1" customFormat="1" ht="18" x14ac:dyDescent="0.35">
      <c r="A1692" s="1" t="s">
        <v>1708</v>
      </c>
      <c r="B1692" s="4">
        <v>45180</v>
      </c>
      <c r="C1692" s="37">
        <v>71.1736111111111</v>
      </c>
      <c r="D1692" s="1">
        <f t="shared" si="104"/>
        <v>11</v>
      </c>
      <c r="E1692" s="1">
        <f t="shared" si="105"/>
        <v>2023</v>
      </c>
      <c r="F1692" s="5">
        <f t="shared" si="106"/>
        <v>11</v>
      </c>
      <c r="G1692" s="30">
        <v>45180</v>
      </c>
      <c r="H1692" s="1">
        <f t="shared" si="107"/>
        <v>4</v>
      </c>
    </row>
    <row r="1693" spans="1:8" s="1" customFormat="1" ht="18" x14ac:dyDescent="0.35">
      <c r="A1693" s="1" t="s">
        <v>1709</v>
      </c>
      <c r="B1693" s="4">
        <v>45558</v>
      </c>
      <c r="C1693" s="37">
        <v>71.2152777777778</v>
      </c>
      <c r="D1693" s="1">
        <f t="shared" si="104"/>
        <v>23</v>
      </c>
      <c r="E1693" s="1">
        <f t="shared" si="105"/>
        <v>2024</v>
      </c>
      <c r="F1693" s="5">
        <f t="shared" si="106"/>
        <v>23</v>
      </c>
      <c r="G1693" s="30">
        <v>45558</v>
      </c>
      <c r="H1693" s="1">
        <f t="shared" si="107"/>
        <v>5</v>
      </c>
    </row>
    <row r="1694" spans="1:8" s="1" customFormat="1" ht="18" x14ac:dyDescent="0.35">
      <c r="A1694" s="1" t="s">
        <v>1710</v>
      </c>
      <c r="B1694" s="4">
        <v>44645</v>
      </c>
      <c r="C1694" s="37">
        <v>71.2569444444444</v>
      </c>
      <c r="D1694" s="1">
        <f t="shared" si="104"/>
        <v>25</v>
      </c>
      <c r="E1694" s="1">
        <f t="shared" si="105"/>
        <v>2022</v>
      </c>
      <c r="F1694" s="5">
        <f t="shared" si="106"/>
        <v>25</v>
      </c>
      <c r="G1694" s="30">
        <v>44645</v>
      </c>
      <c r="H1694" s="1">
        <f t="shared" si="107"/>
        <v>6</v>
      </c>
    </row>
    <row r="1695" spans="1:8" s="1" customFormat="1" ht="18" x14ac:dyDescent="0.35">
      <c r="A1695" s="1" t="s">
        <v>1711</v>
      </c>
      <c r="B1695" s="4">
        <v>44357</v>
      </c>
      <c r="C1695" s="37">
        <v>71.2986111111111</v>
      </c>
      <c r="D1695" s="1">
        <f t="shared" si="104"/>
        <v>10</v>
      </c>
      <c r="E1695" s="1">
        <f t="shared" si="105"/>
        <v>2021</v>
      </c>
      <c r="F1695" s="5">
        <f t="shared" si="106"/>
        <v>10</v>
      </c>
      <c r="G1695" s="30">
        <v>44357</v>
      </c>
      <c r="H1695" s="1">
        <f t="shared" si="107"/>
        <v>7</v>
      </c>
    </row>
    <row r="1696" spans="1:8" s="1" customFormat="1" ht="18" x14ac:dyDescent="0.35">
      <c r="A1696" s="1" t="s">
        <v>1712</v>
      </c>
      <c r="B1696" s="4">
        <v>44681</v>
      </c>
      <c r="C1696" s="37">
        <v>71.3402777777778</v>
      </c>
      <c r="D1696" s="1">
        <f t="shared" si="104"/>
        <v>30</v>
      </c>
      <c r="E1696" s="1">
        <f t="shared" si="105"/>
        <v>2022</v>
      </c>
      <c r="F1696" s="5">
        <f t="shared" si="106"/>
        <v>30</v>
      </c>
      <c r="G1696" s="30">
        <v>44681</v>
      </c>
      <c r="H1696" s="1">
        <f t="shared" si="107"/>
        <v>8</v>
      </c>
    </row>
    <row r="1697" spans="1:8" s="1" customFormat="1" ht="18" x14ac:dyDescent="0.35">
      <c r="A1697" s="1" t="s">
        <v>1713</v>
      </c>
      <c r="B1697" s="4">
        <v>43955</v>
      </c>
      <c r="C1697" s="37">
        <v>71.3819444444444</v>
      </c>
      <c r="D1697" s="1">
        <f t="shared" si="104"/>
        <v>4</v>
      </c>
      <c r="E1697" s="1">
        <f t="shared" si="105"/>
        <v>2020</v>
      </c>
      <c r="F1697" s="5">
        <f t="shared" si="106"/>
        <v>4</v>
      </c>
      <c r="G1697" s="30">
        <v>43955</v>
      </c>
      <c r="H1697" s="1">
        <f t="shared" si="107"/>
        <v>9</v>
      </c>
    </row>
    <row r="1698" spans="1:8" s="1" customFormat="1" ht="18" x14ac:dyDescent="0.35">
      <c r="A1698" s="1" t="s">
        <v>1714</v>
      </c>
      <c r="B1698" s="4">
        <v>45461</v>
      </c>
      <c r="C1698" s="37">
        <v>71.4236111111111</v>
      </c>
      <c r="D1698" s="1">
        <f t="shared" si="104"/>
        <v>18</v>
      </c>
      <c r="E1698" s="1">
        <f t="shared" si="105"/>
        <v>2024</v>
      </c>
      <c r="F1698" s="5">
        <f t="shared" si="106"/>
        <v>18</v>
      </c>
      <c r="G1698" s="30">
        <v>45461</v>
      </c>
      <c r="H1698" s="1">
        <f t="shared" si="107"/>
        <v>10</v>
      </c>
    </row>
    <row r="1699" spans="1:8" s="1" customFormat="1" ht="18" x14ac:dyDescent="0.35">
      <c r="A1699" s="1" t="s">
        <v>1715</v>
      </c>
      <c r="B1699" s="4">
        <v>43858</v>
      </c>
      <c r="C1699" s="37">
        <v>71.4652777777778</v>
      </c>
      <c r="D1699" s="1">
        <f t="shared" si="104"/>
        <v>28</v>
      </c>
      <c r="E1699" s="1">
        <f t="shared" si="105"/>
        <v>2020</v>
      </c>
      <c r="F1699" s="5">
        <f t="shared" si="106"/>
        <v>28</v>
      </c>
      <c r="G1699" s="30">
        <v>43858</v>
      </c>
      <c r="H1699" s="1">
        <f t="shared" si="107"/>
        <v>11</v>
      </c>
    </row>
    <row r="1700" spans="1:8" s="1" customFormat="1" ht="18" x14ac:dyDescent="0.35">
      <c r="A1700" s="1" t="s">
        <v>1716</v>
      </c>
      <c r="B1700" s="4">
        <v>45256</v>
      </c>
      <c r="C1700" s="37">
        <v>71.5069444444444</v>
      </c>
      <c r="D1700" s="1">
        <f t="shared" si="104"/>
        <v>26</v>
      </c>
      <c r="E1700" s="1">
        <f t="shared" si="105"/>
        <v>2023</v>
      </c>
      <c r="F1700" s="5">
        <f t="shared" si="106"/>
        <v>26</v>
      </c>
      <c r="G1700" s="30">
        <v>45256</v>
      </c>
      <c r="H1700" s="1">
        <f t="shared" si="107"/>
        <v>12</v>
      </c>
    </row>
    <row r="1701" spans="1:8" s="1" customFormat="1" ht="18" x14ac:dyDescent="0.35">
      <c r="A1701" s="1" t="s">
        <v>1717</v>
      </c>
      <c r="B1701" s="4">
        <v>45161</v>
      </c>
      <c r="C1701" s="37">
        <v>71.5486111111111</v>
      </c>
      <c r="D1701" s="1">
        <f t="shared" si="104"/>
        <v>23</v>
      </c>
      <c r="E1701" s="1">
        <f t="shared" si="105"/>
        <v>2023</v>
      </c>
      <c r="F1701" s="5">
        <f t="shared" si="106"/>
        <v>23</v>
      </c>
      <c r="G1701" s="30">
        <v>45161</v>
      </c>
      <c r="H1701" s="1">
        <f t="shared" si="107"/>
        <v>13</v>
      </c>
    </row>
    <row r="1702" spans="1:8" s="1" customFormat="1" ht="18" x14ac:dyDescent="0.35">
      <c r="A1702" s="1" t="s">
        <v>1718</v>
      </c>
      <c r="B1702" s="4">
        <v>45366</v>
      </c>
      <c r="C1702" s="37">
        <v>71.5902777777778</v>
      </c>
      <c r="D1702" s="1">
        <f t="shared" si="104"/>
        <v>15</v>
      </c>
      <c r="E1702" s="1">
        <f t="shared" si="105"/>
        <v>2024</v>
      </c>
      <c r="F1702" s="5">
        <f t="shared" si="106"/>
        <v>15</v>
      </c>
      <c r="G1702" s="30">
        <v>45366</v>
      </c>
      <c r="H1702" s="1">
        <f t="shared" si="107"/>
        <v>14</v>
      </c>
    </row>
    <row r="1703" spans="1:8" s="1" customFormat="1" ht="18" x14ac:dyDescent="0.35">
      <c r="A1703" s="1" t="s">
        <v>1719</v>
      </c>
      <c r="B1703" s="4">
        <v>45462</v>
      </c>
      <c r="C1703" s="37">
        <v>71.6319444444444</v>
      </c>
      <c r="D1703" s="1">
        <f t="shared" si="104"/>
        <v>19</v>
      </c>
      <c r="E1703" s="1">
        <f t="shared" si="105"/>
        <v>2024</v>
      </c>
      <c r="F1703" s="5">
        <f t="shared" si="106"/>
        <v>19</v>
      </c>
      <c r="G1703" s="30">
        <v>45462</v>
      </c>
      <c r="H1703" s="1">
        <f t="shared" si="107"/>
        <v>15</v>
      </c>
    </row>
    <row r="1704" spans="1:8" s="1" customFormat="1" ht="18" x14ac:dyDescent="0.35">
      <c r="A1704" s="1" t="s">
        <v>1720</v>
      </c>
      <c r="B1704" s="4">
        <v>44472</v>
      </c>
      <c r="C1704" s="37">
        <v>71.6736111111111</v>
      </c>
      <c r="D1704" s="1">
        <f t="shared" si="104"/>
        <v>3</v>
      </c>
      <c r="E1704" s="1">
        <f t="shared" si="105"/>
        <v>2021</v>
      </c>
      <c r="F1704" s="5">
        <f t="shared" si="106"/>
        <v>3</v>
      </c>
      <c r="G1704" s="30">
        <v>44472</v>
      </c>
      <c r="H1704" s="1">
        <f t="shared" si="107"/>
        <v>16</v>
      </c>
    </row>
    <row r="1705" spans="1:8" s="1" customFormat="1" ht="18" x14ac:dyDescent="0.35">
      <c r="A1705" s="1" t="s">
        <v>1721</v>
      </c>
      <c r="B1705" s="4">
        <v>43967</v>
      </c>
      <c r="C1705" s="37">
        <v>71.7152777777778</v>
      </c>
      <c r="D1705" s="1">
        <f t="shared" si="104"/>
        <v>16</v>
      </c>
      <c r="E1705" s="1">
        <f t="shared" si="105"/>
        <v>2020</v>
      </c>
      <c r="F1705" s="5">
        <f t="shared" si="106"/>
        <v>16</v>
      </c>
      <c r="G1705" s="30">
        <v>43967</v>
      </c>
      <c r="H1705" s="1">
        <f t="shared" si="107"/>
        <v>17</v>
      </c>
    </row>
    <row r="1706" spans="1:8" s="1" customFormat="1" ht="18" x14ac:dyDescent="0.35">
      <c r="A1706" s="1" t="s">
        <v>1722</v>
      </c>
      <c r="B1706" s="4">
        <v>44027</v>
      </c>
      <c r="C1706" s="37">
        <v>71.7569444444444</v>
      </c>
      <c r="D1706" s="1">
        <f t="shared" si="104"/>
        <v>15</v>
      </c>
      <c r="E1706" s="1">
        <f t="shared" si="105"/>
        <v>2020</v>
      </c>
      <c r="F1706" s="5">
        <f t="shared" si="106"/>
        <v>15</v>
      </c>
      <c r="G1706" s="30">
        <v>44027</v>
      </c>
      <c r="H1706" s="1">
        <f t="shared" si="107"/>
        <v>18</v>
      </c>
    </row>
    <row r="1707" spans="1:8" s="1" customFormat="1" ht="18" x14ac:dyDescent="0.35">
      <c r="A1707" s="1" t="s">
        <v>1723</v>
      </c>
      <c r="B1707" s="4">
        <v>44780</v>
      </c>
      <c r="C1707" s="37">
        <v>71.7986111111111</v>
      </c>
      <c r="D1707" s="1">
        <f t="shared" si="104"/>
        <v>7</v>
      </c>
      <c r="E1707" s="1">
        <f t="shared" si="105"/>
        <v>2022</v>
      </c>
      <c r="F1707" s="5">
        <f t="shared" si="106"/>
        <v>7</v>
      </c>
      <c r="G1707" s="30">
        <v>44780</v>
      </c>
      <c r="H1707" s="1">
        <f t="shared" si="107"/>
        <v>19</v>
      </c>
    </row>
    <row r="1708" spans="1:8" s="1" customFormat="1" ht="18" x14ac:dyDescent="0.35">
      <c r="A1708" s="1" t="s">
        <v>1724</v>
      </c>
      <c r="B1708" s="4">
        <v>44254</v>
      </c>
      <c r="C1708" s="37">
        <v>71.8402777777778</v>
      </c>
      <c r="D1708" s="1">
        <f t="shared" si="104"/>
        <v>27</v>
      </c>
      <c r="E1708" s="1">
        <f t="shared" si="105"/>
        <v>2021</v>
      </c>
      <c r="F1708" s="5">
        <f t="shared" si="106"/>
        <v>27</v>
      </c>
      <c r="G1708" s="30">
        <v>44254</v>
      </c>
      <c r="H1708" s="1">
        <f t="shared" si="107"/>
        <v>20</v>
      </c>
    </row>
    <row r="1709" spans="1:8" s="1" customFormat="1" ht="18" x14ac:dyDescent="0.35">
      <c r="A1709" s="1" t="s">
        <v>1725</v>
      </c>
      <c r="B1709" s="4">
        <v>44442</v>
      </c>
      <c r="C1709" s="37">
        <v>71.8819444444444</v>
      </c>
      <c r="D1709" s="1">
        <f t="shared" si="104"/>
        <v>3</v>
      </c>
      <c r="E1709" s="1">
        <f t="shared" si="105"/>
        <v>2021</v>
      </c>
      <c r="F1709" s="5">
        <f t="shared" si="106"/>
        <v>3</v>
      </c>
      <c r="G1709" s="30">
        <v>44442</v>
      </c>
      <c r="H1709" s="1">
        <f t="shared" si="107"/>
        <v>21</v>
      </c>
    </row>
    <row r="1710" spans="1:8" s="1" customFormat="1" ht="18" x14ac:dyDescent="0.35">
      <c r="A1710" s="1" t="s">
        <v>1726</v>
      </c>
      <c r="B1710" s="4">
        <v>44227</v>
      </c>
      <c r="C1710" s="37">
        <v>71.9236111111111</v>
      </c>
      <c r="D1710" s="1">
        <f t="shared" si="104"/>
        <v>31</v>
      </c>
      <c r="E1710" s="1">
        <f t="shared" si="105"/>
        <v>2021</v>
      </c>
      <c r="F1710" s="5">
        <f t="shared" si="106"/>
        <v>31</v>
      </c>
      <c r="G1710" s="30">
        <v>44227</v>
      </c>
      <c r="H1710" s="1">
        <f t="shared" si="107"/>
        <v>22</v>
      </c>
    </row>
    <row r="1711" spans="1:8" s="1" customFormat="1" ht="18" x14ac:dyDescent="0.35">
      <c r="A1711" s="1" t="s">
        <v>1727</v>
      </c>
      <c r="B1711" s="4">
        <v>44804</v>
      </c>
      <c r="C1711" s="37">
        <v>71.9652777777778</v>
      </c>
      <c r="D1711" s="1">
        <f t="shared" si="104"/>
        <v>31</v>
      </c>
      <c r="E1711" s="1">
        <f t="shared" si="105"/>
        <v>2022</v>
      </c>
      <c r="F1711" s="5">
        <f t="shared" si="106"/>
        <v>31</v>
      </c>
      <c r="G1711" s="30">
        <v>44804</v>
      </c>
      <c r="H1711" s="1">
        <f t="shared" si="107"/>
        <v>23</v>
      </c>
    </row>
    <row r="1712" spans="1:8" s="1" customFormat="1" ht="18" x14ac:dyDescent="0.35">
      <c r="A1712" s="1" t="s">
        <v>1728</v>
      </c>
      <c r="B1712" s="4">
        <v>44461</v>
      </c>
      <c r="C1712" s="37">
        <v>72.0069444444444</v>
      </c>
      <c r="D1712" s="1">
        <f t="shared" si="104"/>
        <v>22</v>
      </c>
      <c r="E1712" s="1">
        <f t="shared" si="105"/>
        <v>2021</v>
      </c>
      <c r="F1712" s="5">
        <f t="shared" si="106"/>
        <v>22</v>
      </c>
      <c r="G1712" s="30">
        <v>44461</v>
      </c>
      <c r="H1712" s="1">
        <f t="shared" si="107"/>
        <v>0</v>
      </c>
    </row>
    <row r="1713" spans="1:8" s="1" customFormat="1" ht="18" x14ac:dyDescent="0.35">
      <c r="A1713" s="1" t="s">
        <v>1729</v>
      </c>
      <c r="B1713" s="4">
        <v>45101</v>
      </c>
      <c r="C1713" s="37">
        <v>72.0486111111111</v>
      </c>
      <c r="D1713" s="1">
        <f t="shared" si="104"/>
        <v>24</v>
      </c>
      <c r="E1713" s="1">
        <f t="shared" si="105"/>
        <v>2023</v>
      </c>
      <c r="F1713" s="5">
        <f t="shared" si="106"/>
        <v>24</v>
      </c>
      <c r="G1713" s="30">
        <v>45101</v>
      </c>
      <c r="H1713" s="1">
        <f t="shared" si="107"/>
        <v>1</v>
      </c>
    </row>
    <row r="1714" spans="1:8" s="1" customFormat="1" ht="18" x14ac:dyDescent="0.35">
      <c r="A1714" s="1" t="s">
        <v>1730</v>
      </c>
      <c r="B1714" s="4">
        <v>45629</v>
      </c>
      <c r="C1714" s="37">
        <v>72.0902777777778</v>
      </c>
      <c r="D1714" s="1">
        <f t="shared" si="104"/>
        <v>3</v>
      </c>
      <c r="E1714" s="1">
        <f t="shared" si="105"/>
        <v>2024</v>
      </c>
      <c r="F1714" s="5">
        <f t="shared" si="106"/>
        <v>3</v>
      </c>
      <c r="G1714" s="30">
        <v>45629</v>
      </c>
      <c r="H1714" s="1">
        <f t="shared" si="107"/>
        <v>2</v>
      </c>
    </row>
    <row r="1715" spans="1:8" s="1" customFormat="1" ht="18" x14ac:dyDescent="0.35">
      <c r="A1715" s="1" t="s">
        <v>1731</v>
      </c>
      <c r="B1715" s="4">
        <v>44502</v>
      </c>
      <c r="C1715" s="37">
        <v>72.1319444444444</v>
      </c>
      <c r="D1715" s="1">
        <f t="shared" si="104"/>
        <v>2</v>
      </c>
      <c r="E1715" s="1">
        <f t="shared" si="105"/>
        <v>2021</v>
      </c>
      <c r="F1715" s="5">
        <f t="shared" si="106"/>
        <v>2</v>
      </c>
      <c r="G1715" s="30">
        <v>44502</v>
      </c>
      <c r="H1715" s="1">
        <f t="shared" si="107"/>
        <v>3</v>
      </c>
    </row>
    <row r="1716" spans="1:8" s="1" customFormat="1" ht="18" x14ac:dyDescent="0.35">
      <c r="A1716" s="1" t="s">
        <v>1732</v>
      </c>
      <c r="B1716" s="4">
        <v>44858</v>
      </c>
      <c r="C1716" s="37">
        <v>72.1736111111111</v>
      </c>
      <c r="D1716" s="1">
        <f t="shared" si="104"/>
        <v>24</v>
      </c>
      <c r="E1716" s="1">
        <f t="shared" si="105"/>
        <v>2022</v>
      </c>
      <c r="F1716" s="5">
        <f t="shared" si="106"/>
        <v>24</v>
      </c>
      <c r="G1716" s="30">
        <v>44858</v>
      </c>
      <c r="H1716" s="1">
        <f t="shared" si="107"/>
        <v>4</v>
      </c>
    </row>
    <row r="1717" spans="1:8" s="1" customFormat="1" ht="18" x14ac:dyDescent="0.35">
      <c r="A1717" s="1" t="s">
        <v>1733</v>
      </c>
      <c r="B1717" s="4">
        <v>43884</v>
      </c>
      <c r="C1717" s="37">
        <v>72.2152777777778</v>
      </c>
      <c r="D1717" s="1">
        <f t="shared" si="104"/>
        <v>23</v>
      </c>
      <c r="E1717" s="1">
        <f t="shared" si="105"/>
        <v>2020</v>
      </c>
      <c r="F1717" s="5">
        <f t="shared" si="106"/>
        <v>23</v>
      </c>
      <c r="G1717" s="30">
        <v>43884</v>
      </c>
      <c r="H1717" s="1">
        <f t="shared" si="107"/>
        <v>5</v>
      </c>
    </row>
    <row r="1718" spans="1:8" s="1" customFormat="1" ht="18" x14ac:dyDescent="0.35">
      <c r="A1718" s="1" t="s">
        <v>1734</v>
      </c>
      <c r="B1718" s="4">
        <v>44547</v>
      </c>
      <c r="C1718" s="37">
        <v>72.2569444444444</v>
      </c>
      <c r="D1718" s="1">
        <f t="shared" si="104"/>
        <v>17</v>
      </c>
      <c r="E1718" s="1">
        <f t="shared" si="105"/>
        <v>2021</v>
      </c>
      <c r="F1718" s="5">
        <f t="shared" si="106"/>
        <v>17</v>
      </c>
      <c r="G1718" s="30">
        <v>44547</v>
      </c>
      <c r="H1718" s="1">
        <f t="shared" si="107"/>
        <v>6</v>
      </c>
    </row>
    <row r="1719" spans="1:8" s="1" customFormat="1" ht="18" x14ac:dyDescent="0.35">
      <c r="A1719" s="1" t="s">
        <v>1735</v>
      </c>
      <c r="B1719" s="4">
        <v>43835</v>
      </c>
      <c r="C1719" s="37">
        <v>72.2986111111111</v>
      </c>
      <c r="D1719" s="1">
        <f t="shared" si="104"/>
        <v>5</v>
      </c>
      <c r="E1719" s="1">
        <f t="shared" si="105"/>
        <v>2020</v>
      </c>
      <c r="F1719" s="5">
        <f t="shared" si="106"/>
        <v>5</v>
      </c>
      <c r="G1719" s="30">
        <v>43835</v>
      </c>
      <c r="H1719" s="1">
        <f t="shared" si="107"/>
        <v>7</v>
      </c>
    </row>
    <row r="1720" spans="1:8" s="1" customFormat="1" ht="18" x14ac:dyDescent="0.35">
      <c r="A1720" s="1" t="s">
        <v>1736</v>
      </c>
      <c r="B1720" s="4">
        <v>44545</v>
      </c>
      <c r="C1720" s="37">
        <v>72.3402777777778</v>
      </c>
      <c r="D1720" s="1">
        <f t="shared" si="104"/>
        <v>15</v>
      </c>
      <c r="E1720" s="1">
        <f t="shared" si="105"/>
        <v>2021</v>
      </c>
      <c r="F1720" s="5">
        <f t="shared" si="106"/>
        <v>15</v>
      </c>
      <c r="G1720" s="30">
        <v>44545</v>
      </c>
      <c r="H1720" s="1">
        <f t="shared" si="107"/>
        <v>8</v>
      </c>
    </row>
    <row r="1721" spans="1:8" s="1" customFormat="1" ht="18" x14ac:dyDescent="0.35">
      <c r="A1721" s="1" t="s">
        <v>1737</v>
      </c>
      <c r="B1721" s="4">
        <v>45495</v>
      </c>
      <c r="C1721" s="37">
        <v>72.3819444444444</v>
      </c>
      <c r="D1721" s="1">
        <f t="shared" si="104"/>
        <v>22</v>
      </c>
      <c r="E1721" s="1">
        <f t="shared" si="105"/>
        <v>2024</v>
      </c>
      <c r="F1721" s="5">
        <f t="shared" si="106"/>
        <v>22</v>
      </c>
      <c r="G1721" s="30">
        <v>45495</v>
      </c>
      <c r="H1721" s="1">
        <f t="shared" si="107"/>
        <v>9</v>
      </c>
    </row>
    <row r="1722" spans="1:8" s="1" customFormat="1" ht="18" x14ac:dyDescent="0.35">
      <c r="A1722" s="2" t="s">
        <v>1738</v>
      </c>
      <c r="B1722" s="4">
        <v>45049</v>
      </c>
      <c r="C1722" s="37">
        <v>72.4236111111111</v>
      </c>
      <c r="D1722" s="1">
        <f t="shared" si="104"/>
        <v>3</v>
      </c>
      <c r="E1722" s="1">
        <f t="shared" si="105"/>
        <v>2023</v>
      </c>
      <c r="F1722" s="5">
        <f t="shared" si="106"/>
        <v>3</v>
      </c>
      <c r="G1722" s="30">
        <v>45049</v>
      </c>
      <c r="H1722" s="1">
        <f t="shared" si="107"/>
        <v>10</v>
      </c>
    </row>
    <row r="1723" spans="1:8" s="1" customFormat="1" ht="18" x14ac:dyDescent="0.35">
      <c r="A1723" s="1" t="s">
        <v>1739</v>
      </c>
      <c r="B1723" s="4">
        <v>44791</v>
      </c>
      <c r="C1723" s="37">
        <v>72.4652777777778</v>
      </c>
      <c r="D1723" s="1">
        <f t="shared" si="104"/>
        <v>18</v>
      </c>
      <c r="E1723" s="1">
        <f t="shared" si="105"/>
        <v>2022</v>
      </c>
      <c r="F1723" s="5">
        <f t="shared" si="106"/>
        <v>18</v>
      </c>
      <c r="G1723" s="30">
        <v>44791</v>
      </c>
      <c r="H1723" s="1">
        <f t="shared" si="107"/>
        <v>11</v>
      </c>
    </row>
    <row r="1724" spans="1:8" s="1" customFormat="1" ht="18" x14ac:dyDescent="0.35">
      <c r="A1724" s="1" t="s">
        <v>1740</v>
      </c>
      <c r="B1724" s="4">
        <v>43838</v>
      </c>
      <c r="C1724" s="37">
        <v>72.5069444444444</v>
      </c>
      <c r="D1724" s="1">
        <f t="shared" si="104"/>
        <v>8</v>
      </c>
      <c r="E1724" s="1">
        <f t="shared" si="105"/>
        <v>2020</v>
      </c>
      <c r="F1724" s="5">
        <f t="shared" si="106"/>
        <v>8</v>
      </c>
      <c r="G1724" s="30">
        <v>43838</v>
      </c>
      <c r="H1724" s="1">
        <f t="shared" si="107"/>
        <v>12</v>
      </c>
    </row>
    <row r="1725" spans="1:8" s="1" customFormat="1" ht="18" x14ac:dyDescent="0.35">
      <c r="A1725" s="1" t="s">
        <v>1741</v>
      </c>
      <c r="B1725" s="4">
        <v>44068</v>
      </c>
      <c r="C1725" s="37">
        <v>72.5486111111111</v>
      </c>
      <c r="D1725" s="1">
        <f t="shared" si="104"/>
        <v>25</v>
      </c>
      <c r="E1725" s="1">
        <f t="shared" si="105"/>
        <v>2020</v>
      </c>
      <c r="F1725" s="5">
        <f t="shared" si="106"/>
        <v>25</v>
      </c>
      <c r="G1725" s="30">
        <v>44068</v>
      </c>
      <c r="H1725" s="1">
        <f t="shared" si="107"/>
        <v>13</v>
      </c>
    </row>
    <row r="1726" spans="1:8" s="1" customFormat="1" ht="18" x14ac:dyDescent="0.35">
      <c r="A1726" s="1" t="s">
        <v>1742</v>
      </c>
      <c r="B1726" s="4">
        <v>44265</v>
      </c>
      <c r="C1726" s="37">
        <v>72.5902777777778</v>
      </c>
      <c r="D1726" s="1">
        <f t="shared" si="104"/>
        <v>10</v>
      </c>
      <c r="E1726" s="1">
        <f t="shared" si="105"/>
        <v>2021</v>
      </c>
      <c r="F1726" s="5">
        <f t="shared" si="106"/>
        <v>10</v>
      </c>
      <c r="G1726" s="30">
        <v>44265</v>
      </c>
      <c r="H1726" s="1">
        <f t="shared" si="107"/>
        <v>14</v>
      </c>
    </row>
    <row r="1727" spans="1:8" s="1" customFormat="1" ht="18" x14ac:dyDescent="0.35">
      <c r="A1727" s="1" t="s">
        <v>1743</v>
      </c>
      <c r="B1727" s="4">
        <v>45338</v>
      </c>
      <c r="C1727" s="37">
        <v>72.6319444444444</v>
      </c>
      <c r="D1727" s="1">
        <f t="shared" si="104"/>
        <v>16</v>
      </c>
      <c r="E1727" s="1">
        <f t="shared" si="105"/>
        <v>2024</v>
      </c>
      <c r="F1727" s="5">
        <f t="shared" si="106"/>
        <v>16</v>
      </c>
      <c r="G1727" s="30">
        <v>45338</v>
      </c>
      <c r="H1727" s="1">
        <f t="shared" si="107"/>
        <v>15</v>
      </c>
    </row>
    <row r="1728" spans="1:8" s="1" customFormat="1" ht="18" x14ac:dyDescent="0.35">
      <c r="A1728" s="1" t="s">
        <v>1744</v>
      </c>
      <c r="B1728" s="4">
        <v>44066</v>
      </c>
      <c r="C1728" s="37">
        <v>72.6736111111111</v>
      </c>
      <c r="D1728" s="1">
        <f t="shared" si="104"/>
        <v>23</v>
      </c>
      <c r="E1728" s="1">
        <f t="shared" si="105"/>
        <v>2020</v>
      </c>
      <c r="F1728" s="5">
        <f t="shared" si="106"/>
        <v>23</v>
      </c>
      <c r="G1728" s="30">
        <v>44066</v>
      </c>
      <c r="H1728" s="1">
        <f t="shared" si="107"/>
        <v>16</v>
      </c>
    </row>
    <row r="1729" spans="1:8" s="1" customFormat="1" ht="18" x14ac:dyDescent="0.35">
      <c r="A1729" s="1" t="s">
        <v>1745</v>
      </c>
      <c r="B1729" s="4">
        <v>45486</v>
      </c>
      <c r="C1729" s="37">
        <v>72.7152777777778</v>
      </c>
      <c r="D1729" s="1">
        <f t="shared" si="104"/>
        <v>13</v>
      </c>
      <c r="E1729" s="1">
        <f t="shared" si="105"/>
        <v>2024</v>
      </c>
      <c r="F1729" s="5">
        <f t="shared" si="106"/>
        <v>13</v>
      </c>
      <c r="G1729" s="30">
        <v>45486</v>
      </c>
      <c r="H1729" s="1">
        <f t="shared" si="107"/>
        <v>17</v>
      </c>
    </row>
    <row r="1730" spans="1:8" s="1" customFormat="1" ht="18" x14ac:dyDescent="0.35">
      <c r="A1730" s="1" t="s">
        <v>1746</v>
      </c>
      <c r="B1730" s="4">
        <v>44659</v>
      </c>
      <c r="C1730" s="37">
        <v>72.7569444444444</v>
      </c>
      <c r="D1730" s="1">
        <f t="shared" si="104"/>
        <v>8</v>
      </c>
      <c r="E1730" s="1">
        <f t="shared" si="105"/>
        <v>2022</v>
      </c>
      <c r="F1730" s="5">
        <f t="shared" si="106"/>
        <v>8</v>
      </c>
      <c r="G1730" s="30">
        <v>44659</v>
      </c>
      <c r="H1730" s="1">
        <f t="shared" si="107"/>
        <v>18</v>
      </c>
    </row>
    <row r="1731" spans="1:8" s="1" customFormat="1" ht="18" x14ac:dyDescent="0.35">
      <c r="A1731" s="1" t="s">
        <v>1747</v>
      </c>
      <c r="B1731" s="4">
        <v>44135</v>
      </c>
      <c r="C1731" s="37">
        <v>72.7986111111111</v>
      </c>
      <c r="D1731" s="1">
        <f t="shared" ref="D1731:D1794" si="108">DAY(B1731)</f>
        <v>31</v>
      </c>
      <c r="E1731" s="1">
        <f t="shared" ref="E1731:E1794" si="109">YEAR(B1731)</f>
        <v>2020</v>
      </c>
      <c r="F1731" s="5">
        <f t="shared" ref="F1731:F1794" si="110">D1731</f>
        <v>31</v>
      </c>
      <c r="G1731" s="30">
        <v>44135</v>
      </c>
      <c r="H1731" s="1">
        <f t="shared" ref="H1731:H1794" si="111">HOUR(C1731)</f>
        <v>19</v>
      </c>
    </row>
    <row r="1732" spans="1:8" s="1" customFormat="1" ht="18" x14ac:dyDescent="0.35">
      <c r="A1732" s="1" t="s">
        <v>1748</v>
      </c>
      <c r="B1732" s="4">
        <v>45560</v>
      </c>
      <c r="C1732" s="37">
        <v>72.8402777777778</v>
      </c>
      <c r="D1732" s="1">
        <f t="shared" si="108"/>
        <v>25</v>
      </c>
      <c r="E1732" s="1">
        <f t="shared" si="109"/>
        <v>2024</v>
      </c>
      <c r="F1732" s="5">
        <f t="shared" si="110"/>
        <v>25</v>
      </c>
      <c r="G1732" s="30">
        <v>45560</v>
      </c>
      <c r="H1732" s="1">
        <f t="shared" si="111"/>
        <v>20</v>
      </c>
    </row>
    <row r="1733" spans="1:8" s="1" customFormat="1" ht="18" x14ac:dyDescent="0.35">
      <c r="A1733" s="1" t="s">
        <v>1749</v>
      </c>
      <c r="B1733" s="4">
        <v>45145</v>
      </c>
      <c r="C1733" s="37">
        <v>72.8819444444444</v>
      </c>
      <c r="D1733" s="1">
        <f t="shared" si="108"/>
        <v>7</v>
      </c>
      <c r="E1733" s="1">
        <f t="shared" si="109"/>
        <v>2023</v>
      </c>
      <c r="F1733" s="5">
        <f t="shared" si="110"/>
        <v>7</v>
      </c>
      <c r="G1733" s="30">
        <v>45145</v>
      </c>
      <c r="H1733" s="1">
        <f t="shared" si="111"/>
        <v>21</v>
      </c>
    </row>
    <row r="1734" spans="1:8" s="1" customFormat="1" ht="18" x14ac:dyDescent="0.35">
      <c r="A1734" s="1" t="s">
        <v>1750</v>
      </c>
      <c r="B1734" s="4">
        <v>44543</v>
      </c>
      <c r="C1734" s="37">
        <v>72.9236111111111</v>
      </c>
      <c r="D1734" s="1">
        <f t="shared" si="108"/>
        <v>13</v>
      </c>
      <c r="E1734" s="1">
        <f t="shared" si="109"/>
        <v>2021</v>
      </c>
      <c r="F1734" s="5">
        <f t="shared" si="110"/>
        <v>13</v>
      </c>
      <c r="G1734" s="30">
        <v>44543</v>
      </c>
      <c r="H1734" s="1">
        <f t="shared" si="111"/>
        <v>22</v>
      </c>
    </row>
    <row r="1735" spans="1:8" s="1" customFormat="1" ht="18" x14ac:dyDescent="0.35">
      <c r="A1735" s="1" t="s">
        <v>1751</v>
      </c>
      <c r="B1735" s="4">
        <v>45372</v>
      </c>
      <c r="C1735" s="37">
        <v>72.9652777777778</v>
      </c>
      <c r="D1735" s="1">
        <f t="shared" si="108"/>
        <v>21</v>
      </c>
      <c r="E1735" s="1">
        <f t="shared" si="109"/>
        <v>2024</v>
      </c>
      <c r="F1735" s="5">
        <f t="shared" si="110"/>
        <v>21</v>
      </c>
      <c r="G1735" s="30">
        <v>45372</v>
      </c>
      <c r="H1735" s="1">
        <f t="shared" si="111"/>
        <v>23</v>
      </c>
    </row>
    <row r="1736" spans="1:8" s="1" customFormat="1" ht="18" x14ac:dyDescent="0.35">
      <c r="A1736" s="1" t="s">
        <v>1752</v>
      </c>
      <c r="B1736" s="4">
        <v>44022</v>
      </c>
      <c r="C1736" s="37">
        <v>73.0069444444444</v>
      </c>
      <c r="D1736" s="1">
        <f t="shared" si="108"/>
        <v>10</v>
      </c>
      <c r="E1736" s="1">
        <f t="shared" si="109"/>
        <v>2020</v>
      </c>
      <c r="F1736" s="5">
        <f t="shared" si="110"/>
        <v>10</v>
      </c>
      <c r="G1736" s="30">
        <v>44022</v>
      </c>
      <c r="H1736" s="1">
        <f t="shared" si="111"/>
        <v>0</v>
      </c>
    </row>
    <row r="1737" spans="1:8" s="1" customFormat="1" ht="18" x14ac:dyDescent="0.35">
      <c r="A1737" s="1" t="s">
        <v>1753</v>
      </c>
      <c r="B1737" s="4">
        <v>44921</v>
      </c>
      <c r="C1737" s="37">
        <v>73.0486111111111</v>
      </c>
      <c r="D1737" s="1">
        <f t="shared" si="108"/>
        <v>26</v>
      </c>
      <c r="E1737" s="1">
        <f t="shared" si="109"/>
        <v>2022</v>
      </c>
      <c r="F1737" s="5">
        <f t="shared" si="110"/>
        <v>26</v>
      </c>
      <c r="G1737" s="30">
        <v>44921</v>
      </c>
      <c r="H1737" s="1">
        <f t="shared" si="111"/>
        <v>1</v>
      </c>
    </row>
    <row r="1738" spans="1:8" s="1" customFormat="1" ht="18" x14ac:dyDescent="0.35">
      <c r="A1738" s="1" t="s">
        <v>1754</v>
      </c>
      <c r="B1738" s="4">
        <v>44181</v>
      </c>
      <c r="C1738" s="37">
        <v>73.0902777777778</v>
      </c>
      <c r="D1738" s="1">
        <f t="shared" si="108"/>
        <v>16</v>
      </c>
      <c r="E1738" s="1">
        <f t="shared" si="109"/>
        <v>2020</v>
      </c>
      <c r="F1738" s="5">
        <f t="shared" si="110"/>
        <v>16</v>
      </c>
      <c r="G1738" s="30">
        <v>44181</v>
      </c>
      <c r="H1738" s="1">
        <f t="shared" si="111"/>
        <v>2</v>
      </c>
    </row>
    <row r="1739" spans="1:8" s="1" customFormat="1" ht="18" x14ac:dyDescent="0.35">
      <c r="A1739" s="1">
        <v>14120407</v>
      </c>
      <c r="B1739" s="4">
        <v>45211</v>
      </c>
      <c r="C1739" s="37">
        <v>73.1319444444444</v>
      </c>
      <c r="D1739" s="1">
        <f t="shared" si="108"/>
        <v>12</v>
      </c>
      <c r="E1739" s="1">
        <f t="shared" si="109"/>
        <v>2023</v>
      </c>
      <c r="F1739" s="5">
        <f t="shared" si="110"/>
        <v>12</v>
      </c>
      <c r="G1739" s="30">
        <v>45211</v>
      </c>
      <c r="H1739" s="1">
        <f t="shared" si="111"/>
        <v>3</v>
      </c>
    </row>
    <row r="1740" spans="1:8" s="1" customFormat="1" ht="18" x14ac:dyDescent="0.35">
      <c r="A1740" s="1" t="s">
        <v>1755</v>
      </c>
      <c r="B1740" s="4">
        <v>44253</v>
      </c>
      <c r="C1740" s="37">
        <v>73.1736111111111</v>
      </c>
      <c r="D1740" s="1">
        <f t="shared" si="108"/>
        <v>26</v>
      </c>
      <c r="E1740" s="1">
        <f t="shared" si="109"/>
        <v>2021</v>
      </c>
      <c r="F1740" s="5">
        <f t="shared" si="110"/>
        <v>26</v>
      </c>
      <c r="G1740" s="30">
        <v>44253</v>
      </c>
      <c r="H1740" s="1">
        <f t="shared" si="111"/>
        <v>4</v>
      </c>
    </row>
    <row r="1741" spans="1:8" s="1" customFormat="1" ht="18" x14ac:dyDescent="0.35">
      <c r="A1741" s="1" t="s">
        <v>1756</v>
      </c>
      <c r="B1741" s="4">
        <v>45057</v>
      </c>
      <c r="C1741" s="37">
        <v>73.2152777777778</v>
      </c>
      <c r="D1741" s="1">
        <f t="shared" si="108"/>
        <v>11</v>
      </c>
      <c r="E1741" s="1">
        <f t="shared" si="109"/>
        <v>2023</v>
      </c>
      <c r="F1741" s="5">
        <f t="shared" si="110"/>
        <v>11</v>
      </c>
      <c r="G1741" s="30">
        <v>45057</v>
      </c>
      <c r="H1741" s="1">
        <f t="shared" si="111"/>
        <v>5</v>
      </c>
    </row>
    <row r="1742" spans="1:8" s="1" customFormat="1" ht="18" x14ac:dyDescent="0.35">
      <c r="A1742" s="1" t="s">
        <v>1757</v>
      </c>
      <c r="B1742" s="4">
        <v>45448</v>
      </c>
      <c r="C1742" s="37">
        <v>73.2569444444444</v>
      </c>
      <c r="D1742" s="1">
        <f t="shared" si="108"/>
        <v>5</v>
      </c>
      <c r="E1742" s="1">
        <f t="shared" si="109"/>
        <v>2024</v>
      </c>
      <c r="F1742" s="5">
        <f t="shared" si="110"/>
        <v>5</v>
      </c>
      <c r="G1742" s="30">
        <v>45448</v>
      </c>
      <c r="H1742" s="1">
        <f t="shared" si="111"/>
        <v>6</v>
      </c>
    </row>
    <row r="1743" spans="1:8" s="1" customFormat="1" ht="18" x14ac:dyDescent="0.35">
      <c r="A1743" s="1" t="s">
        <v>1758</v>
      </c>
      <c r="B1743" s="4">
        <v>45123</v>
      </c>
      <c r="C1743" s="37">
        <v>73.2986111111111</v>
      </c>
      <c r="D1743" s="1">
        <f t="shared" si="108"/>
        <v>16</v>
      </c>
      <c r="E1743" s="1">
        <f t="shared" si="109"/>
        <v>2023</v>
      </c>
      <c r="F1743" s="5">
        <f t="shared" si="110"/>
        <v>16</v>
      </c>
      <c r="G1743" s="30">
        <v>45123</v>
      </c>
      <c r="H1743" s="1">
        <f t="shared" si="111"/>
        <v>7</v>
      </c>
    </row>
    <row r="1744" spans="1:8" s="1" customFormat="1" ht="18" x14ac:dyDescent="0.35">
      <c r="A1744" s="1" t="s">
        <v>1759</v>
      </c>
      <c r="B1744" s="4">
        <v>45063</v>
      </c>
      <c r="C1744" s="37">
        <v>73.3402777777778</v>
      </c>
      <c r="D1744" s="1">
        <f t="shared" si="108"/>
        <v>17</v>
      </c>
      <c r="E1744" s="1">
        <f t="shared" si="109"/>
        <v>2023</v>
      </c>
      <c r="F1744" s="5">
        <f t="shared" si="110"/>
        <v>17</v>
      </c>
      <c r="G1744" s="30">
        <v>45063</v>
      </c>
      <c r="H1744" s="1">
        <f t="shared" si="111"/>
        <v>8</v>
      </c>
    </row>
    <row r="1745" spans="1:8" s="1" customFormat="1" ht="18" x14ac:dyDescent="0.35">
      <c r="A1745" s="1" t="s">
        <v>1760</v>
      </c>
      <c r="B1745" s="4">
        <v>45299</v>
      </c>
      <c r="C1745" s="37">
        <v>73.3819444444444</v>
      </c>
      <c r="D1745" s="1">
        <f t="shared" si="108"/>
        <v>8</v>
      </c>
      <c r="E1745" s="1">
        <f t="shared" si="109"/>
        <v>2024</v>
      </c>
      <c r="F1745" s="5">
        <f t="shared" si="110"/>
        <v>8</v>
      </c>
      <c r="G1745" s="30">
        <v>45299</v>
      </c>
      <c r="H1745" s="1">
        <f t="shared" si="111"/>
        <v>9</v>
      </c>
    </row>
    <row r="1746" spans="1:8" s="1" customFormat="1" ht="18" x14ac:dyDescent="0.35">
      <c r="A1746" s="1" t="s">
        <v>1761</v>
      </c>
      <c r="B1746" s="4">
        <v>45059</v>
      </c>
      <c r="C1746" s="37">
        <v>73.4236111111111</v>
      </c>
      <c r="D1746" s="1">
        <f t="shared" si="108"/>
        <v>13</v>
      </c>
      <c r="E1746" s="1">
        <f t="shared" si="109"/>
        <v>2023</v>
      </c>
      <c r="F1746" s="5">
        <f t="shared" si="110"/>
        <v>13</v>
      </c>
      <c r="G1746" s="30">
        <v>45059</v>
      </c>
      <c r="H1746" s="1">
        <f t="shared" si="111"/>
        <v>10</v>
      </c>
    </row>
    <row r="1747" spans="1:8" s="1" customFormat="1" ht="18" x14ac:dyDescent="0.35">
      <c r="A1747" s="1" t="s">
        <v>1762</v>
      </c>
      <c r="B1747" s="4">
        <v>44594</v>
      </c>
      <c r="C1747" s="37">
        <v>73.4652777777778</v>
      </c>
      <c r="D1747" s="1">
        <f t="shared" si="108"/>
        <v>2</v>
      </c>
      <c r="E1747" s="1">
        <f t="shared" si="109"/>
        <v>2022</v>
      </c>
      <c r="F1747" s="5">
        <f t="shared" si="110"/>
        <v>2</v>
      </c>
      <c r="G1747" s="30">
        <v>44594</v>
      </c>
      <c r="H1747" s="1">
        <f t="shared" si="111"/>
        <v>11</v>
      </c>
    </row>
    <row r="1748" spans="1:8" s="1" customFormat="1" ht="18" x14ac:dyDescent="0.35">
      <c r="A1748" s="1" t="s">
        <v>1763</v>
      </c>
      <c r="B1748" s="4">
        <v>44880</v>
      </c>
      <c r="C1748" s="37">
        <v>73.5069444444444</v>
      </c>
      <c r="D1748" s="1">
        <f t="shared" si="108"/>
        <v>15</v>
      </c>
      <c r="E1748" s="1">
        <f t="shared" si="109"/>
        <v>2022</v>
      </c>
      <c r="F1748" s="5">
        <f t="shared" si="110"/>
        <v>15</v>
      </c>
      <c r="G1748" s="30">
        <v>44880</v>
      </c>
      <c r="H1748" s="1">
        <f t="shared" si="111"/>
        <v>12</v>
      </c>
    </row>
    <row r="1749" spans="1:8" s="1" customFormat="1" ht="18" x14ac:dyDescent="0.35">
      <c r="A1749" s="1" t="s">
        <v>1764</v>
      </c>
      <c r="B1749" s="4">
        <v>44763</v>
      </c>
      <c r="C1749" s="37">
        <v>73.5486111111111</v>
      </c>
      <c r="D1749" s="1">
        <f t="shared" si="108"/>
        <v>21</v>
      </c>
      <c r="E1749" s="1">
        <f t="shared" si="109"/>
        <v>2022</v>
      </c>
      <c r="F1749" s="5">
        <f t="shared" si="110"/>
        <v>21</v>
      </c>
      <c r="G1749" s="30">
        <v>44763</v>
      </c>
      <c r="H1749" s="1">
        <f t="shared" si="111"/>
        <v>13</v>
      </c>
    </row>
    <row r="1750" spans="1:8" s="1" customFormat="1" ht="18" x14ac:dyDescent="0.35">
      <c r="A1750" s="1" t="s">
        <v>1765</v>
      </c>
      <c r="B1750" s="4">
        <v>44350</v>
      </c>
      <c r="C1750" s="37">
        <v>73.5902777777778</v>
      </c>
      <c r="D1750" s="1">
        <f t="shared" si="108"/>
        <v>3</v>
      </c>
      <c r="E1750" s="1">
        <f t="shared" si="109"/>
        <v>2021</v>
      </c>
      <c r="F1750" s="5">
        <f t="shared" si="110"/>
        <v>3</v>
      </c>
      <c r="G1750" s="30">
        <v>44350</v>
      </c>
      <c r="H1750" s="1">
        <f t="shared" si="111"/>
        <v>14</v>
      </c>
    </row>
    <row r="1751" spans="1:8" s="1" customFormat="1" ht="18" x14ac:dyDescent="0.35">
      <c r="A1751" s="1" t="s">
        <v>1766</v>
      </c>
      <c r="B1751" s="4">
        <v>45435</v>
      </c>
      <c r="C1751" s="37">
        <v>73.6319444444444</v>
      </c>
      <c r="D1751" s="1">
        <f t="shared" si="108"/>
        <v>23</v>
      </c>
      <c r="E1751" s="1">
        <f t="shared" si="109"/>
        <v>2024</v>
      </c>
      <c r="F1751" s="5">
        <f t="shared" si="110"/>
        <v>23</v>
      </c>
      <c r="G1751" s="30">
        <v>45435</v>
      </c>
      <c r="H1751" s="1">
        <f t="shared" si="111"/>
        <v>15</v>
      </c>
    </row>
    <row r="1752" spans="1:8" s="1" customFormat="1" ht="18" x14ac:dyDescent="0.35">
      <c r="A1752" s="1" t="s">
        <v>1767</v>
      </c>
      <c r="B1752" s="4">
        <v>44118</v>
      </c>
      <c r="C1752" s="37">
        <v>73.6736111111111</v>
      </c>
      <c r="D1752" s="1">
        <f t="shared" si="108"/>
        <v>14</v>
      </c>
      <c r="E1752" s="1">
        <f t="shared" si="109"/>
        <v>2020</v>
      </c>
      <c r="F1752" s="5">
        <f t="shared" si="110"/>
        <v>14</v>
      </c>
      <c r="G1752" s="30">
        <v>44118</v>
      </c>
      <c r="H1752" s="1">
        <f t="shared" si="111"/>
        <v>16</v>
      </c>
    </row>
    <row r="1753" spans="1:8" s="1" customFormat="1" ht="18" x14ac:dyDescent="0.35">
      <c r="A1753" s="1" t="s">
        <v>1768</v>
      </c>
      <c r="B1753" s="4">
        <v>45542</v>
      </c>
      <c r="C1753" s="37">
        <v>73.7152777777778</v>
      </c>
      <c r="D1753" s="1">
        <f t="shared" si="108"/>
        <v>7</v>
      </c>
      <c r="E1753" s="1">
        <f t="shared" si="109"/>
        <v>2024</v>
      </c>
      <c r="F1753" s="5">
        <f t="shared" si="110"/>
        <v>7</v>
      </c>
      <c r="G1753" s="30">
        <v>45542</v>
      </c>
      <c r="H1753" s="1">
        <f t="shared" si="111"/>
        <v>17</v>
      </c>
    </row>
    <row r="1754" spans="1:8" s="1" customFormat="1" ht="18" x14ac:dyDescent="0.35">
      <c r="A1754" s="1" t="s">
        <v>1769</v>
      </c>
      <c r="B1754" s="4">
        <v>45410</v>
      </c>
      <c r="C1754" s="37">
        <v>73.7569444444444</v>
      </c>
      <c r="D1754" s="1">
        <f t="shared" si="108"/>
        <v>28</v>
      </c>
      <c r="E1754" s="1">
        <f t="shared" si="109"/>
        <v>2024</v>
      </c>
      <c r="F1754" s="5">
        <f t="shared" si="110"/>
        <v>28</v>
      </c>
      <c r="G1754" s="30">
        <v>45410</v>
      </c>
      <c r="H1754" s="1">
        <f t="shared" si="111"/>
        <v>18</v>
      </c>
    </row>
    <row r="1755" spans="1:8" s="1" customFormat="1" ht="18" x14ac:dyDescent="0.35">
      <c r="A1755" s="1" t="s">
        <v>1770</v>
      </c>
      <c r="B1755" s="4">
        <v>45505</v>
      </c>
      <c r="C1755" s="37">
        <v>73.7986111111111</v>
      </c>
      <c r="D1755" s="1">
        <f t="shared" si="108"/>
        <v>1</v>
      </c>
      <c r="E1755" s="1">
        <f t="shared" si="109"/>
        <v>2024</v>
      </c>
      <c r="F1755" s="5">
        <f t="shared" si="110"/>
        <v>1</v>
      </c>
      <c r="G1755" s="30">
        <v>45505</v>
      </c>
      <c r="H1755" s="1">
        <f t="shared" si="111"/>
        <v>19</v>
      </c>
    </row>
    <row r="1756" spans="1:8" s="1" customFormat="1" ht="18" x14ac:dyDescent="0.35">
      <c r="A1756" s="1" t="s">
        <v>1771</v>
      </c>
      <c r="B1756" s="4">
        <v>44927</v>
      </c>
      <c r="C1756" s="37">
        <v>73.8402777777778</v>
      </c>
      <c r="D1756" s="1">
        <f t="shared" si="108"/>
        <v>1</v>
      </c>
      <c r="E1756" s="1">
        <f t="shared" si="109"/>
        <v>2023</v>
      </c>
      <c r="F1756" s="5">
        <f t="shared" si="110"/>
        <v>1</v>
      </c>
      <c r="G1756" s="30">
        <v>44927</v>
      </c>
      <c r="H1756" s="1">
        <f t="shared" si="111"/>
        <v>20</v>
      </c>
    </row>
    <row r="1757" spans="1:8" s="1" customFormat="1" ht="18" x14ac:dyDescent="0.35">
      <c r="A1757" s="1" t="s">
        <v>1772</v>
      </c>
      <c r="B1757" s="4">
        <v>44317</v>
      </c>
      <c r="C1757" s="37">
        <v>73.8819444444444</v>
      </c>
      <c r="D1757" s="1">
        <f t="shared" si="108"/>
        <v>1</v>
      </c>
      <c r="E1757" s="1">
        <f t="shared" si="109"/>
        <v>2021</v>
      </c>
      <c r="F1757" s="5">
        <f t="shared" si="110"/>
        <v>1</v>
      </c>
      <c r="G1757" s="30">
        <v>44317</v>
      </c>
      <c r="H1757" s="1">
        <f t="shared" si="111"/>
        <v>21</v>
      </c>
    </row>
    <row r="1758" spans="1:8" s="1" customFormat="1" ht="18" x14ac:dyDescent="0.35">
      <c r="A1758" s="1" t="s">
        <v>1773</v>
      </c>
      <c r="B1758" s="4">
        <v>44582</v>
      </c>
      <c r="C1758" s="37">
        <v>73.9236111111111</v>
      </c>
      <c r="D1758" s="1">
        <f t="shared" si="108"/>
        <v>21</v>
      </c>
      <c r="E1758" s="1">
        <f t="shared" si="109"/>
        <v>2022</v>
      </c>
      <c r="F1758" s="5">
        <f t="shared" si="110"/>
        <v>21</v>
      </c>
      <c r="G1758" s="30">
        <v>44582</v>
      </c>
      <c r="H1758" s="1">
        <f t="shared" si="111"/>
        <v>22</v>
      </c>
    </row>
    <row r="1759" spans="1:8" s="1" customFormat="1" ht="18" x14ac:dyDescent="0.35">
      <c r="A1759" s="1" t="s">
        <v>1774</v>
      </c>
      <c r="B1759" s="4">
        <v>44626</v>
      </c>
      <c r="C1759" s="37">
        <v>73.9652777777778</v>
      </c>
      <c r="D1759" s="1">
        <f t="shared" si="108"/>
        <v>6</v>
      </c>
      <c r="E1759" s="1">
        <f t="shared" si="109"/>
        <v>2022</v>
      </c>
      <c r="F1759" s="5">
        <f t="shared" si="110"/>
        <v>6</v>
      </c>
      <c r="G1759" s="30">
        <v>44626</v>
      </c>
      <c r="H1759" s="1">
        <f t="shared" si="111"/>
        <v>23</v>
      </c>
    </row>
    <row r="1760" spans="1:8" s="1" customFormat="1" ht="18" x14ac:dyDescent="0.35">
      <c r="A1760" s="1" t="s">
        <v>1775</v>
      </c>
      <c r="B1760" s="4">
        <v>44987</v>
      </c>
      <c r="C1760" s="37">
        <v>74.0069444444444</v>
      </c>
      <c r="D1760" s="1">
        <f t="shared" si="108"/>
        <v>2</v>
      </c>
      <c r="E1760" s="1">
        <f t="shared" si="109"/>
        <v>2023</v>
      </c>
      <c r="F1760" s="5">
        <f t="shared" si="110"/>
        <v>2</v>
      </c>
      <c r="G1760" s="30">
        <v>44987</v>
      </c>
      <c r="H1760" s="1">
        <f t="shared" si="111"/>
        <v>0</v>
      </c>
    </row>
    <row r="1761" spans="1:8" s="1" customFormat="1" ht="18" x14ac:dyDescent="0.35">
      <c r="A1761" s="1" t="s">
        <v>1776</v>
      </c>
      <c r="B1761" s="4">
        <v>45524</v>
      </c>
      <c r="C1761" s="37">
        <v>74.0486111111111</v>
      </c>
      <c r="D1761" s="1">
        <f t="shared" si="108"/>
        <v>20</v>
      </c>
      <c r="E1761" s="1">
        <f t="shared" si="109"/>
        <v>2024</v>
      </c>
      <c r="F1761" s="5">
        <f t="shared" si="110"/>
        <v>20</v>
      </c>
      <c r="G1761" s="30">
        <v>45524</v>
      </c>
      <c r="H1761" s="1">
        <f t="shared" si="111"/>
        <v>1</v>
      </c>
    </row>
    <row r="1762" spans="1:8" s="1" customFormat="1" ht="18" x14ac:dyDescent="0.35">
      <c r="A1762" s="1" t="s">
        <v>1777</v>
      </c>
      <c r="B1762" s="4">
        <v>45204</v>
      </c>
      <c r="C1762" s="37">
        <v>74.0902777777778</v>
      </c>
      <c r="D1762" s="1">
        <f t="shared" si="108"/>
        <v>5</v>
      </c>
      <c r="E1762" s="1">
        <f t="shared" si="109"/>
        <v>2023</v>
      </c>
      <c r="F1762" s="5">
        <f t="shared" si="110"/>
        <v>5</v>
      </c>
      <c r="G1762" s="30">
        <v>45204</v>
      </c>
      <c r="H1762" s="1">
        <f t="shared" si="111"/>
        <v>2</v>
      </c>
    </row>
    <row r="1763" spans="1:8" s="1" customFormat="1" ht="18" x14ac:dyDescent="0.35">
      <c r="A1763" s="1" t="s">
        <v>1778</v>
      </c>
      <c r="B1763" s="4">
        <v>45561</v>
      </c>
      <c r="C1763" s="37">
        <v>74.1319444444444</v>
      </c>
      <c r="D1763" s="1">
        <f t="shared" si="108"/>
        <v>26</v>
      </c>
      <c r="E1763" s="1">
        <f t="shared" si="109"/>
        <v>2024</v>
      </c>
      <c r="F1763" s="5">
        <f t="shared" si="110"/>
        <v>26</v>
      </c>
      <c r="G1763" s="30">
        <v>45561</v>
      </c>
      <c r="H1763" s="1">
        <f t="shared" si="111"/>
        <v>3</v>
      </c>
    </row>
    <row r="1764" spans="1:8" s="1" customFormat="1" ht="18" x14ac:dyDescent="0.35">
      <c r="A1764" s="1">
        <v>99043747</v>
      </c>
      <c r="B1764" s="4">
        <v>44779</v>
      </c>
      <c r="C1764" s="37">
        <v>74.1736111111111</v>
      </c>
      <c r="D1764" s="1">
        <f t="shared" si="108"/>
        <v>6</v>
      </c>
      <c r="E1764" s="1">
        <f t="shared" si="109"/>
        <v>2022</v>
      </c>
      <c r="F1764" s="5">
        <f t="shared" si="110"/>
        <v>6</v>
      </c>
      <c r="G1764" s="30">
        <v>44779</v>
      </c>
      <c r="H1764" s="1">
        <f t="shared" si="111"/>
        <v>4</v>
      </c>
    </row>
    <row r="1765" spans="1:8" s="1" customFormat="1" ht="18" x14ac:dyDescent="0.35">
      <c r="A1765" s="1" t="s">
        <v>1779</v>
      </c>
      <c r="B1765" s="4">
        <v>44025</v>
      </c>
      <c r="C1765" s="37">
        <v>74.2152777777778</v>
      </c>
      <c r="D1765" s="1">
        <f t="shared" si="108"/>
        <v>13</v>
      </c>
      <c r="E1765" s="1">
        <f t="shared" si="109"/>
        <v>2020</v>
      </c>
      <c r="F1765" s="5">
        <f t="shared" si="110"/>
        <v>13</v>
      </c>
      <c r="G1765" s="30">
        <v>44025</v>
      </c>
      <c r="H1765" s="1">
        <f t="shared" si="111"/>
        <v>5</v>
      </c>
    </row>
    <row r="1766" spans="1:8" s="1" customFormat="1" ht="18" x14ac:dyDescent="0.35">
      <c r="A1766" s="1" t="s">
        <v>1780</v>
      </c>
      <c r="B1766" s="4">
        <v>44189</v>
      </c>
      <c r="C1766" s="37">
        <v>74.2569444444444</v>
      </c>
      <c r="D1766" s="1">
        <f t="shared" si="108"/>
        <v>24</v>
      </c>
      <c r="E1766" s="1">
        <f t="shared" si="109"/>
        <v>2020</v>
      </c>
      <c r="F1766" s="5">
        <f t="shared" si="110"/>
        <v>24</v>
      </c>
      <c r="G1766" s="30">
        <v>44189</v>
      </c>
      <c r="H1766" s="1">
        <f t="shared" si="111"/>
        <v>6</v>
      </c>
    </row>
    <row r="1767" spans="1:8" s="1" customFormat="1" ht="18" x14ac:dyDescent="0.35">
      <c r="A1767" s="1" t="s">
        <v>1781</v>
      </c>
      <c r="B1767" s="4">
        <v>44753</v>
      </c>
      <c r="C1767" s="37">
        <v>74.2986111111111</v>
      </c>
      <c r="D1767" s="1">
        <f t="shared" si="108"/>
        <v>11</v>
      </c>
      <c r="E1767" s="1">
        <f t="shared" si="109"/>
        <v>2022</v>
      </c>
      <c r="F1767" s="5">
        <f t="shared" si="110"/>
        <v>11</v>
      </c>
      <c r="G1767" s="30">
        <v>44753</v>
      </c>
      <c r="H1767" s="1">
        <f t="shared" si="111"/>
        <v>7</v>
      </c>
    </row>
    <row r="1768" spans="1:8" s="1" customFormat="1" ht="18" x14ac:dyDescent="0.35">
      <c r="A1768" s="1" t="s">
        <v>1782</v>
      </c>
      <c r="B1768" s="4">
        <v>44608</v>
      </c>
      <c r="C1768" s="37">
        <v>74.3402777777778</v>
      </c>
      <c r="D1768" s="1">
        <f t="shared" si="108"/>
        <v>16</v>
      </c>
      <c r="E1768" s="1">
        <f t="shared" si="109"/>
        <v>2022</v>
      </c>
      <c r="F1768" s="5">
        <f t="shared" si="110"/>
        <v>16</v>
      </c>
      <c r="G1768" s="30">
        <v>44608</v>
      </c>
      <c r="H1768" s="1">
        <f t="shared" si="111"/>
        <v>8</v>
      </c>
    </row>
    <row r="1769" spans="1:8" s="1" customFormat="1" ht="18" x14ac:dyDescent="0.35">
      <c r="A1769" s="1" t="s">
        <v>1783</v>
      </c>
      <c r="B1769" s="4">
        <v>45047</v>
      </c>
      <c r="C1769" s="37">
        <v>74.3819444444444</v>
      </c>
      <c r="D1769" s="1">
        <f t="shared" si="108"/>
        <v>1</v>
      </c>
      <c r="E1769" s="1">
        <f t="shared" si="109"/>
        <v>2023</v>
      </c>
      <c r="F1769" s="5">
        <f t="shared" si="110"/>
        <v>1</v>
      </c>
      <c r="G1769" s="30">
        <v>45047</v>
      </c>
      <c r="H1769" s="1">
        <f t="shared" si="111"/>
        <v>9</v>
      </c>
    </row>
    <row r="1770" spans="1:8" s="1" customFormat="1" ht="18" x14ac:dyDescent="0.35">
      <c r="A1770" s="1" t="s">
        <v>1784</v>
      </c>
      <c r="B1770" s="4">
        <v>43979</v>
      </c>
      <c r="C1770" s="37">
        <v>74.4236111111111</v>
      </c>
      <c r="D1770" s="1">
        <f t="shared" si="108"/>
        <v>28</v>
      </c>
      <c r="E1770" s="1">
        <f t="shared" si="109"/>
        <v>2020</v>
      </c>
      <c r="F1770" s="5">
        <f t="shared" si="110"/>
        <v>28</v>
      </c>
      <c r="G1770" s="30">
        <v>43979</v>
      </c>
      <c r="H1770" s="1">
        <f t="shared" si="111"/>
        <v>10</v>
      </c>
    </row>
    <row r="1771" spans="1:8" s="1" customFormat="1" ht="18" x14ac:dyDescent="0.35">
      <c r="A1771" s="1" t="s">
        <v>1785</v>
      </c>
      <c r="B1771" s="4">
        <v>43902</v>
      </c>
      <c r="C1771" s="37">
        <v>74.4652777777778</v>
      </c>
      <c r="D1771" s="1">
        <f t="shared" si="108"/>
        <v>12</v>
      </c>
      <c r="E1771" s="1">
        <f t="shared" si="109"/>
        <v>2020</v>
      </c>
      <c r="F1771" s="5">
        <f t="shared" si="110"/>
        <v>12</v>
      </c>
      <c r="G1771" s="30">
        <v>43902</v>
      </c>
      <c r="H1771" s="1">
        <f t="shared" si="111"/>
        <v>11</v>
      </c>
    </row>
    <row r="1772" spans="1:8" s="1" customFormat="1" ht="18" x14ac:dyDescent="0.35">
      <c r="A1772" s="1" t="s">
        <v>1786</v>
      </c>
      <c r="B1772" s="4">
        <v>44710</v>
      </c>
      <c r="C1772" s="37">
        <v>74.5069444444444</v>
      </c>
      <c r="D1772" s="1">
        <f t="shared" si="108"/>
        <v>29</v>
      </c>
      <c r="E1772" s="1">
        <f t="shared" si="109"/>
        <v>2022</v>
      </c>
      <c r="F1772" s="5">
        <f t="shared" si="110"/>
        <v>29</v>
      </c>
      <c r="G1772" s="30">
        <v>44710</v>
      </c>
      <c r="H1772" s="1">
        <f t="shared" si="111"/>
        <v>12</v>
      </c>
    </row>
    <row r="1773" spans="1:8" s="1" customFormat="1" ht="18" x14ac:dyDescent="0.35">
      <c r="A1773" s="1" t="s">
        <v>1787</v>
      </c>
      <c r="B1773" s="4">
        <v>45594</v>
      </c>
      <c r="C1773" s="37">
        <v>74.5486111111111</v>
      </c>
      <c r="D1773" s="1">
        <f t="shared" si="108"/>
        <v>29</v>
      </c>
      <c r="E1773" s="1">
        <f t="shared" si="109"/>
        <v>2024</v>
      </c>
      <c r="F1773" s="5">
        <f t="shared" si="110"/>
        <v>29</v>
      </c>
      <c r="G1773" s="30">
        <v>45594</v>
      </c>
      <c r="H1773" s="1">
        <f t="shared" si="111"/>
        <v>13</v>
      </c>
    </row>
    <row r="1774" spans="1:8" s="1" customFormat="1" ht="18" x14ac:dyDescent="0.35">
      <c r="A1774" s="1" t="s">
        <v>1788</v>
      </c>
      <c r="B1774" s="4">
        <v>45035</v>
      </c>
      <c r="C1774" s="37">
        <v>74.5902777777778</v>
      </c>
      <c r="D1774" s="1">
        <f t="shared" si="108"/>
        <v>19</v>
      </c>
      <c r="E1774" s="1">
        <f t="shared" si="109"/>
        <v>2023</v>
      </c>
      <c r="F1774" s="5">
        <f t="shared" si="110"/>
        <v>19</v>
      </c>
      <c r="G1774" s="30">
        <v>45035</v>
      </c>
      <c r="H1774" s="1">
        <f t="shared" si="111"/>
        <v>14</v>
      </c>
    </row>
    <row r="1775" spans="1:8" s="1" customFormat="1" ht="18" x14ac:dyDescent="0.35">
      <c r="A1775" s="1" t="s">
        <v>1789</v>
      </c>
      <c r="B1775" s="4">
        <v>45352</v>
      </c>
      <c r="C1775" s="37">
        <v>74.6319444444444</v>
      </c>
      <c r="D1775" s="1">
        <f t="shared" si="108"/>
        <v>1</v>
      </c>
      <c r="E1775" s="1">
        <f t="shared" si="109"/>
        <v>2024</v>
      </c>
      <c r="F1775" s="5">
        <f t="shared" si="110"/>
        <v>1</v>
      </c>
      <c r="G1775" s="30">
        <v>45352</v>
      </c>
      <c r="H1775" s="1">
        <f t="shared" si="111"/>
        <v>15</v>
      </c>
    </row>
    <row r="1776" spans="1:8" s="1" customFormat="1" ht="18" x14ac:dyDescent="0.35">
      <c r="A1776" s="1" t="s">
        <v>1790</v>
      </c>
      <c r="B1776" s="4">
        <v>44778</v>
      </c>
      <c r="C1776" s="37">
        <v>74.6736111111111</v>
      </c>
      <c r="D1776" s="1">
        <f t="shared" si="108"/>
        <v>5</v>
      </c>
      <c r="E1776" s="1">
        <f t="shared" si="109"/>
        <v>2022</v>
      </c>
      <c r="F1776" s="5">
        <f t="shared" si="110"/>
        <v>5</v>
      </c>
      <c r="G1776" s="30">
        <v>44778</v>
      </c>
      <c r="H1776" s="1">
        <f t="shared" si="111"/>
        <v>16</v>
      </c>
    </row>
    <row r="1777" spans="1:8" s="1" customFormat="1" ht="18" x14ac:dyDescent="0.35">
      <c r="A1777" s="1" t="s">
        <v>1791</v>
      </c>
      <c r="B1777" s="4">
        <v>43852</v>
      </c>
      <c r="C1777" s="37">
        <v>74.7152777777778</v>
      </c>
      <c r="D1777" s="1">
        <f t="shared" si="108"/>
        <v>22</v>
      </c>
      <c r="E1777" s="1">
        <f t="shared" si="109"/>
        <v>2020</v>
      </c>
      <c r="F1777" s="5">
        <f t="shared" si="110"/>
        <v>22</v>
      </c>
      <c r="G1777" s="30">
        <v>43852</v>
      </c>
      <c r="H1777" s="1">
        <f t="shared" si="111"/>
        <v>17</v>
      </c>
    </row>
    <row r="1778" spans="1:8" s="1" customFormat="1" ht="18" x14ac:dyDescent="0.35">
      <c r="A1778" s="1" t="s">
        <v>1792</v>
      </c>
      <c r="B1778" s="4">
        <v>44439</v>
      </c>
      <c r="C1778" s="37">
        <v>74.7569444444444</v>
      </c>
      <c r="D1778" s="1">
        <f t="shared" si="108"/>
        <v>31</v>
      </c>
      <c r="E1778" s="1">
        <f t="shared" si="109"/>
        <v>2021</v>
      </c>
      <c r="F1778" s="5">
        <f t="shared" si="110"/>
        <v>31</v>
      </c>
      <c r="G1778" s="30">
        <v>44439</v>
      </c>
      <c r="H1778" s="1">
        <f t="shared" si="111"/>
        <v>18</v>
      </c>
    </row>
    <row r="1779" spans="1:8" s="1" customFormat="1" ht="18" x14ac:dyDescent="0.35">
      <c r="A1779" s="1" t="s">
        <v>1793</v>
      </c>
      <c r="B1779" s="4">
        <v>45078</v>
      </c>
      <c r="C1779" s="37">
        <v>74.7986111111111</v>
      </c>
      <c r="D1779" s="1">
        <f t="shared" si="108"/>
        <v>1</v>
      </c>
      <c r="E1779" s="1">
        <f t="shared" si="109"/>
        <v>2023</v>
      </c>
      <c r="F1779" s="5">
        <f t="shared" si="110"/>
        <v>1</v>
      </c>
      <c r="G1779" s="30">
        <v>45078</v>
      </c>
      <c r="H1779" s="1">
        <f t="shared" si="111"/>
        <v>19</v>
      </c>
    </row>
    <row r="1780" spans="1:8" s="1" customFormat="1" ht="18" x14ac:dyDescent="0.35">
      <c r="A1780" s="1" t="s">
        <v>1794</v>
      </c>
      <c r="B1780" s="4">
        <v>44010</v>
      </c>
      <c r="C1780" s="37">
        <v>74.8402777777778</v>
      </c>
      <c r="D1780" s="1">
        <f t="shared" si="108"/>
        <v>28</v>
      </c>
      <c r="E1780" s="1">
        <f t="shared" si="109"/>
        <v>2020</v>
      </c>
      <c r="F1780" s="5">
        <f t="shared" si="110"/>
        <v>28</v>
      </c>
      <c r="G1780" s="30">
        <v>44010</v>
      </c>
      <c r="H1780" s="1">
        <f t="shared" si="111"/>
        <v>20</v>
      </c>
    </row>
    <row r="1781" spans="1:8" s="1" customFormat="1" ht="18" x14ac:dyDescent="0.35">
      <c r="A1781" s="1" t="s">
        <v>1795</v>
      </c>
      <c r="B1781" s="4">
        <v>45450</v>
      </c>
      <c r="C1781" s="37">
        <v>74.8819444444444</v>
      </c>
      <c r="D1781" s="1">
        <f t="shared" si="108"/>
        <v>7</v>
      </c>
      <c r="E1781" s="1">
        <f t="shared" si="109"/>
        <v>2024</v>
      </c>
      <c r="F1781" s="5">
        <f t="shared" si="110"/>
        <v>7</v>
      </c>
      <c r="G1781" s="30">
        <v>45450</v>
      </c>
      <c r="H1781" s="1">
        <f t="shared" si="111"/>
        <v>21</v>
      </c>
    </row>
    <row r="1782" spans="1:8" s="1" customFormat="1" ht="18" x14ac:dyDescent="0.35">
      <c r="A1782" s="1" t="s">
        <v>1796</v>
      </c>
      <c r="B1782" s="4">
        <v>44248</v>
      </c>
      <c r="C1782" s="37">
        <v>74.9236111111111</v>
      </c>
      <c r="D1782" s="1">
        <f t="shared" si="108"/>
        <v>21</v>
      </c>
      <c r="E1782" s="1">
        <f t="shared" si="109"/>
        <v>2021</v>
      </c>
      <c r="F1782" s="5">
        <f t="shared" si="110"/>
        <v>21</v>
      </c>
      <c r="G1782" s="30">
        <v>44248</v>
      </c>
      <c r="H1782" s="1">
        <f t="shared" si="111"/>
        <v>22</v>
      </c>
    </row>
    <row r="1783" spans="1:8" s="1" customFormat="1" ht="18" x14ac:dyDescent="0.35">
      <c r="A1783" s="1" t="s">
        <v>1797</v>
      </c>
      <c r="B1783" s="4">
        <v>45028</v>
      </c>
      <c r="C1783" s="37">
        <v>74.9652777777778</v>
      </c>
      <c r="D1783" s="1">
        <f t="shared" si="108"/>
        <v>12</v>
      </c>
      <c r="E1783" s="1">
        <f t="shared" si="109"/>
        <v>2023</v>
      </c>
      <c r="F1783" s="5">
        <f t="shared" si="110"/>
        <v>12</v>
      </c>
      <c r="G1783" s="30">
        <v>45028</v>
      </c>
      <c r="H1783" s="1">
        <f t="shared" si="111"/>
        <v>23</v>
      </c>
    </row>
    <row r="1784" spans="1:8" s="1" customFormat="1" ht="18" x14ac:dyDescent="0.35">
      <c r="A1784" s="1" t="s">
        <v>1798</v>
      </c>
      <c r="B1784" s="4">
        <v>45319</v>
      </c>
      <c r="C1784" s="37">
        <v>75.0069444444444</v>
      </c>
      <c r="D1784" s="1">
        <f t="shared" si="108"/>
        <v>28</v>
      </c>
      <c r="E1784" s="1">
        <f t="shared" si="109"/>
        <v>2024</v>
      </c>
      <c r="F1784" s="5">
        <f t="shared" si="110"/>
        <v>28</v>
      </c>
      <c r="G1784" s="30">
        <v>45319</v>
      </c>
      <c r="H1784" s="1">
        <f t="shared" si="111"/>
        <v>0</v>
      </c>
    </row>
    <row r="1785" spans="1:8" s="1" customFormat="1" ht="18" x14ac:dyDescent="0.35">
      <c r="A1785" s="1" t="s">
        <v>1799</v>
      </c>
      <c r="B1785" s="4">
        <v>44401</v>
      </c>
      <c r="C1785" s="37">
        <v>75.0486111111111</v>
      </c>
      <c r="D1785" s="1">
        <f t="shared" si="108"/>
        <v>24</v>
      </c>
      <c r="E1785" s="1">
        <f t="shared" si="109"/>
        <v>2021</v>
      </c>
      <c r="F1785" s="5">
        <f t="shared" si="110"/>
        <v>24</v>
      </c>
      <c r="G1785" s="30">
        <v>44401</v>
      </c>
      <c r="H1785" s="1">
        <f t="shared" si="111"/>
        <v>1</v>
      </c>
    </row>
    <row r="1786" spans="1:8" s="1" customFormat="1" ht="18" x14ac:dyDescent="0.35">
      <c r="A1786" s="1" t="s">
        <v>1800</v>
      </c>
      <c r="B1786" s="4">
        <v>44208</v>
      </c>
      <c r="C1786" s="37">
        <v>75.0902777777778</v>
      </c>
      <c r="D1786" s="1">
        <f t="shared" si="108"/>
        <v>12</v>
      </c>
      <c r="E1786" s="1">
        <f t="shared" si="109"/>
        <v>2021</v>
      </c>
      <c r="F1786" s="5">
        <f t="shared" si="110"/>
        <v>12</v>
      </c>
      <c r="G1786" s="30">
        <v>44208</v>
      </c>
      <c r="H1786" s="1">
        <f t="shared" si="111"/>
        <v>2</v>
      </c>
    </row>
    <row r="1787" spans="1:8" s="1" customFormat="1" ht="18" x14ac:dyDescent="0.35">
      <c r="A1787" s="1" t="s">
        <v>1801</v>
      </c>
      <c r="B1787" s="4">
        <v>44532</v>
      </c>
      <c r="C1787" s="37">
        <v>75.1319444444444</v>
      </c>
      <c r="D1787" s="1">
        <f t="shared" si="108"/>
        <v>2</v>
      </c>
      <c r="E1787" s="1">
        <f t="shared" si="109"/>
        <v>2021</v>
      </c>
      <c r="F1787" s="5">
        <f t="shared" si="110"/>
        <v>2</v>
      </c>
      <c r="G1787" s="30">
        <v>44532</v>
      </c>
      <c r="H1787" s="1">
        <f t="shared" si="111"/>
        <v>3</v>
      </c>
    </row>
    <row r="1788" spans="1:8" s="1" customFormat="1" ht="18" x14ac:dyDescent="0.35">
      <c r="A1788" s="1" t="s">
        <v>1802</v>
      </c>
      <c r="B1788" s="4">
        <v>44643</v>
      </c>
      <c r="C1788" s="37">
        <v>75.1736111111111</v>
      </c>
      <c r="D1788" s="1">
        <f t="shared" si="108"/>
        <v>23</v>
      </c>
      <c r="E1788" s="1">
        <f t="shared" si="109"/>
        <v>2022</v>
      </c>
      <c r="F1788" s="5">
        <f t="shared" si="110"/>
        <v>23</v>
      </c>
      <c r="G1788" s="30">
        <v>44643</v>
      </c>
      <c r="H1788" s="1">
        <f t="shared" si="111"/>
        <v>4</v>
      </c>
    </row>
    <row r="1789" spans="1:8" s="1" customFormat="1" ht="18" x14ac:dyDescent="0.35">
      <c r="A1789" s="1" t="s">
        <v>1803</v>
      </c>
      <c r="B1789" s="4">
        <v>44396</v>
      </c>
      <c r="C1789" s="37">
        <v>75.2152777777778</v>
      </c>
      <c r="D1789" s="1">
        <f t="shared" si="108"/>
        <v>19</v>
      </c>
      <c r="E1789" s="1">
        <f t="shared" si="109"/>
        <v>2021</v>
      </c>
      <c r="F1789" s="5">
        <f t="shared" si="110"/>
        <v>19</v>
      </c>
      <c r="G1789" s="30">
        <v>44396</v>
      </c>
      <c r="H1789" s="1">
        <f t="shared" si="111"/>
        <v>5</v>
      </c>
    </row>
    <row r="1790" spans="1:8" s="1" customFormat="1" ht="18" x14ac:dyDescent="0.35">
      <c r="A1790" s="1" t="s">
        <v>1804</v>
      </c>
      <c r="B1790" s="4">
        <v>45224</v>
      </c>
      <c r="C1790" s="37">
        <v>75.2569444444444</v>
      </c>
      <c r="D1790" s="1">
        <f t="shared" si="108"/>
        <v>25</v>
      </c>
      <c r="E1790" s="1">
        <f t="shared" si="109"/>
        <v>2023</v>
      </c>
      <c r="F1790" s="5">
        <f t="shared" si="110"/>
        <v>25</v>
      </c>
      <c r="G1790" s="30">
        <v>45224</v>
      </c>
      <c r="H1790" s="1">
        <f t="shared" si="111"/>
        <v>6</v>
      </c>
    </row>
    <row r="1791" spans="1:8" s="1" customFormat="1" ht="18" x14ac:dyDescent="0.35">
      <c r="A1791" s="1" t="s">
        <v>1805</v>
      </c>
      <c r="B1791" s="4">
        <v>44651</v>
      </c>
      <c r="C1791" s="37">
        <v>75.2986111111111</v>
      </c>
      <c r="D1791" s="1">
        <f t="shared" si="108"/>
        <v>31</v>
      </c>
      <c r="E1791" s="1">
        <f t="shared" si="109"/>
        <v>2022</v>
      </c>
      <c r="F1791" s="5">
        <f t="shared" si="110"/>
        <v>31</v>
      </c>
      <c r="G1791" s="30">
        <v>44651</v>
      </c>
      <c r="H1791" s="1">
        <f t="shared" si="111"/>
        <v>7</v>
      </c>
    </row>
    <row r="1792" spans="1:8" s="1" customFormat="1" ht="18" x14ac:dyDescent="0.35">
      <c r="A1792" s="1" t="s">
        <v>1806</v>
      </c>
      <c r="B1792" s="4">
        <v>44121</v>
      </c>
      <c r="C1792" s="37">
        <v>75.3402777777778</v>
      </c>
      <c r="D1792" s="1">
        <f t="shared" si="108"/>
        <v>17</v>
      </c>
      <c r="E1792" s="1">
        <f t="shared" si="109"/>
        <v>2020</v>
      </c>
      <c r="F1792" s="5">
        <f t="shared" si="110"/>
        <v>17</v>
      </c>
      <c r="G1792" s="30">
        <v>44121</v>
      </c>
      <c r="H1792" s="1">
        <f t="shared" si="111"/>
        <v>8</v>
      </c>
    </row>
    <row r="1793" spans="1:8" s="1" customFormat="1" ht="18" x14ac:dyDescent="0.35">
      <c r="A1793" s="1" t="s">
        <v>1807</v>
      </c>
      <c r="B1793" s="4">
        <v>45517</v>
      </c>
      <c r="C1793" s="37">
        <v>75.3819444444444</v>
      </c>
      <c r="D1793" s="1">
        <f t="shared" si="108"/>
        <v>13</v>
      </c>
      <c r="E1793" s="1">
        <f t="shared" si="109"/>
        <v>2024</v>
      </c>
      <c r="F1793" s="5">
        <f t="shared" si="110"/>
        <v>13</v>
      </c>
      <c r="G1793" s="30">
        <v>45517</v>
      </c>
      <c r="H1793" s="1">
        <f t="shared" si="111"/>
        <v>9</v>
      </c>
    </row>
    <row r="1794" spans="1:8" s="1" customFormat="1" ht="18" x14ac:dyDescent="0.35">
      <c r="A1794" s="1" t="s">
        <v>1808</v>
      </c>
      <c r="B1794" s="4">
        <v>43904</v>
      </c>
      <c r="C1794" s="37">
        <v>75.4236111111111</v>
      </c>
      <c r="D1794" s="1">
        <f t="shared" si="108"/>
        <v>14</v>
      </c>
      <c r="E1794" s="1">
        <f t="shared" si="109"/>
        <v>2020</v>
      </c>
      <c r="F1794" s="5">
        <f t="shared" si="110"/>
        <v>14</v>
      </c>
      <c r="G1794" s="30">
        <v>43904</v>
      </c>
      <c r="H1794" s="1">
        <f t="shared" si="111"/>
        <v>10</v>
      </c>
    </row>
    <row r="1795" spans="1:8" s="1" customFormat="1" ht="18" x14ac:dyDescent="0.35">
      <c r="A1795" s="1" t="s">
        <v>1809</v>
      </c>
      <c r="B1795" s="4">
        <v>45560</v>
      </c>
      <c r="C1795" s="37">
        <v>75.4652777777778</v>
      </c>
      <c r="D1795" s="1">
        <f t="shared" ref="D1795:D1858" si="112">DAY(B1795)</f>
        <v>25</v>
      </c>
      <c r="E1795" s="1">
        <f t="shared" ref="E1795:E1858" si="113">YEAR(B1795)</f>
        <v>2024</v>
      </c>
      <c r="F1795" s="5">
        <f t="shared" ref="F1795:F1858" si="114">D1795</f>
        <v>25</v>
      </c>
      <c r="G1795" s="30">
        <v>45560</v>
      </c>
      <c r="H1795" s="1">
        <f t="shared" ref="H1795:H1858" si="115">HOUR(C1795)</f>
        <v>11</v>
      </c>
    </row>
    <row r="1796" spans="1:8" s="1" customFormat="1" ht="18" x14ac:dyDescent="0.35">
      <c r="A1796" s="1" t="s">
        <v>1810</v>
      </c>
      <c r="B1796" s="4">
        <v>45242</v>
      </c>
      <c r="C1796" s="37">
        <v>75.5069444444444</v>
      </c>
      <c r="D1796" s="1">
        <f t="shared" si="112"/>
        <v>12</v>
      </c>
      <c r="E1796" s="1">
        <f t="shared" si="113"/>
        <v>2023</v>
      </c>
      <c r="F1796" s="5">
        <f t="shared" si="114"/>
        <v>12</v>
      </c>
      <c r="G1796" s="30">
        <v>45242</v>
      </c>
      <c r="H1796" s="1">
        <f t="shared" si="115"/>
        <v>12</v>
      </c>
    </row>
    <row r="1797" spans="1:8" s="1" customFormat="1" ht="18" x14ac:dyDescent="0.35">
      <c r="A1797" s="1" t="s">
        <v>1811</v>
      </c>
      <c r="B1797" s="4">
        <v>45547</v>
      </c>
      <c r="C1797" s="37">
        <v>75.5486111111111</v>
      </c>
      <c r="D1797" s="1">
        <f t="shared" si="112"/>
        <v>12</v>
      </c>
      <c r="E1797" s="1">
        <f t="shared" si="113"/>
        <v>2024</v>
      </c>
      <c r="F1797" s="5">
        <f t="shared" si="114"/>
        <v>12</v>
      </c>
      <c r="G1797" s="30">
        <v>45547</v>
      </c>
      <c r="H1797" s="1">
        <f t="shared" si="115"/>
        <v>13</v>
      </c>
    </row>
    <row r="1798" spans="1:8" s="1" customFormat="1" ht="18" x14ac:dyDescent="0.35">
      <c r="A1798" s="1" t="s">
        <v>1812</v>
      </c>
      <c r="B1798" s="4">
        <v>44566</v>
      </c>
      <c r="C1798" s="37">
        <v>75.5902777777778</v>
      </c>
      <c r="D1798" s="1">
        <f t="shared" si="112"/>
        <v>5</v>
      </c>
      <c r="E1798" s="1">
        <f t="shared" si="113"/>
        <v>2022</v>
      </c>
      <c r="F1798" s="5">
        <f t="shared" si="114"/>
        <v>5</v>
      </c>
      <c r="G1798" s="30">
        <v>44566</v>
      </c>
      <c r="H1798" s="1">
        <f t="shared" si="115"/>
        <v>14</v>
      </c>
    </row>
    <row r="1799" spans="1:8" s="1" customFormat="1" ht="18" x14ac:dyDescent="0.35">
      <c r="A1799" s="1" t="s">
        <v>1813</v>
      </c>
      <c r="B1799" s="4">
        <v>45067</v>
      </c>
      <c r="C1799" s="37">
        <v>75.6319444444444</v>
      </c>
      <c r="D1799" s="1">
        <f t="shared" si="112"/>
        <v>21</v>
      </c>
      <c r="E1799" s="1">
        <f t="shared" si="113"/>
        <v>2023</v>
      </c>
      <c r="F1799" s="5">
        <f t="shared" si="114"/>
        <v>21</v>
      </c>
      <c r="G1799" s="30">
        <v>45067</v>
      </c>
      <c r="H1799" s="1">
        <f t="shared" si="115"/>
        <v>15</v>
      </c>
    </row>
    <row r="1800" spans="1:8" s="1" customFormat="1" ht="18" x14ac:dyDescent="0.35">
      <c r="A1800" s="1" t="s">
        <v>1814</v>
      </c>
      <c r="B1800" s="4">
        <v>44243</v>
      </c>
      <c r="C1800" s="37">
        <v>75.6736111111111</v>
      </c>
      <c r="D1800" s="1">
        <f t="shared" si="112"/>
        <v>16</v>
      </c>
      <c r="E1800" s="1">
        <f t="shared" si="113"/>
        <v>2021</v>
      </c>
      <c r="F1800" s="5">
        <f t="shared" si="114"/>
        <v>16</v>
      </c>
      <c r="G1800" s="30">
        <v>44243</v>
      </c>
      <c r="H1800" s="1">
        <f t="shared" si="115"/>
        <v>16</v>
      </c>
    </row>
    <row r="1801" spans="1:8" s="1" customFormat="1" ht="18" x14ac:dyDescent="0.35">
      <c r="A1801" s="1" t="s">
        <v>1815</v>
      </c>
      <c r="B1801" s="4">
        <v>44112</v>
      </c>
      <c r="C1801" s="37">
        <v>75.7152777777778</v>
      </c>
      <c r="D1801" s="1">
        <f t="shared" si="112"/>
        <v>8</v>
      </c>
      <c r="E1801" s="1">
        <f t="shared" si="113"/>
        <v>2020</v>
      </c>
      <c r="F1801" s="5">
        <f t="shared" si="114"/>
        <v>8</v>
      </c>
      <c r="G1801" s="30">
        <v>44112</v>
      </c>
      <c r="H1801" s="1">
        <f t="shared" si="115"/>
        <v>17</v>
      </c>
    </row>
    <row r="1802" spans="1:8" s="1" customFormat="1" ht="18" x14ac:dyDescent="0.35">
      <c r="A1802" s="1" t="s">
        <v>1816</v>
      </c>
      <c r="B1802" s="4">
        <v>44077</v>
      </c>
      <c r="C1802" s="37">
        <v>75.7569444444444</v>
      </c>
      <c r="D1802" s="1">
        <f t="shared" si="112"/>
        <v>3</v>
      </c>
      <c r="E1802" s="1">
        <f t="shared" si="113"/>
        <v>2020</v>
      </c>
      <c r="F1802" s="5">
        <f t="shared" si="114"/>
        <v>3</v>
      </c>
      <c r="G1802" s="30">
        <v>44077</v>
      </c>
      <c r="H1802" s="1">
        <f t="shared" si="115"/>
        <v>18</v>
      </c>
    </row>
    <row r="1803" spans="1:8" s="1" customFormat="1" ht="18" x14ac:dyDescent="0.35">
      <c r="A1803" s="1" t="s">
        <v>1817</v>
      </c>
      <c r="B1803" s="4">
        <v>44554</v>
      </c>
      <c r="C1803" s="37">
        <v>75.7986111111111</v>
      </c>
      <c r="D1803" s="1">
        <f t="shared" si="112"/>
        <v>24</v>
      </c>
      <c r="E1803" s="1">
        <f t="shared" si="113"/>
        <v>2021</v>
      </c>
      <c r="F1803" s="5">
        <f t="shared" si="114"/>
        <v>24</v>
      </c>
      <c r="G1803" s="30">
        <v>44554</v>
      </c>
      <c r="H1803" s="1">
        <f t="shared" si="115"/>
        <v>19</v>
      </c>
    </row>
    <row r="1804" spans="1:8" s="1" customFormat="1" ht="18" x14ac:dyDescent="0.35">
      <c r="A1804" s="1" t="s">
        <v>1818</v>
      </c>
      <c r="B1804" s="4">
        <v>43941</v>
      </c>
      <c r="C1804" s="37">
        <v>75.8402777777778</v>
      </c>
      <c r="D1804" s="1">
        <f t="shared" si="112"/>
        <v>20</v>
      </c>
      <c r="E1804" s="1">
        <f t="shared" si="113"/>
        <v>2020</v>
      </c>
      <c r="F1804" s="5">
        <f t="shared" si="114"/>
        <v>20</v>
      </c>
      <c r="G1804" s="30">
        <v>43941</v>
      </c>
      <c r="H1804" s="1">
        <f t="shared" si="115"/>
        <v>20</v>
      </c>
    </row>
    <row r="1805" spans="1:8" s="1" customFormat="1" ht="18" x14ac:dyDescent="0.35">
      <c r="A1805" s="1" t="s">
        <v>1819</v>
      </c>
      <c r="B1805" s="4">
        <v>44444</v>
      </c>
      <c r="C1805" s="37">
        <v>75.8819444444444</v>
      </c>
      <c r="D1805" s="1">
        <f t="shared" si="112"/>
        <v>5</v>
      </c>
      <c r="E1805" s="1">
        <f t="shared" si="113"/>
        <v>2021</v>
      </c>
      <c r="F1805" s="5">
        <f t="shared" si="114"/>
        <v>5</v>
      </c>
      <c r="G1805" s="30">
        <v>44444</v>
      </c>
      <c r="H1805" s="1">
        <f t="shared" si="115"/>
        <v>21</v>
      </c>
    </row>
    <row r="1806" spans="1:8" s="1" customFormat="1" ht="18" x14ac:dyDescent="0.35">
      <c r="A1806" s="1" t="s">
        <v>1820</v>
      </c>
      <c r="B1806" s="4">
        <v>44342</v>
      </c>
      <c r="C1806" s="37">
        <v>75.9236111111111</v>
      </c>
      <c r="D1806" s="1">
        <f t="shared" si="112"/>
        <v>26</v>
      </c>
      <c r="E1806" s="1">
        <f t="shared" si="113"/>
        <v>2021</v>
      </c>
      <c r="F1806" s="5">
        <f t="shared" si="114"/>
        <v>26</v>
      </c>
      <c r="G1806" s="30">
        <v>44342</v>
      </c>
      <c r="H1806" s="1">
        <f t="shared" si="115"/>
        <v>22</v>
      </c>
    </row>
    <row r="1807" spans="1:8" s="1" customFormat="1" ht="18" x14ac:dyDescent="0.35">
      <c r="A1807" s="1" t="s">
        <v>1821</v>
      </c>
      <c r="B1807" s="4">
        <v>44509</v>
      </c>
      <c r="C1807" s="37">
        <v>75.9652777777778</v>
      </c>
      <c r="D1807" s="1">
        <f t="shared" si="112"/>
        <v>9</v>
      </c>
      <c r="E1807" s="1">
        <f t="shared" si="113"/>
        <v>2021</v>
      </c>
      <c r="F1807" s="5">
        <f t="shared" si="114"/>
        <v>9</v>
      </c>
      <c r="G1807" s="30">
        <v>44509</v>
      </c>
      <c r="H1807" s="1">
        <f t="shared" si="115"/>
        <v>23</v>
      </c>
    </row>
    <row r="1808" spans="1:8" s="1" customFormat="1" ht="18" x14ac:dyDescent="0.35">
      <c r="A1808" s="1" t="s">
        <v>1822</v>
      </c>
      <c r="B1808" s="4">
        <v>45224</v>
      </c>
      <c r="C1808" s="37">
        <v>76.0069444444444</v>
      </c>
      <c r="D1808" s="1">
        <f t="shared" si="112"/>
        <v>25</v>
      </c>
      <c r="E1808" s="1">
        <f t="shared" si="113"/>
        <v>2023</v>
      </c>
      <c r="F1808" s="5">
        <f t="shared" si="114"/>
        <v>25</v>
      </c>
      <c r="G1808" s="30">
        <v>45224</v>
      </c>
      <c r="H1808" s="1">
        <f t="shared" si="115"/>
        <v>0</v>
      </c>
    </row>
    <row r="1809" spans="1:8" s="1" customFormat="1" ht="18" x14ac:dyDescent="0.35">
      <c r="A1809" s="2" t="s">
        <v>1823</v>
      </c>
      <c r="B1809" s="4">
        <v>44679</v>
      </c>
      <c r="C1809" s="37">
        <v>76.0486111111111</v>
      </c>
      <c r="D1809" s="1">
        <f t="shared" si="112"/>
        <v>28</v>
      </c>
      <c r="E1809" s="1">
        <f t="shared" si="113"/>
        <v>2022</v>
      </c>
      <c r="F1809" s="5">
        <f t="shared" si="114"/>
        <v>28</v>
      </c>
      <c r="G1809" s="30">
        <v>44679</v>
      </c>
      <c r="H1809" s="1">
        <f t="shared" si="115"/>
        <v>1</v>
      </c>
    </row>
    <row r="1810" spans="1:8" s="1" customFormat="1" ht="18" x14ac:dyDescent="0.35">
      <c r="A1810" s="1" t="s">
        <v>1824</v>
      </c>
      <c r="B1810" s="4">
        <v>44794</v>
      </c>
      <c r="C1810" s="37">
        <v>76.0902777777778</v>
      </c>
      <c r="D1810" s="1">
        <f t="shared" si="112"/>
        <v>21</v>
      </c>
      <c r="E1810" s="1">
        <f t="shared" si="113"/>
        <v>2022</v>
      </c>
      <c r="F1810" s="5">
        <f t="shared" si="114"/>
        <v>21</v>
      </c>
      <c r="G1810" s="30">
        <v>44794</v>
      </c>
      <c r="H1810" s="1">
        <f t="shared" si="115"/>
        <v>2</v>
      </c>
    </row>
    <row r="1811" spans="1:8" s="1" customFormat="1" ht="18" x14ac:dyDescent="0.35">
      <c r="A1811" s="1" t="s">
        <v>1825</v>
      </c>
      <c r="B1811" s="4">
        <v>44116</v>
      </c>
      <c r="C1811" s="37">
        <v>76.1319444444444</v>
      </c>
      <c r="D1811" s="1">
        <f t="shared" si="112"/>
        <v>12</v>
      </c>
      <c r="E1811" s="1">
        <f t="shared" si="113"/>
        <v>2020</v>
      </c>
      <c r="F1811" s="5">
        <f t="shared" si="114"/>
        <v>12</v>
      </c>
      <c r="G1811" s="30">
        <v>44116</v>
      </c>
      <c r="H1811" s="1">
        <f t="shared" si="115"/>
        <v>3</v>
      </c>
    </row>
    <row r="1812" spans="1:8" s="1" customFormat="1" ht="18" x14ac:dyDescent="0.35">
      <c r="A1812" s="1" t="s">
        <v>1826</v>
      </c>
      <c r="B1812" s="4">
        <v>45223</v>
      </c>
      <c r="C1812" s="37">
        <v>76.1736111111111</v>
      </c>
      <c r="D1812" s="1">
        <f t="shared" si="112"/>
        <v>24</v>
      </c>
      <c r="E1812" s="1">
        <f t="shared" si="113"/>
        <v>2023</v>
      </c>
      <c r="F1812" s="5">
        <f t="shared" si="114"/>
        <v>24</v>
      </c>
      <c r="G1812" s="30">
        <v>45223</v>
      </c>
      <c r="H1812" s="1">
        <f t="shared" si="115"/>
        <v>4</v>
      </c>
    </row>
    <row r="1813" spans="1:8" s="1" customFormat="1" ht="18" x14ac:dyDescent="0.35">
      <c r="A1813" s="1" t="s">
        <v>1827</v>
      </c>
      <c r="B1813" s="4">
        <v>44438</v>
      </c>
      <c r="C1813" s="37">
        <v>76.2152777777778</v>
      </c>
      <c r="D1813" s="1">
        <f t="shared" si="112"/>
        <v>30</v>
      </c>
      <c r="E1813" s="1">
        <f t="shared" si="113"/>
        <v>2021</v>
      </c>
      <c r="F1813" s="5">
        <f t="shared" si="114"/>
        <v>30</v>
      </c>
      <c r="G1813" s="30">
        <v>44438</v>
      </c>
      <c r="H1813" s="1">
        <f t="shared" si="115"/>
        <v>5</v>
      </c>
    </row>
    <row r="1814" spans="1:8" s="1" customFormat="1" ht="18" x14ac:dyDescent="0.35">
      <c r="A1814" s="1" t="s">
        <v>1828</v>
      </c>
      <c r="B1814" s="4">
        <v>44332</v>
      </c>
      <c r="C1814" s="37">
        <v>76.2569444444444</v>
      </c>
      <c r="D1814" s="1">
        <f t="shared" si="112"/>
        <v>16</v>
      </c>
      <c r="E1814" s="1">
        <f t="shared" si="113"/>
        <v>2021</v>
      </c>
      <c r="F1814" s="5">
        <f t="shared" si="114"/>
        <v>16</v>
      </c>
      <c r="G1814" s="30">
        <v>44332</v>
      </c>
      <c r="H1814" s="1">
        <f t="shared" si="115"/>
        <v>6</v>
      </c>
    </row>
    <row r="1815" spans="1:8" s="1" customFormat="1" ht="18" x14ac:dyDescent="0.35">
      <c r="A1815" s="1" t="s">
        <v>1829</v>
      </c>
      <c r="B1815" s="4">
        <v>45447</v>
      </c>
      <c r="C1815" s="37">
        <v>76.2986111111111</v>
      </c>
      <c r="D1815" s="1">
        <f t="shared" si="112"/>
        <v>4</v>
      </c>
      <c r="E1815" s="1">
        <f t="shared" si="113"/>
        <v>2024</v>
      </c>
      <c r="F1815" s="5">
        <f t="shared" si="114"/>
        <v>4</v>
      </c>
      <c r="G1815" s="30">
        <v>45447</v>
      </c>
      <c r="H1815" s="1">
        <f t="shared" si="115"/>
        <v>7</v>
      </c>
    </row>
    <row r="1816" spans="1:8" s="1" customFormat="1" ht="18" x14ac:dyDescent="0.35">
      <c r="A1816" s="1" t="s">
        <v>1830</v>
      </c>
      <c r="B1816" s="4">
        <v>43999</v>
      </c>
      <c r="C1816" s="37">
        <v>76.3402777777778</v>
      </c>
      <c r="D1816" s="1">
        <f t="shared" si="112"/>
        <v>17</v>
      </c>
      <c r="E1816" s="1">
        <f t="shared" si="113"/>
        <v>2020</v>
      </c>
      <c r="F1816" s="5">
        <f t="shared" si="114"/>
        <v>17</v>
      </c>
      <c r="G1816" s="30">
        <v>43999</v>
      </c>
      <c r="H1816" s="1">
        <f t="shared" si="115"/>
        <v>8</v>
      </c>
    </row>
    <row r="1817" spans="1:8" s="1" customFormat="1" ht="18" x14ac:dyDescent="0.35">
      <c r="A1817" s="1" t="s">
        <v>1831</v>
      </c>
      <c r="B1817" s="4">
        <v>45331</v>
      </c>
      <c r="C1817" s="37">
        <v>76.3819444444444</v>
      </c>
      <c r="D1817" s="1">
        <f t="shared" si="112"/>
        <v>9</v>
      </c>
      <c r="E1817" s="1">
        <f t="shared" si="113"/>
        <v>2024</v>
      </c>
      <c r="F1817" s="5">
        <f t="shared" si="114"/>
        <v>9</v>
      </c>
      <c r="G1817" s="30">
        <v>45331</v>
      </c>
      <c r="H1817" s="1">
        <f t="shared" si="115"/>
        <v>9</v>
      </c>
    </row>
    <row r="1818" spans="1:8" s="1" customFormat="1" ht="18" x14ac:dyDescent="0.35">
      <c r="A1818" s="1">
        <v>85333826</v>
      </c>
      <c r="B1818" s="4">
        <v>44103</v>
      </c>
      <c r="C1818" s="37">
        <v>76.4236111111111</v>
      </c>
      <c r="D1818" s="1">
        <f t="shared" si="112"/>
        <v>29</v>
      </c>
      <c r="E1818" s="1">
        <f t="shared" si="113"/>
        <v>2020</v>
      </c>
      <c r="F1818" s="5">
        <f t="shared" si="114"/>
        <v>29</v>
      </c>
      <c r="G1818" s="30">
        <v>44103</v>
      </c>
      <c r="H1818" s="1">
        <f t="shared" si="115"/>
        <v>10</v>
      </c>
    </row>
    <row r="1819" spans="1:8" s="1" customFormat="1" ht="18" x14ac:dyDescent="0.35">
      <c r="A1819" s="1" t="s">
        <v>1832</v>
      </c>
      <c r="B1819" s="4">
        <v>44341</v>
      </c>
      <c r="C1819" s="37">
        <v>76.4652777777778</v>
      </c>
      <c r="D1819" s="1">
        <f t="shared" si="112"/>
        <v>25</v>
      </c>
      <c r="E1819" s="1">
        <f t="shared" si="113"/>
        <v>2021</v>
      </c>
      <c r="F1819" s="5">
        <f t="shared" si="114"/>
        <v>25</v>
      </c>
      <c r="G1819" s="30">
        <v>44341</v>
      </c>
      <c r="H1819" s="1">
        <f t="shared" si="115"/>
        <v>11</v>
      </c>
    </row>
    <row r="1820" spans="1:8" s="1" customFormat="1" ht="18" x14ac:dyDescent="0.35">
      <c r="A1820" s="1" t="s">
        <v>1833</v>
      </c>
      <c r="B1820" s="4">
        <v>43995</v>
      </c>
      <c r="C1820" s="37">
        <v>76.5069444444444</v>
      </c>
      <c r="D1820" s="1">
        <f t="shared" si="112"/>
        <v>13</v>
      </c>
      <c r="E1820" s="1">
        <f t="shared" si="113"/>
        <v>2020</v>
      </c>
      <c r="F1820" s="5">
        <f t="shared" si="114"/>
        <v>13</v>
      </c>
      <c r="G1820" s="30">
        <v>43995</v>
      </c>
      <c r="H1820" s="1">
        <f t="shared" si="115"/>
        <v>12</v>
      </c>
    </row>
    <row r="1821" spans="1:8" s="1" customFormat="1" ht="18" x14ac:dyDescent="0.35">
      <c r="A1821" s="1" t="s">
        <v>1834</v>
      </c>
      <c r="B1821" s="4">
        <v>45147</v>
      </c>
      <c r="C1821" s="37">
        <v>76.5486111111111</v>
      </c>
      <c r="D1821" s="1">
        <f t="shared" si="112"/>
        <v>9</v>
      </c>
      <c r="E1821" s="1">
        <f t="shared" si="113"/>
        <v>2023</v>
      </c>
      <c r="F1821" s="5">
        <f t="shared" si="114"/>
        <v>9</v>
      </c>
      <c r="G1821" s="30">
        <v>45147</v>
      </c>
      <c r="H1821" s="1">
        <f t="shared" si="115"/>
        <v>13</v>
      </c>
    </row>
    <row r="1822" spans="1:8" s="1" customFormat="1" ht="18" x14ac:dyDescent="0.35">
      <c r="A1822" s="1" t="s">
        <v>1835</v>
      </c>
      <c r="B1822" s="4">
        <v>44977</v>
      </c>
      <c r="C1822" s="37">
        <v>76.5902777777778</v>
      </c>
      <c r="D1822" s="1">
        <f t="shared" si="112"/>
        <v>20</v>
      </c>
      <c r="E1822" s="1">
        <f t="shared" si="113"/>
        <v>2023</v>
      </c>
      <c r="F1822" s="5">
        <f t="shared" si="114"/>
        <v>20</v>
      </c>
      <c r="G1822" s="30">
        <v>44977</v>
      </c>
      <c r="H1822" s="1">
        <f t="shared" si="115"/>
        <v>14</v>
      </c>
    </row>
    <row r="1823" spans="1:8" s="1" customFormat="1" ht="18" x14ac:dyDescent="0.35">
      <c r="A1823" s="1" t="s">
        <v>1836</v>
      </c>
      <c r="B1823" s="4">
        <v>45167</v>
      </c>
      <c r="C1823" s="37">
        <v>76.6319444444444</v>
      </c>
      <c r="D1823" s="1">
        <f t="shared" si="112"/>
        <v>29</v>
      </c>
      <c r="E1823" s="1">
        <f t="shared" si="113"/>
        <v>2023</v>
      </c>
      <c r="F1823" s="5">
        <f t="shared" si="114"/>
        <v>29</v>
      </c>
      <c r="G1823" s="30">
        <v>45167</v>
      </c>
      <c r="H1823" s="1">
        <f t="shared" si="115"/>
        <v>15</v>
      </c>
    </row>
    <row r="1824" spans="1:8" s="1" customFormat="1" ht="18" x14ac:dyDescent="0.35">
      <c r="A1824" s="1" t="s">
        <v>1837</v>
      </c>
      <c r="B1824" s="4">
        <v>44256</v>
      </c>
      <c r="C1824" s="37">
        <v>76.6736111111111</v>
      </c>
      <c r="D1824" s="1">
        <f t="shared" si="112"/>
        <v>1</v>
      </c>
      <c r="E1824" s="1">
        <f t="shared" si="113"/>
        <v>2021</v>
      </c>
      <c r="F1824" s="5">
        <f t="shared" si="114"/>
        <v>1</v>
      </c>
      <c r="G1824" s="30">
        <v>44256</v>
      </c>
      <c r="H1824" s="1">
        <f t="shared" si="115"/>
        <v>16</v>
      </c>
    </row>
    <row r="1825" spans="1:8" s="1" customFormat="1" ht="18" x14ac:dyDescent="0.35">
      <c r="A1825" s="1" t="s">
        <v>1838</v>
      </c>
      <c r="B1825" s="4">
        <v>43974</v>
      </c>
      <c r="C1825" s="37">
        <v>76.7152777777778</v>
      </c>
      <c r="D1825" s="1">
        <f t="shared" si="112"/>
        <v>23</v>
      </c>
      <c r="E1825" s="1">
        <f t="shared" si="113"/>
        <v>2020</v>
      </c>
      <c r="F1825" s="5">
        <f t="shared" si="114"/>
        <v>23</v>
      </c>
      <c r="G1825" s="30">
        <v>43974</v>
      </c>
      <c r="H1825" s="1">
        <f t="shared" si="115"/>
        <v>17</v>
      </c>
    </row>
    <row r="1826" spans="1:8" s="1" customFormat="1" ht="18" x14ac:dyDescent="0.35">
      <c r="A1826" s="1" t="s">
        <v>1839</v>
      </c>
      <c r="B1826" s="4">
        <v>44547</v>
      </c>
      <c r="C1826" s="37">
        <v>76.7569444444444</v>
      </c>
      <c r="D1826" s="1">
        <f t="shared" si="112"/>
        <v>17</v>
      </c>
      <c r="E1826" s="1">
        <f t="shared" si="113"/>
        <v>2021</v>
      </c>
      <c r="F1826" s="5">
        <f t="shared" si="114"/>
        <v>17</v>
      </c>
      <c r="G1826" s="30">
        <v>44547</v>
      </c>
      <c r="H1826" s="1">
        <f t="shared" si="115"/>
        <v>18</v>
      </c>
    </row>
    <row r="1827" spans="1:8" s="1" customFormat="1" ht="18" x14ac:dyDescent="0.35">
      <c r="A1827" s="1" t="s">
        <v>1840</v>
      </c>
      <c r="B1827" s="4">
        <v>45644</v>
      </c>
      <c r="C1827" s="37">
        <v>76.7986111111111</v>
      </c>
      <c r="D1827" s="1">
        <f t="shared" si="112"/>
        <v>18</v>
      </c>
      <c r="E1827" s="1">
        <f t="shared" si="113"/>
        <v>2024</v>
      </c>
      <c r="F1827" s="5">
        <f t="shared" si="114"/>
        <v>18</v>
      </c>
      <c r="G1827" s="30">
        <v>45644</v>
      </c>
      <c r="H1827" s="1">
        <f t="shared" si="115"/>
        <v>19</v>
      </c>
    </row>
    <row r="1828" spans="1:8" s="1" customFormat="1" ht="18" x14ac:dyDescent="0.35">
      <c r="A1828" s="1" t="s">
        <v>1841</v>
      </c>
      <c r="B1828" s="4">
        <v>44721</v>
      </c>
      <c r="C1828" s="37">
        <v>76.8402777777778</v>
      </c>
      <c r="D1828" s="1">
        <f t="shared" si="112"/>
        <v>9</v>
      </c>
      <c r="E1828" s="1">
        <f t="shared" si="113"/>
        <v>2022</v>
      </c>
      <c r="F1828" s="5">
        <f t="shared" si="114"/>
        <v>9</v>
      </c>
      <c r="G1828" s="30">
        <v>44721</v>
      </c>
      <c r="H1828" s="1">
        <f t="shared" si="115"/>
        <v>20</v>
      </c>
    </row>
    <row r="1829" spans="1:8" s="1" customFormat="1" ht="18" x14ac:dyDescent="0.35">
      <c r="A1829" s="1" t="s">
        <v>1842</v>
      </c>
      <c r="B1829" s="4">
        <v>43858</v>
      </c>
      <c r="C1829" s="37">
        <v>76.8819444444444</v>
      </c>
      <c r="D1829" s="1">
        <f t="shared" si="112"/>
        <v>28</v>
      </c>
      <c r="E1829" s="1">
        <f t="shared" si="113"/>
        <v>2020</v>
      </c>
      <c r="F1829" s="5">
        <f t="shared" si="114"/>
        <v>28</v>
      </c>
      <c r="G1829" s="30">
        <v>43858</v>
      </c>
      <c r="H1829" s="1">
        <f t="shared" si="115"/>
        <v>21</v>
      </c>
    </row>
    <row r="1830" spans="1:8" s="1" customFormat="1" ht="18" x14ac:dyDescent="0.35">
      <c r="A1830" s="1" t="s">
        <v>1843</v>
      </c>
      <c r="B1830" s="4">
        <v>44788</v>
      </c>
      <c r="C1830" s="37">
        <v>76.9236111111111</v>
      </c>
      <c r="D1830" s="1">
        <f t="shared" si="112"/>
        <v>15</v>
      </c>
      <c r="E1830" s="1">
        <f t="shared" si="113"/>
        <v>2022</v>
      </c>
      <c r="F1830" s="5">
        <f t="shared" si="114"/>
        <v>15</v>
      </c>
      <c r="G1830" s="30">
        <v>44788</v>
      </c>
      <c r="H1830" s="1">
        <f t="shared" si="115"/>
        <v>22</v>
      </c>
    </row>
    <row r="1831" spans="1:8" s="1" customFormat="1" ht="18" x14ac:dyDescent="0.35">
      <c r="A1831" s="1" t="s">
        <v>1844</v>
      </c>
      <c r="B1831" s="4">
        <v>45248</v>
      </c>
      <c r="C1831" s="37">
        <v>76.9652777777778</v>
      </c>
      <c r="D1831" s="1">
        <f t="shared" si="112"/>
        <v>18</v>
      </c>
      <c r="E1831" s="1">
        <f t="shared" si="113"/>
        <v>2023</v>
      </c>
      <c r="F1831" s="5">
        <f t="shared" si="114"/>
        <v>18</v>
      </c>
      <c r="G1831" s="30">
        <v>45248</v>
      </c>
      <c r="H1831" s="1">
        <f t="shared" si="115"/>
        <v>23</v>
      </c>
    </row>
    <row r="1832" spans="1:8" s="1" customFormat="1" ht="18" x14ac:dyDescent="0.35">
      <c r="A1832" s="1" t="s">
        <v>1845</v>
      </c>
      <c r="B1832" s="4">
        <v>44256</v>
      </c>
      <c r="C1832" s="37">
        <v>77.0069444444444</v>
      </c>
      <c r="D1832" s="1">
        <f t="shared" si="112"/>
        <v>1</v>
      </c>
      <c r="E1832" s="1">
        <f t="shared" si="113"/>
        <v>2021</v>
      </c>
      <c r="F1832" s="5">
        <f t="shared" si="114"/>
        <v>1</v>
      </c>
      <c r="G1832" s="30">
        <v>44256</v>
      </c>
      <c r="H1832" s="1">
        <f t="shared" si="115"/>
        <v>0</v>
      </c>
    </row>
    <row r="1833" spans="1:8" s="1" customFormat="1" ht="18" x14ac:dyDescent="0.35">
      <c r="A1833" s="1" t="s">
        <v>1846</v>
      </c>
      <c r="B1833" s="4">
        <v>44257</v>
      </c>
      <c r="C1833" s="37">
        <v>77.0486111111111</v>
      </c>
      <c r="D1833" s="1">
        <f t="shared" si="112"/>
        <v>2</v>
      </c>
      <c r="E1833" s="1">
        <f t="shared" si="113"/>
        <v>2021</v>
      </c>
      <c r="F1833" s="5">
        <f t="shared" si="114"/>
        <v>2</v>
      </c>
      <c r="G1833" s="30">
        <v>44257</v>
      </c>
      <c r="H1833" s="1">
        <f t="shared" si="115"/>
        <v>1</v>
      </c>
    </row>
    <row r="1834" spans="1:8" s="1" customFormat="1" ht="18" x14ac:dyDescent="0.35">
      <c r="A1834" s="1" t="s">
        <v>1847</v>
      </c>
      <c r="B1834" s="4">
        <v>45155</v>
      </c>
      <c r="C1834" s="37">
        <v>77.0902777777778</v>
      </c>
      <c r="D1834" s="1">
        <f t="shared" si="112"/>
        <v>17</v>
      </c>
      <c r="E1834" s="1">
        <f t="shared" si="113"/>
        <v>2023</v>
      </c>
      <c r="F1834" s="5">
        <f t="shared" si="114"/>
        <v>17</v>
      </c>
      <c r="G1834" s="30">
        <v>45155</v>
      </c>
      <c r="H1834" s="1">
        <f t="shared" si="115"/>
        <v>2</v>
      </c>
    </row>
    <row r="1835" spans="1:8" s="1" customFormat="1" ht="18" x14ac:dyDescent="0.35">
      <c r="A1835" s="1" t="s">
        <v>1848</v>
      </c>
      <c r="B1835" s="4">
        <v>45289</v>
      </c>
      <c r="C1835" s="37">
        <v>77.1319444444444</v>
      </c>
      <c r="D1835" s="1">
        <f t="shared" si="112"/>
        <v>29</v>
      </c>
      <c r="E1835" s="1">
        <f t="shared" si="113"/>
        <v>2023</v>
      </c>
      <c r="F1835" s="5">
        <f t="shared" si="114"/>
        <v>29</v>
      </c>
      <c r="G1835" s="30">
        <v>45289</v>
      </c>
      <c r="H1835" s="1">
        <f t="shared" si="115"/>
        <v>3</v>
      </c>
    </row>
    <row r="1836" spans="1:8" s="1" customFormat="1" ht="18" x14ac:dyDescent="0.35">
      <c r="A1836" s="2" t="s">
        <v>1849</v>
      </c>
      <c r="B1836" s="4">
        <v>44887</v>
      </c>
      <c r="C1836" s="37">
        <v>77.1736111111111</v>
      </c>
      <c r="D1836" s="1">
        <f t="shared" si="112"/>
        <v>22</v>
      </c>
      <c r="E1836" s="1">
        <f t="shared" si="113"/>
        <v>2022</v>
      </c>
      <c r="F1836" s="5">
        <f t="shared" si="114"/>
        <v>22</v>
      </c>
      <c r="G1836" s="30">
        <v>44887</v>
      </c>
      <c r="H1836" s="1">
        <f t="shared" si="115"/>
        <v>4</v>
      </c>
    </row>
    <row r="1837" spans="1:8" s="1" customFormat="1" ht="18" x14ac:dyDescent="0.35">
      <c r="A1837" s="1" t="s">
        <v>1850</v>
      </c>
      <c r="B1837" s="4">
        <v>44938</v>
      </c>
      <c r="C1837" s="37">
        <v>77.2152777777778</v>
      </c>
      <c r="D1837" s="1">
        <f t="shared" si="112"/>
        <v>12</v>
      </c>
      <c r="E1837" s="1">
        <f t="shared" si="113"/>
        <v>2023</v>
      </c>
      <c r="F1837" s="5">
        <f t="shared" si="114"/>
        <v>12</v>
      </c>
      <c r="G1837" s="30">
        <v>44938</v>
      </c>
      <c r="H1837" s="1">
        <f t="shared" si="115"/>
        <v>5</v>
      </c>
    </row>
    <row r="1838" spans="1:8" s="1" customFormat="1" ht="18" x14ac:dyDescent="0.35">
      <c r="A1838" s="1" t="s">
        <v>1851</v>
      </c>
      <c r="B1838" s="4">
        <v>44204</v>
      </c>
      <c r="C1838" s="37">
        <v>77.2569444444444</v>
      </c>
      <c r="D1838" s="1">
        <f t="shared" si="112"/>
        <v>8</v>
      </c>
      <c r="E1838" s="1">
        <f t="shared" si="113"/>
        <v>2021</v>
      </c>
      <c r="F1838" s="5">
        <f t="shared" si="114"/>
        <v>8</v>
      </c>
      <c r="G1838" s="30">
        <v>44204</v>
      </c>
      <c r="H1838" s="1">
        <f t="shared" si="115"/>
        <v>6</v>
      </c>
    </row>
    <row r="1839" spans="1:8" s="1" customFormat="1" ht="18" x14ac:dyDescent="0.35">
      <c r="A1839" s="1" t="s">
        <v>1852</v>
      </c>
      <c r="B1839" s="4">
        <v>44367</v>
      </c>
      <c r="C1839" s="37">
        <v>77.2986111111111</v>
      </c>
      <c r="D1839" s="1">
        <f t="shared" si="112"/>
        <v>20</v>
      </c>
      <c r="E1839" s="1">
        <f t="shared" si="113"/>
        <v>2021</v>
      </c>
      <c r="F1839" s="5">
        <f t="shared" si="114"/>
        <v>20</v>
      </c>
      <c r="G1839" s="30">
        <v>44367</v>
      </c>
      <c r="H1839" s="1">
        <f t="shared" si="115"/>
        <v>7</v>
      </c>
    </row>
    <row r="1840" spans="1:8" s="1" customFormat="1" ht="18" x14ac:dyDescent="0.35">
      <c r="A1840" s="1" t="s">
        <v>1853</v>
      </c>
      <c r="B1840" s="4">
        <v>44070</v>
      </c>
      <c r="C1840" s="37">
        <v>77.3402777777778</v>
      </c>
      <c r="D1840" s="1">
        <f t="shared" si="112"/>
        <v>27</v>
      </c>
      <c r="E1840" s="1">
        <f t="shared" si="113"/>
        <v>2020</v>
      </c>
      <c r="F1840" s="5">
        <f t="shared" si="114"/>
        <v>27</v>
      </c>
      <c r="G1840" s="30">
        <v>44070</v>
      </c>
      <c r="H1840" s="1">
        <f t="shared" si="115"/>
        <v>8</v>
      </c>
    </row>
    <row r="1841" spans="1:8" s="1" customFormat="1" ht="18" x14ac:dyDescent="0.35">
      <c r="A1841" s="1" t="s">
        <v>1854</v>
      </c>
      <c r="B1841" s="4">
        <v>45532</v>
      </c>
      <c r="C1841" s="37">
        <v>77.3819444444444</v>
      </c>
      <c r="D1841" s="1">
        <f t="shared" si="112"/>
        <v>28</v>
      </c>
      <c r="E1841" s="1">
        <f t="shared" si="113"/>
        <v>2024</v>
      </c>
      <c r="F1841" s="5">
        <f t="shared" si="114"/>
        <v>28</v>
      </c>
      <c r="G1841" s="30">
        <v>45532</v>
      </c>
      <c r="H1841" s="1">
        <f t="shared" si="115"/>
        <v>9</v>
      </c>
    </row>
    <row r="1842" spans="1:8" s="1" customFormat="1" ht="18" x14ac:dyDescent="0.35">
      <c r="A1842" s="1" t="s">
        <v>1855</v>
      </c>
      <c r="B1842" s="4">
        <v>44321</v>
      </c>
      <c r="C1842" s="37">
        <v>77.4236111111111</v>
      </c>
      <c r="D1842" s="1">
        <f t="shared" si="112"/>
        <v>5</v>
      </c>
      <c r="E1842" s="1">
        <f t="shared" si="113"/>
        <v>2021</v>
      </c>
      <c r="F1842" s="5">
        <f t="shared" si="114"/>
        <v>5</v>
      </c>
      <c r="G1842" s="30">
        <v>44321</v>
      </c>
      <c r="H1842" s="1">
        <f t="shared" si="115"/>
        <v>10</v>
      </c>
    </row>
    <row r="1843" spans="1:8" s="1" customFormat="1" ht="18" x14ac:dyDescent="0.35">
      <c r="A1843" s="1" t="s">
        <v>1856</v>
      </c>
      <c r="B1843" s="4">
        <v>44778</v>
      </c>
      <c r="C1843" s="37">
        <v>77.4652777777778</v>
      </c>
      <c r="D1843" s="1">
        <f t="shared" si="112"/>
        <v>5</v>
      </c>
      <c r="E1843" s="1">
        <f t="shared" si="113"/>
        <v>2022</v>
      </c>
      <c r="F1843" s="5">
        <f t="shared" si="114"/>
        <v>5</v>
      </c>
      <c r="G1843" s="30">
        <v>44778</v>
      </c>
      <c r="H1843" s="1">
        <f t="shared" si="115"/>
        <v>11</v>
      </c>
    </row>
    <row r="1844" spans="1:8" s="1" customFormat="1" ht="18" x14ac:dyDescent="0.35">
      <c r="A1844" s="1" t="s">
        <v>1857</v>
      </c>
      <c r="B1844" s="4">
        <v>44244</v>
      </c>
      <c r="C1844" s="37">
        <v>77.5069444444444</v>
      </c>
      <c r="D1844" s="1">
        <f t="shared" si="112"/>
        <v>17</v>
      </c>
      <c r="E1844" s="1">
        <f t="shared" si="113"/>
        <v>2021</v>
      </c>
      <c r="F1844" s="5">
        <f t="shared" si="114"/>
        <v>17</v>
      </c>
      <c r="G1844" s="30">
        <v>44244</v>
      </c>
      <c r="H1844" s="1">
        <f t="shared" si="115"/>
        <v>12</v>
      </c>
    </row>
    <row r="1845" spans="1:8" s="1" customFormat="1" ht="18" x14ac:dyDescent="0.35">
      <c r="A1845" s="1" t="s">
        <v>1858</v>
      </c>
      <c r="B1845" s="4">
        <v>45003</v>
      </c>
      <c r="C1845" s="37">
        <v>77.5486111111111</v>
      </c>
      <c r="D1845" s="1">
        <f t="shared" si="112"/>
        <v>18</v>
      </c>
      <c r="E1845" s="1">
        <f t="shared" si="113"/>
        <v>2023</v>
      </c>
      <c r="F1845" s="5">
        <f t="shared" si="114"/>
        <v>18</v>
      </c>
      <c r="G1845" s="30">
        <v>45003</v>
      </c>
      <c r="H1845" s="1">
        <f t="shared" si="115"/>
        <v>13</v>
      </c>
    </row>
    <row r="1846" spans="1:8" s="1" customFormat="1" ht="18" x14ac:dyDescent="0.35">
      <c r="A1846" s="1" t="s">
        <v>1859</v>
      </c>
      <c r="B1846" s="4">
        <v>44479</v>
      </c>
      <c r="C1846" s="37">
        <v>77.5902777777778</v>
      </c>
      <c r="D1846" s="1">
        <f t="shared" si="112"/>
        <v>10</v>
      </c>
      <c r="E1846" s="1">
        <f t="shared" si="113"/>
        <v>2021</v>
      </c>
      <c r="F1846" s="5">
        <f t="shared" si="114"/>
        <v>10</v>
      </c>
      <c r="G1846" s="30">
        <v>44479</v>
      </c>
      <c r="H1846" s="1">
        <f t="shared" si="115"/>
        <v>14</v>
      </c>
    </row>
    <row r="1847" spans="1:8" s="1" customFormat="1" ht="18" x14ac:dyDescent="0.35">
      <c r="A1847" s="1" t="s">
        <v>1860</v>
      </c>
      <c r="B1847" s="4">
        <v>44667</v>
      </c>
      <c r="C1847" s="37">
        <v>77.6319444444444</v>
      </c>
      <c r="D1847" s="1">
        <f t="shared" si="112"/>
        <v>16</v>
      </c>
      <c r="E1847" s="1">
        <f t="shared" si="113"/>
        <v>2022</v>
      </c>
      <c r="F1847" s="5">
        <f t="shared" si="114"/>
        <v>16</v>
      </c>
      <c r="G1847" s="30">
        <v>44667</v>
      </c>
      <c r="H1847" s="1">
        <f t="shared" si="115"/>
        <v>15</v>
      </c>
    </row>
    <row r="1848" spans="1:8" s="1" customFormat="1" ht="18" x14ac:dyDescent="0.35">
      <c r="A1848" s="1" t="s">
        <v>1861</v>
      </c>
      <c r="B1848" s="4">
        <v>44418</v>
      </c>
      <c r="C1848" s="37">
        <v>77.6736111111111</v>
      </c>
      <c r="D1848" s="1">
        <f t="shared" si="112"/>
        <v>10</v>
      </c>
      <c r="E1848" s="1">
        <f t="shared" si="113"/>
        <v>2021</v>
      </c>
      <c r="F1848" s="5">
        <f t="shared" si="114"/>
        <v>10</v>
      </c>
      <c r="G1848" s="30">
        <v>44418</v>
      </c>
      <c r="H1848" s="1">
        <f t="shared" si="115"/>
        <v>16</v>
      </c>
    </row>
    <row r="1849" spans="1:8" s="1" customFormat="1" ht="18" x14ac:dyDescent="0.35">
      <c r="A1849" s="1" t="s">
        <v>1862</v>
      </c>
      <c r="B1849" s="4">
        <v>44706</v>
      </c>
      <c r="C1849" s="37">
        <v>77.7152777777778</v>
      </c>
      <c r="D1849" s="1">
        <f t="shared" si="112"/>
        <v>25</v>
      </c>
      <c r="E1849" s="1">
        <f t="shared" si="113"/>
        <v>2022</v>
      </c>
      <c r="F1849" s="5">
        <f t="shared" si="114"/>
        <v>25</v>
      </c>
      <c r="G1849" s="30">
        <v>44706</v>
      </c>
      <c r="H1849" s="1">
        <f t="shared" si="115"/>
        <v>17</v>
      </c>
    </row>
    <row r="1850" spans="1:8" s="1" customFormat="1" ht="18" x14ac:dyDescent="0.35">
      <c r="A1850" s="1" t="s">
        <v>1863</v>
      </c>
      <c r="B1850" s="4">
        <v>45642</v>
      </c>
      <c r="C1850" s="37">
        <v>77.7569444444444</v>
      </c>
      <c r="D1850" s="1">
        <f t="shared" si="112"/>
        <v>16</v>
      </c>
      <c r="E1850" s="1">
        <f t="shared" si="113"/>
        <v>2024</v>
      </c>
      <c r="F1850" s="5">
        <f t="shared" si="114"/>
        <v>16</v>
      </c>
      <c r="G1850" s="30">
        <v>45642</v>
      </c>
      <c r="H1850" s="1">
        <f t="shared" si="115"/>
        <v>18</v>
      </c>
    </row>
    <row r="1851" spans="1:8" s="1" customFormat="1" ht="18" x14ac:dyDescent="0.35">
      <c r="A1851" s="1" t="s">
        <v>1864</v>
      </c>
      <c r="B1851" s="4">
        <v>45238</v>
      </c>
      <c r="C1851" s="37">
        <v>77.7986111111111</v>
      </c>
      <c r="D1851" s="1">
        <f t="shared" si="112"/>
        <v>8</v>
      </c>
      <c r="E1851" s="1">
        <f t="shared" si="113"/>
        <v>2023</v>
      </c>
      <c r="F1851" s="5">
        <f t="shared" si="114"/>
        <v>8</v>
      </c>
      <c r="G1851" s="30">
        <v>45238</v>
      </c>
      <c r="H1851" s="1">
        <f t="shared" si="115"/>
        <v>19</v>
      </c>
    </row>
    <row r="1852" spans="1:8" s="1" customFormat="1" ht="18" x14ac:dyDescent="0.35">
      <c r="A1852" s="1" t="s">
        <v>1865</v>
      </c>
      <c r="B1852" s="4">
        <v>45440</v>
      </c>
      <c r="C1852" s="37">
        <v>77.8402777777778</v>
      </c>
      <c r="D1852" s="1">
        <f t="shared" si="112"/>
        <v>28</v>
      </c>
      <c r="E1852" s="1">
        <f t="shared" si="113"/>
        <v>2024</v>
      </c>
      <c r="F1852" s="5">
        <f t="shared" si="114"/>
        <v>28</v>
      </c>
      <c r="G1852" s="30">
        <v>45440</v>
      </c>
      <c r="H1852" s="1">
        <f t="shared" si="115"/>
        <v>20</v>
      </c>
    </row>
    <row r="1853" spans="1:8" s="1" customFormat="1" ht="18" x14ac:dyDescent="0.35">
      <c r="A1853" s="1" t="s">
        <v>1866</v>
      </c>
      <c r="B1853" s="4">
        <v>44420</v>
      </c>
      <c r="C1853" s="37">
        <v>77.8819444444444</v>
      </c>
      <c r="D1853" s="1">
        <f t="shared" si="112"/>
        <v>12</v>
      </c>
      <c r="E1853" s="1">
        <f t="shared" si="113"/>
        <v>2021</v>
      </c>
      <c r="F1853" s="5">
        <f t="shared" si="114"/>
        <v>12</v>
      </c>
      <c r="G1853" s="30">
        <v>44420</v>
      </c>
      <c r="H1853" s="1">
        <f t="shared" si="115"/>
        <v>21</v>
      </c>
    </row>
    <row r="1854" spans="1:8" s="1" customFormat="1" ht="18" x14ac:dyDescent="0.35">
      <c r="A1854" s="1" t="s">
        <v>1867</v>
      </c>
      <c r="B1854" s="4">
        <v>45032</v>
      </c>
      <c r="C1854" s="37">
        <v>77.9236111111111</v>
      </c>
      <c r="D1854" s="1">
        <f t="shared" si="112"/>
        <v>16</v>
      </c>
      <c r="E1854" s="1">
        <f t="shared" si="113"/>
        <v>2023</v>
      </c>
      <c r="F1854" s="5">
        <f t="shared" si="114"/>
        <v>16</v>
      </c>
      <c r="G1854" s="30">
        <v>45032</v>
      </c>
      <c r="H1854" s="1">
        <f t="shared" si="115"/>
        <v>22</v>
      </c>
    </row>
    <row r="1855" spans="1:8" s="1" customFormat="1" ht="18" x14ac:dyDescent="0.35">
      <c r="A1855" s="1" t="s">
        <v>1868</v>
      </c>
      <c r="B1855" s="4">
        <v>44076</v>
      </c>
      <c r="C1855" s="37">
        <v>77.9652777777778</v>
      </c>
      <c r="D1855" s="1">
        <f t="shared" si="112"/>
        <v>2</v>
      </c>
      <c r="E1855" s="1">
        <f t="shared" si="113"/>
        <v>2020</v>
      </c>
      <c r="F1855" s="5">
        <f t="shared" si="114"/>
        <v>2</v>
      </c>
      <c r="G1855" s="30">
        <v>44076</v>
      </c>
      <c r="H1855" s="1">
        <f t="shared" si="115"/>
        <v>23</v>
      </c>
    </row>
    <row r="1856" spans="1:8" s="1" customFormat="1" ht="18" x14ac:dyDescent="0.35">
      <c r="A1856" s="1" t="s">
        <v>1869</v>
      </c>
      <c r="B1856" s="4">
        <v>44971</v>
      </c>
      <c r="C1856" s="37">
        <v>78.0069444444444</v>
      </c>
      <c r="D1856" s="1">
        <f t="shared" si="112"/>
        <v>14</v>
      </c>
      <c r="E1856" s="1">
        <f t="shared" si="113"/>
        <v>2023</v>
      </c>
      <c r="F1856" s="5">
        <f t="shared" si="114"/>
        <v>14</v>
      </c>
      <c r="G1856" s="30">
        <v>44971</v>
      </c>
      <c r="H1856" s="1">
        <f t="shared" si="115"/>
        <v>0</v>
      </c>
    </row>
    <row r="1857" spans="1:8" s="1" customFormat="1" ht="18" x14ac:dyDescent="0.35">
      <c r="A1857" s="1" t="s">
        <v>1870</v>
      </c>
      <c r="B1857" s="4">
        <v>44873</v>
      </c>
      <c r="C1857" s="37">
        <v>78.0486111111111</v>
      </c>
      <c r="D1857" s="1">
        <f t="shared" si="112"/>
        <v>8</v>
      </c>
      <c r="E1857" s="1">
        <f t="shared" si="113"/>
        <v>2022</v>
      </c>
      <c r="F1857" s="5">
        <f t="shared" si="114"/>
        <v>8</v>
      </c>
      <c r="G1857" s="30">
        <v>44873</v>
      </c>
      <c r="H1857" s="1">
        <f t="shared" si="115"/>
        <v>1</v>
      </c>
    </row>
    <row r="1858" spans="1:8" s="1" customFormat="1" ht="18" x14ac:dyDescent="0.35">
      <c r="A1858" s="1" t="s">
        <v>1871</v>
      </c>
      <c r="B1858" s="4">
        <v>45246</v>
      </c>
      <c r="C1858" s="37">
        <v>78.0902777777778</v>
      </c>
      <c r="D1858" s="1">
        <f t="shared" si="112"/>
        <v>16</v>
      </c>
      <c r="E1858" s="1">
        <f t="shared" si="113"/>
        <v>2023</v>
      </c>
      <c r="F1858" s="5">
        <f t="shared" si="114"/>
        <v>16</v>
      </c>
      <c r="G1858" s="30">
        <v>45246</v>
      </c>
      <c r="H1858" s="1">
        <f t="shared" si="115"/>
        <v>2</v>
      </c>
    </row>
    <row r="1859" spans="1:8" s="1" customFormat="1" ht="18" x14ac:dyDescent="0.35">
      <c r="A1859" s="1" t="s">
        <v>1872</v>
      </c>
      <c r="B1859" s="4">
        <v>45534</v>
      </c>
      <c r="C1859" s="37">
        <v>78.1319444444444</v>
      </c>
      <c r="D1859" s="1">
        <f t="shared" ref="D1859:D1922" si="116">DAY(B1859)</f>
        <v>30</v>
      </c>
      <c r="E1859" s="1">
        <f t="shared" ref="E1859:E1922" si="117">YEAR(B1859)</f>
        <v>2024</v>
      </c>
      <c r="F1859" s="5">
        <f t="shared" ref="F1859:F1922" si="118">D1859</f>
        <v>30</v>
      </c>
      <c r="G1859" s="30">
        <v>45534</v>
      </c>
      <c r="H1859" s="1">
        <f t="shared" ref="H1859:H1922" si="119">HOUR(C1859)</f>
        <v>3</v>
      </c>
    </row>
    <row r="1860" spans="1:8" s="1" customFormat="1" ht="18" x14ac:dyDescent="0.35">
      <c r="A1860" s="1" t="s">
        <v>1873</v>
      </c>
      <c r="B1860" s="4">
        <v>45450</v>
      </c>
      <c r="C1860" s="37">
        <v>78.1736111111111</v>
      </c>
      <c r="D1860" s="1">
        <f t="shared" si="116"/>
        <v>7</v>
      </c>
      <c r="E1860" s="1">
        <f t="shared" si="117"/>
        <v>2024</v>
      </c>
      <c r="F1860" s="5">
        <f t="shared" si="118"/>
        <v>7</v>
      </c>
      <c r="G1860" s="30">
        <v>45450</v>
      </c>
      <c r="H1860" s="1">
        <f t="shared" si="119"/>
        <v>4</v>
      </c>
    </row>
    <row r="1861" spans="1:8" s="1" customFormat="1" ht="18" x14ac:dyDescent="0.35">
      <c r="A1861" s="1" t="s">
        <v>1874</v>
      </c>
      <c r="B1861" s="4">
        <v>43853</v>
      </c>
      <c r="C1861" s="37">
        <v>78.2152777777778</v>
      </c>
      <c r="D1861" s="1">
        <f t="shared" si="116"/>
        <v>23</v>
      </c>
      <c r="E1861" s="1">
        <f t="shared" si="117"/>
        <v>2020</v>
      </c>
      <c r="F1861" s="5">
        <f t="shared" si="118"/>
        <v>23</v>
      </c>
      <c r="G1861" s="30">
        <v>43853</v>
      </c>
      <c r="H1861" s="1">
        <f t="shared" si="119"/>
        <v>5</v>
      </c>
    </row>
    <row r="1862" spans="1:8" s="1" customFormat="1" ht="18" x14ac:dyDescent="0.35">
      <c r="A1862" s="1" t="s">
        <v>1875</v>
      </c>
      <c r="B1862" s="4">
        <v>45200</v>
      </c>
      <c r="C1862" s="37">
        <v>78.2569444444444</v>
      </c>
      <c r="D1862" s="1">
        <f t="shared" si="116"/>
        <v>1</v>
      </c>
      <c r="E1862" s="1">
        <f t="shared" si="117"/>
        <v>2023</v>
      </c>
      <c r="F1862" s="5">
        <f t="shared" si="118"/>
        <v>1</v>
      </c>
      <c r="G1862" s="30">
        <v>45200</v>
      </c>
      <c r="H1862" s="1">
        <f t="shared" si="119"/>
        <v>6</v>
      </c>
    </row>
    <row r="1863" spans="1:8" s="1" customFormat="1" ht="18" x14ac:dyDescent="0.35">
      <c r="A1863" s="1" t="s">
        <v>1876</v>
      </c>
      <c r="B1863" s="4">
        <v>44165</v>
      </c>
      <c r="C1863" s="37">
        <v>78.2986111111111</v>
      </c>
      <c r="D1863" s="1">
        <f t="shared" si="116"/>
        <v>30</v>
      </c>
      <c r="E1863" s="1">
        <f t="shared" si="117"/>
        <v>2020</v>
      </c>
      <c r="F1863" s="5">
        <f t="shared" si="118"/>
        <v>30</v>
      </c>
      <c r="G1863" s="30">
        <v>44165</v>
      </c>
      <c r="H1863" s="1">
        <f t="shared" si="119"/>
        <v>7</v>
      </c>
    </row>
    <row r="1864" spans="1:8" s="1" customFormat="1" ht="18" x14ac:dyDescent="0.35">
      <c r="A1864" s="1" t="s">
        <v>1877</v>
      </c>
      <c r="B1864" s="4">
        <v>44626</v>
      </c>
      <c r="C1864" s="37">
        <v>78.3402777777778</v>
      </c>
      <c r="D1864" s="1">
        <f t="shared" si="116"/>
        <v>6</v>
      </c>
      <c r="E1864" s="1">
        <f t="shared" si="117"/>
        <v>2022</v>
      </c>
      <c r="F1864" s="5">
        <f t="shared" si="118"/>
        <v>6</v>
      </c>
      <c r="G1864" s="30">
        <v>44626</v>
      </c>
      <c r="H1864" s="1">
        <f t="shared" si="119"/>
        <v>8</v>
      </c>
    </row>
    <row r="1865" spans="1:8" s="1" customFormat="1" ht="18" x14ac:dyDescent="0.35">
      <c r="A1865" s="1" t="s">
        <v>1878</v>
      </c>
      <c r="B1865" s="4">
        <v>45422</v>
      </c>
      <c r="C1865" s="37">
        <v>78.3819444444444</v>
      </c>
      <c r="D1865" s="1">
        <f t="shared" si="116"/>
        <v>10</v>
      </c>
      <c r="E1865" s="1">
        <f t="shared" si="117"/>
        <v>2024</v>
      </c>
      <c r="F1865" s="5">
        <f t="shared" si="118"/>
        <v>10</v>
      </c>
      <c r="G1865" s="30">
        <v>45422</v>
      </c>
      <c r="H1865" s="1">
        <f t="shared" si="119"/>
        <v>9</v>
      </c>
    </row>
    <row r="1866" spans="1:8" s="1" customFormat="1" ht="18" x14ac:dyDescent="0.35">
      <c r="A1866" s="1" t="s">
        <v>1879</v>
      </c>
      <c r="B1866" s="4">
        <v>45482</v>
      </c>
      <c r="C1866" s="37">
        <v>78.4236111111111</v>
      </c>
      <c r="D1866" s="1">
        <f t="shared" si="116"/>
        <v>9</v>
      </c>
      <c r="E1866" s="1">
        <f t="shared" si="117"/>
        <v>2024</v>
      </c>
      <c r="F1866" s="5">
        <f t="shared" si="118"/>
        <v>9</v>
      </c>
      <c r="G1866" s="30">
        <v>45482</v>
      </c>
      <c r="H1866" s="1">
        <f t="shared" si="119"/>
        <v>10</v>
      </c>
    </row>
    <row r="1867" spans="1:8" s="1" customFormat="1" ht="18" x14ac:dyDescent="0.35">
      <c r="A1867" s="1" t="s">
        <v>1880</v>
      </c>
      <c r="B1867" s="4">
        <v>45267</v>
      </c>
      <c r="C1867" s="37">
        <v>78.4652777777778</v>
      </c>
      <c r="D1867" s="1">
        <f t="shared" si="116"/>
        <v>7</v>
      </c>
      <c r="E1867" s="1">
        <f t="shared" si="117"/>
        <v>2023</v>
      </c>
      <c r="F1867" s="5">
        <f t="shared" si="118"/>
        <v>7</v>
      </c>
      <c r="G1867" s="30">
        <v>45267</v>
      </c>
      <c r="H1867" s="1">
        <f t="shared" si="119"/>
        <v>11</v>
      </c>
    </row>
    <row r="1868" spans="1:8" s="1" customFormat="1" ht="18" x14ac:dyDescent="0.35">
      <c r="A1868" s="1" t="s">
        <v>1881</v>
      </c>
      <c r="B1868" s="4">
        <v>44851</v>
      </c>
      <c r="C1868" s="37">
        <v>78.5069444444444</v>
      </c>
      <c r="D1868" s="1">
        <f t="shared" si="116"/>
        <v>17</v>
      </c>
      <c r="E1868" s="1">
        <f t="shared" si="117"/>
        <v>2022</v>
      </c>
      <c r="F1868" s="5">
        <f t="shared" si="118"/>
        <v>17</v>
      </c>
      <c r="G1868" s="30">
        <v>44851</v>
      </c>
      <c r="H1868" s="1">
        <f t="shared" si="119"/>
        <v>12</v>
      </c>
    </row>
    <row r="1869" spans="1:8" s="1" customFormat="1" ht="18" x14ac:dyDescent="0.35">
      <c r="A1869" s="1" t="s">
        <v>1882</v>
      </c>
      <c r="B1869" s="4">
        <v>44796</v>
      </c>
      <c r="C1869" s="37">
        <v>78.5486111111111</v>
      </c>
      <c r="D1869" s="1">
        <f t="shared" si="116"/>
        <v>23</v>
      </c>
      <c r="E1869" s="1">
        <f t="shared" si="117"/>
        <v>2022</v>
      </c>
      <c r="F1869" s="5">
        <f t="shared" si="118"/>
        <v>23</v>
      </c>
      <c r="G1869" s="30">
        <v>44796</v>
      </c>
      <c r="H1869" s="1">
        <f t="shared" si="119"/>
        <v>13</v>
      </c>
    </row>
    <row r="1870" spans="1:8" s="1" customFormat="1" ht="18" x14ac:dyDescent="0.35">
      <c r="A1870" s="1" t="s">
        <v>1883</v>
      </c>
      <c r="B1870" s="4">
        <v>45088</v>
      </c>
      <c r="C1870" s="37">
        <v>78.5902777777778</v>
      </c>
      <c r="D1870" s="1">
        <f t="shared" si="116"/>
        <v>11</v>
      </c>
      <c r="E1870" s="1">
        <f t="shared" si="117"/>
        <v>2023</v>
      </c>
      <c r="F1870" s="5">
        <f t="shared" si="118"/>
        <v>11</v>
      </c>
      <c r="G1870" s="30">
        <v>45088</v>
      </c>
      <c r="H1870" s="1">
        <f t="shared" si="119"/>
        <v>14</v>
      </c>
    </row>
    <row r="1871" spans="1:8" s="1" customFormat="1" ht="18" x14ac:dyDescent="0.35">
      <c r="A1871" s="1" t="s">
        <v>1884</v>
      </c>
      <c r="B1871" s="4">
        <v>45238</v>
      </c>
      <c r="C1871" s="37">
        <v>78.6319444444444</v>
      </c>
      <c r="D1871" s="1">
        <f t="shared" si="116"/>
        <v>8</v>
      </c>
      <c r="E1871" s="1">
        <f t="shared" si="117"/>
        <v>2023</v>
      </c>
      <c r="F1871" s="5">
        <f t="shared" si="118"/>
        <v>8</v>
      </c>
      <c r="G1871" s="30">
        <v>45238</v>
      </c>
      <c r="H1871" s="1">
        <f t="shared" si="119"/>
        <v>15</v>
      </c>
    </row>
    <row r="1872" spans="1:8" s="1" customFormat="1" ht="18" x14ac:dyDescent="0.35">
      <c r="A1872" s="1" t="s">
        <v>1885</v>
      </c>
      <c r="B1872" s="4">
        <v>45185</v>
      </c>
      <c r="C1872" s="37">
        <v>78.6736111111111</v>
      </c>
      <c r="D1872" s="1">
        <f t="shared" si="116"/>
        <v>16</v>
      </c>
      <c r="E1872" s="1">
        <f t="shared" si="117"/>
        <v>2023</v>
      </c>
      <c r="F1872" s="5">
        <f t="shared" si="118"/>
        <v>16</v>
      </c>
      <c r="G1872" s="30">
        <v>45185</v>
      </c>
      <c r="H1872" s="1">
        <f t="shared" si="119"/>
        <v>16</v>
      </c>
    </row>
    <row r="1873" spans="1:8" s="1" customFormat="1" ht="18" x14ac:dyDescent="0.35">
      <c r="A1873" s="1" t="s">
        <v>1886</v>
      </c>
      <c r="B1873" s="4">
        <v>43944</v>
      </c>
      <c r="C1873" s="37">
        <v>78.7152777777778</v>
      </c>
      <c r="D1873" s="1">
        <f t="shared" si="116"/>
        <v>23</v>
      </c>
      <c r="E1873" s="1">
        <f t="shared" si="117"/>
        <v>2020</v>
      </c>
      <c r="F1873" s="5">
        <f t="shared" si="118"/>
        <v>23</v>
      </c>
      <c r="G1873" s="30">
        <v>43944</v>
      </c>
      <c r="H1873" s="1">
        <f t="shared" si="119"/>
        <v>17</v>
      </c>
    </row>
    <row r="1874" spans="1:8" s="1" customFormat="1" ht="18" x14ac:dyDescent="0.35">
      <c r="A1874" s="1" t="s">
        <v>1887</v>
      </c>
      <c r="B1874" s="4">
        <v>44977</v>
      </c>
      <c r="C1874" s="37">
        <v>78.7569444444444</v>
      </c>
      <c r="D1874" s="1">
        <f t="shared" si="116"/>
        <v>20</v>
      </c>
      <c r="E1874" s="1">
        <f t="shared" si="117"/>
        <v>2023</v>
      </c>
      <c r="F1874" s="5">
        <f t="shared" si="118"/>
        <v>20</v>
      </c>
      <c r="G1874" s="30">
        <v>44977</v>
      </c>
      <c r="H1874" s="1">
        <f t="shared" si="119"/>
        <v>18</v>
      </c>
    </row>
    <row r="1875" spans="1:8" s="1" customFormat="1" ht="18" x14ac:dyDescent="0.35">
      <c r="A1875" s="1" t="s">
        <v>1888</v>
      </c>
      <c r="B1875" s="4">
        <v>44115</v>
      </c>
      <c r="C1875" s="37">
        <v>78.7986111111111</v>
      </c>
      <c r="D1875" s="1">
        <f t="shared" si="116"/>
        <v>11</v>
      </c>
      <c r="E1875" s="1">
        <f t="shared" si="117"/>
        <v>2020</v>
      </c>
      <c r="F1875" s="5">
        <f t="shared" si="118"/>
        <v>11</v>
      </c>
      <c r="G1875" s="30">
        <v>44115</v>
      </c>
      <c r="H1875" s="1">
        <f t="shared" si="119"/>
        <v>19</v>
      </c>
    </row>
    <row r="1876" spans="1:8" s="1" customFormat="1" ht="18" x14ac:dyDescent="0.35">
      <c r="A1876" s="1" t="s">
        <v>1889</v>
      </c>
      <c r="B1876" s="4">
        <v>45555</v>
      </c>
      <c r="C1876" s="37">
        <v>78.8402777777778</v>
      </c>
      <c r="D1876" s="1">
        <f t="shared" si="116"/>
        <v>20</v>
      </c>
      <c r="E1876" s="1">
        <f t="shared" si="117"/>
        <v>2024</v>
      </c>
      <c r="F1876" s="5">
        <f t="shared" si="118"/>
        <v>20</v>
      </c>
      <c r="G1876" s="30">
        <v>45555</v>
      </c>
      <c r="H1876" s="1">
        <f t="shared" si="119"/>
        <v>20</v>
      </c>
    </row>
    <row r="1877" spans="1:8" s="1" customFormat="1" ht="18" x14ac:dyDescent="0.35">
      <c r="A1877" s="1" t="s">
        <v>1890</v>
      </c>
      <c r="B1877" s="4">
        <v>44077</v>
      </c>
      <c r="C1877" s="37">
        <v>78.8819444444444</v>
      </c>
      <c r="D1877" s="1">
        <f t="shared" si="116"/>
        <v>3</v>
      </c>
      <c r="E1877" s="1">
        <f t="shared" si="117"/>
        <v>2020</v>
      </c>
      <c r="F1877" s="5">
        <f t="shared" si="118"/>
        <v>3</v>
      </c>
      <c r="G1877" s="30">
        <v>44077</v>
      </c>
      <c r="H1877" s="1">
        <f t="shared" si="119"/>
        <v>21</v>
      </c>
    </row>
    <row r="1878" spans="1:8" s="1" customFormat="1" ht="18" x14ac:dyDescent="0.35">
      <c r="A1878" s="1" t="s">
        <v>1891</v>
      </c>
      <c r="B1878" s="4">
        <v>45418</v>
      </c>
      <c r="C1878" s="37">
        <v>78.9236111111111</v>
      </c>
      <c r="D1878" s="1">
        <f t="shared" si="116"/>
        <v>6</v>
      </c>
      <c r="E1878" s="1">
        <f t="shared" si="117"/>
        <v>2024</v>
      </c>
      <c r="F1878" s="5">
        <f t="shared" si="118"/>
        <v>6</v>
      </c>
      <c r="G1878" s="30">
        <v>45418</v>
      </c>
      <c r="H1878" s="1">
        <f t="shared" si="119"/>
        <v>22</v>
      </c>
    </row>
    <row r="1879" spans="1:8" s="1" customFormat="1" ht="18" x14ac:dyDescent="0.35">
      <c r="A1879" s="1">
        <v>76551349</v>
      </c>
      <c r="B1879" s="4">
        <v>45276</v>
      </c>
      <c r="C1879" s="37">
        <v>78.9652777777778</v>
      </c>
      <c r="D1879" s="1">
        <f t="shared" si="116"/>
        <v>16</v>
      </c>
      <c r="E1879" s="1">
        <f t="shared" si="117"/>
        <v>2023</v>
      </c>
      <c r="F1879" s="5">
        <f t="shared" si="118"/>
        <v>16</v>
      </c>
      <c r="G1879" s="30">
        <v>45276</v>
      </c>
      <c r="H1879" s="1">
        <f t="shared" si="119"/>
        <v>23</v>
      </c>
    </row>
    <row r="1880" spans="1:8" s="1" customFormat="1" ht="18" x14ac:dyDescent="0.35">
      <c r="A1880" s="1" t="s">
        <v>1892</v>
      </c>
      <c r="B1880" s="4">
        <v>44199</v>
      </c>
      <c r="C1880" s="37">
        <v>79.0069444444444</v>
      </c>
      <c r="D1880" s="1">
        <f t="shared" si="116"/>
        <v>3</v>
      </c>
      <c r="E1880" s="1">
        <f t="shared" si="117"/>
        <v>2021</v>
      </c>
      <c r="F1880" s="5">
        <f t="shared" si="118"/>
        <v>3</v>
      </c>
      <c r="G1880" s="30">
        <v>44199</v>
      </c>
      <c r="H1880" s="1">
        <f t="shared" si="119"/>
        <v>0</v>
      </c>
    </row>
    <row r="1881" spans="1:8" s="1" customFormat="1" ht="18" x14ac:dyDescent="0.35">
      <c r="A1881" s="1" t="s">
        <v>1893</v>
      </c>
      <c r="B1881" s="4">
        <v>45394</v>
      </c>
      <c r="C1881" s="37">
        <v>79.0486111111111</v>
      </c>
      <c r="D1881" s="1">
        <f t="shared" si="116"/>
        <v>12</v>
      </c>
      <c r="E1881" s="1">
        <f t="shared" si="117"/>
        <v>2024</v>
      </c>
      <c r="F1881" s="5">
        <f t="shared" si="118"/>
        <v>12</v>
      </c>
      <c r="G1881" s="30">
        <v>45394</v>
      </c>
      <c r="H1881" s="1">
        <f t="shared" si="119"/>
        <v>1</v>
      </c>
    </row>
    <row r="1882" spans="1:8" s="1" customFormat="1" ht="18" x14ac:dyDescent="0.35">
      <c r="A1882" s="1" t="s">
        <v>1894</v>
      </c>
      <c r="B1882" s="4">
        <v>44427</v>
      </c>
      <c r="C1882" s="37">
        <v>79.0902777777778</v>
      </c>
      <c r="D1882" s="1">
        <f t="shared" si="116"/>
        <v>19</v>
      </c>
      <c r="E1882" s="1">
        <f t="shared" si="117"/>
        <v>2021</v>
      </c>
      <c r="F1882" s="5">
        <f t="shared" si="118"/>
        <v>19</v>
      </c>
      <c r="G1882" s="30">
        <v>44427</v>
      </c>
      <c r="H1882" s="1">
        <f t="shared" si="119"/>
        <v>2</v>
      </c>
    </row>
    <row r="1883" spans="1:8" s="1" customFormat="1" ht="18" x14ac:dyDescent="0.35">
      <c r="A1883" s="1" t="s">
        <v>1895</v>
      </c>
      <c r="B1883" s="4">
        <v>44899</v>
      </c>
      <c r="C1883" s="37">
        <v>79.1319444444444</v>
      </c>
      <c r="D1883" s="1">
        <f t="shared" si="116"/>
        <v>4</v>
      </c>
      <c r="E1883" s="1">
        <f t="shared" si="117"/>
        <v>2022</v>
      </c>
      <c r="F1883" s="5">
        <f t="shared" si="118"/>
        <v>4</v>
      </c>
      <c r="G1883" s="30">
        <v>44899</v>
      </c>
      <c r="H1883" s="1">
        <f t="shared" si="119"/>
        <v>3</v>
      </c>
    </row>
    <row r="1884" spans="1:8" s="1" customFormat="1" ht="18" x14ac:dyDescent="0.35">
      <c r="A1884" s="1" t="s">
        <v>1896</v>
      </c>
      <c r="B1884" s="4">
        <v>44440</v>
      </c>
      <c r="C1884" s="37">
        <v>79.1736111111111</v>
      </c>
      <c r="D1884" s="1">
        <f t="shared" si="116"/>
        <v>1</v>
      </c>
      <c r="E1884" s="1">
        <f t="shared" si="117"/>
        <v>2021</v>
      </c>
      <c r="F1884" s="5">
        <f t="shared" si="118"/>
        <v>1</v>
      </c>
      <c r="G1884" s="30">
        <v>44440</v>
      </c>
      <c r="H1884" s="1">
        <f t="shared" si="119"/>
        <v>4</v>
      </c>
    </row>
    <row r="1885" spans="1:8" s="1" customFormat="1" ht="18" x14ac:dyDescent="0.35">
      <c r="A1885" s="1" t="s">
        <v>1897</v>
      </c>
      <c r="B1885" s="4">
        <v>44288</v>
      </c>
      <c r="C1885" s="37">
        <v>79.2152777777778</v>
      </c>
      <c r="D1885" s="1">
        <f t="shared" si="116"/>
        <v>2</v>
      </c>
      <c r="E1885" s="1">
        <f t="shared" si="117"/>
        <v>2021</v>
      </c>
      <c r="F1885" s="5">
        <f t="shared" si="118"/>
        <v>2</v>
      </c>
      <c r="G1885" s="30">
        <v>44288</v>
      </c>
      <c r="H1885" s="1">
        <f t="shared" si="119"/>
        <v>5</v>
      </c>
    </row>
    <row r="1886" spans="1:8" s="1" customFormat="1" ht="18" x14ac:dyDescent="0.35">
      <c r="A1886" s="1" t="s">
        <v>1898</v>
      </c>
      <c r="B1886" s="4">
        <v>45328</v>
      </c>
      <c r="C1886" s="37">
        <v>79.2569444444444</v>
      </c>
      <c r="D1886" s="1">
        <f t="shared" si="116"/>
        <v>6</v>
      </c>
      <c r="E1886" s="1">
        <f t="shared" si="117"/>
        <v>2024</v>
      </c>
      <c r="F1886" s="5">
        <f t="shared" si="118"/>
        <v>6</v>
      </c>
      <c r="G1886" s="30">
        <v>45328</v>
      </c>
      <c r="H1886" s="1">
        <f t="shared" si="119"/>
        <v>6</v>
      </c>
    </row>
    <row r="1887" spans="1:8" s="1" customFormat="1" ht="18" x14ac:dyDescent="0.35">
      <c r="A1887" s="1" t="s">
        <v>1899</v>
      </c>
      <c r="B1887" s="4">
        <v>45255</v>
      </c>
      <c r="C1887" s="37">
        <v>79.2986111111111</v>
      </c>
      <c r="D1887" s="1">
        <f t="shared" si="116"/>
        <v>25</v>
      </c>
      <c r="E1887" s="1">
        <f t="shared" si="117"/>
        <v>2023</v>
      </c>
      <c r="F1887" s="5">
        <f t="shared" si="118"/>
        <v>25</v>
      </c>
      <c r="G1887" s="30">
        <v>45255</v>
      </c>
      <c r="H1887" s="1">
        <f t="shared" si="119"/>
        <v>7</v>
      </c>
    </row>
    <row r="1888" spans="1:8" s="1" customFormat="1" ht="18" x14ac:dyDescent="0.35">
      <c r="A1888" s="1" t="s">
        <v>1900</v>
      </c>
      <c r="B1888" s="4">
        <v>44205</v>
      </c>
      <c r="C1888" s="37">
        <v>79.3402777777778</v>
      </c>
      <c r="D1888" s="1">
        <f t="shared" si="116"/>
        <v>9</v>
      </c>
      <c r="E1888" s="1">
        <f t="shared" si="117"/>
        <v>2021</v>
      </c>
      <c r="F1888" s="5">
        <f t="shared" si="118"/>
        <v>9</v>
      </c>
      <c r="G1888" s="30">
        <v>44205</v>
      </c>
      <c r="H1888" s="1">
        <f t="shared" si="119"/>
        <v>8</v>
      </c>
    </row>
    <row r="1889" spans="1:8" s="1" customFormat="1" ht="18" x14ac:dyDescent="0.35">
      <c r="A1889" s="1" t="s">
        <v>1901</v>
      </c>
      <c r="B1889" s="4">
        <v>45521</v>
      </c>
      <c r="C1889" s="37">
        <v>79.3819444444444</v>
      </c>
      <c r="D1889" s="1">
        <f t="shared" si="116"/>
        <v>17</v>
      </c>
      <c r="E1889" s="1">
        <f t="shared" si="117"/>
        <v>2024</v>
      </c>
      <c r="F1889" s="5">
        <f t="shared" si="118"/>
        <v>17</v>
      </c>
      <c r="G1889" s="30">
        <v>45521</v>
      </c>
      <c r="H1889" s="1">
        <f t="shared" si="119"/>
        <v>9</v>
      </c>
    </row>
    <row r="1890" spans="1:8" s="1" customFormat="1" ht="18" x14ac:dyDescent="0.35">
      <c r="A1890" s="1" t="s">
        <v>1902</v>
      </c>
      <c r="B1890" s="4">
        <v>44910</v>
      </c>
      <c r="C1890" s="37">
        <v>79.4236111111111</v>
      </c>
      <c r="D1890" s="1">
        <f t="shared" si="116"/>
        <v>15</v>
      </c>
      <c r="E1890" s="1">
        <f t="shared" si="117"/>
        <v>2022</v>
      </c>
      <c r="F1890" s="5">
        <f t="shared" si="118"/>
        <v>15</v>
      </c>
      <c r="G1890" s="30">
        <v>44910</v>
      </c>
      <c r="H1890" s="1">
        <f t="shared" si="119"/>
        <v>10</v>
      </c>
    </row>
    <row r="1891" spans="1:8" s="1" customFormat="1" ht="18" x14ac:dyDescent="0.35">
      <c r="A1891" s="1" t="s">
        <v>1903</v>
      </c>
      <c r="B1891" s="4">
        <v>44370</v>
      </c>
      <c r="C1891" s="37">
        <v>79.4652777777778</v>
      </c>
      <c r="D1891" s="1">
        <f t="shared" si="116"/>
        <v>23</v>
      </c>
      <c r="E1891" s="1">
        <f t="shared" si="117"/>
        <v>2021</v>
      </c>
      <c r="F1891" s="5">
        <f t="shared" si="118"/>
        <v>23</v>
      </c>
      <c r="G1891" s="30">
        <v>44370</v>
      </c>
      <c r="H1891" s="1">
        <f t="shared" si="119"/>
        <v>11</v>
      </c>
    </row>
    <row r="1892" spans="1:8" s="1" customFormat="1" ht="18" x14ac:dyDescent="0.35">
      <c r="A1892" s="1" t="s">
        <v>1904</v>
      </c>
      <c r="B1892" s="4">
        <v>45309</v>
      </c>
      <c r="C1892" s="37">
        <v>79.5069444444444</v>
      </c>
      <c r="D1892" s="1">
        <f t="shared" si="116"/>
        <v>18</v>
      </c>
      <c r="E1892" s="1">
        <f t="shared" si="117"/>
        <v>2024</v>
      </c>
      <c r="F1892" s="5">
        <f t="shared" si="118"/>
        <v>18</v>
      </c>
      <c r="G1892" s="30">
        <v>45309</v>
      </c>
      <c r="H1892" s="1">
        <f t="shared" si="119"/>
        <v>12</v>
      </c>
    </row>
    <row r="1893" spans="1:8" s="1" customFormat="1" ht="18" x14ac:dyDescent="0.35">
      <c r="A1893" s="1" t="s">
        <v>1905</v>
      </c>
      <c r="B1893" s="4">
        <v>44297</v>
      </c>
      <c r="C1893" s="37">
        <v>79.5486111111111</v>
      </c>
      <c r="D1893" s="1">
        <f t="shared" si="116"/>
        <v>11</v>
      </c>
      <c r="E1893" s="1">
        <f t="shared" si="117"/>
        <v>2021</v>
      </c>
      <c r="F1893" s="5">
        <f t="shared" si="118"/>
        <v>11</v>
      </c>
      <c r="G1893" s="30">
        <v>44297</v>
      </c>
      <c r="H1893" s="1">
        <f t="shared" si="119"/>
        <v>13</v>
      </c>
    </row>
    <row r="1894" spans="1:8" s="1" customFormat="1" ht="18" x14ac:dyDescent="0.35">
      <c r="A1894" s="1" t="s">
        <v>1906</v>
      </c>
      <c r="B1894" s="4">
        <v>44682</v>
      </c>
      <c r="C1894" s="37">
        <v>79.5902777777778</v>
      </c>
      <c r="D1894" s="1">
        <f t="shared" si="116"/>
        <v>1</v>
      </c>
      <c r="E1894" s="1">
        <f t="shared" si="117"/>
        <v>2022</v>
      </c>
      <c r="F1894" s="5">
        <f t="shared" si="118"/>
        <v>1</v>
      </c>
      <c r="G1894" s="30">
        <v>44682</v>
      </c>
      <c r="H1894" s="1">
        <f t="shared" si="119"/>
        <v>14</v>
      </c>
    </row>
    <row r="1895" spans="1:8" s="1" customFormat="1" ht="18" x14ac:dyDescent="0.35">
      <c r="A1895" s="1" t="s">
        <v>1907</v>
      </c>
      <c r="B1895" s="4">
        <v>44491</v>
      </c>
      <c r="C1895" s="37">
        <v>79.6319444444444</v>
      </c>
      <c r="D1895" s="1">
        <f t="shared" si="116"/>
        <v>22</v>
      </c>
      <c r="E1895" s="1">
        <f t="shared" si="117"/>
        <v>2021</v>
      </c>
      <c r="F1895" s="5">
        <f t="shared" si="118"/>
        <v>22</v>
      </c>
      <c r="G1895" s="30">
        <v>44491</v>
      </c>
      <c r="H1895" s="1">
        <f t="shared" si="119"/>
        <v>15</v>
      </c>
    </row>
    <row r="1896" spans="1:8" s="1" customFormat="1" ht="18" x14ac:dyDescent="0.35">
      <c r="A1896" s="1" t="s">
        <v>1908</v>
      </c>
      <c r="B1896" s="4">
        <v>44395</v>
      </c>
      <c r="C1896" s="37">
        <v>79.6736111111111</v>
      </c>
      <c r="D1896" s="1">
        <f t="shared" si="116"/>
        <v>18</v>
      </c>
      <c r="E1896" s="1">
        <f t="shared" si="117"/>
        <v>2021</v>
      </c>
      <c r="F1896" s="5">
        <f t="shared" si="118"/>
        <v>18</v>
      </c>
      <c r="G1896" s="30">
        <v>44395</v>
      </c>
      <c r="H1896" s="1">
        <f t="shared" si="119"/>
        <v>16</v>
      </c>
    </row>
    <row r="1897" spans="1:8" s="1" customFormat="1" ht="18" x14ac:dyDescent="0.35">
      <c r="A1897" s="1" t="s">
        <v>1909</v>
      </c>
      <c r="B1897" s="4">
        <v>44241</v>
      </c>
      <c r="C1897" s="37">
        <v>79.7152777777778</v>
      </c>
      <c r="D1897" s="1">
        <f t="shared" si="116"/>
        <v>14</v>
      </c>
      <c r="E1897" s="1">
        <f t="shared" si="117"/>
        <v>2021</v>
      </c>
      <c r="F1897" s="5">
        <f t="shared" si="118"/>
        <v>14</v>
      </c>
      <c r="G1897" s="30">
        <v>44241</v>
      </c>
      <c r="H1897" s="1">
        <f t="shared" si="119"/>
        <v>17</v>
      </c>
    </row>
    <row r="1898" spans="1:8" s="1" customFormat="1" ht="18" x14ac:dyDescent="0.35">
      <c r="A1898" s="1" t="s">
        <v>1910</v>
      </c>
      <c r="B1898" s="4">
        <v>44372</v>
      </c>
      <c r="C1898" s="37">
        <v>79.7569444444444</v>
      </c>
      <c r="D1898" s="1">
        <f t="shared" si="116"/>
        <v>25</v>
      </c>
      <c r="E1898" s="1">
        <f t="shared" si="117"/>
        <v>2021</v>
      </c>
      <c r="F1898" s="5">
        <f t="shared" si="118"/>
        <v>25</v>
      </c>
      <c r="G1898" s="30">
        <v>44372</v>
      </c>
      <c r="H1898" s="1">
        <f t="shared" si="119"/>
        <v>18</v>
      </c>
    </row>
    <row r="1899" spans="1:8" s="1" customFormat="1" ht="18" x14ac:dyDescent="0.35">
      <c r="A1899" s="1" t="s">
        <v>1911</v>
      </c>
      <c r="B1899" s="4">
        <v>44541</v>
      </c>
      <c r="C1899" s="37">
        <v>79.7986111111111</v>
      </c>
      <c r="D1899" s="1">
        <f t="shared" si="116"/>
        <v>11</v>
      </c>
      <c r="E1899" s="1">
        <f t="shared" si="117"/>
        <v>2021</v>
      </c>
      <c r="F1899" s="5">
        <f t="shared" si="118"/>
        <v>11</v>
      </c>
      <c r="G1899" s="30">
        <v>44541</v>
      </c>
      <c r="H1899" s="1">
        <f t="shared" si="119"/>
        <v>19</v>
      </c>
    </row>
    <row r="1900" spans="1:8" s="1" customFormat="1" ht="18" x14ac:dyDescent="0.35">
      <c r="A1900" s="1" t="s">
        <v>1912</v>
      </c>
      <c r="B1900" s="4">
        <v>45628</v>
      </c>
      <c r="C1900" s="37">
        <v>79.8402777777778</v>
      </c>
      <c r="D1900" s="1">
        <f t="shared" si="116"/>
        <v>2</v>
      </c>
      <c r="E1900" s="1">
        <f t="shared" si="117"/>
        <v>2024</v>
      </c>
      <c r="F1900" s="5">
        <f t="shared" si="118"/>
        <v>2</v>
      </c>
      <c r="G1900" s="30">
        <v>45628</v>
      </c>
      <c r="H1900" s="1">
        <f t="shared" si="119"/>
        <v>20</v>
      </c>
    </row>
    <row r="1901" spans="1:8" s="1" customFormat="1" ht="18" x14ac:dyDescent="0.35">
      <c r="A1901" s="1" t="s">
        <v>1913</v>
      </c>
      <c r="B1901" s="4">
        <v>45324</v>
      </c>
      <c r="C1901" s="37">
        <v>79.8819444444444</v>
      </c>
      <c r="D1901" s="1">
        <f t="shared" si="116"/>
        <v>2</v>
      </c>
      <c r="E1901" s="1">
        <f t="shared" si="117"/>
        <v>2024</v>
      </c>
      <c r="F1901" s="5">
        <f t="shared" si="118"/>
        <v>2</v>
      </c>
      <c r="G1901" s="30">
        <v>45324</v>
      </c>
      <c r="H1901" s="1">
        <f t="shared" si="119"/>
        <v>21</v>
      </c>
    </row>
    <row r="1902" spans="1:8" s="1" customFormat="1" ht="18" x14ac:dyDescent="0.35">
      <c r="A1902" s="1" t="s">
        <v>1914</v>
      </c>
      <c r="B1902" s="4">
        <v>44752</v>
      </c>
      <c r="C1902" s="37">
        <v>79.9236111111111</v>
      </c>
      <c r="D1902" s="1">
        <f t="shared" si="116"/>
        <v>10</v>
      </c>
      <c r="E1902" s="1">
        <f t="shared" si="117"/>
        <v>2022</v>
      </c>
      <c r="F1902" s="5">
        <f t="shared" si="118"/>
        <v>10</v>
      </c>
      <c r="G1902" s="30">
        <v>44752</v>
      </c>
      <c r="H1902" s="1">
        <f t="shared" si="119"/>
        <v>22</v>
      </c>
    </row>
    <row r="1903" spans="1:8" s="1" customFormat="1" ht="18" x14ac:dyDescent="0.35">
      <c r="A1903" s="1" t="s">
        <v>1915</v>
      </c>
      <c r="B1903" s="4">
        <v>45447</v>
      </c>
      <c r="C1903" s="37">
        <v>79.9652777777778</v>
      </c>
      <c r="D1903" s="1">
        <f t="shared" si="116"/>
        <v>4</v>
      </c>
      <c r="E1903" s="1">
        <f t="shared" si="117"/>
        <v>2024</v>
      </c>
      <c r="F1903" s="5">
        <f t="shared" si="118"/>
        <v>4</v>
      </c>
      <c r="G1903" s="30">
        <v>45447</v>
      </c>
      <c r="H1903" s="1">
        <f t="shared" si="119"/>
        <v>23</v>
      </c>
    </row>
    <row r="1904" spans="1:8" s="1" customFormat="1" ht="18" x14ac:dyDescent="0.35">
      <c r="A1904" s="1" t="s">
        <v>1916</v>
      </c>
      <c r="B1904" s="4">
        <v>45029</v>
      </c>
      <c r="C1904" s="37">
        <v>80.0069444444444</v>
      </c>
      <c r="D1904" s="1">
        <f t="shared" si="116"/>
        <v>13</v>
      </c>
      <c r="E1904" s="1">
        <f t="shared" si="117"/>
        <v>2023</v>
      </c>
      <c r="F1904" s="5">
        <f t="shared" si="118"/>
        <v>13</v>
      </c>
      <c r="G1904" s="30">
        <v>45029</v>
      </c>
      <c r="H1904" s="1">
        <f t="shared" si="119"/>
        <v>0</v>
      </c>
    </row>
    <row r="1905" spans="1:8" s="1" customFormat="1" ht="18" x14ac:dyDescent="0.35">
      <c r="A1905" s="1" t="s">
        <v>1917</v>
      </c>
      <c r="B1905" s="4">
        <v>43852</v>
      </c>
      <c r="C1905" s="37">
        <v>80.0486111111111</v>
      </c>
      <c r="D1905" s="1">
        <f t="shared" si="116"/>
        <v>22</v>
      </c>
      <c r="E1905" s="1">
        <f t="shared" si="117"/>
        <v>2020</v>
      </c>
      <c r="F1905" s="5">
        <f t="shared" si="118"/>
        <v>22</v>
      </c>
      <c r="G1905" s="30">
        <v>43852</v>
      </c>
      <c r="H1905" s="1">
        <f t="shared" si="119"/>
        <v>1</v>
      </c>
    </row>
    <row r="1906" spans="1:8" s="1" customFormat="1" ht="18" x14ac:dyDescent="0.35">
      <c r="A1906" s="1" t="s">
        <v>1918</v>
      </c>
      <c r="B1906" s="4">
        <v>45215</v>
      </c>
      <c r="C1906" s="37">
        <v>80.0902777777778</v>
      </c>
      <c r="D1906" s="1">
        <f t="shared" si="116"/>
        <v>16</v>
      </c>
      <c r="E1906" s="1">
        <f t="shared" si="117"/>
        <v>2023</v>
      </c>
      <c r="F1906" s="5">
        <f t="shared" si="118"/>
        <v>16</v>
      </c>
      <c r="G1906" s="30">
        <v>45215</v>
      </c>
      <c r="H1906" s="1">
        <f t="shared" si="119"/>
        <v>2</v>
      </c>
    </row>
    <row r="1907" spans="1:8" s="1" customFormat="1" ht="18" x14ac:dyDescent="0.35">
      <c r="A1907" s="1" t="s">
        <v>1919</v>
      </c>
      <c r="B1907" s="4">
        <v>44179</v>
      </c>
      <c r="C1907" s="37">
        <v>80.1319444444444</v>
      </c>
      <c r="D1907" s="1">
        <f t="shared" si="116"/>
        <v>14</v>
      </c>
      <c r="E1907" s="1">
        <f t="shared" si="117"/>
        <v>2020</v>
      </c>
      <c r="F1907" s="5">
        <f t="shared" si="118"/>
        <v>14</v>
      </c>
      <c r="G1907" s="30">
        <v>44179</v>
      </c>
      <c r="H1907" s="1">
        <f t="shared" si="119"/>
        <v>3</v>
      </c>
    </row>
    <row r="1908" spans="1:8" s="1" customFormat="1" ht="18" x14ac:dyDescent="0.35">
      <c r="A1908" s="1" t="s">
        <v>1920</v>
      </c>
      <c r="B1908" s="4">
        <v>43905</v>
      </c>
      <c r="C1908" s="37">
        <v>80.1736111111111</v>
      </c>
      <c r="D1908" s="1">
        <f t="shared" si="116"/>
        <v>15</v>
      </c>
      <c r="E1908" s="1">
        <f t="shared" si="117"/>
        <v>2020</v>
      </c>
      <c r="F1908" s="5">
        <f t="shared" si="118"/>
        <v>15</v>
      </c>
      <c r="G1908" s="30">
        <v>43905</v>
      </c>
      <c r="H1908" s="1">
        <f t="shared" si="119"/>
        <v>4</v>
      </c>
    </row>
    <row r="1909" spans="1:8" s="1" customFormat="1" ht="18" x14ac:dyDescent="0.35">
      <c r="A1909" s="1" t="s">
        <v>1921</v>
      </c>
      <c r="B1909" s="4">
        <v>44088</v>
      </c>
      <c r="C1909" s="37">
        <v>80.2152777777778</v>
      </c>
      <c r="D1909" s="1">
        <f t="shared" si="116"/>
        <v>14</v>
      </c>
      <c r="E1909" s="1">
        <f t="shared" si="117"/>
        <v>2020</v>
      </c>
      <c r="F1909" s="5">
        <f t="shared" si="118"/>
        <v>14</v>
      </c>
      <c r="G1909" s="30">
        <v>44088</v>
      </c>
      <c r="H1909" s="1">
        <f t="shared" si="119"/>
        <v>5</v>
      </c>
    </row>
    <row r="1910" spans="1:8" s="1" customFormat="1" ht="18" x14ac:dyDescent="0.35">
      <c r="A1910" s="1" t="s">
        <v>1922</v>
      </c>
      <c r="B1910" s="4">
        <v>44392</v>
      </c>
      <c r="C1910" s="37">
        <v>80.2569444444444</v>
      </c>
      <c r="D1910" s="1">
        <f t="shared" si="116"/>
        <v>15</v>
      </c>
      <c r="E1910" s="1">
        <f t="shared" si="117"/>
        <v>2021</v>
      </c>
      <c r="F1910" s="5">
        <f t="shared" si="118"/>
        <v>15</v>
      </c>
      <c r="G1910" s="30">
        <v>44392</v>
      </c>
      <c r="H1910" s="1">
        <f t="shared" si="119"/>
        <v>6</v>
      </c>
    </row>
    <row r="1911" spans="1:8" s="1" customFormat="1" ht="18" x14ac:dyDescent="0.35">
      <c r="A1911" s="1" t="s">
        <v>1923</v>
      </c>
      <c r="B1911" s="4">
        <v>44544</v>
      </c>
      <c r="C1911" s="37">
        <v>80.2986111111111</v>
      </c>
      <c r="D1911" s="1">
        <f t="shared" si="116"/>
        <v>14</v>
      </c>
      <c r="E1911" s="1">
        <f t="shared" si="117"/>
        <v>2021</v>
      </c>
      <c r="F1911" s="5">
        <f t="shared" si="118"/>
        <v>14</v>
      </c>
      <c r="G1911" s="30">
        <v>44544</v>
      </c>
      <c r="H1911" s="1">
        <f t="shared" si="119"/>
        <v>7</v>
      </c>
    </row>
    <row r="1912" spans="1:8" s="1" customFormat="1" ht="18" x14ac:dyDescent="0.35">
      <c r="A1912" s="1" t="s">
        <v>1924</v>
      </c>
      <c r="B1912" s="4">
        <v>44198</v>
      </c>
      <c r="C1912" s="37">
        <v>80.3402777777778</v>
      </c>
      <c r="D1912" s="1">
        <f t="shared" si="116"/>
        <v>2</v>
      </c>
      <c r="E1912" s="1">
        <f t="shared" si="117"/>
        <v>2021</v>
      </c>
      <c r="F1912" s="5">
        <f t="shared" si="118"/>
        <v>2</v>
      </c>
      <c r="G1912" s="30">
        <v>44198</v>
      </c>
      <c r="H1912" s="1">
        <f t="shared" si="119"/>
        <v>8</v>
      </c>
    </row>
    <row r="1913" spans="1:8" s="1" customFormat="1" ht="18" x14ac:dyDescent="0.35">
      <c r="A1913" s="1" t="s">
        <v>1925</v>
      </c>
      <c r="B1913" s="4">
        <v>45433</v>
      </c>
      <c r="C1913" s="37">
        <v>80.3819444444444</v>
      </c>
      <c r="D1913" s="1">
        <f t="shared" si="116"/>
        <v>21</v>
      </c>
      <c r="E1913" s="1">
        <f t="shared" si="117"/>
        <v>2024</v>
      </c>
      <c r="F1913" s="5">
        <f t="shared" si="118"/>
        <v>21</v>
      </c>
      <c r="G1913" s="30">
        <v>45433</v>
      </c>
      <c r="H1913" s="1">
        <f t="shared" si="119"/>
        <v>9</v>
      </c>
    </row>
    <row r="1914" spans="1:8" s="1" customFormat="1" ht="18" x14ac:dyDescent="0.35">
      <c r="A1914" s="1" t="s">
        <v>1926</v>
      </c>
      <c r="B1914" s="4">
        <v>44027</v>
      </c>
      <c r="C1914" s="37">
        <v>80.4236111111111</v>
      </c>
      <c r="D1914" s="1">
        <f t="shared" si="116"/>
        <v>15</v>
      </c>
      <c r="E1914" s="1">
        <f t="shared" si="117"/>
        <v>2020</v>
      </c>
      <c r="F1914" s="5">
        <f t="shared" si="118"/>
        <v>15</v>
      </c>
      <c r="G1914" s="30">
        <v>44027</v>
      </c>
      <c r="H1914" s="1">
        <f t="shared" si="119"/>
        <v>10</v>
      </c>
    </row>
    <row r="1915" spans="1:8" s="1" customFormat="1" ht="18" x14ac:dyDescent="0.35">
      <c r="A1915" s="1" t="s">
        <v>1927</v>
      </c>
      <c r="B1915" s="4">
        <v>45441</v>
      </c>
      <c r="C1915" s="37">
        <v>80.4652777777778</v>
      </c>
      <c r="D1915" s="1">
        <f t="shared" si="116"/>
        <v>29</v>
      </c>
      <c r="E1915" s="1">
        <f t="shared" si="117"/>
        <v>2024</v>
      </c>
      <c r="F1915" s="5">
        <f t="shared" si="118"/>
        <v>29</v>
      </c>
      <c r="G1915" s="30">
        <v>45441</v>
      </c>
      <c r="H1915" s="1">
        <f t="shared" si="119"/>
        <v>11</v>
      </c>
    </row>
    <row r="1916" spans="1:8" s="1" customFormat="1" ht="18" x14ac:dyDescent="0.35">
      <c r="A1916" s="1" t="s">
        <v>1928</v>
      </c>
      <c r="B1916" s="4">
        <v>45005</v>
      </c>
      <c r="C1916" s="37">
        <v>80.5069444444444</v>
      </c>
      <c r="D1916" s="1">
        <f t="shared" si="116"/>
        <v>20</v>
      </c>
      <c r="E1916" s="1">
        <f t="shared" si="117"/>
        <v>2023</v>
      </c>
      <c r="F1916" s="5">
        <f t="shared" si="118"/>
        <v>20</v>
      </c>
      <c r="G1916" s="30">
        <v>45005</v>
      </c>
      <c r="H1916" s="1">
        <f t="shared" si="119"/>
        <v>12</v>
      </c>
    </row>
    <row r="1917" spans="1:8" s="1" customFormat="1" ht="18" x14ac:dyDescent="0.35">
      <c r="A1917" s="1" t="s">
        <v>1929</v>
      </c>
      <c r="B1917" s="4">
        <v>45406</v>
      </c>
      <c r="C1917" s="37">
        <v>80.5486111111111</v>
      </c>
      <c r="D1917" s="1">
        <f t="shared" si="116"/>
        <v>24</v>
      </c>
      <c r="E1917" s="1">
        <f t="shared" si="117"/>
        <v>2024</v>
      </c>
      <c r="F1917" s="5">
        <f t="shared" si="118"/>
        <v>24</v>
      </c>
      <c r="G1917" s="30">
        <v>45406</v>
      </c>
      <c r="H1917" s="1">
        <f t="shared" si="119"/>
        <v>13</v>
      </c>
    </row>
    <row r="1918" spans="1:8" s="1" customFormat="1" ht="18" x14ac:dyDescent="0.35">
      <c r="A1918" s="1" t="s">
        <v>1930</v>
      </c>
      <c r="B1918" s="4">
        <v>44768</v>
      </c>
      <c r="C1918" s="37">
        <v>80.5902777777778</v>
      </c>
      <c r="D1918" s="1">
        <f t="shared" si="116"/>
        <v>26</v>
      </c>
      <c r="E1918" s="1">
        <f t="shared" si="117"/>
        <v>2022</v>
      </c>
      <c r="F1918" s="5">
        <f t="shared" si="118"/>
        <v>26</v>
      </c>
      <c r="G1918" s="30">
        <v>44768</v>
      </c>
      <c r="H1918" s="1">
        <f t="shared" si="119"/>
        <v>14</v>
      </c>
    </row>
    <row r="1919" spans="1:8" s="1" customFormat="1" ht="18" x14ac:dyDescent="0.35">
      <c r="A1919" s="1" t="s">
        <v>1931</v>
      </c>
      <c r="B1919" s="4">
        <v>45471</v>
      </c>
      <c r="C1919" s="37">
        <v>80.6319444444444</v>
      </c>
      <c r="D1919" s="1">
        <f t="shared" si="116"/>
        <v>28</v>
      </c>
      <c r="E1919" s="1">
        <f t="shared" si="117"/>
        <v>2024</v>
      </c>
      <c r="F1919" s="5">
        <f t="shared" si="118"/>
        <v>28</v>
      </c>
      <c r="G1919" s="30">
        <v>45471</v>
      </c>
      <c r="H1919" s="1">
        <f t="shared" si="119"/>
        <v>15</v>
      </c>
    </row>
    <row r="1920" spans="1:8" s="1" customFormat="1" ht="18" x14ac:dyDescent="0.35">
      <c r="A1920" s="1" t="s">
        <v>1932</v>
      </c>
      <c r="B1920" s="4">
        <v>45121</v>
      </c>
      <c r="C1920" s="37">
        <v>80.6736111111111</v>
      </c>
      <c r="D1920" s="1">
        <f t="shared" si="116"/>
        <v>14</v>
      </c>
      <c r="E1920" s="1">
        <f t="shared" si="117"/>
        <v>2023</v>
      </c>
      <c r="F1920" s="5">
        <f t="shared" si="118"/>
        <v>14</v>
      </c>
      <c r="G1920" s="30">
        <v>45121</v>
      </c>
      <c r="H1920" s="1">
        <f t="shared" si="119"/>
        <v>16</v>
      </c>
    </row>
    <row r="1921" spans="1:8" s="1" customFormat="1" ht="18" x14ac:dyDescent="0.35">
      <c r="A1921" s="1" t="s">
        <v>1933</v>
      </c>
      <c r="B1921" s="4">
        <v>45428</v>
      </c>
      <c r="C1921" s="37">
        <v>80.7152777777778</v>
      </c>
      <c r="D1921" s="1">
        <f t="shared" si="116"/>
        <v>16</v>
      </c>
      <c r="E1921" s="1">
        <f t="shared" si="117"/>
        <v>2024</v>
      </c>
      <c r="F1921" s="5">
        <f t="shared" si="118"/>
        <v>16</v>
      </c>
      <c r="G1921" s="30">
        <v>45428</v>
      </c>
      <c r="H1921" s="1">
        <f t="shared" si="119"/>
        <v>17</v>
      </c>
    </row>
    <row r="1922" spans="1:8" s="1" customFormat="1" ht="18" x14ac:dyDescent="0.35">
      <c r="A1922" s="1" t="s">
        <v>1934</v>
      </c>
      <c r="B1922" s="4">
        <v>44986</v>
      </c>
      <c r="C1922" s="37">
        <v>80.7569444444444</v>
      </c>
      <c r="D1922" s="1">
        <f t="shared" si="116"/>
        <v>1</v>
      </c>
      <c r="E1922" s="1">
        <f t="shared" si="117"/>
        <v>2023</v>
      </c>
      <c r="F1922" s="5">
        <f t="shared" si="118"/>
        <v>1</v>
      </c>
      <c r="G1922" s="30">
        <v>44986</v>
      </c>
      <c r="H1922" s="1">
        <f t="shared" si="119"/>
        <v>18</v>
      </c>
    </row>
    <row r="1923" spans="1:8" s="1" customFormat="1" ht="18" x14ac:dyDescent="0.35">
      <c r="A1923" s="1" t="s">
        <v>1935</v>
      </c>
      <c r="B1923" s="4">
        <v>44911</v>
      </c>
      <c r="C1923" s="37">
        <v>80.7986111111111</v>
      </c>
      <c r="D1923" s="1">
        <f t="shared" ref="D1923:D1986" si="120">DAY(B1923)</f>
        <v>16</v>
      </c>
      <c r="E1923" s="1">
        <f t="shared" ref="E1923:E1986" si="121">YEAR(B1923)</f>
        <v>2022</v>
      </c>
      <c r="F1923" s="5">
        <f t="shared" ref="F1923:F1986" si="122">D1923</f>
        <v>16</v>
      </c>
      <c r="G1923" s="30">
        <v>44911</v>
      </c>
      <c r="H1923" s="1">
        <f t="shared" ref="H1923:H1986" si="123">HOUR(C1923)</f>
        <v>19</v>
      </c>
    </row>
    <row r="1924" spans="1:8" s="1" customFormat="1" ht="18" x14ac:dyDescent="0.35">
      <c r="A1924" s="1" t="s">
        <v>1936</v>
      </c>
      <c r="B1924" s="4">
        <v>44038</v>
      </c>
      <c r="C1924" s="37">
        <v>80.8402777777778</v>
      </c>
      <c r="D1924" s="1">
        <f t="shared" si="120"/>
        <v>26</v>
      </c>
      <c r="E1924" s="1">
        <f t="shared" si="121"/>
        <v>2020</v>
      </c>
      <c r="F1924" s="5">
        <f t="shared" si="122"/>
        <v>26</v>
      </c>
      <c r="G1924" s="30">
        <v>44038</v>
      </c>
      <c r="H1924" s="1">
        <f t="shared" si="123"/>
        <v>20</v>
      </c>
    </row>
    <row r="1925" spans="1:8" s="1" customFormat="1" ht="18" x14ac:dyDescent="0.35">
      <c r="A1925" s="1" t="s">
        <v>1937</v>
      </c>
      <c r="B1925" s="4">
        <v>44590</v>
      </c>
      <c r="C1925" s="37">
        <v>80.8819444444444</v>
      </c>
      <c r="D1925" s="1">
        <f t="shared" si="120"/>
        <v>29</v>
      </c>
      <c r="E1925" s="1">
        <f t="shared" si="121"/>
        <v>2022</v>
      </c>
      <c r="F1925" s="5">
        <f t="shared" si="122"/>
        <v>29</v>
      </c>
      <c r="G1925" s="30">
        <v>44590</v>
      </c>
      <c r="H1925" s="1">
        <f t="shared" si="123"/>
        <v>21</v>
      </c>
    </row>
    <row r="1926" spans="1:8" s="1" customFormat="1" ht="18" x14ac:dyDescent="0.35">
      <c r="A1926" s="1" t="s">
        <v>1938</v>
      </c>
      <c r="B1926" s="4">
        <v>45213</v>
      </c>
      <c r="C1926" s="37">
        <v>80.9236111111111</v>
      </c>
      <c r="D1926" s="1">
        <f t="shared" si="120"/>
        <v>14</v>
      </c>
      <c r="E1926" s="1">
        <f t="shared" si="121"/>
        <v>2023</v>
      </c>
      <c r="F1926" s="5">
        <f t="shared" si="122"/>
        <v>14</v>
      </c>
      <c r="G1926" s="30">
        <v>45213</v>
      </c>
      <c r="H1926" s="1">
        <f t="shared" si="123"/>
        <v>22</v>
      </c>
    </row>
    <row r="1927" spans="1:8" s="1" customFormat="1" ht="18" x14ac:dyDescent="0.35">
      <c r="A1927" s="2" t="s">
        <v>1939</v>
      </c>
      <c r="B1927" s="4">
        <v>45134</v>
      </c>
      <c r="C1927" s="37">
        <v>80.9652777777778</v>
      </c>
      <c r="D1927" s="1">
        <f t="shared" si="120"/>
        <v>27</v>
      </c>
      <c r="E1927" s="1">
        <f t="shared" si="121"/>
        <v>2023</v>
      </c>
      <c r="F1927" s="5">
        <f t="shared" si="122"/>
        <v>27</v>
      </c>
      <c r="G1927" s="30">
        <v>45134</v>
      </c>
      <c r="H1927" s="1">
        <f t="shared" si="123"/>
        <v>23</v>
      </c>
    </row>
    <row r="1928" spans="1:8" s="1" customFormat="1" ht="18" x14ac:dyDescent="0.35">
      <c r="A1928" s="1" t="s">
        <v>1940</v>
      </c>
      <c r="B1928" s="4">
        <v>44945</v>
      </c>
      <c r="C1928" s="37">
        <v>81.0069444444444</v>
      </c>
      <c r="D1928" s="1">
        <f t="shared" si="120"/>
        <v>19</v>
      </c>
      <c r="E1928" s="1">
        <f t="shared" si="121"/>
        <v>2023</v>
      </c>
      <c r="F1928" s="5">
        <f t="shared" si="122"/>
        <v>19</v>
      </c>
      <c r="G1928" s="30">
        <v>44945</v>
      </c>
      <c r="H1928" s="1">
        <f t="shared" si="123"/>
        <v>0</v>
      </c>
    </row>
    <row r="1929" spans="1:8" s="1" customFormat="1" ht="18" x14ac:dyDescent="0.35">
      <c r="A1929" s="1" t="s">
        <v>1941</v>
      </c>
      <c r="B1929" s="4">
        <v>45024</v>
      </c>
      <c r="C1929" s="37">
        <v>81.0486111111111</v>
      </c>
      <c r="D1929" s="1">
        <f t="shared" si="120"/>
        <v>8</v>
      </c>
      <c r="E1929" s="1">
        <f t="shared" si="121"/>
        <v>2023</v>
      </c>
      <c r="F1929" s="5">
        <f t="shared" si="122"/>
        <v>8</v>
      </c>
      <c r="G1929" s="30">
        <v>45024</v>
      </c>
      <c r="H1929" s="1">
        <f t="shared" si="123"/>
        <v>1</v>
      </c>
    </row>
    <row r="1930" spans="1:8" s="1" customFormat="1" ht="18" x14ac:dyDescent="0.35">
      <c r="A1930" s="1" t="s">
        <v>1942</v>
      </c>
      <c r="B1930" s="4">
        <v>44648</v>
      </c>
      <c r="C1930" s="37">
        <v>81.0902777777778</v>
      </c>
      <c r="D1930" s="1">
        <f t="shared" si="120"/>
        <v>28</v>
      </c>
      <c r="E1930" s="1">
        <f t="shared" si="121"/>
        <v>2022</v>
      </c>
      <c r="F1930" s="5">
        <f t="shared" si="122"/>
        <v>28</v>
      </c>
      <c r="G1930" s="30">
        <v>44648</v>
      </c>
      <c r="H1930" s="1">
        <f t="shared" si="123"/>
        <v>2</v>
      </c>
    </row>
    <row r="1931" spans="1:8" s="1" customFormat="1" ht="18" x14ac:dyDescent="0.35">
      <c r="A1931" s="1" t="s">
        <v>1943</v>
      </c>
      <c r="B1931" s="4">
        <v>44158</v>
      </c>
      <c r="C1931" s="37">
        <v>81.1319444444444</v>
      </c>
      <c r="D1931" s="1">
        <f t="shared" si="120"/>
        <v>23</v>
      </c>
      <c r="E1931" s="1">
        <f t="shared" si="121"/>
        <v>2020</v>
      </c>
      <c r="F1931" s="5">
        <f t="shared" si="122"/>
        <v>23</v>
      </c>
      <c r="G1931" s="30">
        <v>44158</v>
      </c>
      <c r="H1931" s="1">
        <f t="shared" si="123"/>
        <v>3</v>
      </c>
    </row>
    <row r="1932" spans="1:8" s="1" customFormat="1" ht="18" x14ac:dyDescent="0.35">
      <c r="A1932" s="1" t="s">
        <v>1944</v>
      </c>
      <c r="B1932" s="4">
        <v>44466</v>
      </c>
      <c r="C1932" s="37">
        <v>81.1736111111111</v>
      </c>
      <c r="D1932" s="1">
        <f t="shared" si="120"/>
        <v>27</v>
      </c>
      <c r="E1932" s="1">
        <f t="shared" si="121"/>
        <v>2021</v>
      </c>
      <c r="F1932" s="5">
        <f t="shared" si="122"/>
        <v>27</v>
      </c>
      <c r="G1932" s="30">
        <v>44466</v>
      </c>
      <c r="H1932" s="1">
        <f t="shared" si="123"/>
        <v>4</v>
      </c>
    </row>
    <row r="1933" spans="1:8" s="1" customFormat="1" ht="18" x14ac:dyDescent="0.35">
      <c r="A1933" s="1" t="s">
        <v>1945</v>
      </c>
      <c r="B1933" s="4">
        <v>44198</v>
      </c>
      <c r="C1933" s="37">
        <v>81.2152777777778</v>
      </c>
      <c r="D1933" s="1">
        <f t="shared" si="120"/>
        <v>2</v>
      </c>
      <c r="E1933" s="1">
        <f t="shared" si="121"/>
        <v>2021</v>
      </c>
      <c r="F1933" s="5">
        <f t="shared" si="122"/>
        <v>2</v>
      </c>
      <c r="G1933" s="30">
        <v>44198</v>
      </c>
      <c r="H1933" s="1">
        <f t="shared" si="123"/>
        <v>5</v>
      </c>
    </row>
    <row r="1934" spans="1:8" s="1" customFormat="1" ht="18" x14ac:dyDescent="0.35">
      <c r="A1934" s="1" t="s">
        <v>1946</v>
      </c>
      <c r="B1934" s="4">
        <v>44032</v>
      </c>
      <c r="C1934" s="37">
        <v>81.2569444444444</v>
      </c>
      <c r="D1934" s="1">
        <f t="shared" si="120"/>
        <v>20</v>
      </c>
      <c r="E1934" s="1">
        <f t="shared" si="121"/>
        <v>2020</v>
      </c>
      <c r="F1934" s="5">
        <f t="shared" si="122"/>
        <v>20</v>
      </c>
      <c r="G1934" s="30">
        <v>44032</v>
      </c>
      <c r="H1934" s="1">
        <f t="shared" si="123"/>
        <v>6</v>
      </c>
    </row>
    <row r="1935" spans="1:8" s="1" customFormat="1" ht="18" x14ac:dyDescent="0.35">
      <c r="A1935" s="1" t="s">
        <v>1947</v>
      </c>
      <c r="B1935" s="4">
        <v>44155</v>
      </c>
      <c r="C1935" s="37">
        <v>81.2986111111111</v>
      </c>
      <c r="D1935" s="1">
        <f t="shared" si="120"/>
        <v>20</v>
      </c>
      <c r="E1935" s="1">
        <f t="shared" si="121"/>
        <v>2020</v>
      </c>
      <c r="F1935" s="5">
        <f t="shared" si="122"/>
        <v>20</v>
      </c>
      <c r="G1935" s="30">
        <v>44155</v>
      </c>
      <c r="H1935" s="1">
        <f t="shared" si="123"/>
        <v>7</v>
      </c>
    </row>
    <row r="1936" spans="1:8" s="1" customFormat="1" ht="18" x14ac:dyDescent="0.35">
      <c r="A1936" s="1" t="s">
        <v>1948</v>
      </c>
      <c r="B1936" s="4">
        <v>44112</v>
      </c>
      <c r="C1936" s="37">
        <v>81.3402777777778</v>
      </c>
      <c r="D1936" s="1">
        <f t="shared" si="120"/>
        <v>8</v>
      </c>
      <c r="E1936" s="1">
        <f t="shared" si="121"/>
        <v>2020</v>
      </c>
      <c r="F1936" s="5">
        <f t="shared" si="122"/>
        <v>8</v>
      </c>
      <c r="G1936" s="30">
        <v>44112</v>
      </c>
      <c r="H1936" s="1">
        <f t="shared" si="123"/>
        <v>8</v>
      </c>
    </row>
    <row r="1937" spans="1:8" s="1" customFormat="1" ht="18" x14ac:dyDescent="0.35">
      <c r="A1937" s="1" t="s">
        <v>1949</v>
      </c>
      <c r="B1937" s="4">
        <v>44652</v>
      </c>
      <c r="C1937" s="37">
        <v>81.3819444444444</v>
      </c>
      <c r="D1937" s="1">
        <f t="shared" si="120"/>
        <v>1</v>
      </c>
      <c r="E1937" s="1">
        <f t="shared" si="121"/>
        <v>2022</v>
      </c>
      <c r="F1937" s="5">
        <f t="shared" si="122"/>
        <v>1</v>
      </c>
      <c r="G1937" s="30">
        <v>44652</v>
      </c>
      <c r="H1937" s="1">
        <f t="shared" si="123"/>
        <v>9</v>
      </c>
    </row>
    <row r="1938" spans="1:8" s="1" customFormat="1" ht="18" x14ac:dyDescent="0.35">
      <c r="A1938" s="1" t="s">
        <v>1950</v>
      </c>
      <c r="B1938" s="4">
        <v>44245</v>
      </c>
      <c r="C1938" s="37">
        <v>81.4236111111111</v>
      </c>
      <c r="D1938" s="1">
        <f t="shared" si="120"/>
        <v>18</v>
      </c>
      <c r="E1938" s="1">
        <f t="shared" si="121"/>
        <v>2021</v>
      </c>
      <c r="F1938" s="5">
        <f t="shared" si="122"/>
        <v>18</v>
      </c>
      <c r="G1938" s="30">
        <v>44245</v>
      </c>
      <c r="H1938" s="1">
        <f t="shared" si="123"/>
        <v>10</v>
      </c>
    </row>
    <row r="1939" spans="1:8" s="1" customFormat="1" ht="18" x14ac:dyDescent="0.35">
      <c r="A1939" s="1" t="s">
        <v>1951</v>
      </c>
      <c r="B1939" s="4">
        <v>45650</v>
      </c>
      <c r="C1939" s="37">
        <v>81.4652777777778</v>
      </c>
      <c r="D1939" s="1">
        <f t="shared" si="120"/>
        <v>24</v>
      </c>
      <c r="E1939" s="1">
        <f t="shared" si="121"/>
        <v>2024</v>
      </c>
      <c r="F1939" s="5">
        <f t="shared" si="122"/>
        <v>24</v>
      </c>
      <c r="G1939" s="30">
        <v>45650</v>
      </c>
      <c r="H1939" s="1">
        <f t="shared" si="123"/>
        <v>11</v>
      </c>
    </row>
    <row r="1940" spans="1:8" s="1" customFormat="1" ht="18" x14ac:dyDescent="0.35">
      <c r="A1940" s="1" t="s">
        <v>1952</v>
      </c>
      <c r="B1940" s="4">
        <v>45521</v>
      </c>
      <c r="C1940" s="37">
        <v>81.5069444444444</v>
      </c>
      <c r="D1940" s="1">
        <f t="shared" si="120"/>
        <v>17</v>
      </c>
      <c r="E1940" s="1">
        <f t="shared" si="121"/>
        <v>2024</v>
      </c>
      <c r="F1940" s="5">
        <f t="shared" si="122"/>
        <v>17</v>
      </c>
      <c r="G1940" s="30">
        <v>45521</v>
      </c>
      <c r="H1940" s="1">
        <f t="shared" si="123"/>
        <v>12</v>
      </c>
    </row>
    <row r="1941" spans="1:8" s="1" customFormat="1" ht="18" x14ac:dyDescent="0.35">
      <c r="A1941" s="1" t="s">
        <v>1953</v>
      </c>
      <c r="B1941" s="4">
        <v>44131</v>
      </c>
      <c r="C1941" s="37">
        <v>81.5486111111111</v>
      </c>
      <c r="D1941" s="1">
        <f t="shared" si="120"/>
        <v>27</v>
      </c>
      <c r="E1941" s="1">
        <f t="shared" si="121"/>
        <v>2020</v>
      </c>
      <c r="F1941" s="5">
        <f t="shared" si="122"/>
        <v>27</v>
      </c>
      <c r="G1941" s="30">
        <v>44131</v>
      </c>
      <c r="H1941" s="1">
        <f t="shared" si="123"/>
        <v>13</v>
      </c>
    </row>
    <row r="1942" spans="1:8" s="1" customFormat="1" ht="18" x14ac:dyDescent="0.35">
      <c r="A1942" s="1" t="s">
        <v>1954</v>
      </c>
      <c r="B1942" s="4">
        <v>44834</v>
      </c>
      <c r="C1942" s="37">
        <v>81.5902777777778</v>
      </c>
      <c r="D1942" s="1">
        <f t="shared" si="120"/>
        <v>30</v>
      </c>
      <c r="E1942" s="1">
        <f t="shared" si="121"/>
        <v>2022</v>
      </c>
      <c r="F1942" s="5">
        <f t="shared" si="122"/>
        <v>30</v>
      </c>
      <c r="G1942" s="30">
        <v>44834</v>
      </c>
      <c r="H1942" s="1">
        <f t="shared" si="123"/>
        <v>14</v>
      </c>
    </row>
    <row r="1943" spans="1:8" s="1" customFormat="1" ht="18" x14ac:dyDescent="0.35">
      <c r="A1943" s="1" t="s">
        <v>1955</v>
      </c>
      <c r="B1943" s="4">
        <v>45395</v>
      </c>
      <c r="C1943" s="37">
        <v>81.6319444444444</v>
      </c>
      <c r="D1943" s="1">
        <f t="shared" si="120"/>
        <v>13</v>
      </c>
      <c r="E1943" s="1">
        <f t="shared" si="121"/>
        <v>2024</v>
      </c>
      <c r="F1943" s="5">
        <f t="shared" si="122"/>
        <v>13</v>
      </c>
      <c r="G1943" s="30">
        <v>45395</v>
      </c>
      <c r="H1943" s="1">
        <f t="shared" si="123"/>
        <v>15</v>
      </c>
    </row>
    <row r="1944" spans="1:8" s="1" customFormat="1" ht="18" x14ac:dyDescent="0.35">
      <c r="A1944" s="1" t="s">
        <v>1956</v>
      </c>
      <c r="B1944" s="4">
        <v>44190</v>
      </c>
      <c r="C1944" s="37">
        <v>81.6736111111111</v>
      </c>
      <c r="D1944" s="1">
        <f t="shared" si="120"/>
        <v>25</v>
      </c>
      <c r="E1944" s="1">
        <f t="shared" si="121"/>
        <v>2020</v>
      </c>
      <c r="F1944" s="5">
        <f t="shared" si="122"/>
        <v>25</v>
      </c>
      <c r="G1944" s="30">
        <v>44190</v>
      </c>
      <c r="H1944" s="1">
        <f t="shared" si="123"/>
        <v>16</v>
      </c>
    </row>
    <row r="1945" spans="1:8" s="1" customFormat="1" ht="18" x14ac:dyDescent="0.35">
      <c r="A1945" s="1" t="s">
        <v>1957</v>
      </c>
      <c r="B1945" s="4">
        <v>44753</v>
      </c>
      <c r="C1945" s="37">
        <v>81.7152777777778</v>
      </c>
      <c r="D1945" s="1">
        <f t="shared" si="120"/>
        <v>11</v>
      </c>
      <c r="E1945" s="1">
        <f t="shared" si="121"/>
        <v>2022</v>
      </c>
      <c r="F1945" s="5">
        <f t="shared" si="122"/>
        <v>11</v>
      </c>
      <c r="G1945" s="30">
        <v>44753</v>
      </c>
      <c r="H1945" s="1">
        <f t="shared" si="123"/>
        <v>17</v>
      </c>
    </row>
    <row r="1946" spans="1:8" s="1" customFormat="1" ht="18" x14ac:dyDescent="0.35">
      <c r="A1946" s="1" t="s">
        <v>1958</v>
      </c>
      <c r="B1946" s="4">
        <v>45116</v>
      </c>
      <c r="C1946" s="37">
        <v>81.7569444444444</v>
      </c>
      <c r="D1946" s="1">
        <f t="shared" si="120"/>
        <v>9</v>
      </c>
      <c r="E1946" s="1">
        <f t="shared" si="121"/>
        <v>2023</v>
      </c>
      <c r="F1946" s="5">
        <f t="shared" si="122"/>
        <v>9</v>
      </c>
      <c r="G1946" s="30">
        <v>45116</v>
      </c>
      <c r="H1946" s="1">
        <f t="shared" si="123"/>
        <v>18</v>
      </c>
    </row>
    <row r="1947" spans="1:8" s="1" customFormat="1" ht="18" x14ac:dyDescent="0.35">
      <c r="A1947" s="1" t="s">
        <v>1959</v>
      </c>
      <c r="B1947" s="4">
        <v>44825</v>
      </c>
      <c r="C1947" s="37">
        <v>81.7986111111111</v>
      </c>
      <c r="D1947" s="1">
        <f t="shared" si="120"/>
        <v>21</v>
      </c>
      <c r="E1947" s="1">
        <f t="shared" si="121"/>
        <v>2022</v>
      </c>
      <c r="F1947" s="5">
        <f t="shared" si="122"/>
        <v>21</v>
      </c>
      <c r="G1947" s="30">
        <v>44825</v>
      </c>
      <c r="H1947" s="1">
        <f t="shared" si="123"/>
        <v>19</v>
      </c>
    </row>
    <row r="1948" spans="1:8" s="1" customFormat="1" ht="18" x14ac:dyDescent="0.35">
      <c r="A1948" s="1" t="s">
        <v>1960</v>
      </c>
      <c r="B1948" s="4">
        <v>44918</v>
      </c>
      <c r="C1948" s="37">
        <v>81.8402777777778</v>
      </c>
      <c r="D1948" s="1">
        <f t="shared" si="120"/>
        <v>23</v>
      </c>
      <c r="E1948" s="1">
        <f t="shared" si="121"/>
        <v>2022</v>
      </c>
      <c r="F1948" s="5">
        <f t="shared" si="122"/>
        <v>23</v>
      </c>
      <c r="G1948" s="30">
        <v>44918</v>
      </c>
      <c r="H1948" s="1">
        <f t="shared" si="123"/>
        <v>20</v>
      </c>
    </row>
    <row r="1949" spans="1:8" s="1" customFormat="1" ht="18" x14ac:dyDescent="0.35">
      <c r="A1949" s="1" t="s">
        <v>1961</v>
      </c>
      <c r="B1949" s="4">
        <v>45011</v>
      </c>
      <c r="C1949" s="37">
        <v>81.8819444444444</v>
      </c>
      <c r="D1949" s="1">
        <f t="shared" si="120"/>
        <v>26</v>
      </c>
      <c r="E1949" s="1">
        <f t="shared" si="121"/>
        <v>2023</v>
      </c>
      <c r="F1949" s="5">
        <f t="shared" si="122"/>
        <v>26</v>
      </c>
      <c r="G1949" s="30">
        <v>45011</v>
      </c>
      <c r="H1949" s="1">
        <f t="shared" si="123"/>
        <v>21</v>
      </c>
    </row>
    <row r="1950" spans="1:8" s="1" customFormat="1" ht="18" x14ac:dyDescent="0.35">
      <c r="A1950" s="1" t="s">
        <v>1962</v>
      </c>
      <c r="B1950" s="4">
        <v>44590</v>
      </c>
      <c r="C1950" s="37">
        <v>81.9236111111111</v>
      </c>
      <c r="D1950" s="1">
        <f t="shared" si="120"/>
        <v>29</v>
      </c>
      <c r="E1950" s="1">
        <f t="shared" si="121"/>
        <v>2022</v>
      </c>
      <c r="F1950" s="5">
        <f t="shared" si="122"/>
        <v>29</v>
      </c>
      <c r="G1950" s="30">
        <v>44590</v>
      </c>
      <c r="H1950" s="1">
        <f t="shared" si="123"/>
        <v>22</v>
      </c>
    </row>
    <row r="1951" spans="1:8" s="1" customFormat="1" ht="18" x14ac:dyDescent="0.35">
      <c r="A1951" s="1" t="s">
        <v>1963</v>
      </c>
      <c r="B1951" s="4">
        <v>43850</v>
      </c>
      <c r="C1951" s="37">
        <v>81.9652777777778</v>
      </c>
      <c r="D1951" s="1">
        <f t="shared" si="120"/>
        <v>20</v>
      </c>
      <c r="E1951" s="1">
        <f t="shared" si="121"/>
        <v>2020</v>
      </c>
      <c r="F1951" s="5">
        <f t="shared" si="122"/>
        <v>20</v>
      </c>
      <c r="G1951" s="30">
        <v>43850</v>
      </c>
      <c r="H1951" s="1">
        <f t="shared" si="123"/>
        <v>23</v>
      </c>
    </row>
    <row r="1952" spans="1:8" s="1" customFormat="1" ht="18" x14ac:dyDescent="0.35">
      <c r="A1952" s="1" t="s">
        <v>1964</v>
      </c>
      <c r="B1952" s="4">
        <v>45603</v>
      </c>
      <c r="C1952" s="37">
        <v>82.0069444444444</v>
      </c>
      <c r="D1952" s="1">
        <f t="shared" si="120"/>
        <v>7</v>
      </c>
      <c r="E1952" s="1">
        <f t="shared" si="121"/>
        <v>2024</v>
      </c>
      <c r="F1952" s="5">
        <f t="shared" si="122"/>
        <v>7</v>
      </c>
      <c r="G1952" s="30">
        <v>45603</v>
      </c>
      <c r="H1952" s="1">
        <f t="shared" si="123"/>
        <v>0</v>
      </c>
    </row>
    <row r="1953" spans="1:8" s="1" customFormat="1" ht="18" x14ac:dyDescent="0.35">
      <c r="A1953" s="1" t="s">
        <v>1965</v>
      </c>
      <c r="B1953" s="4">
        <v>44096</v>
      </c>
      <c r="C1953" s="37">
        <v>82.0486111111111</v>
      </c>
      <c r="D1953" s="1">
        <f t="shared" si="120"/>
        <v>22</v>
      </c>
      <c r="E1953" s="1">
        <f t="shared" si="121"/>
        <v>2020</v>
      </c>
      <c r="F1953" s="5">
        <f t="shared" si="122"/>
        <v>22</v>
      </c>
      <c r="G1953" s="30">
        <v>44096</v>
      </c>
      <c r="H1953" s="1">
        <f t="shared" si="123"/>
        <v>1</v>
      </c>
    </row>
    <row r="1954" spans="1:8" s="1" customFormat="1" ht="18" x14ac:dyDescent="0.35">
      <c r="A1954" s="1" t="s">
        <v>1966</v>
      </c>
      <c r="B1954" s="4">
        <v>44475</v>
      </c>
      <c r="C1954" s="37">
        <v>82.0902777777778</v>
      </c>
      <c r="D1954" s="1">
        <f t="shared" si="120"/>
        <v>6</v>
      </c>
      <c r="E1954" s="1">
        <f t="shared" si="121"/>
        <v>2021</v>
      </c>
      <c r="F1954" s="5">
        <f t="shared" si="122"/>
        <v>6</v>
      </c>
      <c r="G1954" s="30">
        <v>44475</v>
      </c>
      <c r="H1954" s="1">
        <f t="shared" si="123"/>
        <v>2</v>
      </c>
    </row>
    <row r="1955" spans="1:8" s="1" customFormat="1" ht="18" x14ac:dyDescent="0.35">
      <c r="A1955" s="1" t="s">
        <v>1967</v>
      </c>
      <c r="B1955" s="4">
        <v>43887</v>
      </c>
      <c r="C1955" s="37">
        <v>82.1319444444444</v>
      </c>
      <c r="D1955" s="1">
        <f t="shared" si="120"/>
        <v>26</v>
      </c>
      <c r="E1955" s="1">
        <f t="shared" si="121"/>
        <v>2020</v>
      </c>
      <c r="F1955" s="5">
        <f t="shared" si="122"/>
        <v>26</v>
      </c>
      <c r="G1955" s="30">
        <v>43887</v>
      </c>
      <c r="H1955" s="1">
        <f t="shared" si="123"/>
        <v>3</v>
      </c>
    </row>
    <row r="1956" spans="1:8" s="1" customFormat="1" ht="18" x14ac:dyDescent="0.35">
      <c r="A1956" s="1" t="s">
        <v>1968</v>
      </c>
      <c r="B1956" s="4">
        <v>45611</v>
      </c>
      <c r="C1956" s="37">
        <v>82.1736111111111</v>
      </c>
      <c r="D1956" s="1">
        <f t="shared" si="120"/>
        <v>15</v>
      </c>
      <c r="E1956" s="1">
        <f t="shared" si="121"/>
        <v>2024</v>
      </c>
      <c r="F1956" s="5">
        <f t="shared" si="122"/>
        <v>15</v>
      </c>
      <c r="G1956" s="30">
        <v>45611</v>
      </c>
      <c r="H1956" s="1">
        <f t="shared" si="123"/>
        <v>4</v>
      </c>
    </row>
    <row r="1957" spans="1:8" s="1" customFormat="1" ht="18" x14ac:dyDescent="0.35">
      <c r="A1957" s="1" t="s">
        <v>1969</v>
      </c>
      <c r="B1957" s="4">
        <v>44902</v>
      </c>
      <c r="C1957" s="37">
        <v>82.2152777777778</v>
      </c>
      <c r="D1957" s="1">
        <f t="shared" si="120"/>
        <v>7</v>
      </c>
      <c r="E1957" s="1">
        <f t="shared" si="121"/>
        <v>2022</v>
      </c>
      <c r="F1957" s="5">
        <f t="shared" si="122"/>
        <v>7</v>
      </c>
      <c r="G1957" s="30">
        <v>44902</v>
      </c>
      <c r="H1957" s="1">
        <f t="shared" si="123"/>
        <v>5</v>
      </c>
    </row>
    <row r="1958" spans="1:8" s="1" customFormat="1" ht="18" x14ac:dyDescent="0.35">
      <c r="A1958" s="1" t="s">
        <v>1970</v>
      </c>
      <c r="B1958" s="4">
        <v>45255</v>
      </c>
      <c r="C1958" s="37">
        <v>82.2569444444444</v>
      </c>
      <c r="D1958" s="1">
        <f t="shared" si="120"/>
        <v>25</v>
      </c>
      <c r="E1958" s="1">
        <f t="shared" si="121"/>
        <v>2023</v>
      </c>
      <c r="F1958" s="5">
        <f t="shared" si="122"/>
        <v>25</v>
      </c>
      <c r="G1958" s="30">
        <v>45255</v>
      </c>
      <c r="H1958" s="1">
        <f t="shared" si="123"/>
        <v>6</v>
      </c>
    </row>
    <row r="1959" spans="1:8" s="1" customFormat="1" ht="18" x14ac:dyDescent="0.35">
      <c r="A1959" s="2">
        <v>617000000</v>
      </c>
      <c r="B1959" s="4">
        <v>43849</v>
      </c>
      <c r="C1959" s="37">
        <v>82.2986111111111</v>
      </c>
      <c r="D1959" s="1">
        <f t="shared" si="120"/>
        <v>19</v>
      </c>
      <c r="E1959" s="1">
        <f t="shared" si="121"/>
        <v>2020</v>
      </c>
      <c r="F1959" s="5">
        <f t="shared" si="122"/>
        <v>19</v>
      </c>
      <c r="G1959" s="30">
        <v>43849</v>
      </c>
      <c r="H1959" s="1">
        <f t="shared" si="123"/>
        <v>7</v>
      </c>
    </row>
    <row r="1960" spans="1:8" s="1" customFormat="1" ht="18" x14ac:dyDescent="0.35">
      <c r="A1960" s="1" t="s">
        <v>1971</v>
      </c>
      <c r="B1960" s="4">
        <v>44045</v>
      </c>
      <c r="C1960" s="37">
        <v>82.3402777777778</v>
      </c>
      <c r="D1960" s="1">
        <f t="shared" si="120"/>
        <v>2</v>
      </c>
      <c r="E1960" s="1">
        <f t="shared" si="121"/>
        <v>2020</v>
      </c>
      <c r="F1960" s="5">
        <f t="shared" si="122"/>
        <v>2</v>
      </c>
      <c r="G1960" s="30">
        <v>44045</v>
      </c>
      <c r="H1960" s="1">
        <f t="shared" si="123"/>
        <v>8</v>
      </c>
    </row>
    <row r="1961" spans="1:8" s="1" customFormat="1" ht="18" x14ac:dyDescent="0.35">
      <c r="A1961" s="1" t="s">
        <v>1972</v>
      </c>
      <c r="B1961" s="4">
        <v>44660</v>
      </c>
      <c r="C1961" s="37">
        <v>82.3819444444444</v>
      </c>
      <c r="D1961" s="1">
        <f t="shared" si="120"/>
        <v>9</v>
      </c>
      <c r="E1961" s="1">
        <f t="shared" si="121"/>
        <v>2022</v>
      </c>
      <c r="F1961" s="5">
        <f t="shared" si="122"/>
        <v>9</v>
      </c>
      <c r="G1961" s="30">
        <v>44660</v>
      </c>
      <c r="H1961" s="1">
        <f t="shared" si="123"/>
        <v>9</v>
      </c>
    </row>
    <row r="1962" spans="1:8" s="1" customFormat="1" ht="18" x14ac:dyDescent="0.35">
      <c r="A1962" s="1" t="s">
        <v>1973</v>
      </c>
      <c r="B1962" s="4">
        <v>44132</v>
      </c>
      <c r="C1962" s="37">
        <v>82.4236111111111</v>
      </c>
      <c r="D1962" s="1">
        <f t="shared" si="120"/>
        <v>28</v>
      </c>
      <c r="E1962" s="1">
        <f t="shared" si="121"/>
        <v>2020</v>
      </c>
      <c r="F1962" s="5">
        <f t="shared" si="122"/>
        <v>28</v>
      </c>
      <c r="G1962" s="30">
        <v>44132</v>
      </c>
      <c r="H1962" s="1">
        <f t="shared" si="123"/>
        <v>10</v>
      </c>
    </row>
    <row r="1963" spans="1:8" s="1" customFormat="1" ht="18" x14ac:dyDescent="0.35">
      <c r="A1963" s="1" t="s">
        <v>1974</v>
      </c>
      <c r="B1963" s="4">
        <v>45059</v>
      </c>
      <c r="C1963" s="37">
        <v>82.4652777777778</v>
      </c>
      <c r="D1963" s="1">
        <f t="shared" si="120"/>
        <v>13</v>
      </c>
      <c r="E1963" s="1">
        <f t="shared" si="121"/>
        <v>2023</v>
      </c>
      <c r="F1963" s="5">
        <f t="shared" si="122"/>
        <v>13</v>
      </c>
      <c r="G1963" s="30">
        <v>45059</v>
      </c>
      <c r="H1963" s="1">
        <f t="shared" si="123"/>
        <v>11</v>
      </c>
    </row>
    <row r="1964" spans="1:8" s="1" customFormat="1" ht="18" x14ac:dyDescent="0.35">
      <c r="A1964" s="1" t="s">
        <v>1975</v>
      </c>
      <c r="B1964" s="4">
        <v>44582</v>
      </c>
      <c r="C1964" s="37">
        <v>82.5069444444444</v>
      </c>
      <c r="D1964" s="1">
        <f t="shared" si="120"/>
        <v>21</v>
      </c>
      <c r="E1964" s="1">
        <f t="shared" si="121"/>
        <v>2022</v>
      </c>
      <c r="F1964" s="5">
        <f t="shared" si="122"/>
        <v>21</v>
      </c>
      <c r="G1964" s="30">
        <v>44582</v>
      </c>
      <c r="H1964" s="1">
        <f t="shared" si="123"/>
        <v>12</v>
      </c>
    </row>
    <row r="1965" spans="1:8" s="1" customFormat="1" ht="18" x14ac:dyDescent="0.35">
      <c r="A1965" s="1" t="s">
        <v>1976</v>
      </c>
      <c r="B1965" s="4">
        <v>45413</v>
      </c>
      <c r="C1965" s="37">
        <v>82.5486111111111</v>
      </c>
      <c r="D1965" s="1">
        <f t="shared" si="120"/>
        <v>1</v>
      </c>
      <c r="E1965" s="1">
        <f t="shared" si="121"/>
        <v>2024</v>
      </c>
      <c r="F1965" s="5">
        <f t="shared" si="122"/>
        <v>1</v>
      </c>
      <c r="G1965" s="30">
        <v>45413</v>
      </c>
      <c r="H1965" s="1">
        <f t="shared" si="123"/>
        <v>13</v>
      </c>
    </row>
    <row r="1966" spans="1:8" s="1" customFormat="1" ht="18" x14ac:dyDescent="0.35">
      <c r="A1966" s="1" t="s">
        <v>1977</v>
      </c>
      <c r="B1966" s="4">
        <v>44707</v>
      </c>
      <c r="C1966" s="37">
        <v>82.5902777777778</v>
      </c>
      <c r="D1966" s="1">
        <f t="shared" si="120"/>
        <v>26</v>
      </c>
      <c r="E1966" s="1">
        <f t="shared" si="121"/>
        <v>2022</v>
      </c>
      <c r="F1966" s="5">
        <f t="shared" si="122"/>
        <v>26</v>
      </c>
      <c r="G1966" s="30">
        <v>44707</v>
      </c>
      <c r="H1966" s="1">
        <f t="shared" si="123"/>
        <v>14</v>
      </c>
    </row>
    <row r="1967" spans="1:8" s="1" customFormat="1" ht="18" x14ac:dyDescent="0.35">
      <c r="A1967" s="1" t="s">
        <v>1978</v>
      </c>
      <c r="B1967" s="4">
        <v>44957</v>
      </c>
      <c r="C1967" s="37">
        <v>82.6319444444444</v>
      </c>
      <c r="D1967" s="1">
        <f t="shared" si="120"/>
        <v>31</v>
      </c>
      <c r="E1967" s="1">
        <f t="shared" si="121"/>
        <v>2023</v>
      </c>
      <c r="F1967" s="5">
        <f t="shared" si="122"/>
        <v>31</v>
      </c>
      <c r="G1967" s="30">
        <v>44957</v>
      </c>
      <c r="H1967" s="1">
        <f t="shared" si="123"/>
        <v>15</v>
      </c>
    </row>
    <row r="1968" spans="1:8" s="1" customFormat="1" ht="18" x14ac:dyDescent="0.35">
      <c r="A1968" s="1" t="s">
        <v>1979</v>
      </c>
      <c r="B1968" s="4">
        <v>45627</v>
      </c>
      <c r="C1968" s="37">
        <v>82.6736111111111</v>
      </c>
      <c r="D1968" s="1">
        <f t="shared" si="120"/>
        <v>1</v>
      </c>
      <c r="E1968" s="1">
        <f t="shared" si="121"/>
        <v>2024</v>
      </c>
      <c r="F1968" s="5">
        <f t="shared" si="122"/>
        <v>1</v>
      </c>
      <c r="G1968" s="30">
        <v>45627</v>
      </c>
      <c r="H1968" s="1">
        <f t="shared" si="123"/>
        <v>16</v>
      </c>
    </row>
    <row r="1969" spans="1:8" s="1" customFormat="1" ht="18" x14ac:dyDescent="0.35">
      <c r="A1969" s="1" t="s">
        <v>1980</v>
      </c>
      <c r="B1969" s="4">
        <v>44234</v>
      </c>
      <c r="C1969" s="37">
        <v>82.7152777777778</v>
      </c>
      <c r="D1969" s="1">
        <f t="shared" si="120"/>
        <v>7</v>
      </c>
      <c r="E1969" s="1">
        <f t="shared" si="121"/>
        <v>2021</v>
      </c>
      <c r="F1969" s="5">
        <f t="shared" si="122"/>
        <v>7</v>
      </c>
      <c r="G1969" s="30">
        <v>44234</v>
      </c>
      <c r="H1969" s="1">
        <f t="shared" si="123"/>
        <v>17</v>
      </c>
    </row>
    <row r="1970" spans="1:8" s="1" customFormat="1" ht="18" x14ac:dyDescent="0.35">
      <c r="A1970" s="1" t="s">
        <v>1981</v>
      </c>
      <c r="B1970" s="4">
        <v>44702</v>
      </c>
      <c r="C1970" s="37">
        <v>82.7569444444444</v>
      </c>
      <c r="D1970" s="1">
        <f t="shared" si="120"/>
        <v>21</v>
      </c>
      <c r="E1970" s="1">
        <f t="shared" si="121"/>
        <v>2022</v>
      </c>
      <c r="F1970" s="5">
        <f t="shared" si="122"/>
        <v>21</v>
      </c>
      <c r="G1970" s="30">
        <v>44702</v>
      </c>
      <c r="H1970" s="1">
        <f t="shared" si="123"/>
        <v>18</v>
      </c>
    </row>
    <row r="1971" spans="1:8" s="1" customFormat="1" ht="18" x14ac:dyDescent="0.35">
      <c r="A1971" s="1" t="s">
        <v>1982</v>
      </c>
      <c r="B1971" s="4">
        <v>44688</v>
      </c>
      <c r="C1971" s="37">
        <v>82.7986111111111</v>
      </c>
      <c r="D1971" s="1">
        <f t="shared" si="120"/>
        <v>7</v>
      </c>
      <c r="E1971" s="1">
        <f t="shared" si="121"/>
        <v>2022</v>
      </c>
      <c r="F1971" s="5">
        <f t="shared" si="122"/>
        <v>7</v>
      </c>
      <c r="G1971" s="30">
        <v>44688</v>
      </c>
      <c r="H1971" s="1">
        <f t="shared" si="123"/>
        <v>19</v>
      </c>
    </row>
    <row r="1972" spans="1:8" s="1" customFormat="1" ht="18" x14ac:dyDescent="0.35">
      <c r="A1972" s="1" t="s">
        <v>1983</v>
      </c>
      <c r="B1972" s="4">
        <v>45577</v>
      </c>
      <c r="C1972" s="37">
        <v>82.8402777777778</v>
      </c>
      <c r="D1972" s="1">
        <f t="shared" si="120"/>
        <v>12</v>
      </c>
      <c r="E1972" s="1">
        <f t="shared" si="121"/>
        <v>2024</v>
      </c>
      <c r="F1972" s="5">
        <f t="shared" si="122"/>
        <v>12</v>
      </c>
      <c r="G1972" s="30">
        <v>45577</v>
      </c>
      <c r="H1972" s="1">
        <f t="shared" si="123"/>
        <v>20</v>
      </c>
    </row>
    <row r="1973" spans="1:8" s="1" customFormat="1" ht="18" x14ac:dyDescent="0.35">
      <c r="A1973" s="1" t="s">
        <v>1984</v>
      </c>
      <c r="B1973" s="4">
        <v>44315</v>
      </c>
      <c r="C1973" s="37">
        <v>82.8819444444444</v>
      </c>
      <c r="D1973" s="1">
        <f t="shared" si="120"/>
        <v>29</v>
      </c>
      <c r="E1973" s="1">
        <f t="shared" si="121"/>
        <v>2021</v>
      </c>
      <c r="F1973" s="5">
        <f t="shared" si="122"/>
        <v>29</v>
      </c>
      <c r="G1973" s="30">
        <v>44315</v>
      </c>
      <c r="H1973" s="1">
        <f t="shared" si="123"/>
        <v>21</v>
      </c>
    </row>
    <row r="1974" spans="1:8" s="1" customFormat="1" ht="18" x14ac:dyDescent="0.35">
      <c r="A1974" s="1" t="s">
        <v>1985</v>
      </c>
      <c r="B1974" s="4">
        <v>44345</v>
      </c>
      <c r="C1974" s="37">
        <v>82.9236111111111</v>
      </c>
      <c r="D1974" s="1">
        <f t="shared" si="120"/>
        <v>29</v>
      </c>
      <c r="E1974" s="1">
        <f t="shared" si="121"/>
        <v>2021</v>
      </c>
      <c r="F1974" s="5">
        <f t="shared" si="122"/>
        <v>29</v>
      </c>
      <c r="G1974" s="30">
        <v>44345</v>
      </c>
      <c r="H1974" s="1">
        <f t="shared" si="123"/>
        <v>22</v>
      </c>
    </row>
    <row r="1975" spans="1:8" s="1" customFormat="1" ht="18" x14ac:dyDescent="0.35">
      <c r="A1975" s="1" t="s">
        <v>1986</v>
      </c>
      <c r="B1975" s="4">
        <v>44537</v>
      </c>
      <c r="C1975" s="37">
        <v>82.9652777777778</v>
      </c>
      <c r="D1975" s="1">
        <f t="shared" si="120"/>
        <v>7</v>
      </c>
      <c r="E1975" s="1">
        <f t="shared" si="121"/>
        <v>2021</v>
      </c>
      <c r="F1975" s="5">
        <f t="shared" si="122"/>
        <v>7</v>
      </c>
      <c r="G1975" s="30">
        <v>44537</v>
      </c>
      <c r="H1975" s="1">
        <f t="shared" si="123"/>
        <v>23</v>
      </c>
    </row>
    <row r="1976" spans="1:8" s="1" customFormat="1" ht="18" x14ac:dyDescent="0.35">
      <c r="A1976" s="1" t="s">
        <v>1987</v>
      </c>
      <c r="B1976" s="4">
        <v>45045</v>
      </c>
      <c r="C1976" s="37">
        <v>83.0069444444444</v>
      </c>
      <c r="D1976" s="1">
        <f t="shared" si="120"/>
        <v>29</v>
      </c>
      <c r="E1976" s="1">
        <f t="shared" si="121"/>
        <v>2023</v>
      </c>
      <c r="F1976" s="5">
        <f t="shared" si="122"/>
        <v>29</v>
      </c>
      <c r="G1976" s="30">
        <v>45045</v>
      </c>
      <c r="H1976" s="1">
        <f t="shared" si="123"/>
        <v>0</v>
      </c>
    </row>
    <row r="1977" spans="1:8" s="1" customFormat="1" ht="18" x14ac:dyDescent="0.35">
      <c r="A1977" s="1" t="s">
        <v>1988</v>
      </c>
      <c r="B1977" s="4">
        <v>44169</v>
      </c>
      <c r="C1977" s="37">
        <v>83.0486111111111</v>
      </c>
      <c r="D1977" s="1">
        <f t="shared" si="120"/>
        <v>4</v>
      </c>
      <c r="E1977" s="1">
        <f t="shared" si="121"/>
        <v>2020</v>
      </c>
      <c r="F1977" s="5">
        <f t="shared" si="122"/>
        <v>4</v>
      </c>
      <c r="G1977" s="30">
        <v>44169</v>
      </c>
      <c r="H1977" s="1">
        <f t="shared" si="123"/>
        <v>1</v>
      </c>
    </row>
    <row r="1978" spans="1:8" s="1" customFormat="1" ht="18" x14ac:dyDescent="0.35">
      <c r="A1978" s="1" t="s">
        <v>1989</v>
      </c>
      <c r="B1978" s="4">
        <v>44515</v>
      </c>
      <c r="C1978" s="37">
        <v>83.0902777777778</v>
      </c>
      <c r="D1978" s="1">
        <f t="shared" si="120"/>
        <v>15</v>
      </c>
      <c r="E1978" s="1">
        <f t="shared" si="121"/>
        <v>2021</v>
      </c>
      <c r="F1978" s="5">
        <f t="shared" si="122"/>
        <v>15</v>
      </c>
      <c r="G1978" s="30">
        <v>44515</v>
      </c>
      <c r="H1978" s="1">
        <f t="shared" si="123"/>
        <v>2</v>
      </c>
    </row>
    <row r="1979" spans="1:8" s="1" customFormat="1" ht="18" x14ac:dyDescent="0.35">
      <c r="A1979" s="1" t="s">
        <v>1990</v>
      </c>
      <c r="B1979" s="4">
        <v>45108</v>
      </c>
      <c r="C1979" s="37">
        <v>83.1319444444444</v>
      </c>
      <c r="D1979" s="1">
        <f t="shared" si="120"/>
        <v>1</v>
      </c>
      <c r="E1979" s="1">
        <f t="shared" si="121"/>
        <v>2023</v>
      </c>
      <c r="F1979" s="5">
        <f t="shared" si="122"/>
        <v>1</v>
      </c>
      <c r="G1979" s="30">
        <v>45108</v>
      </c>
      <c r="H1979" s="1">
        <f t="shared" si="123"/>
        <v>3</v>
      </c>
    </row>
    <row r="1980" spans="1:8" s="1" customFormat="1" ht="18" x14ac:dyDescent="0.35">
      <c r="A1980" s="1" t="s">
        <v>1991</v>
      </c>
      <c r="B1980" s="4">
        <v>45206</v>
      </c>
      <c r="C1980" s="37">
        <v>83.1736111111111</v>
      </c>
      <c r="D1980" s="1">
        <f t="shared" si="120"/>
        <v>7</v>
      </c>
      <c r="E1980" s="1">
        <f t="shared" si="121"/>
        <v>2023</v>
      </c>
      <c r="F1980" s="5">
        <f t="shared" si="122"/>
        <v>7</v>
      </c>
      <c r="G1980" s="30">
        <v>45206</v>
      </c>
      <c r="H1980" s="1">
        <f t="shared" si="123"/>
        <v>4</v>
      </c>
    </row>
    <row r="1981" spans="1:8" s="1" customFormat="1" ht="18" x14ac:dyDescent="0.35">
      <c r="A1981" s="1" t="s">
        <v>1992</v>
      </c>
      <c r="B1981" s="4">
        <v>44936</v>
      </c>
      <c r="C1981" s="37">
        <v>83.2152777777778</v>
      </c>
      <c r="D1981" s="1">
        <f t="shared" si="120"/>
        <v>10</v>
      </c>
      <c r="E1981" s="1">
        <f t="shared" si="121"/>
        <v>2023</v>
      </c>
      <c r="F1981" s="5">
        <f t="shared" si="122"/>
        <v>10</v>
      </c>
      <c r="G1981" s="30">
        <v>44936</v>
      </c>
      <c r="H1981" s="1">
        <f t="shared" si="123"/>
        <v>5</v>
      </c>
    </row>
    <row r="1982" spans="1:8" s="1" customFormat="1" ht="18" x14ac:dyDescent="0.35">
      <c r="A1982" s="1" t="s">
        <v>1993</v>
      </c>
      <c r="B1982" s="4">
        <v>45136</v>
      </c>
      <c r="C1982" s="37">
        <v>83.2569444444444</v>
      </c>
      <c r="D1982" s="1">
        <f t="shared" si="120"/>
        <v>29</v>
      </c>
      <c r="E1982" s="1">
        <f t="shared" si="121"/>
        <v>2023</v>
      </c>
      <c r="F1982" s="5">
        <f t="shared" si="122"/>
        <v>29</v>
      </c>
      <c r="G1982" s="30">
        <v>45136</v>
      </c>
      <c r="H1982" s="1">
        <f t="shared" si="123"/>
        <v>6</v>
      </c>
    </row>
    <row r="1983" spans="1:8" s="1" customFormat="1" ht="18" x14ac:dyDescent="0.35">
      <c r="A1983" s="1" t="s">
        <v>1994</v>
      </c>
      <c r="B1983" s="4">
        <v>44213</v>
      </c>
      <c r="C1983" s="37">
        <v>83.2986111111111</v>
      </c>
      <c r="D1983" s="1">
        <f t="shared" si="120"/>
        <v>17</v>
      </c>
      <c r="E1983" s="1">
        <f t="shared" si="121"/>
        <v>2021</v>
      </c>
      <c r="F1983" s="5">
        <f t="shared" si="122"/>
        <v>17</v>
      </c>
      <c r="G1983" s="30">
        <v>44213</v>
      </c>
      <c r="H1983" s="1">
        <f t="shared" si="123"/>
        <v>7</v>
      </c>
    </row>
    <row r="1984" spans="1:8" s="1" customFormat="1" ht="18" x14ac:dyDescent="0.35">
      <c r="A1984" s="1">
        <v>10759974</v>
      </c>
      <c r="B1984" s="4">
        <v>45600</v>
      </c>
      <c r="C1984" s="37">
        <v>83.3402777777778</v>
      </c>
      <c r="D1984" s="1">
        <f t="shared" si="120"/>
        <v>4</v>
      </c>
      <c r="E1984" s="1">
        <f t="shared" si="121"/>
        <v>2024</v>
      </c>
      <c r="F1984" s="5">
        <f t="shared" si="122"/>
        <v>4</v>
      </c>
      <c r="G1984" s="30">
        <v>45600</v>
      </c>
      <c r="H1984" s="1">
        <f t="shared" si="123"/>
        <v>8</v>
      </c>
    </row>
    <row r="1985" spans="1:8" s="1" customFormat="1" ht="18" x14ac:dyDescent="0.35">
      <c r="A1985" s="1" t="s">
        <v>1995</v>
      </c>
      <c r="B1985" s="4">
        <v>44256</v>
      </c>
      <c r="C1985" s="37">
        <v>83.3819444444444</v>
      </c>
      <c r="D1985" s="1">
        <f t="shared" si="120"/>
        <v>1</v>
      </c>
      <c r="E1985" s="1">
        <f t="shared" si="121"/>
        <v>2021</v>
      </c>
      <c r="F1985" s="5">
        <f t="shared" si="122"/>
        <v>1</v>
      </c>
      <c r="G1985" s="30">
        <v>44256</v>
      </c>
      <c r="H1985" s="1">
        <f t="shared" si="123"/>
        <v>9</v>
      </c>
    </row>
    <row r="1986" spans="1:8" s="1" customFormat="1" ht="18" x14ac:dyDescent="0.35">
      <c r="A1986" s="1" t="s">
        <v>1996</v>
      </c>
      <c r="B1986" s="4">
        <v>44828</v>
      </c>
      <c r="C1986" s="37">
        <v>83.4236111111111</v>
      </c>
      <c r="D1986" s="1">
        <f t="shared" si="120"/>
        <v>24</v>
      </c>
      <c r="E1986" s="1">
        <f t="shared" si="121"/>
        <v>2022</v>
      </c>
      <c r="F1986" s="5">
        <f t="shared" si="122"/>
        <v>24</v>
      </c>
      <c r="G1986" s="30">
        <v>44828</v>
      </c>
      <c r="H1986" s="1">
        <f t="shared" si="123"/>
        <v>10</v>
      </c>
    </row>
    <row r="1987" spans="1:8" s="1" customFormat="1" ht="18" x14ac:dyDescent="0.35">
      <c r="A1987" s="1" t="s">
        <v>1997</v>
      </c>
      <c r="B1987" s="4">
        <v>45371</v>
      </c>
      <c r="C1987" s="37">
        <v>83.4652777777778</v>
      </c>
      <c r="D1987" s="1">
        <f t="shared" ref="D1987:D2001" si="124">DAY(B1987)</f>
        <v>20</v>
      </c>
      <c r="E1987" s="1">
        <f t="shared" ref="E1987:E2001" si="125">YEAR(B1987)</f>
        <v>2024</v>
      </c>
      <c r="F1987" s="5">
        <f t="shared" ref="F1987:F2001" si="126">D1987</f>
        <v>20</v>
      </c>
      <c r="G1987" s="30">
        <v>45371</v>
      </c>
      <c r="H1987" s="1">
        <f t="shared" ref="H1987:H2001" si="127">HOUR(C1987)</f>
        <v>11</v>
      </c>
    </row>
    <row r="1988" spans="1:8" s="1" customFormat="1" ht="18" x14ac:dyDescent="0.35">
      <c r="A1988" s="1" t="s">
        <v>1998</v>
      </c>
      <c r="B1988" s="4">
        <v>44043</v>
      </c>
      <c r="C1988" s="37">
        <v>83.5069444444444</v>
      </c>
      <c r="D1988" s="1">
        <f t="shared" si="124"/>
        <v>31</v>
      </c>
      <c r="E1988" s="1">
        <f t="shared" si="125"/>
        <v>2020</v>
      </c>
      <c r="F1988" s="5">
        <f t="shared" si="126"/>
        <v>31</v>
      </c>
      <c r="G1988" s="30">
        <v>44043</v>
      </c>
      <c r="H1988" s="1">
        <f t="shared" si="127"/>
        <v>12</v>
      </c>
    </row>
    <row r="1989" spans="1:8" s="1" customFormat="1" ht="18" x14ac:dyDescent="0.35">
      <c r="A1989" s="1" t="s">
        <v>1999</v>
      </c>
      <c r="B1989" s="4">
        <v>45003</v>
      </c>
      <c r="C1989" s="37">
        <v>83.5486111111111</v>
      </c>
      <c r="D1989" s="1">
        <f t="shared" si="124"/>
        <v>18</v>
      </c>
      <c r="E1989" s="1">
        <f t="shared" si="125"/>
        <v>2023</v>
      </c>
      <c r="F1989" s="5">
        <f t="shared" si="126"/>
        <v>18</v>
      </c>
      <c r="G1989" s="30">
        <v>45003</v>
      </c>
      <c r="H1989" s="1">
        <f t="shared" si="127"/>
        <v>13</v>
      </c>
    </row>
    <row r="1990" spans="1:8" s="1" customFormat="1" ht="18" x14ac:dyDescent="0.35">
      <c r="A1990" s="1" t="s">
        <v>2000</v>
      </c>
      <c r="B1990" s="4">
        <v>45218</v>
      </c>
      <c r="C1990" s="37">
        <v>83.5902777777778</v>
      </c>
      <c r="D1990" s="1">
        <f t="shared" si="124"/>
        <v>19</v>
      </c>
      <c r="E1990" s="1">
        <f t="shared" si="125"/>
        <v>2023</v>
      </c>
      <c r="F1990" s="5">
        <f t="shared" si="126"/>
        <v>19</v>
      </c>
      <c r="G1990" s="30">
        <v>45218</v>
      </c>
      <c r="H1990" s="1">
        <f t="shared" si="127"/>
        <v>14</v>
      </c>
    </row>
    <row r="1991" spans="1:8" s="1" customFormat="1" ht="18" x14ac:dyDescent="0.35">
      <c r="A1991" s="1" t="s">
        <v>2001</v>
      </c>
      <c r="B1991" s="4">
        <v>45094</v>
      </c>
      <c r="C1991" s="37">
        <v>83.6319444444444</v>
      </c>
      <c r="D1991" s="1">
        <f t="shared" si="124"/>
        <v>17</v>
      </c>
      <c r="E1991" s="1">
        <f t="shared" si="125"/>
        <v>2023</v>
      </c>
      <c r="F1991" s="5">
        <f t="shared" si="126"/>
        <v>17</v>
      </c>
      <c r="G1991" s="30">
        <v>45094</v>
      </c>
      <c r="H1991" s="1">
        <f t="shared" si="127"/>
        <v>15</v>
      </c>
    </row>
    <row r="1992" spans="1:8" s="1" customFormat="1" ht="18" x14ac:dyDescent="0.35">
      <c r="A1992" s="1" t="s">
        <v>2002</v>
      </c>
      <c r="B1992" s="4">
        <v>44288</v>
      </c>
      <c r="C1992" s="37">
        <v>83.6736111111111</v>
      </c>
      <c r="D1992" s="1">
        <f t="shared" si="124"/>
        <v>2</v>
      </c>
      <c r="E1992" s="1">
        <f t="shared" si="125"/>
        <v>2021</v>
      </c>
      <c r="F1992" s="5">
        <f t="shared" si="126"/>
        <v>2</v>
      </c>
      <c r="G1992" s="30">
        <v>44288</v>
      </c>
      <c r="H1992" s="1">
        <f t="shared" si="127"/>
        <v>16</v>
      </c>
    </row>
    <row r="1993" spans="1:8" s="1" customFormat="1" ht="18" x14ac:dyDescent="0.35">
      <c r="A1993" s="1" t="s">
        <v>2003</v>
      </c>
      <c r="B1993" s="4">
        <v>45278</v>
      </c>
      <c r="C1993" s="37">
        <v>83.7152777777778</v>
      </c>
      <c r="D1993" s="1">
        <f t="shared" si="124"/>
        <v>18</v>
      </c>
      <c r="E1993" s="1">
        <f t="shared" si="125"/>
        <v>2023</v>
      </c>
      <c r="F1993" s="5">
        <f t="shared" si="126"/>
        <v>18</v>
      </c>
      <c r="G1993" s="30">
        <v>45278</v>
      </c>
      <c r="H1993" s="1">
        <f t="shared" si="127"/>
        <v>17</v>
      </c>
    </row>
    <row r="1994" spans="1:8" s="1" customFormat="1" ht="18" x14ac:dyDescent="0.35">
      <c r="A1994" s="1" t="s">
        <v>2004</v>
      </c>
      <c r="B1994" s="4">
        <v>44980</v>
      </c>
      <c r="C1994" s="37">
        <v>83.7569444444444</v>
      </c>
      <c r="D1994" s="1">
        <f t="shared" si="124"/>
        <v>23</v>
      </c>
      <c r="E1994" s="1">
        <f t="shared" si="125"/>
        <v>2023</v>
      </c>
      <c r="F1994" s="5">
        <f t="shared" si="126"/>
        <v>23</v>
      </c>
      <c r="G1994" s="30">
        <v>44980</v>
      </c>
      <c r="H1994" s="1">
        <f t="shared" si="127"/>
        <v>18</v>
      </c>
    </row>
    <row r="1995" spans="1:8" s="1" customFormat="1" ht="18" x14ac:dyDescent="0.35">
      <c r="A1995" s="1" t="s">
        <v>2005</v>
      </c>
      <c r="B1995" s="4">
        <v>44930</v>
      </c>
      <c r="C1995" s="37">
        <v>83.7986111111111</v>
      </c>
      <c r="D1995" s="1">
        <f t="shared" si="124"/>
        <v>4</v>
      </c>
      <c r="E1995" s="1">
        <f t="shared" si="125"/>
        <v>2023</v>
      </c>
      <c r="F1995" s="5">
        <f t="shared" si="126"/>
        <v>4</v>
      </c>
      <c r="G1995" s="30">
        <v>44930</v>
      </c>
      <c r="H1995" s="1">
        <f t="shared" si="127"/>
        <v>19</v>
      </c>
    </row>
    <row r="1996" spans="1:8" s="1" customFormat="1" ht="18" x14ac:dyDescent="0.35">
      <c r="A1996" s="2" t="s">
        <v>2006</v>
      </c>
      <c r="B1996" s="4">
        <v>44585</v>
      </c>
      <c r="C1996" s="37">
        <v>83.8402777777778</v>
      </c>
      <c r="D1996" s="1">
        <f t="shared" si="124"/>
        <v>24</v>
      </c>
      <c r="E1996" s="1">
        <f t="shared" si="125"/>
        <v>2022</v>
      </c>
      <c r="F1996" s="5">
        <f t="shared" si="126"/>
        <v>24</v>
      </c>
      <c r="G1996" s="30">
        <v>44585</v>
      </c>
      <c r="H1996" s="1">
        <f t="shared" si="127"/>
        <v>20</v>
      </c>
    </row>
    <row r="1997" spans="1:8" s="1" customFormat="1" ht="18" x14ac:dyDescent="0.35">
      <c r="A1997" s="1" t="s">
        <v>2007</v>
      </c>
      <c r="B1997" s="4">
        <v>44248</v>
      </c>
      <c r="C1997" s="37">
        <v>83.8819444444444</v>
      </c>
      <c r="D1997" s="1">
        <f t="shared" si="124"/>
        <v>21</v>
      </c>
      <c r="E1997" s="1">
        <f t="shared" si="125"/>
        <v>2021</v>
      </c>
      <c r="F1997" s="5">
        <f t="shared" si="126"/>
        <v>21</v>
      </c>
      <c r="G1997" s="30">
        <v>44248</v>
      </c>
      <c r="H1997" s="1">
        <f t="shared" si="127"/>
        <v>21</v>
      </c>
    </row>
    <row r="1998" spans="1:8" s="1" customFormat="1" ht="18" x14ac:dyDescent="0.35">
      <c r="A1998" s="1" t="s">
        <v>2008</v>
      </c>
      <c r="B1998" s="4">
        <v>44434</v>
      </c>
      <c r="C1998" s="37">
        <v>83.9236111111111</v>
      </c>
      <c r="D1998" s="1">
        <f t="shared" si="124"/>
        <v>26</v>
      </c>
      <c r="E1998" s="1">
        <f t="shared" si="125"/>
        <v>2021</v>
      </c>
      <c r="F1998" s="5">
        <f t="shared" si="126"/>
        <v>26</v>
      </c>
      <c r="G1998" s="30">
        <v>44434</v>
      </c>
      <c r="H1998" s="1">
        <f t="shared" si="127"/>
        <v>22</v>
      </c>
    </row>
    <row r="1999" spans="1:8" s="1" customFormat="1" ht="18" x14ac:dyDescent="0.35">
      <c r="A1999" s="1" t="s">
        <v>2009</v>
      </c>
      <c r="B1999" s="4">
        <v>44738</v>
      </c>
      <c r="C1999" s="37">
        <v>83.9652777777778</v>
      </c>
      <c r="D1999" s="1">
        <f t="shared" si="124"/>
        <v>26</v>
      </c>
      <c r="E1999" s="1">
        <f t="shared" si="125"/>
        <v>2022</v>
      </c>
      <c r="F1999" s="5">
        <f t="shared" si="126"/>
        <v>26</v>
      </c>
      <c r="G1999" s="30">
        <v>44738</v>
      </c>
      <c r="H1999" s="1">
        <f t="shared" si="127"/>
        <v>23</v>
      </c>
    </row>
    <row r="2000" spans="1:8" s="1" customFormat="1" ht="18" x14ac:dyDescent="0.35">
      <c r="A2000" s="1" t="s">
        <v>2010</v>
      </c>
      <c r="B2000" s="4">
        <v>45657</v>
      </c>
      <c r="C2000" s="37">
        <v>84.0069444444444</v>
      </c>
      <c r="D2000" s="1">
        <f t="shared" si="124"/>
        <v>31</v>
      </c>
      <c r="E2000" s="1">
        <f t="shared" si="125"/>
        <v>2024</v>
      </c>
      <c r="F2000" s="5">
        <f t="shared" si="126"/>
        <v>31</v>
      </c>
      <c r="G2000" s="30">
        <v>45657</v>
      </c>
      <c r="H2000" s="1">
        <f t="shared" si="127"/>
        <v>0</v>
      </c>
    </row>
    <row r="2001" spans="1:8" s="1" customFormat="1" ht="18" x14ac:dyDescent="0.35">
      <c r="A2001" s="1" t="s">
        <v>2011</v>
      </c>
      <c r="B2001" s="4">
        <v>44690</v>
      </c>
      <c r="C2001" s="37">
        <v>84.0486111111111</v>
      </c>
      <c r="D2001" s="1">
        <f t="shared" si="124"/>
        <v>9</v>
      </c>
      <c r="E2001" s="1">
        <f t="shared" si="125"/>
        <v>2022</v>
      </c>
      <c r="F2001" s="5">
        <f t="shared" si="126"/>
        <v>9</v>
      </c>
      <c r="G2001" s="30">
        <v>44690</v>
      </c>
      <c r="H2001" s="1">
        <f t="shared" si="127"/>
        <v>1</v>
      </c>
    </row>
  </sheetData>
  <pageMargins left="0.7" right="0.7" top="0.75" bottom="0.75" header="0.3" footer="0.3"/>
  <pageSetup orientation="portrait" r:id="rId1"/>
  <ignoredErrors>
    <ignoredError xmlns:x16r3="http://schemas.microsoft.com/office/spreadsheetml/2018/08/main" sqref="F2:F15" x16r3:misleadingForma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2D4B3-E7F5-46AA-A4EC-9E3ABDAD10D0}">
  <sheetPr codeName="Sheet2"/>
  <dimension ref="A1:D2001"/>
  <sheetViews>
    <sheetView topLeftCell="A1982" workbookViewId="0">
      <selection activeCell="D5" sqref="D5"/>
    </sheetView>
  </sheetViews>
  <sheetFormatPr defaultRowHeight="14.4" x14ac:dyDescent="0.3"/>
  <cols>
    <col min="1" max="1" width="12.21875" customWidth="1"/>
    <col min="2" max="2" width="13.5546875" bestFit="1" customWidth="1"/>
    <col min="3" max="3" width="17.77734375" bestFit="1" customWidth="1"/>
    <col min="4" max="4" width="13.44140625" bestFit="1" customWidth="1"/>
  </cols>
  <sheetData>
    <row r="1" spans="1:4" ht="42" x14ac:dyDescent="0.3">
      <c r="A1" s="3" t="s">
        <v>0</v>
      </c>
      <c r="B1" s="3" t="s">
        <v>2</v>
      </c>
      <c r="C1" s="3" t="s">
        <v>3</v>
      </c>
      <c r="D1" s="3" t="s">
        <v>4</v>
      </c>
    </row>
    <row r="2" spans="1:4" ht="18" x14ac:dyDescent="0.35">
      <c r="A2" s="1" t="s">
        <v>17</v>
      </c>
      <c r="B2" s="1" t="s">
        <v>18</v>
      </c>
      <c r="C2" s="1" t="s">
        <v>19</v>
      </c>
      <c r="D2" s="1" t="s">
        <v>20</v>
      </c>
    </row>
    <row r="3" spans="1:4" ht="18" x14ac:dyDescent="0.35">
      <c r="A3" s="1" t="s">
        <v>28</v>
      </c>
      <c r="B3" s="1" t="s">
        <v>29</v>
      </c>
      <c r="C3" s="1" t="s">
        <v>30</v>
      </c>
      <c r="D3" s="1" t="s">
        <v>20</v>
      </c>
    </row>
    <row r="4" spans="1:4" ht="18" x14ac:dyDescent="0.35">
      <c r="A4" s="1" t="s">
        <v>37</v>
      </c>
      <c r="B4" s="1" t="s">
        <v>29</v>
      </c>
      <c r="C4" s="1" t="s">
        <v>38</v>
      </c>
      <c r="D4" s="1" t="s">
        <v>39</v>
      </c>
    </row>
    <row r="5" spans="1:4" ht="18" x14ac:dyDescent="0.35">
      <c r="A5" s="1" t="s">
        <v>42</v>
      </c>
      <c r="B5" s="1" t="s">
        <v>43</v>
      </c>
      <c r="C5" s="1" t="s">
        <v>38</v>
      </c>
      <c r="D5" s="1" t="s">
        <v>39</v>
      </c>
    </row>
    <row r="6" spans="1:4" ht="18" x14ac:dyDescent="0.35">
      <c r="A6" s="1" t="s">
        <v>47</v>
      </c>
      <c r="B6" s="1" t="s">
        <v>48</v>
      </c>
      <c r="C6" s="1" t="s">
        <v>38</v>
      </c>
      <c r="D6" s="1" t="s">
        <v>49</v>
      </c>
    </row>
    <row r="7" spans="1:4" ht="18" x14ac:dyDescent="0.35">
      <c r="A7" s="1" t="s">
        <v>51</v>
      </c>
      <c r="B7" s="1" t="s">
        <v>29</v>
      </c>
      <c r="C7" s="1" t="s">
        <v>52</v>
      </c>
      <c r="D7" s="1" t="s">
        <v>20</v>
      </c>
    </row>
    <row r="8" spans="1:4" ht="18" x14ac:dyDescent="0.35">
      <c r="A8" s="1" t="s">
        <v>54</v>
      </c>
      <c r="B8" s="1" t="s">
        <v>18</v>
      </c>
      <c r="C8" s="1" t="s">
        <v>38</v>
      </c>
      <c r="D8" s="1" t="s">
        <v>55</v>
      </c>
    </row>
    <row r="9" spans="1:4" ht="18" x14ac:dyDescent="0.35">
      <c r="A9" s="1" t="s">
        <v>58</v>
      </c>
      <c r="B9" s="1" t="s">
        <v>59</v>
      </c>
      <c r="C9" s="1" t="s">
        <v>60</v>
      </c>
      <c r="D9" s="1" t="s">
        <v>20</v>
      </c>
    </row>
    <row r="10" spans="1:4" ht="18" x14ac:dyDescent="0.35">
      <c r="A10" s="1" t="s">
        <v>63</v>
      </c>
      <c r="B10" s="1" t="s">
        <v>64</v>
      </c>
      <c r="C10" s="1" t="s">
        <v>60</v>
      </c>
      <c r="D10" s="1" t="s">
        <v>20</v>
      </c>
    </row>
    <row r="11" spans="1:4" ht="18" x14ac:dyDescent="0.35">
      <c r="A11" s="1" t="s">
        <v>65</v>
      </c>
      <c r="B11" s="1" t="s">
        <v>64</v>
      </c>
      <c r="C11" s="1" t="s">
        <v>60</v>
      </c>
      <c r="D11" s="1" t="s">
        <v>49</v>
      </c>
    </row>
    <row r="12" spans="1:4" ht="18" x14ac:dyDescent="0.35">
      <c r="A12" s="1" t="s">
        <v>67</v>
      </c>
      <c r="B12" s="1" t="s">
        <v>29</v>
      </c>
      <c r="C12" s="1" t="s">
        <v>38</v>
      </c>
      <c r="D12" s="1" t="s">
        <v>55</v>
      </c>
    </row>
    <row r="13" spans="1:4" ht="18" x14ac:dyDescent="0.35">
      <c r="A13" s="1" t="s">
        <v>68</v>
      </c>
      <c r="B13" s="1" t="s">
        <v>43</v>
      </c>
      <c r="C13" s="1" t="s">
        <v>30</v>
      </c>
      <c r="D13" s="1" t="s">
        <v>39</v>
      </c>
    </row>
    <row r="14" spans="1:4" ht="18" x14ac:dyDescent="0.35">
      <c r="A14" s="1" t="s">
        <v>69</v>
      </c>
      <c r="B14" s="1" t="s">
        <v>59</v>
      </c>
      <c r="C14" s="1" t="s">
        <v>52</v>
      </c>
      <c r="D14" s="1" t="s">
        <v>20</v>
      </c>
    </row>
    <row r="15" spans="1:4" ht="18" x14ac:dyDescent="0.35">
      <c r="A15" s="1" t="s">
        <v>71</v>
      </c>
      <c r="B15" s="1" t="s">
        <v>72</v>
      </c>
      <c r="C15" s="1" t="s">
        <v>38</v>
      </c>
      <c r="D15" s="1" t="s">
        <v>49</v>
      </c>
    </row>
    <row r="16" spans="1:4" ht="18" x14ac:dyDescent="0.35">
      <c r="A16" s="1" t="s">
        <v>74</v>
      </c>
      <c r="B16" s="1" t="s">
        <v>18</v>
      </c>
      <c r="C16" s="1" t="s">
        <v>19</v>
      </c>
      <c r="D16" s="1" t="s">
        <v>49</v>
      </c>
    </row>
    <row r="17" spans="1:4" ht="18" x14ac:dyDescent="0.35">
      <c r="A17" s="1" t="s">
        <v>75</v>
      </c>
      <c r="B17" s="1" t="s">
        <v>64</v>
      </c>
      <c r="C17" s="1" t="s">
        <v>19</v>
      </c>
      <c r="D17" s="1" t="s">
        <v>20</v>
      </c>
    </row>
    <row r="18" spans="1:4" ht="18" x14ac:dyDescent="0.35">
      <c r="A18" s="1" t="s">
        <v>76</v>
      </c>
      <c r="B18" s="1" t="s">
        <v>18</v>
      </c>
      <c r="C18" s="1" t="s">
        <v>60</v>
      </c>
      <c r="D18" s="1" t="s">
        <v>39</v>
      </c>
    </row>
    <row r="19" spans="1:4" ht="18" x14ac:dyDescent="0.35">
      <c r="A19" s="1" t="s">
        <v>77</v>
      </c>
      <c r="B19" s="1" t="s">
        <v>64</v>
      </c>
      <c r="C19" s="1" t="s">
        <v>38</v>
      </c>
      <c r="D19" s="1" t="s">
        <v>49</v>
      </c>
    </row>
    <row r="20" spans="1:4" ht="18" x14ac:dyDescent="0.35">
      <c r="A20" s="1" t="s">
        <v>78</v>
      </c>
      <c r="B20" s="1" t="s">
        <v>64</v>
      </c>
      <c r="C20" s="1" t="s">
        <v>52</v>
      </c>
      <c r="D20" s="1" t="s">
        <v>79</v>
      </c>
    </row>
    <row r="21" spans="1:4" ht="18" x14ac:dyDescent="0.35">
      <c r="A21" s="1" t="s">
        <v>80</v>
      </c>
      <c r="B21" s="1" t="s">
        <v>43</v>
      </c>
      <c r="C21" s="1" t="s">
        <v>38</v>
      </c>
      <c r="D21" s="1" t="s">
        <v>79</v>
      </c>
    </row>
    <row r="22" spans="1:4" ht="18" x14ac:dyDescent="0.35">
      <c r="A22" s="1" t="s">
        <v>81</v>
      </c>
      <c r="B22" s="1" t="s">
        <v>18</v>
      </c>
      <c r="C22" s="1" t="s">
        <v>30</v>
      </c>
      <c r="D22" s="1" t="s">
        <v>20</v>
      </c>
    </row>
    <row r="23" spans="1:4" ht="18" x14ac:dyDescent="0.35">
      <c r="A23" s="1" t="s">
        <v>83</v>
      </c>
      <c r="B23" s="1" t="s">
        <v>48</v>
      </c>
      <c r="C23" s="1" t="s">
        <v>52</v>
      </c>
      <c r="D23" s="1" t="s">
        <v>20</v>
      </c>
    </row>
    <row r="24" spans="1:4" ht="18" x14ac:dyDescent="0.35">
      <c r="A24" s="1" t="s">
        <v>84</v>
      </c>
      <c r="B24" s="1" t="s">
        <v>43</v>
      </c>
      <c r="C24" s="1" t="s">
        <v>38</v>
      </c>
      <c r="D24" s="1" t="s">
        <v>49</v>
      </c>
    </row>
    <row r="25" spans="1:4" ht="18" x14ac:dyDescent="0.35">
      <c r="A25" s="1" t="s">
        <v>85</v>
      </c>
      <c r="B25" s="1" t="s">
        <v>72</v>
      </c>
      <c r="C25" s="1" t="s">
        <v>52</v>
      </c>
      <c r="D25" s="1" t="s">
        <v>49</v>
      </c>
    </row>
    <row r="26" spans="1:4" ht="18" x14ac:dyDescent="0.35">
      <c r="A26" s="1" t="s">
        <v>86</v>
      </c>
      <c r="B26" s="1" t="s">
        <v>43</v>
      </c>
      <c r="C26" s="1" t="s">
        <v>30</v>
      </c>
      <c r="D26" s="1" t="s">
        <v>39</v>
      </c>
    </row>
    <row r="27" spans="1:4" ht="18" x14ac:dyDescent="0.35">
      <c r="A27" s="1" t="s">
        <v>87</v>
      </c>
      <c r="B27" s="1" t="s">
        <v>43</v>
      </c>
      <c r="C27" s="1" t="s">
        <v>38</v>
      </c>
      <c r="D27" s="1" t="s">
        <v>39</v>
      </c>
    </row>
    <row r="28" spans="1:4" ht="18" x14ac:dyDescent="0.35">
      <c r="A28" s="1" t="s">
        <v>88</v>
      </c>
      <c r="B28" s="1" t="s">
        <v>72</v>
      </c>
      <c r="C28" s="1" t="s">
        <v>30</v>
      </c>
      <c r="D28" s="1" t="s">
        <v>49</v>
      </c>
    </row>
    <row r="29" spans="1:4" ht="18" x14ac:dyDescent="0.35">
      <c r="A29" s="1" t="s">
        <v>89</v>
      </c>
      <c r="B29" s="1" t="s">
        <v>43</v>
      </c>
      <c r="C29" s="1" t="s">
        <v>52</v>
      </c>
      <c r="D29" s="1" t="s">
        <v>55</v>
      </c>
    </row>
    <row r="30" spans="1:4" ht="18" x14ac:dyDescent="0.35">
      <c r="A30" s="1" t="s">
        <v>90</v>
      </c>
      <c r="B30" s="1" t="s">
        <v>59</v>
      </c>
      <c r="C30" s="1" t="s">
        <v>52</v>
      </c>
      <c r="D30" s="1" t="s">
        <v>39</v>
      </c>
    </row>
    <row r="31" spans="1:4" ht="18" x14ac:dyDescent="0.35">
      <c r="A31" s="1" t="s">
        <v>91</v>
      </c>
      <c r="B31" s="1" t="s">
        <v>59</v>
      </c>
      <c r="C31" s="1" t="s">
        <v>52</v>
      </c>
      <c r="D31" s="1" t="s">
        <v>20</v>
      </c>
    </row>
    <row r="32" spans="1:4" ht="18" x14ac:dyDescent="0.35">
      <c r="A32" s="1" t="s">
        <v>93</v>
      </c>
      <c r="B32" s="1" t="s">
        <v>29</v>
      </c>
      <c r="C32" s="1" t="s">
        <v>19</v>
      </c>
      <c r="D32" s="1" t="s">
        <v>39</v>
      </c>
    </row>
    <row r="33" spans="1:4" ht="18" x14ac:dyDescent="0.35">
      <c r="A33" s="1" t="s">
        <v>94</v>
      </c>
      <c r="B33" s="1" t="s">
        <v>29</v>
      </c>
      <c r="C33" s="1" t="s">
        <v>60</v>
      </c>
      <c r="D33" s="1" t="s">
        <v>55</v>
      </c>
    </row>
    <row r="34" spans="1:4" ht="18" x14ac:dyDescent="0.35">
      <c r="A34" s="1" t="s">
        <v>95</v>
      </c>
      <c r="B34" s="1" t="s">
        <v>43</v>
      </c>
      <c r="C34" s="1" t="s">
        <v>60</v>
      </c>
      <c r="D34" s="1" t="s">
        <v>20</v>
      </c>
    </row>
    <row r="35" spans="1:4" ht="18" x14ac:dyDescent="0.35">
      <c r="A35" s="1" t="s">
        <v>96</v>
      </c>
      <c r="B35" s="1" t="s">
        <v>43</v>
      </c>
      <c r="C35" s="1" t="s">
        <v>52</v>
      </c>
      <c r="D35" s="1" t="s">
        <v>55</v>
      </c>
    </row>
    <row r="36" spans="1:4" ht="18" x14ac:dyDescent="0.35">
      <c r="A36" s="1" t="s">
        <v>97</v>
      </c>
      <c r="B36" s="1" t="s">
        <v>48</v>
      </c>
      <c r="C36" s="1" t="s">
        <v>19</v>
      </c>
      <c r="D36" s="1" t="s">
        <v>55</v>
      </c>
    </row>
    <row r="37" spans="1:4" ht="18" x14ac:dyDescent="0.35">
      <c r="A37" s="1" t="s">
        <v>98</v>
      </c>
      <c r="B37" s="1" t="s">
        <v>59</v>
      </c>
      <c r="C37" s="1" t="s">
        <v>19</v>
      </c>
      <c r="D37" s="1" t="s">
        <v>79</v>
      </c>
    </row>
    <row r="38" spans="1:4" ht="18" x14ac:dyDescent="0.35">
      <c r="A38" s="1" t="s">
        <v>99</v>
      </c>
      <c r="B38" s="1" t="s">
        <v>43</v>
      </c>
      <c r="C38" s="1" t="s">
        <v>38</v>
      </c>
      <c r="D38" s="1" t="s">
        <v>39</v>
      </c>
    </row>
    <row r="39" spans="1:4" ht="18" x14ac:dyDescent="0.35">
      <c r="A39" s="1" t="s">
        <v>100</v>
      </c>
      <c r="B39" s="1" t="s">
        <v>64</v>
      </c>
      <c r="C39" s="1" t="s">
        <v>19</v>
      </c>
      <c r="D39" s="1" t="s">
        <v>55</v>
      </c>
    </row>
    <row r="40" spans="1:4" ht="18" x14ac:dyDescent="0.35">
      <c r="A40" s="1" t="s">
        <v>101</v>
      </c>
      <c r="B40" s="1" t="s">
        <v>18</v>
      </c>
      <c r="C40" s="1" t="s">
        <v>19</v>
      </c>
      <c r="D40" s="1" t="s">
        <v>20</v>
      </c>
    </row>
    <row r="41" spans="1:4" ht="18" x14ac:dyDescent="0.35">
      <c r="A41" s="1" t="s">
        <v>102</v>
      </c>
      <c r="B41" s="1" t="s">
        <v>72</v>
      </c>
      <c r="C41" s="1" t="s">
        <v>19</v>
      </c>
      <c r="D41" s="1" t="s">
        <v>49</v>
      </c>
    </row>
    <row r="42" spans="1:4" ht="18" x14ac:dyDescent="0.35">
      <c r="A42" s="1" t="s">
        <v>103</v>
      </c>
      <c r="B42" s="1" t="s">
        <v>104</v>
      </c>
      <c r="C42" s="1" t="s">
        <v>19</v>
      </c>
      <c r="D42" s="1" t="s">
        <v>79</v>
      </c>
    </row>
    <row r="43" spans="1:4" ht="18" x14ac:dyDescent="0.35">
      <c r="A43" s="1">
        <v>2463718</v>
      </c>
      <c r="B43" s="1" t="s">
        <v>64</v>
      </c>
      <c r="C43" s="1" t="s">
        <v>52</v>
      </c>
      <c r="D43" s="1" t="s">
        <v>49</v>
      </c>
    </row>
    <row r="44" spans="1:4" ht="18" x14ac:dyDescent="0.35">
      <c r="A44" s="1" t="s">
        <v>105</v>
      </c>
      <c r="B44" s="1" t="s">
        <v>48</v>
      </c>
      <c r="C44" s="1" t="s">
        <v>60</v>
      </c>
      <c r="D44" s="1" t="s">
        <v>49</v>
      </c>
    </row>
    <row r="45" spans="1:4" ht="18" x14ac:dyDescent="0.35">
      <c r="A45" s="1" t="s">
        <v>106</v>
      </c>
      <c r="B45" s="1" t="s">
        <v>59</v>
      </c>
      <c r="C45" s="1" t="s">
        <v>38</v>
      </c>
      <c r="D45" s="1" t="s">
        <v>79</v>
      </c>
    </row>
    <row r="46" spans="1:4" ht="18" x14ac:dyDescent="0.35">
      <c r="A46" s="1" t="s">
        <v>107</v>
      </c>
      <c r="B46" s="1" t="s">
        <v>48</v>
      </c>
      <c r="C46" s="1" t="s">
        <v>30</v>
      </c>
      <c r="D46" s="1" t="s">
        <v>39</v>
      </c>
    </row>
    <row r="47" spans="1:4" ht="18" x14ac:dyDescent="0.35">
      <c r="A47" s="2">
        <v>960000000000</v>
      </c>
      <c r="B47" s="1" t="s">
        <v>72</v>
      </c>
      <c r="C47" s="1" t="s">
        <v>60</v>
      </c>
      <c r="D47" s="1" t="s">
        <v>20</v>
      </c>
    </row>
    <row r="48" spans="1:4" ht="18" x14ac:dyDescent="0.35">
      <c r="A48" s="1" t="s">
        <v>108</v>
      </c>
      <c r="B48" s="1" t="s">
        <v>29</v>
      </c>
      <c r="C48" s="1" t="s">
        <v>19</v>
      </c>
      <c r="D48" s="1" t="s">
        <v>39</v>
      </c>
    </row>
    <row r="49" spans="1:4" ht="18" x14ac:dyDescent="0.35">
      <c r="A49" s="1" t="s">
        <v>109</v>
      </c>
      <c r="B49" s="1" t="s">
        <v>48</v>
      </c>
      <c r="C49" s="1" t="s">
        <v>60</v>
      </c>
      <c r="D49" s="1" t="s">
        <v>49</v>
      </c>
    </row>
    <row r="50" spans="1:4" ht="18" x14ac:dyDescent="0.35">
      <c r="A50" s="2">
        <v>855000000000000</v>
      </c>
      <c r="B50" s="1" t="s">
        <v>59</v>
      </c>
      <c r="C50" s="1" t="s">
        <v>30</v>
      </c>
      <c r="D50" s="1" t="s">
        <v>39</v>
      </c>
    </row>
    <row r="51" spans="1:4" ht="18" x14ac:dyDescent="0.35">
      <c r="A51" s="1" t="s">
        <v>110</v>
      </c>
      <c r="B51" s="1" t="s">
        <v>72</v>
      </c>
      <c r="C51" s="1" t="s">
        <v>19</v>
      </c>
      <c r="D51" s="1" t="s">
        <v>39</v>
      </c>
    </row>
    <row r="52" spans="1:4" ht="18" x14ac:dyDescent="0.35">
      <c r="A52" s="1" t="s">
        <v>111</v>
      </c>
      <c r="B52" s="1" t="s">
        <v>64</v>
      </c>
      <c r="C52" s="1" t="s">
        <v>60</v>
      </c>
      <c r="D52" s="1" t="s">
        <v>55</v>
      </c>
    </row>
    <row r="53" spans="1:4" ht="18" x14ac:dyDescent="0.35">
      <c r="A53" s="1" t="s">
        <v>112</v>
      </c>
      <c r="B53" s="1" t="s">
        <v>43</v>
      </c>
      <c r="C53" s="1" t="s">
        <v>38</v>
      </c>
      <c r="D53" s="1" t="s">
        <v>39</v>
      </c>
    </row>
    <row r="54" spans="1:4" ht="18" x14ac:dyDescent="0.35">
      <c r="A54" s="1" t="s">
        <v>113</v>
      </c>
      <c r="B54" s="1" t="s">
        <v>29</v>
      </c>
      <c r="C54" s="1" t="s">
        <v>52</v>
      </c>
      <c r="D54" s="1" t="s">
        <v>79</v>
      </c>
    </row>
    <row r="55" spans="1:4" ht="18" x14ac:dyDescent="0.35">
      <c r="A55" s="2" t="s">
        <v>114</v>
      </c>
      <c r="B55" s="1" t="s">
        <v>29</v>
      </c>
      <c r="C55" s="1" t="s">
        <v>30</v>
      </c>
      <c r="D55" s="1" t="s">
        <v>39</v>
      </c>
    </row>
    <row r="56" spans="1:4" ht="18" x14ac:dyDescent="0.35">
      <c r="A56" s="1" t="s">
        <v>115</v>
      </c>
      <c r="B56" s="1" t="s">
        <v>64</v>
      </c>
      <c r="C56" s="1" t="s">
        <v>30</v>
      </c>
      <c r="D56" s="1" t="s">
        <v>55</v>
      </c>
    </row>
    <row r="57" spans="1:4" ht="18" x14ac:dyDescent="0.35">
      <c r="A57" s="1" t="s">
        <v>116</v>
      </c>
      <c r="B57" s="1" t="s">
        <v>48</v>
      </c>
      <c r="C57" s="1" t="s">
        <v>38</v>
      </c>
      <c r="D57" s="1" t="s">
        <v>20</v>
      </c>
    </row>
    <row r="58" spans="1:4" ht="18" x14ac:dyDescent="0.35">
      <c r="A58" s="1" t="s">
        <v>117</v>
      </c>
      <c r="B58" s="1" t="s">
        <v>29</v>
      </c>
      <c r="C58" s="1" t="s">
        <v>38</v>
      </c>
      <c r="D58" s="1" t="s">
        <v>49</v>
      </c>
    </row>
    <row r="59" spans="1:4" ht="18" x14ac:dyDescent="0.35">
      <c r="A59" s="1" t="s">
        <v>118</v>
      </c>
      <c r="B59" s="1" t="s">
        <v>59</v>
      </c>
      <c r="C59" s="1" t="s">
        <v>19</v>
      </c>
      <c r="D59" s="1" t="s">
        <v>39</v>
      </c>
    </row>
    <row r="60" spans="1:4" ht="18" x14ac:dyDescent="0.35">
      <c r="A60" s="1" t="s">
        <v>119</v>
      </c>
      <c r="B60" s="1" t="s">
        <v>43</v>
      </c>
      <c r="C60" s="1" t="s">
        <v>52</v>
      </c>
      <c r="D60" s="1" t="s">
        <v>55</v>
      </c>
    </row>
    <row r="61" spans="1:4" ht="18" x14ac:dyDescent="0.35">
      <c r="A61" s="1" t="s">
        <v>120</v>
      </c>
      <c r="B61" s="1" t="s">
        <v>72</v>
      </c>
      <c r="C61" s="1" t="s">
        <v>19</v>
      </c>
      <c r="D61" s="1" t="s">
        <v>39</v>
      </c>
    </row>
    <row r="62" spans="1:4" ht="18" x14ac:dyDescent="0.35">
      <c r="A62" s="1" t="s">
        <v>121</v>
      </c>
      <c r="B62" s="1" t="s">
        <v>104</v>
      </c>
      <c r="C62" s="1" t="s">
        <v>30</v>
      </c>
      <c r="D62" s="1" t="s">
        <v>55</v>
      </c>
    </row>
    <row r="63" spans="1:4" ht="18" x14ac:dyDescent="0.35">
      <c r="A63" s="1" t="s">
        <v>122</v>
      </c>
      <c r="B63" s="1" t="s">
        <v>29</v>
      </c>
      <c r="C63" s="1" t="s">
        <v>38</v>
      </c>
      <c r="D63" s="1" t="s">
        <v>20</v>
      </c>
    </row>
    <row r="64" spans="1:4" ht="18" x14ac:dyDescent="0.35">
      <c r="A64" s="1" t="s">
        <v>123</v>
      </c>
      <c r="B64" s="1" t="s">
        <v>59</v>
      </c>
      <c r="C64" s="1" t="s">
        <v>19</v>
      </c>
      <c r="D64" s="1" t="s">
        <v>49</v>
      </c>
    </row>
    <row r="65" spans="1:4" ht="18" x14ac:dyDescent="0.35">
      <c r="A65" s="1" t="s">
        <v>124</v>
      </c>
      <c r="B65" s="1" t="s">
        <v>29</v>
      </c>
      <c r="C65" s="1" t="s">
        <v>38</v>
      </c>
      <c r="D65" s="1" t="s">
        <v>49</v>
      </c>
    </row>
    <row r="66" spans="1:4" ht="18" x14ac:dyDescent="0.35">
      <c r="A66" s="1" t="s">
        <v>125</v>
      </c>
      <c r="B66" s="1" t="s">
        <v>104</v>
      </c>
      <c r="C66" s="1" t="s">
        <v>60</v>
      </c>
      <c r="D66" s="1" t="s">
        <v>20</v>
      </c>
    </row>
    <row r="67" spans="1:4" ht="18" x14ac:dyDescent="0.35">
      <c r="A67" s="1" t="s">
        <v>126</v>
      </c>
      <c r="B67" s="1" t="s">
        <v>48</v>
      </c>
      <c r="C67" s="1" t="s">
        <v>19</v>
      </c>
      <c r="D67" s="1" t="s">
        <v>49</v>
      </c>
    </row>
    <row r="68" spans="1:4" ht="18" x14ac:dyDescent="0.35">
      <c r="A68" s="1" t="s">
        <v>127</v>
      </c>
      <c r="B68" s="1" t="s">
        <v>18</v>
      </c>
      <c r="C68" s="1" t="s">
        <v>60</v>
      </c>
      <c r="D68" s="1" t="s">
        <v>39</v>
      </c>
    </row>
    <row r="69" spans="1:4" ht="18" x14ac:dyDescent="0.35">
      <c r="A69" s="1" t="s">
        <v>128</v>
      </c>
      <c r="B69" s="1" t="s">
        <v>43</v>
      </c>
      <c r="C69" s="1" t="s">
        <v>30</v>
      </c>
      <c r="D69" s="1" t="s">
        <v>79</v>
      </c>
    </row>
    <row r="70" spans="1:4" ht="18" x14ac:dyDescent="0.35">
      <c r="A70" s="1" t="s">
        <v>129</v>
      </c>
      <c r="B70" s="1" t="s">
        <v>43</v>
      </c>
      <c r="C70" s="1" t="s">
        <v>38</v>
      </c>
      <c r="D70" s="1" t="s">
        <v>79</v>
      </c>
    </row>
    <row r="71" spans="1:4" ht="18" x14ac:dyDescent="0.35">
      <c r="A71" s="1" t="s">
        <v>130</v>
      </c>
      <c r="B71" s="1" t="s">
        <v>48</v>
      </c>
      <c r="C71" s="1" t="s">
        <v>38</v>
      </c>
      <c r="D71" s="1" t="s">
        <v>20</v>
      </c>
    </row>
    <row r="72" spans="1:4" ht="18" x14ac:dyDescent="0.35">
      <c r="A72" s="1" t="s">
        <v>131</v>
      </c>
      <c r="B72" s="1" t="s">
        <v>29</v>
      </c>
      <c r="C72" s="1" t="s">
        <v>19</v>
      </c>
      <c r="D72" s="1" t="s">
        <v>20</v>
      </c>
    </row>
    <row r="73" spans="1:4" ht="18" x14ac:dyDescent="0.35">
      <c r="A73" s="1" t="s">
        <v>132</v>
      </c>
      <c r="B73" s="1" t="s">
        <v>43</v>
      </c>
      <c r="C73" s="1" t="s">
        <v>38</v>
      </c>
      <c r="D73" s="1" t="s">
        <v>39</v>
      </c>
    </row>
    <row r="74" spans="1:4" ht="18" x14ac:dyDescent="0.35">
      <c r="A74" s="1" t="s">
        <v>133</v>
      </c>
      <c r="B74" s="1" t="s">
        <v>104</v>
      </c>
      <c r="C74" s="1" t="s">
        <v>19</v>
      </c>
      <c r="D74" s="1" t="s">
        <v>49</v>
      </c>
    </row>
    <row r="75" spans="1:4" ht="18" x14ac:dyDescent="0.35">
      <c r="A75" s="1" t="s">
        <v>134</v>
      </c>
      <c r="B75" s="1" t="s">
        <v>104</v>
      </c>
      <c r="C75" s="1" t="s">
        <v>19</v>
      </c>
      <c r="D75" s="1" t="s">
        <v>20</v>
      </c>
    </row>
    <row r="76" spans="1:4" ht="18" x14ac:dyDescent="0.35">
      <c r="A76" s="1" t="s">
        <v>135</v>
      </c>
      <c r="B76" s="1" t="s">
        <v>104</v>
      </c>
      <c r="C76" s="1" t="s">
        <v>52</v>
      </c>
      <c r="D76" s="1" t="s">
        <v>79</v>
      </c>
    </row>
    <row r="77" spans="1:4" ht="18" x14ac:dyDescent="0.35">
      <c r="A77" s="1" t="s">
        <v>136</v>
      </c>
      <c r="B77" s="1" t="s">
        <v>48</v>
      </c>
      <c r="C77" s="1" t="s">
        <v>38</v>
      </c>
      <c r="D77" s="1" t="s">
        <v>39</v>
      </c>
    </row>
    <row r="78" spans="1:4" ht="18" x14ac:dyDescent="0.35">
      <c r="A78" s="1" t="s">
        <v>137</v>
      </c>
      <c r="B78" s="1" t="s">
        <v>64</v>
      </c>
      <c r="C78" s="1" t="s">
        <v>52</v>
      </c>
      <c r="D78" s="1" t="s">
        <v>55</v>
      </c>
    </row>
    <row r="79" spans="1:4" ht="18" x14ac:dyDescent="0.35">
      <c r="A79" s="1" t="s">
        <v>138</v>
      </c>
      <c r="B79" s="1" t="s">
        <v>18</v>
      </c>
      <c r="C79" s="1" t="s">
        <v>60</v>
      </c>
      <c r="D79" s="1" t="s">
        <v>39</v>
      </c>
    </row>
    <row r="80" spans="1:4" ht="18" x14ac:dyDescent="0.35">
      <c r="A80" s="1" t="s">
        <v>139</v>
      </c>
      <c r="B80" s="1" t="s">
        <v>43</v>
      </c>
      <c r="C80" s="1" t="s">
        <v>38</v>
      </c>
      <c r="D80" s="1" t="s">
        <v>55</v>
      </c>
    </row>
    <row r="81" spans="1:4" ht="18" x14ac:dyDescent="0.35">
      <c r="A81" s="1" t="s">
        <v>140</v>
      </c>
      <c r="B81" s="1" t="s">
        <v>72</v>
      </c>
      <c r="C81" s="1" t="s">
        <v>30</v>
      </c>
      <c r="D81" s="1" t="s">
        <v>55</v>
      </c>
    </row>
    <row r="82" spans="1:4" ht="18" x14ac:dyDescent="0.35">
      <c r="A82" s="1" t="s">
        <v>141</v>
      </c>
      <c r="B82" s="1" t="s">
        <v>64</v>
      </c>
      <c r="C82" s="1" t="s">
        <v>52</v>
      </c>
      <c r="D82" s="1" t="s">
        <v>20</v>
      </c>
    </row>
    <row r="83" spans="1:4" ht="18" x14ac:dyDescent="0.35">
      <c r="A83" s="1" t="s">
        <v>142</v>
      </c>
      <c r="B83" s="1" t="s">
        <v>43</v>
      </c>
      <c r="C83" s="1" t="s">
        <v>19</v>
      </c>
      <c r="D83" s="1" t="s">
        <v>39</v>
      </c>
    </row>
    <row r="84" spans="1:4" ht="18" x14ac:dyDescent="0.35">
      <c r="A84" s="1" t="s">
        <v>143</v>
      </c>
      <c r="B84" s="1" t="s">
        <v>72</v>
      </c>
      <c r="C84" s="1" t="s">
        <v>19</v>
      </c>
      <c r="D84" s="1" t="s">
        <v>49</v>
      </c>
    </row>
    <row r="85" spans="1:4" ht="18" x14ac:dyDescent="0.35">
      <c r="A85" s="1" t="s">
        <v>144</v>
      </c>
      <c r="B85" s="1" t="s">
        <v>104</v>
      </c>
      <c r="C85" s="1" t="s">
        <v>30</v>
      </c>
      <c r="D85" s="1" t="s">
        <v>39</v>
      </c>
    </row>
    <row r="86" spans="1:4" ht="18" x14ac:dyDescent="0.35">
      <c r="A86" s="1" t="s">
        <v>145</v>
      </c>
      <c r="B86" s="1" t="s">
        <v>43</v>
      </c>
      <c r="C86" s="1" t="s">
        <v>38</v>
      </c>
      <c r="D86" s="1" t="s">
        <v>79</v>
      </c>
    </row>
    <row r="87" spans="1:4" ht="18" x14ac:dyDescent="0.35">
      <c r="A87" s="1" t="s">
        <v>146</v>
      </c>
      <c r="B87" s="1" t="s">
        <v>43</v>
      </c>
      <c r="C87" s="1" t="s">
        <v>30</v>
      </c>
      <c r="D87" s="1" t="s">
        <v>49</v>
      </c>
    </row>
    <row r="88" spans="1:4" ht="18" x14ac:dyDescent="0.35">
      <c r="A88" s="1" t="s">
        <v>147</v>
      </c>
      <c r="B88" s="1" t="s">
        <v>59</v>
      </c>
      <c r="C88" s="1" t="s">
        <v>30</v>
      </c>
      <c r="D88" s="1" t="s">
        <v>49</v>
      </c>
    </row>
    <row r="89" spans="1:4" ht="18" x14ac:dyDescent="0.35">
      <c r="A89" s="1" t="s">
        <v>148</v>
      </c>
      <c r="B89" s="1" t="s">
        <v>64</v>
      </c>
      <c r="C89" s="1" t="s">
        <v>60</v>
      </c>
      <c r="D89" s="1" t="s">
        <v>55</v>
      </c>
    </row>
    <row r="90" spans="1:4" ht="18" x14ac:dyDescent="0.35">
      <c r="A90" s="1" t="s">
        <v>149</v>
      </c>
      <c r="B90" s="1" t="s">
        <v>43</v>
      </c>
      <c r="C90" s="1" t="s">
        <v>60</v>
      </c>
      <c r="D90" s="1" t="s">
        <v>20</v>
      </c>
    </row>
    <row r="91" spans="1:4" ht="18" x14ac:dyDescent="0.35">
      <c r="A91" s="1" t="s">
        <v>150</v>
      </c>
      <c r="B91" s="1" t="s">
        <v>64</v>
      </c>
      <c r="C91" s="1" t="s">
        <v>38</v>
      </c>
      <c r="D91" s="1" t="s">
        <v>79</v>
      </c>
    </row>
    <row r="92" spans="1:4" ht="18" x14ac:dyDescent="0.35">
      <c r="A92" s="1" t="s">
        <v>151</v>
      </c>
      <c r="B92" s="1" t="s">
        <v>43</v>
      </c>
      <c r="C92" s="1" t="s">
        <v>30</v>
      </c>
      <c r="D92" s="1" t="s">
        <v>39</v>
      </c>
    </row>
    <row r="93" spans="1:4" ht="18" x14ac:dyDescent="0.35">
      <c r="A93" s="1" t="s">
        <v>152</v>
      </c>
      <c r="B93" s="1" t="s">
        <v>43</v>
      </c>
      <c r="C93" s="1" t="s">
        <v>60</v>
      </c>
      <c r="D93" s="1" t="s">
        <v>20</v>
      </c>
    </row>
    <row r="94" spans="1:4" ht="18" x14ac:dyDescent="0.35">
      <c r="A94" s="1" t="s">
        <v>153</v>
      </c>
      <c r="B94" s="1" t="s">
        <v>18</v>
      </c>
      <c r="C94" s="1" t="s">
        <v>19</v>
      </c>
      <c r="D94" s="1" t="s">
        <v>79</v>
      </c>
    </row>
    <row r="95" spans="1:4" ht="18" x14ac:dyDescent="0.35">
      <c r="A95" s="1" t="s">
        <v>154</v>
      </c>
      <c r="B95" s="1" t="s">
        <v>72</v>
      </c>
      <c r="C95" s="1" t="s">
        <v>52</v>
      </c>
      <c r="D95" s="1" t="s">
        <v>20</v>
      </c>
    </row>
    <row r="96" spans="1:4" ht="18" x14ac:dyDescent="0.35">
      <c r="A96" s="1" t="s">
        <v>155</v>
      </c>
      <c r="B96" s="1" t="s">
        <v>104</v>
      </c>
      <c r="C96" s="1" t="s">
        <v>60</v>
      </c>
      <c r="D96" s="1" t="s">
        <v>79</v>
      </c>
    </row>
    <row r="97" spans="1:4" ht="18" x14ac:dyDescent="0.35">
      <c r="A97" s="1" t="s">
        <v>156</v>
      </c>
      <c r="B97" s="1" t="s">
        <v>43</v>
      </c>
      <c r="C97" s="1" t="s">
        <v>60</v>
      </c>
      <c r="D97" s="1" t="s">
        <v>39</v>
      </c>
    </row>
    <row r="98" spans="1:4" ht="18" x14ac:dyDescent="0.35">
      <c r="A98" s="1" t="s">
        <v>157</v>
      </c>
      <c r="B98" s="1" t="s">
        <v>18</v>
      </c>
      <c r="C98" s="1" t="s">
        <v>30</v>
      </c>
      <c r="D98" s="1" t="s">
        <v>20</v>
      </c>
    </row>
    <row r="99" spans="1:4" ht="18" x14ac:dyDescent="0.35">
      <c r="A99" s="1" t="s">
        <v>158</v>
      </c>
      <c r="B99" s="1" t="s">
        <v>72</v>
      </c>
      <c r="C99" s="1" t="s">
        <v>30</v>
      </c>
      <c r="D99" s="1" t="s">
        <v>20</v>
      </c>
    </row>
    <row r="100" spans="1:4" ht="18" x14ac:dyDescent="0.35">
      <c r="A100" s="1" t="s">
        <v>159</v>
      </c>
      <c r="B100" s="1" t="s">
        <v>72</v>
      </c>
      <c r="C100" s="1" t="s">
        <v>19</v>
      </c>
      <c r="D100" s="1" t="s">
        <v>20</v>
      </c>
    </row>
    <row r="101" spans="1:4" ht="18" x14ac:dyDescent="0.35">
      <c r="A101" s="1" t="s">
        <v>160</v>
      </c>
      <c r="B101" s="1" t="s">
        <v>59</v>
      </c>
      <c r="C101" s="1" t="s">
        <v>52</v>
      </c>
      <c r="D101" s="1" t="s">
        <v>39</v>
      </c>
    </row>
    <row r="102" spans="1:4" ht="18" x14ac:dyDescent="0.35">
      <c r="A102" s="1" t="s">
        <v>161</v>
      </c>
      <c r="B102" s="1" t="s">
        <v>72</v>
      </c>
      <c r="C102" s="1" t="s">
        <v>38</v>
      </c>
      <c r="D102" s="1" t="s">
        <v>39</v>
      </c>
    </row>
    <row r="103" spans="1:4" ht="18" x14ac:dyDescent="0.35">
      <c r="A103" s="1" t="s">
        <v>162</v>
      </c>
      <c r="B103" s="1" t="s">
        <v>104</v>
      </c>
      <c r="C103" s="1" t="s">
        <v>38</v>
      </c>
      <c r="D103" s="1" t="s">
        <v>20</v>
      </c>
    </row>
    <row r="104" spans="1:4" ht="18" x14ac:dyDescent="0.35">
      <c r="A104" s="1" t="s">
        <v>163</v>
      </c>
      <c r="B104" s="1" t="s">
        <v>43</v>
      </c>
      <c r="C104" s="1" t="s">
        <v>19</v>
      </c>
      <c r="D104" s="1" t="s">
        <v>20</v>
      </c>
    </row>
    <row r="105" spans="1:4" ht="18" x14ac:dyDescent="0.35">
      <c r="A105" s="1" t="s">
        <v>164</v>
      </c>
      <c r="B105" s="1" t="s">
        <v>43</v>
      </c>
      <c r="C105" s="1" t="s">
        <v>38</v>
      </c>
      <c r="D105" s="1" t="s">
        <v>49</v>
      </c>
    </row>
    <row r="106" spans="1:4" ht="18" x14ac:dyDescent="0.35">
      <c r="A106" s="1" t="s">
        <v>165</v>
      </c>
      <c r="B106" s="1" t="s">
        <v>59</v>
      </c>
      <c r="C106" s="1" t="s">
        <v>52</v>
      </c>
      <c r="D106" s="1" t="s">
        <v>49</v>
      </c>
    </row>
    <row r="107" spans="1:4" ht="18" x14ac:dyDescent="0.35">
      <c r="A107" s="1" t="s">
        <v>166</v>
      </c>
      <c r="B107" s="1" t="s">
        <v>43</v>
      </c>
      <c r="C107" s="1" t="s">
        <v>30</v>
      </c>
      <c r="D107" s="1" t="s">
        <v>79</v>
      </c>
    </row>
    <row r="108" spans="1:4" ht="18" x14ac:dyDescent="0.35">
      <c r="A108" s="1">
        <v>53333442</v>
      </c>
      <c r="B108" s="1" t="s">
        <v>29</v>
      </c>
      <c r="C108" s="1" t="s">
        <v>52</v>
      </c>
      <c r="D108" s="1" t="s">
        <v>39</v>
      </c>
    </row>
    <row r="109" spans="1:4" ht="18" x14ac:dyDescent="0.35">
      <c r="A109" s="1" t="s">
        <v>167</v>
      </c>
      <c r="B109" s="1" t="s">
        <v>104</v>
      </c>
      <c r="C109" s="1" t="s">
        <v>19</v>
      </c>
      <c r="D109" s="1" t="s">
        <v>79</v>
      </c>
    </row>
    <row r="110" spans="1:4" ht="18" x14ac:dyDescent="0.35">
      <c r="A110" s="1" t="s">
        <v>168</v>
      </c>
      <c r="B110" s="1" t="s">
        <v>104</v>
      </c>
      <c r="C110" s="1" t="s">
        <v>60</v>
      </c>
      <c r="D110" s="1" t="s">
        <v>49</v>
      </c>
    </row>
    <row r="111" spans="1:4" ht="18" x14ac:dyDescent="0.35">
      <c r="A111" s="1" t="s">
        <v>169</v>
      </c>
      <c r="B111" s="1" t="s">
        <v>48</v>
      </c>
      <c r="C111" s="1" t="s">
        <v>52</v>
      </c>
      <c r="D111" s="1" t="s">
        <v>39</v>
      </c>
    </row>
    <row r="112" spans="1:4" ht="18" x14ac:dyDescent="0.35">
      <c r="A112" s="1" t="s">
        <v>170</v>
      </c>
      <c r="B112" s="1" t="s">
        <v>18</v>
      </c>
      <c r="C112" s="1" t="s">
        <v>52</v>
      </c>
      <c r="D112" s="1" t="s">
        <v>20</v>
      </c>
    </row>
    <row r="113" spans="1:4" ht="18" x14ac:dyDescent="0.35">
      <c r="A113" s="1" t="s">
        <v>171</v>
      </c>
      <c r="B113" s="1" t="s">
        <v>64</v>
      </c>
      <c r="C113" s="1" t="s">
        <v>38</v>
      </c>
      <c r="D113" s="1" t="s">
        <v>49</v>
      </c>
    </row>
    <row r="114" spans="1:4" ht="18" x14ac:dyDescent="0.35">
      <c r="A114" s="1" t="s">
        <v>172</v>
      </c>
      <c r="B114" s="1" t="s">
        <v>64</v>
      </c>
      <c r="C114" s="1" t="s">
        <v>60</v>
      </c>
      <c r="D114" s="1" t="s">
        <v>55</v>
      </c>
    </row>
    <row r="115" spans="1:4" ht="18" x14ac:dyDescent="0.35">
      <c r="A115" s="1" t="s">
        <v>173</v>
      </c>
      <c r="B115" s="1" t="s">
        <v>104</v>
      </c>
      <c r="C115" s="1" t="s">
        <v>52</v>
      </c>
      <c r="D115" s="1" t="s">
        <v>79</v>
      </c>
    </row>
    <row r="116" spans="1:4" ht="18" x14ac:dyDescent="0.35">
      <c r="A116" s="1" t="s">
        <v>174</v>
      </c>
      <c r="B116" s="1" t="s">
        <v>59</v>
      </c>
      <c r="C116" s="1" t="s">
        <v>30</v>
      </c>
      <c r="D116" s="1" t="s">
        <v>39</v>
      </c>
    </row>
    <row r="117" spans="1:4" ht="18" x14ac:dyDescent="0.35">
      <c r="A117" s="1" t="s">
        <v>175</v>
      </c>
      <c r="B117" s="1" t="s">
        <v>72</v>
      </c>
      <c r="C117" s="1" t="s">
        <v>38</v>
      </c>
      <c r="D117" s="1" t="s">
        <v>79</v>
      </c>
    </row>
    <row r="118" spans="1:4" ht="18" x14ac:dyDescent="0.35">
      <c r="A118" s="1" t="s">
        <v>176</v>
      </c>
      <c r="B118" s="1" t="s">
        <v>59</v>
      </c>
      <c r="C118" s="1" t="s">
        <v>60</v>
      </c>
      <c r="D118" s="1" t="s">
        <v>39</v>
      </c>
    </row>
    <row r="119" spans="1:4" ht="18" x14ac:dyDescent="0.35">
      <c r="A119" s="1" t="s">
        <v>177</v>
      </c>
      <c r="B119" s="1" t="s">
        <v>29</v>
      </c>
      <c r="C119" s="1" t="s">
        <v>52</v>
      </c>
      <c r="D119" s="1" t="s">
        <v>39</v>
      </c>
    </row>
    <row r="120" spans="1:4" ht="18" x14ac:dyDescent="0.35">
      <c r="A120" s="1" t="s">
        <v>178</v>
      </c>
      <c r="B120" s="1" t="s">
        <v>72</v>
      </c>
      <c r="C120" s="1" t="s">
        <v>19</v>
      </c>
      <c r="D120" s="1" t="s">
        <v>55</v>
      </c>
    </row>
    <row r="121" spans="1:4" ht="18" x14ac:dyDescent="0.35">
      <c r="A121" s="1" t="s">
        <v>179</v>
      </c>
      <c r="B121" s="1" t="s">
        <v>64</v>
      </c>
      <c r="C121" s="1" t="s">
        <v>19</v>
      </c>
      <c r="D121" s="1" t="s">
        <v>20</v>
      </c>
    </row>
    <row r="122" spans="1:4" ht="18" x14ac:dyDescent="0.35">
      <c r="A122" s="1" t="s">
        <v>180</v>
      </c>
      <c r="B122" s="1" t="s">
        <v>59</v>
      </c>
      <c r="C122" s="1" t="s">
        <v>38</v>
      </c>
      <c r="D122" s="1" t="s">
        <v>20</v>
      </c>
    </row>
    <row r="123" spans="1:4" ht="18" x14ac:dyDescent="0.35">
      <c r="A123" s="1" t="s">
        <v>181</v>
      </c>
      <c r="B123" s="1" t="s">
        <v>18</v>
      </c>
      <c r="C123" s="1" t="s">
        <v>19</v>
      </c>
      <c r="D123" s="1" t="s">
        <v>55</v>
      </c>
    </row>
    <row r="124" spans="1:4" ht="18" x14ac:dyDescent="0.35">
      <c r="A124" s="1" t="s">
        <v>182</v>
      </c>
      <c r="B124" s="1" t="s">
        <v>48</v>
      </c>
      <c r="C124" s="1" t="s">
        <v>19</v>
      </c>
      <c r="D124" s="1" t="s">
        <v>49</v>
      </c>
    </row>
    <row r="125" spans="1:4" ht="18" x14ac:dyDescent="0.35">
      <c r="A125" s="1" t="s">
        <v>183</v>
      </c>
      <c r="B125" s="1" t="s">
        <v>18</v>
      </c>
      <c r="C125" s="1" t="s">
        <v>38</v>
      </c>
      <c r="D125" s="1" t="s">
        <v>55</v>
      </c>
    </row>
    <row r="126" spans="1:4" ht="18" x14ac:dyDescent="0.35">
      <c r="A126" s="2" t="s">
        <v>184</v>
      </c>
      <c r="B126" s="1" t="s">
        <v>64</v>
      </c>
      <c r="C126" s="1" t="s">
        <v>60</v>
      </c>
      <c r="D126" s="1" t="s">
        <v>79</v>
      </c>
    </row>
    <row r="127" spans="1:4" ht="18" x14ac:dyDescent="0.35">
      <c r="A127" s="2" t="s">
        <v>185</v>
      </c>
      <c r="B127" s="1" t="s">
        <v>59</v>
      </c>
      <c r="C127" s="1" t="s">
        <v>38</v>
      </c>
      <c r="D127" s="1" t="s">
        <v>55</v>
      </c>
    </row>
    <row r="128" spans="1:4" ht="18" x14ac:dyDescent="0.35">
      <c r="A128" s="1" t="s">
        <v>186</v>
      </c>
      <c r="B128" s="1" t="s">
        <v>72</v>
      </c>
      <c r="C128" s="1" t="s">
        <v>38</v>
      </c>
      <c r="D128" s="1" t="s">
        <v>20</v>
      </c>
    </row>
    <row r="129" spans="1:4" ht="18" x14ac:dyDescent="0.35">
      <c r="A129" s="1" t="s">
        <v>187</v>
      </c>
      <c r="B129" s="1" t="s">
        <v>48</v>
      </c>
      <c r="C129" s="1" t="s">
        <v>60</v>
      </c>
      <c r="D129" s="1" t="s">
        <v>20</v>
      </c>
    </row>
    <row r="130" spans="1:4" ht="18" x14ac:dyDescent="0.35">
      <c r="A130" s="1" t="s">
        <v>188</v>
      </c>
      <c r="B130" s="1" t="s">
        <v>64</v>
      </c>
      <c r="C130" s="1" t="s">
        <v>60</v>
      </c>
      <c r="D130" s="1" t="s">
        <v>55</v>
      </c>
    </row>
    <row r="131" spans="1:4" ht="18" x14ac:dyDescent="0.35">
      <c r="A131" s="1" t="s">
        <v>189</v>
      </c>
      <c r="B131" s="1" t="s">
        <v>29</v>
      </c>
      <c r="C131" s="1" t="s">
        <v>38</v>
      </c>
      <c r="D131" s="1" t="s">
        <v>39</v>
      </c>
    </row>
    <row r="132" spans="1:4" ht="18" x14ac:dyDescent="0.35">
      <c r="A132" s="1" t="s">
        <v>190</v>
      </c>
      <c r="B132" s="1" t="s">
        <v>43</v>
      </c>
      <c r="C132" s="1" t="s">
        <v>52</v>
      </c>
      <c r="D132" s="1" t="s">
        <v>79</v>
      </c>
    </row>
    <row r="133" spans="1:4" ht="18" x14ac:dyDescent="0.35">
      <c r="A133" s="1" t="s">
        <v>191</v>
      </c>
      <c r="B133" s="1" t="s">
        <v>29</v>
      </c>
      <c r="C133" s="1" t="s">
        <v>30</v>
      </c>
      <c r="D133" s="1" t="s">
        <v>79</v>
      </c>
    </row>
    <row r="134" spans="1:4" ht="18" x14ac:dyDescent="0.35">
      <c r="A134" s="1" t="s">
        <v>192</v>
      </c>
      <c r="B134" s="1" t="s">
        <v>43</v>
      </c>
      <c r="C134" s="1" t="s">
        <v>30</v>
      </c>
      <c r="D134" s="1" t="s">
        <v>79</v>
      </c>
    </row>
    <row r="135" spans="1:4" ht="18" x14ac:dyDescent="0.35">
      <c r="A135" s="1" t="s">
        <v>193</v>
      </c>
      <c r="B135" s="1" t="s">
        <v>48</v>
      </c>
      <c r="C135" s="1" t="s">
        <v>19</v>
      </c>
      <c r="D135" s="1" t="s">
        <v>39</v>
      </c>
    </row>
    <row r="136" spans="1:4" ht="18" x14ac:dyDescent="0.35">
      <c r="A136" s="1" t="s">
        <v>194</v>
      </c>
      <c r="B136" s="1" t="s">
        <v>104</v>
      </c>
      <c r="C136" s="1" t="s">
        <v>52</v>
      </c>
      <c r="D136" s="1" t="s">
        <v>55</v>
      </c>
    </row>
    <row r="137" spans="1:4" ht="18" x14ac:dyDescent="0.35">
      <c r="A137" s="1" t="s">
        <v>195</v>
      </c>
      <c r="B137" s="1" t="s">
        <v>29</v>
      </c>
      <c r="C137" s="1" t="s">
        <v>30</v>
      </c>
      <c r="D137" s="1" t="s">
        <v>39</v>
      </c>
    </row>
    <row r="138" spans="1:4" ht="18" x14ac:dyDescent="0.35">
      <c r="A138" s="1" t="s">
        <v>196</v>
      </c>
      <c r="B138" s="1" t="s">
        <v>18</v>
      </c>
      <c r="C138" s="1" t="s">
        <v>60</v>
      </c>
      <c r="D138" s="1" t="s">
        <v>55</v>
      </c>
    </row>
    <row r="139" spans="1:4" ht="18" x14ac:dyDescent="0.35">
      <c r="A139" s="1" t="s">
        <v>197</v>
      </c>
      <c r="B139" s="1" t="s">
        <v>18</v>
      </c>
      <c r="C139" s="1" t="s">
        <v>38</v>
      </c>
      <c r="D139" s="1" t="s">
        <v>49</v>
      </c>
    </row>
    <row r="140" spans="1:4" ht="18" x14ac:dyDescent="0.35">
      <c r="A140" s="1" t="s">
        <v>198</v>
      </c>
      <c r="B140" s="1" t="s">
        <v>18</v>
      </c>
      <c r="C140" s="1" t="s">
        <v>52</v>
      </c>
      <c r="D140" s="1" t="s">
        <v>55</v>
      </c>
    </row>
    <row r="141" spans="1:4" ht="18" x14ac:dyDescent="0.35">
      <c r="A141" s="1" t="s">
        <v>199</v>
      </c>
      <c r="B141" s="1" t="s">
        <v>64</v>
      </c>
      <c r="C141" s="1" t="s">
        <v>30</v>
      </c>
      <c r="D141" s="1" t="s">
        <v>55</v>
      </c>
    </row>
    <row r="142" spans="1:4" ht="18" x14ac:dyDescent="0.35">
      <c r="A142" s="1" t="s">
        <v>200</v>
      </c>
      <c r="B142" s="1" t="s">
        <v>29</v>
      </c>
      <c r="C142" s="1" t="s">
        <v>52</v>
      </c>
      <c r="D142" s="1" t="s">
        <v>20</v>
      </c>
    </row>
    <row r="143" spans="1:4" ht="18" x14ac:dyDescent="0.35">
      <c r="A143" s="1" t="s">
        <v>201</v>
      </c>
      <c r="B143" s="1" t="s">
        <v>18</v>
      </c>
      <c r="C143" s="1" t="s">
        <v>52</v>
      </c>
      <c r="D143" s="1" t="s">
        <v>49</v>
      </c>
    </row>
    <row r="144" spans="1:4" ht="18" x14ac:dyDescent="0.35">
      <c r="A144" s="1" t="s">
        <v>202</v>
      </c>
      <c r="B144" s="1" t="s">
        <v>18</v>
      </c>
      <c r="C144" s="1" t="s">
        <v>19</v>
      </c>
      <c r="D144" s="1" t="s">
        <v>20</v>
      </c>
    </row>
    <row r="145" spans="1:4" ht="18" x14ac:dyDescent="0.35">
      <c r="A145" s="1" t="s">
        <v>203</v>
      </c>
      <c r="B145" s="1" t="s">
        <v>104</v>
      </c>
      <c r="C145" s="1" t="s">
        <v>38</v>
      </c>
      <c r="D145" s="1" t="s">
        <v>20</v>
      </c>
    </row>
    <row r="146" spans="1:4" ht="18" x14ac:dyDescent="0.35">
      <c r="A146" s="2" t="s">
        <v>204</v>
      </c>
      <c r="B146" s="1" t="s">
        <v>43</v>
      </c>
      <c r="C146" s="1" t="s">
        <v>19</v>
      </c>
      <c r="D146" s="1" t="s">
        <v>20</v>
      </c>
    </row>
    <row r="147" spans="1:4" ht="18" x14ac:dyDescent="0.35">
      <c r="A147" s="2" t="s">
        <v>205</v>
      </c>
      <c r="B147" s="1" t="s">
        <v>64</v>
      </c>
      <c r="C147" s="1" t="s">
        <v>60</v>
      </c>
      <c r="D147" s="1" t="s">
        <v>49</v>
      </c>
    </row>
    <row r="148" spans="1:4" ht="18" x14ac:dyDescent="0.35">
      <c r="A148" s="1" t="s">
        <v>206</v>
      </c>
      <c r="B148" s="1" t="s">
        <v>104</v>
      </c>
      <c r="C148" s="1" t="s">
        <v>52</v>
      </c>
      <c r="D148" s="1" t="s">
        <v>39</v>
      </c>
    </row>
    <row r="149" spans="1:4" ht="18" x14ac:dyDescent="0.35">
      <c r="A149" s="1" t="s">
        <v>207</v>
      </c>
      <c r="B149" s="1" t="s">
        <v>29</v>
      </c>
      <c r="C149" s="1" t="s">
        <v>19</v>
      </c>
      <c r="D149" s="1" t="s">
        <v>39</v>
      </c>
    </row>
    <row r="150" spans="1:4" ht="18" x14ac:dyDescent="0.35">
      <c r="A150" s="1">
        <v>35737949</v>
      </c>
      <c r="B150" s="1" t="s">
        <v>29</v>
      </c>
      <c r="C150" s="1" t="s">
        <v>19</v>
      </c>
      <c r="D150" s="1" t="s">
        <v>49</v>
      </c>
    </row>
    <row r="151" spans="1:4" ht="18" x14ac:dyDescent="0.35">
      <c r="A151" s="1" t="s">
        <v>208</v>
      </c>
      <c r="B151" s="1" t="s">
        <v>43</v>
      </c>
      <c r="C151" s="1" t="s">
        <v>30</v>
      </c>
      <c r="D151" s="1" t="s">
        <v>55</v>
      </c>
    </row>
    <row r="152" spans="1:4" ht="18" x14ac:dyDescent="0.35">
      <c r="A152" s="1" t="s">
        <v>209</v>
      </c>
      <c r="B152" s="1" t="s">
        <v>18</v>
      </c>
      <c r="C152" s="1" t="s">
        <v>19</v>
      </c>
      <c r="D152" s="1" t="s">
        <v>79</v>
      </c>
    </row>
    <row r="153" spans="1:4" ht="18" x14ac:dyDescent="0.35">
      <c r="A153" s="1" t="s">
        <v>210</v>
      </c>
      <c r="B153" s="1" t="s">
        <v>64</v>
      </c>
      <c r="C153" s="1" t="s">
        <v>52</v>
      </c>
      <c r="D153" s="1" t="s">
        <v>39</v>
      </c>
    </row>
    <row r="154" spans="1:4" ht="18" x14ac:dyDescent="0.35">
      <c r="A154" s="1" t="s">
        <v>211</v>
      </c>
      <c r="B154" s="1" t="s">
        <v>59</v>
      </c>
      <c r="C154" s="1" t="s">
        <v>60</v>
      </c>
      <c r="D154" s="1" t="s">
        <v>79</v>
      </c>
    </row>
    <row r="155" spans="1:4" ht="18" x14ac:dyDescent="0.35">
      <c r="A155" s="1" t="s">
        <v>212</v>
      </c>
      <c r="B155" s="1" t="s">
        <v>48</v>
      </c>
      <c r="C155" s="1" t="s">
        <v>30</v>
      </c>
      <c r="D155" s="1" t="s">
        <v>55</v>
      </c>
    </row>
    <row r="156" spans="1:4" ht="18" x14ac:dyDescent="0.35">
      <c r="A156" s="1" t="s">
        <v>213</v>
      </c>
      <c r="B156" s="1" t="s">
        <v>104</v>
      </c>
      <c r="C156" s="1" t="s">
        <v>19</v>
      </c>
      <c r="D156" s="1" t="s">
        <v>39</v>
      </c>
    </row>
    <row r="157" spans="1:4" ht="18" x14ac:dyDescent="0.35">
      <c r="A157" s="1" t="s">
        <v>214</v>
      </c>
      <c r="B157" s="1" t="s">
        <v>64</v>
      </c>
      <c r="C157" s="1" t="s">
        <v>38</v>
      </c>
      <c r="D157" s="1" t="s">
        <v>79</v>
      </c>
    </row>
    <row r="158" spans="1:4" ht="18" x14ac:dyDescent="0.35">
      <c r="A158" s="1" t="s">
        <v>215</v>
      </c>
      <c r="B158" s="1" t="s">
        <v>104</v>
      </c>
      <c r="C158" s="1" t="s">
        <v>52</v>
      </c>
      <c r="D158" s="1" t="s">
        <v>49</v>
      </c>
    </row>
    <row r="159" spans="1:4" ht="18" x14ac:dyDescent="0.35">
      <c r="A159" s="1" t="s">
        <v>216</v>
      </c>
      <c r="B159" s="1" t="s">
        <v>43</v>
      </c>
      <c r="C159" s="1" t="s">
        <v>52</v>
      </c>
      <c r="D159" s="1" t="s">
        <v>20</v>
      </c>
    </row>
    <row r="160" spans="1:4" ht="18" x14ac:dyDescent="0.35">
      <c r="A160" s="1" t="s">
        <v>217</v>
      </c>
      <c r="B160" s="1" t="s">
        <v>43</v>
      </c>
      <c r="C160" s="1" t="s">
        <v>30</v>
      </c>
      <c r="D160" s="1" t="s">
        <v>20</v>
      </c>
    </row>
    <row r="161" spans="1:4" ht="18" x14ac:dyDescent="0.35">
      <c r="A161" s="1" t="s">
        <v>218</v>
      </c>
      <c r="B161" s="1" t="s">
        <v>72</v>
      </c>
      <c r="C161" s="1" t="s">
        <v>60</v>
      </c>
      <c r="D161" s="1" t="s">
        <v>39</v>
      </c>
    </row>
    <row r="162" spans="1:4" ht="18" x14ac:dyDescent="0.35">
      <c r="A162" s="2">
        <v>701000000000</v>
      </c>
      <c r="B162" s="1" t="s">
        <v>29</v>
      </c>
      <c r="C162" s="1" t="s">
        <v>60</v>
      </c>
      <c r="D162" s="1" t="s">
        <v>20</v>
      </c>
    </row>
    <row r="163" spans="1:4" ht="18" x14ac:dyDescent="0.35">
      <c r="A163" s="1" t="s">
        <v>219</v>
      </c>
      <c r="B163" s="1" t="s">
        <v>48</v>
      </c>
      <c r="C163" s="1" t="s">
        <v>30</v>
      </c>
      <c r="D163" s="1" t="s">
        <v>49</v>
      </c>
    </row>
    <row r="164" spans="1:4" ht="18" x14ac:dyDescent="0.35">
      <c r="A164" s="1" t="s">
        <v>220</v>
      </c>
      <c r="B164" s="1" t="s">
        <v>43</v>
      </c>
      <c r="C164" s="1" t="s">
        <v>60</v>
      </c>
      <c r="D164" s="1" t="s">
        <v>49</v>
      </c>
    </row>
    <row r="165" spans="1:4" ht="18" x14ac:dyDescent="0.35">
      <c r="A165" s="1" t="s">
        <v>221</v>
      </c>
      <c r="B165" s="1" t="s">
        <v>104</v>
      </c>
      <c r="C165" s="1" t="s">
        <v>30</v>
      </c>
      <c r="D165" s="1" t="s">
        <v>49</v>
      </c>
    </row>
    <row r="166" spans="1:4" ht="18" x14ac:dyDescent="0.35">
      <c r="A166" s="1" t="s">
        <v>222</v>
      </c>
      <c r="B166" s="1" t="s">
        <v>29</v>
      </c>
      <c r="C166" s="1" t="s">
        <v>38</v>
      </c>
      <c r="D166" s="1" t="s">
        <v>49</v>
      </c>
    </row>
    <row r="167" spans="1:4" ht="18" x14ac:dyDescent="0.35">
      <c r="A167" s="1" t="s">
        <v>223</v>
      </c>
      <c r="B167" s="1" t="s">
        <v>43</v>
      </c>
      <c r="C167" s="1" t="s">
        <v>19</v>
      </c>
      <c r="D167" s="1" t="s">
        <v>20</v>
      </c>
    </row>
    <row r="168" spans="1:4" ht="18" x14ac:dyDescent="0.35">
      <c r="A168" s="1" t="s">
        <v>224</v>
      </c>
      <c r="B168" s="1" t="s">
        <v>48</v>
      </c>
      <c r="C168" s="1" t="s">
        <v>30</v>
      </c>
      <c r="D168" s="1" t="s">
        <v>79</v>
      </c>
    </row>
    <row r="169" spans="1:4" ht="18" x14ac:dyDescent="0.35">
      <c r="A169" s="1" t="s">
        <v>225</v>
      </c>
      <c r="B169" s="1" t="s">
        <v>104</v>
      </c>
      <c r="C169" s="1" t="s">
        <v>60</v>
      </c>
      <c r="D169" s="1" t="s">
        <v>49</v>
      </c>
    </row>
    <row r="170" spans="1:4" ht="18" x14ac:dyDescent="0.35">
      <c r="A170" s="1" t="s">
        <v>226</v>
      </c>
      <c r="B170" s="1" t="s">
        <v>43</v>
      </c>
      <c r="C170" s="1" t="s">
        <v>60</v>
      </c>
      <c r="D170" s="1" t="s">
        <v>49</v>
      </c>
    </row>
    <row r="171" spans="1:4" ht="18" x14ac:dyDescent="0.35">
      <c r="A171" s="1" t="s">
        <v>227</v>
      </c>
      <c r="B171" s="1" t="s">
        <v>104</v>
      </c>
      <c r="C171" s="1" t="s">
        <v>19</v>
      </c>
      <c r="D171" s="1" t="s">
        <v>55</v>
      </c>
    </row>
    <row r="172" spans="1:4" ht="18" x14ac:dyDescent="0.35">
      <c r="A172" s="1" t="s">
        <v>228</v>
      </c>
      <c r="B172" s="1" t="s">
        <v>43</v>
      </c>
      <c r="C172" s="1" t="s">
        <v>60</v>
      </c>
      <c r="D172" s="1" t="s">
        <v>20</v>
      </c>
    </row>
    <row r="173" spans="1:4" ht="18" x14ac:dyDescent="0.35">
      <c r="A173" s="1" t="s">
        <v>229</v>
      </c>
      <c r="B173" s="1" t="s">
        <v>59</v>
      </c>
      <c r="C173" s="1" t="s">
        <v>30</v>
      </c>
      <c r="D173" s="1" t="s">
        <v>55</v>
      </c>
    </row>
    <row r="174" spans="1:4" ht="18" x14ac:dyDescent="0.35">
      <c r="A174" s="1" t="s">
        <v>230</v>
      </c>
      <c r="B174" s="1" t="s">
        <v>48</v>
      </c>
      <c r="C174" s="1" t="s">
        <v>38</v>
      </c>
      <c r="D174" s="1" t="s">
        <v>55</v>
      </c>
    </row>
    <row r="175" spans="1:4" ht="18" x14ac:dyDescent="0.35">
      <c r="A175" s="1">
        <v>37426413</v>
      </c>
      <c r="B175" s="1" t="s">
        <v>29</v>
      </c>
      <c r="C175" s="1" t="s">
        <v>30</v>
      </c>
      <c r="D175" s="1" t="s">
        <v>55</v>
      </c>
    </row>
    <row r="176" spans="1:4" ht="18" x14ac:dyDescent="0.35">
      <c r="A176" s="1" t="s">
        <v>231</v>
      </c>
      <c r="B176" s="1" t="s">
        <v>104</v>
      </c>
      <c r="C176" s="1" t="s">
        <v>38</v>
      </c>
      <c r="D176" s="1" t="s">
        <v>49</v>
      </c>
    </row>
    <row r="177" spans="1:4" ht="18" x14ac:dyDescent="0.35">
      <c r="A177" s="1" t="s">
        <v>232</v>
      </c>
      <c r="B177" s="1" t="s">
        <v>43</v>
      </c>
      <c r="C177" s="1" t="s">
        <v>19</v>
      </c>
      <c r="D177" s="1" t="s">
        <v>20</v>
      </c>
    </row>
    <row r="178" spans="1:4" ht="18" x14ac:dyDescent="0.35">
      <c r="A178" s="1" t="s">
        <v>233</v>
      </c>
      <c r="B178" s="1" t="s">
        <v>29</v>
      </c>
      <c r="C178" s="1" t="s">
        <v>38</v>
      </c>
      <c r="D178" s="1" t="s">
        <v>39</v>
      </c>
    </row>
    <row r="179" spans="1:4" ht="18" x14ac:dyDescent="0.35">
      <c r="A179" s="1" t="s">
        <v>234</v>
      </c>
      <c r="B179" s="1" t="s">
        <v>104</v>
      </c>
      <c r="C179" s="1" t="s">
        <v>52</v>
      </c>
      <c r="D179" s="1" t="s">
        <v>39</v>
      </c>
    </row>
    <row r="180" spans="1:4" ht="18" x14ac:dyDescent="0.35">
      <c r="A180" s="1" t="s">
        <v>235</v>
      </c>
      <c r="B180" s="1" t="s">
        <v>64</v>
      </c>
      <c r="C180" s="1" t="s">
        <v>52</v>
      </c>
      <c r="D180" s="1" t="s">
        <v>79</v>
      </c>
    </row>
    <row r="181" spans="1:4" ht="18" x14ac:dyDescent="0.35">
      <c r="A181" s="1" t="s">
        <v>236</v>
      </c>
      <c r="B181" s="1" t="s">
        <v>48</v>
      </c>
      <c r="C181" s="1" t="s">
        <v>52</v>
      </c>
      <c r="D181" s="1" t="s">
        <v>39</v>
      </c>
    </row>
    <row r="182" spans="1:4" ht="18" x14ac:dyDescent="0.35">
      <c r="A182" s="1">
        <v>5543578</v>
      </c>
      <c r="B182" s="1" t="s">
        <v>104</v>
      </c>
      <c r="C182" s="1" t="s">
        <v>60</v>
      </c>
      <c r="D182" s="1" t="s">
        <v>20</v>
      </c>
    </row>
    <row r="183" spans="1:4" ht="18" x14ac:dyDescent="0.35">
      <c r="A183" s="1" t="s">
        <v>237</v>
      </c>
      <c r="B183" s="1" t="s">
        <v>48</v>
      </c>
      <c r="C183" s="1" t="s">
        <v>52</v>
      </c>
      <c r="D183" s="1" t="s">
        <v>79</v>
      </c>
    </row>
    <row r="184" spans="1:4" ht="18" x14ac:dyDescent="0.35">
      <c r="A184" s="1" t="s">
        <v>238</v>
      </c>
      <c r="B184" s="1" t="s">
        <v>43</v>
      </c>
      <c r="C184" s="1" t="s">
        <v>52</v>
      </c>
      <c r="D184" s="1" t="s">
        <v>79</v>
      </c>
    </row>
    <row r="185" spans="1:4" ht="18" x14ac:dyDescent="0.35">
      <c r="A185" s="1" t="s">
        <v>239</v>
      </c>
      <c r="B185" s="1" t="s">
        <v>72</v>
      </c>
      <c r="C185" s="1" t="s">
        <v>52</v>
      </c>
      <c r="D185" s="1" t="s">
        <v>79</v>
      </c>
    </row>
    <row r="186" spans="1:4" ht="18" x14ac:dyDescent="0.35">
      <c r="A186" s="1" t="s">
        <v>240</v>
      </c>
      <c r="B186" s="1" t="s">
        <v>48</v>
      </c>
      <c r="C186" s="1" t="s">
        <v>19</v>
      </c>
      <c r="D186" s="1" t="s">
        <v>49</v>
      </c>
    </row>
    <row r="187" spans="1:4" ht="18" x14ac:dyDescent="0.35">
      <c r="A187" s="1" t="s">
        <v>241</v>
      </c>
      <c r="B187" s="1" t="s">
        <v>18</v>
      </c>
      <c r="C187" s="1" t="s">
        <v>30</v>
      </c>
      <c r="D187" s="1" t="s">
        <v>55</v>
      </c>
    </row>
    <row r="188" spans="1:4" ht="18" x14ac:dyDescent="0.35">
      <c r="A188" s="1" t="s">
        <v>242</v>
      </c>
      <c r="B188" s="1" t="s">
        <v>59</v>
      </c>
      <c r="C188" s="1" t="s">
        <v>60</v>
      </c>
      <c r="D188" s="1" t="s">
        <v>20</v>
      </c>
    </row>
    <row r="189" spans="1:4" ht="18" x14ac:dyDescent="0.35">
      <c r="A189" s="1" t="s">
        <v>243</v>
      </c>
      <c r="B189" s="1" t="s">
        <v>72</v>
      </c>
      <c r="C189" s="1" t="s">
        <v>52</v>
      </c>
      <c r="D189" s="1" t="s">
        <v>20</v>
      </c>
    </row>
    <row r="190" spans="1:4" ht="18" x14ac:dyDescent="0.35">
      <c r="A190" s="1" t="s">
        <v>244</v>
      </c>
      <c r="B190" s="1" t="s">
        <v>18</v>
      </c>
      <c r="C190" s="1" t="s">
        <v>38</v>
      </c>
      <c r="D190" s="1" t="s">
        <v>79</v>
      </c>
    </row>
    <row r="191" spans="1:4" ht="18" x14ac:dyDescent="0.35">
      <c r="A191" s="1" t="s">
        <v>245</v>
      </c>
      <c r="B191" s="1" t="s">
        <v>64</v>
      </c>
      <c r="C191" s="1" t="s">
        <v>52</v>
      </c>
      <c r="D191" s="1" t="s">
        <v>20</v>
      </c>
    </row>
    <row r="192" spans="1:4" ht="18" x14ac:dyDescent="0.35">
      <c r="A192" s="1" t="s">
        <v>246</v>
      </c>
      <c r="B192" s="1" t="s">
        <v>72</v>
      </c>
      <c r="C192" s="1" t="s">
        <v>38</v>
      </c>
      <c r="D192" s="1" t="s">
        <v>79</v>
      </c>
    </row>
    <row r="193" spans="1:4" ht="18" x14ac:dyDescent="0.35">
      <c r="A193" s="1" t="s">
        <v>247</v>
      </c>
      <c r="B193" s="1" t="s">
        <v>64</v>
      </c>
      <c r="C193" s="1" t="s">
        <v>19</v>
      </c>
      <c r="D193" s="1" t="s">
        <v>55</v>
      </c>
    </row>
    <row r="194" spans="1:4" ht="18" x14ac:dyDescent="0.35">
      <c r="A194" s="1" t="s">
        <v>248</v>
      </c>
      <c r="B194" s="1" t="s">
        <v>18</v>
      </c>
      <c r="C194" s="1" t="s">
        <v>52</v>
      </c>
      <c r="D194" s="1" t="s">
        <v>39</v>
      </c>
    </row>
    <row r="195" spans="1:4" ht="18" x14ac:dyDescent="0.35">
      <c r="A195" s="1" t="s">
        <v>249</v>
      </c>
      <c r="B195" s="1" t="s">
        <v>72</v>
      </c>
      <c r="C195" s="1" t="s">
        <v>38</v>
      </c>
      <c r="D195" s="1" t="s">
        <v>20</v>
      </c>
    </row>
    <row r="196" spans="1:4" ht="18" x14ac:dyDescent="0.35">
      <c r="A196" s="1" t="s">
        <v>250</v>
      </c>
      <c r="B196" s="1" t="s">
        <v>18</v>
      </c>
      <c r="C196" s="1" t="s">
        <v>30</v>
      </c>
      <c r="D196" s="1" t="s">
        <v>20</v>
      </c>
    </row>
    <row r="197" spans="1:4" ht="18" x14ac:dyDescent="0.35">
      <c r="A197" s="1" t="s">
        <v>251</v>
      </c>
      <c r="B197" s="1" t="s">
        <v>64</v>
      </c>
      <c r="C197" s="1" t="s">
        <v>38</v>
      </c>
      <c r="D197" s="1" t="s">
        <v>49</v>
      </c>
    </row>
    <row r="198" spans="1:4" ht="18" x14ac:dyDescent="0.35">
      <c r="A198" s="1" t="s">
        <v>252</v>
      </c>
      <c r="B198" s="1" t="s">
        <v>48</v>
      </c>
      <c r="C198" s="1" t="s">
        <v>60</v>
      </c>
      <c r="D198" s="1" t="s">
        <v>20</v>
      </c>
    </row>
    <row r="199" spans="1:4" ht="18" x14ac:dyDescent="0.35">
      <c r="A199" s="1" t="s">
        <v>253</v>
      </c>
      <c r="B199" s="1" t="s">
        <v>48</v>
      </c>
      <c r="C199" s="1" t="s">
        <v>52</v>
      </c>
      <c r="D199" s="1" t="s">
        <v>20</v>
      </c>
    </row>
    <row r="200" spans="1:4" ht="18" x14ac:dyDescent="0.35">
      <c r="A200" s="1" t="s">
        <v>254</v>
      </c>
      <c r="B200" s="1" t="s">
        <v>43</v>
      </c>
      <c r="C200" s="1" t="s">
        <v>30</v>
      </c>
      <c r="D200" s="1" t="s">
        <v>39</v>
      </c>
    </row>
    <row r="201" spans="1:4" ht="18" x14ac:dyDescent="0.35">
      <c r="A201" s="1" t="s">
        <v>255</v>
      </c>
      <c r="B201" s="1" t="s">
        <v>48</v>
      </c>
      <c r="C201" s="1" t="s">
        <v>19</v>
      </c>
      <c r="D201" s="1" t="s">
        <v>55</v>
      </c>
    </row>
    <row r="202" spans="1:4" ht="18" x14ac:dyDescent="0.35">
      <c r="A202" s="1" t="s">
        <v>256</v>
      </c>
      <c r="B202" s="1" t="s">
        <v>72</v>
      </c>
      <c r="C202" s="1" t="s">
        <v>30</v>
      </c>
      <c r="D202" s="1" t="s">
        <v>20</v>
      </c>
    </row>
    <row r="203" spans="1:4" ht="18" x14ac:dyDescent="0.35">
      <c r="A203" s="1" t="s">
        <v>257</v>
      </c>
      <c r="B203" s="1" t="s">
        <v>18</v>
      </c>
      <c r="C203" s="1" t="s">
        <v>38</v>
      </c>
      <c r="D203" s="1" t="s">
        <v>55</v>
      </c>
    </row>
    <row r="204" spans="1:4" ht="18" x14ac:dyDescent="0.35">
      <c r="A204" s="1" t="s">
        <v>258</v>
      </c>
      <c r="B204" s="1" t="s">
        <v>72</v>
      </c>
      <c r="C204" s="1" t="s">
        <v>38</v>
      </c>
      <c r="D204" s="1" t="s">
        <v>49</v>
      </c>
    </row>
    <row r="205" spans="1:4" ht="18" x14ac:dyDescent="0.35">
      <c r="A205" s="1" t="s">
        <v>259</v>
      </c>
      <c r="B205" s="1" t="s">
        <v>29</v>
      </c>
      <c r="C205" s="1" t="s">
        <v>52</v>
      </c>
      <c r="D205" s="1" t="s">
        <v>79</v>
      </c>
    </row>
    <row r="206" spans="1:4" ht="18" x14ac:dyDescent="0.35">
      <c r="A206" s="1" t="s">
        <v>260</v>
      </c>
      <c r="B206" s="1" t="s">
        <v>43</v>
      </c>
      <c r="C206" s="1" t="s">
        <v>19</v>
      </c>
      <c r="D206" s="1" t="s">
        <v>39</v>
      </c>
    </row>
    <row r="207" spans="1:4" ht="18" x14ac:dyDescent="0.35">
      <c r="A207" s="1" t="s">
        <v>261</v>
      </c>
      <c r="B207" s="1" t="s">
        <v>64</v>
      </c>
      <c r="C207" s="1" t="s">
        <v>60</v>
      </c>
      <c r="D207" s="1" t="s">
        <v>39</v>
      </c>
    </row>
    <row r="208" spans="1:4" ht="18" x14ac:dyDescent="0.35">
      <c r="A208" s="1" t="s">
        <v>262</v>
      </c>
      <c r="B208" s="1" t="s">
        <v>72</v>
      </c>
      <c r="C208" s="1" t="s">
        <v>19</v>
      </c>
      <c r="D208" s="1" t="s">
        <v>79</v>
      </c>
    </row>
    <row r="209" spans="1:4" ht="18" x14ac:dyDescent="0.35">
      <c r="A209" s="1" t="s">
        <v>263</v>
      </c>
      <c r="B209" s="1" t="s">
        <v>18</v>
      </c>
      <c r="C209" s="1" t="s">
        <v>38</v>
      </c>
      <c r="D209" s="1" t="s">
        <v>79</v>
      </c>
    </row>
    <row r="210" spans="1:4" ht="18" x14ac:dyDescent="0.35">
      <c r="A210" s="1" t="s">
        <v>264</v>
      </c>
      <c r="B210" s="1" t="s">
        <v>29</v>
      </c>
      <c r="C210" s="1" t="s">
        <v>38</v>
      </c>
      <c r="D210" s="1" t="s">
        <v>79</v>
      </c>
    </row>
    <row r="211" spans="1:4" ht="18" x14ac:dyDescent="0.35">
      <c r="A211" s="1" t="s">
        <v>265</v>
      </c>
      <c r="B211" s="1" t="s">
        <v>43</v>
      </c>
      <c r="C211" s="1" t="s">
        <v>38</v>
      </c>
      <c r="D211" s="1" t="s">
        <v>55</v>
      </c>
    </row>
    <row r="212" spans="1:4" ht="18" x14ac:dyDescent="0.35">
      <c r="A212" s="1" t="s">
        <v>266</v>
      </c>
      <c r="B212" s="1" t="s">
        <v>18</v>
      </c>
      <c r="C212" s="1" t="s">
        <v>19</v>
      </c>
      <c r="D212" s="1" t="s">
        <v>39</v>
      </c>
    </row>
    <row r="213" spans="1:4" ht="18" x14ac:dyDescent="0.35">
      <c r="A213" s="1" t="s">
        <v>267</v>
      </c>
      <c r="B213" s="1" t="s">
        <v>59</v>
      </c>
      <c r="C213" s="1" t="s">
        <v>30</v>
      </c>
      <c r="D213" s="1" t="s">
        <v>20</v>
      </c>
    </row>
    <row r="214" spans="1:4" ht="18" x14ac:dyDescent="0.35">
      <c r="A214" s="1" t="s">
        <v>268</v>
      </c>
      <c r="B214" s="1" t="s">
        <v>18</v>
      </c>
      <c r="C214" s="1" t="s">
        <v>52</v>
      </c>
      <c r="D214" s="1" t="s">
        <v>39</v>
      </c>
    </row>
    <row r="215" spans="1:4" ht="18" x14ac:dyDescent="0.35">
      <c r="A215" s="1" t="s">
        <v>269</v>
      </c>
      <c r="B215" s="1" t="s">
        <v>59</v>
      </c>
      <c r="C215" s="1" t="s">
        <v>52</v>
      </c>
      <c r="D215" s="1" t="s">
        <v>55</v>
      </c>
    </row>
    <row r="216" spans="1:4" ht="18" x14ac:dyDescent="0.35">
      <c r="A216" s="1" t="s">
        <v>270</v>
      </c>
      <c r="B216" s="1" t="s">
        <v>59</v>
      </c>
      <c r="C216" s="1" t="s">
        <v>30</v>
      </c>
      <c r="D216" s="1" t="s">
        <v>55</v>
      </c>
    </row>
    <row r="217" spans="1:4" ht="18" x14ac:dyDescent="0.35">
      <c r="A217" s="1" t="s">
        <v>271</v>
      </c>
      <c r="B217" s="1" t="s">
        <v>29</v>
      </c>
      <c r="C217" s="1" t="s">
        <v>30</v>
      </c>
      <c r="D217" s="1" t="s">
        <v>49</v>
      </c>
    </row>
    <row r="218" spans="1:4" ht="18" x14ac:dyDescent="0.35">
      <c r="A218" s="1" t="s">
        <v>272</v>
      </c>
      <c r="B218" s="1" t="s">
        <v>72</v>
      </c>
      <c r="C218" s="1" t="s">
        <v>38</v>
      </c>
      <c r="D218" s="1" t="s">
        <v>55</v>
      </c>
    </row>
    <row r="219" spans="1:4" ht="18" x14ac:dyDescent="0.35">
      <c r="A219" s="1" t="s">
        <v>273</v>
      </c>
      <c r="B219" s="1" t="s">
        <v>29</v>
      </c>
      <c r="C219" s="1" t="s">
        <v>60</v>
      </c>
      <c r="D219" s="1" t="s">
        <v>20</v>
      </c>
    </row>
    <row r="220" spans="1:4" ht="18" x14ac:dyDescent="0.35">
      <c r="A220" s="1" t="s">
        <v>274</v>
      </c>
      <c r="B220" s="1" t="s">
        <v>104</v>
      </c>
      <c r="C220" s="1" t="s">
        <v>38</v>
      </c>
      <c r="D220" s="1" t="s">
        <v>20</v>
      </c>
    </row>
    <row r="221" spans="1:4" ht="18" x14ac:dyDescent="0.35">
      <c r="A221" s="1" t="s">
        <v>275</v>
      </c>
      <c r="B221" s="1" t="s">
        <v>64</v>
      </c>
      <c r="C221" s="1" t="s">
        <v>38</v>
      </c>
      <c r="D221" s="1" t="s">
        <v>79</v>
      </c>
    </row>
    <row r="222" spans="1:4" ht="18" x14ac:dyDescent="0.35">
      <c r="A222" s="1" t="s">
        <v>276</v>
      </c>
      <c r="B222" s="1" t="s">
        <v>64</v>
      </c>
      <c r="C222" s="1" t="s">
        <v>30</v>
      </c>
      <c r="D222" s="1" t="s">
        <v>79</v>
      </c>
    </row>
    <row r="223" spans="1:4" ht="18" x14ac:dyDescent="0.35">
      <c r="A223" s="1" t="s">
        <v>277</v>
      </c>
      <c r="B223" s="1" t="s">
        <v>48</v>
      </c>
      <c r="C223" s="1" t="s">
        <v>52</v>
      </c>
      <c r="D223" s="1" t="s">
        <v>39</v>
      </c>
    </row>
    <row r="224" spans="1:4" ht="18" x14ac:dyDescent="0.35">
      <c r="A224" s="1" t="s">
        <v>278</v>
      </c>
      <c r="B224" s="1" t="s">
        <v>72</v>
      </c>
      <c r="C224" s="1" t="s">
        <v>60</v>
      </c>
      <c r="D224" s="1" t="s">
        <v>39</v>
      </c>
    </row>
    <row r="225" spans="1:4" ht="18" x14ac:dyDescent="0.35">
      <c r="A225" s="2" t="s">
        <v>279</v>
      </c>
      <c r="B225" s="1" t="s">
        <v>48</v>
      </c>
      <c r="C225" s="1" t="s">
        <v>38</v>
      </c>
      <c r="D225" s="1" t="s">
        <v>49</v>
      </c>
    </row>
    <row r="226" spans="1:4" ht="18" x14ac:dyDescent="0.35">
      <c r="A226" s="1" t="s">
        <v>280</v>
      </c>
      <c r="B226" s="1" t="s">
        <v>48</v>
      </c>
      <c r="C226" s="1" t="s">
        <v>60</v>
      </c>
      <c r="D226" s="1" t="s">
        <v>20</v>
      </c>
    </row>
    <row r="227" spans="1:4" ht="18" x14ac:dyDescent="0.35">
      <c r="A227" s="1" t="s">
        <v>281</v>
      </c>
      <c r="B227" s="1" t="s">
        <v>72</v>
      </c>
      <c r="C227" s="1" t="s">
        <v>60</v>
      </c>
      <c r="D227" s="1" t="s">
        <v>55</v>
      </c>
    </row>
    <row r="228" spans="1:4" ht="18" x14ac:dyDescent="0.35">
      <c r="A228" s="1" t="s">
        <v>282</v>
      </c>
      <c r="B228" s="1" t="s">
        <v>64</v>
      </c>
      <c r="C228" s="1" t="s">
        <v>52</v>
      </c>
      <c r="D228" s="1" t="s">
        <v>79</v>
      </c>
    </row>
    <row r="229" spans="1:4" ht="18" x14ac:dyDescent="0.35">
      <c r="A229" s="1" t="s">
        <v>283</v>
      </c>
      <c r="B229" s="1" t="s">
        <v>29</v>
      </c>
      <c r="C229" s="1" t="s">
        <v>30</v>
      </c>
      <c r="D229" s="1" t="s">
        <v>20</v>
      </c>
    </row>
    <row r="230" spans="1:4" ht="18" x14ac:dyDescent="0.35">
      <c r="A230" s="1" t="s">
        <v>284</v>
      </c>
      <c r="B230" s="1" t="s">
        <v>64</v>
      </c>
      <c r="C230" s="1" t="s">
        <v>38</v>
      </c>
      <c r="D230" s="1" t="s">
        <v>79</v>
      </c>
    </row>
    <row r="231" spans="1:4" ht="18" x14ac:dyDescent="0.35">
      <c r="A231" s="1" t="s">
        <v>285</v>
      </c>
      <c r="B231" s="1" t="s">
        <v>43</v>
      </c>
      <c r="C231" s="1" t="s">
        <v>60</v>
      </c>
      <c r="D231" s="1" t="s">
        <v>49</v>
      </c>
    </row>
    <row r="232" spans="1:4" ht="18" x14ac:dyDescent="0.35">
      <c r="A232" s="1" t="s">
        <v>286</v>
      </c>
      <c r="B232" s="1" t="s">
        <v>43</v>
      </c>
      <c r="C232" s="1" t="s">
        <v>52</v>
      </c>
      <c r="D232" s="1" t="s">
        <v>55</v>
      </c>
    </row>
    <row r="233" spans="1:4" ht="18" x14ac:dyDescent="0.35">
      <c r="A233" s="1" t="s">
        <v>287</v>
      </c>
      <c r="B233" s="1" t="s">
        <v>59</v>
      </c>
      <c r="C233" s="1" t="s">
        <v>19</v>
      </c>
      <c r="D233" s="1" t="s">
        <v>55</v>
      </c>
    </row>
    <row r="234" spans="1:4" ht="18" x14ac:dyDescent="0.35">
      <c r="A234" s="1" t="s">
        <v>288</v>
      </c>
      <c r="B234" s="1" t="s">
        <v>29</v>
      </c>
      <c r="C234" s="1" t="s">
        <v>60</v>
      </c>
      <c r="D234" s="1" t="s">
        <v>55</v>
      </c>
    </row>
    <row r="235" spans="1:4" ht="18" x14ac:dyDescent="0.35">
      <c r="A235" s="1" t="s">
        <v>289</v>
      </c>
      <c r="B235" s="1" t="s">
        <v>43</v>
      </c>
      <c r="C235" s="1" t="s">
        <v>19</v>
      </c>
      <c r="D235" s="1" t="s">
        <v>49</v>
      </c>
    </row>
    <row r="236" spans="1:4" ht="18" x14ac:dyDescent="0.35">
      <c r="A236" s="1" t="s">
        <v>290</v>
      </c>
      <c r="B236" s="1" t="s">
        <v>43</v>
      </c>
      <c r="C236" s="1" t="s">
        <v>19</v>
      </c>
      <c r="D236" s="1" t="s">
        <v>79</v>
      </c>
    </row>
    <row r="237" spans="1:4" ht="18" x14ac:dyDescent="0.35">
      <c r="A237" s="1" t="s">
        <v>291</v>
      </c>
      <c r="B237" s="1" t="s">
        <v>43</v>
      </c>
      <c r="C237" s="1" t="s">
        <v>30</v>
      </c>
      <c r="D237" s="1" t="s">
        <v>39</v>
      </c>
    </row>
    <row r="238" spans="1:4" ht="18" x14ac:dyDescent="0.35">
      <c r="A238" s="1" t="s">
        <v>292</v>
      </c>
      <c r="B238" s="1" t="s">
        <v>64</v>
      </c>
      <c r="C238" s="1" t="s">
        <v>52</v>
      </c>
      <c r="D238" s="1" t="s">
        <v>79</v>
      </c>
    </row>
    <row r="239" spans="1:4" ht="18" x14ac:dyDescent="0.35">
      <c r="A239" s="1" t="s">
        <v>293</v>
      </c>
      <c r="B239" s="1" t="s">
        <v>48</v>
      </c>
      <c r="C239" s="1" t="s">
        <v>19</v>
      </c>
      <c r="D239" s="1" t="s">
        <v>79</v>
      </c>
    </row>
    <row r="240" spans="1:4" ht="18" x14ac:dyDescent="0.35">
      <c r="A240" s="1" t="s">
        <v>294</v>
      </c>
      <c r="B240" s="1" t="s">
        <v>43</v>
      </c>
      <c r="C240" s="1" t="s">
        <v>30</v>
      </c>
      <c r="D240" s="1" t="s">
        <v>55</v>
      </c>
    </row>
    <row r="241" spans="1:4" ht="18" x14ac:dyDescent="0.35">
      <c r="A241" s="1" t="s">
        <v>295</v>
      </c>
      <c r="B241" s="1" t="s">
        <v>72</v>
      </c>
      <c r="C241" s="1" t="s">
        <v>60</v>
      </c>
      <c r="D241" s="1" t="s">
        <v>20</v>
      </c>
    </row>
    <row r="242" spans="1:4" ht="18" x14ac:dyDescent="0.35">
      <c r="A242" s="1" t="s">
        <v>296</v>
      </c>
      <c r="B242" s="1" t="s">
        <v>59</v>
      </c>
      <c r="C242" s="1" t="s">
        <v>30</v>
      </c>
      <c r="D242" s="1" t="s">
        <v>39</v>
      </c>
    </row>
    <row r="243" spans="1:4" ht="18" x14ac:dyDescent="0.35">
      <c r="A243" s="1" t="s">
        <v>297</v>
      </c>
      <c r="B243" s="1" t="s">
        <v>104</v>
      </c>
      <c r="C243" s="1" t="s">
        <v>30</v>
      </c>
      <c r="D243" s="1" t="s">
        <v>39</v>
      </c>
    </row>
    <row r="244" spans="1:4" ht="18" x14ac:dyDescent="0.35">
      <c r="A244" s="1" t="s">
        <v>298</v>
      </c>
      <c r="B244" s="1" t="s">
        <v>104</v>
      </c>
      <c r="C244" s="1" t="s">
        <v>30</v>
      </c>
      <c r="D244" s="1" t="s">
        <v>20</v>
      </c>
    </row>
    <row r="245" spans="1:4" ht="18" x14ac:dyDescent="0.35">
      <c r="A245" s="1" t="s">
        <v>299</v>
      </c>
      <c r="B245" s="1" t="s">
        <v>104</v>
      </c>
      <c r="C245" s="1" t="s">
        <v>30</v>
      </c>
      <c r="D245" s="1" t="s">
        <v>49</v>
      </c>
    </row>
    <row r="246" spans="1:4" ht="18" x14ac:dyDescent="0.35">
      <c r="A246" s="1" t="s">
        <v>300</v>
      </c>
      <c r="B246" s="1" t="s">
        <v>48</v>
      </c>
      <c r="C246" s="1" t="s">
        <v>52</v>
      </c>
      <c r="D246" s="1" t="s">
        <v>55</v>
      </c>
    </row>
    <row r="247" spans="1:4" ht="18" x14ac:dyDescent="0.35">
      <c r="A247" s="1" t="s">
        <v>301</v>
      </c>
      <c r="B247" s="1" t="s">
        <v>64</v>
      </c>
      <c r="C247" s="1" t="s">
        <v>30</v>
      </c>
      <c r="D247" s="1" t="s">
        <v>49</v>
      </c>
    </row>
    <row r="248" spans="1:4" ht="18" x14ac:dyDescent="0.35">
      <c r="A248" s="1" t="s">
        <v>302</v>
      </c>
      <c r="B248" s="1" t="s">
        <v>64</v>
      </c>
      <c r="C248" s="1" t="s">
        <v>60</v>
      </c>
      <c r="D248" s="1" t="s">
        <v>39</v>
      </c>
    </row>
    <row r="249" spans="1:4" ht="18" x14ac:dyDescent="0.35">
      <c r="A249" s="1" t="s">
        <v>303</v>
      </c>
      <c r="B249" s="1" t="s">
        <v>72</v>
      </c>
      <c r="C249" s="1" t="s">
        <v>52</v>
      </c>
      <c r="D249" s="1" t="s">
        <v>55</v>
      </c>
    </row>
    <row r="250" spans="1:4" ht="18" x14ac:dyDescent="0.35">
      <c r="A250" s="1" t="s">
        <v>304</v>
      </c>
      <c r="B250" s="1" t="s">
        <v>48</v>
      </c>
      <c r="C250" s="1" t="s">
        <v>38</v>
      </c>
      <c r="D250" s="1" t="s">
        <v>79</v>
      </c>
    </row>
    <row r="251" spans="1:4" ht="18" x14ac:dyDescent="0.35">
      <c r="A251" s="1" t="s">
        <v>305</v>
      </c>
      <c r="B251" s="1" t="s">
        <v>64</v>
      </c>
      <c r="C251" s="1" t="s">
        <v>38</v>
      </c>
      <c r="D251" s="1" t="s">
        <v>49</v>
      </c>
    </row>
    <row r="252" spans="1:4" ht="18" x14ac:dyDescent="0.35">
      <c r="A252" s="2" t="s">
        <v>306</v>
      </c>
      <c r="B252" s="1" t="s">
        <v>29</v>
      </c>
      <c r="C252" s="1" t="s">
        <v>52</v>
      </c>
      <c r="D252" s="1" t="s">
        <v>55</v>
      </c>
    </row>
    <row r="253" spans="1:4" ht="18" x14ac:dyDescent="0.35">
      <c r="A253" s="1" t="s">
        <v>307</v>
      </c>
      <c r="B253" s="1" t="s">
        <v>64</v>
      </c>
      <c r="C253" s="1" t="s">
        <v>38</v>
      </c>
      <c r="D253" s="1" t="s">
        <v>49</v>
      </c>
    </row>
    <row r="254" spans="1:4" ht="18" x14ac:dyDescent="0.35">
      <c r="A254" s="1" t="s">
        <v>308</v>
      </c>
      <c r="B254" s="1" t="s">
        <v>43</v>
      </c>
      <c r="C254" s="1" t="s">
        <v>38</v>
      </c>
      <c r="D254" s="1" t="s">
        <v>55</v>
      </c>
    </row>
    <row r="255" spans="1:4" ht="18" x14ac:dyDescent="0.35">
      <c r="A255" s="1" t="s">
        <v>309</v>
      </c>
      <c r="B255" s="1" t="s">
        <v>59</v>
      </c>
      <c r="C255" s="1" t="s">
        <v>30</v>
      </c>
      <c r="D255" s="1" t="s">
        <v>49</v>
      </c>
    </row>
    <row r="256" spans="1:4" ht="18" x14ac:dyDescent="0.35">
      <c r="A256" s="1" t="s">
        <v>310</v>
      </c>
      <c r="B256" s="1" t="s">
        <v>29</v>
      </c>
      <c r="C256" s="1" t="s">
        <v>19</v>
      </c>
      <c r="D256" s="1" t="s">
        <v>39</v>
      </c>
    </row>
    <row r="257" spans="1:4" ht="18" x14ac:dyDescent="0.35">
      <c r="A257" s="1" t="s">
        <v>311</v>
      </c>
      <c r="B257" s="1" t="s">
        <v>29</v>
      </c>
      <c r="C257" s="1" t="s">
        <v>60</v>
      </c>
      <c r="D257" s="1" t="s">
        <v>20</v>
      </c>
    </row>
    <row r="258" spans="1:4" ht="18" x14ac:dyDescent="0.35">
      <c r="A258" s="1">
        <v>13953128</v>
      </c>
      <c r="B258" s="1" t="s">
        <v>43</v>
      </c>
      <c r="C258" s="1" t="s">
        <v>19</v>
      </c>
      <c r="D258" s="1" t="s">
        <v>55</v>
      </c>
    </row>
    <row r="259" spans="1:4" ht="18" x14ac:dyDescent="0.35">
      <c r="A259" s="1" t="s">
        <v>312</v>
      </c>
      <c r="B259" s="1" t="s">
        <v>59</v>
      </c>
      <c r="C259" s="1" t="s">
        <v>38</v>
      </c>
      <c r="D259" s="1" t="s">
        <v>49</v>
      </c>
    </row>
    <row r="260" spans="1:4" ht="18" x14ac:dyDescent="0.35">
      <c r="A260" s="1" t="s">
        <v>313</v>
      </c>
      <c r="B260" s="1" t="s">
        <v>64</v>
      </c>
      <c r="C260" s="1" t="s">
        <v>30</v>
      </c>
      <c r="D260" s="1" t="s">
        <v>20</v>
      </c>
    </row>
    <row r="261" spans="1:4" ht="18" x14ac:dyDescent="0.35">
      <c r="A261" s="1" t="s">
        <v>314</v>
      </c>
      <c r="B261" s="1" t="s">
        <v>29</v>
      </c>
      <c r="C261" s="1" t="s">
        <v>30</v>
      </c>
      <c r="D261" s="1" t="s">
        <v>20</v>
      </c>
    </row>
    <row r="262" spans="1:4" ht="18" x14ac:dyDescent="0.35">
      <c r="A262" s="1" t="s">
        <v>315</v>
      </c>
      <c r="B262" s="1" t="s">
        <v>104</v>
      </c>
      <c r="C262" s="1" t="s">
        <v>19</v>
      </c>
      <c r="D262" s="1" t="s">
        <v>20</v>
      </c>
    </row>
    <row r="263" spans="1:4" ht="18" x14ac:dyDescent="0.35">
      <c r="A263" s="1" t="s">
        <v>316</v>
      </c>
      <c r="B263" s="1" t="s">
        <v>59</v>
      </c>
      <c r="C263" s="1" t="s">
        <v>52</v>
      </c>
      <c r="D263" s="1" t="s">
        <v>79</v>
      </c>
    </row>
    <row r="264" spans="1:4" ht="18" x14ac:dyDescent="0.35">
      <c r="A264" s="1" t="s">
        <v>317</v>
      </c>
      <c r="B264" s="1" t="s">
        <v>18</v>
      </c>
      <c r="C264" s="1" t="s">
        <v>60</v>
      </c>
      <c r="D264" s="1" t="s">
        <v>55</v>
      </c>
    </row>
    <row r="265" spans="1:4" ht="18" x14ac:dyDescent="0.35">
      <c r="A265" s="1" t="s">
        <v>318</v>
      </c>
      <c r="B265" s="1" t="s">
        <v>18</v>
      </c>
      <c r="C265" s="1" t="s">
        <v>38</v>
      </c>
      <c r="D265" s="1" t="s">
        <v>79</v>
      </c>
    </row>
    <row r="266" spans="1:4" ht="18" x14ac:dyDescent="0.35">
      <c r="A266" s="1" t="s">
        <v>319</v>
      </c>
      <c r="B266" s="1" t="s">
        <v>48</v>
      </c>
      <c r="C266" s="1" t="s">
        <v>60</v>
      </c>
      <c r="D266" s="1" t="s">
        <v>49</v>
      </c>
    </row>
    <row r="267" spans="1:4" ht="18" x14ac:dyDescent="0.35">
      <c r="A267" s="1" t="s">
        <v>320</v>
      </c>
      <c r="B267" s="1" t="s">
        <v>72</v>
      </c>
      <c r="C267" s="1" t="s">
        <v>30</v>
      </c>
      <c r="D267" s="1" t="s">
        <v>79</v>
      </c>
    </row>
    <row r="268" spans="1:4" ht="18" x14ac:dyDescent="0.35">
      <c r="A268" s="1" t="s">
        <v>321</v>
      </c>
      <c r="B268" s="1" t="s">
        <v>59</v>
      </c>
      <c r="C268" s="1" t="s">
        <v>19</v>
      </c>
      <c r="D268" s="1" t="s">
        <v>55</v>
      </c>
    </row>
    <row r="269" spans="1:4" ht="18" x14ac:dyDescent="0.35">
      <c r="A269" s="1" t="s">
        <v>322</v>
      </c>
      <c r="B269" s="1" t="s">
        <v>48</v>
      </c>
      <c r="C269" s="1" t="s">
        <v>38</v>
      </c>
      <c r="D269" s="1" t="s">
        <v>20</v>
      </c>
    </row>
    <row r="270" spans="1:4" ht="18" x14ac:dyDescent="0.35">
      <c r="A270" s="1" t="s">
        <v>323</v>
      </c>
      <c r="B270" s="1" t="s">
        <v>64</v>
      </c>
      <c r="C270" s="1" t="s">
        <v>19</v>
      </c>
      <c r="D270" s="1" t="s">
        <v>49</v>
      </c>
    </row>
    <row r="271" spans="1:4" ht="18" x14ac:dyDescent="0.35">
      <c r="A271" s="1" t="s">
        <v>324</v>
      </c>
      <c r="B271" s="1" t="s">
        <v>48</v>
      </c>
      <c r="C271" s="1" t="s">
        <v>38</v>
      </c>
      <c r="D271" s="1" t="s">
        <v>79</v>
      </c>
    </row>
    <row r="272" spans="1:4" ht="18" x14ac:dyDescent="0.35">
      <c r="A272" s="1" t="s">
        <v>325</v>
      </c>
      <c r="B272" s="1" t="s">
        <v>64</v>
      </c>
      <c r="C272" s="1" t="s">
        <v>30</v>
      </c>
      <c r="D272" s="1" t="s">
        <v>79</v>
      </c>
    </row>
    <row r="273" spans="1:4" ht="18" x14ac:dyDescent="0.35">
      <c r="A273" s="1" t="s">
        <v>326</v>
      </c>
      <c r="B273" s="1" t="s">
        <v>104</v>
      </c>
      <c r="C273" s="1" t="s">
        <v>38</v>
      </c>
      <c r="D273" s="1" t="s">
        <v>20</v>
      </c>
    </row>
    <row r="274" spans="1:4" ht="18" x14ac:dyDescent="0.35">
      <c r="A274" s="1" t="s">
        <v>327</v>
      </c>
      <c r="B274" s="1" t="s">
        <v>29</v>
      </c>
      <c r="C274" s="1" t="s">
        <v>19</v>
      </c>
      <c r="D274" s="1" t="s">
        <v>79</v>
      </c>
    </row>
    <row r="275" spans="1:4" ht="18" x14ac:dyDescent="0.35">
      <c r="A275" s="1" t="s">
        <v>328</v>
      </c>
      <c r="B275" s="1" t="s">
        <v>104</v>
      </c>
      <c r="C275" s="1" t="s">
        <v>30</v>
      </c>
      <c r="D275" s="1" t="s">
        <v>49</v>
      </c>
    </row>
    <row r="276" spans="1:4" ht="18" x14ac:dyDescent="0.35">
      <c r="A276" s="2" t="s">
        <v>329</v>
      </c>
      <c r="B276" s="1" t="s">
        <v>64</v>
      </c>
      <c r="C276" s="1" t="s">
        <v>30</v>
      </c>
      <c r="D276" s="1" t="s">
        <v>20</v>
      </c>
    </row>
    <row r="277" spans="1:4" ht="18" x14ac:dyDescent="0.35">
      <c r="A277" s="1" t="s">
        <v>330</v>
      </c>
      <c r="B277" s="1" t="s">
        <v>64</v>
      </c>
      <c r="C277" s="1" t="s">
        <v>19</v>
      </c>
      <c r="D277" s="1" t="s">
        <v>39</v>
      </c>
    </row>
    <row r="278" spans="1:4" ht="18" x14ac:dyDescent="0.35">
      <c r="A278" s="1" t="s">
        <v>331</v>
      </c>
      <c r="B278" s="1" t="s">
        <v>59</v>
      </c>
      <c r="C278" s="1" t="s">
        <v>60</v>
      </c>
      <c r="D278" s="1" t="s">
        <v>20</v>
      </c>
    </row>
    <row r="279" spans="1:4" ht="18" x14ac:dyDescent="0.35">
      <c r="A279" s="1" t="s">
        <v>332</v>
      </c>
      <c r="B279" s="1" t="s">
        <v>18</v>
      </c>
      <c r="C279" s="1" t="s">
        <v>38</v>
      </c>
      <c r="D279" s="1" t="s">
        <v>49</v>
      </c>
    </row>
    <row r="280" spans="1:4" ht="18" x14ac:dyDescent="0.35">
      <c r="A280" s="1" t="s">
        <v>333</v>
      </c>
      <c r="B280" s="1" t="s">
        <v>72</v>
      </c>
      <c r="C280" s="1" t="s">
        <v>30</v>
      </c>
      <c r="D280" s="1" t="s">
        <v>55</v>
      </c>
    </row>
    <row r="281" spans="1:4" ht="18" x14ac:dyDescent="0.35">
      <c r="A281" s="1" t="s">
        <v>334</v>
      </c>
      <c r="B281" s="1" t="s">
        <v>72</v>
      </c>
      <c r="C281" s="1" t="s">
        <v>60</v>
      </c>
      <c r="D281" s="1" t="s">
        <v>55</v>
      </c>
    </row>
    <row r="282" spans="1:4" ht="18" x14ac:dyDescent="0.35">
      <c r="A282" s="1" t="s">
        <v>335</v>
      </c>
      <c r="B282" s="1" t="s">
        <v>48</v>
      </c>
      <c r="C282" s="1" t="s">
        <v>30</v>
      </c>
      <c r="D282" s="1" t="s">
        <v>39</v>
      </c>
    </row>
    <row r="283" spans="1:4" ht="18" x14ac:dyDescent="0.35">
      <c r="A283" s="1" t="s">
        <v>336</v>
      </c>
      <c r="B283" s="1" t="s">
        <v>72</v>
      </c>
      <c r="C283" s="1" t="s">
        <v>19</v>
      </c>
      <c r="D283" s="1" t="s">
        <v>20</v>
      </c>
    </row>
    <row r="284" spans="1:4" ht="18" x14ac:dyDescent="0.35">
      <c r="A284" s="1" t="s">
        <v>337</v>
      </c>
      <c r="B284" s="1" t="s">
        <v>59</v>
      </c>
      <c r="C284" s="1" t="s">
        <v>30</v>
      </c>
      <c r="D284" s="1" t="s">
        <v>20</v>
      </c>
    </row>
    <row r="285" spans="1:4" ht="18" x14ac:dyDescent="0.35">
      <c r="A285" s="1" t="s">
        <v>338</v>
      </c>
      <c r="B285" s="1" t="s">
        <v>18</v>
      </c>
      <c r="C285" s="1" t="s">
        <v>38</v>
      </c>
      <c r="D285" s="1" t="s">
        <v>39</v>
      </c>
    </row>
    <row r="286" spans="1:4" ht="18" x14ac:dyDescent="0.35">
      <c r="A286" s="1" t="s">
        <v>339</v>
      </c>
      <c r="B286" s="1" t="s">
        <v>64</v>
      </c>
      <c r="C286" s="1" t="s">
        <v>38</v>
      </c>
      <c r="D286" s="1" t="s">
        <v>79</v>
      </c>
    </row>
    <row r="287" spans="1:4" ht="18" x14ac:dyDescent="0.35">
      <c r="A287" s="1" t="s">
        <v>340</v>
      </c>
      <c r="B287" s="1" t="s">
        <v>29</v>
      </c>
      <c r="C287" s="1" t="s">
        <v>38</v>
      </c>
      <c r="D287" s="1" t="s">
        <v>20</v>
      </c>
    </row>
    <row r="288" spans="1:4" ht="18" x14ac:dyDescent="0.35">
      <c r="A288" s="1" t="s">
        <v>341</v>
      </c>
      <c r="B288" s="1" t="s">
        <v>104</v>
      </c>
      <c r="C288" s="1" t="s">
        <v>60</v>
      </c>
      <c r="D288" s="1" t="s">
        <v>79</v>
      </c>
    </row>
    <row r="289" spans="1:4" ht="18" x14ac:dyDescent="0.35">
      <c r="A289" s="1" t="s">
        <v>342</v>
      </c>
      <c r="B289" s="1" t="s">
        <v>59</v>
      </c>
      <c r="C289" s="1" t="s">
        <v>52</v>
      </c>
      <c r="D289" s="1" t="s">
        <v>79</v>
      </c>
    </row>
    <row r="290" spans="1:4" ht="18" x14ac:dyDescent="0.35">
      <c r="A290" s="1" t="s">
        <v>343</v>
      </c>
      <c r="B290" s="1" t="s">
        <v>18</v>
      </c>
      <c r="C290" s="1" t="s">
        <v>38</v>
      </c>
      <c r="D290" s="1" t="s">
        <v>55</v>
      </c>
    </row>
    <row r="291" spans="1:4" ht="18" x14ac:dyDescent="0.35">
      <c r="A291" s="1" t="s">
        <v>344</v>
      </c>
      <c r="B291" s="1" t="s">
        <v>43</v>
      </c>
      <c r="C291" s="1" t="s">
        <v>30</v>
      </c>
      <c r="D291" s="1" t="s">
        <v>55</v>
      </c>
    </row>
    <row r="292" spans="1:4" ht="18" x14ac:dyDescent="0.35">
      <c r="A292" s="1" t="s">
        <v>345</v>
      </c>
      <c r="B292" s="1" t="s">
        <v>59</v>
      </c>
      <c r="C292" s="1" t="s">
        <v>19</v>
      </c>
      <c r="D292" s="1" t="s">
        <v>79</v>
      </c>
    </row>
    <row r="293" spans="1:4" ht="18" x14ac:dyDescent="0.35">
      <c r="A293" s="1" t="s">
        <v>346</v>
      </c>
      <c r="B293" s="1" t="s">
        <v>104</v>
      </c>
      <c r="C293" s="1" t="s">
        <v>19</v>
      </c>
      <c r="D293" s="1" t="s">
        <v>20</v>
      </c>
    </row>
    <row r="294" spans="1:4" ht="18" x14ac:dyDescent="0.35">
      <c r="A294" s="1" t="s">
        <v>347</v>
      </c>
      <c r="B294" s="1" t="s">
        <v>64</v>
      </c>
      <c r="C294" s="1" t="s">
        <v>52</v>
      </c>
      <c r="D294" s="1" t="s">
        <v>49</v>
      </c>
    </row>
    <row r="295" spans="1:4" ht="18" x14ac:dyDescent="0.35">
      <c r="A295" s="1" t="s">
        <v>348</v>
      </c>
      <c r="B295" s="1" t="s">
        <v>104</v>
      </c>
      <c r="C295" s="1" t="s">
        <v>30</v>
      </c>
      <c r="D295" s="1" t="s">
        <v>39</v>
      </c>
    </row>
    <row r="296" spans="1:4" ht="18" x14ac:dyDescent="0.35">
      <c r="A296" s="1" t="s">
        <v>349</v>
      </c>
      <c r="B296" s="1" t="s">
        <v>18</v>
      </c>
      <c r="C296" s="1" t="s">
        <v>19</v>
      </c>
      <c r="D296" s="1" t="s">
        <v>20</v>
      </c>
    </row>
    <row r="297" spans="1:4" ht="18" x14ac:dyDescent="0.35">
      <c r="A297" s="1" t="s">
        <v>350</v>
      </c>
      <c r="B297" s="1" t="s">
        <v>29</v>
      </c>
      <c r="C297" s="1" t="s">
        <v>52</v>
      </c>
      <c r="D297" s="1" t="s">
        <v>79</v>
      </c>
    </row>
    <row r="298" spans="1:4" ht="18" x14ac:dyDescent="0.35">
      <c r="A298" s="1" t="s">
        <v>351</v>
      </c>
      <c r="B298" s="1" t="s">
        <v>48</v>
      </c>
      <c r="C298" s="1" t="s">
        <v>30</v>
      </c>
      <c r="D298" s="1" t="s">
        <v>20</v>
      </c>
    </row>
    <row r="299" spans="1:4" ht="18" x14ac:dyDescent="0.35">
      <c r="A299" s="1" t="s">
        <v>352</v>
      </c>
      <c r="B299" s="1" t="s">
        <v>43</v>
      </c>
      <c r="C299" s="1" t="s">
        <v>38</v>
      </c>
      <c r="D299" s="1" t="s">
        <v>49</v>
      </c>
    </row>
    <row r="300" spans="1:4" ht="18" x14ac:dyDescent="0.35">
      <c r="A300" s="1" t="s">
        <v>353</v>
      </c>
      <c r="B300" s="1" t="s">
        <v>18</v>
      </c>
      <c r="C300" s="1" t="s">
        <v>19</v>
      </c>
      <c r="D300" s="1" t="s">
        <v>20</v>
      </c>
    </row>
    <row r="301" spans="1:4" ht="18" x14ac:dyDescent="0.35">
      <c r="A301" s="1" t="s">
        <v>354</v>
      </c>
      <c r="B301" s="1" t="s">
        <v>43</v>
      </c>
      <c r="C301" s="1" t="s">
        <v>38</v>
      </c>
      <c r="D301" s="1" t="s">
        <v>79</v>
      </c>
    </row>
    <row r="302" spans="1:4" ht="18" x14ac:dyDescent="0.35">
      <c r="A302" s="1" t="s">
        <v>355</v>
      </c>
      <c r="B302" s="1" t="s">
        <v>48</v>
      </c>
      <c r="C302" s="1" t="s">
        <v>38</v>
      </c>
      <c r="D302" s="1" t="s">
        <v>79</v>
      </c>
    </row>
    <row r="303" spans="1:4" ht="18" x14ac:dyDescent="0.35">
      <c r="A303" s="1" t="s">
        <v>356</v>
      </c>
      <c r="B303" s="1" t="s">
        <v>72</v>
      </c>
      <c r="C303" s="1" t="s">
        <v>60</v>
      </c>
      <c r="D303" s="1" t="s">
        <v>39</v>
      </c>
    </row>
    <row r="304" spans="1:4" ht="18" x14ac:dyDescent="0.35">
      <c r="A304" s="1" t="s">
        <v>357</v>
      </c>
      <c r="B304" s="1" t="s">
        <v>43</v>
      </c>
      <c r="C304" s="1" t="s">
        <v>30</v>
      </c>
      <c r="D304" s="1" t="s">
        <v>49</v>
      </c>
    </row>
    <row r="305" spans="1:4" ht="18" x14ac:dyDescent="0.35">
      <c r="A305" s="1" t="s">
        <v>358</v>
      </c>
      <c r="B305" s="1" t="s">
        <v>48</v>
      </c>
      <c r="C305" s="1" t="s">
        <v>60</v>
      </c>
      <c r="D305" s="1" t="s">
        <v>49</v>
      </c>
    </row>
    <row r="306" spans="1:4" ht="18" x14ac:dyDescent="0.35">
      <c r="A306" s="1" t="s">
        <v>359</v>
      </c>
      <c r="B306" s="1" t="s">
        <v>43</v>
      </c>
      <c r="C306" s="1" t="s">
        <v>30</v>
      </c>
      <c r="D306" s="1" t="s">
        <v>79</v>
      </c>
    </row>
    <row r="307" spans="1:4" ht="18" x14ac:dyDescent="0.35">
      <c r="A307" s="1" t="s">
        <v>360</v>
      </c>
      <c r="B307" s="1" t="s">
        <v>29</v>
      </c>
      <c r="C307" s="1" t="s">
        <v>38</v>
      </c>
      <c r="D307" s="1" t="s">
        <v>20</v>
      </c>
    </row>
    <row r="308" spans="1:4" ht="18" x14ac:dyDescent="0.35">
      <c r="A308" s="1" t="s">
        <v>361</v>
      </c>
      <c r="B308" s="1" t="s">
        <v>43</v>
      </c>
      <c r="C308" s="1" t="s">
        <v>38</v>
      </c>
      <c r="D308" s="1" t="s">
        <v>20</v>
      </c>
    </row>
    <row r="309" spans="1:4" ht="18" x14ac:dyDescent="0.35">
      <c r="A309" s="1" t="s">
        <v>362</v>
      </c>
      <c r="B309" s="1" t="s">
        <v>104</v>
      </c>
      <c r="C309" s="1" t="s">
        <v>60</v>
      </c>
      <c r="D309" s="1" t="s">
        <v>79</v>
      </c>
    </row>
    <row r="310" spans="1:4" ht="18" x14ac:dyDescent="0.35">
      <c r="A310" s="1" t="s">
        <v>363</v>
      </c>
      <c r="B310" s="1" t="s">
        <v>64</v>
      </c>
      <c r="C310" s="1" t="s">
        <v>30</v>
      </c>
      <c r="D310" s="1" t="s">
        <v>20</v>
      </c>
    </row>
    <row r="311" spans="1:4" ht="18" x14ac:dyDescent="0.35">
      <c r="A311" s="1" t="s">
        <v>364</v>
      </c>
      <c r="B311" s="1" t="s">
        <v>29</v>
      </c>
      <c r="C311" s="1" t="s">
        <v>30</v>
      </c>
      <c r="D311" s="1" t="s">
        <v>79</v>
      </c>
    </row>
    <row r="312" spans="1:4" ht="18" x14ac:dyDescent="0.35">
      <c r="A312" s="1" t="s">
        <v>365</v>
      </c>
      <c r="B312" s="1" t="s">
        <v>48</v>
      </c>
      <c r="C312" s="1" t="s">
        <v>19</v>
      </c>
      <c r="D312" s="1" t="s">
        <v>20</v>
      </c>
    </row>
    <row r="313" spans="1:4" ht="18" x14ac:dyDescent="0.35">
      <c r="A313" s="1" t="s">
        <v>366</v>
      </c>
      <c r="B313" s="1" t="s">
        <v>43</v>
      </c>
      <c r="C313" s="1" t="s">
        <v>30</v>
      </c>
      <c r="D313" s="1" t="s">
        <v>55</v>
      </c>
    </row>
    <row r="314" spans="1:4" ht="18" x14ac:dyDescent="0.35">
      <c r="A314" s="1" t="s">
        <v>367</v>
      </c>
      <c r="B314" s="1" t="s">
        <v>59</v>
      </c>
      <c r="C314" s="1" t="s">
        <v>38</v>
      </c>
      <c r="D314" s="1" t="s">
        <v>79</v>
      </c>
    </row>
    <row r="315" spans="1:4" ht="18" x14ac:dyDescent="0.35">
      <c r="A315" s="1" t="s">
        <v>368</v>
      </c>
      <c r="B315" s="1" t="s">
        <v>43</v>
      </c>
      <c r="C315" s="1" t="s">
        <v>19</v>
      </c>
      <c r="D315" s="1" t="s">
        <v>79</v>
      </c>
    </row>
    <row r="316" spans="1:4" ht="18" x14ac:dyDescent="0.35">
      <c r="A316" s="1" t="s">
        <v>369</v>
      </c>
      <c r="B316" s="1" t="s">
        <v>72</v>
      </c>
      <c r="C316" s="1" t="s">
        <v>60</v>
      </c>
      <c r="D316" s="1" t="s">
        <v>79</v>
      </c>
    </row>
    <row r="317" spans="1:4" ht="18" x14ac:dyDescent="0.35">
      <c r="A317" s="1" t="s">
        <v>370</v>
      </c>
      <c r="B317" s="1" t="s">
        <v>64</v>
      </c>
      <c r="C317" s="1" t="s">
        <v>19</v>
      </c>
      <c r="D317" s="1" t="s">
        <v>55</v>
      </c>
    </row>
    <row r="318" spans="1:4" ht="18" x14ac:dyDescent="0.35">
      <c r="A318" s="1" t="s">
        <v>371</v>
      </c>
      <c r="B318" s="1" t="s">
        <v>104</v>
      </c>
      <c r="C318" s="1" t="s">
        <v>30</v>
      </c>
      <c r="D318" s="1" t="s">
        <v>49</v>
      </c>
    </row>
    <row r="319" spans="1:4" ht="18" x14ac:dyDescent="0.35">
      <c r="A319" s="2">
        <v>5490000000</v>
      </c>
      <c r="B319" s="1" t="s">
        <v>104</v>
      </c>
      <c r="C319" s="1" t="s">
        <v>30</v>
      </c>
      <c r="D319" s="1" t="s">
        <v>79</v>
      </c>
    </row>
    <row r="320" spans="1:4" ht="18" x14ac:dyDescent="0.35">
      <c r="A320" s="1" t="s">
        <v>372</v>
      </c>
      <c r="B320" s="1" t="s">
        <v>72</v>
      </c>
      <c r="C320" s="1" t="s">
        <v>52</v>
      </c>
      <c r="D320" s="1" t="s">
        <v>20</v>
      </c>
    </row>
    <row r="321" spans="1:4" ht="18" x14ac:dyDescent="0.35">
      <c r="A321" s="1" t="s">
        <v>373</v>
      </c>
      <c r="B321" s="1" t="s">
        <v>48</v>
      </c>
      <c r="C321" s="1" t="s">
        <v>38</v>
      </c>
      <c r="D321" s="1" t="s">
        <v>49</v>
      </c>
    </row>
    <row r="322" spans="1:4" ht="18" x14ac:dyDescent="0.35">
      <c r="A322" s="2">
        <v>8.5299999999999999E+87</v>
      </c>
      <c r="B322" s="1" t="s">
        <v>48</v>
      </c>
      <c r="C322" s="1" t="s">
        <v>19</v>
      </c>
      <c r="D322" s="1" t="s">
        <v>55</v>
      </c>
    </row>
    <row r="323" spans="1:4" ht="18" x14ac:dyDescent="0.35">
      <c r="A323" s="1" t="s">
        <v>374</v>
      </c>
      <c r="B323" s="1" t="s">
        <v>29</v>
      </c>
      <c r="C323" s="1" t="s">
        <v>52</v>
      </c>
      <c r="D323" s="1" t="s">
        <v>49</v>
      </c>
    </row>
    <row r="324" spans="1:4" ht="18" x14ac:dyDescent="0.35">
      <c r="A324" s="1" t="s">
        <v>375</v>
      </c>
      <c r="B324" s="1" t="s">
        <v>72</v>
      </c>
      <c r="C324" s="1" t="s">
        <v>60</v>
      </c>
      <c r="D324" s="1" t="s">
        <v>79</v>
      </c>
    </row>
    <row r="325" spans="1:4" ht="18" x14ac:dyDescent="0.35">
      <c r="A325" s="1" t="s">
        <v>376</v>
      </c>
      <c r="B325" s="1" t="s">
        <v>18</v>
      </c>
      <c r="C325" s="1" t="s">
        <v>30</v>
      </c>
      <c r="D325" s="1" t="s">
        <v>55</v>
      </c>
    </row>
    <row r="326" spans="1:4" ht="18" x14ac:dyDescent="0.35">
      <c r="A326" s="1" t="s">
        <v>377</v>
      </c>
      <c r="B326" s="1" t="s">
        <v>72</v>
      </c>
      <c r="C326" s="1" t="s">
        <v>52</v>
      </c>
      <c r="D326" s="1" t="s">
        <v>20</v>
      </c>
    </row>
    <row r="327" spans="1:4" ht="18" x14ac:dyDescent="0.35">
      <c r="A327" s="1" t="s">
        <v>378</v>
      </c>
      <c r="B327" s="1" t="s">
        <v>64</v>
      </c>
      <c r="C327" s="1" t="s">
        <v>38</v>
      </c>
      <c r="D327" s="1" t="s">
        <v>20</v>
      </c>
    </row>
    <row r="328" spans="1:4" ht="18" x14ac:dyDescent="0.35">
      <c r="A328" s="1" t="s">
        <v>379</v>
      </c>
      <c r="B328" s="1" t="s">
        <v>59</v>
      </c>
      <c r="C328" s="1" t="s">
        <v>38</v>
      </c>
      <c r="D328" s="1" t="s">
        <v>49</v>
      </c>
    </row>
    <row r="329" spans="1:4" ht="18" x14ac:dyDescent="0.35">
      <c r="A329" s="1" t="s">
        <v>380</v>
      </c>
      <c r="B329" s="1" t="s">
        <v>48</v>
      </c>
      <c r="C329" s="1" t="s">
        <v>52</v>
      </c>
      <c r="D329" s="1" t="s">
        <v>20</v>
      </c>
    </row>
    <row r="330" spans="1:4" ht="18" x14ac:dyDescent="0.35">
      <c r="A330" s="1" t="s">
        <v>381</v>
      </c>
      <c r="B330" s="1" t="s">
        <v>104</v>
      </c>
      <c r="C330" s="1" t="s">
        <v>60</v>
      </c>
      <c r="D330" s="1" t="s">
        <v>39</v>
      </c>
    </row>
    <row r="331" spans="1:4" ht="18" x14ac:dyDescent="0.35">
      <c r="A331" s="1" t="s">
        <v>382</v>
      </c>
      <c r="B331" s="1" t="s">
        <v>29</v>
      </c>
      <c r="C331" s="1" t="s">
        <v>30</v>
      </c>
      <c r="D331" s="1" t="s">
        <v>20</v>
      </c>
    </row>
    <row r="332" spans="1:4" ht="18" x14ac:dyDescent="0.35">
      <c r="A332" s="1" t="s">
        <v>383</v>
      </c>
      <c r="B332" s="1" t="s">
        <v>104</v>
      </c>
      <c r="C332" s="1" t="s">
        <v>38</v>
      </c>
      <c r="D332" s="1" t="s">
        <v>20</v>
      </c>
    </row>
    <row r="333" spans="1:4" ht="18" x14ac:dyDescent="0.35">
      <c r="A333" s="1" t="s">
        <v>384</v>
      </c>
      <c r="B333" s="1" t="s">
        <v>104</v>
      </c>
      <c r="C333" s="1" t="s">
        <v>19</v>
      </c>
      <c r="D333" s="1" t="s">
        <v>79</v>
      </c>
    </row>
    <row r="334" spans="1:4" ht="18" x14ac:dyDescent="0.35">
      <c r="A334" s="1">
        <v>62013893</v>
      </c>
      <c r="B334" s="1" t="s">
        <v>104</v>
      </c>
      <c r="C334" s="1" t="s">
        <v>52</v>
      </c>
      <c r="D334" s="1" t="s">
        <v>39</v>
      </c>
    </row>
    <row r="335" spans="1:4" ht="18" x14ac:dyDescent="0.35">
      <c r="A335" s="1" t="s">
        <v>385</v>
      </c>
      <c r="B335" s="1" t="s">
        <v>48</v>
      </c>
      <c r="C335" s="1" t="s">
        <v>60</v>
      </c>
      <c r="D335" s="1" t="s">
        <v>79</v>
      </c>
    </row>
    <row r="336" spans="1:4" ht="18" x14ac:dyDescent="0.35">
      <c r="A336" s="1" t="s">
        <v>386</v>
      </c>
      <c r="B336" s="1" t="s">
        <v>48</v>
      </c>
      <c r="C336" s="1" t="s">
        <v>19</v>
      </c>
      <c r="D336" s="1" t="s">
        <v>49</v>
      </c>
    </row>
    <row r="337" spans="1:4" ht="18" x14ac:dyDescent="0.35">
      <c r="A337" s="1" t="s">
        <v>387</v>
      </c>
      <c r="B337" s="1" t="s">
        <v>18</v>
      </c>
      <c r="C337" s="1" t="s">
        <v>52</v>
      </c>
      <c r="D337" s="1" t="s">
        <v>39</v>
      </c>
    </row>
    <row r="338" spans="1:4" ht="18" x14ac:dyDescent="0.35">
      <c r="A338" s="1" t="s">
        <v>388</v>
      </c>
      <c r="B338" s="1" t="s">
        <v>43</v>
      </c>
      <c r="C338" s="1" t="s">
        <v>52</v>
      </c>
      <c r="D338" s="1" t="s">
        <v>39</v>
      </c>
    </row>
    <row r="339" spans="1:4" ht="18" x14ac:dyDescent="0.35">
      <c r="A339" s="1">
        <v>60069917</v>
      </c>
      <c r="B339" s="1" t="s">
        <v>104</v>
      </c>
      <c r="C339" s="1" t="s">
        <v>30</v>
      </c>
      <c r="D339" s="1" t="s">
        <v>49</v>
      </c>
    </row>
    <row r="340" spans="1:4" ht="18" x14ac:dyDescent="0.35">
      <c r="A340" s="1" t="s">
        <v>389</v>
      </c>
      <c r="B340" s="1" t="s">
        <v>18</v>
      </c>
      <c r="C340" s="1" t="s">
        <v>60</v>
      </c>
      <c r="D340" s="1" t="s">
        <v>55</v>
      </c>
    </row>
    <row r="341" spans="1:4" ht="18" x14ac:dyDescent="0.35">
      <c r="A341" s="1" t="s">
        <v>390</v>
      </c>
      <c r="B341" s="1" t="s">
        <v>18</v>
      </c>
      <c r="C341" s="1" t="s">
        <v>30</v>
      </c>
      <c r="D341" s="1" t="s">
        <v>55</v>
      </c>
    </row>
    <row r="342" spans="1:4" ht="18" x14ac:dyDescent="0.35">
      <c r="A342" s="1" t="s">
        <v>391</v>
      </c>
      <c r="B342" s="1" t="s">
        <v>64</v>
      </c>
      <c r="C342" s="1" t="s">
        <v>38</v>
      </c>
      <c r="D342" s="1" t="s">
        <v>79</v>
      </c>
    </row>
    <row r="343" spans="1:4" ht="18" x14ac:dyDescent="0.35">
      <c r="A343" s="1" t="s">
        <v>392</v>
      </c>
      <c r="B343" s="1" t="s">
        <v>48</v>
      </c>
      <c r="C343" s="1" t="s">
        <v>52</v>
      </c>
      <c r="D343" s="1" t="s">
        <v>49</v>
      </c>
    </row>
    <row r="344" spans="1:4" ht="18" x14ac:dyDescent="0.35">
      <c r="A344" s="1" t="s">
        <v>393</v>
      </c>
      <c r="B344" s="1" t="s">
        <v>29</v>
      </c>
      <c r="C344" s="1" t="s">
        <v>19</v>
      </c>
      <c r="D344" s="1" t="s">
        <v>79</v>
      </c>
    </row>
    <row r="345" spans="1:4" ht="18" x14ac:dyDescent="0.35">
      <c r="A345" s="1" t="s">
        <v>394</v>
      </c>
      <c r="B345" s="1" t="s">
        <v>43</v>
      </c>
      <c r="C345" s="1" t="s">
        <v>60</v>
      </c>
      <c r="D345" s="1" t="s">
        <v>79</v>
      </c>
    </row>
    <row r="346" spans="1:4" ht="18" x14ac:dyDescent="0.35">
      <c r="A346" s="1" t="s">
        <v>395</v>
      </c>
      <c r="B346" s="1" t="s">
        <v>18</v>
      </c>
      <c r="C346" s="1" t="s">
        <v>52</v>
      </c>
      <c r="D346" s="1" t="s">
        <v>55</v>
      </c>
    </row>
    <row r="347" spans="1:4" ht="18" x14ac:dyDescent="0.35">
      <c r="A347" s="1" t="s">
        <v>396</v>
      </c>
      <c r="B347" s="1" t="s">
        <v>64</v>
      </c>
      <c r="C347" s="1" t="s">
        <v>38</v>
      </c>
      <c r="D347" s="1" t="s">
        <v>49</v>
      </c>
    </row>
    <row r="348" spans="1:4" ht="18" x14ac:dyDescent="0.35">
      <c r="A348" s="1" t="s">
        <v>397</v>
      </c>
      <c r="B348" s="1" t="s">
        <v>18</v>
      </c>
      <c r="C348" s="1" t="s">
        <v>52</v>
      </c>
      <c r="D348" s="1" t="s">
        <v>20</v>
      </c>
    </row>
    <row r="349" spans="1:4" ht="18" x14ac:dyDescent="0.35">
      <c r="A349" s="1" t="s">
        <v>398</v>
      </c>
      <c r="B349" s="1" t="s">
        <v>72</v>
      </c>
      <c r="C349" s="1" t="s">
        <v>38</v>
      </c>
      <c r="D349" s="1" t="s">
        <v>79</v>
      </c>
    </row>
    <row r="350" spans="1:4" ht="18" x14ac:dyDescent="0.35">
      <c r="A350" s="1" t="s">
        <v>399</v>
      </c>
      <c r="B350" s="1" t="s">
        <v>72</v>
      </c>
      <c r="C350" s="1" t="s">
        <v>38</v>
      </c>
      <c r="D350" s="1" t="s">
        <v>49</v>
      </c>
    </row>
    <row r="351" spans="1:4" ht="18" x14ac:dyDescent="0.35">
      <c r="A351" s="1" t="s">
        <v>400</v>
      </c>
      <c r="B351" s="1" t="s">
        <v>29</v>
      </c>
      <c r="C351" s="1" t="s">
        <v>38</v>
      </c>
      <c r="D351" s="1" t="s">
        <v>55</v>
      </c>
    </row>
    <row r="352" spans="1:4" ht="18" x14ac:dyDescent="0.35">
      <c r="A352" s="1" t="s">
        <v>401</v>
      </c>
      <c r="B352" s="1" t="s">
        <v>43</v>
      </c>
      <c r="C352" s="1" t="s">
        <v>60</v>
      </c>
      <c r="D352" s="1" t="s">
        <v>39</v>
      </c>
    </row>
    <row r="353" spans="1:4" ht="18" x14ac:dyDescent="0.35">
      <c r="A353" s="1" t="s">
        <v>402</v>
      </c>
      <c r="B353" s="1" t="s">
        <v>29</v>
      </c>
      <c r="C353" s="1" t="s">
        <v>60</v>
      </c>
      <c r="D353" s="1" t="s">
        <v>55</v>
      </c>
    </row>
    <row r="354" spans="1:4" ht="18" x14ac:dyDescent="0.35">
      <c r="A354" s="1" t="s">
        <v>403</v>
      </c>
      <c r="B354" s="1" t="s">
        <v>104</v>
      </c>
      <c r="C354" s="1" t="s">
        <v>38</v>
      </c>
      <c r="D354" s="1" t="s">
        <v>20</v>
      </c>
    </row>
    <row r="355" spans="1:4" ht="18" x14ac:dyDescent="0.35">
      <c r="A355" s="1" t="s">
        <v>404</v>
      </c>
      <c r="B355" s="1" t="s">
        <v>64</v>
      </c>
      <c r="C355" s="1" t="s">
        <v>52</v>
      </c>
      <c r="D355" s="1" t="s">
        <v>79</v>
      </c>
    </row>
    <row r="356" spans="1:4" ht="18" x14ac:dyDescent="0.35">
      <c r="A356" s="1" t="s">
        <v>405</v>
      </c>
      <c r="B356" s="1" t="s">
        <v>48</v>
      </c>
      <c r="C356" s="1" t="s">
        <v>60</v>
      </c>
      <c r="D356" s="1" t="s">
        <v>79</v>
      </c>
    </row>
    <row r="357" spans="1:4" ht="18" x14ac:dyDescent="0.35">
      <c r="A357" s="1" t="s">
        <v>406</v>
      </c>
      <c r="B357" s="1" t="s">
        <v>43</v>
      </c>
      <c r="C357" s="1" t="s">
        <v>52</v>
      </c>
      <c r="D357" s="1" t="s">
        <v>39</v>
      </c>
    </row>
    <row r="358" spans="1:4" ht="18" x14ac:dyDescent="0.35">
      <c r="A358" s="1" t="s">
        <v>407</v>
      </c>
      <c r="B358" s="1" t="s">
        <v>18</v>
      </c>
      <c r="C358" s="1" t="s">
        <v>52</v>
      </c>
      <c r="D358" s="1" t="s">
        <v>49</v>
      </c>
    </row>
    <row r="359" spans="1:4" ht="18" x14ac:dyDescent="0.35">
      <c r="A359" s="1" t="s">
        <v>408</v>
      </c>
      <c r="B359" s="1" t="s">
        <v>104</v>
      </c>
      <c r="C359" s="1" t="s">
        <v>38</v>
      </c>
      <c r="D359" s="1" t="s">
        <v>49</v>
      </c>
    </row>
    <row r="360" spans="1:4" ht="18" x14ac:dyDescent="0.35">
      <c r="A360" s="1" t="s">
        <v>409</v>
      </c>
      <c r="B360" s="1" t="s">
        <v>59</v>
      </c>
      <c r="C360" s="1" t="s">
        <v>38</v>
      </c>
      <c r="D360" s="1" t="s">
        <v>20</v>
      </c>
    </row>
    <row r="361" spans="1:4" ht="18" x14ac:dyDescent="0.35">
      <c r="A361" s="1">
        <v>74164254</v>
      </c>
      <c r="B361" s="1" t="s">
        <v>48</v>
      </c>
      <c r="C361" s="1" t="s">
        <v>19</v>
      </c>
      <c r="D361" s="1" t="s">
        <v>55</v>
      </c>
    </row>
    <row r="362" spans="1:4" ht="18" x14ac:dyDescent="0.35">
      <c r="A362" s="1" t="s">
        <v>410</v>
      </c>
      <c r="B362" s="1" t="s">
        <v>104</v>
      </c>
      <c r="C362" s="1" t="s">
        <v>19</v>
      </c>
      <c r="D362" s="1" t="s">
        <v>39</v>
      </c>
    </row>
    <row r="363" spans="1:4" ht="18" x14ac:dyDescent="0.35">
      <c r="A363" s="1" t="s">
        <v>411</v>
      </c>
      <c r="B363" s="1" t="s">
        <v>43</v>
      </c>
      <c r="C363" s="1" t="s">
        <v>30</v>
      </c>
      <c r="D363" s="1" t="s">
        <v>49</v>
      </c>
    </row>
    <row r="364" spans="1:4" ht="18" x14ac:dyDescent="0.35">
      <c r="A364" s="1" t="s">
        <v>412</v>
      </c>
      <c r="B364" s="1" t="s">
        <v>72</v>
      </c>
      <c r="C364" s="1" t="s">
        <v>38</v>
      </c>
      <c r="D364" s="1" t="s">
        <v>20</v>
      </c>
    </row>
    <row r="365" spans="1:4" ht="18" x14ac:dyDescent="0.35">
      <c r="A365" s="1" t="s">
        <v>413</v>
      </c>
      <c r="B365" s="1" t="s">
        <v>18</v>
      </c>
      <c r="C365" s="1" t="s">
        <v>52</v>
      </c>
      <c r="D365" s="1" t="s">
        <v>20</v>
      </c>
    </row>
    <row r="366" spans="1:4" ht="18" x14ac:dyDescent="0.35">
      <c r="A366" s="1" t="s">
        <v>414</v>
      </c>
      <c r="B366" s="1" t="s">
        <v>64</v>
      </c>
      <c r="C366" s="1" t="s">
        <v>38</v>
      </c>
      <c r="D366" s="1" t="s">
        <v>79</v>
      </c>
    </row>
    <row r="367" spans="1:4" ht="18" x14ac:dyDescent="0.35">
      <c r="A367" s="1" t="s">
        <v>415</v>
      </c>
      <c r="B367" s="1" t="s">
        <v>104</v>
      </c>
      <c r="C367" s="1" t="s">
        <v>30</v>
      </c>
      <c r="D367" s="1" t="s">
        <v>79</v>
      </c>
    </row>
    <row r="368" spans="1:4" ht="18" x14ac:dyDescent="0.35">
      <c r="A368" s="1" t="s">
        <v>416</v>
      </c>
      <c r="B368" s="1" t="s">
        <v>59</v>
      </c>
      <c r="C368" s="1" t="s">
        <v>52</v>
      </c>
      <c r="D368" s="1" t="s">
        <v>39</v>
      </c>
    </row>
    <row r="369" spans="1:4" ht="18" x14ac:dyDescent="0.35">
      <c r="A369" s="1" t="s">
        <v>417</v>
      </c>
      <c r="B369" s="1" t="s">
        <v>43</v>
      </c>
      <c r="C369" s="1" t="s">
        <v>38</v>
      </c>
      <c r="D369" s="1" t="s">
        <v>49</v>
      </c>
    </row>
    <row r="370" spans="1:4" ht="18" x14ac:dyDescent="0.35">
      <c r="A370" s="1" t="s">
        <v>418</v>
      </c>
      <c r="B370" s="1" t="s">
        <v>59</v>
      </c>
      <c r="C370" s="1" t="s">
        <v>19</v>
      </c>
      <c r="D370" s="1" t="s">
        <v>49</v>
      </c>
    </row>
    <row r="371" spans="1:4" ht="18" x14ac:dyDescent="0.35">
      <c r="A371" s="1" t="s">
        <v>419</v>
      </c>
      <c r="B371" s="1" t="s">
        <v>43</v>
      </c>
      <c r="C371" s="1" t="s">
        <v>30</v>
      </c>
      <c r="D371" s="1" t="s">
        <v>39</v>
      </c>
    </row>
    <row r="372" spans="1:4" ht="18" x14ac:dyDescent="0.35">
      <c r="A372" s="1" t="s">
        <v>420</v>
      </c>
      <c r="B372" s="1" t="s">
        <v>59</v>
      </c>
      <c r="C372" s="1" t="s">
        <v>38</v>
      </c>
      <c r="D372" s="1" t="s">
        <v>55</v>
      </c>
    </row>
    <row r="373" spans="1:4" ht="18" x14ac:dyDescent="0.35">
      <c r="A373" s="1" t="s">
        <v>421</v>
      </c>
      <c r="B373" s="1" t="s">
        <v>29</v>
      </c>
      <c r="C373" s="1" t="s">
        <v>52</v>
      </c>
      <c r="D373" s="1" t="s">
        <v>20</v>
      </c>
    </row>
    <row r="374" spans="1:4" ht="18" x14ac:dyDescent="0.35">
      <c r="A374" s="1" t="s">
        <v>422</v>
      </c>
      <c r="B374" s="1" t="s">
        <v>18</v>
      </c>
      <c r="C374" s="1" t="s">
        <v>38</v>
      </c>
      <c r="D374" s="1" t="s">
        <v>55</v>
      </c>
    </row>
    <row r="375" spans="1:4" ht="18" x14ac:dyDescent="0.35">
      <c r="A375" s="1" t="s">
        <v>423</v>
      </c>
      <c r="B375" s="1" t="s">
        <v>43</v>
      </c>
      <c r="C375" s="1" t="s">
        <v>38</v>
      </c>
      <c r="D375" s="1" t="s">
        <v>55</v>
      </c>
    </row>
    <row r="376" spans="1:4" ht="18" x14ac:dyDescent="0.35">
      <c r="A376" s="1" t="s">
        <v>424</v>
      </c>
      <c r="B376" s="1" t="s">
        <v>64</v>
      </c>
      <c r="C376" s="1" t="s">
        <v>60</v>
      </c>
      <c r="D376" s="1" t="s">
        <v>39</v>
      </c>
    </row>
    <row r="377" spans="1:4" ht="18" x14ac:dyDescent="0.35">
      <c r="A377" s="1" t="s">
        <v>425</v>
      </c>
      <c r="B377" s="1" t="s">
        <v>43</v>
      </c>
      <c r="C377" s="1" t="s">
        <v>19</v>
      </c>
      <c r="D377" s="1" t="s">
        <v>49</v>
      </c>
    </row>
    <row r="378" spans="1:4" ht="18" x14ac:dyDescent="0.35">
      <c r="A378" s="1" t="s">
        <v>426</v>
      </c>
      <c r="B378" s="1" t="s">
        <v>104</v>
      </c>
      <c r="C378" s="1" t="s">
        <v>30</v>
      </c>
      <c r="D378" s="1" t="s">
        <v>55</v>
      </c>
    </row>
    <row r="379" spans="1:4" ht="18" x14ac:dyDescent="0.35">
      <c r="A379" s="1" t="s">
        <v>427</v>
      </c>
      <c r="B379" s="1" t="s">
        <v>43</v>
      </c>
      <c r="C379" s="1" t="s">
        <v>52</v>
      </c>
      <c r="D379" s="1" t="s">
        <v>79</v>
      </c>
    </row>
    <row r="380" spans="1:4" ht="18" x14ac:dyDescent="0.35">
      <c r="A380" s="1" t="s">
        <v>428</v>
      </c>
      <c r="B380" s="1" t="s">
        <v>18</v>
      </c>
      <c r="C380" s="1" t="s">
        <v>52</v>
      </c>
      <c r="D380" s="1" t="s">
        <v>39</v>
      </c>
    </row>
    <row r="381" spans="1:4" ht="18" x14ac:dyDescent="0.35">
      <c r="A381" s="1" t="s">
        <v>429</v>
      </c>
      <c r="B381" s="1" t="s">
        <v>59</v>
      </c>
      <c r="C381" s="1" t="s">
        <v>60</v>
      </c>
      <c r="D381" s="1" t="s">
        <v>49</v>
      </c>
    </row>
    <row r="382" spans="1:4" ht="18" x14ac:dyDescent="0.35">
      <c r="A382" s="1" t="s">
        <v>430</v>
      </c>
      <c r="B382" s="1" t="s">
        <v>72</v>
      </c>
      <c r="C382" s="1" t="s">
        <v>38</v>
      </c>
      <c r="D382" s="1" t="s">
        <v>39</v>
      </c>
    </row>
    <row r="383" spans="1:4" ht="18" x14ac:dyDescent="0.35">
      <c r="A383" s="1" t="s">
        <v>431</v>
      </c>
      <c r="B383" s="1" t="s">
        <v>18</v>
      </c>
      <c r="C383" s="1" t="s">
        <v>30</v>
      </c>
      <c r="D383" s="1" t="s">
        <v>39</v>
      </c>
    </row>
    <row r="384" spans="1:4" ht="18" x14ac:dyDescent="0.35">
      <c r="A384" s="1" t="s">
        <v>432</v>
      </c>
      <c r="B384" s="1" t="s">
        <v>48</v>
      </c>
      <c r="C384" s="1" t="s">
        <v>19</v>
      </c>
      <c r="D384" s="1" t="s">
        <v>55</v>
      </c>
    </row>
    <row r="385" spans="1:4" ht="18" x14ac:dyDescent="0.35">
      <c r="A385" s="1" t="s">
        <v>433</v>
      </c>
      <c r="B385" s="1" t="s">
        <v>64</v>
      </c>
      <c r="C385" s="1" t="s">
        <v>38</v>
      </c>
      <c r="D385" s="1" t="s">
        <v>55</v>
      </c>
    </row>
    <row r="386" spans="1:4" ht="18" x14ac:dyDescent="0.35">
      <c r="A386" s="1" t="s">
        <v>434</v>
      </c>
      <c r="B386" s="1" t="s">
        <v>48</v>
      </c>
      <c r="C386" s="1" t="s">
        <v>60</v>
      </c>
      <c r="D386" s="1" t="s">
        <v>55</v>
      </c>
    </row>
    <row r="387" spans="1:4" ht="18" x14ac:dyDescent="0.35">
      <c r="A387" s="1" t="s">
        <v>435</v>
      </c>
      <c r="B387" s="1" t="s">
        <v>43</v>
      </c>
      <c r="C387" s="1" t="s">
        <v>30</v>
      </c>
      <c r="D387" s="1" t="s">
        <v>79</v>
      </c>
    </row>
    <row r="388" spans="1:4" ht="18" x14ac:dyDescent="0.35">
      <c r="A388" s="1" t="s">
        <v>436</v>
      </c>
      <c r="B388" s="1" t="s">
        <v>104</v>
      </c>
      <c r="C388" s="1" t="s">
        <v>30</v>
      </c>
      <c r="D388" s="1" t="s">
        <v>49</v>
      </c>
    </row>
    <row r="389" spans="1:4" ht="18" x14ac:dyDescent="0.35">
      <c r="A389" s="1" t="s">
        <v>437</v>
      </c>
      <c r="B389" s="1" t="s">
        <v>18</v>
      </c>
      <c r="C389" s="1" t="s">
        <v>19</v>
      </c>
      <c r="D389" s="1" t="s">
        <v>39</v>
      </c>
    </row>
    <row r="390" spans="1:4" ht="18" x14ac:dyDescent="0.35">
      <c r="A390" s="1" t="s">
        <v>438</v>
      </c>
      <c r="B390" s="1" t="s">
        <v>64</v>
      </c>
      <c r="C390" s="1" t="s">
        <v>38</v>
      </c>
      <c r="D390" s="1" t="s">
        <v>49</v>
      </c>
    </row>
    <row r="391" spans="1:4" ht="18" x14ac:dyDescent="0.35">
      <c r="A391" s="1" t="s">
        <v>439</v>
      </c>
      <c r="B391" s="1" t="s">
        <v>72</v>
      </c>
      <c r="C391" s="1" t="s">
        <v>60</v>
      </c>
      <c r="D391" s="1" t="s">
        <v>79</v>
      </c>
    </row>
    <row r="392" spans="1:4" ht="18" x14ac:dyDescent="0.35">
      <c r="A392" s="1" t="s">
        <v>440</v>
      </c>
      <c r="B392" s="1" t="s">
        <v>64</v>
      </c>
      <c r="C392" s="1" t="s">
        <v>60</v>
      </c>
      <c r="D392" s="1" t="s">
        <v>39</v>
      </c>
    </row>
    <row r="393" spans="1:4" ht="18" x14ac:dyDescent="0.35">
      <c r="A393" s="1" t="s">
        <v>441</v>
      </c>
      <c r="B393" s="1" t="s">
        <v>48</v>
      </c>
      <c r="C393" s="1" t="s">
        <v>52</v>
      </c>
      <c r="D393" s="1" t="s">
        <v>39</v>
      </c>
    </row>
    <row r="394" spans="1:4" ht="18" x14ac:dyDescent="0.35">
      <c r="A394" s="1" t="s">
        <v>442</v>
      </c>
      <c r="B394" s="1" t="s">
        <v>104</v>
      </c>
      <c r="C394" s="1" t="s">
        <v>52</v>
      </c>
      <c r="D394" s="1" t="s">
        <v>39</v>
      </c>
    </row>
    <row r="395" spans="1:4" ht="18" x14ac:dyDescent="0.35">
      <c r="A395" s="1" t="s">
        <v>443</v>
      </c>
      <c r="B395" s="1" t="s">
        <v>104</v>
      </c>
      <c r="C395" s="1" t="s">
        <v>30</v>
      </c>
      <c r="D395" s="1" t="s">
        <v>49</v>
      </c>
    </row>
    <row r="396" spans="1:4" ht="18" x14ac:dyDescent="0.35">
      <c r="A396" s="2" t="s">
        <v>444</v>
      </c>
      <c r="B396" s="1" t="s">
        <v>104</v>
      </c>
      <c r="C396" s="1" t="s">
        <v>60</v>
      </c>
      <c r="D396" s="1" t="s">
        <v>20</v>
      </c>
    </row>
    <row r="397" spans="1:4" ht="18" x14ac:dyDescent="0.35">
      <c r="A397" s="1">
        <v>65855880</v>
      </c>
      <c r="B397" s="1" t="s">
        <v>29</v>
      </c>
      <c r="C397" s="1" t="s">
        <v>38</v>
      </c>
      <c r="D397" s="1" t="s">
        <v>49</v>
      </c>
    </row>
    <row r="398" spans="1:4" ht="18" x14ac:dyDescent="0.35">
      <c r="A398" s="1" t="s">
        <v>445</v>
      </c>
      <c r="B398" s="1" t="s">
        <v>59</v>
      </c>
      <c r="C398" s="1" t="s">
        <v>19</v>
      </c>
      <c r="D398" s="1" t="s">
        <v>20</v>
      </c>
    </row>
    <row r="399" spans="1:4" ht="18" x14ac:dyDescent="0.35">
      <c r="A399" s="1" t="s">
        <v>446</v>
      </c>
      <c r="B399" s="1" t="s">
        <v>64</v>
      </c>
      <c r="C399" s="1" t="s">
        <v>60</v>
      </c>
      <c r="D399" s="1" t="s">
        <v>20</v>
      </c>
    </row>
    <row r="400" spans="1:4" ht="18" x14ac:dyDescent="0.35">
      <c r="A400" s="1" t="s">
        <v>447</v>
      </c>
      <c r="B400" s="1" t="s">
        <v>59</v>
      </c>
      <c r="C400" s="1" t="s">
        <v>60</v>
      </c>
      <c r="D400" s="1" t="s">
        <v>55</v>
      </c>
    </row>
    <row r="401" spans="1:4" ht="18" x14ac:dyDescent="0.35">
      <c r="A401" s="1" t="s">
        <v>448</v>
      </c>
      <c r="B401" s="1" t="s">
        <v>29</v>
      </c>
      <c r="C401" s="1" t="s">
        <v>19</v>
      </c>
      <c r="D401" s="1" t="s">
        <v>49</v>
      </c>
    </row>
    <row r="402" spans="1:4" ht="18" x14ac:dyDescent="0.35">
      <c r="A402" s="1" t="s">
        <v>449</v>
      </c>
      <c r="B402" s="1" t="s">
        <v>104</v>
      </c>
      <c r="C402" s="1" t="s">
        <v>52</v>
      </c>
      <c r="D402" s="1" t="s">
        <v>49</v>
      </c>
    </row>
    <row r="403" spans="1:4" ht="18" x14ac:dyDescent="0.35">
      <c r="A403" s="1" t="s">
        <v>450</v>
      </c>
      <c r="B403" s="1" t="s">
        <v>29</v>
      </c>
      <c r="C403" s="1" t="s">
        <v>19</v>
      </c>
      <c r="D403" s="1" t="s">
        <v>49</v>
      </c>
    </row>
    <row r="404" spans="1:4" ht="18" x14ac:dyDescent="0.35">
      <c r="A404" s="1" t="s">
        <v>451</v>
      </c>
      <c r="B404" s="1" t="s">
        <v>104</v>
      </c>
      <c r="C404" s="1" t="s">
        <v>38</v>
      </c>
      <c r="D404" s="1" t="s">
        <v>39</v>
      </c>
    </row>
    <row r="405" spans="1:4" ht="18" x14ac:dyDescent="0.35">
      <c r="A405" s="1" t="s">
        <v>452</v>
      </c>
      <c r="B405" s="1" t="s">
        <v>43</v>
      </c>
      <c r="C405" s="1" t="s">
        <v>38</v>
      </c>
      <c r="D405" s="1" t="s">
        <v>55</v>
      </c>
    </row>
    <row r="406" spans="1:4" ht="18" x14ac:dyDescent="0.35">
      <c r="A406" s="1" t="s">
        <v>453</v>
      </c>
      <c r="B406" s="1" t="s">
        <v>43</v>
      </c>
      <c r="C406" s="1" t="s">
        <v>38</v>
      </c>
      <c r="D406" s="1" t="s">
        <v>20</v>
      </c>
    </row>
    <row r="407" spans="1:4" ht="18" x14ac:dyDescent="0.35">
      <c r="A407" s="1" t="s">
        <v>454</v>
      </c>
      <c r="B407" s="1" t="s">
        <v>104</v>
      </c>
      <c r="C407" s="1" t="s">
        <v>38</v>
      </c>
      <c r="D407" s="1" t="s">
        <v>79</v>
      </c>
    </row>
    <row r="408" spans="1:4" ht="18" x14ac:dyDescent="0.35">
      <c r="A408" s="1" t="s">
        <v>455</v>
      </c>
      <c r="B408" s="1" t="s">
        <v>48</v>
      </c>
      <c r="C408" s="1" t="s">
        <v>52</v>
      </c>
      <c r="D408" s="1" t="s">
        <v>20</v>
      </c>
    </row>
    <row r="409" spans="1:4" ht="18" x14ac:dyDescent="0.35">
      <c r="A409" s="1" t="s">
        <v>456</v>
      </c>
      <c r="B409" s="1" t="s">
        <v>43</v>
      </c>
      <c r="C409" s="1" t="s">
        <v>30</v>
      </c>
      <c r="D409" s="1" t="s">
        <v>39</v>
      </c>
    </row>
    <row r="410" spans="1:4" ht="18" x14ac:dyDescent="0.35">
      <c r="A410" s="1" t="s">
        <v>457</v>
      </c>
      <c r="B410" s="1" t="s">
        <v>104</v>
      </c>
      <c r="C410" s="1" t="s">
        <v>60</v>
      </c>
      <c r="D410" s="1" t="s">
        <v>79</v>
      </c>
    </row>
    <row r="411" spans="1:4" ht="18" x14ac:dyDescent="0.35">
      <c r="A411" s="1" t="s">
        <v>458</v>
      </c>
      <c r="B411" s="1" t="s">
        <v>64</v>
      </c>
      <c r="C411" s="1" t="s">
        <v>60</v>
      </c>
      <c r="D411" s="1" t="s">
        <v>55</v>
      </c>
    </row>
    <row r="412" spans="1:4" ht="18" x14ac:dyDescent="0.35">
      <c r="A412" s="1" t="s">
        <v>459</v>
      </c>
      <c r="B412" s="1" t="s">
        <v>43</v>
      </c>
      <c r="C412" s="1" t="s">
        <v>52</v>
      </c>
      <c r="D412" s="1" t="s">
        <v>79</v>
      </c>
    </row>
    <row r="413" spans="1:4" ht="18" x14ac:dyDescent="0.35">
      <c r="A413" s="1" t="s">
        <v>460</v>
      </c>
      <c r="B413" s="1" t="s">
        <v>29</v>
      </c>
      <c r="C413" s="1" t="s">
        <v>30</v>
      </c>
      <c r="D413" s="1" t="s">
        <v>39</v>
      </c>
    </row>
    <row r="414" spans="1:4" ht="18" x14ac:dyDescent="0.35">
      <c r="A414" s="1" t="s">
        <v>461</v>
      </c>
      <c r="B414" s="1" t="s">
        <v>29</v>
      </c>
      <c r="C414" s="1" t="s">
        <v>30</v>
      </c>
      <c r="D414" s="1" t="s">
        <v>55</v>
      </c>
    </row>
    <row r="415" spans="1:4" ht="18" x14ac:dyDescent="0.35">
      <c r="A415" s="1" t="s">
        <v>462</v>
      </c>
      <c r="B415" s="1" t="s">
        <v>29</v>
      </c>
      <c r="C415" s="1" t="s">
        <v>19</v>
      </c>
      <c r="D415" s="1" t="s">
        <v>55</v>
      </c>
    </row>
    <row r="416" spans="1:4" ht="18" x14ac:dyDescent="0.35">
      <c r="A416" s="1" t="s">
        <v>463</v>
      </c>
      <c r="B416" s="1" t="s">
        <v>18</v>
      </c>
      <c r="C416" s="1" t="s">
        <v>19</v>
      </c>
      <c r="D416" s="1" t="s">
        <v>20</v>
      </c>
    </row>
    <row r="417" spans="1:4" ht="18" x14ac:dyDescent="0.35">
      <c r="A417" s="1" t="s">
        <v>464</v>
      </c>
      <c r="B417" s="1" t="s">
        <v>72</v>
      </c>
      <c r="C417" s="1" t="s">
        <v>19</v>
      </c>
      <c r="D417" s="1" t="s">
        <v>79</v>
      </c>
    </row>
    <row r="418" spans="1:4" ht="18" x14ac:dyDescent="0.35">
      <c r="A418" s="1" t="s">
        <v>465</v>
      </c>
      <c r="B418" s="1" t="s">
        <v>43</v>
      </c>
      <c r="C418" s="1" t="s">
        <v>19</v>
      </c>
      <c r="D418" s="1" t="s">
        <v>49</v>
      </c>
    </row>
    <row r="419" spans="1:4" ht="18" x14ac:dyDescent="0.35">
      <c r="A419" s="1" t="s">
        <v>466</v>
      </c>
      <c r="B419" s="1" t="s">
        <v>18</v>
      </c>
      <c r="C419" s="1" t="s">
        <v>60</v>
      </c>
      <c r="D419" s="1" t="s">
        <v>55</v>
      </c>
    </row>
    <row r="420" spans="1:4" ht="18" x14ac:dyDescent="0.35">
      <c r="A420" s="1" t="s">
        <v>467</v>
      </c>
      <c r="B420" s="1" t="s">
        <v>29</v>
      </c>
      <c r="C420" s="1" t="s">
        <v>60</v>
      </c>
      <c r="D420" s="1" t="s">
        <v>79</v>
      </c>
    </row>
    <row r="421" spans="1:4" ht="18" x14ac:dyDescent="0.35">
      <c r="A421" s="1" t="s">
        <v>468</v>
      </c>
      <c r="B421" s="1" t="s">
        <v>72</v>
      </c>
      <c r="C421" s="1" t="s">
        <v>19</v>
      </c>
      <c r="D421" s="1" t="s">
        <v>55</v>
      </c>
    </row>
    <row r="422" spans="1:4" ht="18" x14ac:dyDescent="0.35">
      <c r="A422" s="1" t="s">
        <v>469</v>
      </c>
      <c r="B422" s="1" t="s">
        <v>104</v>
      </c>
      <c r="C422" s="1" t="s">
        <v>38</v>
      </c>
      <c r="D422" s="1" t="s">
        <v>49</v>
      </c>
    </row>
    <row r="423" spans="1:4" ht="18" x14ac:dyDescent="0.35">
      <c r="A423" s="1" t="s">
        <v>470</v>
      </c>
      <c r="B423" s="1" t="s">
        <v>18</v>
      </c>
      <c r="C423" s="1" t="s">
        <v>19</v>
      </c>
      <c r="D423" s="1" t="s">
        <v>20</v>
      </c>
    </row>
    <row r="424" spans="1:4" ht="18" x14ac:dyDescent="0.35">
      <c r="A424" s="1" t="s">
        <v>471</v>
      </c>
      <c r="B424" s="1" t="s">
        <v>59</v>
      </c>
      <c r="C424" s="1" t="s">
        <v>30</v>
      </c>
      <c r="D424" s="1" t="s">
        <v>49</v>
      </c>
    </row>
    <row r="425" spans="1:4" ht="18" x14ac:dyDescent="0.35">
      <c r="A425" s="1" t="s">
        <v>472</v>
      </c>
      <c r="B425" s="1" t="s">
        <v>64</v>
      </c>
      <c r="C425" s="1" t="s">
        <v>60</v>
      </c>
      <c r="D425" s="1" t="s">
        <v>55</v>
      </c>
    </row>
    <row r="426" spans="1:4" ht="18" x14ac:dyDescent="0.35">
      <c r="A426" s="1" t="s">
        <v>473</v>
      </c>
      <c r="B426" s="1" t="s">
        <v>104</v>
      </c>
      <c r="C426" s="1" t="s">
        <v>38</v>
      </c>
      <c r="D426" s="1" t="s">
        <v>20</v>
      </c>
    </row>
    <row r="427" spans="1:4" ht="18" x14ac:dyDescent="0.35">
      <c r="A427" s="1" t="s">
        <v>474</v>
      </c>
      <c r="B427" s="1" t="s">
        <v>48</v>
      </c>
      <c r="C427" s="1" t="s">
        <v>38</v>
      </c>
      <c r="D427" s="1" t="s">
        <v>49</v>
      </c>
    </row>
    <row r="428" spans="1:4" ht="18" x14ac:dyDescent="0.35">
      <c r="A428" s="1" t="s">
        <v>475</v>
      </c>
      <c r="B428" s="1" t="s">
        <v>48</v>
      </c>
      <c r="C428" s="1" t="s">
        <v>19</v>
      </c>
      <c r="D428" s="1" t="s">
        <v>49</v>
      </c>
    </row>
    <row r="429" spans="1:4" ht="18" x14ac:dyDescent="0.35">
      <c r="A429" s="1" t="s">
        <v>476</v>
      </c>
      <c r="B429" s="1" t="s">
        <v>59</v>
      </c>
      <c r="C429" s="1" t="s">
        <v>52</v>
      </c>
      <c r="D429" s="1" t="s">
        <v>39</v>
      </c>
    </row>
    <row r="430" spans="1:4" ht="18" x14ac:dyDescent="0.35">
      <c r="A430" s="1" t="s">
        <v>477</v>
      </c>
      <c r="B430" s="1" t="s">
        <v>43</v>
      </c>
      <c r="C430" s="1" t="s">
        <v>19</v>
      </c>
      <c r="D430" s="1" t="s">
        <v>79</v>
      </c>
    </row>
    <row r="431" spans="1:4" ht="18" x14ac:dyDescent="0.35">
      <c r="A431" s="1" t="s">
        <v>478</v>
      </c>
      <c r="B431" s="1" t="s">
        <v>18</v>
      </c>
      <c r="C431" s="1" t="s">
        <v>19</v>
      </c>
      <c r="D431" s="1" t="s">
        <v>39</v>
      </c>
    </row>
    <row r="432" spans="1:4" ht="18" x14ac:dyDescent="0.35">
      <c r="A432" s="1" t="s">
        <v>479</v>
      </c>
      <c r="B432" s="1" t="s">
        <v>104</v>
      </c>
      <c r="C432" s="1" t="s">
        <v>60</v>
      </c>
      <c r="D432" s="1" t="s">
        <v>55</v>
      </c>
    </row>
    <row r="433" spans="1:4" ht="18" x14ac:dyDescent="0.35">
      <c r="A433" s="1" t="s">
        <v>480</v>
      </c>
      <c r="B433" s="1" t="s">
        <v>59</v>
      </c>
      <c r="C433" s="1" t="s">
        <v>60</v>
      </c>
      <c r="D433" s="1" t="s">
        <v>49</v>
      </c>
    </row>
    <row r="434" spans="1:4" ht="18" x14ac:dyDescent="0.35">
      <c r="A434" s="1" t="s">
        <v>481</v>
      </c>
      <c r="B434" s="1" t="s">
        <v>72</v>
      </c>
      <c r="C434" s="1" t="s">
        <v>19</v>
      </c>
      <c r="D434" s="1" t="s">
        <v>39</v>
      </c>
    </row>
    <row r="435" spans="1:4" ht="18" x14ac:dyDescent="0.35">
      <c r="A435" s="1" t="s">
        <v>482</v>
      </c>
      <c r="B435" s="1" t="s">
        <v>72</v>
      </c>
      <c r="C435" s="1" t="s">
        <v>38</v>
      </c>
      <c r="D435" s="1" t="s">
        <v>55</v>
      </c>
    </row>
    <row r="436" spans="1:4" ht="18" x14ac:dyDescent="0.35">
      <c r="A436" s="1" t="s">
        <v>483</v>
      </c>
      <c r="B436" s="1" t="s">
        <v>104</v>
      </c>
      <c r="C436" s="1" t="s">
        <v>30</v>
      </c>
      <c r="D436" s="1" t="s">
        <v>20</v>
      </c>
    </row>
    <row r="437" spans="1:4" ht="18" x14ac:dyDescent="0.35">
      <c r="A437" s="1" t="s">
        <v>484</v>
      </c>
      <c r="B437" s="1" t="s">
        <v>64</v>
      </c>
      <c r="C437" s="1" t="s">
        <v>19</v>
      </c>
      <c r="D437" s="1" t="s">
        <v>49</v>
      </c>
    </row>
    <row r="438" spans="1:4" ht="18" x14ac:dyDescent="0.35">
      <c r="A438" s="1" t="s">
        <v>485</v>
      </c>
      <c r="B438" s="1" t="s">
        <v>18</v>
      </c>
      <c r="C438" s="1" t="s">
        <v>60</v>
      </c>
      <c r="D438" s="1" t="s">
        <v>20</v>
      </c>
    </row>
    <row r="439" spans="1:4" ht="18" x14ac:dyDescent="0.35">
      <c r="A439" s="2">
        <v>406000</v>
      </c>
      <c r="B439" s="1" t="s">
        <v>29</v>
      </c>
      <c r="C439" s="1" t="s">
        <v>30</v>
      </c>
      <c r="D439" s="1" t="s">
        <v>79</v>
      </c>
    </row>
    <row r="440" spans="1:4" ht="18" x14ac:dyDescent="0.35">
      <c r="A440" s="1" t="s">
        <v>486</v>
      </c>
      <c r="B440" s="1" t="s">
        <v>64</v>
      </c>
      <c r="C440" s="1" t="s">
        <v>19</v>
      </c>
      <c r="D440" s="1" t="s">
        <v>49</v>
      </c>
    </row>
    <row r="441" spans="1:4" ht="18" x14ac:dyDescent="0.35">
      <c r="A441" s="1" t="s">
        <v>487</v>
      </c>
      <c r="B441" s="1" t="s">
        <v>104</v>
      </c>
      <c r="C441" s="1" t="s">
        <v>30</v>
      </c>
      <c r="D441" s="1" t="s">
        <v>55</v>
      </c>
    </row>
    <row r="442" spans="1:4" ht="18" x14ac:dyDescent="0.35">
      <c r="A442" s="1" t="s">
        <v>488</v>
      </c>
      <c r="B442" s="1" t="s">
        <v>104</v>
      </c>
      <c r="C442" s="1" t="s">
        <v>60</v>
      </c>
      <c r="D442" s="1" t="s">
        <v>55</v>
      </c>
    </row>
    <row r="443" spans="1:4" ht="18" x14ac:dyDescent="0.35">
      <c r="A443" s="1" t="s">
        <v>489</v>
      </c>
      <c r="B443" s="1" t="s">
        <v>72</v>
      </c>
      <c r="C443" s="1" t="s">
        <v>60</v>
      </c>
      <c r="D443" s="1" t="s">
        <v>49</v>
      </c>
    </row>
    <row r="444" spans="1:4" ht="18" x14ac:dyDescent="0.35">
      <c r="A444" s="1" t="s">
        <v>490</v>
      </c>
      <c r="B444" s="1" t="s">
        <v>59</v>
      </c>
      <c r="C444" s="1" t="s">
        <v>38</v>
      </c>
      <c r="D444" s="1" t="s">
        <v>55</v>
      </c>
    </row>
    <row r="445" spans="1:4" ht="18" x14ac:dyDescent="0.35">
      <c r="A445" s="1" t="s">
        <v>491</v>
      </c>
      <c r="B445" s="1" t="s">
        <v>18</v>
      </c>
      <c r="C445" s="1" t="s">
        <v>30</v>
      </c>
      <c r="D445" s="1" t="s">
        <v>20</v>
      </c>
    </row>
    <row r="446" spans="1:4" ht="18" x14ac:dyDescent="0.35">
      <c r="A446" s="1" t="s">
        <v>492</v>
      </c>
      <c r="B446" s="1" t="s">
        <v>18</v>
      </c>
      <c r="C446" s="1" t="s">
        <v>30</v>
      </c>
      <c r="D446" s="1" t="s">
        <v>49</v>
      </c>
    </row>
    <row r="447" spans="1:4" ht="18" x14ac:dyDescent="0.35">
      <c r="A447" s="1" t="s">
        <v>493</v>
      </c>
      <c r="B447" s="1" t="s">
        <v>29</v>
      </c>
      <c r="C447" s="1" t="s">
        <v>60</v>
      </c>
      <c r="D447" s="1" t="s">
        <v>55</v>
      </c>
    </row>
    <row r="448" spans="1:4" ht="18" x14ac:dyDescent="0.35">
      <c r="A448" s="1" t="s">
        <v>494</v>
      </c>
      <c r="B448" s="1" t="s">
        <v>104</v>
      </c>
      <c r="C448" s="1" t="s">
        <v>30</v>
      </c>
      <c r="D448" s="1" t="s">
        <v>79</v>
      </c>
    </row>
    <row r="449" spans="1:4" ht="18" x14ac:dyDescent="0.35">
      <c r="A449" s="1" t="s">
        <v>495</v>
      </c>
      <c r="B449" s="1" t="s">
        <v>64</v>
      </c>
      <c r="C449" s="1" t="s">
        <v>30</v>
      </c>
      <c r="D449" s="1" t="s">
        <v>49</v>
      </c>
    </row>
    <row r="450" spans="1:4" ht="18" x14ac:dyDescent="0.35">
      <c r="A450" s="1" t="s">
        <v>496</v>
      </c>
      <c r="B450" s="1" t="s">
        <v>64</v>
      </c>
      <c r="C450" s="1" t="s">
        <v>30</v>
      </c>
      <c r="D450" s="1" t="s">
        <v>49</v>
      </c>
    </row>
    <row r="451" spans="1:4" ht="18" x14ac:dyDescent="0.35">
      <c r="A451" s="1" t="s">
        <v>497</v>
      </c>
      <c r="B451" s="1" t="s">
        <v>29</v>
      </c>
      <c r="C451" s="1" t="s">
        <v>60</v>
      </c>
      <c r="D451" s="1" t="s">
        <v>49</v>
      </c>
    </row>
    <row r="452" spans="1:4" ht="18" x14ac:dyDescent="0.35">
      <c r="A452" s="1" t="s">
        <v>498</v>
      </c>
      <c r="B452" s="1" t="s">
        <v>43</v>
      </c>
      <c r="C452" s="1" t="s">
        <v>60</v>
      </c>
      <c r="D452" s="1" t="s">
        <v>79</v>
      </c>
    </row>
    <row r="453" spans="1:4" ht="18" x14ac:dyDescent="0.35">
      <c r="A453" s="1" t="s">
        <v>499</v>
      </c>
      <c r="B453" s="1" t="s">
        <v>104</v>
      </c>
      <c r="C453" s="1" t="s">
        <v>19</v>
      </c>
      <c r="D453" s="1" t="s">
        <v>20</v>
      </c>
    </row>
    <row r="454" spans="1:4" ht="18" x14ac:dyDescent="0.35">
      <c r="A454" s="1" t="s">
        <v>500</v>
      </c>
      <c r="B454" s="1" t="s">
        <v>104</v>
      </c>
      <c r="C454" s="1" t="s">
        <v>52</v>
      </c>
      <c r="D454" s="1" t="s">
        <v>20</v>
      </c>
    </row>
    <row r="455" spans="1:4" ht="18" x14ac:dyDescent="0.35">
      <c r="A455" s="1" t="s">
        <v>501</v>
      </c>
      <c r="B455" s="1" t="s">
        <v>48</v>
      </c>
      <c r="C455" s="1" t="s">
        <v>19</v>
      </c>
      <c r="D455" s="1" t="s">
        <v>49</v>
      </c>
    </row>
    <row r="456" spans="1:4" ht="18" x14ac:dyDescent="0.35">
      <c r="A456" s="1" t="s">
        <v>502</v>
      </c>
      <c r="B456" s="1" t="s">
        <v>72</v>
      </c>
      <c r="C456" s="1" t="s">
        <v>19</v>
      </c>
      <c r="D456" s="1" t="s">
        <v>49</v>
      </c>
    </row>
    <row r="457" spans="1:4" ht="18" x14ac:dyDescent="0.35">
      <c r="A457" s="1" t="s">
        <v>503</v>
      </c>
      <c r="B457" s="1" t="s">
        <v>48</v>
      </c>
      <c r="C457" s="1" t="s">
        <v>19</v>
      </c>
      <c r="D457" s="1" t="s">
        <v>39</v>
      </c>
    </row>
    <row r="458" spans="1:4" ht="18" x14ac:dyDescent="0.35">
      <c r="A458" s="1" t="s">
        <v>504</v>
      </c>
      <c r="B458" s="1" t="s">
        <v>64</v>
      </c>
      <c r="C458" s="1" t="s">
        <v>19</v>
      </c>
      <c r="D458" s="1" t="s">
        <v>20</v>
      </c>
    </row>
    <row r="459" spans="1:4" ht="18" x14ac:dyDescent="0.35">
      <c r="A459" s="1" t="s">
        <v>505</v>
      </c>
      <c r="B459" s="1" t="s">
        <v>18</v>
      </c>
      <c r="C459" s="1" t="s">
        <v>52</v>
      </c>
      <c r="D459" s="1" t="s">
        <v>39</v>
      </c>
    </row>
    <row r="460" spans="1:4" ht="18" x14ac:dyDescent="0.35">
      <c r="A460" s="1" t="s">
        <v>506</v>
      </c>
      <c r="B460" s="1" t="s">
        <v>29</v>
      </c>
      <c r="C460" s="1" t="s">
        <v>52</v>
      </c>
      <c r="D460" s="1" t="s">
        <v>20</v>
      </c>
    </row>
    <row r="461" spans="1:4" ht="18" x14ac:dyDescent="0.35">
      <c r="A461" s="1" t="s">
        <v>507</v>
      </c>
      <c r="B461" s="1" t="s">
        <v>59</v>
      </c>
      <c r="C461" s="1" t="s">
        <v>38</v>
      </c>
      <c r="D461" s="1" t="s">
        <v>39</v>
      </c>
    </row>
    <row r="462" spans="1:4" ht="18" x14ac:dyDescent="0.35">
      <c r="A462" s="1" t="s">
        <v>508</v>
      </c>
      <c r="B462" s="1" t="s">
        <v>64</v>
      </c>
      <c r="C462" s="1" t="s">
        <v>52</v>
      </c>
      <c r="D462" s="1" t="s">
        <v>39</v>
      </c>
    </row>
    <row r="463" spans="1:4" ht="18" x14ac:dyDescent="0.35">
      <c r="A463" s="1" t="s">
        <v>509</v>
      </c>
      <c r="B463" s="1" t="s">
        <v>48</v>
      </c>
      <c r="C463" s="1" t="s">
        <v>60</v>
      </c>
      <c r="D463" s="1" t="s">
        <v>55</v>
      </c>
    </row>
    <row r="464" spans="1:4" ht="18" x14ac:dyDescent="0.35">
      <c r="A464" s="1" t="s">
        <v>510</v>
      </c>
      <c r="B464" s="1" t="s">
        <v>72</v>
      </c>
      <c r="C464" s="1" t="s">
        <v>38</v>
      </c>
      <c r="D464" s="1" t="s">
        <v>79</v>
      </c>
    </row>
    <row r="465" spans="1:4" ht="18" x14ac:dyDescent="0.35">
      <c r="A465" s="1" t="s">
        <v>511</v>
      </c>
      <c r="B465" s="1" t="s">
        <v>59</v>
      </c>
      <c r="C465" s="1" t="s">
        <v>30</v>
      </c>
      <c r="D465" s="1" t="s">
        <v>49</v>
      </c>
    </row>
    <row r="466" spans="1:4" ht="18" x14ac:dyDescent="0.35">
      <c r="A466" s="1" t="s">
        <v>512</v>
      </c>
      <c r="B466" s="1" t="s">
        <v>59</v>
      </c>
      <c r="C466" s="1" t="s">
        <v>30</v>
      </c>
      <c r="D466" s="1" t="s">
        <v>49</v>
      </c>
    </row>
    <row r="467" spans="1:4" ht="18" x14ac:dyDescent="0.35">
      <c r="A467" s="1" t="s">
        <v>513</v>
      </c>
      <c r="B467" s="1" t="s">
        <v>18</v>
      </c>
      <c r="C467" s="1" t="s">
        <v>38</v>
      </c>
      <c r="D467" s="1" t="s">
        <v>49</v>
      </c>
    </row>
    <row r="468" spans="1:4" ht="18" x14ac:dyDescent="0.35">
      <c r="A468" s="1" t="s">
        <v>514</v>
      </c>
      <c r="B468" s="1" t="s">
        <v>104</v>
      </c>
      <c r="C468" s="1" t="s">
        <v>52</v>
      </c>
      <c r="D468" s="1" t="s">
        <v>20</v>
      </c>
    </row>
    <row r="469" spans="1:4" ht="18" x14ac:dyDescent="0.35">
      <c r="A469" s="1" t="s">
        <v>515</v>
      </c>
      <c r="B469" s="1" t="s">
        <v>72</v>
      </c>
      <c r="C469" s="1" t="s">
        <v>60</v>
      </c>
      <c r="D469" s="1" t="s">
        <v>49</v>
      </c>
    </row>
    <row r="470" spans="1:4" ht="18" x14ac:dyDescent="0.35">
      <c r="A470" s="1" t="s">
        <v>516</v>
      </c>
      <c r="B470" s="1" t="s">
        <v>72</v>
      </c>
      <c r="C470" s="1" t="s">
        <v>30</v>
      </c>
      <c r="D470" s="1" t="s">
        <v>39</v>
      </c>
    </row>
    <row r="471" spans="1:4" ht="18" x14ac:dyDescent="0.35">
      <c r="A471" s="1" t="s">
        <v>517</v>
      </c>
      <c r="B471" s="1" t="s">
        <v>104</v>
      </c>
      <c r="C471" s="1" t="s">
        <v>52</v>
      </c>
      <c r="D471" s="1" t="s">
        <v>39</v>
      </c>
    </row>
    <row r="472" spans="1:4" ht="18" x14ac:dyDescent="0.35">
      <c r="A472" s="1" t="s">
        <v>518</v>
      </c>
      <c r="B472" s="1" t="s">
        <v>48</v>
      </c>
      <c r="C472" s="1" t="s">
        <v>38</v>
      </c>
      <c r="D472" s="1" t="s">
        <v>49</v>
      </c>
    </row>
    <row r="473" spans="1:4" ht="18" x14ac:dyDescent="0.35">
      <c r="A473" s="1" t="s">
        <v>519</v>
      </c>
      <c r="B473" s="1" t="s">
        <v>64</v>
      </c>
      <c r="C473" s="1" t="s">
        <v>60</v>
      </c>
      <c r="D473" s="1" t="s">
        <v>79</v>
      </c>
    </row>
    <row r="474" spans="1:4" ht="18" x14ac:dyDescent="0.35">
      <c r="A474" s="1" t="s">
        <v>520</v>
      </c>
      <c r="B474" s="1" t="s">
        <v>18</v>
      </c>
      <c r="C474" s="1" t="s">
        <v>19</v>
      </c>
      <c r="D474" s="1" t="s">
        <v>79</v>
      </c>
    </row>
    <row r="475" spans="1:4" ht="18" x14ac:dyDescent="0.35">
      <c r="A475" s="1" t="s">
        <v>521</v>
      </c>
      <c r="B475" s="1" t="s">
        <v>59</v>
      </c>
      <c r="C475" s="1" t="s">
        <v>38</v>
      </c>
      <c r="D475" s="1" t="s">
        <v>39</v>
      </c>
    </row>
    <row r="476" spans="1:4" ht="18" x14ac:dyDescent="0.35">
      <c r="A476" s="1" t="s">
        <v>522</v>
      </c>
      <c r="B476" s="1" t="s">
        <v>43</v>
      </c>
      <c r="C476" s="1" t="s">
        <v>38</v>
      </c>
      <c r="D476" s="1" t="s">
        <v>49</v>
      </c>
    </row>
    <row r="477" spans="1:4" ht="18" x14ac:dyDescent="0.35">
      <c r="A477" s="1" t="s">
        <v>523</v>
      </c>
      <c r="B477" s="1" t="s">
        <v>59</v>
      </c>
      <c r="C477" s="1" t="s">
        <v>19</v>
      </c>
      <c r="D477" s="1" t="s">
        <v>39</v>
      </c>
    </row>
    <row r="478" spans="1:4" ht="18" x14ac:dyDescent="0.35">
      <c r="A478" s="1" t="s">
        <v>524</v>
      </c>
      <c r="B478" s="1" t="s">
        <v>104</v>
      </c>
      <c r="C478" s="1" t="s">
        <v>19</v>
      </c>
      <c r="D478" s="1" t="s">
        <v>79</v>
      </c>
    </row>
    <row r="479" spans="1:4" ht="18" x14ac:dyDescent="0.35">
      <c r="A479" s="1" t="s">
        <v>525</v>
      </c>
      <c r="B479" s="1" t="s">
        <v>64</v>
      </c>
      <c r="C479" s="1" t="s">
        <v>60</v>
      </c>
      <c r="D479" s="1" t="s">
        <v>79</v>
      </c>
    </row>
    <row r="480" spans="1:4" ht="18" x14ac:dyDescent="0.35">
      <c r="A480" s="1" t="s">
        <v>526</v>
      </c>
      <c r="B480" s="1" t="s">
        <v>48</v>
      </c>
      <c r="C480" s="1" t="s">
        <v>30</v>
      </c>
      <c r="D480" s="1" t="s">
        <v>55</v>
      </c>
    </row>
    <row r="481" spans="1:4" ht="18" x14ac:dyDescent="0.35">
      <c r="A481" s="1" t="s">
        <v>527</v>
      </c>
      <c r="B481" s="1" t="s">
        <v>18</v>
      </c>
      <c r="C481" s="1" t="s">
        <v>38</v>
      </c>
      <c r="D481" s="1" t="s">
        <v>49</v>
      </c>
    </row>
    <row r="482" spans="1:4" ht="18" x14ac:dyDescent="0.35">
      <c r="A482" s="1">
        <v>6398640</v>
      </c>
      <c r="B482" s="1" t="s">
        <v>48</v>
      </c>
      <c r="C482" s="1" t="s">
        <v>19</v>
      </c>
      <c r="D482" s="1" t="s">
        <v>39</v>
      </c>
    </row>
    <row r="483" spans="1:4" ht="18" x14ac:dyDescent="0.35">
      <c r="A483" s="1" t="s">
        <v>528</v>
      </c>
      <c r="B483" s="1" t="s">
        <v>59</v>
      </c>
      <c r="C483" s="1" t="s">
        <v>30</v>
      </c>
      <c r="D483" s="1" t="s">
        <v>55</v>
      </c>
    </row>
    <row r="484" spans="1:4" ht="18" x14ac:dyDescent="0.35">
      <c r="A484" s="1" t="s">
        <v>529</v>
      </c>
      <c r="B484" s="1" t="s">
        <v>72</v>
      </c>
      <c r="C484" s="1" t="s">
        <v>52</v>
      </c>
      <c r="D484" s="1" t="s">
        <v>49</v>
      </c>
    </row>
    <row r="485" spans="1:4" ht="18" x14ac:dyDescent="0.35">
      <c r="A485" s="1" t="s">
        <v>530</v>
      </c>
      <c r="B485" s="1" t="s">
        <v>104</v>
      </c>
      <c r="C485" s="1" t="s">
        <v>30</v>
      </c>
      <c r="D485" s="1" t="s">
        <v>49</v>
      </c>
    </row>
    <row r="486" spans="1:4" ht="18" x14ac:dyDescent="0.35">
      <c r="A486" s="1" t="s">
        <v>531</v>
      </c>
      <c r="B486" s="1" t="s">
        <v>29</v>
      </c>
      <c r="C486" s="1" t="s">
        <v>38</v>
      </c>
      <c r="D486" s="1" t="s">
        <v>55</v>
      </c>
    </row>
    <row r="487" spans="1:4" ht="18" x14ac:dyDescent="0.35">
      <c r="A487" s="1" t="s">
        <v>532</v>
      </c>
      <c r="B487" s="1" t="s">
        <v>18</v>
      </c>
      <c r="C487" s="1" t="s">
        <v>60</v>
      </c>
      <c r="D487" s="1" t="s">
        <v>49</v>
      </c>
    </row>
    <row r="488" spans="1:4" ht="18" x14ac:dyDescent="0.35">
      <c r="A488" s="1" t="s">
        <v>533</v>
      </c>
      <c r="B488" s="1" t="s">
        <v>59</v>
      </c>
      <c r="C488" s="1" t="s">
        <v>60</v>
      </c>
      <c r="D488" s="1" t="s">
        <v>79</v>
      </c>
    </row>
    <row r="489" spans="1:4" ht="18" x14ac:dyDescent="0.35">
      <c r="A489" s="1" t="s">
        <v>534</v>
      </c>
      <c r="B489" s="1" t="s">
        <v>64</v>
      </c>
      <c r="C489" s="1" t="s">
        <v>60</v>
      </c>
      <c r="D489" s="1" t="s">
        <v>55</v>
      </c>
    </row>
    <row r="490" spans="1:4" ht="18" x14ac:dyDescent="0.35">
      <c r="A490" s="1" t="s">
        <v>535</v>
      </c>
      <c r="B490" s="1" t="s">
        <v>29</v>
      </c>
      <c r="C490" s="1" t="s">
        <v>60</v>
      </c>
      <c r="D490" s="1" t="s">
        <v>79</v>
      </c>
    </row>
    <row r="491" spans="1:4" ht="18" x14ac:dyDescent="0.35">
      <c r="A491" s="1" t="s">
        <v>536</v>
      </c>
      <c r="B491" s="1" t="s">
        <v>64</v>
      </c>
      <c r="C491" s="1" t="s">
        <v>19</v>
      </c>
      <c r="D491" s="1" t="s">
        <v>49</v>
      </c>
    </row>
    <row r="492" spans="1:4" ht="18" x14ac:dyDescent="0.35">
      <c r="A492" s="1" t="s">
        <v>537</v>
      </c>
      <c r="B492" s="1" t="s">
        <v>48</v>
      </c>
      <c r="C492" s="1" t="s">
        <v>52</v>
      </c>
      <c r="D492" s="1" t="s">
        <v>20</v>
      </c>
    </row>
    <row r="493" spans="1:4" ht="18" x14ac:dyDescent="0.35">
      <c r="A493" s="1" t="s">
        <v>538</v>
      </c>
      <c r="B493" s="1" t="s">
        <v>29</v>
      </c>
      <c r="C493" s="1" t="s">
        <v>30</v>
      </c>
      <c r="D493" s="1" t="s">
        <v>79</v>
      </c>
    </row>
    <row r="494" spans="1:4" ht="18" x14ac:dyDescent="0.35">
      <c r="A494" s="1" t="s">
        <v>539</v>
      </c>
      <c r="B494" s="1" t="s">
        <v>104</v>
      </c>
      <c r="C494" s="1" t="s">
        <v>38</v>
      </c>
      <c r="D494" s="1" t="s">
        <v>39</v>
      </c>
    </row>
    <row r="495" spans="1:4" ht="18" x14ac:dyDescent="0.35">
      <c r="A495" s="1" t="s">
        <v>540</v>
      </c>
      <c r="B495" s="1" t="s">
        <v>29</v>
      </c>
      <c r="C495" s="1" t="s">
        <v>38</v>
      </c>
      <c r="D495" s="1" t="s">
        <v>79</v>
      </c>
    </row>
    <row r="496" spans="1:4" ht="18" x14ac:dyDescent="0.35">
      <c r="A496" s="1" t="s">
        <v>541</v>
      </c>
      <c r="B496" s="1" t="s">
        <v>72</v>
      </c>
      <c r="C496" s="1" t="s">
        <v>30</v>
      </c>
      <c r="D496" s="1" t="s">
        <v>55</v>
      </c>
    </row>
    <row r="497" spans="1:4" ht="18" x14ac:dyDescent="0.35">
      <c r="A497" s="1" t="s">
        <v>542</v>
      </c>
      <c r="B497" s="1" t="s">
        <v>29</v>
      </c>
      <c r="C497" s="1" t="s">
        <v>30</v>
      </c>
      <c r="D497" s="1" t="s">
        <v>55</v>
      </c>
    </row>
    <row r="498" spans="1:4" ht="18" x14ac:dyDescent="0.35">
      <c r="A498" s="1" t="s">
        <v>543</v>
      </c>
      <c r="B498" s="1" t="s">
        <v>72</v>
      </c>
      <c r="C498" s="1" t="s">
        <v>52</v>
      </c>
      <c r="D498" s="1" t="s">
        <v>49</v>
      </c>
    </row>
    <row r="499" spans="1:4" ht="18" x14ac:dyDescent="0.35">
      <c r="A499" s="1">
        <v>93783699</v>
      </c>
      <c r="B499" s="1" t="s">
        <v>29</v>
      </c>
      <c r="C499" s="1" t="s">
        <v>52</v>
      </c>
      <c r="D499" s="1" t="s">
        <v>39</v>
      </c>
    </row>
    <row r="500" spans="1:4" ht="18" x14ac:dyDescent="0.35">
      <c r="A500" s="1" t="s">
        <v>544</v>
      </c>
      <c r="B500" s="1" t="s">
        <v>43</v>
      </c>
      <c r="C500" s="1" t="s">
        <v>30</v>
      </c>
      <c r="D500" s="1" t="s">
        <v>39</v>
      </c>
    </row>
    <row r="501" spans="1:4" ht="18" x14ac:dyDescent="0.35">
      <c r="A501" s="1" t="s">
        <v>545</v>
      </c>
      <c r="B501" s="1" t="s">
        <v>48</v>
      </c>
      <c r="C501" s="1" t="s">
        <v>38</v>
      </c>
      <c r="D501" s="1" t="s">
        <v>55</v>
      </c>
    </row>
    <row r="502" spans="1:4" ht="18" x14ac:dyDescent="0.35">
      <c r="A502" s="1" t="s">
        <v>546</v>
      </c>
      <c r="B502" s="1" t="s">
        <v>43</v>
      </c>
      <c r="C502" s="1" t="s">
        <v>30</v>
      </c>
      <c r="D502" s="1" t="s">
        <v>79</v>
      </c>
    </row>
    <row r="503" spans="1:4" ht="18" x14ac:dyDescent="0.35">
      <c r="A503" s="1" t="s">
        <v>547</v>
      </c>
      <c r="B503" s="1" t="s">
        <v>18</v>
      </c>
      <c r="C503" s="1" t="s">
        <v>60</v>
      </c>
      <c r="D503" s="1" t="s">
        <v>20</v>
      </c>
    </row>
    <row r="504" spans="1:4" ht="18" x14ac:dyDescent="0.35">
      <c r="A504" s="1" t="s">
        <v>548</v>
      </c>
      <c r="B504" s="1" t="s">
        <v>48</v>
      </c>
      <c r="C504" s="1" t="s">
        <v>38</v>
      </c>
      <c r="D504" s="1" t="s">
        <v>20</v>
      </c>
    </row>
    <row r="505" spans="1:4" ht="18" x14ac:dyDescent="0.35">
      <c r="A505" s="2" t="s">
        <v>549</v>
      </c>
      <c r="B505" s="1" t="s">
        <v>29</v>
      </c>
      <c r="C505" s="1" t="s">
        <v>38</v>
      </c>
      <c r="D505" s="1" t="s">
        <v>39</v>
      </c>
    </row>
    <row r="506" spans="1:4" ht="18" x14ac:dyDescent="0.35">
      <c r="A506" s="1" t="s">
        <v>550</v>
      </c>
      <c r="B506" s="1" t="s">
        <v>64</v>
      </c>
      <c r="C506" s="1" t="s">
        <v>38</v>
      </c>
      <c r="D506" s="1" t="s">
        <v>79</v>
      </c>
    </row>
    <row r="507" spans="1:4" ht="18" x14ac:dyDescent="0.35">
      <c r="A507" s="1" t="s">
        <v>551</v>
      </c>
      <c r="B507" s="1" t="s">
        <v>59</v>
      </c>
      <c r="C507" s="1" t="s">
        <v>38</v>
      </c>
      <c r="D507" s="1" t="s">
        <v>20</v>
      </c>
    </row>
    <row r="508" spans="1:4" ht="18" x14ac:dyDescent="0.35">
      <c r="A508" s="1" t="s">
        <v>552</v>
      </c>
      <c r="B508" s="1" t="s">
        <v>29</v>
      </c>
      <c r="C508" s="1" t="s">
        <v>60</v>
      </c>
      <c r="D508" s="1" t="s">
        <v>79</v>
      </c>
    </row>
    <row r="509" spans="1:4" ht="18" x14ac:dyDescent="0.35">
      <c r="A509" s="1" t="s">
        <v>553</v>
      </c>
      <c r="B509" s="1" t="s">
        <v>104</v>
      </c>
      <c r="C509" s="1" t="s">
        <v>52</v>
      </c>
      <c r="D509" s="1" t="s">
        <v>55</v>
      </c>
    </row>
    <row r="510" spans="1:4" ht="18" x14ac:dyDescent="0.35">
      <c r="A510" s="1" t="s">
        <v>554</v>
      </c>
      <c r="B510" s="1" t="s">
        <v>64</v>
      </c>
      <c r="C510" s="1" t="s">
        <v>30</v>
      </c>
      <c r="D510" s="1" t="s">
        <v>55</v>
      </c>
    </row>
    <row r="511" spans="1:4" ht="18" x14ac:dyDescent="0.35">
      <c r="A511" s="1" t="s">
        <v>555</v>
      </c>
      <c r="B511" s="1" t="s">
        <v>18</v>
      </c>
      <c r="C511" s="1" t="s">
        <v>60</v>
      </c>
      <c r="D511" s="1" t="s">
        <v>20</v>
      </c>
    </row>
    <row r="512" spans="1:4" ht="18" x14ac:dyDescent="0.35">
      <c r="A512" s="1" t="s">
        <v>556</v>
      </c>
      <c r="B512" s="1" t="s">
        <v>48</v>
      </c>
      <c r="C512" s="1" t="s">
        <v>19</v>
      </c>
      <c r="D512" s="1" t="s">
        <v>20</v>
      </c>
    </row>
    <row r="513" spans="1:4" ht="18" x14ac:dyDescent="0.35">
      <c r="A513" s="1" t="s">
        <v>557</v>
      </c>
      <c r="B513" s="1" t="s">
        <v>59</v>
      </c>
      <c r="C513" s="1" t="s">
        <v>60</v>
      </c>
      <c r="D513" s="1" t="s">
        <v>39</v>
      </c>
    </row>
    <row r="514" spans="1:4" ht="18" x14ac:dyDescent="0.35">
      <c r="A514" s="1" t="s">
        <v>558</v>
      </c>
      <c r="B514" s="1" t="s">
        <v>18</v>
      </c>
      <c r="C514" s="1" t="s">
        <v>38</v>
      </c>
      <c r="D514" s="1" t="s">
        <v>49</v>
      </c>
    </row>
    <row r="515" spans="1:4" ht="18" x14ac:dyDescent="0.35">
      <c r="A515" s="1" t="s">
        <v>559</v>
      </c>
      <c r="B515" s="1" t="s">
        <v>48</v>
      </c>
      <c r="C515" s="1" t="s">
        <v>52</v>
      </c>
      <c r="D515" s="1" t="s">
        <v>39</v>
      </c>
    </row>
    <row r="516" spans="1:4" ht="18" x14ac:dyDescent="0.35">
      <c r="A516" s="1" t="s">
        <v>560</v>
      </c>
      <c r="B516" s="1" t="s">
        <v>43</v>
      </c>
      <c r="C516" s="1" t="s">
        <v>38</v>
      </c>
      <c r="D516" s="1" t="s">
        <v>20</v>
      </c>
    </row>
    <row r="517" spans="1:4" ht="18" x14ac:dyDescent="0.35">
      <c r="A517" s="1" t="s">
        <v>561</v>
      </c>
      <c r="B517" s="1" t="s">
        <v>64</v>
      </c>
      <c r="C517" s="1" t="s">
        <v>52</v>
      </c>
      <c r="D517" s="1" t="s">
        <v>79</v>
      </c>
    </row>
    <row r="518" spans="1:4" ht="18" x14ac:dyDescent="0.35">
      <c r="A518" s="1" t="s">
        <v>562</v>
      </c>
      <c r="B518" s="1" t="s">
        <v>18</v>
      </c>
      <c r="C518" s="1" t="s">
        <v>52</v>
      </c>
      <c r="D518" s="1" t="s">
        <v>20</v>
      </c>
    </row>
    <row r="519" spans="1:4" ht="18" x14ac:dyDescent="0.35">
      <c r="A519" s="1" t="s">
        <v>563</v>
      </c>
      <c r="B519" s="1" t="s">
        <v>18</v>
      </c>
      <c r="C519" s="1" t="s">
        <v>52</v>
      </c>
      <c r="D519" s="1" t="s">
        <v>79</v>
      </c>
    </row>
    <row r="520" spans="1:4" ht="18" x14ac:dyDescent="0.35">
      <c r="A520" s="1" t="s">
        <v>564</v>
      </c>
      <c r="B520" s="1" t="s">
        <v>48</v>
      </c>
      <c r="C520" s="1" t="s">
        <v>60</v>
      </c>
      <c r="D520" s="1" t="s">
        <v>55</v>
      </c>
    </row>
    <row r="521" spans="1:4" ht="18" x14ac:dyDescent="0.35">
      <c r="A521" s="1" t="s">
        <v>565</v>
      </c>
      <c r="B521" s="1" t="s">
        <v>72</v>
      </c>
      <c r="C521" s="1" t="s">
        <v>30</v>
      </c>
      <c r="D521" s="1" t="s">
        <v>49</v>
      </c>
    </row>
    <row r="522" spans="1:4" ht="18" x14ac:dyDescent="0.35">
      <c r="A522" s="1" t="s">
        <v>566</v>
      </c>
      <c r="B522" s="1" t="s">
        <v>43</v>
      </c>
      <c r="C522" s="1" t="s">
        <v>30</v>
      </c>
      <c r="D522" s="1" t="s">
        <v>20</v>
      </c>
    </row>
    <row r="523" spans="1:4" ht="18" x14ac:dyDescent="0.35">
      <c r="A523" s="1" t="s">
        <v>567</v>
      </c>
      <c r="B523" s="1" t="s">
        <v>18</v>
      </c>
      <c r="C523" s="1" t="s">
        <v>19</v>
      </c>
      <c r="D523" s="1" t="s">
        <v>55</v>
      </c>
    </row>
    <row r="524" spans="1:4" ht="18" x14ac:dyDescent="0.35">
      <c r="A524" s="1" t="s">
        <v>568</v>
      </c>
      <c r="B524" s="1" t="s">
        <v>104</v>
      </c>
      <c r="C524" s="1" t="s">
        <v>60</v>
      </c>
      <c r="D524" s="1" t="s">
        <v>39</v>
      </c>
    </row>
    <row r="525" spans="1:4" ht="18" x14ac:dyDescent="0.35">
      <c r="A525" s="1" t="s">
        <v>569</v>
      </c>
      <c r="B525" s="1" t="s">
        <v>43</v>
      </c>
      <c r="C525" s="1" t="s">
        <v>60</v>
      </c>
      <c r="D525" s="1" t="s">
        <v>39</v>
      </c>
    </row>
    <row r="526" spans="1:4" ht="18" x14ac:dyDescent="0.35">
      <c r="A526" s="1" t="s">
        <v>570</v>
      </c>
      <c r="B526" s="1" t="s">
        <v>48</v>
      </c>
      <c r="C526" s="1" t="s">
        <v>52</v>
      </c>
      <c r="D526" s="1" t="s">
        <v>39</v>
      </c>
    </row>
    <row r="527" spans="1:4" ht="18" x14ac:dyDescent="0.35">
      <c r="A527" s="1" t="s">
        <v>571</v>
      </c>
      <c r="B527" s="1" t="s">
        <v>59</v>
      </c>
      <c r="C527" s="1" t="s">
        <v>60</v>
      </c>
      <c r="D527" s="1" t="s">
        <v>20</v>
      </c>
    </row>
    <row r="528" spans="1:4" ht="18" x14ac:dyDescent="0.35">
      <c r="A528" s="1" t="s">
        <v>572</v>
      </c>
      <c r="B528" s="1" t="s">
        <v>59</v>
      </c>
      <c r="C528" s="1" t="s">
        <v>52</v>
      </c>
      <c r="D528" s="1" t="s">
        <v>49</v>
      </c>
    </row>
    <row r="529" spans="1:4" ht="18" x14ac:dyDescent="0.35">
      <c r="A529" s="1" t="s">
        <v>573</v>
      </c>
      <c r="B529" s="1" t="s">
        <v>48</v>
      </c>
      <c r="C529" s="1" t="s">
        <v>60</v>
      </c>
      <c r="D529" s="1" t="s">
        <v>20</v>
      </c>
    </row>
    <row r="530" spans="1:4" ht="18" x14ac:dyDescent="0.35">
      <c r="A530" s="1" t="s">
        <v>574</v>
      </c>
      <c r="B530" s="1" t="s">
        <v>29</v>
      </c>
      <c r="C530" s="1" t="s">
        <v>38</v>
      </c>
      <c r="D530" s="1" t="s">
        <v>55</v>
      </c>
    </row>
    <row r="531" spans="1:4" ht="18" x14ac:dyDescent="0.35">
      <c r="A531" s="1" t="s">
        <v>575</v>
      </c>
      <c r="B531" s="1" t="s">
        <v>29</v>
      </c>
      <c r="C531" s="1" t="s">
        <v>30</v>
      </c>
      <c r="D531" s="1" t="s">
        <v>49</v>
      </c>
    </row>
    <row r="532" spans="1:4" ht="18" x14ac:dyDescent="0.35">
      <c r="A532" s="1" t="s">
        <v>576</v>
      </c>
      <c r="B532" s="1" t="s">
        <v>48</v>
      </c>
      <c r="C532" s="1" t="s">
        <v>30</v>
      </c>
      <c r="D532" s="1" t="s">
        <v>55</v>
      </c>
    </row>
    <row r="533" spans="1:4" ht="18" x14ac:dyDescent="0.35">
      <c r="A533" s="1" t="s">
        <v>577</v>
      </c>
      <c r="B533" s="1" t="s">
        <v>64</v>
      </c>
      <c r="C533" s="1" t="s">
        <v>52</v>
      </c>
      <c r="D533" s="1" t="s">
        <v>39</v>
      </c>
    </row>
    <row r="534" spans="1:4" ht="18" x14ac:dyDescent="0.35">
      <c r="A534" s="1" t="s">
        <v>578</v>
      </c>
      <c r="B534" s="1" t="s">
        <v>104</v>
      </c>
      <c r="C534" s="1" t="s">
        <v>19</v>
      </c>
      <c r="D534" s="1" t="s">
        <v>55</v>
      </c>
    </row>
    <row r="535" spans="1:4" ht="18" x14ac:dyDescent="0.35">
      <c r="A535" s="1" t="s">
        <v>579</v>
      </c>
      <c r="B535" s="1" t="s">
        <v>43</v>
      </c>
      <c r="C535" s="1" t="s">
        <v>19</v>
      </c>
      <c r="D535" s="1" t="s">
        <v>20</v>
      </c>
    </row>
    <row r="536" spans="1:4" ht="18" x14ac:dyDescent="0.35">
      <c r="A536" s="1" t="s">
        <v>580</v>
      </c>
      <c r="B536" s="1" t="s">
        <v>48</v>
      </c>
      <c r="C536" s="1" t="s">
        <v>30</v>
      </c>
      <c r="D536" s="1" t="s">
        <v>20</v>
      </c>
    </row>
    <row r="537" spans="1:4" ht="18" x14ac:dyDescent="0.35">
      <c r="A537" s="1" t="s">
        <v>581</v>
      </c>
      <c r="B537" s="1" t="s">
        <v>64</v>
      </c>
      <c r="C537" s="1" t="s">
        <v>60</v>
      </c>
      <c r="D537" s="1" t="s">
        <v>55</v>
      </c>
    </row>
    <row r="538" spans="1:4" ht="18" x14ac:dyDescent="0.35">
      <c r="A538" s="1" t="s">
        <v>582</v>
      </c>
      <c r="B538" s="1" t="s">
        <v>18</v>
      </c>
      <c r="C538" s="1" t="s">
        <v>38</v>
      </c>
      <c r="D538" s="1" t="s">
        <v>20</v>
      </c>
    </row>
    <row r="539" spans="1:4" ht="18" x14ac:dyDescent="0.35">
      <c r="A539" s="1" t="s">
        <v>583</v>
      </c>
      <c r="B539" s="1" t="s">
        <v>64</v>
      </c>
      <c r="C539" s="1" t="s">
        <v>38</v>
      </c>
      <c r="D539" s="1" t="s">
        <v>49</v>
      </c>
    </row>
    <row r="540" spans="1:4" ht="18" x14ac:dyDescent="0.35">
      <c r="A540" s="1" t="s">
        <v>584</v>
      </c>
      <c r="B540" s="1" t="s">
        <v>18</v>
      </c>
      <c r="C540" s="1" t="s">
        <v>52</v>
      </c>
      <c r="D540" s="1" t="s">
        <v>55</v>
      </c>
    </row>
    <row r="541" spans="1:4" ht="18" x14ac:dyDescent="0.35">
      <c r="A541" s="1" t="s">
        <v>585</v>
      </c>
      <c r="B541" s="1" t="s">
        <v>104</v>
      </c>
      <c r="C541" s="1" t="s">
        <v>30</v>
      </c>
      <c r="D541" s="1" t="s">
        <v>39</v>
      </c>
    </row>
    <row r="542" spans="1:4" ht="18" x14ac:dyDescent="0.35">
      <c r="A542" s="1" t="s">
        <v>586</v>
      </c>
      <c r="B542" s="1" t="s">
        <v>48</v>
      </c>
      <c r="C542" s="1" t="s">
        <v>19</v>
      </c>
      <c r="D542" s="1" t="s">
        <v>20</v>
      </c>
    </row>
    <row r="543" spans="1:4" ht="18" x14ac:dyDescent="0.35">
      <c r="A543" s="1" t="s">
        <v>587</v>
      </c>
      <c r="B543" s="1" t="s">
        <v>59</v>
      </c>
      <c r="C543" s="1" t="s">
        <v>30</v>
      </c>
      <c r="D543" s="1" t="s">
        <v>39</v>
      </c>
    </row>
    <row r="544" spans="1:4" ht="18" x14ac:dyDescent="0.35">
      <c r="A544" s="1" t="s">
        <v>588</v>
      </c>
      <c r="B544" s="1" t="s">
        <v>72</v>
      </c>
      <c r="C544" s="1" t="s">
        <v>60</v>
      </c>
      <c r="D544" s="1" t="s">
        <v>79</v>
      </c>
    </row>
    <row r="545" spans="1:4" ht="18" x14ac:dyDescent="0.35">
      <c r="A545" s="1" t="s">
        <v>589</v>
      </c>
      <c r="B545" s="1" t="s">
        <v>18</v>
      </c>
      <c r="C545" s="1" t="s">
        <v>19</v>
      </c>
      <c r="D545" s="1" t="s">
        <v>49</v>
      </c>
    </row>
    <row r="546" spans="1:4" ht="18" x14ac:dyDescent="0.35">
      <c r="A546" s="1" t="s">
        <v>590</v>
      </c>
      <c r="B546" s="1" t="s">
        <v>18</v>
      </c>
      <c r="C546" s="1" t="s">
        <v>60</v>
      </c>
      <c r="D546" s="1" t="s">
        <v>20</v>
      </c>
    </row>
    <row r="547" spans="1:4" ht="18" x14ac:dyDescent="0.35">
      <c r="A547" s="1" t="s">
        <v>591</v>
      </c>
      <c r="B547" s="1" t="s">
        <v>59</v>
      </c>
      <c r="C547" s="1" t="s">
        <v>38</v>
      </c>
      <c r="D547" s="1" t="s">
        <v>20</v>
      </c>
    </row>
    <row r="548" spans="1:4" ht="18" x14ac:dyDescent="0.35">
      <c r="A548" s="2" t="s">
        <v>592</v>
      </c>
      <c r="B548" s="1" t="s">
        <v>104</v>
      </c>
      <c r="C548" s="1" t="s">
        <v>30</v>
      </c>
      <c r="D548" s="1" t="s">
        <v>79</v>
      </c>
    </row>
    <row r="549" spans="1:4" ht="18" x14ac:dyDescent="0.35">
      <c r="A549" s="1" t="s">
        <v>593</v>
      </c>
      <c r="B549" s="1" t="s">
        <v>43</v>
      </c>
      <c r="C549" s="1" t="s">
        <v>38</v>
      </c>
      <c r="D549" s="1" t="s">
        <v>39</v>
      </c>
    </row>
    <row r="550" spans="1:4" ht="18" x14ac:dyDescent="0.35">
      <c r="A550" s="1" t="s">
        <v>594</v>
      </c>
      <c r="B550" s="1" t="s">
        <v>72</v>
      </c>
      <c r="C550" s="1" t="s">
        <v>60</v>
      </c>
      <c r="D550" s="1" t="s">
        <v>39</v>
      </c>
    </row>
    <row r="551" spans="1:4" ht="18" x14ac:dyDescent="0.35">
      <c r="A551" s="1" t="s">
        <v>595</v>
      </c>
      <c r="B551" s="1" t="s">
        <v>29</v>
      </c>
      <c r="C551" s="1" t="s">
        <v>60</v>
      </c>
      <c r="D551" s="1" t="s">
        <v>55</v>
      </c>
    </row>
    <row r="552" spans="1:4" ht="18" x14ac:dyDescent="0.35">
      <c r="A552" s="1" t="s">
        <v>596</v>
      </c>
      <c r="B552" s="1" t="s">
        <v>43</v>
      </c>
      <c r="C552" s="1" t="s">
        <v>30</v>
      </c>
      <c r="D552" s="1" t="s">
        <v>55</v>
      </c>
    </row>
    <row r="553" spans="1:4" ht="18" x14ac:dyDescent="0.35">
      <c r="A553" s="1" t="s">
        <v>597</v>
      </c>
      <c r="B553" s="1" t="s">
        <v>43</v>
      </c>
      <c r="C553" s="1" t="s">
        <v>30</v>
      </c>
      <c r="D553" s="1" t="s">
        <v>55</v>
      </c>
    </row>
    <row r="554" spans="1:4" ht="18" x14ac:dyDescent="0.35">
      <c r="A554" s="1" t="s">
        <v>598</v>
      </c>
      <c r="B554" s="1" t="s">
        <v>64</v>
      </c>
      <c r="C554" s="1" t="s">
        <v>52</v>
      </c>
      <c r="D554" s="1" t="s">
        <v>39</v>
      </c>
    </row>
    <row r="555" spans="1:4" ht="18" x14ac:dyDescent="0.35">
      <c r="A555" s="1" t="s">
        <v>599</v>
      </c>
      <c r="B555" s="1" t="s">
        <v>104</v>
      </c>
      <c r="C555" s="1" t="s">
        <v>38</v>
      </c>
      <c r="D555" s="1" t="s">
        <v>49</v>
      </c>
    </row>
    <row r="556" spans="1:4" ht="18" x14ac:dyDescent="0.35">
      <c r="A556" s="1" t="s">
        <v>600</v>
      </c>
      <c r="B556" s="1" t="s">
        <v>72</v>
      </c>
      <c r="C556" s="1" t="s">
        <v>52</v>
      </c>
      <c r="D556" s="1" t="s">
        <v>79</v>
      </c>
    </row>
    <row r="557" spans="1:4" ht="18" x14ac:dyDescent="0.35">
      <c r="A557" s="1" t="s">
        <v>601</v>
      </c>
      <c r="B557" s="1" t="s">
        <v>48</v>
      </c>
      <c r="C557" s="1" t="s">
        <v>52</v>
      </c>
      <c r="D557" s="1" t="s">
        <v>55</v>
      </c>
    </row>
    <row r="558" spans="1:4" ht="18" x14ac:dyDescent="0.35">
      <c r="A558" s="1" t="s">
        <v>602</v>
      </c>
      <c r="B558" s="1" t="s">
        <v>104</v>
      </c>
      <c r="C558" s="1" t="s">
        <v>19</v>
      </c>
      <c r="D558" s="1" t="s">
        <v>20</v>
      </c>
    </row>
    <row r="559" spans="1:4" ht="18" x14ac:dyDescent="0.35">
      <c r="A559" s="1" t="s">
        <v>603</v>
      </c>
      <c r="B559" s="1" t="s">
        <v>59</v>
      </c>
      <c r="C559" s="1" t="s">
        <v>60</v>
      </c>
      <c r="D559" s="1" t="s">
        <v>39</v>
      </c>
    </row>
    <row r="560" spans="1:4" ht="18" x14ac:dyDescent="0.35">
      <c r="A560" s="1" t="s">
        <v>604</v>
      </c>
      <c r="B560" s="1" t="s">
        <v>43</v>
      </c>
      <c r="C560" s="1" t="s">
        <v>52</v>
      </c>
      <c r="D560" s="1" t="s">
        <v>79</v>
      </c>
    </row>
    <row r="561" spans="1:4" ht="18" x14ac:dyDescent="0.35">
      <c r="A561" s="1" t="s">
        <v>605</v>
      </c>
      <c r="B561" s="1" t="s">
        <v>43</v>
      </c>
      <c r="C561" s="1" t="s">
        <v>19</v>
      </c>
      <c r="D561" s="1" t="s">
        <v>55</v>
      </c>
    </row>
    <row r="562" spans="1:4" ht="18" x14ac:dyDescent="0.35">
      <c r="A562" s="1" t="s">
        <v>606</v>
      </c>
      <c r="B562" s="1" t="s">
        <v>43</v>
      </c>
      <c r="C562" s="1" t="s">
        <v>38</v>
      </c>
      <c r="D562" s="1" t="s">
        <v>20</v>
      </c>
    </row>
    <row r="563" spans="1:4" ht="18" x14ac:dyDescent="0.35">
      <c r="A563" s="1" t="s">
        <v>607</v>
      </c>
      <c r="B563" s="1" t="s">
        <v>104</v>
      </c>
      <c r="C563" s="1" t="s">
        <v>52</v>
      </c>
      <c r="D563" s="1" t="s">
        <v>55</v>
      </c>
    </row>
    <row r="564" spans="1:4" ht="18" x14ac:dyDescent="0.35">
      <c r="A564" s="1" t="s">
        <v>608</v>
      </c>
      <c r="B564" s="1" t="s">
        <v>48</v>
      </c>
      <c r="C564" s="1" t="s">
        <v>19</v>
      </c>
      <c r="D564" s="1" t="s">
        <v>20</v>
      </c>
    </row>
    <row r="565" spans="1:4" ht="18" x14ac:dyDescent="0.35">
      <c r="A565" s="1" t="s">
        <v>609</v>
      </c>
      <c r="B565" s="1" t="s">
        <v>18</v>
      </c>
      <c r="C565" s="1" t="s">
        <v>30</v>
      </c>
      <c r="D565" s="1" t="s">
        <v>39</v>
      </c>
    </row>
    <row r="566" spans="1:4" ht="18" x14ac:dyDescent="0.35">
      <c r="A566" s="1" t="s">
        <v>610</v>
      </c>
      <c r="B566" s="1" t="s">
        <v>48</v>
      </c>
      <c r="C566" s="1" t="s">
        <v>30</v>
      </c>
      <c r="D566" s="1" t="s">
        <v>49</v>
      </c>
    </row>
    <row r="567" spans="1:4" ht="18" x14ac:dyDescent="0.35">
      <c r="A567" s="1" t="s">
        <v>611</v>
      </c>
      <c r="B567" s="1" t="s">
        <v>59</v>
      </c>
      <c r="C567" s="1" t="s">
        <v>60</v>
      </c>
      <c r="D567" s="1" t="s">
        <v>49</v>
      </c>
    </row>
    <row r="568" spans="1:4" ht="18" x14ac:dyDescent="0.35">
      <c r="A568" s="1" t="s">
        <v>612</v>
      </c>
      <c r="B568" s="1" t="s">
        <v>59</v>
      </c>
      <c r="C568" s="1" t="s">
        <v>19</v>
      </c>
      <c r="D568" s="1" t="s">
        <v>79</v>
      </c>
    </row>
    <row r="569" spans="1:4" ht="18" x14ac:dyDescent="0.35">
      <c r="A569" s="1" t="s">
        <v>613</v>
      </c>
      <c r="B569" s="1" t="s">
        <v>48</v>
      </c>
      <c r="C569" s="1" t="s">
        <v>60</v>
      </c>
      <c r="D569" s="1" t="s">
        <v>39</v>
      </c>
    </row>
    <row r="570" spans="1:4" ht="18" x14ac:dyDescent="0.35">
      <c r="A570" s="1" t="s">
        <v>614</v>
      </c>
      <c r="B570" s="1" t="s">
        <v>48</v>
      </c>
      <c r="C570" s="1" t="s">
        <v>19</v>
      </c>
      <c r="D570" s="1" t="s">
        <v>79</v>
      </c>
    </row>
    <row r="571" spans="1:4" ht="18" x14ac:dyDescent="0.35">
      <c r="A571" s="1" t="s">
        <v>615</v>
      </c>
      <c r="B571" s="1" t="s">
        <v>48</v>
      </c>
      <c r="C571" s="1" t="s">
        <v>30</v>
      </c>
      <c r="D571" s="1" t="s">
        <v>79</v>
      </c>
    </row>
    <row r="572" spans="1:4" ht="18" x14ac:dyDescent="0.35">
      <c r="A572" s="1" t="s">
        <v>616</v>
      </c>
      <c r="B572" s="1" t="s">
        <v>59</v>
      </c>
      <c r="C572" s="1" t="s">
        <v>30</v>
      </c>
      <c r="D572" s="1" t="s">
        <v>20</v>
      </c>
    </row>
    <row r="573" spans="1:4" ht="18" x14ac:dyDescent="0.35">
      <c r="A573" s="1" t="s">
        <v>617</v>
      </c>
      <c r="B573" s="1" t="s">
        <v>18</v>
      </c>
      <c r="C573" s="1" t="s">
        <v>19</v>
      </c>
      <c r="D573" s="1" t="s">
        <v>20</v>
      </c>
    </row>
    <row r="574" spans="1:4" ht="18" x14ac:dyDescent="0.35">
      <c r="A574" s="1" t="s">
        <v>618</v>
      </c>
      <c r="B574" s="1" t="s">
        <v>48</v>
      </c>
      <c r="C574" s="1" t="s">
        <v>19</v>
      </c>
      <c r="D574" s="1" t="s">
        <v>55</v>
      </c>
    </row>
    <row r="575" spans="1:4" ht="18" x14ac:dyDescent="0.35">
      <c r="A575" s="1" t="s">
        <v>619</v>
      </c>
      <c r="B575" s="1" t="s">
        <v>29</v>
      </c>
      <c r="C575" s="1" t="s">
        <v>19</v>
      </c>
      <c r="D575" s="1" t="s">
        <v>20</v>
      </c>
    </row>
    <row r="576" spans="1:4" ht="18" x14ac:dyDescent="0.35">
      <c r="A576" s="1" t="s">
        <v>620</v>
      </c>
      <c r="B576" s="1" t="s">
        <v>18</v>
      </c>
      <c r="C576" s="1" t="s">
        <v>38</v>
      </c>
      <c r="D576" s="1" t="s">
        <v>39</v>
      </c>
    </row>
    <row r="577" spans="1:4" ht="18" x14ac:dyDescent="0.35">
      <c r="A577" s="1" t="s">
        <v>621</v>
      </c>
      <c r="B577" s="1" t="s">
        <v>48</v>
      </c>
      <c r="C577" s="1" t="s">
        <v>38</v>
      </c>
      <c r="D577" s="1" t="s">
        <v>49</v>
      </c>
    </row>
    <row r="578" spans="1:4" ht="18" x14ac:dyDescent="0.35">
      <c r="A578" s="1" t="s">
        <v>622</v>
      </c>
      <c r="B578" s="1" t="s">
        <v>104</v>
      </c>
      <c r="C578" s="1" t="s">
        <v>19</v>
      </c>
      <c r="D578" s="1" t="s">
        <v>79</v>
      </c>
    </row>
    <row r="579" spans="1:4" ht="18" x14ac:dyDescent="0.35">
      <c r="A579" s="1" t="s">
        <v>623</v>
      </c>
      <c r="B579" s="1" t="s">
        <v>59</v>
      </c>
      <c r="C579" s="1" t="s">
        <v>19</v>
      </c>
      <c r="D579" s="1" t="s">
        <v>20</v>
      </c>
    </row>
    <row r="580" spans="1:4" ht="18" x14ac:dyDescent="0.35">
      <c r="A580" s="1" t="s">
        <v>624</v>
      </c>
      <c r="B580" s="1" t="s">
        <v>18</v>
      </c>
      <c r="C580" s="1" t="s">
        <v>52</v>
      </c>
      <c r="D580" s="1" t="s">
        <v>55</v>
      </c>
    </row>
    <row r="581" spans="1:4" ht="18" x14ac:dyDescent="0.35">
      <c r="A581" s="1" t="s">
        <v>625</v>
      </c>
      <c r="B581" s="1" t="s">
        <v>18</v>
      </c>
      <c r="C581" s="1" t="s">
        <v>60</v>
      </c>
      <c r="D581" s="1" t="s">
        <v>79</v>
      </c>
    </row>
    <row r="582" spans="1:4" ht="18" x14ac:dyDescent="0.35">
      <c r="A582" s="1">
        <v>44740497</v>
      </c>
      <c r="B582" s="1" t="s">
        <v>104</v>
      </c>
      <c r="C582" s="1" t="s">
        <v>60</v>
      </c>
      <c r="D582" s="1" t="s">
        <v>79</v>
      </c>
    </row>
    <row r="583" spans="1:4" ht="18" x14ac:dyDescent="0.35">
      <c r="A583" s="1" t="s">
        <v>626</v>
      </c>
      <c r="B583" s="1" t="s">
        <v>18</v>
      </c>
      <c r="C583" s="1" t="s">
        <v>30</v>
      </c>
      <c r="D583" s="1" t="s">
        <v>55</v>
      </c>
    </row>
    <row r="584" spans="1:4" ht="18" x14ac:dyDescent="0.35">
      <c r="A584" s="1" t="s">
        <v>627</v>
      </c>
      <c r="B584" s="1" t="s">
        <v>29</v>
      </c>
      <c r="C584" s="1" t="s">
        <v>19</v>
      </c>
      <c r="D584" s="1" t="s">
        <v>20</v>
      </c>
    </row>
    <row r="585" spans="1:4" ht="18" x14ac:dyDescent="0.35">
      <c r="A585" s="1" t="s">
        <v>628</v>
      </c>
      <c r="B585" s="1" t="s">
        <v>104</v>
      </c>
      <c r="C585" s="1" t="s">
        <v>52</v>
      </c>
      <c r="D585" s="1" t="s">
        <v>49</v>
      </c>
    </row>
    <row r="586" spans="1:4" ht="18" x14ac:dyDescent="0.35">
      <c r="A586" s="1" t="s">
        <v>629</v>
      </c>
      <c r="B586" s="1" t="s">
        <v>104</v>
      </c>
      <c r="C586" s="1" t="s">
        <v>19</v>
      </c>
      <c r="D586" s="1" t="s">
        <v>20</v>
      </c>
    </row>
    <row r="587" spans="1:4" ht="18" x14ac:dyDescent="0.35">
      <c r="A587" s="1" t="s">
        <v>630</v>
      </c>
      <c r="B587" s="1" t="s">
        <v>43</v>
      </c>
      <c r="C587" s="1" t="s">
        <v>52</v>
      </c>
      <c r="D587" s="1" t="s">
        <v>79</v>
      </c>
    </row>
    <row r="588" spans="1:4" ht="18" x14ac:dyDescent="0.35">
      <c r="A588" s="1" t="s">
        <v>631</v>
      </c>
      <c r="B588" s="1" t="s">
        <v>18</v>
      </c>
      <c r="C588" s="1" t="s">
        <v>19</v>
      </c>
      <c r="D588" s="1" t="s">
        <v>79</v>
      </c>
    </row>
    <row r="589" spans="1:4" ht="18" x14ac:dyDescent="0.35">
      <c r="A589" s="1" t="s">
        <v>632</v>
      </c>
      <c r="B589" s="1" t="s">
        <v>18</v>
      </c>
      <c r="C589" s="1" t="s">
        <v>60</v>
      </c>
      <c r="D589" s="1" t="s">
        <v>39</v>
      </c>
    </row>
    <row r="590" spans="1:4" ht="18" x14ac:dyDescent="0.35">
      <c r="A590" s="1" t="s">
        <v>633</v>
      </c>
      <c r="B590" s="1" t="s">
        <v>48</v>
      </c>
      <c r="C590" s="1" t="s">
        <v>30</v>
      </c>
      <c r="D590" s="1" t="s">
        <v>79</v>
      </c>
    </row>
    <row r="591" spans="1:4" ht="18" x14ac:dyDescent="0.35">
      <c r="A591" s="1" t="s">
        <v>634</v>
      </c>
      <c r="B591" s="1" t="s">
        <v>72</v>
      </c>
      <c r="C591" s="1" t="s">
        <v>30</v>
      </c>
      <c r="D591" s="1" t="s">
        <v>79</v>
      </c>
    </row>
    <row r="592" spans="1:4" ht="18" x14ac:dyDescent="0.35">
      <c r="A592" s="1" t="s">
        <v>635</v>
      </c>
      <c r="B592" s="1" t="s">
        <v>29</v>
      </c>
      <c r="C592" s="1" t="s">
        <v>52</v>
      </c>
      <c r="D592" s="1" t="s">
        <v>55</v>
      </c>
    </row>
    <row r="593" spans="1:4" ht="18" x14ac:dyDescent="0.35">
      <c r="A593" s="1" t="s">
        <v>636</v>
      </c>
      <c r="B593" s="1" t="s">
        <v>72</v>
      </c>
      <c r="C593" s="1" t="s">
        <v>19</v>
      </c>
      <c r="D593" s="1" t="s">
        <v>39</v>
      </c>
    </row>
    <row r="594" spans="1:4" ht="18" x14ac:dyDescent="0.35">
      <c r="A594" s="1" t="s">
        <v>637</v>
      </c>
      <c r="B594" s="1" t="s">
        <v>72</v>
      </c>
      <c r="C594" s="1" t="s">
        <v>19</v>
      </c>
      <c r="D594" s="1" t="s">
        <v>20</v>
      </c>
    </row>
    <row r="595" spans="1:4" ht="18" x14ac:dyDescent="0.35">
      <c r="A595" s="1" t="s">
        <v>638</v>
      </c>
      <c r="B595" s="1" t="s">
        <v>104</v>
      </c>
      <c r="C595" s="1" t="s">
        <v>19</v>
      </c>
      <c r="D595" s="1" t="s">
        <v>79</v>
      </c>
    </row>
    <row r="596" spans="1:4" ht="18" x14ac:dyDescent="0.35">
      <c r="A596" s="1" t="s">
        <v>639</v>
      </c>
      <c r="B596" s="1" t="s">
        <v>104</v>
      </c>
      <c r="C596" s="1" t="s">
        <v>60</v>
      </c>
      <c r="D596" s="1" t="s">
        <v>55</v>
      </c>
    </row>
    <row r="597" spans="1:4" ht="18" x14ac:dyDescent="0.35">
      <c r="A597" s="1" t="s">
        <v>640</v>
      </c>
      <c r="B597" s="1" t="s">
        <v>64</v>
      </c>
      <c r="C597" s="1" t="s">
        <v>30</v>
      </c>
      <c r="D597" s="1" t="s">
        <v>55</v>
      </c>
    </row>
    <row r="598" spans="1:4" ht="18" x14ac:dyDescent="0.35">
      <c r="A598" s="1" t="s">
        <v>641</v>
      </c>
      <c r="B598" s="1" t="s">
        <v>29</v>
      </c>
      <c r="C598" s="1" t="s">
        <v>38</v>
      </c>
      <c r="D598" s="1" t="s">
        <v>49</v>
      </c>
    </row>
    <row r="599" spans="1:4" ht="18" x14ac:dyDescent="0.35">
      <c r="A599" s="1" t="s">
        <v>642</v>
      </c>
      <c r="B599" s="1" t="s">
        <v>43</v>
      </c>
      <c r="C599" s="1" t="s">
        <v>60</v>
      </c>
      <c r="D599" s="1" t="s">
        <v>79</v>
      </c>
    </row>
    <row r="600" spans="1:4" ht="18" x14ac:dyDescent="0.35">
      <c r="A600" s="1" t="s">
        <v>643</v>
      </c>
      <c r="B600" s="1" t="s">
        <v>48</v>
      </c>
      <c r="C600" s="1" t="s">
        <v>38</v>
      </c>
      <c r="D600" s="1" t="s">
        <v>49</v>
      </c>
    </row>
    <row r="601" spans="1:4" ht="18" x14ac:dyDescent="0.35">
      <c r="A601" s="1" t="s">
        <v>644</v>
      </c>
      <c r="B601" s="1" t="s">
        <v>59</v>
      </c>
      <c r="C601" s="1" t="s">
        <v>38</v>
      </c>
      <c r="D601" s="1" t="s">
        <v>39</v>
      </c>
    </row>
    <row r="602" spans="1:4" ht="18" x14ac:dyDescent="0.35">
      <c r="A602" s="1" t="s">
        <v>645</v>
      </c>
      <c r="B602" s="1" t="s">
        <v>64</v>
      </c>
      <c r="C602" s="1" t="s">
        <v>30</v>
      </c>
      <c r="D602" s="1" t="s">
        <v>20</v>
      </c>
    </row>
    <row r="603" spans="1:4" ht="18" x14ac:dyDescent="0.35">
      <c r="A603" s="1" t="s">
        <v>646</v>
      </c>
      <c r="B603" s="1" t="s">
        <v>104</v>
      </c>
      <c r="C603" s="1" t="s">
        <v>19</v>
      </c>
      <c r="D603" s="1" t="s">
        <v>79</v>
      </c>
    </row>
    <row r="604" spans="1:4" ht="18" x14ac:dyDescent="0.35">
      <c r="A604" s="1" t="s">
        <v>647</v>
      </c>
      <c r="B604" s="1" t="s">
        <v>64</v>
      </c>
      <c r="C604" s="1" t="s">
        <v>60</v>
      </c>
      <c r="D604" s="1" t="s">
        <v>55</v>
      </c>
    </row>
    <row r="605" spans="1:4" ht="18" x14ac:dyDescent="0.35">
      <c r="A605" s="1" t="s">
        <v>648</v>
      </c>
      <c r="B605" s="1" t="s">
        <v>29</v>
      </c>
      <c r="C605" s="1" t="s">
        <v>52</v>
      </c>
      <c r="D605" s="1" t="s">
        <v>79</v>
      </c>
    </row>
    <row r="606" spans="1:4" ht="18" x14ac:dyDescent="0.35">
      <c r="A606" s="1" t="s">
        <v>649</v>
      </c>
      <c r="B606" s="1" t="s">
        <v>48</v>
      </c>
      <c r="C606" s="1" t="s">
        <v>52</v>
      </c>
      <c r="D606" s="1" t="s">
        <v>49</v>
      </c>
    </row>
    <row r="607" spans="1:4" ht="18" x14ac:dyDescent="0.35">
      <c r="A607" s="1">
        <v>12329701</v>
      </c>
      <c r="B607" s="1" t="s">
        <v>72</v>
      </c>
      <c r="C607" s="1" t="s">
        <v>19</v>
      </c>
      <c r="D607" s="1" t="s">
        <v>49</v>
      </c>
    </row>
    <row r="608" spans="1:4" ht="18" x14ac:dyDescent="0.35">
      <c r="A608" s="1" t="s">
        <v>650</v>
      </c>
      <c r="B608" s="1" t="s">
        <v>18</v>
      </c>
      <c r="C608" s="1" t="s">
        <v>52</v>
      </c>
      <c r="D608" s="1" t="s">
        <v>55</v>
      </c>
    </row>
    <row r="609" spans="1:4" ht="18" x14ac:dyDescent="0.35">
      <c r="A609" s="1" t="s">
        <v>651</v>
      </c>
      <c r="B609" s="1" t="s">
        <v>43</v>
      </c>
      <c r="C609" s="1" t="s">
        <v>52</v>
      </c>
      <c r="D609" s="1" t="s">
        <v>49</v>
      </c>
    </row>
    <row r="610" spans="1:4" ht="18" x14ac:dyDescent="0.35">
      <c r="A610" s="1" t="s">
        <v>652</v>
      </c>
      <c r="B610" s="1" t="s">
        <v>48</v>
      </c>
      <c r="C610" s="1" t="s">
        <v>52</v>
      </c>
      <c r="D610" s="1" t="s">
        <v>55</v>
      </c>
    </row>
    <row r="611" spans="1:4" ht="18" x14ac:dyDescent="0.35">
      <c r="A611" s="1" t="s">
        <v>653</v>
      </c>
      <c r="B611" s="1" t="s">
        <v>64</v>
      </c>
      <c r="C611" s="1" t="s">
        <v>60</v>
      </c>
      <c r="D611" s="1" t="s">
        <v>49</v>
      </c>
    </row>
    <row r="612" spans="1:4" ht="18" x14ac:dyDescent="0.35">
      <c r="A612" s="1" t="s">
        <v>654</v>
      </c>
      <c r="B612" s="1" t="s">
        <v>48</v>
      </c>
      <c r="C612" s="1" t="s">
        <v>38</v>
      </c>
      <c r="D612" s="1" t="s">
        <v>49</v>
      </c>
    </row>
    <row r="613" spans="1:4" ht="18" x14ac:dyDescent="0.35">
      <c r="A613" s="1" t="s">
        <v>655</v>
      </c>
      <c r="B613" s="1" t="s">
        <v>72</v>
      </c>
      <c r="C613" s="1" t="s">
        <v>30</v>
      </c>
      <c r="D613" s="1" t="s">
        <v>55</v>
      </c>
    </row>
    <row r="614" spans="1:4" ht="18" x14ac:dyDescent="0.35">
      <c r="A614" s="1" t="s">
        <v>656</v>
      </c>
      <c r="B614" s="1" t="s">
        <v>18</v>
      </c>
      <c r="C614" s="1" t="s">
        <v>52</v>
      </c>
      <c r="D614" s="1" t="s">
        <v>79</v>
      </c>
    </row>
    <row r="615" spans="1:4" ht="18" x14ac:dyDescent="0.35">
      <c r="A615" s="1" t="s">
        <v>657</v>
      </c>
      <c r="B615" s="1" t="s">
        <v>64</v>
      </c>
      <c r="C615" s="1" t="s">
        <v>60</v>
      </c>
      <c r="D615" s="1" t="s">
        <v>39</v>
      </c>
    </row>
    <row r="616" spans="1:4" ht="18" x14ac:dyDescent="0.35">
      <c r="A616" s="1" t="s">
        <v>658</v>
      </c>
      <c r="B616" s="1" t="s">
        <v>18</v>
      </c>
      <c r="C616" s="1" t="s">
        <v>52</v>
      </c>
      <c r="D616" s="1" t="s">
        <v>49</v>
      </c>
    </row>
    <row r="617" spans="1:4" ht="18" x14ac:dyDescent="0.35">
      <c r="A617" s="1" t="s">
        <v>659</v>
      </c>
      <c r="B617" s="1" t="s">
        <v>104</v>
      </c>
      <c r="C617" s="1" t="s">
        <v>52</v>
      </c>
      <c r="D617" s="1" t="s">
        <v>55</v>
      </c>
    </row>
    <row r="618" spans="1:4" ht="18" x14ac:dyDescent="0.35">
      <c r="A618" s="1" t="s">
        <v>660</v>
      </c>
      <c r="B618" s="1" t="s">
        <v>72</v>
      </c>
      <c r="C618" s="1" t="s">
        <v>60</v>
      </c>
      <c r="D618" s="1" t="s">
        <v>79</v>
      </c>
    </row>
    <row r="619" spans="1:4" ht="18" x14ac:dyDescent="0.35">
      <c r="A619" s="2" t="s">
        <v>661</v>
      </c>
      <c r="B619" s="1" t="s">
        <v>72</v>
      </c>
      <c r="C619" s="1" t="s">
        <v>60</v>
      </c>
      <c r="D619" s="1" t="s">
        <v>49</v>
      </c>
    </row>
    <row r="620" spans="1:4" ht="18" x14ac:dyDescent="0.35">
      <c r="A620" s="1" t="s">
        <v>662</v>
      </c>
      <c r="B620" s="1" t="s">
        <v>29</v>
      </c>
      <c r="C620" s="1" t="s">
        <v>60</v>
      </c>
      <c r="D620" s="1" t="s">
        <v>49</v>
      </c>
    </row>
    <row r="621" spans="1:4" ht="18" x14ac:dyDescent="0.35">
      <c r="A621" s="1" t="s">
        <v>663</v>
      </c>
      <c r="B621" s="1" t="s">
        <v>18</v>
      </c>
      <c r="C621" s="1" t="s">
        <v>38</v>
      </c>
      <c r="D621" s="1" t="s">
        <v>79</v>
      </c>
    </row>
    <row r="622" spans="1:4" ht="18" x14ac:dyDescent="0.35">
      <c r="A622" s="1" t="s">
        <v>664</v>
      </c>
      <c r="B622" s="1" t="s">
        <v>29</v>
      </c>
      <c r="C622" s="1" t="s">
        <v>19</v>
      </c>
      <c r="D622" s="1" t="s">
        <v>49</v>
      </c>
    </row>
    <row r="623" spans="1:4" ht="18" x14ac:dyDescent="0.35">
      <c r="A623" s="1" t="s">
        <v>665</v>
      </c>
      <c r="B623" s="1" t="s">
        <v>43</v>
      </c>
      <c r="C623" s="1" t="s">
        <v>30</v>
      </c>
      <c r="D623" s="1" t="s">
        <v>55</v>
      </c>
    </row>
    <row r="624" spans="1:4" ht="18" x14ac:dyDescent="0.35">
      <c r="A624" s="1" t="s">
        <v>666</v>
      </c>
      <c r="B624" s="1" t="s">
        <v>18</v>
      </c>
      <c r="C624" s="1" t="s">
        <v>19</v>
      </c>
      <c r="D624" s="1" t="s">
        <v>49</v>
      </c>
    </row>
    <row r="625" spans="1:4" ht="18" x14ac:dyDescent="0.35">
      <c r="A625" s="1" t="s">
        <v>667</v>
      </c>
      <c r="B625" s="1" t="s">
        <v>18</v>
      </c>
      <c r="C625" s="1" t="s">
        <v>52</v>
      </c>
      <c r="D625" s="1" t="s">
        <v>55</v>
      </c>
    </row>
    <row r="626" spans="1:4" ht="18" x14ac:dyDescent="0.35">
      <c r="A626" s="2" t="s">
        <v>668</v>
      </c>
      <c r="B626" s="1" t="s">
        <v>72</v>
      </c>
      <c r="C626" s="1" t="s">
        <v>30</v>
      </c>
      <c r="D626" s="1" t="s">
        <v>55</v>
      </c>
    </row>
    <row r="627" spans="1:4" ht="18" x14ac:dyDescent="0.35">
      <c r="A627" s="1" t="s">
        <v>669</v>
      </c>
      <c r="B627" s="1" t="s">
        <v>43</v>
      </c>
      <c r="C627" s="1" t="s">
        <v>30</v>
      </c>
      <c r="D627" s="1" t="s">
        <v>39</v>
      </c>
    </row>
    <row r="628" spans="1:4" ht="18" x14ac:dyDescent="0.35">
      <c r="A628" s="1" t="s">
        <v>670</v>
      </c>
      <c r="B628" s="1" t="s">
        <v>18</v>
      </c>
      <c r="C628" s="1" t="s">
        <v>52</v>
      </c>
      <c r="D628" s="1" t="s">
        <v>55</v>
      </c>
    </row>
    <row r="629" spans="1:4" ht="18" x14ac:dyDescent="0.35">
      <c r="A629" s="1" t="s">
        <v>671</v>
      </c>
      <c r="B629" s="1" t="s">
        <v>104</v>
      </c>
      <c r="C629" s="1" t="s">
        <v>60</v>
      </c>
      <c r="D629" s="1" t="s">
        <v>49</v>
      </c>
    </row>
    <row r="630" spans="1:4" ht="18" x14ac:dyDescent="0.35">
      <c r="A630" s="1" t="s">
        <v>672</v>
      </c>
      <c r="B630" s="1" t="s">
        <v>64</v>
      </c>
      <c r="C630" s="1" t="s">
        <v>19</v>
      </c>
      <c r="D630" s="1" t="s">
        <v>55</v>
      </c>
    </row>
    <row r="631" spans="1:4" ht="18" x14ac:dyDescent="0.35">
      <c r="A631" s="1" t="s">
        <v>673</v>
      </c>
      <c r="B631" s="1" t="s">
        <v>64</v>
      </c>
      <c r="C631" s="1" t="s">
        <v>38</v>
      </c>
      <c r="D631" s="1" t="s">
        <v>20</v>
      </c>
    </row>
    <row r="632" spans="1:4" ht="18" x14ac:dyDescent="0.35">
      <c r="A632" s="1" t="s">
        <v>674</v>
      </c>
      <c r="B632" s="1" t="s">
        <v>29</v>
      </c>
      <c r="C632" s="1" t="s">
        <v>30</v>
      </c>
      <c r="D632" s="1" t="s">
        <v>55</v>
      </c>
    </row>
    <row r="633" spans="1:4" ht="18" x14ac:dyDescent="0.35">
      <c r="A633" s="1" t="s">
        <v>675</v>
      </c>
      <c r="B633" s="1" t="s">
        <v>59</v>
      </c>
      <c r="C633" s="1" t="s">
        <v>52</v>
      </c>
      <c r="D633" s="1" t="s">
        <v>39</v>
      </c>
    </row>
    <row r="634" spans="1:4" ht="18" x14ac:dyDescent="0.35">
      <c r="A634" s="1" t="s">
        <v>676</v>
      </c>
      <c r="B634" s="1" t="s">
        <v>48</v>
      </c>
      <c r="C634" s="1" t="s">
        <v>60</v>
      </c>
      <c r="D634" s="1" t="s">
        <v>39</v>
      </c>
    </row>
    <row r="635" spans="1:4" ht="18" x14ac:dyDescent="0.35">
      <c r="A635" s="1" t="s">
        <v>677</v>
      </c>
      <c r="B635" s="1" t="s">
        <v>29</v>
      </c>
      <c r="C635" s="1" t="s">
        <v>30</v>
      </c>
      <c r="D635" s="1" t="s">
        <v>55</v>
      </c>
    </row>
    <row r="636" spans="1:4" ht="18" x14ac:dyDescent="0.35">
      <c r="A636" s="1" t="s">
        <v>678</v>
      </c>
      <c r="B636" s="1" t="s">
        <v>18</v>
      </c>
      <c r="C636" s="1" t="s">
        <v>52</v>
      </c>
      <c r="D636" s="1" t="s">
        <v>20</v>
      </c>
    </row>
    <row r="637" spans="1:4" ht="18" x14ac:dyDescent="0.35">
      <c r="A637" s="1" t="s">
        <v>679</v>
      </c>
      <c r="B637" s="1" t="s">
        <v>72</v>
      </c>
      <c r="C637" s="1" t="s">
        <v>38</v>
      </c>
      <c r="D637" s="1" t="s">
        <v>79</v>
      </c>
    </row>
    <row r="638" spans="1:4" ht="18" x14ac:dyDescent="0.35">
      <c r="A638" s="1" t="s">
        <v>680</v>
      </c>
      <c r="B638" s="1" t="s">
        <v>104</v>
      </c>
      <c r="C638" s="1" t="s">
        <v>19</v>
      </c>
      <c r="D638" s="1" t="s">
        <v>49</v>
      </c>
    </row>
    <row r="639" spans="1:4" ht="18" x14ac:dyDescent="0.35">
      <c r="A639" s="1" t="s">
        <v>681</v>
      </c>
      <c r="B639" s="1" t="s">
        <v>59</v>
      </c>
      <c r="C639" s="1" t="s">
        <v>38</v>
      </c>
      <c r="D639" s="1" t="s">
        <v>55</v>
      </c>
    </row>
    <row r="640" spans="1:4" ht="18" x14ac:dyDescent="0.35">
      <c r="A640" s="1" t="s">
        <v>682</v>
      </c>
      <c r="B640" s="1" t="s">
        <v>18</v>
      </c>
      <c r="C640" s="1" t="s">
        <v>38</v>
      </c>
      <c r="D640" s="1" t="s">
        <v>55</v>
      </c>
    </row>
    <row r="641" spans="1:4" ht="18" x14ac:dyDescent="0.35">
      <c r="A641" s="1" t="s">
        <v>683</v>
      </c>
      <c r="B641" s="1" t="s">
        <v>18</v>
      </c>
      <c r="C641" s="1" t="s">
        <v>38</v>
      </c>
      <c r="D641" s="1" t="s">
        <v>20</v>
      </c>
    </row>
    <row r="642" spans="1:4" ht="18" x14ac:dyDescent="0.35">
      <c r="A642" s="1" t="s">
        <v>684</v>
      </c>
      <c r="B642" s="1" t="s">
        <v>29</v>
      </c>
      <c r="C642" s="1" t="s">
        <v>52</v>
      </c>
      <c r="D642" s="1" t="s">
        <v>79</v>
      </c>
    </row>
    <row r="643" spans="1:4" ht="18" x14ac:dyDescent="0.35">
      <c r="A643" s="1" t="s">
        <v>685</v>
      </c>
      <c r="B643" s="1" t="s">
        <v>104</v>
      </c>
      <c r="C643" s="1" t="s">
        <v>52</v>
      </c>
      <c r="D643" s="1" t="s">
        <v>39</v>
      </c>
    </row>
    <row r="644" spans="1:4" ht="18" x14ac:dyDescent="0.35">
      <c r="A644" s="1" t="s">
        <v>686</v>
      </c>
      <c r="B644" s="1" t="s">
        <v>29</v>
      </c>
      <c r="C644" s="1" t="s">
        <v>30</v>
      </c>
      <c r="D644" s="1" t="s">
        <v>55</v>
      </c>
    </row>
    <row r="645" spans="1:4" ht="18" x14ac:dyDescent="0.35">
      <c r="A645" s="1" t="s">
        <v>687</v>
      </c>
      <c r="B645" s="1" t="s">
        <v>64</v>
      </c>
      <c r="C645" s="1" t="s">
        <v>60</v>
      </c>
      <c r="D645" s="1" t="s">
        <v>20</v>
      </c>
    </row>
    <row r="646" spans="1:4" ht="18" x14ac:dyDescent="0.35">
      <c r="A646" s="1" t="s">
        <v>688</v>
      </c>
      <c r="B646" s="1" t="s">
        <v>43</v>
      </c>
      <c r="C646" s="1" t="s">
        <v>30</v>
      </c>
      <c r="D646" s="1" t="s">
        <v>49</v>
      </c>
    </row>
    <row r="647" spans="1:4" ht="18" x14ac:dyDescent="0.35">
      <c r="A647" s="1" t="s">
        <v>689</v>
      </c>
      <c r="B647" s="1" t="s">
        <v>48</v>
      </c>
      <c r="C647" s="1" t="s">
        <v>19</v>
      </c>
      <c r="D647" s="1" t="s">
        <v>49</v>
      </c>
    </row>
    <row r="648" spans="1:4" ht="18" x14ac:dyDescent="0.35">
      <c r="A648" s="1" t="s">
        <v>690</v>
      </c>
      <c r="B648" s="1" t="s">
        <v>64</v>
      </c>
      <c r="C648" s="1" t="s">
        <v>19</v>
      </c>
      <c r="D648" s="1" t="s">
        <v>39</v>
      </c>
    </row>
    <row r="649" spans="1:4" ht="18" x14ac:dyDescent="0.35">
      <c r="A649" s="1" t="s">
        <v>691</v>
      </c>
      <c r="B649" s="1" t="s">
        <v>48</v>
      </c>
      <c r="C649" s="1" t="s">
        <v>60</v>
      </c>
      <c r="D649" s="1" t="s">
        <v>39</v>
      </c>
    </row>
    <row r="650" spans="1:4" ht="18" x14ac:dyDescent="0.35">
      <c r="A650" s="1" t="s">
        <v>692</v>
      </c>
      <c r="B650" s="1" t="s">
        <v>43</v>
      </c>
      <c r="C650" s="1" t="s">
        <v>60</v>
      </c>
      <c r="D650" s="1" t="s">
        <v>49</v>
      </c>
    </row>
    <row r="651" spans="1:4" ht="18" x14ac:dyDescent="0.35">
      <c r="A651" s="1" t="s">
        <v>693</v>
      </c>
      <c r="B651" s="1" t="s">
        <v>104</v>
      </c>
      <c r="C651" s="1" t="s">
        <v>38</v>
      </c>
      <c r="D651" s="1" t="s">
        <v>79</v>
      </c>
    </row>
    <row r="652" spans="1:4" ht="18" x14ac:dyDescent="0.35">
      <c r="A652" s="1" t="s">
        <v>694</v>
      </c>
      <c r="B652" s="1" t="s">
        <v>48</v>
      </c>
      <c r="C652" s="1" t="s">
        <v>52</v>
      </c>
      <c r="D652" s="1" t="s">
        <v>39</v>
      </c>
    </row>
    <row r="653" spans="1:4" ht="18" x14ac:dyDescent="0.35">
      <c r="A653" s="1" t="s">
        <v>695</v>
      </c>
      <c r="B653" s="1" t="s">
        <v>48</v>
      </c>
      <c r="C653" s="1" t="s">
        <v>38</v>
      </c>
      <c r="D653" s="1" t="s">
        <v>39</v>
      </c>
    </row>
    <row r="654" spans="1:4" ht="18" x14ac:dyDescent="0.35">
      <c r="A654" s="1" t="s">
        <v>696</v>
      </c>
      <c r="B654" s="1" t="s">
        <v>64</v>
      </c>
      <c r="C654" s="1" t="s">
        <v>19</v>
      </c>
      <c r="D654" s="1" t="s">
        <v>55</v>
      </c>
    </row>
    <row r="655" spans="1:4" ht="18" x14ac:dyDescent="0.35">
      <c r="A655" s="1" t="s">
        <v>697</v>
      </c>
      <c r="B655" s="1" t="s">
        <v>64</v>
      </c>
      <c r="C655" s="1" t="s">
        <v>30</v>
      </c>
      <c r="D655" s="1" t="s">
        <v>39</v>
      </c>
    </row>
    <row r="656" spans="1:4" ht="18" x14ac:dyDescent="0.35">
      <c r="A656" s="1" t="s">
        <v>698</v>
      </c>
      <c r="B656" s="1" t="s">
        <v>29</v>
      </c>
      <c r="C656" s="1" t="s">
        <v>30</v>
      </c>
      <c r="D656" s="1" t="s">
        <v>49</v>
      </c>
    </row>
    <row r="657" spans="1:4" ht="18" x14ac:dyDescent="0.35">
      <c r="A657" s="1" t="s">
        <v>699</v>
      </c>
      <c r="B657" s="1" t="s">
        <v>72</v>
      </c>
      <c r="C657" s="1" t="s">
        <v>38</v>
      </c>
      <c r="D657" s="1" t="s">
        <v>49</v>
      </c>
    </row>
    <row r="658" spans="1:4" ht="18" x14ac:dyDescent="0.35">
      <c r="A658" s="1" t="s">
        <v>700</v>
      </c>
      <c r="B658" s="1" t="s">
        <v>18</v>
      </c>
      <c r="C658" s="1" t="s">
        <v>60</v>
      </c>
      <c r="D658" s="1" t="s">
        <v>39</v>
      </c>
    </row>
    <row r="659" spans="1:4" ht="18" x14ac:dyDescent="0.35">
      <c r="A659" s="1" t="s">
        <v>701</v>
      </c>
      <c r="B659" s="1" t="s">
        <v>48</v>
      </c>
      <c r="C659" s="1" t="s">
        <v>60</v>
      </c>
      <c r="D659" s="1" t="s">
        <v>39</v>
      </c>
    </row>
    <row r="660" spans="1:4" ht="18" x14ac:dyDescent="0.35">
      <c r="A660" s="1" t="s">
        <v>702</v>
      </c>
      <c r="B660" s="1" t="s">
        <v>29</v>
      </c>
      <c r="C660" s="1" t="s">
        <v>38</v>
      </c>
      <c r="D660" s="1" t="s">
        <v>20</v>
      </c>
    </row>
    <row r="661" spans="1:4" ht="18" x14ac:dyDescent="0.35">
      <c r="A661" s="1" t="s">
        <v>703</v>
      </c>
      <c r="B661" s="1" t="s">
        <v>104</v>
      </c>
      <c r="C661" s="1" t="s">
        <v>30</v>
      </c>
      <c r="D661" s="1" t="s">
        <v>20</v>
      </c>
    </row>
    <row r="662" spans="1:4" ht="18" x14ac:dyDescent="0.35">
      <c r="A662" s="1" t="s">
        <v>704</v>
      </c>
      <c r="B662" s="1" t="s">
        <v>48</v>
      </c>
      <c r="C662" s="1" t="s">
        <v>52</v>
      </c>
      <c r="D662" s="1" t="s">
        <v>20</v>
      </c>
    </row>
    <row r="663" spans="1:4" ht="18" x14ac:dyDescent="0.35">
      <c r="A663" s="1" t="s">
        <v>705</v>
      </c>
      <c r="B663" s="1" t="s">
        <v>18</v>
      </c>
      <c r="C663" s="1" t="s">
        <v>60</v>
      </c>
      <c r="D663" s="1" t="s">
        <v>55</v>
      </c>
    </row>
    <row r="664" spans="1:4" ht="18" x14ac:dyDescent="0.35">
      <c r="A664" s="1" t="s">
        <v>706</v>
      </c>
      <c r="B664" s="1" t="s">
        <v>43</v>
      </c>
      <c r="C664" s="1" t="s">
        <v>19</v>
      </c>
      <c r="D664" s="1" t="s">
        <v>79</v>
      </c>
    </row>
    <row r="665" spans="1:4" ht="18" x14ac:dyDescent="0.35">
      <c r="A665" s="1" t="s">
        <v>707</v>
      </c>
      <c r="B665" s="1" t="s">
        <v>64</v>
      </c>
      <c r="C665" s="1" t="s">
        <v>19</v>
      </c>
      <c r="D665" s="1" t="s">
        <v>20</v>
      </c>
    </row>
    <row r="666" spans="1:4" ht="18" x14ac:dyDescent="0.35">
      <c r="A666" s="1" t="s">
        <v>708</v>
      </c>
      <c r="B666" s="1" t="s">
        <v>18</v>
      </c>
      <c r="C666" s="1" t="s">
        <v>38</v>
      </c>
      <c r="D666" s="1" t="s">
        <v>39</v>
      </c>
    </row>
    <row r="667" spans="1:4" ht="18" x14ac:dyDescent="0.35">
      <c r="A667" s="1" t="s">
        <v>709</v>
      </c>
      <c r="B667" s="1" t="s">
        <v>18</v>
      </c>
      <c r="C667" s="1" t="s">
        <v>52</v>
      </c>
      <c r="D667" s="1" t="s">
        <v>20</v>
      </c>
    </row>
    <row r="668" spans="1:4" ht="18" x14ac:dyDescent="0.35">
      <c r="A668" s="1" t="s">
        <v>710</v>
      </c>
      <c r="B668" s="1" t="s">
        <v>43</v>
      </c>
      <c r="C668" s="1" t="s">
        <v>19</v>
      </c>
      <c r="D668" s="1" t="s">
        <v>49</v>
      </c>
    </row>
    <row r="669" spans="1:4" ht="18" x14ac:dyDescent="0.35">
      <c r="A669" s="1" t="s">
        <v>711</v>
      </c>
      <c r="B669" s="1" t="s">
        <v>29</v>
      </c>
      <c r="C669" s="1" t="s">
        <v>52</v>
      </c>
      <c r="D669" s="1" t="s">
        <v>20</v>
      </c>
    </row>
    <row r="670" spans="1:4" ht="18" x14ac:dyDescent="0.35">
      <c r="A670" s="1" t="s">
        <v>712</v>
      </c>
      <c r="B670" s="1" t="s">
        <v>59</v>
      </c>
      <c r="C670" s="1" t="s">
        <v>30</v>
      </c>
      <c r="D670" s="1" t="s">
        <v>49</v>
      </c>
    </row>
    <row r="671" spans="1:4" ht="18" x14ac:dyDescent="0.35">
      <c r="A671" s="1" t="s">
        <v>713</v>
      </c>
      <c r="B671" s="1" t="s">
        <v>64</v>
      </c>
      <c r="C671" s="1" t="s">
        <v>52</v>
      </c>
      <c r="D671" s="1" t="s">
        <v>79</v>
      </c>
    </row>
    <row r="672" spans="1:4" ht="18" x14ac:dyDescent="0.35">
      <c r="A672" s="1" t="s">
        <v>714</v>
      </c>
      <c r="B672" s="1" t="s">
        <v>64</v>
      </c>
      <c r="C672" s="1" t="s">
        <v>52</v>
      </c>
      <c r="D672" s="1" t="s">
        <v>79</v>
      </c>
    </row>
    <row r="673" spans="1:4" ht="18" x14ac:dyDescent="0.35">
      <c r="A673" s="1" t="s">
        <v>715</v>
      </c>
      <c r="B673" s="1" t="s">
        <v>48</v>
      </c>
      <c r="C673" s="1" t="s">
        <v>60</v>
      </c>
      <c r="D673" s="1" t="s">
        <v>39</v>
      </c>
    </row>
    <row r="674" spans="1:4" ht="18" x14ac:dyDescent="0.35">
      <c r="A674" s="1" t="s">
        <v>716</v>
      </c>
      <c r="B674" s="1" t="s">
        <v>59</v>
      </c>
      <c r="C674" s="1" t="s">
        <v>19</v>
      </c>
      <c r="D674" s="1" t="s">
        <v>39</v>
      </c>
    </row>
    <row r="675" spans="1:4" ht="18" x14ac:dyDescent="0.35">
      <c r="A675" s="1" t="s">
        <v>717</v>
      </c>
      <c r="B675" s="1" t="s">
        <v>43</v>
      </c>
      <c r="C675" s="1" t="s">
        <v>19</v>
      </c>
      <c r="D675" s="1" t="s">
        <v>79</v>
      </c>
    </row>
    <row r="676" spans="1:4" ht="18" x14ac:dyDescent="0.35">
      <c r="A676" s="1" t="s">
        <v>718</v>
      </c>
      <c r="B676" s="1" t="s">
        <v>29</v>
      </c>
      <c r="C676" s="1" t="s">
        <v>30</v>
      </c>
      <c r="D676" s="1" t="s">
        <v>39</v>
      </c>
    </row>
    <row r="677" spans="1:4" ht="18" x14ac:dyDescent="0.35">
      <c r="A677" s="1" t="s">
        <v>719</v>
      </c>
      <c r="B677" s="1" t="s">
        <v>59</v>
      </c>
      <c r="C677" s="1" t="s">
        <v>38</v>
      </c>
      <c r="D677" s="1" t="s">
        <v>49</v>
      </c>
    </row>
    <row r="678" spans="1:4" ht="18" x14ac:dyDescent="0.35">
      <c r="A678" s="1" t="s">
        <v>720</v>
      </c>
      <c r="B678" s="1" t="s">
        <v>72</v>
      </c>
      <c r="C678" s="1" t="s">
        <v>38</v>
      </c>
      <c r="D678" s="1" t="s">
        <v>55</v>
      </c>
    </row>
    <row r="679" spans="1:4" ht="18" x14ac:dyDescent="0.35">
      <c r="A679" s="1" t="s">
        <v>721</v>
      </c>
      <c r="B679" s="1" t="s">
        <v>64</v>
      </c>
      <c r="C679" s="1" t="s">
        <v>19</v>
      </c>
      <c r="D679" s="1" t="s">
        <v>20</v>
      </c>
    </row>
    <row r="680" spans="1:4" ht="18" x14ac:dyDescent="0.35">
      <c r="A680" s="1" t="s">
        <v>722</v>
      </c>
      <c r="B680" s="1" t="s">
        <v>43</v>
      </c>
      <c r="C680" s="1" t="s">
        <v>60</v>
      </c>
      <c r="D680" s="1" t="s">
        <v>49</v>
      </c>
    </row>
    <row r="681" spans="1:4" ht="18" x14ac:dyDescent="0.35">
      <c r="A681" s="1" t="s">
        <v>723</v>
      </c>
      <c r="B681" s="1" t="s">
        <v>64</v>
      </c>
      <c r="C681" s="1" t="s">
        <v>30</v>
      </c>
      <c r="D681" s="1" t="s">
        <v>49</v>
      </c>
    </row>
    <row r="682" spans="1:4" ht="18" x14ac:dyDescent="0.35">
      <c r="A682" s="1" t="s">
        <v>724</v>
      </c>
      <c r="B682" s="1" t="s">
        <v>104</v>
      </c>
      <c r="C682" s="1" t="s">
        <v>60</v>
      </c>
      <c r="D682" s="1" t="s">
        <v>55</v>
      </c>
    </row>
    <row r="683" spans="1:4" ht="18" x14ac:dyDescent="0.35">
      <c r="A683" s="1" t="s">
        <v>725</v>
      </c>
      <c r="B683" s="1" t="s">
        <v>104</v>
      </c>
      <c r="C683" s="1" t="s">
        <v>38</v>
      </c>
      <c r="D683" s="1" t="s">
        <v>20</v>
      </c>
    </row>
    <row r="684" spans="1:4" ht="18" x14ac:dyDescent="0.35">
      <c r="A684" s="1" t="s">
        <v>726</v>
      </c>
      <c r="B684" s="1" t="s">
        <v>104</v>
      </c>
      <c r="C684" s="1" t="s">
        <v>19</v>
      </c>
      <c r="D684" s="1" t="s">
        <v>79</v>
      </c>
    </row>
    <row r="685" spans="1:4" ht="18" x14ac:dyDescent="0.35">
      <c r="A685" s="1" t="s">
        <v>727</v>
      </c>
      <c r="B685" s="1" t="s">
        <v>59</v>
      </c>
      <c r="C685" s="1" t="s">
        <v>19</v>
      </c>
      <c r="D685" s="1" t="s">
        <v>20</v>
      </c>
    </row>
    <row r="686" spans="1:4" ht="18" x14ac:dyDescent="0.35">
      <c r="A686" s="1" t="s">
        <v>728</v>
      </c>
      <c r="B686" s="1" t="s">
        <v>29</v>
      </c>
      <c r="C686" s="1" t="s">
        <v>52</v>
      </c>
      <c r="D686" s="1" t="s">
        <v>79</v>
      </c>
    </row>
    <row r="687" spans="1:4" ht="18" x14ac:dyDescent="0.35">
      <c r="A687" s="1" t="s">
        <v>729</v>
      </c>
      <c r="B687" s="1" t="s">
        <v>104</v>
      </c>
      <c r="C687" s="1" t="s">
        <v>60</v>
      </c>
      <c r="D687" s="1" t="s">
        <v>79</v>
      </c>
    </row>
    <row r="688" spans="1:4" ht="18" x14ac:dyDescent="0.35">
      <c r="A688" s="1" t="s">
        <v>730</v>
      </c>
      <c r="B688" s="1" t="s">
        <v>18</v>
      </c>
      <c r="C688" s="1" t="s">
        <v>38</v>
      </c>
      <c r="D688" s="1" t="s">
        <v>79</v>
      </c>
    </row>
    <row r="689" spans="1:4" ht="18" x14ac:dyDescent="0.35">
      <c r="A689" s="1" t="s">
        <v>731</v>
      </c>
      <c r="B689" s="1" t="s">
        <v>48</v>
      </c>
      <c r="C689" s="1" t="s">
        <v>19</v>
      </c>
      <c r="D689" s="1" t="s">
        <v>20</v>
      </c>
    </row>
    <row r="690" spans="1:4" ht="18" x14ac:dyDescent="0.35">
      <c r="A690" s="1" t="s">
        <v>732</v>
      </c>
      <c r="B690" s="1" t="s">
        <v>29</v>
      </c>
      <c r="C690" s="1" t="s">
        <v>38</v>
      </c>
      <c r="D690" s="1" t="s">
        <v>39</v>
      </c>
    </row>
    <row r="691" spans="1:4" ht="18" x14ac:dyDescent="0.35">
      <c r="A691" s="1" t="s">
        <v>733</v>
      </c>
      <c r="B691" s="1" t="s">
        <v>48</v>
      </c>
      <c r="C691" s="1" t="s">
        <v>30</v>
      </c>
      <c r="D691" s="1" t="s">
        <v>49</v>
      </c>
    </row>
    <row r="692" spans="1:4" ht="18" x14ac:dyDescent="0.35">
      <c r="A692" s="1" t="s">
        <v>734</v>
      </c>
      <c r="B692" s="1" t="s">
        <v>43</v>
      </c>
      <c r="C692" s="1" t="s">
        <v>30</v>
      </c>
      <c r="D692" s="1" t="s">
        <v>55</v>
      </c>
    </row>
    <row r="693" spans="1:4" ht="18" x14ac:dyDescent="0.35">
      <c r="A693" s="1" t="s">
        <v>735</v>
      </c>
      <c r="B693" s="1" t="s">
        <v>18</v>
      </c>
      <c r="C693" s="1" t="s">
        <v>60</v>
      </c>
      <c r="D693" s="1" t="s">
        <v>55</v>
      </c>
    </row>
    <row r="694" spans="1:4" ht="18" x14ac:dyDescent="0.35">
      <c r="A694" s="1" t="s">
        <v>736</v>
      </c>
      <c r="B694" s="1" t="s">
        <v>104</v>
      </c>
      <c r="C694" s="1" t="s">
        <v>30</v>
      </c>
      <c r="D694" s="1" t="s">
        <v>55</v>
      </c>
    </row>
    <row r="695" spans="1:4" ht="18" x14ac:dyDescent="0.35">
      <c r="A695" s="1" t="s">
        <v>737</v>
      </c>
      <c r="B695" s="1" t="s">
        <v>64</v>
      </c>
      <c r="C695" s="1" t="s">
        <v>52</v>
      </c>
      <c r="D695" s="1" t="s">
        <v>49</v>
      </c>
    </row>
    <row r="696" spans="1:4" ht="18" x14ac:dyDescent="0.35">
      <c r="A696" s="1" t="s">
        <v>738</v>
      </c>
      <c r="B696" s="1" t="s">
        <v>18</v>
      </c>
      <c r="C696" s="1" t="s">
        <v>19</v>
      </c>
      <c r="D696" s="1" t="s">
        <v>55</v>
      </c>
    </row>
    <row r="697" spans="1:4" ht="18" x14ac:dyDescent="0.35">
      <c r="A697" s="1" t="s">
        <v>739</v>
      </c>
      <c r="B697" s="1" t="s">
        <v>29</v>
      </c>
      <c r="C697" s="1" t="s">
        <v>52</v>
      </c>
      <c r="D697" s="1" t="s">
        <v>79</v>
      </c>
    </row>
    <row r="698" spans="1:4" ht="18" x14ac:dyDescent="0.35">
      <c r="A698" s="1" t="s">
        <v>740</v>
      </c>
      <c r="B698" s="1" t="s">
        <v>29</v>
      </c>
      <c r="C698" s="1" t="s">
        <v>30</v>
      </c>
      <c r="D698" s="1" t="s">
        <v>55</v>
      </c>
    </row>
    <row r="699" spans="1:4" ht="18" x14ac:dyDescent="0.35">
      <c r="A699" s="1" t="s">
        <v>741</v>
      </c>
      <c r="B699" s="1" t="s">
        <v>43</v>
      </c>
      <c r="C699" s="1" t="s">
        <v>30</v>
      </c>
      <c r="D699" s="1" t="s">
        <v>49</v>
      </c>
    </row>
    <row r="700" spans="1:4" ht="18" x14ac:dyDescent="0.35">
      <c r="A700" s="1" t="s">
        <v>742</v>
      </c>
      <c r="B700" s="1" t="s">
        <v>59</v>
      </c>
      <c r="C700" s="1" t="s">
        <v>30</v>
      </c>
      <c r="D700" s="1" t="s">
        <v>49</v>
      </c>
    </row>
    <row r="701" spans="1:4" ht="18" x14ac:dyDescent="0.35">
      <c r="A701" s="1" t="s">
        <v>743</v>
      </c>
      <c r="B701" s="1" t="s">
        <v>72</v>
      </c>
      <c r="C701" s="1" t="s">
        <v>30</v>
      </c>
      <c r="D701" s="1" t="s">
        <v>49</v>
      </c>
    </row>
    <row r="702" spans="1:4" ht="18" x14ac:dyDescent="0.35">
      <c r="A702" s="1" t="s">
        <v>744</v>
      </c>
      <c r="B702" s="1" t="s">
        <v>43</v>
      </c>
      <c r="C702" s="1" t="s">
        <v>19</v>
      </c>
      <c r="D702" s="1" t="s">
        <v>55</v>
      </c>
    </row>
    <row r="703" spans="1:4" ht="18" x14ac:dyDescent="0.35">
      <c r="A703" s="1" t="s">
        <v>745</v>
      </c>
      <c r="B703" s="1" t="s">
        <v>64</v>
      </c>
      <c r="C703" s="1" t="s">
        <v>52</v>
      </c>
      <c r="D703" s="1" t="s">
        <v>39</v>
      </c>
    </row>
    <row r="704" spans="1:4" ht="18" x14ac:dyDescent="0.35">
      <c r="A704" s="1">
        <v>75890409</v>
      </c>
      <c r="B704" s="1" t="s">
        <v>29</v>
      </c>
      <c r="C704" s="1" t="s">
        <v>30</v>
      </c>
      <c r="D704" s="1" t="s">
        <v>55</v>
      </c>
    </row>
    <row r="705" spans="1:4" ht="18" x14ac:dyDescent="0.35">
      <c r="A705" s="1" t="s">
        <v>746</v>
      </c>
      <c r="B705" s="1" t="s">
        <v>29</v>
      </c>
      <c r="C705" s="1" t="s">
        <v>52</v>
      </c>
      <c r="D705" s="1" t="s">
        <v>49</v>
      </c>
    </row>
    <row r="706" spans="1:4" ht="18" x14ac:dyDescent="0.35">
      <c r="A706" s="1" t="s">
        <v>747</v>
      </c>
      <c r="B706" s="1" t="s">
        <v>48</v>
      </c>
      <c r="C706" s="1" t="s">
        <v>19</v>
      </c>
      <c r="D706" s="1" t="s">
        <v>55</v>
      </c>
    </row>
    <row r="707" spans="1:4" ht="18" x14ac:dyDescent="0.35">
      <c r="A707" s="1" t="s">
        <v>748</v>
      </c>
      <c r="B707" s="1" t="s">
        <v>18</v>
      </c>
      <c r="C707" s="1" t="s">
        <v>30</v>
      </c>
      <c r="D707" s="1" t="s">
        <v>20</v>
      </c>
    </row>
    <row r="708" spans="1:4" ht="18" x14ac:dyDescent="0.35">
      <c r="A708" s="1" t="s">
        <v>749</v>
      </c>
      <c r="B708" s="1" t="s">
        <v>104</v>
      </c>
      <c r="C708" s="1" t="s">
        <v>30</v>
      </c>
      <c r="D708" s="1" t="s">
        <v>20</v>
      </c>
    </row>
    <row r="709" spans="1:4" ht="18" x14ac:dyDescent="0.35">
      <c r="A709" s="1" t="s">
        <v>750</v>
      </c>
      <c r="B709" s="1" t="s">
        <v>64</v>
      </c>
      <c r="C709" s="1" t="s">
        <v>60</v>
      </c>
      <c r="D709" s="1" t="s">
        <v>55</v>
      </c>
    </row>
    <row r="710" spans="1:4" ht="18" x14ac:dyDescent="0.35">
      <c r="A710" s="1" t="s">
        <v>751</v>
      </c>
      <c r="B710" s="1" t="s">
        <v>48</v>
      </c>
      <c r="C710" s="1" t="s">
        <v>60</v>
      </c>
      <c r="D710" s="1" t="s">
        <v>49</v>
      </c>
    </row>
    <row r="711" spans="1:4" ht="18" x14ac:dyDescent="0.35">
      <c r="A711" s="1" t="s">
        <v>752</v>
      </c>
      <c r="B711" s="1" t="s">
        <v>43</v>
      </c>
      <c r="C711" s="1" t="s">
        <v>60</v>
      </c>
      <c r="D711" s="1" t="s">
        <v>55</v>
      </c>
    </row>
    <row r="712" spans="1:4" ht="18" x14ac:dyDescent="0.35">
      <c r="A712" s="1" t="s">
        <v>753</v>
      </c>
      <c r="B712" s="1" t="s">
        <v>48</v>
      </c>
      <c r="C712" s="1" t="s">
        <v>30</v>
      </c>
      <c r="D712" s="1" t="s">
        <v>79</v>
      </c>
    </row>
    <row r="713" spans="1:4" ht="18" x14ac:dyDescent="0.35">
      <c r="A713" s="1" t="s">
        <v>754</v>
      </c>
      <c r="B713" s="1" t="s">
        <v>59</v>
      </c>
      <c r="C713" s="1" t="s">
        <v>30</v>
      </c>
      <c r="D713" s="1" t="s">
        <v>20</v>
      </c>
    </row>
    <row r="714" spans="1:4" ht="18" x14ac:dyDescent="0.35">
      <c r="A714" s="1" t="s">
        <v>755</v>
      </c>
      <c r="B714" s="1" t="s">
        <v>72</v>
      </c>
      <c r="C714" s="1" t="s">
        <v>60</v>
      </c>
      <c r="D714" s="1" t="s">
        <v>79</v>
      </c>
    </row>
    <row r="715" spans="1:4" ht="18" x14ac:dyDescent="0.35">
      <c r="A715" s="1" t="s">
        <v>756</v>
      </c>
      <c r="B715" s="1" t="s">
        <v>29</v>
      </c>
      <c r="C715" s="1" t="s">
        <v>19</v>
      </c>
      <c r="D715" s="1" t="s">
        <v>79</v>
      </c>
    </row>
    <row r="716" spans="1:4" ht="18" x14ac:dyDescent="0.35">
      <c r="A716" s="1" t="s">
        <v>757</v>
      </c>
      <c r="B716" s="1" t="s">
        <v>43</v>
      </c>
      <c r="C716" s="1" t="s">
        <v>19</v>
      </c>
      <c r="D716" s="1" t="s">
        <v>79</v>
      </c>
    </row>
    <row r="717" spans="1:4" ht="18" x14ac:dyDescent="0.35">
      <c r="A717" s="1" t="s">
        <v>758</v>
      </c>
      <c r="B717" s="1" t="s">
        <v>64</v>
      </c>
      <c r="C717" s="1" t="s">
        <v>60</v>
      </c>
      <c r="D717" s="1" t="s">
        <v>79</v>
      </c>
    </row>
    <row r="718" spans="1:4" ht="18" x14ac:dyDescent="0.35">
      <c r="A718" s="1" t="s">
        <v>759</v>
      </c>
      <c r="B718" s="1" t="s">
        <v>64</v>
      </c>
      <c r="C718" s="1" t="s">
        <v>52</v>
      </c>
      <c r="D718" s="1" t="s">
        <v>55</v>
      </c>
    </row>
    <row r="719" spans="1:4" ht="18" x14ac:dyDescent="0.35">
      <c r="A719" s="1" t="s">
        <v>760</v>
      </c>
      <c r="B719" s="1" t="s">
        <v>104</v>
      </c>
      <c r="C719" s="1" t="s">
        <v>52</v>
      </c>
      <c r="D719" s="1" t="s">
        <v>49</v>
      </c>
    </row>
    <row r="720" spans="1:4" ht="18" x14ac:dyDescent="0.35">
      <c r="A720" s="1" t="s">
        <v>761</v>
      </c>
      <c r="B720" s="1" t="s">
        <v>104</v>
      </c>
      <c r="C720" s="1" t="s">
        <v>52</v>
      </c>
      <c r="D720" s="1" t="s">
        <v>55</v>
      </c>
    </row>
    <row r="721" spans="1:4" ht="18" x14ac:dyDescent="0.35">
      <c r="A721" s="1" t="s">
        <v>762</v>
      </c>
      <c r="B721" s="1" t="s">
        <v>64</v>
      </c>
      <c r="C721" s="1" t="s">
        <v>60</v>
      </c>
      <c r="D721" s="1" t="s">
        <v>79</v>
      </c>
    </row>
    <row r="722" spans="1:4" ht="18" x14ac:dyDescent="0.35">
      <c r="A722" s="1" t="s">
        <v>763</v>
      </c>
      <c r="B722" s="1" t="s">
        <v>43</v>
      </c>
      <c r="C722" s="1" t="s">
        <v>30</v>
      </c>
      <c r="D722" s="1" t="s">
        <v>79</v>
      </c>
    </row>
    <row r="723" spans="1:4" ht="18" x14ac:dyDescent="0.35">
      <c r="A723" s="1" t="s">
        <v>764</v>
      </c>
      <c r="B723" s="1" t="s">
        <v>104</v>
      </c>
      <c r="C723" s="1" t="s">
        <v>60</v>
      </c>
      <c r="D723" s="1" t="s">
        <v>49</v>
      </c>
    </row>
    <row r="724" spans="1:4" ht="18" x14ac:dyDescent="0.35">
      <c r="A724" s="1" t="s">
        <v>765</v>
      </c>
      <c r="B724" s="1" t="s">
        <v>64</v>
      </c>
      <c r="C724" s="1" t="s">
        <v>19</v>
      </c>
      <c r="D724" s="1" t="s">
        <v>20</v>
      </c>
    </row>
    <row r="725" spans="1:4" ht="18" x14ac:dyDescent="0.35">
      <c r="A725" s="1" t="s">
        <v>766</v>
      </c>
      <c r="B725" s="1" t="s">
        <v>29</v>
      </c>
      <c r="C725" s="1" t="s">
        <v>19</v>
      </c>
      <c r="D725" s="1" t="s">
        <v>79</v>
      </c>
    </row>
    <row r="726" spans="1:4" ht="18" x14ac:dyDescent="0.35">
      <c r="A726" s="1" t="s">
        <v>767</v>
      </c>
      <c r="B726" s="1" t="s">
        <v>43</v>
      </c>
      <c r="C726" s="1" t="s">
        <v>52</v>
      </c>
      <c r="D726" s="1" t="s">
        <v>55</v>
      </c>
    </row>
    <row r="727" spans="1:4" ht="18" x14ac:dyDescent="0.35">
      <c r="A727" s="1" t="s">
        <v>768</v>
      </c>
      <c r="B727" s="1" t="s">
        <v>29</v>
      </c>
      <c r="C727" s="1" t="s">
        <v>19</v>
      </c>
      <c r="D727" s="1" t="s">
        <v>20</v>
      </c>
    </row>
    <row r="728" spans="1:4" ht="18" x14ac:dyDescent="0.35">
      <c r="A728" s="1" t="s">
        <v>769</v>
      </c>
      <c r="B728" s="1" t="s">
        <v>29</v>
      </c>
      <c r="C728" s="1" t="s">
        <v>52</v>
      </c>
      <c r="D728" s="1" t="s">
        <v>20</v>
      </c>
    </row>
    <row r="729" spans="1:4" ht="18" x14ac:dyDescent="0.35">
      <c r="A729" s="1" t="s">
        <v>770</v>
      </c>
      <c r="B729" s="1" t="s">
        <v>18</v>
      </c>
      <c r="C729" s="1" t="s">
        <v>52</v>
      </c>
      <c r="D729" s="1" t="s">
        <v>49</v>
      </c>
    </row>
    <row r="730" spans="1:4" ht="18" x14ac:dyDescent="0.35">
      <c r="A730" s="1" t="s">
        <v>771</v>
      </c>
      <c r="B730" s="1" t="s">
        <v>72</v>
      </c>
      <c r="C730" s="1" t="s">
        <v>60</v>
      </c>
      <c r="D730" s="1" t="s">
        <v>79</v>
      </c>
    </row>
    <row r="731" spans="1:4" ht="18" x14ac:dyDescent="0.35">
      <c r="A731" s="1" t="s">
        <v>772</v>
      </c>
      <c r="B731" s="1" t="s">
        <v>48</v>
      </c>
      <c r="C731" s="1" t="s">
        <v>19</v>
      </c>
      <c r="D731" s="1" t="s">
        <v>79</v>
      </c>
    </row>
    <row r="732" spans="1:4" ht="18" x14ac:dyDescent="0.35">
      <c r="A732" s="1" t="s">
        <v>773</v>
      </c>
      <c r="B732" s="1" t="s">
        <v>18</v>
      </c>
      <c r="C732" s="1" t="s">
        <v>30</v>
      </c>
      <c r="D732" s="1" t="s">
        <v>49</v>
      </c>
    </row>
    <row r="733" spans="1:4" ht="18" x14ac:dyDescent="0.35">
      <c r="A733" s="1" t="s">
        <v>774</v>
      </c>
      <c r="B733" s="1" t="s">
        <v>104</v>
      </c>
      <c r="C733" s="1" t="s">
        <v>38</v>
      </c>
      <c r="D733" s="1" t="s">
        <v>20</v>
      </c>
    </row>
    <row r="734" spans="1:4" ht="18" x14ac:dyDescent="0.35">
      <c r="A734" s="1" t="s">
        <v>775</v>
      </c>
      <c r="B734" s="1" t="s">
        <v>29</v>
      </c>
      <c r="C734" s="1" t="s">
        <v>30</v>
      </c>
      <c r="D734" s="1" t="s">
        <v>79</v>
      </c>
    </row>
    <row r="735" spans="1:4" ht="18" x14ac:dyDescent="0.35">
      <c r="A735" s="1" t="s">
        <v>776</v>
      </c>
      <c r="B735" s="1" t="s">
        <v>29</v>
      </c>
      <c r="C735" s="1" t="s">
        <v>38</v>
      </c>
      <c r="D735" s="1" t="s">
        <v>79</v>
      </c>
    </row>
    <row r="736" spans="1:4" ht="18" x14ac:dyDescent="0.35">
      <c r="A736" s="1" t="s">
        <v>777</v>
      </c>
      <c r="B736" s="1" t="s">
        <v>72</v>
      </c>
      <c r="C736" s="1" t="s">
        <v>30</v>
      </c>
      <c r="D736" s="1" t="s">
        <v>49</v>
      </c>
    </row>
    <row r="737" spans="1:4" ht="18" x14ac:dyDescent="0.35">
      <c r="A737" s="2" t="s">
        <v>778</v>
      </c>
      <c r="B737" s="1" t="s">
        <v>29</v>
      </c>
      <c r="C737" s="1" t="s">
        <v>60</v>
      </c>
      <c r="D737" s="1" t="s">
        <v>39</v>
      </c>
    </row>
    <row r="738" spans="1:4" ht="18" x14ac:dyDescent="0.35">
      <c r="A738" s="1" t="s">
        <v>779</v>
      </c>
      <c r="B738" s="1" t="s">
        <v>43</v>
      </c>
      <c r="C738" s="1" t="s">
        <v>19</v>
      </c>
      <c r="D738" s="1" t="s">
        <v>49</v>
      </c>
    </row>
    <row r="739" spans="1:4" ht="18" x14ac:dyDescent="0.35">
      <c r="A739" s="1" t="s">
        <v>780</v>
      </c>
      <c r="B739" s="1" t="s">
        <v>18</v>
      </c>
      <c r="C739" s="1" t="s">
        <v>19</v>
      </c>
      <c r="D739" s="1" t="s">
        <v>20</v>
      </c>
    </row>
    <row r="740" spans="1:4" ht="18" x14ac:dyDescent="0.35">
      <c r="A740" s="1" t="s">
        <v>781</v>
      </c>
      <c r="B740" s="1" t="s">
        <v>64</v>
      </c>
      <c r="C740" s="1" t="s">
        <v>30</v>
      </c>
      <c r="D740" s="1" t="s">
        <v>39</v>
      </c>
    </row>
    <row r="741" spans="1:4" ht="18" x14ac:dyDescent="0.35">
      <c r="A741" s="1" t="s">
        <v>782</v>
      </c>
      <c r="B741" s="1" t="s">
        <v>64</v>
      </c>
      <c r="C741" s="1" t="s">
        <v>38</v>
      </c>
      <c r="D741" s="1" t="s">
        <v>49</v>
      </c>
    </row>
    <row r="742" spans="1:4" ht="18" x14ac:dyDescent="0.35">
      <c r="A742" s="1" t="s">
        <v>783</v>
      </c>
      <c r="B742" s="1" t="s">
        <v>59</v>
      </c>
      <c r="C742" s="1" t="s">
        <v>52</v>
      </c>
      <c r="D742" s="1" t="s">
        <v>39</v>
      </c>
    </row>
    <row r="743" spans="1:4" ht="18" x14ac:dyDescent="0.35">
      <c r="A743" s="1" t="s">
        <v>784</v>
      </c>
      <c r="B743" s="1" t="s">
        <v>59</v>
      </c>
      <c r="C743" s="1" t="s">
        <v>52</v>
      </c>
      <c r="D743" s="1" t="s">
        <v>20</v>
      </c>
    </row>
    <row r="744" spans="1:4" ht="18" x14ac:dyDescent="0.35">
      <c r="A744" s="1" t="s">
        <v>785</v>
      </c>
      <c r="B744" s="1" t="s">
        <v>18</v>
      </c>
      <c r="C744" s="1" t="s">
        <v>19</v>
      </c>
      <c r="D744" s="1" t="s">
        <v>20</v>
      </c>
    </row>
    <row r="745" spans="1:4" ht="18" x14ac:dyDescent="0.35">
      <c r="A745" s="1" t="s">
        <v>786</v>
      </c>
      <c r="B745" s="1" t="s">
        <v>72</v>
      </c>
      <c r="C745" s="1" t="s">
        <v>30</v>
      </c>
      <c r="D745" s="1" t="s">
        <v>49</v>
      </c>
    </row>
    <row r="746" spans="1:4" ht="18" x14ac:dyDescent="0.35">
      <c r="A746" s="1" t="s">
        <v>787</v>
      </c>
      <c r="B746" s="1" t="s">
        <v>104</v>
      </c>
      <c r="C746" s="1" t="s">
        <v>38</v>
      </c>
      <c r="D746" s="1" t="s">
        <v>79</v>
      </c>
    </row>
    <row r="747" spans="1:4" ht="18" x14ac:dyDescent="0.35">
      <c r="A747" s="1">
        <v>34883150</v>
      </c>
      <c r="B747" s="1" t="s">
        <v>43</v>
      </c>
      <c r="C747" s="1" t="s">
        <v>52</v>
      </c>
      <c r="D747" s="1" t="s">
        <v>49</v>
      </c>
    </row>
    <row r="748" spans="1:4" ht="18" x14ac:dyDescent="0.35">
      <c r="A748" s="1" t="s">
        <v>788</v>
      </c>
      <c r="B748" s="1" t="s">
        <v>104</v>
      </c>
      <c r="C748" s="1" t="s">
        <v>30</v>
      </c>
      <c r="D748" s="1" t="s">
        <v>49</v>
      </c>
    </row>
    <row r="749" spans="1:4" ht="18" x14ac:dyDescent="0.35">
      <c r="A749" s="1" t="s">
        <v>789</v>
      </c>
      <c r="B749" s="1" t="s">
        <v>104</v>
      </c>
      <c r="C749" s="1" t="s">
        <v>30</v>
      </c>
      <c r="D749" s="1" t="s">
        <v>79</v>
      </c>
    </row>
    <row r="750" spans="1:4" ht="18" x14ac:dyDescent="0.35">
      <c r="A750" s="1" t="s">
        <v>790</v>
      </c>
      <c r="B750" s="1" t="s">
        <v>43</v>
      </c>
      <c r="C750" s="1" t="s">
        <v>38</v>
      </c>
      <c r="D750" s="1" t="s">
        <v>49</v>
      </c>
    </row>
    <row r="751" spans="1:4" ht="18" x14ac:dyDescent="0.35">
      <c r="A751" s="1" t="s">
        <v>791</v>
      </c>
      <c r="B751" s="1" t="s">
        <v>18</v>
      </c>
      <c r="C751" s="1" t="s">
        <v>19</v>
      </c>
      <c r="D751" s="1" t="s">
        <v>49</v>
      </c>
    </row>
    <row r="752" spans="1:4" ht="18" x14ac:dyDescent="0.35">
      <c r="A752" s="1" t="s">
        <v>792</v>
      </c>
      <c r="B752" s="1" t="s">
        <v>48</v>
      </c>
      <c r="C752" s="1" t="s">
        <v>19</v>
      </c>
      <c r="D752" s="1" t="s">
        <v>39</v>
      </c>
    </row>
    <row r="753" spans="1:4" ht="18" x14ac:dyDescent="0.35">
      <c r="A753" s="1" t="s">
        <v>793</v>
      </c>
      <c r="B753" s="1" t="s">
        <v>18</v>
      </c>
      <c r="C753" s="1" t="s">
        <v>38</v>
      </c>
      <c r="D753" s="1" t="s">
        <v>55</v>
      </c>
    </row>
    <row r="754" spans="1:4" ht="18" x14ac:dyDescent="0.35">
      <c r="A754" s="1" t="s">
        <v>794</v>
      </c>
      <c r="B754" s="1" t="s">
        <v>18</v>
      </c>
      <c r="C754" s="1" t="s">
        <v>30</v>
      </c>
      <c r="D754" s="1" t="s">
        <v>79</v>
      </c>
    </row>
    <row r="755" spans="1:4" ht="18" x14ac:dyDescent="0.35">
      <c r="A755" s="1" t="s">
        <v>795</v>
      </c>
      <c r="B755" s="1" t="s">
        <v>18</v>
      </c>
      <c r="C755" s="1" t="s">
        <v>52</v>
      </c>
      <c r="D755" s="1" t="s">
        <v>49</v>
      </c>
    </row>
    <row r="756" spans="1:4" ht="18" x14ac:dyDescent="0.35">
      <c r="A756" s="1" t="s">
        <v>796</v>
      </c>
      <c r="B756" s="1" t="s">
        <v>48</v>
      </c>
      <c r="C756" s="1" t="s">
        <v>38</v>
      </c>
      <c r="D756" s="1" t="s">
        <v>55</v>
      </c>
    </row>
    <row r="757" spans="1:4" ht="18" x14ac:dyDescent="0.35">
      <c r="A757" s="1" t="s">
        <v>797</v>
      </c>
      <c r="B757" s="1" t="s">
        <v>18</v>
      </c>
      <c r="C757" s="1" t="s">
        <v>38</v>
      </c>
      <c r="D757" s="1" t="s">
        <v>39</v>
      </c>
    </row>
    <row r="758" spans="1:4" ht="18" x14ac:dyDescent="0.35">
      <c r="A758" s="1" t="s">
        <v>798</v>
      </c>
      <c r="B758" s="1" t="s">
        <v>29</v>
      </c>
      <c r="C758" s="1" t="s">
        <v>52</v>
      </c>
      <c r="D758" s="1" t="s">
        <v>39</v>
      </c>
    </row>
    <row r="759" spans="1:4" ht="18" x14ac:dyDescent="0.35">
      <c r="A759" s="1" t="s">
        <v>799</v>
      </c>
      <c r="B759" s="1" t="s">
        <v>43</v>
      </c>
      <c r="C759" s="1" t="s">
        <v>30</v>
      </c>
      <c r="D759" s="1" t="s">
        <v>20</v>
      </c>
    </row>
    <row r="760" spans="1:4" ht="18" x14ac:dyDescent="0.35">
      <c r="A760" s="1" t="s">
        <v>800</v>
      </c>
      <c r="B760" s="1" t="s">
        <v>43</v>
      </c>
      <c r="C760" s="1" t="s">
        <v>60</v>
      </c>
      <c r="D760" s="1" t="s">
        <v>20</v>
      </c>
    </row>
    <row r="761" spans="1:4" ht="18" x14ac:dyDescent="0.35">
      <c r="A761" s="1" t="s">
        <v>801</v>
      </c>
      <c r="B761" s="1" t="s">
        <v>72</v>
      </c>
      <c r="C761" s="1" t="s">
        <v>19</v>
      </c>
      <c r="D761" s="1" t="s">
        <v>79</v>
      </c>
    </row>
    <row r="762" spans="1:4" ht="18" x14ac:dyDescent="0.35">
      <c r="A762" s="1" t="s">
        <v>802</v>
      </c>
      <c r="B762" s="1" t="s">
        <v>18</v>
      </c>
      <c r="C762" s="1" t="s">
        <v>60</v>
      </c>
      <c r="D762" s="1" t="s">
        <v>20</v>
      </c>
    </row>
    <row r="763" spans="1:4" ht="18" x14ac:dyDescent="0.35">
      <c r="A763" s="1" t="s">
        <v>803</v>
      </c>
      <c r="B763" s="1" t="s">
        <v>59</v>
      </c>
      <c r="C763" s="1" t="s">
        <v>38</v>
      </c>
      <c r="D763" s="1" t="s">
        <v>79</v>
      </c>
    </row>
    <row r="764" spans="1:4" ht="18" x14ac:dyDescent="0.35">
      <c r="A764" s="1" t="s">
        <v>804</v>
      </c>
      <c r="B764" s="1" t="s">
        <v>29</v>
      </c>
      <c r="C764" s="1" t="s">
        <v>60</v>
      </c>
      <c r="D764" s="1" t="s">
        <v>20</v>
      </c>
    </row>
    <row r="765" spans="1:4" ht="18" x14ac:dyDescent="0.35">
      <c r="A765" s="1" t="s">
        <v>805</v>
      </c>
      <c r="B765" s="1" t="s">
        <v>64</v>
      </c>
      <c r="C765" s="1" t="s">
        <v>30</v>
      </c>
      <c r="D765" s="1" t="s">
        <v>55</v>
      </c>
    </row>
    <row r="766" spans="1:4" ht="18" x14ac:dyDescent="0.35">
      <c r="A766" s="1" t="s">
        <v>806</v>
      </c>
      <c r="B766" s="1" t="s">
        <v>72</v>
      </c>
      <c r="C766" s="1" t="s">
        <v>38</v>
      </c>
      <c r="D766" s="1" t="s">
        <v>39</v>
      </c>
    </row>
    <row r="767" spans="1:4" ht="18" x14ac:dyDescent="0.35">
      <c r="A767" s="1" t="s">
        <v>807</v>
      </c>
      <c r="B767" s="1" t="s">
        <v>72</v>
      </c>
      <c r="C767" s="1" t="s">
        <v>30</v>
      </c>
      <c r="D767" s="1" t="s">
        <v>55</v>
      </c>
    </row>
    <row r="768" spans="1:4" ht="18" x14ac:dyDescent="0.35">
      <c r="A768" s="1" t="s">
        <v>808</v>
      </c>
      <c r="B768" s="1" t="s">
        <v>18</v>
      </c>
      <c r="C768" s="1" t="s">
        <v>52</v>
      </c>
      <c r="D768" s="1" t="s">
        <v>79</v>
      </c>
    </row>
    <row r="769" spans="1:4" ht="18" x14ac:dyDescent="0.35">
      <c r="A769" s="1" t="s">
        <v>809</v>
      </c>
      <c r="B769" s="1" t="s">
        <v>72</v>
      </c>
      <c r="C769" s="1" t="s">
        <v>52</v>
      </c>
      <c r="D769" s="1" t="s">
        <v>55</v>
      </c>
    </row>
    <row r="770" spans="1:4" ht="18" x14ac:dyDescent="0.35">
      <c r="A770" s="1">
        <v>20420250</v>
      </c>
      <c r="B770" s="1" t="s">
        <v>18</v>
      </c>
      <c r="C770" s="1" t="s">
        <v>60</v>
      </c>
      <c r="D770" s="1" t="s">
        <v>20</v>
      </c>
    </row>
    <row r="771" spans="1:4" ht="18" x14ac:dyDescent="0.35">
      <c r="A771" s="1" t="s">
        <v>810</v>
      </c>
      <c r="B771" s="1" t="s">
        <v>59</v>
      </c>
      <c r="C771" s="1" t="s">
        <v>19</v>
      </c>
      <c r="D771" s="1" t="s">
        <v>49</v>
      </c>
    </row>
    <row r="772" spans="1:4" ht="18" x14ac:dyDescent="0.35">
      <c r="A772" s="1" t="s">
        <v>811</v>
      </c>
      <c r="B772" s="1" t="s">
        <v>48</v>
      </c>
      <c r="C772" s="1" t="s">
        <v>38</v>
      </c>
      <c r="D772" s="1" t="s">
        <v>55</v>
      </c>
    </row>
    <row r="773" spans="1:4" ht="18" x14ac:dyDescent="0.35">
      <c r="A773" s="1" t="s">
        <v>812</v>
      </c>
      <c r="B773" s="1" t="s">
        <v>72</v>
      </c>
      <c r="C773" s="1" t="s">
        <v>30</v>
      </c>
      <c r="D773" s="1" t="s">
        <v>39</v>
      </c>
    </row>
    <row r="774" spans="1:4" ht="18" x14ac:dyDescent="0.35">
      <c r="A774" s="1">
        <v>8900926</v>
      </c>
      <c r="B774" s="1" t="s">
        <v>43</v>
      </c>
      <c r="C774" s="1" t="s">
        <v>60</v>
      </c>
      <c r="D774" s="1" t="s">
        <v>49</v>
      </c>
    </row>
    <row r="775" spans="1:4" ht="18" x14ac:dyDescent="0.35">
      <c r="A775" s="1" t="s">
        <v>813</v>
      </c>
      <c r="B775" s="1" t="s">
        <v>64</v>
      </c>
      <c r="C775" s="1" t="s">
        <v>19</v>
      </c>
      <c r="D775" s="1" t="s">
        <v>39</v>
      </c>
    </row>
    <row r="776" spans="1:4" ht="18" x14ac:dyDescent="0.35">
      <c r="A776" s="1" t="s">
        <v>814</v>
      </c>
      <c r="B776" s="1" t="s">
        <v>48</v>
      </c>
      <c r="C776" s="1" t="s">
        <v>38</v>
      </c>
      <c r="D776" s="1" t="s">
        <v>55</v>
      </c>
    </row>
    <row r="777" spans="1:4" ht="18" x14ac:dyDescent="0.35">
      <c r="A777" s="1" t="s">
        <v>815</v>
      </c>
      <c r="B777" s="1" t="s">
        <v>43</v>
      </c>
      <c r="C777" s="1" t="s">
        <v>60</v>
      </c>
      <c r="D777" s="1" t="s">
        <v>79</v>
      </c>
    </row>
    <row r="778" spans="1:4" ht="18" x14ac:dyDescent="0.35">
      <c r="A778" s="1" t="s">
        <v>816</v>
      </c>
      <c r="B778" s="1" t="s">
        <v>104</v>
      </c>
      <c r="C778" s="1" t="s">
        <v>52</v>
      </c>
      <c r="D778" s="1" t="s">
        <v>20</v>
      </c>
    </row>
    <row r="779" spans="1:4" ht="18" x14ac:dyDescent="0.35">
      <c r="A779" s="1" t="s">
        <v>817</v>
      </c>
      <c r="B779" s="1" t="s">
        <v>48</v>
      </c>
      <c r="C779" s="1" t="s">
        <v>30</v>
      </c>
      <c r="D779" s="1" t="s">
        <v>55</v>
      </c>
    </row>
    <row r="780" spans="1:4" ht="18" x14ac:dyDescent="0.35">
      <c r="A780" s="1" t="s">
        <v>818</v>
      </c>
      <c r="B780" s="1" t="s">
        <v>29</v>
      </c>
      <c r="C780" s="1" t="s">
        <v>38</v>
      </c>
      <c r="D780" s="1" t="s">
        <v>20</v>
      </c>
    </row>
    <row r="781" spans="1:4" ht="18" x14ac:dyDescent="0.35">
      <c r="A781" s="1" t="s">
        <v>819</v>
      </c>
      <c r="B781" s="1" t="s">
        <v>104</v>
      </c>
      <c r="C781" s="1" t="s">
        <v>52</v>
      </c>
      <c r="D781" s="1" t="s">
        <v>49</v>
      </c>
    </row>
    <row r="782" spans="1:4" ht="18" x14ac:dyDescent="0.35">
      <c r="A782" s="1" t="s">
        <v>820</v>
      </c>
      <c r="B782" s="1" t="s">
        <v>104</v>
      </c>
      <c r="C782" s="1" t="s">
        <v>60</v>
      </c>
      <c r="D782" s="1" t="s">
        <v>55</v>
      </c>
    </row>
    <row r="783" spans="1:4" ht="18" x14ac:dyDescent="0.35">
      <c r="A783" s="1" t="s">
        <v>821</v>
      </c>
      <c r="B783" s="1" t="s">
        <v>64</v>
      </c>
      <c r="C783" s="1" t="s">
        <v>19</v>
      </c>
      <c r="D783" s="1" t="s">
        <v>49</v>
      </c>
    </row>
    <row r="784" spans="1:4" ht="18" x14ac:dyDescent="0.35">
      <c r="A784" s="1" t="s">
        <v>822</v>
      </c>
      <c r="B784" s="1" t="s">
        <v>43</v>
      </c>
      <c r="C784" s="1" t="s">
        <v>38</v>
      </c>
      <c r="D784" s="1" t="s">
        <v>39</v>
      </c>
    </row>
    <row r="785" spans="1:4" ht="18" x14ac:dyDescent="0.35">
      <c r="A785" s="1" t="s">
        <v>823</v>
      </c>
      <c r="B785" s="1" t="s">
        <v>72</v>
      </c>
      <c r="C785" s="1" t="s">
        <v>52</v>
      </c>
      <c r="D785" s="1" t="s">
        <v>39</v>
      </c>
    </row>
    <row r="786" spans="1:4" ht="18" x14ac:dyDescent="0.35">
      <c r="A786" s="1" t="s">
        <v>824</v>
      </c>
      <c r="B786" s="1" t="s">
        <v>29</v>
      </c>
      <c r="C786" s="1" t="s">
        <v>19</v>
      </c>
      <c r="D786" s="1" t="s">
        <v>55</v>
      </c>
    </row>
    <row r="787" spans="1:4" ht="18" x14ac:dyDescent="0.35">
      <c r="A787" s="1" t="s">
        <v>825</v>
      </c>
      <c r="B787" s="1" t="s">
        <v>29</v>
      </c>
      <c r="C787" s="1" t="s">
        <v>60</v>
      </c>
      <c r="D787" s="1" t="s">
        <v>49</v>
      </c>
    </row>
    <row r="788" spans="1:4" ht="18" x14ac:dyDescent="0.35">
      <c r="A788" s="1" t="s">
        <v>826</v>
      </c>
      <c r="B788" s="1" t="s">
        <v>43</v>
      </c>
      <c r="C788" s="1" t="s">
        <v>52</v>
      </c>
      <c r="D788" s="1" t="s">
        <v>55</v>
      </c>
    </row>
    <row r="789" spans="1:4" ht="18" x14ac:dyDescent="0.35">
      <c r="A789" s="1" t="s">
        <v>827</v>
      </c>
      <c r="B789" s="1" t="s">
        <v>29</v>
      </c>
      <c r="C789" s="1" t="s">
        <v>60</v>
      </c>
      <c r="D789" s="1" t="s">
        <v>79</v>
      </c>
    </row>
    <row r="790" spans="1:4" ht="18" x14ac:dyDescent="0.35">
      <c r="A790" s="1" t="s">
        <v>828</v>
      </c>
      <c r="B790" s="1" t="s">
        <v>59</v>
      </c>
      <c r="C790" s="1" t="s">
        <v>30</v>
      </c>
      <c r="D790" s="1" t="s">
        <v>20</v>
      </c>
    </row>
    <row r="791" spans="1:4" ht="18" x14ac:dyDescent="0.35">
      <c r="A791" s="1" t="s">
        <v>829</v>
      </c>
      <c r="B791" s="1" t="s">
        <v>48</v>
      </c>
      <c r="C791" s="1" t="s">
        <v>19</v>
      </c>
      <c r="D791" s="1" t="s">
        <v>79</v>
      </c>
    </row>
    <row r="792" spans="1:4" ht="18" x14ac:dyDescent="0.35">
      <c r="A792" s="1" t="s">
        <v>830</v>
      </c>
      <c r="B792" s="1" t="s">
        <v>59</v>
      </c>
      <c r="C792" s="1" t="s">
        <v>19</v>
      </c>
      <c r="D792" s="1" t="s">
        <v>49</v>
      </c>
    </row>
    <row r="793" spans="1:4" ht="18" x14ac:dyDescent="0.35">
      <c r="A793" s="1" t="s">
        <v>831</v>
      </c>
      <c r="B793" s="1" t="s">
        <v>43</v>
      </c>
      <c r="C793" s="1" t="s">
        <v>52</v>
      </c>
      <c r="D793" s="1" t="s">
        <v>55</v>
      </c>
    </row>
    <row r="794" spans="1:4" ht="18" x14ac:dyDescent="0.35">
      <c r="A794" s="1" t="s">
        <v>832</v>
      </c>
      <c r="B794" s="1" t="s">
        <v>18</v>
      </c>
      <c r="C794" s="1" t="s">
        <v>52</v>
      </c>
      <c r="D794" s="1" t="s">
        <v>20</v>
      </c>
    </row>
    <row r="795" spans="1:4" ht="18" x14ac:dyDescent="0.35">
      <c r="A795" s="1" t="s">
        <v>833</v>
      </c>
      <c r="B795" s="1" t="s">
        <v>104</v>
      </c>
      <c r="C795" s="1" t="s">
        <v>38</v>
      </c>
      <c r="D795" s="1" t="s">
        <v>39</v>
      </c>
    </row>
    <row r="796" spans="1:4" ht="18" x14ac:dyDescent="0.35">
      <c r="A796" s="1" t="s">
        <v>834</v>
      </c>
      <c r="B796" s="1" t="s">
        <v>43</v>
      </c>
      <c r="C796" s="1" t="s">
        <v>30</v>
      </c>
      <c r="D796" s="1" t="s">
        <v>79</v>
      </c>
    </row>
    <row r="797" spans="1:4" ht="18" x14ac:dyDescent="0.35">
      <c r="A797" s="1" t="s">
        <v>835</v>
      </c>
      <c r="B797" s="1" t="s">
        <v>64</v>
      </c>
      <c r="C797" s="1" t="s">
        <v>30</v>
      </c>
      <c r="D797" s="1" t="s">
        <v>49</v>
      </c>
    </row>
    <row r="798" spans="1:4" ht="18" x14ac:dyDescent="0.35">
      <c r="A798" s="1" t="s">
        <v>836</v>
      </c>
      <c r="B798" s="1" t="s">
        <v>64</v>
      </c>
      <c r="C798" s="1" t="s">
        <v>38</v>
      </c>
      <c r="D798" s="1" t="s">
        <v>20</v>
      </c>
    </row>
    <row r="799" spans="1:4" ht="18" x14ac:dyDescent="0.35">
      <c r="A799" s="1" t="s">
        <v>837</v>
      </c>
      <c r="B799" s="1" t="s">
        <v>59</v>
      </c>
      <c r="C799" s="1" t="s">
        <v>19</v>
      </c>
      <c r="D799" s="1" t="s">
        <v>20</v>
      </c>
    </row>
    <row r="800" spans="1:4" ht="18" x14ac:dyDescent="0.35">
      <c r="A800" s="1" t="s">
        <v>838</v>
      </c>
      <c r="B800" s="1" t="s">
        <v>43</v>
      </c>
      <c r="C800" s="1" t="s">
        <v>30</v>
      </c>
      <c r="D800" s="1" t="s">
        <v>39</v>
      </c>
    </row>
    <row r="801" spans="1:4" ht="18" x14ac:dyDescent="0.35">
      <c r="A801" s="1" t="s">
        <v>839</v>
      </c>
      <c r="B801" s="1" t="s">
        <v>59</v>
      </c>
      <c r="C801" s="1" t="s">
        <v>52</v>
      </c>
      <c r="D801" s="1" t="s">
        <v>49</v>
      </c>
    </row>
    <row r="802" spans="1:4" ht="18" x14ac:dyDescent="0.35">
      <c r="A802" s="1" t="s">
        <v>840</v>
      </c>
      <c r="B802" s="1" t="s">
        <v>59</v>
      </c>
      <c r="C802" s="1" t="s">
        <v>60</v>
      </c>
      <c r="D802" s="1" t="s">
        <v>49</v>
      </c>
    </row>
    <row r="803" spans="1:4" ht="18" x14ac:dyDescent="0.35">
      <c r="A803" s="1" t="s">
        <v>841</v>
      </c>
      <c r="B803" s="1" t="s">
        <v>59</v>
      </c>
      <c r="C803" s="1" t="s">
        <v>19</v>
      </c>
      <c r="D803" s="1" t="s">
        <v>49</v>
      </c>
    </row>
    <row r="804" spans="1:4" ht="18" x14ac:dyDescent="0.35">
      <c r="A804" s="1" t="s">
        <v>842</v>
      </c>
      <c r="B804" s="1" t="s">
        <v>64</v>
      </c>
      <c r="C804" s="1" t="s">
        <v>60</v>
      </c>
      <c r="D804" s="1" t="s">
        <v>20</v>
      </c>
    </row>
    <row r="805" spans="1:4" ht="18" x14ac:dyDescent="0.35">
      <c r="A805" s="2" t="s">
        <v>843</v>
      </c>
      <c r="B805" s="1" t="s">
        <v>64</v>
      </c>
      <c r="C805" s="1" t="s">
        <v>19</v>
      </c>
      <c r="D805" s="1" t="s">
        <v>20</v>
      </c>
    </row>
    <row r="806" spans="1:4" ht="18" x14ac:dyDescent="0.35">
      <c r="A806" s="1" t="s">
        <v>844</v>
      </c>
      <c r="B806" s="1" t="s">
        <v>72</v>
      </c>
      <c r="C806" s="1" t="s">
        <v>30</v>
      </c>
      <c r="D806" s="1" t="s">
        <v>79</v>
      </c>
    </row>
    <row r="807" spans="1:4" ht="18" x14ac:dyDescent="0.35">
      <c r="A807" s="1" t="s">
        <v>845</v>
      </c>
      <c r="B807" s="1" t="s">
        <v>72</v>
      </c>
      <c r="C807" s="1" t="s">
        <v>52</v>
      </c>
      <c r="D807" s="1" t="s">
        <v>55</v>
      </c>
    </row>
    <row r="808" spans="1:4" ht="18" x14ac:dyDescent="0.35">
      <c r="A808" s="1" t="s">
        <v>846</v>
      </c>
      <c r="B808" s="1" t="s">
        <v>43</v>
      </c>
      <c r="C808" s="1" t="s">
        <v>38</v>
      </c>
      <c r="D808" s="1" t="s">
        <v>39</v>
      </c>
    </row>
    <row r="809" spans="1:4" ht="18" x14ac:dyDescent="0.35">
      <c r="A809" s="1" t="s">
        <v>847</v>
      </c>
      <c r="B809" s="1" t="s">
        <v>48</v>
      </c>
      <c r="C809" s="1" t="s">
        <v>19</v>
      </c>
      <c r="D809" s="1" t="s">
        <v>49</v>
      </c>
    </row>
    <row r="810" spans="1:4" ht="18" x14ac:dyDescent="0.35">
      <c r="A810" s="1" t="s">
        <v>848</v>
      </c>
      <c r="B810" s="1" t="s">
        <v>72</v>
      </c>
      <c r="C810" s="1" t="s">
        <v>60</v>
      </c>
      <c r="D810" s="1" t="s">
        <v>49</v>
      </c>
    </row>
    <row r="811" spans="1:4" ht="18" x14ac:dyDescent="0.35">
      <c r="A811" s="1" t="s">
        <v>849</v>
      </c>
      <c r="B811" s="1" t="s">
        <v>104</v>
      </c>
      <c r="C811" s="1" t="s">
        <v>38</v>
      </c>
      <c r="D811" s="1" t="s">
        <v>49</v>
      </c>
    </row>
    <row r="812" spans="1:4" ht="18" x14ac:dyDescent="0.35">
      <c r="A812" s="1" t="s">
        <v>850</v>
      </c>
      <c r="B812" s="1" t="s">
        <v>104</v>
      </c>
      <c r="C812" s="1" t="s">
        <v>52</v>
      </c>
      <c r="D812" s="1" t="s">
        <v>79</v>
      </c>
    </row>
    <row r="813" spans="1:4" ht="18" x14ac:dyDescent="0.35">
      <c r="A813" s="1" t="s">
        <v>851</v>
      </c>
      <c r="B813" s="1" t="s">
        <v>18</v>
      </c>
      <c r="C813" s="1" t="s">
        <v>52</v>
      </c>
      <c r="D813" s="1" t="s">
        <v>20</v>
      </c>
    </row>
    <row r="814" spans="1:4" ht="18" x14ac:dyDescent="0.35">
      <c r="A814" s="1" t="s">
        <v>852</v>
      </c>
      <c r="B814" s="1" t="s">
        <v>64</v>
      </c>
      <c r="C814" s="1" t="s">
        <v>38</v>
      </c>
      <c r="D814" s="1" t="s">
        <v>79</v>
      </c>
    </row>
    <row r="815" spans="1:4" ht="18" x14ac:dyDescent="0.35">
      <c r="A815" s="1" t="s">
        <v>853</v>
      </c>
      <c r="B815" s="1" t="s">
        <v>48</v>
      </c>
      <c r="C815" s="1" t="s">
        <v>60</v>
      </c>
      <c r="D815" s="1" t="s">
        <v>49</v>
      </c>
    </row>
    <row r="816" spans="1:4" ht="18" x14ac:dyDescent="0.35">
      <c r="A816" s="1" t="s">
        <v>854</v>
      </c>
      <c r="B816" s="1" t="s">
        <v>59</v>
      </c>
      <c r="C816" s="1" t="s">
        <v>19</v>
      </c>
      <c r="D816" s="1" t="s">
        <v>79</v>
      </c>
    </row>
    <row r="817" spans="1:4" ht="18" x14ac:dyDescent="0.35">
      <c r="A817" s="1" t="s">
        <v>855</v>
      </c>
      <c r="B817" s="1" t="s">
        <v>64</v>
      </c>
      <c r="C817" s="1" t="s">
        <v>30</v>
      </c>
      <c r="D817" s="1" t="s">
        <v>20</v>
      </c>
    </row>
    <row r="818" spans="1:4" ht="18" x14ac:dyDescent="0.35">
      <c r="A818" s="1" t="s">
        <v>856</v>
      </c>
      <c r="B818" s="1" t="s">
        <v>64</v>
      </c>
      <c r="C818" s="1" t="s">
        <v>52</v>
      </c>
      <c r="D818" s="1" t="s">
        <v>79</v>
      </c>
    </row>
    <row r="819" spans="1:4" ht="18" x14ac:dyDescent="0.35">
      <c r="A819" s="1" t="s">
        <v>857</v>
      </c>
      <c r="B819" s="1" t="s">
        <v>43</v>
      </c>
      <c r="C819" s="1" t="s">
        <v>19</v>
      </c>
      <c r="D819" s="1" t="s">
        <v>20</v>
      </c>
    </row>
    <row r="820" spans="1:4" ht="18" x14ac:dyDescent="0.35">
      <c r="A820" s="1" t="s">
        <v>858</v>
      </c>
      <c r="B820" s="1" t="s">
        <v>43</v>
      </c>
      <c r="C820" s="1" t="s">
        <v>60</v>
      </c>
      <c r="D820" s="1" t="s">
        <v>20</v>
      </c>
    </row>
    <row r="821" spans="1:4" ht="18" x14ac:dyDescent="0.35">
      <c r="A821" s="1" t="s">
        <v>859</v>
      </c>
      <c r="B821" s="1" t="s">
        <v>59</v>
      </c>
      <c r="C821" s="1" t="s">
        <v>60</v>
      </c>
      <c r="D821" s="1" t="s">
        <v>49</v>
      </c>
    </row>
    <row r="822" spans="1:4" ht="18" x14ac:dyDescent="0.35">
      <c r="A822" s="1" t="s">
        <v>860</v>
      </c>
      <c r="B822" s="1" t="s">
        <v>104</v>
      </c>
      <c r="C822" s="1" t="s">
        <v>19</v>
      </c>
      <c r="D822" s="1" t="s">
        <v>79</v>
      </c>
    </row>
    <row r="823" spans="1:4" ht="18" x14ac:dyDescent="0.35">
      <c r="A823" s="1" t="s">
        <v>861</v>
      </c>
      <c r="B823" s="1" t="s">
        <v>29</v>
      </c>
      <c r="C823" s="1" t="s">
        <v>30</v>
      </c>
      <c r="D823" s="1" t="s">
        <v>55</v>
      </c>
    </row>
    <row r="824" spans="1:4" ht="18" x14ac:dyDescent="0.35">
      <c r="A824" s="1" t="s">
        <v>862</v>
      </c>
      <c r="B824" s="1" t="s">
        <v>104</v>
      </c>
      <c r="C824" s="1" t="s">
        <v>52</v>
      </c>
      <c r="D824" s="1" t="s">
        <v>39</v>
      </c>
    </row>
    <row r="825" spans="1:4" ht="18" x14ac:dyDescent="0.35">
      <c r="A825" s="1" t="s">
        <v>863</v>
      </c>
      <c r="B825" s="1" t="s">
        <v>64</v>
      </c>
      <c r="C825" s="1" t="s">
        <v>38</v>
      </c>
      <c r="D825" s="1" t="s">
        <v>20</v>
      </c>
    </row>
    <row r="826" spans="1:4" ht="18" x14ac:dyDescent="0.35">
      <c r="A826" s="1" t="s">
        <v>864</v>
      </c>
      <c r="B826" s="1" t="s">
        <v>104</v>
      </c>
      <c r="C826" s="1" t="s">
        <v>30</v>
      </c>
      <c r="D826" s="1" t="s">
        <v>79</v>
      </c>
    </row>
    <row r="827" spans="1:4" ht="18" x14ac:dyDescent="0.35">
      <c r="A827" s="1" t="s">
        <v>865</v>
      </c>
      <c r="B827" s="1" t="s">
        <v>18</v>
      </c>
      <c r="C827" s="1" t="s">
        <v>19</v>
      </c>
      <c r="D827" s="1" t="s">
        <v>55</v>
      </c>
    </row>
    <row r="828" spans="1:4" ht="18" x14ac:dyDescent="0.35">
      <c r="A828" s="1" t="s">
        <v>866</v>
      </c>
      <c r="B828" s="1" t="s">
        <v>29</v>
      </c>
      <c r="C828" s="1" t="s">
        <v>52</v>
      </c>
      <c r="D828" s="1" t="s">
        <v>49</v>
      </c>
    </row>
    <row r="829" spans="1:4" ht="18" x14ac:dyDescent="0.35">
      <c r="A829" s="1" t="s">
        <v>867</v>
      </c>
      <c r="B829" s="1" t="s">
        <v>43</v>
      </c>
      <c r="C829" s="1" t="s">
        <v>60</v>
      </c>
      <c r="D829" s="1" t="s">
        <v>39</v>
      </c>
    </row>
    <row r="830" spans="1:4" ht="18" x14ac:dyDescent="0.35">
      <c r="A830" s="1" t="s">
        <v>868</v>
      </c>
      <c r="B830" s="1" t="s">
        <v>48</v>
      </c>
      <c r="C830" s="1" t="s">
        <v>30</v>
      </c>
      <c r="D830" s="1" t="s">
        <v>20</v>
      </c>
    </row>
    <row r="831" spans="1:4" ht="18" x14ac:dyDescent="0.35">
      <c r="A831" s="1" t="s">
        <v>869</v>
      </c>
      <c r="B831" s="1" t="s">
        <v>18</v>
      </c>
      <c r="C831" s="1" t="s">
        <v>19</v>
      </c>
      <c r="D831" s="1" t="s">
        <v>20</v>
      </c>
    </row>
    <row r="832" spans="1:4" ht="18" x14ac:dyDescent="0.35">
      <c r="A832" s="1" t="s">
        <v>870</v>
      </c>
      <c r="B832" s="1" t="s">
        <v>104</v>
      </c>
      <c r="C832" s="1" t="s">
        <v>30</v>
      </c>
      <c r="D832" s="1" t="s">
        <v>39</v>
      </c>
    </row>
    <row r="833" spans="1:4" ht="18" x14ac:dyDescent="0.35">
      <c r="A833" s="1" t="s">
        <v>871</v>
      </c>
      <c r="B833" s="1" t="s">
        <v>104</v>
      </c>
      <c r="C833" s="1" t="s">
        <v>38</v>
      </c>
      <c r="D833" s="1" t="s">
        <v>55</v>
      </c>
    </row>
    <row r="834" spans="1:4" ht="18" x14ac:dyDescent="0.35">
      <c r="A834" s="1" t="s">
        <v>872</v>
      </c>
      <c r="B834" s="1" t="s">
        <v>43</v>
      </c>
      <c r="C834" s="1" t="s">
        <v>52</v>
      </c>
      <c r="D834" s="1" t="s">
        <v>55</v>
      </c>
    </row>
    <row r="835" spans="1:4" ht="18" x14ac:dyDescent="0.35">
      <c r="A835" s="1" t="s">
        <v>873</v>
      </c>
      <c r="B835" s="1" t="s">
        <v>29</v>
      </c>
      <c r="C835" s="1" t="s">
        <v>52</v>
      </c>
      <c r="D835" s="1" t="s">
        <v>55</v>
      </c>
    </row>
    <row r="836" spans="1:4" ht="18" x14ac:dyDescent="0.35">
      <c r="A836" s="1" t="s">
        <v>874</v>
      </c>
      <c r="B836" s="1" t="s">
        <v>48</v>
      </c>
      <c r="C836" s="1" t="s">
        <v>38</v>
      </c>
      <c r="D836" s="1" t="s">
        <v>49</v>
      </c>
    </row>
    <row r="837" spans="1:4" ht="18" x14ac:dyDescent="0.35">
      <c r="A837" s="1" t="s">
        <v>875</v>
      </c>
      <c r="B837" s="1" t="s">
        <v>59</v>
      </c>
      <c r="C837" s="1" t="s">
        <v>52</v>
      </c>
      <c r="D837" s="1" t="s">
        <v>39</v>
      </c>
    </row>
    <row r="838" spans="1:4" ht="18" x14ac:dyDescent="0.35">
      <c r="A838" s="1" t="s">
        <v>876</v>
      </c>
      <c r="B838" s="1" t="s">
        <v>72</v>
      </c>
      <c r="C838" s="1" t="s">
        <v>38</v>
      </c>
      <c r="D838" s="1" t="s">
        <v>20</v>
      </c>
    </row>
    <row r="839" spans="1:4" ht="18" x14ac:dyDescent="0.35">
      <c r="A839" s="1" t="s">
        <v>877</v>
      </c>
      <c r="B839" s="1" t="s">
        <v>29</v>
      </c>
      <c r="C839" s="1" t="s">
        <v>38</v>
      </c>
      <c r="D839" s="1" t="s">
        <v>49</v>
      </c>
    </row>
    <row r="840" spans="1:4" ht="18" x14ac:dyDescent="0.35">
      <c r="A840" s="1" t="s">
        <v>878</v>
      </c>
      <c r="B840" s="1" t="s">
        <v>72</v>
      </c>
      <c r="C840" s="1" t="s">
        <v>38</v>
      </c>
      <c r="D840" s="1" t="s">
        <v>20</v>
      </c>
    </row>
    <row r="841" spans="1:4" ht="18" x14ac:dyDescent="0.35">
      <c r="A841" s="1">
        <v>67919263</v>
      </c>
      <c r="B841" s="1" t="s">
        <v>72</v>
      </c>
      <c r="C841" s="1" t="s">
        <v>38</v>
      </c>
      <c r="D841" s="1" t="s">
        <v>20</v>
      </c>
    </row>
    <row r="842" spans="1:4" ht="18" x14ac:dyDescent="0.35">
      <c r="A842" s="1" t="s">
        <v>879</v>
      </c>
      <c r="B842" s="1" t="s">
        <v>64</v>
      </c>
      <c r="C842" s="1" t="s">
        <v>30</v>
      </c>
      <c r="D842" s="1" t="s">
        <v>49</v>
      </c>
    </row>
    <row r="843" spans="1:4" ht="18" x14ac:dyDescent="0.35">
      <c r="A843" s="1" t="s">
        <v>880</v>
      </c>
      <c r="B843" s="1" t="s">
        <v>18</v>
      </c>
      <c r="C843" s="1" t="s">
        <v>19</v>
      </c>
      <c r="D843" s="1" t="s">
        <v>79</v>
      </c>
    </row>
    <row r="844" spans="1:4" ht="18" x14ac:dyDescent="0.35">
      <c r="A844" s="2" t="s">
        <v>881</v>
      </c>
      <c r="B844" s="1" t="s">
        <v>43</v>
      </c>
      <c r="C844" s="1" t="s">
        <v>30</v>
      </c>
      <c r="D844" s="1" t="s">
        <v>20</v>
      </c>
    </row>
    <row r="845" spans="1:4" ht="18" x14ac:dyDescent="0.35">
      <c r="A845" s="1" t="s">
        <v>882</v>
      </c>
      <c r="B845" s="1" t="s">
        <v>43</v>
      </c>
      <c r="C845" s="1" t="s">
        <v>38</v>
      </c>
      <c r="D845" s="1" t="s">
        <v>49</v>
      </c>
    </row>
    <row r="846" spans="1:4" ht="18" x14ac:dyDescent="0.35">
      <c r="A846" s="1" t="s">
        <v>883</v>
      </c>
      <c r="B846" s="1" t="s">
        <v>48</v>
      </c>
      <c r="C846" s="1" t="s">
        <v>52</v>
      </c>
      <c r="D846" s="1" t="s">
        <v>20</v>
      </c>
    </row>
    <row r="847" spans="1:4" ht="18" x14ac:dyDescent="0.35">
      <c r="A847" s="1" t="s">
        <v>884</v>
      </c>
      <c r="B847" s="1" t="s">
        <v>29</v>
      </c>
      <c r="C847" s="1" t="s">
        <v>38</v>
      </c>
      <c r="D847" s="1" t="s">
        <v>79</v>
      </c>
    </row>
    <row r="848" spans="1:4" ht="18" x14ac:dyDescent="0.35">
      <c r="A848" s="1" t="s">
        <v>885</v>
      </c>
      <c r="B848" s="1" t="s">
        <v>104</v>
      </c>
      <c r="C848" s="1" t="s">
        <v>19</v>
      </c>
      <c r="D848" s="1" t="s">
        <v>49</v>
      </c>
    </row>
    <row r="849" spans="1:4" ht="18" x14ac:dyDescent="0.35">
      <c r="A849" s="1" t="s">
        <v>886</v>
      </c>
      <c r="B849" s="1" t="s">
        <v>48</v>
      </c>
      <c r="C849" s="1" t="s">
        <v>19</v>
      </c>
      <c r="D849" s="1" t="s">
        <v>49</v>
      </c>
    </row>
    <row r="850" spans="1:4" ht="18" x14ac:dyDescent="0.35">
      <c r="A850" s="1" t="s">
        <v>887</v>
      </c>
      <c r="B850" s="1" t="s">
        <v>104</v>
      </c>
      <c r="C850" s="1" t="s">
        <v>38</v>
      </c>
      <c r="D850" s="1" t="s">
        <v>49</v>
      </c>
    </row>
    <row r="851" spans="1:4" ht="18" x14ac:dyDescent="0.35">
      <c r="A851" s="1" t="s">
        <v>888</v>
      </c>
      <c r="B851" s="1" t="s">
        <v>64</v>
      </c>
      <c r="C851" s="1" t="s">
        <v>52</v>
      </c>
      <c r="D851" s="1" t="s">
        <v>55</v>
      </c>
    </row>
    <row r="852" spans="1:4" ht="18" x14ac:dyDescent="0.35">
      <c r="A852" s="1" t="s">
        <v>889</v>
      </c>
      <c r="B852" s="1" t="s">
        <v>72</v>
      </c>
      <c r="C852" s="1" t="s">
        <v>38</v>
      </c>
      <c r="D852" s="1" t="s">
        <v>39</v>
      </c>
    </row>
    <row r="853" spans="1:4" ht="18" x14ac:dyDescent="0.35">
      <c r="A853" s="1" t="s">
        <v>890</v>
      </c>
      <c r="B853" s="1" t="s">
        <v>29</v>
      </c>
      <c r="C853" s="1" t="s">
        <v>52</v>
      </c>
      <c r="D853" s="1" t="s">
        <v>39</v>
      </c>
    </row>
    <row r="854" spans="1:4" ht="18" x14ac:dyDescent="0.35">
      <c r="A854" s="1" t="s">
        <v>891</v>
      </c>
      <c r="B854" s="1" t="s">
        <v>29</v>
      </c>
      <c r="C854" s="1" t="s">
        <v>30</v>
      </c>
      <c r="D854" s="1" t="s">
        <v>49</v>
      </c>
    </row>
    <row r="855" spans="1:4" ht="18" x14ac:dyDescent="0.35">
      <c r="A855" s="1" t="s">
        <v>892</v>
      </c>
      <c r="B855" s="1" t="s">
        <v>18</v>
      </c>
      <c r="C855" s="1" t="s">
        <v>38</v>
      </c>
      <c r="D855" s="1" t="s">
        <v>55</v>
      </c>
    </row>
    <row r="856" spans="1:4" ht="18" x14ac:dyDescent="0.35">
      <c r="A856" s="1" t="s">
        <v>893</v>
      </c>
      <c r="B856" s="1" t="s">
        <v>18</v>
      </c>
      <c r="C856" s="1" t="s">
        <v>60</v>
      </c>
      <c r="D856" s="1" t="s">
        <v>79</v>
      </c>
    </row>
    <row r="857" spans="1:4" ht="18" x14ac:dyDescent="0.35">
      <c r="A857" s="1" t="s">
        <v>894</v>
      </c>
      <c r="B857" s="1" t="s">
        <v>29</v>
      </c>
      <c r="C857" s="1" t="s">
        <v>52</v>
      </c>
      <c r="D857" s="1" t="s">
        <v>20</v>
      </c>
    </row>
    <row r="858" spans="1:4" ht="18" x14ac:dyDescent="0.35">
      <c r="A858" s="1" t="s">
        <v>895</v>
      </c>
      <c r="B858" s="1" t="s">
        <v>48</v>
      </c>
      <c r="C858" s="1" t="s">
        <v>52</v>
      </c>
      <c r="D858" s="1" t="s">
        <v>39</v>
      </c>
    </row>
    <row r="859" spans="1:4" ht="18" x14ac:dyDescent="0.35">
      <c r="A859" s="1" t="s">
        <v>896</v>
      </c>
      <c r="B859" s="1" t="s">
        <v>72</v>
      </c>
      <c r="C859" s="1" t="s">
        <v>52</v>
      </c>
      <c r="D859" s="1" t="s">
        <v>79</v>
      </c>
    </row>
    <row r="860" spans="1:4" ht="18" x14ac:dyDescent="0.35">
      <c r="A860" s="1" t="s">
        <v>897</v>
      </c>
      <c r="B860" s="1" t="s">
        <v>72</v>
      </c>
      <c r="C860" s="1" t="s">
        <v>19</v>
      </c>
      <c r="D860" s="1" t="s">
        <v>49</v>
      </c>
    </row>
    <row r="861" spans="1:4" ht="18" x14ac:dyDescent="0.35">
      <c r="A861" s="1" t="s">
        <v>898</v>
      </c>
      <c r="B861" s="1" t="s">
        <v>48</v>
      </c>
      <c r="C861" s="1" t="s">
        <v>38</v>
      </c>
      <c r="D861" s="1" t="s">
        <v>55</v>
      </c>
    </row>
    <row r="862" spans="1:4" ht="18" x14ac:dyDescent="0.35">
      <c r="A862" s="1" t="s">
        <v>899</v>
      </c>
      <c r="B862" s="1" t="s">
        <v>29</v>
      </c>
      <c r="C862" s="1" t="s">
        <v>52</v>
      </c>
      <c r="D862" s="1" t="s">
        <v>39</v>
      </c>
    </row>
    <row r="863" spans="1:4" ht="18" x14ac:dyDescent="0.35">
      <c r="A863" s="1" t="s">
        <v>900</v>
      </c>
      <c r="B863" s="1" t="s">
        <v>43</v>
      </c>
      <c r="C863" s="1" t="s">
        <v>30</v>
      </c>
      <c r="D863" s="1" t="s">
        <v>55</v>
      </c>
    </row>
    <row r="864" spans="1:4" ht="18" x14ac:dyDescent="0.35">
      <c r="A864" s="1" t="s">
        <v>901</v>
      </c>
      <c r="B864" s="1" t="s">
        <v>43</v>
      </c>
      <c r="C864" s="1" t="s">
        <v>60</v>
      </c>
      <c r="D864" s="1" t="s">
        <v>79</v>
      </c>
    </row>
    <row r="865" spans="1:4" ht="18" x14ac:dyDescent="0.35">
      <c r="A865" s="1" t="s">
        <v>902</v>
      </c>
      <c r="B865" s="1" t="s">
        <v>18</v>
      </c>
      <c r="C865" s="1" t="s">
        <v>52</v>
      </c>
      <c r="D865" s="1" t="s">
        <v>20</v>
      </c>
    </row>
    <row r="866" spans="1:4" ht="18" x14ac:dyDescent="0.35">
      <c r="A866" s="1" t="s">
        <v>903</v>
      </c>
      <c r="B866" s="1" t="s">
        <v>72</v>
      </c>
      <c r="C866" s="1" t="s">
        <v>52</v>
      </c>
      <c r="D866" s="1" t="s">
        <v>55</v>
      </c>
    </row>
    <row r="867" spans="1:4" ht="18" x14ac:dyDescent="0.35">
      <c r="A867" s="1" t="s">
        <v>904</v>
      </c>
      <c r="B867" s="1" t="s">
        <v>43</v>
      </c>
      <c r="C867" s="1" t="s">
        <v>60</v>
      </c>
      <c r="D867" s="1" t="s">
        <v>49</v>
      </c>
    </row>
    <row r="868" spans="1:4" ht="18" x14ac:dyDescent="0.35">
      <c r="A868" s="1" t="s">
        <v>905</v>
      </c>
      <c r="B868" s="1" t="s">
        <v>18</v>
      </c>
      <c r="C868" s="1" t="s">
        <v>38</v>
      </c>
      <c r="D868" s="1" t="s">
        <v>20</v>
      </c>
    </row>
    <row r="869" spans="1:4" ht="18" x14ac:dyDescent="0.35">
      <c r="A869" s="1" t="s">
        <v>906</v>
      </c>
      <c r="B869" s="1" t="s">
        <v>18</v>
      </c>
      <c r="C869" s="1" t="s">
        <v>19</v>
      </c>
      <c r="D869" s="1" t="s">
        <v>39</v>
      </c>
    </row>
    <row r="870" spans="1:4" ht="18" x14ac:dyDescent="0.35">
      <c r="A870" s="1" t="s">
        <v>907</v>
      </c>
      <c r="B870" s="1" t="s">
        <v>43</v>
      </c>
      <c r="C870" s="1" t="s">
        <v>30</v>
      </c>
      <c r="D870" s="1" t="s">
        <v>79</v>
      </c>
    </row>
    <row r="871" spans="1:4" ht="18" x14ac:dyDescent="0.35">
      <c r="A871" s="1" t="s">
        <v>908</v>
      </c>
      <c r="B871" s="1" t="s">
        <v>43</v>
      </c>
      <c r="C871" s="1" t="s">
        <v>30</v>
      </c>
      <c r="D871" s="1" t="s">
        <v>49</v>
      </c>
    </row>
    <row r="872" spans="1:4" ht="18" x14ac:dyDescent="0.35">
      <c r="A872" s="1" t="s">
        <v>909</v>
      </c>
      <c r="B872" s="1" t="s">
        <v>43</v>
      </c>
      <c r="C872" s="1" t="s">
        <v>52</v>
      </c>
      <c r="D872" s="1" t="s">
        <v>55</v>
      </c>
    </row>
    <row r="873" spans="1:4" ht="18" x14ac:dyDescent="0.35">
      <c r="A873" s="1" t="s">
        <v>910</v>
      </c>
      <c r="B873" s="1" t="s">
        <v>48</v>
      </c>
      <c r="C873" s="1" t="s">
        <v>30</v>
      </c>
      <c r="D873" s="1" t="s">
        <v>79</v>
      </c>
    </row>
    <row r="874" spans="1:4" ht="18" x14ac:dyDescent="0.35">
      <c r="A874" s="1" t="s">
        <v>911</v>
      </c>
      <c r="B874" s="1" t="s">
        <v>43</v>
      </c>
      <c r="C874" s="1" t="s">
        <v>38</v>
      </c>
      <c r="D874" s="1" t="s">
        <v>79</v>
      </c>
    </row>
    <row r="875" spans="1:4" ht="18" x14ac:dyDescent="0.35">
      <c r="A875" s="1" t="s">
        <v>912</v>
      </c>
      <c r="B875" s="1" t="s">
        <v>18</v>
      </c>
      <c r="C875" s="1" t="s">
        <v>60</v>
      </c>
      <c r="D875" s="1" t="s">
        <v>20</v>
      </c>
    </row>
    <row r="876" spans="1:4" ht="18" x14ac:dyDescent="0.35">
      <c r="A876" s="1" t="s">
        <v>913</v>
      </c>
      <c r="B876" s="1" t="s">
        <v>48</v>
      </c>
      <c r="C876" s="1" t="s">
        <v>19</v>
      </c>
      <c r="D876" s="1" t="s">
        <v>79</v>
      </c>
    </row>
    <row r="877" spans="1:4" ht="18" x14ac:dyDescent="0.35">
      <c r="A877" s="1" t="s">
        <v>914</v>
      </c>
      <c r="B877" s="1" t="s">
        <v>64</v>
      </c>
      <c r="C877" s="1" t="s">
        <v>38</v>
      </c>
      <c r="D877" s="1" t="s">
        <v>79</v>
      </c>
    </row>
    <row r="878" spans="1:4" ht="18" x14ac:dyDescent="0.35">
      <c r="A878" s="1" t="s">
        <v>915</v>
      </c>
      <c r="B878" s="1" t="s">
        <v>43</v>
      </c>
      <c r="C878" s="1" t="s">
        <v>52</v>
      </c>
      <c r="D878" s="1" t="s">
        <v>79</v>
      </c>
    </row>
    <row r="879" spans="1:4" ht="18" x14ac:dyDescent="0.35">
      <c r="A879" s="1" t="s">
        <v>916</v>
      </c>
      <c r="B879" s="1" t="s">
        <v>29</v>
      </c>
      <c r="C879" s="1" t="s">
        <v>38</v>
      </c>
      <c r="D879" s="1" t="s">
        <v>79</v>
      </c>
    </row>
    <row r="880" spans="1:4" ht="18" x14ac:dyDescent="0.35">
      <c r="A880" s="1" t="s">
        <v>917</v>
      </c>
      <c r="B880" s="1" t="s">
        <v>29</v>
      </c>
      <c r="C880" s="1" t="s">
        <v>19</v>
      </c>
      <c r="D880" s="1" t="s">
        <v>49</v>
      </c>
    </row>
    <row r="881" spans="1:4" ht="18" x14ac:dyDescent="0.35">
      <c r="A881" s="1" t="s">
        <v>918</v>
      </c>
      <c r="B881" s="1" t="s">
        <v>48</v>
      </c>
      <c r="C881" s="1" t="s">
        <v>30</v>
      </c>
      <c r="D881" s="1" t="s">
        <v>20</v>
      </c>
    </row>
    <row r="882" spans="1:4" ht="18" x14ac:dyDescent="0.35">
      <c r="A882" s="1" t="s">
        <v>919</v>
      </c>
      <c r="B882" s="1" t="s">
        <v>43</v>
      </c>
      <c r="C882" s="1" t="s">
        <v>19</v>
      </c>
      <c r="D882" s="1" t="s">
        <v>55</v>
      </c>
    </row>
    <row r="883" spans="1:4" ht="18" x14ac:dyDescent="0.35">
      <c r="A883" s="1" t="s">
        <v>920</v>
      </c>
      <c r="B883" s="1" t="s">
        <v>18</v>
      </c>
      <c r="C883" s="1" t="s">
        <v>52</v>
      </c>
      <c r="D883" s="1" t="s">
        <v>49</v>
      </c>
    </row>
    <row r="884" spans="1:4" ht="18" x14ac:dyDescent="0.35">
      <c r="A884" s="1" t="s">
        <v>921</v>
      </c>
      <c r="B884" s="1" t="s">
        <v>104</v>
      </c>
      <c r="C884" s="1" t="s">
        <v>52</v>
      </c>
      <c r="D884" s="1" t="s">
        <v>79</v>
      </c>
    </row>
    <row r="885" spans="1:4" ht="18" x14ac:dyDescent="0.35">
      <c r="A885" s="1" t="s">
        <v>922</v>
      </c>
      <c r="B885" s="1" t="s">
        <v>104</v>
      </c>
      <c r="C885" s="1" t="s">
        <v>60</v>
      </c>
      <c r="D885" s="1" t="s">
        <v>49</v>
      </c>
    </row>
    <row r="886" spans="1:4" ht="18" x14ac:dyDescent="0.35">
      <c r="A886" s="1" t="s">
        <v>923</v>
      </c>
      <c r="B886" s="1" t="s">
        <v>43</v>
      </c>
      <c r="C886" s="1" t="s">
        <v>52</v>
      </c>
      <c r="D886" s="1" t="s">
        <v>49</v>
      </c>
    </row>
    <row r="887" spans="1:4" ht="18" x14ac:dyDescent="0.35">
      <c r="A887" s="1" t="s">
        <v>924</v>
      </c>
      <c r="B887" s="1" t="s">
        <v>104</v>
      </c>
      <c r="C887" s="1" t="s">
        <v>52</v>
      </c>
      <c r="D887" s="1" t="s">
        <v>79</v>
      </c>
    </row>
    <row r="888" spans="1:4" ht="18" x14ac:dyDescent="0.35">
      <c r="A888" s="1" t="s">
        <v>925</v>
      </c>
      <c r="B888" s="1" t="s">
        <v>43</v>
      </c>
      <c r="C888" s="1" t="s">
        <v>52</v>
      </c>
      <c r="D888" s="1" t="s">
        <v>20</v>
      </c>
    </row>
    <row r="889" spans="1:4" ht="18" x14ac:dyDescent="0.35">
      <c r="A889" s="1" t="s">
        <v>926</v>
      </c>
      <c r="B889" s="1" t="s">
        <v>64</v>
      </c>
      <c r="C889" s="1" t="s">
        <v>30</v>
      </c>
      <c r="D889" s="1" t="s">
        <v>39</v>
      </c>
    </row>
    <row r="890" spans="1:4" ht="18" x14ac:dyDescent="0.35">
      <c r="A890" s="1" t="s">
        <v>927</v>
      </c>
      <c r="B890" s="1" t="s">
        <v>48</v>
      </c>
      <c r="C890" s="1" t="s">
        <v>19</v>
      </c>
      <c r="D890" s="1" t="s">
        <v>39</v>
      </c>
    </row>
    <row r="891" spans="1:4" ht="18" x14ac:dyDescent="0.35">
      <c r="A891" s="1" t="s">
        <v>928</v>
      </c>
      <c r="B891" s="1" t="s">
        <v>59</v>
      </c>
      <c r="C891" s="1" t="s">
        <v>52</v>
      </c>
      <c r="D891" s="1" t="s">
        <v>49</v>
      </c>
    </row>
    <row r="892" spans="1:4" ht="18" x14ac:dyDescent="0.35">
      <c r="A892" s="1" t="s">
        <v>929</v>
      </c>
      <c r="B892" s="1" t="s">
        <v>72</v>
      </c>
      <c r="C892" s="1" t="s">
        <v>60</v>
      </c>
      <c r="D892" s="1" t="s">
        <v>39</v>
      </c>
    </row>
    <row r="893" spans="1:4" ht="18" x14ac:dyDescent="0.35">
      <c r="A893" s="1" t="s">
        <v>930</v>
      </c>
      <c r="B893" s="1" t="s">
        <v>72</v>
      </c>
      <c r="C893" s="1" t="s">
        <v>30</v>
      </c>
      <c r="D893" s="1" t="s">
        <v>79</v>
      </c>
    </row>
    <row r="894" spans="1:4" ht="18" x14ac:dyDescent="0.35">
      <c r="A894" s="1" t="s">
        <v>931</v>
      </c>
      <c r="B894" s="1" t="s">
        <v>59</v>
      </c>
      <c r="C894" s="1" t="s">
        <v>52</v>
      </c>
      <c r="D894" s="1" t="s">
        <v>55</v>
      </c>
    </row>
    <row r="895" spans="1:4" ht="18" x14ac:dyDescent="0.35">
      <c r="A895" s="1" t="s">
        <v>932</v>
      </c>
      <c r="B895" s="1" t="s">
        <v>59</v>
      </c>
      <c r="C895" s="1" t="s">
        <v>19</v>
      </c>
      <c r="D895" s="1" t="s">
        <v>55</v>
      </c>
    </row>
    <row r="896" spans="1:4" ht="18" x14ac:dyDescent="0.35">
      <c r="A896" s="1" t="s">
        <v>933</v>
      </c>
      <c r="B896" s="1" t="s">
        <v>18</v>
      </c>
      <c r="C896" s="1" t="s">
        <v>60</v>
      </c>
      <c r="D896" s="1" t="s">
        <v>55</v>
      </c>
    </row>
    <row r="897" spans="1:4" ht="18" x14ac:dyDescent="0.35">
      <c r="A897" s="1" t="s">
        <v>934</v>
      </c>
      <c r="B897" s="1" t="s">
        <v>48</v>
      </c>
      <c r="C897" s="1" t="s">
        <v>19</v>
      </c>
      <c r="D897" s="1" t="s">
        <v>49</v>
      </c>
    </row>
    <row r="898" spans="1:4" ht="18" x14ac:dyDescent="0.35">
      <c r="A898" s="1" t="s">
        <v>935</v>
      </c>
      <c r="B898" s="1" t="s">
        <v>59</v>
      </c>
      <c r="C898" s="1" t="s">
        <v>30</v>
      </c>
      <c r="D898" s="1" t="s">
        <v>49</v>
      </c>
    </row>
    <row r="899" spans="1:4" ht="18" x14ac:dyDescent="0.35">
      <c r="A899" s="1" t="s">
        <v>936</v>
      </c>
      <c r="B899" s="1" t="s">
        <v>29</v>
      </c>
      <c r="C899" s="1" t="s">
        <v>19</v>
      </c>
      <c r="D899" s="1" t="s">
        <v>20</v>
      </c>
    </row>
    <row r="900" spans="1:4" ht="18" x14ac:dyDescent="0.35">
      <c r="A900" s="1" t="s">
        <v>937</v>
      </c>
      <c r="B900" s="1" t="s">
        <v>29</v>
      </c>
      <c r="C900" s="1" t="s">
        <v>19</v>
      </c>
      <c r="D900" s="1" t="s">
        <v>49</v>
      </c>
    </row>
    <row r="901" spans="1:4" ht="18" x14ac:dyDescent="0.35">
      <c r="A901" s="1" t="s">
        <v>938</v>
      </c>
      <c r="B901" s="1" t="s">
        <v>72</v>
      </c>
      <c r="C901" s="1" t="s">
        <v>52</v>
      </c>
      <c r="D901" s="1" t="s">
        <v>79</v>
      </c>
    </row>
    <row r="902" spans="1:4" ht="18" x14ac:dyDescent="0.35">
      <c r="A902" s="1" t="s">
        <v>939</v>
      </c>
      <c r="B902" s="1" t="s">
        <v>48</v>
      </c>
      <c r="C902" s="1" t="s">
        <v>60</v>
      </c>
      <c r="D902" s="1" t="s">
        <v>55</v>
      </c>
    </row>
    <row r="903" spans="1:4" ht="18" x14ac:dyDescent="0.35">
      <c r="A903" s="1" t="s">
        <v>940</v>
      </c>
      <c r="B903" s="1" t="s">
        <v>43</v>
      </c>
      <c r="C903" s="1" t="s">
        <v>30</v>
      </c>
      <c r="D903" s="1" t="s">
        <v>39</v>
      </c>
    </row>
    <row r="904" spans="1:4" ht="18" x14ac:dyDescent="0.35">
      <c r="A904" s="1" t="s">
        <v>941</v>
      </c>
      <c r="B904" s="1" t="s">
        <v>43</v>
      </c>
      <c r="C904" s="1" t="s">
        <v>38</v>
      </c>
      <c r="D904" s="1" t="s">
        <v>79</v>
      </c>
    </row>
    <row r="905" spans="1:4" ht="18" x14ac:dyDescent="0.35">
      <c r="A905" s="1" t="s">
        <v>942</v>
      </c>
      <c r="B905" s="1" t="s">
        <v>72</v>
      </c>
      <c r="C905" s="1" t="s">
        <v>38</v>
      </c>
      <c r="D905" s="1" t="s">
        <v>79</v>
      </c>
    </row>
    <row r="906" spans="1:4" ht="18" x14ac:dyDescent="0.35">
      <c r="A906" s="1" t="s">
        <v>943</v>
      </c>
      <c r="B906" s="1" t="s">
        <v>43</v>
      </c>
      <c r="C906" s="1" t="s">
        <v>60</v>
      </c>
      <c r="D906" s="1" t="s">
        <v>49</v>
      </c>
    </row>
    <row r="907" spans="1:4" ht="18" x14ac:dyDescent="0.35">
      <c r="A907" s="1" t="s">
        <v>944</v>
      </c>
      <c r="B907" s="1" t="s">
        <v>59</v>
      </c>
      <c r="C907" s="1" t="s">
        <v>30</v>
      </c>
      <c r="D907" s="1" t="s">
        <v>79</v>
      </c>
    </row>
    <row r="908" spans="1:4" ht="18" x14ac:dyDescent="0.35">
      <c r="A908" s="1" t="s">
        <v>945</v>
      </c>
      <c r="B908" s="1" t="s">
        <v>59</v>
      </c>
      <c r="C908" s="1" t="s">
        <v>38</v>
      </c>
      <c r="D908" s="1" t="s">
        <v>39</v>
      </c>
    </row>
    <row r="909" spans="1:4" ht="18" x14ac:dyDescent="0.35">
      <c r="A909" s="1" t="s">
        <v>946</v>
      </c>
      <c r="B909" s="1" t="s">
        <v>48</v>
      </c>
      <c r="C909" s="1" t="s">
        <v>30</v>
      </c>
      <c r="D909" s="1" t="s">
        <v>20</v>
      </c>
    </row>
    <row r="910" spans="1:4" ht="18" x14ac:dyDescent="0.35">
      <c r="A910" s="1" t="s">
        <v>947</v>
      </c>
      <c r="B910" s="1" t="s">
        <v>104</v>
      </c>
      <c r="C910" s="1" t="s">
        <v>60</v>
      </c>
      <c r="D910" s="1" t="s">
        <v>79</v>
      </c>
    </row>
    <row r="911" spans="1:4" ht="18" x14ac:dyDescent="0.35">
      <c r="A911" s="1" t="s">
        <v>948</v>
      </c>
      <c r="B911" s="1" t="s">
        <v>29</v>
      </c>
      <c r="C911" s="1" t="s">
        <v>30</v>
      </c>
      <c r="D911" s="1" t="s">
        <v>20</v>
      </c>
    </row>
    <row r="912" spans="1:4" ht="18" x14ac:dyDescent="0.35">
      <c r="A912" s="1" t="s">
        <v>949</v>
      </c>
      <c r="B912" s="1" t="s">
        <v>48</v>
      </c>
      <c r="C912" s="1" t="s">
        <v>19</v>
      </c>
      <c r="D912" s="1" t="s">
        <v>20</v>
      </c>
    </row>
    <row r="913" spans="1:4" ht="18" x14ac:dyDescent="0.35">
      <c r="A913" s="1" t="s">
        <v>950</v>
      </c>
      <c r="B913" s="1" t="s">
        <v>104</v>
      </c>
      <c r="C913" s="1" t="s">
        <v>60</v>
      </c>
      <c r="D913" s="1" t="s">
        <v>79</v>
      </c>
    </row>
    <row r="914" spans="1:4" ht="18" x14ac:dyDescent="0.35">
      <c r="A914" s="1" t="s">
        <v>951</v>
      </c>
      <c r="B914" s="1" t="s">
        <v>18</v>
      </c>
      <c r="C914" s="1" t="s">
        <v>19</v>
      </c>
      <c r="D914" s="1" t="s">
        <v>39</v>
      </c>
    </row>
    <row r="915" spans="1:4" ht="18" x14ac:dyDescent="0.35">
      <c r="A915" s="1" t="s">
        <v>952</v>
      </c>
      <c r="B915" s="1" t="s">
        <v>59</v>
      </c>
      <c r="C915" s="1" t="s">
        <v>19</v>
      </c>
      <c r="D915" s="1" t="s">
        <v>55</v>
      </c>
    </row>
    <row r="916" spans="1:4" ht="18" x14ac:dyDescent="0.35">
      <c r="A916" s="1" t="s">
        <v>953</v>
      </c>
      <c r="B916" s="1" t="s">
        <v>72</v>
      </c>
      <c r="C916" s="1" t="s">
        <v>19</v>
      </c>
      <c r="D916" s="1" t="s">
        <v>20</v>
      </c>
    </row>
    <row r="917" spans="1:4" ht="18" x14ac:dyDescent="0.35">
      <c r="A917" s="1" t="s">
        <v>954</v>
      </c>
      <c r="B917" s="1" t="s">
        <v>72</v>
      </c>
      <c r="C917" s="1" t="s">
        <v>60</v>
      </c>
      <c r="D917" s="1" t="s">
        <v>20</v>
      </c>
    </row>
    <row r="918" spans="1:4" ht="18" x14ac:dyDescent="0.35">
      <c r="A918" s="1" t="s">
        <v>955</v>
      </c>
      <c r="B918" s="1" t="s">
        <v>48</v>
      </c>
      <c r="C918" s="1" t="s">
        <v>30</v>
      </c>
      <c r="D918" s="1" t="s">
        <v>39</v>
      </c>
    </row>
    <row r="919" spans="1:4" ht="18" x14ac:dyDescent="0.35">
      <c r="A919" s="1" t="s">
        <v>956</v>
      </c>
      <c r="B919" s="1" t="s">
        <v>29</v>
      </c>
      <c r="C919" s="1" t="s">
        <v>60</v>
      </c>
      <c r="D919" s="1" t="s">
        <v>49</v>
      </c>
    </row>
    <row r="920" spans="1:4" ht="18" x14ac:dyDescent="0.35">
      <c r="A920" s="2" t="s">
        <v>957</v>
      </c>
      <c r="B920" s="1" t="s">
        <v>72</v>
      </c>
      <c r="C920" s="1" t="s">
        <v>52</v>
      </c>
      <c r="D920" s="1" t="s">
        <v>55</v>
      </c>
    </row>
    <row r="921" spans="1:4" ht="18" x14ac:dyDescent="0.35">
      <c r="A921" s="1" t="s">
        <v>958</v>
      </c>
      <c r="B921" s="1" t="s">
        <v>48</v>
      </c>
      <c r="C921" s="1" t="s">
        <v>52</v>
      </c>
      <c r="D921" s="1" t="s">
        <v>20</v>
      </c>
    </row>
    <row r="922" spans="1:4" ht="18" x14ac:dyDescent="0.35">
      <c r="A922" s="1" t="s">
        <v>959</v>
      </c>
      <c r="B922" s="1" t="s">
        <v>104</v>
      </c>
      <c r="C922" s="1" t="s">
        <v>60</v>
      </c>
      <c r="D922" s="1" t="s">
        <v>39</v>
      </c>
    </row>
    <row r="923" spans="1:4" ht="18" x14ac:dyDescent="0.35">
      <c r="A923" s="1" t="s">
        <v>960</v>
      </c>
      <c r="B923" s="1" t="s">
        <v>18</v>
      </c>
      <c r="C923" s="1" t="s">
        <v>30</v>
      </c>
      <c r="D923" s="1" t="s">
        <v>55</v>
      </c>
    </row>
    <row r="924" spans="1:4" ht="18" x14ac:dyDescent="0.35">
      <c r="A924" s="1" t="s">
        <v>961</v>
      </c>
      <c r="B924" s="1" t="s">
        <v>64</v>
      </c>
      <c r="C924" s="1" t="s">
        <v>38</v>
      </c>
      <c r="D924" s="1" t="s">
        <v>20</v>
      </c>
    </row>
    <row r="925" spans="1:4" ht="18" x14ac:dyDescent="0.35">
      <c r="A925" s="1" t="s">
        <v>962</v>
      </c>
      <c r="B925" s="1" t="s">
        <v>29</v>
      </c>
      <c r="C925" s="1" t="s">
        <v>38</v>
      </c>
      <c r="D925" s="1" t="s">
        <v>79</v>
      </c>
    </row>
    <row r="926" spans="1:4" ht="18" x14ac:dyDescent="0.35">
      <c r="A926" s="1" t="s">
        <v>963</v>
      </c>
      <c r="B926" s="1" t="s">
        <v>59</v>
      </c>
      <c r="C926" s="1" t="s">
        <v>38</v>
      </c>
      <c r="D926" s="1" t="s">
        <v>55</v>
      </c>
    </row>
    <row r="927" spans="1:4" ht="18" x14ac:dyDescent="0.35">
      <c r="A927" s="1" t="s">
        <v>964</v>
      </c>
      <c r="B927" s="1" t="s">
        <v>59</v>
      </c>
      <c r="C927" s="1" t="s">
        <v>52</v>
      </c>
      <c r="D927" s="1" t="s">
        <v>79</v>
      </c>
    </row>
    <row r="928" spans="1:4" ht="18" x14ac:dyDescent="0.35">
      <c r="A928" s="1" t="s">
        <v>965</v>
      </c>
      <c r="B928" s="1" t="s">
        <v>29</v>
      </c>
      <c r="C928" s="1" t="s">
        <v>19</v>
      </c>
      <c r="D928" s="1" t="s">
        <v>55</v>
      </c>
    </row>
    <row r="929" spans="1:4" ht="18" x14ac:dyDescent="0.35">
      <c r="A929" s="1" t="s">
        <v>966</v>
      </c>
      <c r="B929" s="1" t="s">
        <v>72</v>
      </c>
      <c r="C929" s="1" t="s">
        <v>60</v>
      </c>
      <c r="D929" s="1" t="s">
        <v>55</v>
      </c>
    </row>
    <row r="930" spans="1:4" ht="18" x14ac:dyDescent="0.35">
      <c r="A930" s="1" t="s">
        <v>967</v>
      </c>
      <c r="B930" s="1" t="s">
        <v>43</v>
      </c>
      <c r="C930" s="1" t="s">
        <v>30</v>
      </c>
      <c r="D930" s="1" t="s">
        <v>20</v>
      </c>
    </row>
    <row r="931" spans="1:4" ht="18" x14ac:dyDescent="0.35">
      <c r="A931" s="1" t="s">
        <v>968</v>
      </c>
      <c r="B931" s="1" t="s">
        <v>29</v>
      </c>
      <c r="C931" s="1" t="s">
        <v>30</v>
      </c>
      <c r="D931" s="1" t="s">
        <v>49</v>
      </c>
    </row>
    <row r="932" spans="1:4" ht="18" x14ac:dyDescent="0.35">
      <c r="A932" s="2" t="s">
        <v>969</v>
      </c>
      <c r="B932" s="1" t="s">
        <v>104</v>
      </c>
      <c r="C932" s="1" t="s">
        <v>19</v>
      </c>
      <c r="D932" s="1" t="s">
        <v>55</v>
      </c>
    </row>
    <row r="933" spans="1:4" ht="18" x14ac:dyDescent="0.35">
      <c r="A933" s="1" t="s">
        <v>970</v>
      </c>
      <c r="B933" s="1" t="s">
        <v>18</v>
      </c>
      <c r="C933" s="1" t="s">
        <v>52</v>
      </c>
      <c r="D933" s="1" t="s">
        <v>20</v>
      </c>
    </row>
    <row r="934" spans="1:4" ht="18" x14ac:dyDescent="0.35">
      <c r="A934" s="1" t="s">
        <v>971</v>
      </c>
      <c r="B934" s="1" t="s">
        <v>64</v>
      </c>
      <c r="C934" s="1" t="s">
        <v>60</v>
      </c>
      <c r="D934" s="1" t="s">
        <v>55</v>
      </c>
    </row>
    <row r="935" spans="1:4" ht="18" x14ac:dyDescent="0.35">
      <c r="A935" s="1" t="s">
        <v>972</v>
      </c>
      <c r="B935" s="1" t="s">
        <v>104</v>
      </c>
      <c r="C935" s="1" t="s">
        <v>38</v>
      </c>
      <c r="D935" s="1" t="s">
        <v>79</v>
      </c>
    </row>
    <row r="936" spans="1:4" ht="18" x14ac:dyDescent="0.35">
      <c r="A936" s="1" t="s">
        <v>973</v>
      </c>
      <c r="B936" s="1" t="s">
        <v>104</v>
      </c>
      <c r="C936" s="1" t="s">
        <v>19</v>
      </c>
      <c r="D936" s="1" t="s">
        <v>79</v>
      </c>
    </row>
    <row r="937" spans="1:4" ht="18" x14ac:dyDescent="0.35">
      <c r="A937" s="1" t="s">
        <v>974</v>
      </c>
      <c r="B937" s="1" t="s">
        <v>64</v>
      </c>
      <c r="C937" s="1" t="s">
        <v>60</v>
      </c>
      <c r="D937" s="1" t="s">
        <v>20</v>
      </c>
    </row>
    <row r="938" spans="1:4" ht="18" x14ac:dyDescent="0.35">
      <c r="A938" s="1">
        <v>57495429</v>
      </c>
      <c r="B938" s="1" t="s">
        <v>48</v>
      </c>
      <c r="C938" s="1" t="s">
        <v>38</v>
      </c>
      <c r="D938" s="1" t="s">
        <v>20</v>
      </c>
    </row>
    <row r="939" spans="1:4" ht="18" x14ac:dyDescent="0.35">
      <c r="A939" s="1">
        <v>1515261</v>
      </c>
      <c r="B939" s="1" t="s">
        <v>43</v>
      </c>
      <c r="C939" s="1" t="s">
        <v>30</v>
      </c>
      <c r="D939" s="1" t="s">
        <v>49</v>
      </c>
    </row>
    <row r="940" spans="1:4" ht="18" x14ac:dyDescent="0.35">
      <c r="A940" s="1" t="s">
        <v>975</v>
      </c>
      <c r="B940" s="1" t="s">
        <v>48</v>
      </c>
      <c r="C940" s="1" t="s">
        <v>52</v>
      </c>
      <c r="D940" s="1" t="s">
        <v>49</v>
      </c>
    </row>
    <row r="941" spans="1:4" ht="18" x14ac:dyDescent="0.35">
      <c r="A941" s="1" t="s">
        <v>976</v>
      </c>
      <c r="B941" s="1" t="s">
        <v>48</v>
      </c>
      <c r="C941" s="1" t="s">
        <v>19</v>
      </c>
      <c r="D941" s="1" t="s">
        <v>79</v>
      </c>
    </row>
    <row r="942" spans="1:4" ht="18" x14ac:dyDescent="0.35">
      <c r="A942" s="1" t="s">
        <v>977</v>
      </c>
      <c r="B942" s="1" t="s">
        <v>104</v>
      </c>
      <c r="C942" s="1" t="s">
        <v>19</v>
      </c>
      <c r="D942" s="1" t="s">
        <v>20</v>
      </c>
    </row>
    <row r="943" spans="1:4" ht="18" x14ac:dyDescent="0.35">
      <c r="A943" s="1" t="s">
        <v>978</v>
      </c>
      <c r="B943" s="1" t="s">
        <v>43</v>
      </c>
      <c r="C943" s="1" t="s">
        <v>19</v>
      </c>
      <c r="D943" s="1" t="s">
        <v>20</v>
      </c>
    </row>
    <row r="944" spans="1:4" ht="18" x14ac:dyDescent="0.35">
      <c r="A944" s="1" t="s">
        <v>979</v>
      </c>
      <c r="B944" s="1" t="s">
        <v>18</v>
      </c>
      <c r="C944" s="1" t="s">
        <v>30</v>
      </c>
      <c r="D944" s="1" t="s">
        <v>79</v>
      </c>
    </row>
    <row r="945" spans="1:4" ht="18" x14ac:dyDescent="0.35">
      <c r="A945" s="1" t="s">
        <v>980</v>
      </c>
      <c r="B945" s="1" t="s">
        <v>18</v>
      </c>
      <c r="C945" s="1" t="s">
        <v>30</v>
      </c>
      <c r="D945" s="1" t="s">
        <v>55</v>
      </c>
    </row>
    <row r="946" spans="1:4" ht="18" x14ac:dyDescent="0.35">
      <c r="A946" s="1" t="s">
        <v>981</v>
      </c>
      <c r="B946" s="1" t="s">
        <v>72</v>
      </c>
      <c r="C946" s="1" t="s">
        <v>52</v>
      </c>
      <c r="D946" s="1" t="s">
        <v>79</v>
      </c>
    </row>
    <row r="947" spans="1:4" ht="18" x14ac:dyDescent="0.35">
      <c r="A947" s="1" t="s">
        <v>982</v>
      </c>
      <c r="B947" s="1" t="s">
        <v>72</v>
      </c>
      <c r="C947" s="1" t="s">
        <v>38</v>
      </c>
      <c r="D947" s="1" t="s">
        <v>79</v>
      </c>
    </row>
    <row r="948" spans="1:4" ht="18" x14ac:dyDescent="0.35">
      <c r="A948" s="1" t="s">
        <v>983</v>
      </c>
      <c r="B948" s="1" t="s">
        <v>29</v>
      </c>
      <c r="C948" s="1" t="s">
        <v>38</v>
      </c>
      <c r="D948" s="1" t="s">
        <v>79</v>
      </c>
    </row>
    <row r="949" spans="1:4" ht="18" x14ac:dyDescent="0.35">
      <c r="A949" s="1" t="s">
        <v>984</v>
      </c>
      <c r="B949" s="1" t="s">
        <v>48</v>
      </c>
      <c r="C949" s="1" t="s">
        <v>30</v>
      </c>
      <c r="D949" s="1" t="s">
        <v>20</v>
      </c>
    </row>
    <row r="950" spans="1:4" ht="18" x14ac:dyDescent="0.35">
      <c r="A950" s="1" t="s">
        <v>985</v>
      </c>
      <c r="B950" s="1" t="s">
        <v>59</v>
      </c>
      <c r="C950" s="1" t="s">
        <v>52</v>
      </c>
      <c r="D950" s="1" t="s">
        <v>20</v>
      </c>
    </row>
    <row r="951" spans="1:4" ht="18" x14ac:dyDescent="0.35">
      <c r="A951" s="1">
        <v>26426491</v>
      </c>
      <c r="B951" s="1" t="s">
        <v>29</v>
      </c>
      <c r="C951" s="1" t="s">
        <v>19</v>
      </c>
      <c r="D951" s="1" t="s">
        <v>39</v>
      </c>
    </row>
    <row r="952" spans="1:4" ht="18" x14ac:dyDescent="0.35">
      <c r="A952" s="1" t="s">
        <v>986</v>
      </c>
      <c r="B952" s="1" t="s">
        <v>72</v>
      </c>
      <c r="C952" s="1" t="s">
        <v>52</v>
      </c>
      <c r="D952" s="1" t="s">
        <v>79</v>
      </c>
    </row>
    <row r="953" spans="1:4" ht="18" x14ac:dyDescent="0.35">
      <c r="A953" s="1" t="s">
        <v>987</v>
      </c>
      <c r="B953" s="1" t="s">
        <v>104</v>
      </c>
      <c r="C953" s="1" t="s">
        <v>19</v>
      </c>
      <c r="D953" s="1" t="s">
        <v>55</v>
      </c>
    </row>
    <row r="954" spans="1:4" ht="18" x14ac:dyDescent="0.35">
      <c r="A954" s="1" t="s">
        <v>988</v>
      </c>
      <c r="B954" s="1" t="s">
        <v>18</v>
      </c>
      <c r="C954" s="1" t="s">
        <v>38</v>
      </c>
      <c r="D954" s="1" t="s">
        <v>39</v>
      </c>
    </row>
    <row r="955" spans="1:4" ht="18" x14ac:dyDescent="0.35">
      <c r="A955" s="1" t="s">
        <v>989</v>
      </c>
      <c r="B955" s="1" t="s">
        <v>29</v>
      </c>
      <c r="C955" s="1" t="s">
        <v>30</v>
      </c>
      <c r="D955" s="1" t="s">
        <v>20</v>
      </c>
    </row>
    <row r="956" spans="1:4" ht="18" x14ac:dyDescent="0.35">
      <c r="A956" s="1" t="s">
        <v>990</v>
      </c>
      <c r="B956" s="1" t="s">
        <v>59</v>
      </c>
      <c r="C956" s="1" t="s">
        <v>19</v>
      </c>
      <c r="D956" s="1" t="s">
        <v>79</v>
      </c>
    </row>
    <row r="957" spans="1:4" ht="18" x14ac:dyDescent="0.35">
      <c r="A957" s="1" t="s">
        <v>991</v>
      </c>
      <c r="B957" s="1" t="s">
        <v>18</v>
      </c>
      <c r="C957" s="1" t="s">
        <v>38</v>
      </c>
      <c r="D957" s="1" t="s">
        <v>79</v>
      </c>
    </row>
    <row r="958" spans="1:4" ht="18" x14ac:dyDescent="0.35">
      <c r="A958" s="1" t="s">
        <v>992</v>
      </c>
      <c r="B958" s="1" t="s">
        <v>48</v>
      </c>
      <c r="C958" s="1" t="s">
        <v>52</v>
      </c>
      <c r="D958" s="1" t="s">
        <v>55</v>
      </c>
    </row>
    <row r="959" spans="1:4" ht="18" x14ac:dyDescent="0.35">
      <c r="A959" s="1" t="s">
        <v>993</v>
      </c>
      <c r="B959" s="1" t="s">
        <v>18</v>
      </c>
      <c r="C959" s="1" t="s">
        <v>38</v>
      </c>
      <c r="D959" s="1" t="s">
        <v>39</v>
      </c>
    </row>
    <row r="960" spans="1:4" ht="18" x14ac:dyDescent="0.35">
      <c r="A960" s="1" t="s">
        <v>994</v>
      </c>
      <c r="B960" s="1" t="s">
        <v>59</v>
      </c>
      <c r="C960" s="1" t="s">
        <v>38</v>
      </c>
      <c r="D960" s="1" t="s">
        <v>39</v>
      </c>
    </row>
    <row r="961" spans="1:4" ht="18" x14ac:dyDescent="0.35">
      <c r="A961" s="1" t="s">
        <v>995</v>
      </c>
      <c r="B961" s="1" t="s">
        <v>48</v>
      </c>
      <c r="C961" s="1" t="s">
        <v>60</v>
      </c>
      <c r="D961" s="1" t="s">
        <v>20</v>
      </c>
    </row>
    <row r="962" spans="1:4" ht="18" x14ac:dyDescent="0.35">
      <c r="A962" s="1" t="s">
        <v>996</v>
      </c>
      <c r="B962" s="1" t="s">
        <v>104</v>
      </c>
      <c r="C962" s="1" t="s">
        <v>19</v>
      </c>
      <c r="D962" s="1" t="s">
        <v>39</v>
      </c>
    </row>
    <row r="963" spans="1:4" ht="18" x14ac:dyDescent="0.35">
      <c r="A963" s="1" t="s">
        <v>997</v>
      </c>
      <c r="B963" s="1" t="s">
        <v>18</v>
      </c>
      <c r="C963" s="1" t="s">
        <v>19</v>
      </c>
      <c r="D963" s="1" t="s">
        <v>55</v>
      </c>
    </row>
    <row r="964" spans="1:4" ht="18" x14ac:dyDescent="0.35">
      <c r="A964" s="1" t="s">
        <v>998</v>
      </c>
      <c r="B964" s="1" t="s">
        <v>43</v>
      </c>
      <c r="C964" s="1" t="s">
        <v>38</v>
      </c>
      <c r="D964" s="1" t="s">
        <v>39</v>
      </c>
    </row>
    <row r="965" spans="1:4" ht="18" x14ac:dyDescent="0.35">
      <c r="A965" s="1" t="s">
        <v>999</v>
      </c>
      <c r="B965" s="1" t="s">
        <v>48</v>
      </c>
      <c r="C965" s="1" t="s">
        <v>60</v>
      </c>
      <c r="D965" s="1" t="s">
        <v>49</v>
      </c>
    </row>
    <row r="966" spans="1:4" ht="18" x14ac:dyDescent="0.35">
      <c r="A966" s="1" t="s">
        <v>1000</v>
      </c>
      <c r="B966" s="1" t="s">
        <v>59</v>
      </c>
      <c r="C966" s="1" t="s">
        <v>52</v>
      </c>
      <c r="D966" s="1" t="s">
        <v>39</v>
      </c>
    </row>
    <row r="967" spans="1:4" ht="18" x14ac:dyDescent="0.35">
      <c r="A967" s="1" t="s">
        <v>1001</v>
      </c>
      <c r="B967" s="1" t="s">
        <v>18</v>
      </c>
      <c r="C967" s="1" t="s">
        <v>52</v>
      </c>
      <c r="D967" s="1" t="s">
        <v>39</v>
      </c>
    </row>
    <row r="968" spans="1:4" ht="18" x14ac:dyDescent="0.35">
      <c r="A968" s="1" t="s">
        <v>1002</v>
      </c>
      <c r="B968" s="1" t="s">
        <v>29</v>
      </c>
      <c r="C968" s="1" t="s">
        <v>19</v>
      </c>
      <c r="D968" s="1" t="s">
        <v>55</v>
      </c>
    </row>
    <row r="969" spans="1:4" ht="18" x14ac:dyDescent="0.35">
      <c r="A969" s="1" t="s">
        <v>1003</v>
      </c>
      <c r="B969" s="1" t="s">
        <v>29</v>
      </c>
      <c r="C969" s="1" t="s">
        <v>30</v>
      </c>
      <c r="D969" s="1" t="s">
        <v>79</v>
      </c>
    </row>
    <row r="970" spans="1:4" ht="18" x14ac:dyDescent="0.35">
      <c r="A970" s="1" t="s">
        <v>1004</v>
      </c>
      <c r="B970" s="1" t="s">
        <v>48</v>
      </c>
      <c r="C970" s="1" t="s">
        <v>19</v>
      </c>
      <c r="D970" s="1" t="s">
        <v>39</v>
      </c>
    </row>
    <row r="971" spans="1:4" ht="18" x14ac:dyDescent="0.35">
      <c r="A971" s="1" t="s">
        <v>1005</v>
      </c>
      <c r="B971" s="1" t="s">
        <v>18</v>
      </c>
      <c r="C971" s="1" t="s">
        <v>60</v>
      </c>
      <c r="D971" s="1" t="s">
        <v>55</v>
      </c>
    </row>
    <row r="972" spans="1:4" ht="18" x14ac:dyDescent="0.35">
      <c r="A972" s="1" t="s">
        <v>1006</v>
      </c>
      <c r="B972" s="1" t="s">
        <v>48</v>
      </c>
      <c r="C972" s="1" t="s">
        <v>60</v>
      </c>
      <c r="D972" s="1" t="s">
        <v>39</v>
      </c>
    </row>
    <row r="973" spans="1:4" ht="18" x14ac:dyDescent="0.35">
      <c r="A973" s="1" t="s">
        <v>1007</v>
      </c>
      <c r="B973" s="1" t="s">
        <v>104</v>
      </c>
      <c r="C973" s="1" t="s">
        <v>52</v>
      </c>
      <c r="D973" s="1" t="s">
        <v>79</v>
      </c>
    </row>
    <row r="974" spans="1:4" ht="18" x14ac:dyDescent="0.35">
      <c r="A974" s="1" t="s">
        <v>1008</v>
      </c>
      <c r="B974" s="1" t="s">
        <v>18</v>
      </c>
      <c r="C974" s="1" t="s">
        <v>30</v>
      </c>
      <c r="D974" s="1" t="s">
        <v>49</v>
      </c>
    </row>
    <row r="975" spans="1:4" ht="18" x14ac:dyDescent="0.35">
      <c r="A975" s="1" t="s">
        <v>1009</v>
      </c>
      <c r="B975" s="1" t="s">
        <v>72</v>
      </c>
      <c r="C975" s="1" t="s">
        <v>60</v>
      </c>
      <c r="D975" s="1" t="s">
        <v>39</v>
      </c>
    </row>
    <row r="976" spans="1:4" ht="18" x14ac:dyDescent="0.35">
      <c r="A976" s="2">
        <v>36400000000000</v>
      </c>
      <c r="B976" s="1" t="s">
        <v>18</v>
      </c>
      <c r="C976" s="1" t="s">
        <v>30</v>
      </c>
      <c r="D976" s="1" t="s">
        <v>79</v>
      </c>
    </row>
    <row r="977" spans="1:4" ht="18" x14ac:dyDescent="0.35">
      <c r="A977" s="1" t="s">
        <v>1010</v>
      </c>
      <c r="B977" s="1" t="s">
        <v>72</v>
      </c>
      <c r="C977" s="1" t="s">
        <v>30</v>
      </c>
      <c r="D977" s="1" t="s">
        <v>79</v>
      </c>
    </row>
    <row r="978" spans="1:4" ht="18" x14ac:dyDescent="0.35">
      <c r="A978" s="1" t="s">
        <v>1011</v>
      </c>
      <c r="B978" s="1" t="s">
        <v>43</v>
      </c>
      <c r="C978" s="1" t="s">
        <v>52</v>
      </c>
      <c r="D978" s="1" t="s">
        <v>20</v>
      </c>
    </row>
    <row r="979" spans="1:4" ht="18" x14ac:dyDescent="0.35">
      <c r="A979" s="1" t="s">
        <v>1012</v>
      </c>
      <c r="B979" s="1" t="s">
        <v>59</v>
      </c>
      <c r="C979" s="1" t="s">
        <v>38</v>
      </c>
      <c r="D979" s="1" t="s">
        <v>20</v>
      </c>
    </row>
    <row r="980" spans="1:4" ht="18" x14ac:dyDescent="0.35">
      <c r="A980" s="1" t="s">
        <v>1013</v>
      </c>
      <c r="B980" s="1" t="s">
        <v>59</v>
      </c>
      <c r="C980" s="1" t="s">
        <v>60</v>
      </c>
      <c r="D980" s="1" t="s">
        <v>39</v>
      </c>
    </row>
    <row r="981" spans="1:4" ht="18" x14ac:dyDescent="0.35">
      <c r="A981" s="1" t="s">
        <v>1014</v>
      </c>
      <c r="B981" s="1" t="s">
        <v>72</v>
      </c>
      <c r="C981" s="1" t="s">
        <v>60</v>
      </c>
      <c r="D981" s="1" t="s">
        <v>79</v>
      </c>
    </row>
    <row r="982" spans="1:4" ht="18" x14ac:dyDescent="0.35">
      <c r="A982" s="1" t="s">
        <v>1015</v>
      </c>
      <c r="B982" s="1" t="s">
        <v>48</v>
      </c>
      <c r="C982" s="1" t="s">
        <v>30</v>
      </c>
      <c r="D982" s="1" t="s">
        <v>39</v>
      </c>
    </row>
    <row r="983" spans="1:4" ht="18" x14ac:dyDescent="0.35">
      <c r="A983" s="1" t="s">
        <v>1016</v>
      </c>
      <c r="B983" s="1" t="s">
        <v>43</v>
      </c>
      <c r="C983" s="1" t="s">
        <v>30</v>
      </c>
      <c r="D983" s="1" t="s">
        <v>49</v>
      </c>
    </row>
    <row r="984" spans="1:4" ht="18" x14ac:dyDescent="0.35">
      <c r="A984" s="1" t="s">
        <v>1017</v>
      </c>
      <c r="B984" s="1" t="s">
        <v>104</v>
      </c>
      <c r="C984" s="1" t="s">
        <v>30</v>
      </c>
      <c r="D984" s="1" t="s">
        <v>55</v>
      </c>
    </row>
    <row r="985" spans="1:4" ht="18" x14ac:dyDescent="0.35">
      <c r="A985" s="1" t="s">
        <v>1018</v>
      </c>
      <c r="B985" s="1" t="s">
        <v>43</v>
      </c>
      <c r="C985" s="1" t="s">
        <v>38</v>
      </c>
      <c r="D985" s="1" t="s">
        <v>79</v>
      </c>
    </row>
    <row r="986" spans="1:4" ht="18" x14ac:dyDescent="0.35">
      <c r="A986" s="1" t="s">
        <v>1019</v>
      </c>
      <c r="B986" s="1" t="s">
        <v>104</v>
      </c>
      <c r="C986" s="1" t="s">
        <v>52</v>
      </c>
      <c r="D986" s="1" t="s">
        <v>79</v>
      </c>
    </row>
    <row r="987" spans="1:4" ht="18" x14ac:dyDescent="0.35">
      <c r="A987" s="1" t="s">
        <v>1020</v>
      </c>
      <c r="B987" s="1" t="s">
        <v>29</v>
      </c>
      <c r="C987" s="1" t="s">
        <v>38</v>
      </c>
      <c r="D987" s="1" t="s">
        <v>20</v>
      </c>
    </row>
    <row r="988" spans="1:4" ht="18" x14ac:dyDescent="0.35">
      <c r="A988" s="1" t="s">
        <v>1021</v>
      </c>
      <c r="B988" s="1" t="s">
        <v>72</v>
      </c>
      <c r="C988" s="1" t="s">
        <v>30</v>
      </c>
      <c r="D988" s="1" t="s">
        <v>79</v>
      </c>
    </row>
    <row r="989" spans="1:4" ht="18" x14ac:dyDescent="0.35">
      <c r="A989" s="1" t="s">
        <v>1022</v>
      </c>
      <c r="B989" s="1" t="s">
        <v>72</v>
      </c>
      <c r="C989" s="1" t="s">
        <v>19</v>
      </c>
      <c r="D989" s="1" t="s">
        <v>20</v>
      </c>
    </row>
    <row r="990" spans="1:4" ht="18" x14ac:dyDescent="0.35">
      <c r="A990" s="1" t="s">
        <v>1023</v>
      </c>
      <c r="B990" s="1" t="s">
        <v>29</v>
      </c>
      <c r="C990" s="1" t="s">
        <v>38</v>
      </c>
      <c r="D990" s="1" t="s">
        <v>39</v>
      </c>
    </row>
    <row r="991" spans="1:4" ht="18" x14ac:dyDescent="0.35">
      <c r="A991" s="1" t="s">
        <v>1024</v>
      </c>
      <c r="B991" s="1" t="s">
        <v>18</v>
      </c>
      <c r="C991" s="1" t="s">
        <v>19</v>
      </c>
      <c r="D991" s="1" t="s">
        <v>20</v>
      </c>
    </row>
    <row r="992" spans="1:4" ht="18" x14ac:dyDescent="0.35">
      <c r="A992" s="1" t="s">
        <v>1025</v>
      </c>
      <c r="B992" s="1" t="s">
        <v>29</v>
      </c>
      <c r="C992" s="1" t="s">
        <v>30</v>
      </c>
      <c r="D992" s="1" t="s">
        <v>39</v>
      </c>
    </row>
    <row r="993" spans="1:4" ht="18" x14ac:dyDescent="0.35">
      <c r="A993" s="1" t="s">
        <v>1026</v>
      </c>
      <c r="B993" s="1" t="s">
        <v>18</v>
      </c>
      <c r="C993" s="1" t="s">
        <v>30</v>
      </c>
      <c r="D993" s="1" t="s">
        <v>20</v>
      </c>
    </row>
    <row r="994" spans="1:4" ht="18" x14ac:dyDescent="0.35">
      <c r="A994" s="1" t="s">
        <v>1027</v>
      </c>
      <c r="B994" s="1" t="s">
        <v>43</v>
      </c>
      <c r="C994" s="1" t="s">
        <v>60</v>
      </c>
      <c r="D994" s="1" t="s">
        <v>55</v>
      </c>
    </row>
    <row r="995" spans="1:4" ht="18" x14ac:dyDescent="0.35">
      <c r="A995" s="1" t="s">
        <v>1028</v>
      </c>
      <c r="B995" s="1" t="s">
        <v>59</v>
      </c>
      <c r="C995" s="1" t="s">
        <v>30</v>
      </c>
      <c r="D995" s="1" t="s">
        <v>49</v>
      </c>
    </row>
    <row r="996" spans="1:4" ht="18" x14ac:dyDescent="0.35">
      <c r="A996" s="1" t="s">
        <v>1029</v>
      </c>
      <c r="B996" s="1" t="s">
        <v>18</v>
      </c>
      <c r="C996" s="1" t="s">
        <v>30</v>
      </c>
      <c r="D996" s="1" t="s">
        <v>55</v>
      </c>
    </row>
    <row r="997" spans="1:4" ht="18" x14ac:dyDescent="0.35">
      <c r="A997" s="1" t="s">
        <v>1030</v>
      </c>
      <c r="B997" s="1" t="s">
        <v>59</v>
      </c>
      <c r="C997" s="1" t="s">
        <v>38</v>
      </c>
      <c r="D997" s="1" t="s">
        <v>39</v>
      </c>
    </row>
    <row r="998" spans="1:4" ht="18" x14ac:dyDescent="0.35">
      <c r="A998" s="1" t="s">
        <v>1031</v>
      </c>
      <c r="B998" s="1" t="s">
        <v>43</v>
      </c>
      <c r="C998" s="1" t="s">
        <v>19</v>
      </c>
      <c r="D998" s="1" t="s">
        <v>79</v>
      </c>
    </row>
    <row r="999" spans="1:4" ht="18" x14ac:dyDescent="0.35">
      <c r="A999" s="1" t="s">
        <v>1032</v>
      </c>
      <c r="B999" s="1" t="s">
        <v>72</v>
      </c>
      <c r="C999" s="1" t="s">
        <v>60</v>
      </c>
      <c r="D999" s="1" t="s">
        <v>49</v>
      </c>
    </row>
    <row r="1000" spans="1:4" ht="18" x14ac:dyDescent="0.35">
      <c r="A1000" s="1" t="s">
        <v>1033</v>
      </c>
      <c r="B1000" s="1" t="s">
        <v>48</v>
      </c>
      <c r="C1000" s="1" t="s">
        <v>19</v>
      </c>
      <c r="D1000" s="1" t="s">
        <v>79</v>
      </c>
    </row>
    <row r="1001" spans="1:4" ht="18" x14ac:dyDescent="0.35">
      <c r="A1001" s="1" t="s">
        <v>1034</v>
      </c>
      <c r="B1001" s="1" t="s">
        <v>48</v>
      </c>
      <c r="C1001" s="1" t="s">
        <v>60</v>
      </c>
      <c r="D1001" s="1" t="s">
        <v>55</v>
      </c>
    </row>
    <row r="1002" spans="1:4" ht="18" x14ac:dyDescent="0.35">
      <c r="A1002" s="1" t="s">
        <v>1035</v>
      </c>
      <c r="B1002" s="1" t="s">
        <v>104</v>
      </c>
      <c r="C1002" s="1" t="s">
        <v>38</v>
      </c>
      <c r="D1002" s="1" t="s">
        <v>79</v>
      </c>
    </row>
    <row r="1003" spans="1:4" ht="18" x14ac:dyDescent="0.35">
      <c r="A1003" s="1" t="s">
        <v>1036</v>
      </c>
      <c r="B1003" s="1" t="s">
        <v>48</v>
      </c>
      <c r="C1003" s="1" t="s">
        <v>60</v>
      </c>
      <c r="D1003" s="1" t="s">
        <v>39</v>
      </c>
    </row>
    <row r="1004" spans="1:4" ht="18" x14ac:dyDescent="0.35">
      <c r="A1004" s="1" t="s">
        <v>1037</v>
      </c>
      <c r="B1004" s="1" t="s">
        <v>104</v>
      </c>
      <c r="C1004" s="1" t="s">
        <v>19</v>
      </c>
      <c r="D1004" s="1" t="s">
        <v>55</v>
      </c>
    </row>
    <row r="1005" spans="1:4" ht="18" x14ac:dyDescent="0.35">
      <c r="A1005" s="1" t="s">
        <v>1038</v>
      </c>
      <c r="B1005" s="1" t="s">
        <v>48</v>
      </c>
      <c r="C1005" s="1" t="s">
        <v>30</v>
      </c>
      <c r="D1005" s="1" t="s">
        <v>49</v>
      </c>
    </row>
    <row r="1006" spans="1:4" ht="18" x14ac:dyDescent="0.35">
      <c r="A1006" s="1" t="s">
        <v>1039</v>
      </c>
      <c r="B1006" s="1" t="s">
        <v>18</v>
      </c>
      <c r="C1006" s="1" t="s">
        <v>38</v>
      </c>
      <c r="D1006" s="1" t="s">
        <v>55</v>
      </c>
    </row>
    <row r="1007" spans="1:4" ht="18" x14ac:dyDescent="0.35">
      <c r="A1007" s="1" t="s">
        <v>1040</v>
      </c>
      <c r="B1007" s="1" t="s">
        <v>104</v>
      </c>
      <c r="C1007" s="1" t="s">
        <v>19</v>
      </c>
      <c r="D1007" s="1" t="s">
        <v>79</v>
      </c>
    </row>
    <row r="1008" spans="1:4" ht="18" x14ac:dyDescent="0.35">
      <c r="A1008" s="1" t="s">
        <v>1041</v>
      </c>
      <c r="B1008" s="1" t="s">
        <v>48</v>
      </c>
      <c r="C1008" s="1" t="s">
        <v>52</v>
      </c>
      <c r="D1008" s="1" t="s">
        <v>55</v>
      </c>
    </row>
    <row r="1009" spans="1:4" ht="18" x14ac:dyDescent="0.35">
      <c r="A1009" s="1" t="s">
        <v>1042</v>
      </c>
      <c r="B1009" s="1" t="s">
        <v>48</v>
      </c>
      <c r="C1009" s="1" t="s">
        <v>30</v>
      </c>
      <c r="D1009" s="1" t="s">
        <v>79</v>
      </c>
    </row>
    <row r="1010" spans="1:4" ht="18" x14ac:dyDescent="0.35">
      <c r="A1010" s="1" t="s">
        <v>1043</v>
      </c>
      <c r="B1010" s="1" t="s">
        <v>72</v>
      </c>
      <c r="C1010" s="1" t="s">
        <v>19</v>
      </c>
      <c r="D1010" s="1" t="s">
        <v>55</v>
      </c>
    </row>
    <row r="1011" spans="1:4" ht="18" x14ac:dyDescent="0.35">
      <c r="A1011" s="1" t="s">
        <v>1044</v>
      </c>
      <c r="B1011" s="1" t="s">
        <v>18</v>
      </c>
      <c r="C1011" s="1" t="s">
        <v>30</v>
      </c>
      <c r="D1011" s="1" t="s">
        <v>49</v>
      </c>
    </row>
    <row r="1012" spans="1:4" ht="18" x14ac:dyDescent="0.35">
      <c r="A1012" s="1" t="s">
        <v>1045</v>
      </c>
      <c r="B1012" s="1" t="s">
        <v>18</v>
      </c>
      <c r="C1012" s="1" t="s">
        <v>52</v>
      </c>
      <c r="D1012" s="1" t="s">
        <v>39</v>
      </c>
    </row>
    <row r="1013" spans="1:4" ht="18" x14ac:dyDescent="0.35">
      <c r="A1013" s="1" t="s">
        <v>1046</v>
      </c>
      <c r="B1013" s="1" t="s">
        <v>18</v>
      </c>
      <c r="C1013" s="1" t="s">
        <v>30</v>
      </c>
      <c r="D1013" s="1" t="s">
        <v>79</v>
      </c>
    </row>
    <row r="1014" spans="1:4" ht="18" x14ac:dyDescent="0.35">
      <c r="A1014" s="1" t="s">
        <v>1047</v>
      </c>
      <c r="B1014" s="1" t="s">
        <v>48</v>
      </c>
      <c r="C1014" s="1" t="s">
        <v>52</v>
      </c>
      <c r="D1014" s="1" t="s">
        <v>39</v>
      </c>
    </row>
    <row r="1015" spans="1:4" ht="18" x14ac:dyDescent="0.35">
      <c r="A1015" s="1" t="s">
        <v>1048</v>
      </c>
      <c r="B1015" s="1" t="s">
        <v>18</v>
      </c>
      <c r="C1015" s="1" t="s">
        <v>30</v>
      </c>
      <c r="D1015" s="1" t="s">
        <v>55</v>
      </c>
    </row>
    <row r="1016" spans="1:4" ht="18" x14ac:dyDescent="0.35">
      <c r="A1016" s="1" t="s">
        <v>1049</v>
      </c>
      <c r="B1016" s="1" t="s">
        <v>104</v>
      </c>
      <c r="C1016" s="1" t="s">
        <v>19</v>
      </c>
      <c r="D1016" s="1" t="s">
        <v>49</v>
      </c>
    </row>
    <row r="1017" spans="1:4" ht="18" x14ac:dyDescent="0.35">
      <c r="A1017" s="1" t="s">
        <v>1050</v>
      </c>
      <c r="B1017" s="1" t="s">
        <v>18</v>
      </c>
      <c r="C1017" s="1" t="s">
        <v>19</v>
      </c>
      <c r="D1017" s="1" t="s">
        <v>55</v>
      </c>
    </row>
    <row r="1018" spans="1:4" ht="18" x14ac:dyDescent="0.35">
      <c r="A1018" s="1" t="s">
        <v>1051</v>
      </c>
      <c r="B1018" s="1" t="s">
        <v>104</v>
      </c>
      <c r="C1018" s="1" t="s">
        <v>60</v>
      </c>
      <c r="D1018" s="1" t="s">
        <v>20</v>
      </c>
    </row>
    <row r="1019" spans="1:4" ht="18" x14ac:dyDescent="0.35">
      <c r="A1019" s="1" t="s">
        <v>1052</v>
      </c>
      <c r="B1019" s="1" t="s">
        <v>59</v>
      </c>
      <c r="C1019" s="1" t="s">
        <v>30</v>
      </c>
      <c r="D1019" s="1" t="s">
        <v>79</v>
      </c>
    </row>
    <row r="1020" spans="1:4" ht="18" x14ac:dyDescent="0.35">
      <c r="A1020" s="1" t="s">
        <v>1053</v>
      </c>
      <c r="B1020" s="1" t="s">
        <v>43</v>
      </c>
      <c r="C1020" s="1" t="s">
        <v>52</v>
      </c>
      <c r="D1020" s="1" t="s">
        <v>55</v>
      </c>
    </row>
    <row r="1021" spans="1:4" ht="18" x14ac:dyDescent="0.35">
      <c r="A1021" s="1" t="s">
        <v>1054</v>
      </c>
      <c r="B1021" s="1" t="s">
        <v>64</v>
      </c>
      <c r="C1021" s="1" t="s">
        <v>52</v>
      </c>
      <c r="D1021" s="1" t="s">
        <v>39</v>
      </c>
    </row>
    <row r="1022" spans="1:4" ht="18" x14ac:dyDescent="0.35">
      <c r="A1022" s="1" t="s">
        <v>1055</v>
      </c>
      <c r="B1022" s="1" t="s">
        <v>18</v>
      </c>
      <c r="C1022" s="1" t="s">
        <v>60</v>
      </c>
      <c r="D1022" s="1" t="s">
        <v>49</v>
      </c>
    </row>
    <row r="1023" spans="1:4" ht="18" x14ac:dyDescent="0.35">
      <c r="A1023" s="1" t="s">
        <v>1056</v>
      </c>
      <c r="B1023" s="1" t="s">
        <v>48</v>
      </c>
      <c r="C1023" s="1" t="s">
        <v>60</v>
      </c>
      <c r="D1023" s="1" t="s">
        <v>55</v>
      </c>
    </row>
    <row r="1024" spans="1:4" ht="18" x14ac:dyDescent="0.35">
      <c r="A1024" s="1" t="s">
        <v>1057</v>
      </c>
      <c r="B1024" s="1" t="s">
        <v>72</v>
      </c>
      <c r="C1024" s="1" t="s">
        <v>60</v>
      </c>
      <c r="D1024" s="1" t="s">
        <v>39</v>
      </c>
    </row>
    <row r="1025" spans="1:4" ht="18" x14ac:dyDescent="0.35">
      <c r="A1025" s="1" t="s">
        <v>1058</v>
      </c>
      <c r="B1025" s="1" t="s">
        <v>104</v>
      </c>
      <c r="C1025" s="1" t="s">
        <v>60</v>
      </c>
      <c r="D1025" s="1" t="s">
        <v>20</v>
      </c>
    </row>
    <row r="1026" spans="1:4" ht="18" x14ac:dyDescent="0.35">
      <c r="A1026" s="1" t="s">
        <v>1059</v>
      </c>
      <c r="B1026" s="1" t="s">
        <v>48</v>
      </c>
      <c r="C1026" s="1" t="s">
        <v>30</v>
      </c>
      <c r="D1026" s="1" t="s">
        <v>79</v>
      </c>
    </row>
    <row r="1027" spans="1:4" ht="18" x14ac:dyDescent="0.35">
      <c r="A1027" s="1" t="s">
        <v>1060</v>
      </c>
      <c r="B1027" s="1" t="s">
        <v>64</v>
      </c>
      <c r="C1027" s="1" t="s">
        <v>52</v>
      </c>
      <c r="D1027" s="1" t="s">
        <v>39</v>
      </c>
    </row>
    <row r="1028" spans="1:4" ht="18" x14ac:dyDescent="0.35">
      <c r="A1028" s="1" t="s">
        <v>1061</v>
      </c>
      <c r="B1028" s="1" t="s">
        <v>64</v>
      </c>
      <c r="C1028" s="1" t="s">
        <v>52</v>
      </c>
      <c r="D1028" s="1" t="s">
        <v>20</v>
      </c>
    </row>
    <row r="1029" spans="1:4" ht="18" x14ac:dyDescent="0.35">
      <c r="A1029" s="1" t="s">
        <v>1062</v>
      </c>
      <c r="B1029" s="1" t="s">
        <v>59</v>
      </c>
      <c r="C1029" s="1" t="s">
        <v>52</v>
      </c>
      <c r="D1029" s="1" t="s">
        <v>55</v>
      </c>
    </row>
    <row r="1030" spans="1:4" ht="18" x14ac:dyDescent="0.35">
      <c r="A1030" s="1" t="s">
        <v>1063</v>
      </c>
      <c r="B1030" s="1" t="s">
        <v>64</v>
      </c>
      <c r="C1030" s="1" t="s">
        <v>19</v>
      </c>
      <c r="D1030" s="1" t="s">
        <v>20</v>
      </c>
    </row>
    <row r="1031" spans="1:4" ht="18" x14ac:dyDescent="0.35">
      <c r="A1031" s="1" t="s">
        <v>1064</v>
      </c>
      <c r="B1031" s="1" t="s">
        <v>64</v>
      </c>
      <c r="C1031" s="1" t="s">
        <v>38</v>
      </c>
      <c r="D1031" s="1" t="s">
        <v>79</v>
      </c>
    </row>
    <row r="1032" spans="1:4" ht="18" x14ac:dyDescent="0.35">
      <c r="A1032" s="1" t="s">
        <v>1065</v>
      </c>
      <c r="B1032" s="1" t="s">
        <v>59</v>
      </c>
      <c r="C1032" s="1" t="s">
        <v>38</v>
      </c>
      <c r="D1032" s="1" t="s">
        <v>39</v>
      </c>
    </row>
    <row r="1033" spans="1:4" ht="18" x14ac:dyDescent="0.35">
      <c r="A1033" s="1" t="s">
        <v>1066</v>
      </c>
      <c r="B1033" s="1" t="s">
        <v>104</v>
      </c>
      <c r="C1033" s="1" t="s">
        <v>52</v>
      </c>
      <c r="D1033" s="1" t="s">
        <v>20</v>
      </c>
    </row>
    <row r="1034" spans="1:4" ht="18" x14ac:dyDescent="0.35">
      <c r="A1034" s="1" t="s">
        <v>1067</v>
      </c>
      <c r="B1034" s="1" t="s">
        <v>64</v>
      </c>
      <c r="C1034" s="1" t="s">
        <v>30</v>
      </c>
      <c r="D1034" s="1" t="s">
        <v>55</v>
      </c>
    </row>
    <row r="1035" spans="1:4" ht="18" x14ac:dyDescent="0.35">
      <c r="A1035" s="1" t="s">
        <v>1068</v>
      </c>
      <c r="B1035" s="1" t="s">
        <v>104</v>
      </c>
      <c r="C1035" s="1" t="s">
        <v>60</v>
      </c>
      <c r="D1035" s="1" t="s">
        <v>20</v>
      </c>
    </row>
    <row r="1036" spans="1:4" ht="18" x14ac:dyDescent="0.35">
      <c r="A1036" s="1" t="s">
        <v>1069</v>
      </c>
      <c r="B1036" s="1" t="s">
        <v>64</v>
      </c>
      <c r="C1036" s="1" t="s">
        <v>38</v>
      </c>
      <c r="D1036" s="1" t="s">
        <v>20</v>
      </c>
    </row>
    <row r="1037" spans="1:4" ht="18" x14ac:dyDescent="0.35">
      <c r="A1037" s="1" t="s">
        <v>1070</v>
      </c>
      <c r="B1037" s="1" t="s">
        <v>48</v>
      </c>
      <c r="C1037" s="1" t="s">
        <v>52</v>
      </c>
      <c r="D1037" s="1" t="s">
        <v>39</v>
      </c>
    </row>
    <row r="1038" spans="1:4" ht="18" x14ac:dyDescent="0.35">
      <c r="A1038" s="1" t="s">
        <v>1071</v>
      </c>
      <c r="B1038" s="1" t="s">
        <v>43</v>
      </c>
      <c r="C1038" s="1" t="s">
        <v>30</v>
      </c>
      <c r="D1038" s="1" t="s">
        <v>55</v>
      </c>
    </row>
    <row r="1039" spans="1:4" ht="18" x14ac:dyDescent="0.35">
      <c r="A1039" s="1" t="s">
        <v>1072</v>
      </c>
      <c r="B1039" s="1" t="s">
        <v>43</v>
      </c>
      <c r="C1039" s="1" t="s">
        <v>38</v>
      </c>
      <c r="D1039" s="1" t="s">
        <v>39</v>
      </c>
    </row>
    <row r="1040" spans="1:4" ht="18" x14ac:dyDescent="0.35">
      <c r="A1040" s="1" t="s">
        <v>1073</v>
      </c>
      <c r="B1040" s="1" t="s">
        <v>104</v>
      </c>
      <c r="C1040" s="1" t="s">
        <v>19</v>
      </c>
      <c r="D1040" s="1" t="s">
        <v>20</v>
      </c>
    </row>
    <row r="1041" spans="1:4" ht="18" x14ac:dyDescent="0.35">
      <c r="A1041" s="1" t="s">
        <v>1074</v>
      </c>
      <c r="B1041" s="1" t="s">
        <v>64</v>
      </c>
      <c r="C1041" s="1" t="s">
        <v>30</v>
      </c>
      <c r="D1041" s="1" t="s">
        <v>79</v>
      </c>
    </row>
    <row r="1042" spans="1:4" ht="18" x14ac:dyDescent="0.35">
      <c r="A1042" s="1" t="s">
        <v>1075</v>
      </c>
      <c r="B1042" s="1" t="s">
        <v>48</v>
      </c>
      <c r="C1042" s="1" t="s">
        <v>60</v>
      </c>
      <c r="D1042" s="1" t="s">
        <v>20</v>
      </c>
    </row>
    <row r="1043" spans="1:4" ht="18" x14ac:dyDescent="0.35">
      <c r="A1043" s="1" t="s">
        <v>1076</v>
      </c>
      <c r="B1043" s="1" t="s">
        <v>18</v>
      </c>
      <c r="C1043" s="1" t="s">
        <v>30</v>
      </c>
      <c r="D1043" s="1" t="s">
        <v>49</v>
      </c>
    </row>
    <row r="1044" spans="1:4" ht="18" x14ac:dyDescent="0.35">
      <c r="A1044" s="1" t="s">
        <v>1077</v>
      </c>
      <c r="B1044" s="1" t="s">
        <v>104</v>
      </c>
      <c r="C1044" s="1" t="s">
        <v>19</v>
      </c>
      <c r="D1044" s="1" t="s">
        <v>55</v>
      </c>
    </row>
    <row r="1045" spans="1:4" ht="18" x14ac:dyDescent="0.35">
      <c r="A1045" s="1" t="s">
        <v>1078</v>
      </c>
      <c r="B1045" s="1" t="s">
        <v>43</v>
      </c>
      <c r="C1045" s="1" t="s">
        <v>19</v>
      </c>
      <c r="D1045" s="1" t="s">
        <v>20</v>
      </c>
    </row>
    <row r="1046" spans="1:4" ht="18" x14ac:dyDescent="0.35">
      <c r="A1046" s="1" t="s">
        <v>1079</v>
      </c>
      <c r="B1046" s="1" t="s">
        <v>48</v>
      </c>
      <c r="C1046" s="1" t="s">
        <v>38</v>
      </c>
      <c r="D1046" s="1" t="s">
        <v>79</v>
      </c>
    </row>
    <row r="1047" spans="1:4" ht="18" x14ac:dyDescent="0.35">
      <c r="A1047" s="1" t="s">
        <v>1080</v>
      </c>
      <c r="B1047" s="1" t="s">
        <v>29</v>
      </c>
      <c r="C1047" s="1" t="s">
        <v>60</v>
      </c>
      <c r="D1047" s="1" t="s">
        <v>49</v>
      </c>
    </row>
    <row r="1048" spans="1:4" ht="18" x14ac:dyDescent="0.35">
      <c r="A1048" s="1" t="s">
        <v>1081</v>
      </c>
      <c r="B1048" s="1" t="s">
        <v>104</v>
      </c>
      <c r="C1048" s="1" t="s">
        <v>30</v>
      </c>
      <c r="D1048" s="1" t="s">
        <v>39</v>
      </c>
    </row>
    <row r="1049" spans="1:4" ht="18" x14ac:dyDescent="0.35">
      <c r="A1049" s="1" t="s">
        <v>1082</v>
      </c>
      <c r="B1049" s="1" t="s">
        <v>64</v>
      </c>
      <c r="C1049" s="1" t="s">
        <v>19</v>
      </c>
      <c r="D1049" s="1" t="s">
        <v>39</v>
      </c>
    </row>
    <row r="1050" spans="1:4" ht="18" x14ac:dyDescent="0.35">
      <c r="A1050" s="1" t="s">
        <v>1083</v>
      </c>
      <c r="B1050" s="1" t="s">
        <v>18</v>
      </c>
      <c r="C1050" s="1" t="s">
        <v>30</v>
      </c>
      <c r="D1050" s="1" t="s">
        <v>49</v>
      </c>
    </row>
    <row r="1051" spans="1:4" ht="18" x14ac:dyDescent="0.35">
      <c r="A1051" s="1">
        <v>95934954</v>
      </c>
      <c r="B1051" s="1" t="s">
        <v>29</v>
      </c>
      <c r="C1051" s="1" t="s">
        <v>19</v>
      </c>
      <c r="D1051" s="1" t="s">
        <v>39</v>
      </c>
    </row>
    <row r="1052" spans="1:4" ht="18" x14ac:dyDescent="0.35">
      <c r="A1052" s="1" t="s">
        <v>1084</v>
      </c>
      <c r="B1052" s="1" t="s">
        <v>104</v>
      </c>
      <c r="C1052" s="1" t="s">
        <v>60</v>
      </c>
      <c r="D1052" s="1" t="s">
        <v>20</v>
      </c>
    </row>
    <row r="1053" spans="1:4" ht="18" x14ac:dyDescent="0.35">
      <c r="A1053" s="1" t="s">
        <v>1085</v>
      </c>
      <c r="B1053" s="1" t="s">
        <v>18</v>
      </c>
      <c r="C1053" s="1" t="s">
        <v>52</v>
      </c>
      <c r="D1053" s="1" t="s">
        <v>55</v>
      </c>
    </row>
    <row r="1054" spans="1:4" ht="18" x14ac:dyDescent="0.35">
      <c r="A1054" s="1" t="s">
        <v>1086</v>
      </c>
      <c r="B1054" s="1" t="s">
        <v>64</v>
      </c>
      <c r="C1054" s="1" t="s">
        <v>52</v>
      </c>
      <c r="D1054" s="1" t="s">
        <v>49</v>
      </c>
    </row>
    <row r="1055" spans="1:4" ht="18" x14ac:dyDescent="0.35">
      <c r="A1055" s="1" t="s">
        <v>1087</v>
      </c>
      <c r="B1055" s="1" t="s">
        <v>43</v>
      </c>
      <c r="C1055" s="1" t="s">
        <v>30</v>
      </c>
      <c r="D1055" s="1" t="s">
        <v>79</v>
      </c>
    </row>
    <row r="1056" spans="1:4" ht="18" x14ac:dyDescent="0.35">
      <c r="A1056" s="1" t="s">
        <v>1088</v>
      </c>
      <c r="B1056" s="1" t="s">
        <v>72</v>
      </c>
      <c r="C1056" s="1" t="s">
        <v>30</v>
      </c>
      <c r="D1056" s="1" t="s">
        <v>55</v>
      </c>
    </row>
    <row r="1057" spans="1:4" ht="18" x14ac:dyDescent="0.35">
      <c r="A1057" s="1" t="s">
        <v>1089</v>
      </c>
      <c r="B1057" s="1" t="s">
        <v>104</v>
      </c>
      <c r="C1057" s="1" t="s">
        <v>19</v>
      </c>
      <c r="D1057" s="1" t="s">
        <v>79</v>
      </c>
    </row>
    <row r="1058" spans="1:4" ht="18" x14ac:dyDescent="0.35">
      <c r="A1058" s="1" t="s">
        <v>1090</v>
      </c>
      <c r="B1058" s="1" t="s">
        <v>59</v>
      </c>
      <c r="C1058" s="1" t="s">
        <v>52</v>
      </c>
      <c r="D1058" s="1" t="s">
        <v>79</v>
      </c>
    </row>
    <row r="1059" spans="1:4" ht="18" x14ac:dyDescent="0.35">
      <c r="A1059" s="1" t="s">
        <v>1091</v>
      </c>
      <c r="B1059" s="1" t="s">
        <v>29</v>
      </c>
      <c r="C1059" s="1" t="s">
        <v>52</v>
      </c>
      <c r="D1059" s="1" t="s">
        <v>49</v>
      </c>
    </row>
    <row r="1060" spans="1:4" ht="18" x14ac:dyDescent="0.35">
      <c r="A1060" s="1" t="s">
        <v>1092</v>
      </c>
      <c r="B1060" s="1" t="s">
        <v>43</v>
      </c>
      <c r="C1060" s="1" t="s">
        <v>30</v>
      </c>
      <c r="D1060" s="1" t="s">
        <v>79</v>
      </c>
    </row>
    <row r="1061" spans="1:4" ht="18" x14ac:dyDescent="0.35">
      <c r="A1061" s="1" t="s">
        <v>1093</v>
      </c>
      <c r="B1061" s="1" t="s">
        <v>59</v>
      </c>
      <c r="C1061" s="1" t="s">
        <v>38</v>
      </c>
      <c r="D1061" s="1" t="s">
        <v>20</v>
      </c>
    </row>
    <row r="1062" spans="1:4" ht="18" x14ac:dyDescent="0.35">
      <c r="A1062" s="1" t="s">
        <v>1094</v>
      </c>
      <c r="B1062" s="1" t="s">
        <v>48</v>
      </c>
      <c r="C1062" s="1" t="s">
        <v>30</v>
      </c>
      <c r="D1062" s="1" t="s">
        <v>20</v>
      </c>
    </row>
    <row r="1063" spans="1:4" ht="18" x14ac:dyDescent="0.35">
      <c r="A1063" s="1" t="s">
        <v>1095</v>
      </c>
      <c r="B1063" s="1" t="s">
        <v>18</v>
      </c>
      <c r="C1063" s="1" t="s">
        <v>60</v>
      </c>
      <c r="D1063" s="1" t="s">
        <v>49</v>
      </c>
    </row>
    <row r="1064" spans="1:4" ht="18" x14ac:dyDescent="0.35">
      <c r="A1064" s="1" t="s">
        <v>1096</v>
      </c>
      <c r="B1064" s="1" t="s">
        <v>64</v>
      </c>
      <c r="C1064" s="1" t="s">
        <v>38</v>
      </c>
      <c r="D1064" s="1" t="s">
        <v>55</v>
      </c>
    </row>
    <row r="1065" spans="1:4" ht="18" x14ac:dyDescent="0.35">
      <c r="A1065" s="1" t="s">
        <v>1097</v>
      </c>
      <c r="B1065" s="1" t="s">
        <v>72</v>
      </c>
      <c r="C1065" s="1" t="s">
        <v>30</v>
      </c>
      <c r="D1065" s="1" t="s">
        <v>55</v>
      </c>
    </row>
    <row r="1066" spans="1:4" ht="18" x14ac:dyDescent="0.35">
      <c r="A1066" s="1" t="s">
        <v>1098</v>
      </c>
      <c r="B1066" s="1" t="s">
        <v>59</v>
      </c>
      <c r="C1066" s="1" t="s">
        <v>30</v>
      </c>
      <c r="D1066" s="1" t="s">
        <v>49</v>
      </c>
    </row>
    <row r="1067" spans="1:4" ht="18" x14ac:dyDescent="0.35">
      <c r="A1067" s="1" t="s">
        <v>1099</v>
      </c>
      <c r="B1067" s="1" t="s">
        <v>64</v>
      </c>
      <c r="C1067" s="1" t="s">
        <v>60</v>
      </c>
      <c r="D1067" s="1" t="s">
        <v>55</v>
      </c>
    </row>
    <row r="1068" spans="1:4" ht="18" x14ac:dyDescent="0.35">
      <c r="A1068" s="1" t="s">
        <v>1100</v>
      </c>
      <c r="B1068" s="1" t="s">
        <v>48</v>
      </c>
      <c r="C1068" s="1" t="s">
        <v>52</v>
      </c>
      <c r="D1068" s="1" t="s">
        <v>79</v>
      </c>
    </row>
    <row r="1069" spans="1:4" ht="18" x14ac:dyDescent="0.35">
      <c r="A1069" s="1" t="s">
        <v>1101</v>
      </c>
      <c r="B1069" s="1" t="s">
        <v>64</v>
      </c>
      <c r="C1069" s="1" t="s">
        <v>19</v>
      </c>
      <c r="D1069" s="1" t="s">
        <v>49</v>
      </c>
    </row>
    <row r="1070" spans="1:4" ht="18" x14ac:dyDescent="0.35">
      <c r="A1070" s="1" t="s">
        <v>1102</v>
      </c>
      <c r="B1070" s="1" t="s">
        <v>18</v>
      </c>
      <c r="C1070" s="1" t="s">
        <v>52</v>
      </c>
      <c r="D1070" s="1" t="s">
        <v>39</v>
      </c>
    </row>
    <row r="1071" spans="1:4" ht="18" x14ac:dyDescent="0.35">
      <c r="A1071" s="1" t="s">
        <v>1103</v>
      </c>
      <c r="B1071" s="1" t="s">
        <v>48</v>
      </c>
      <c r="C1071" s="1" t="s">
        <v>30</v>
      </c>
      <c r="D1071" s="1" t="s">
        <v>49</v>
      </c>
    </row>
    <row r="1072" spans="1:4" ht="18" x14ac:dyDescent="0.35">
      <c r="A1072" s="1" t="s">
        <v>1104</v>
      </c>
      <c r="B1072" s="1" t="s">
        <v>29</v>
      </c>
      <c r="C1072" s="1" t="s">
        <v>38</v>
      </c>
      <c r="D1072" s="1" t="s">
        <v>20</v>
      </c>
    </row>
    <row r="1073" spans="1:4" ht="18" x14ac:dyDescent="0.35">
      <c r="A1073" s="1" t="s">
        <v>1105</v>
      </c>
      <c r="B1073" s="1" t="s">
        <v>29</v>
      </c>
      <c r="C1073" s="1" t="s">
        <v>38</v>
      </c>
      <c r="D1073" s="1" t="s">
        <v>55</v>
      </c>
    </row>
    <row r="1074" spans="1:4" ht="18" x14ac:dyDescent="0.35">
      <c r="A1074" s="1" t="s">
        <v>1106</v>
      </c>
      <c r="B1074" s="1" t="s">
        <v>104</v>
      </c>
      <c r="C1074" s="1" t="s">
        <v>60</v>
      </c>
      <c r="D1074" s="1" t="s">
        <v>49</v>
      </c>
    </row>
    <row r="1075" spans="1:4" ht="18" x14ac:dyDescent="0.35">
      <c r="A1075" s="1" t="s">
        <v>1107</v>
      </c>
      <c r="B1075" s="1" t="s">
        <v>64</v>
      </c>
      <c r="C1075" s="1" t="s">
        <v>52</v>
      </c>
      <c r="D1075" s="1" t="s">
        <v>20</v>
      </c>
    </row>
    <row r="1076" spans="1:4" ht="18" x14ac:dyDescent="0.35">
      <c r="A1076" s="1" t="s">
        <v>1108</v>
      </c>
      <c r="B1076" s="1" t="s">
        <v>104</v>
      </c>
      <c r="C1076" s="1" t="s">
        <v>30</v>
      </c>
      <c r="D1076" s="1" t="s">
        <v>39</v>
      </c>
    </row>
    <row r="1077" spans="1:4" ht="18" x14ac:dyDescent="0.35">
      <c r="A1077" s="1" t="s">
        <v>1109</v>
      </c>
      <c r="B1077" s="1" t="s">
        <v>64</v>
      </c>
      <c r="C1077" s="1" t="s">
        <v>38</v>
      </c>
      <c r="D1077" s="1" t="s">
        <v>39</v>
      </c>
    </row>
    <row r="1078" spans="1:4" ht="18" x14ac:dyDescent="0.35">
      <c r="A1078" s="1" t="s">
        <v>1110</v>
      </c>
      <c r="B1078" s="1" t="s">
        <v>18</v>
      </c>
      <c r="C1078" s="1" t="s">
        <v>60</v>
      </c>
      <c r="D1078" s="1" t="s">
        <v>39</v>
      </c>
    </row>
    <row r="1079" spans="1:4" ht="18" x14ac:dyDescent="0.35">
      <c r="A1079" s="1" t="s">
        <v>1111</v>
      </c>
      <c r="B1079" s="1" t="s">
        <v>43</v>
      </c>
      <c r="C1079" s="1" t="s">
        <v>60</v>
      </c>
      <c r="D1079" s="1" t="s">
        <v>55</v>
      </c>
    </row>
    <row r="1080" spans="1:4" ht="18" x14ac:dyDescent="0.35">
      <c r="A1080" s="1" t="s">
        <v>1112</v>
      </c>
      <c r="B1080" s="1" t="s">
        <v>29</v>
      </c>
      <c r="C1080" s="1" t="s">
        <v>19</v>
      </c>
      <c r="D1080" s="1" t="s">
        <v>49</v>
      </c>
    </row>
    <row r="1081" spans="1:4" ht="18" x14ac:dyDescent="0.35">
      <c r="A1081" s="1" t="s">
        <v>1113</v>
      </c>
      <c r="B1081" s="1" t="s">
        <v>104</v>
      </c>
      <c r="C1081" s="1" t="s">
        <v>30</v>
      </c>
      <c r="D1081" s="1" t="s">
        <v>49</v>
      </c>
    </row>
    <row r="1082" spans="1:4" ht="18" x14ac:dyDescent="0.35">
      <c r="A1082" s="1" t="s">
        <v>1114</v>
      </c>
      <c r="B1082" s="1" t="s">
        <v>59</v>
      </c>
      <c r="C1082" s="1" t="s">
        <v>30</v>
      </c>
      <c r="D1082" s="1" t="s">
        <v>49</v>
      </c>
    </row>
    <row r="1083" spans="1:4" ht="18" x14ac:dyDescent="0.35">
      <c r="A1083" s="1" t="s">
        <v>1115</v>
      </c>
      <c r="B1083" s="1" t="s">
        <v>29</v>
      </c>
      <c r="C1083" s="1" t="s">
        <v>30</v>
      </c>
      <c r="D1083" s="1" t="s">
        <v>20</v>
      </c>
    </row>
    <row r="1084" spans="1:4" ht="18" x14ac:dyDescent="0.35">
      <c r="A1084" s="1" t="s">
        <v>1116</v>
      </c>
      <c r="B1084" s="1" t="s">
        <v>72</v>
      </c>
      <c r="C1084" s="1" t="s">
        <v>38</v>
      </c>
      <c r="D1084" s="1" t="s">
        <v>55</v>
      </c>
    </row>
    <row r="1085" spans="1:4" ht="18" x14ac:dyDescent="0.35">
      <c r="A1085" s="1" t="s">
        <v>1117</v>
      </c>
      <c r="B1085" s="1" t="s">
        <v>72</v>
      </c>
      <c r="C1085" s="1" t="s">
        <v>19</v>
      </c>
      <c r="D1085" s="1" t="s">
        <v>49</v>
      </c>
    </row>
    <row r="1086" spans="1:4" ht="18" x14ac:dyDescent="0.35">
      <c r="A1086" s="1" t="s">
        <v>1118</v>
      </c>
      <c r="B1086" s="1" t="s">
        <v>48</v>
      </c>
      <c r="C1086" s="1" t="s">
        <v>30</v>
      </c>
      <c r="D1086" s="1" t="s">
        <v>20</v>
      </c>
    </row>
    <row r="1087" spans="1:4" ht="18" x14ac:dyDescent="0.35">
      <c r="A1087" s="1" t="s">
        <v>1119</v>
      </c>
      <c r="B1087" s="1" t="s">
        <v>43</v>
      </c>
      <c r="C1087" s="1" t="s">
        <v>30</v>
      </c>
      <c r="D1087" s="1" t="s">
        <v>49</v>
      </c>
    </row>
    <row r="1088" spans="1:4" ht="18" x14ac:dyDescent="0.35">
      <c r="A1088" s="1" t="s">
        <v>1120</v>
      </c>
      <c r="B1088" s="1" t="s">
        <v>104</v>
      </c>
      <c r="C1088" s="1" t="s">
        <v>30</v>
      </c>
      <c r="D1088" s="1" t="s">
        <v>49</v>
      </c>
    </row>
    <row r="1089" spans="1:4" ht="18" x14ac:dyDescent="0.35">
      <c r="A1089" s="1" t="s">
        <v>1121</v>
      </c>
      <c r="B1089" s="1" t="s">
        <v>64</v>
      </c>
      <c r="C1089" s="1" t="s">
        <v>38</v>
      </c>
      <c r="D1089" s="1" t="s">
        <v>39</v>
      </c>
    </row>
    <row r="1090" spans="1:4" ht="18" x14ac:dyDescent="0.35">
      <c r="A1090" s="1" t="s">
        <v>1122</v>
      </c>
      <c r="B1090" s="1" t="s">
        <v>29</v>
      </c>
      <c r="C1090" s="1" t="s">
        <v>38</v>
      </c>
      <c r="D1090" s="1" t="s">
        <v>79</v>
      </c>
    </row>
    <row r="1091" spans="1:4" ht="18" x14ac:dyDescent="0.35">
      <c r="A1091" s="1" t="s">
        <v>1123</v>
      </c>
      <c r="B1091" s="1" t="s">
        <v>72</v>
      </c>
      <c r="C1091" s="1" t="s">
        <v>30</v>
      </c>
      <c r="D1091" s="1" t="s">
        <v>49</v>
      </c>
    </row>
    <row r="1092" spans="1:4" ht="18" x14ac:dyDescent="0.35">
      <c r="A1092" s="1" t="s">
        <v>1124</v>
      </c>
      <c r="B1092" s="1" t="s">
        <v>48</v>
      </c>
      <c r="C1092" s="1" t="s">
        <v>30</v>
      </c>
      <c r="D1092" s="1" t="s">
        <v>79</v>
      </c>
    </row>
    <row r="1093" spans="1:4" ht="18" x14ac:dyDescent="0.35">
      <c r="A1093" s="1" t="s">
        <v>1125</v>
      </c>
      <c r="B1093" s="1" t="s">
        <v>43</v>
      </c>
      <c r="C1093" s="1" t="s">
        <v>30</v>
      </c>
      <c r="D1093" s="1" t="s">
        <v>49</v>
      </c>
    </row>
    <row r="1094" spans="1:4" ht="18" x14ac:dyDescent="0.35">
      <c r="A1094" s="1" t="s">
        <v>1126</v>
      </c>
      <c r="B1094" s="1" t="s">
        <v>64</v>
      </c>
      <c r="C1094" s="1" t="s">
        <v>60</v>
      </c>
      <c r="D1094" s="1" t="s">
        <v>39</v>
      </c>
    </row>
    <row r="1095" spans="1:4" ht="18" x14ac:dyDescent="0.35">
      <c r="A1095" s="1" t="s">
        <v>1127</v>
      </c>
      <c r="B1095" s="1" t="s">
        <v>43</v>
      </c>
      <c r="C1095" s="1" t="s">
        <v>60</v>
      </c>
      <c r="D1095" s="1" t="s">
        <v>49</v>
      </c>
    </row>
    <row r="1096" spans="1:4" ht="18" x14ac:dyDescent="0.35">
      <c r="A1096" s="1" t="s">
        <v>1128</v>
      </c>
      <c r="B1096" s="1" t="s">
        <v>43</v>
      </c>
      <c r="C1096" s="1" t="s">
        <v>52</v>
      </c>
      <c r="D1096" s="1" t="s">
        <v>20</v>
      </c>
    </row>
    <row r="1097" spans="1:4" ht="18" x14ac:dyDescent="0.35">
      <c r="A1097" s="2" t="s">
        <v>1129</v>
      </c>
      <c r="B1097" s="1" t="s">
        <v>43</v>
      </c>
      <c r="C1097" s="1" t="s">
        <v>38</v>
      </c>
      <c r="D1097" s="1" t="s">
        <v>55</v>
      </c>
    </row>
    <row r="1098" spans="1:4" ht="18" x14ac:dyDescent="0.35">
      <c r="A1098" s="1" t="s">
        <v>1130</v>
      </c>
      <c r="B1098" s="1" t="s">
        <v>48</v>
      </c>
      <c r="C1098" s="1" t="s">
        <v>30</v>
      </c>
      <c r="D1098" s="1" t="s">
        <v>79</v>
      </c>
    </row>
    <row r="1099" spans="1:4" ht="18" x14ac:dyDescent="0.35">
      <c r="A1099" s="1" t="s">
        <v>1131</v>
      </c>
      <c r="B1099" s="1" t="s">
        <v>43</v>
      </c>
      <c r="C1099" s="1" t="s">
        <v>19</v>
      </c>
      <c r="D1099" s="1" t="s">
        <v>79</v>
      </c>
    </row>
    <row r="1100" spans="1:4" ht="18" x14ac:dyDescent="0.35">
      <c r="A1100" s="1" t="s">
        <v>1132</v>
      </c>
      <c r="B1100" s="1" t="s">
        <v>104</v>
      </c>
      <c r="C1100" s="1" t="s">
        <v>52</v>
      </c>
      <c r="D1100" s="1" t="s">
        <v>79</v>
      </c>
    </row>
    <row r="1101" spans="1:4" ht="18" x14ac:dyDescent="0.35">
      <c r="A1101" s="1" t="s">
        <v>1133</v>
      </c>
      <c r="B1101" s="1" t="s">
        <v>29</v>
      </c>
      <c r="C1101" s="1" t="s">
        <v>19</v>
      </c>
      <c r="D1101" s="1" t="s">
        <v>49</v>
      </c>
    </row>
    <row r="1102" spans="1:4" ht="18" x14ac:dyDescent="0.35">
      <c r="A1102" s="1" t="s">
        <v>1134</v>
      </c>
      <c r="B1102" s="1" t="s">
        <v>104</v>
      </c>
      <c r="C1102" s="1" t="s">
        <v>52</v>
      </c>
      <c r="D1102" s="1" t="s">
        <v>55</v>
      </c>
    </row>
    <row r="1103" spans="1:4" ht="18" x14ac:dyDescent="0.35">
      <c r="A1103" s="1" t="s">
        <v>1135</v>
      </c>
      <c r="B1103" s="1" t="s">
        <v>72</v>
      </c>
      <c r="C1103" s="1" t="s">
        <v>38</v>
      </c>
      <c r="D1103" s="1" t="s">
        <v>20</v>
      </c>
    </row>
    <row r="1104" spans="1:4" ht="18" x14ac:dyDescent="0.35">
      <c r="A1104" s="1" t="s">
        <v>1136</v>
      </c>
      <c r="B1104" s="1" t="s">
        <v>104</v>
      </c>
      <c r="C1104" s="1" t="s">
        <v>30</v>
      </c>
      <c r="D1104" s="1" t="s">
        <v>79</v>
      </c>
    </row>
    <row r="1105" spans="1:4" ht="18" x14ac:dyDescent="0.35">
      <c r="A1105" s="1" t="s">
        <v>1137</v>
      </c>
      <c r="B1105" s="1" t="s">
        <v>43</v>
      </c>
      <c r="C1105" s="1" t="s">
        <v>52</v>
      </c>
      <c r="D1105" s="1" t="s">
        <v>20</v>
      </c>
    </row>
    <row r="1106" spans="1:4" ht="18" x14ac:dyDescent="0.35">
      <c r="A1106" s="1" t="s">
        <v>1138</v>
      </c>
      <c r="B1106" s="1" t="s">
        <v>43</v>
      </c>
      <c r="C1106" s="1" t="s">
        <v>38</v>
      </c>
      <c r="D1106" s="1" t="s">
        <v>55</v>
      </c>
    </row>
    <row r="1107" spans="1:4" ht="18" x14ac:dyDescent="0.35">
      <c r="A1107" s="1" t="s">
        <v>1139</v>
      </c>
      <c r="B1107" s="1" t="s">
        <v>29</v>
      </c>
      <c r="C1107" s="1" t="s">
        <v>30</v>
      </c>
      <c r="D1107" s="1" t="s">
        <v>20</v>
      </c>
    </row>
    <row r="1108" spans="1:4" ht="18" x14ac:dyDescent="0.35">
      <c r="A1108" s="1" t="s">
        <v>1140</v>
      </c>
      <c r="B1108" s="1" t="s">
        <v>43</v>
      </c>
      <c r="C1108" s="1" t="s">
        <v>19</v>
      </c>
      <c r="D1108" s="1" t="s">
        <v>49</v>
      </c>
    </row>
    <row r="1109" spans="1:4" ht="18" x14ac:dyDescent="0.35">
      <c r="A1109" s="1" t="s">
        <v>1141</v>
      </c>
      <c r="B1109" s="1" t="s">
        <v>59</v>
      </c>
      <c r="C1109" s="1" t="s">
        <v>60</v>
      </c>
      <c r="D1109" s="1" t="s">
        <v>79</v>
      </c>
    </row>
    <row r="1110" spans="1:4" ht="18" x14ac:dyDescent="0.35">
      <c r="A1110" s="1" t="s">
        <v>1142</v>
      </c>
      <c r="B1110" s="1" t="s">
        <v>72</v>
      </c>
      <c r="C1110" s="1" t="s">
        <v>52</v>
      </c>
      <c r="D1110" s="1" t="s">
        <v>55</v>
      </c>
    </row>
    <row r="1111" spans="1:4" ht="18" x14ac:dyDescent="0.35">
      <c r="A1111" s="1" t="s">
        <v>1143</v>
      </c>
      <c r="B1111" s="1" t="s">
        <v>104</v>
      </c>
      <c r="C1111" s="1" t="s">
        <v>60</v>
      </c>
      <c r="D1111" s="1" t="s">
        <v>39</v>
      </c>
    </row>
    <row r="1112" spans="1:4" ht="18" x14ac:dyDescent="0.35">
      <c r="A1112" s="1" t="s">
        <v>1144</v>
      </c>
      <c r="B1112" s="1" t="s">
        <v>72</v>
      </c>
      <c r="C1112" s="1" t="s">
        <v>52</v>
      </c>
      <c r="D1112" s="1" t="s">
        <v>49</v>
      </c>
    </row>
    <row r="1113" spans="1:4" ht="18" x14ac:dyDescent="0.35">
      <c r="A1113" s="1" t="s">
        <v>1145</v>
      </c>
      <c r="B1113" s="1" t="s">
        <v>72</v>
      </c>
      <c r="C1113" s="1" t="s">
        <v>30</v>
      </c>
      <c r="D1113" s="1" t="s">
        <v>55</v>
      </c>
    </row>
    <row r="1114" spans="1:4" ht="18" x14ac:dyDescent="0.35">
      <c r="A1114" s="1" t="s">
        <v>1146</v>
      </c>
      <c r="B1114" s="1" t="s">
        <v>43</v>
      </c>
      <c r="C1114" s="1" t="s">
        <v>52</v>
      </c>
      <c r="D1114" s="1" t="s">
        <v>49</v>
      </c>
    </row>
    <row r="1115" spans="1:4" ht="18" x14ac:dyDescent="0.35">
      <c r="A1115" s="1" t="s">
        <v>1147</v>
      </c>
      <c r="B1115" s="1" t="s">
        <v>59</v>
      </c>
      <c r="C1115" s="1" t="s">
        <v>30</v>
      </c>
      <c r="D1115" s="1" t="s">
        <v>49</v>
      </c>
    </row>
    <row r="1116" spans="1:4" ht="18" x14ac:dyDescent="0.35">
      <c r="A1116" s="1" t="s">
        <v>1148</v>
      </c>
      <c r="B1116" s="1" t="s">
        <v>29</v>
      </c>
      <c r="C1116" s="1" t="s">
        <v>38</v>
      </c>
      <c r="D1116" s="1" t="s">
        <v>55</v>
      </c>
    </row>
    <row r="1117" spans="1:4" ht="18" x14ac:dyDescent="0.35">
      <c r="A1117" s="1" t="s">
        <v>1149</v>
      </c>
      <c r="B1117" s="1" t="s">
        <v>104</v>
      </c>
      <c r="C1117" s="1" t="s">
        <v>19</v>
      </c>
      <c r="D1117" s="1" t="s">
        <v>39</v>
      </c>
    </row>
    <row r="1118" spans="1:4" ht="18" x14ac:dyDescent="0.35">
      <c r="A1118" s="2" t="s">
        <v>1150</v>
      </c>
      <c r="B1118" s="1" t="s">
        <v>43</v>
      </c>
      <c r="C1118" s="1" t="s">
        <v>38</v>
      </c>
      <c r="D1118" s="1" t="s">
        <v>20</v>
      </c>
    </row>
    <row r="1119" spans="1:4" ht="18" x14ac:dyDescent="0.35">
      <c r="A1119" s="1">
        <v>99221589</v>
      </c>
      <c r="B1119" s="1" t="s">
        <v>29</v>
      </c>
      <c r="C1119" s="1" t="s">
        <v>60</v>
      </c>
      <c r="D1119" s="1" t="s">
        <v>20</v>
      </c>
    </row>
    <row r="1120" spans="1:4" ht="18" x14ac:dyDescent="0.35">
      <c r="A1120" s="1" t="s">
        <v>1151</v>
      </c>
      <c r="B1120" s="1" t="s">
        <v>18</v>
      </c>
      <c r="C1120" s="1" t="s">
        <v>38</v>
      </c>
      <c r="D1120" s="1" t="s">
        <v>79</v>
      </c>
    </row>
    <row r="1121" spans="1:4" ht="18" x14ac:dyDescent="0.35">
      <c r="A1121" s="1" t="s">
        <v>1152</v>
      </c>
      <c r="B1121" s="1" t="s">
        <v>48</v>
      </c>
      <c r="C1121" s="1" t="s">
        <v>60</v>
      </c>
      <c r="D1121" s="1" t="s">
        <v>39</v>
      </c>
    </row>
    <row r="1122" spans="1:4" ht="18" x14ac:dyDescent="0.35">
      <c r="A1122" s="1" t="s">
        <v>1153</v>
      </c>
      <c r="B1122" s="1" t="s">
        <v>64</v>
      </c>
      <c r="C1122" s="1" t="s">
        <v>52</v>
      </c>
      <c r="D1122" s="1" t="s">
        <v>20</v>
      </c>
    </row>
    <row r="1123" spans="1:4" ht="18" x14ac:dyDescent="0.35">
      <c r="A1123" s="1" t="s">
        <v>1154</v>
      </c>
      <c r="B1123" s="1" t="s">
        <v>18</v>
      </c>
      <c r="C1123" s="1" t="s">
        <v>60</v>
      </c>
      <c r="D1123" s="1" t="s">
        <v>20</v>
      </c>
    </row>
    <row r="1124" spans="1:4" ht="18" x14ac:dyDescent="0.35">
      <c r="A1124" s="1" t="s">
        <v>1155</v>
      </c>
      <c r="B1124" s="1" t="s">
        <v>59</v>
      </c>
      <c r="C1124" s="1" t="s">
        <v>38</v>
      </c>
      <c r="D1124" s="1" t="s">
        <v>39</v>
      </c>
    </row>
    <row r="1125" spans="1:4" ht="18" x14ac:dyDescent="0.35">
      <c r="A1125" s="1" t="s">
        <v>1156</v>
      </c>
      <c r="B1125" s="1" t="s">
        <v>72</v>
      </c>
      <c r="C1125" s="1" t="s">
        <v>30</v>
      </c>
      <c r="D1125" s="1" t="s">
        <v>39</v>
      </c>
    </row>
    <row r="1126" spans="1:4" ht="18" x14ac:dyDescent="0.35">
      <c r="A1126" s="1" t="s">
        <v>1157</v>
      </c>
      <c r="B1126" s="1" t="s">
        <v>59</v>
      </c>
      <c r="C1126" s="1" t="s">
        <v>52</v>
      </c>
      <c r="D1126" s="1" t="s">
        <v>49</v>
      </c>
    </row>
    <row r="1127" spans="1:4" ht="18" x14ac:dyDescent="0.35">
      <c r="A1127" s="1" t="s">
        <v>1158</v>
      </c>
      <c r="B1127" s="1" t="s">
        <v>72</v>
      </c>
      <c r="C1127" s="1" t="s">
        <v>60</v>
      </c>
      <c r="D1127" s="1" t="s">
        <v>20</v>
      </c>
    </row>
    <row r="1128" spans="1:4" ht="18" x14ac:dyDescent="0.35">
      <c r="A1128" s="1" t="s">
        <v>1159</v>
      </c>
      <c r="B1128" s="1" t="s">
        <v>104</v>
      </c>
      <c r="C1128" s="1" t="s">
        <v>60</v>
      </c>
      <c r="D1128" s="1" t="s">
        <v>20</v>
      </c>
    </row>
    <row r="1129" spans="1:4" ht="18" x14ac:dyDescent="0.35">
      <c r="A1129" s="1" t="s">
        <v>1160</v>
      </c>
      <c r="B1129" s="1" t="s">
        <v>43</v>
      </c>
      <c r="C1129" s="1" t="s">
        <v>38</v>
      </c>
      <c r="D1129" s="1" t="s">
        <v>20</v>
      </c>
    </row>
    <row r="1130" spans="1:4" ht="18" x14ac:dyDescent="0.35">
      <c r="A1130" s="1" t="s">
        <v>1161</v>
      </c>
      <c r="B1130" s="1" t="s">
        <v>64</v>
      </c>
      <c r="C1130" s="1" t="s">
        <v>38</v>
      </c>
      <c r="D1130" s="1" t="s">
        <v>49</v>
      </c>
    </row>
    <row r="1131" spans="1:4" ht="18" x14ac:dyDescent="0.35">
      <c r="A1131" s="1">
        <v>99717446</v>
      </c>
      <c r="B1131" s="1" t="s">
        <v>104</v>
      </c>
      <c r="C1131" s="1" t="s">
        <v>52</v>
      </c>
      <c r="D1131" s="1" t="s">
        <v>20</v>
      </c>
    </row>
    <row r="1132" spans="1:4" ht="18" x14ac:dyDescent="0.35">
      <c r="A1132" s="1" t="s">
        <v>1162</v>
      </c>
      <c r="B1132" s="1" t="s">
        <v>43</v>
      </c>
      <c r="C1132" s="1" t="s">
        <v>52</v>
      </c>
      <c r="D1132" s="1" t="s">
        <v>39</v>
      </c>
    </row>
    <row r="1133" spans="1:4" ht="18" x14ac:dyDescent="0.35">
      <c r="A1133" s="1" t="s">
        <v>1163</v>
      </c>
      <c r="B1133" s="1" t="s">
        <v>18</v>
      </c>
      <c r="C1133" s="1" t="s">
        <v>38</v>
      </c>
      <c r="D1133" s="1" t="s">
        <v>79</v>
      </c>
    </row>
    <row r="1134" spans="1:4" ht="18" x14ac:dyDescent="0.35">
      <c r="A1134" s="1" t="s">
        <v>1164</v>
      </c>
      <c r="B1134" s="1" t="s">
        <v>43</v>
      </c>
      <c r="C1134" s="1" t="s">
        <v>38</v>
      </c>
      <c r="D1134" s="1" t="s">
        <v>79</v>
      </c>
    </row>
    <row r="1135" spans="1:4" ht="18" x14ac:dyDescent="0.35">
      <c r="A1135" s="1" t="s">
        <v>1165</v>
      </c>
      <c r="B1135" s="1" t="s">
        <v>64</v>
      </c>
      <c r="C1135" s="1" t="s">
        <v>52</v>
      </c>
      <c r="D1135" s="1" t="s">
        <v>55</v>
      </c>
    </row>
    <row r="1136" spans="1:4" ht="18" x14ac:dyDescent="0.35">
      <c r="A1136" s="1" t="s">
        <v>1166</v>
      </c>
      <c r="B1136" s="1" t="s">
        <v>72</v>
      </c>
      <c r="C1136" s="1" t="s">
        <v>38</v>
      </c>
      <c r="D1136" s="1" t="s">
        <v>49</v>
      </c>
    </row>
    <row r="1137" spans="1:4" ht="18" x14ac:dyDescent="0.35">
      <c r="A1137" s="1" t="s">
        <v>1167</v>
      </c>
      <c r="B1137" s="1" t="s">
        <v>59</v>
      </c>
      <c r="C1137" s="1" t="s">
        <v>30</v>
      </c>
      <c r="D1137" s="1" t="s">
        <v>49</v>
      </c>
    </row>
    <row r="1138" spans="1:4" ht="18" x14ac:dyDescent="0.35">
      <c r="A1138" s="1" t="s">
        <v>1168</v>
      </c>
      <c r="B1138" s="1" t="s">
        <v>64</v>
      </c>
      <c r="C1138" s="1" t="s">
        <v>52</v>
      </c>
      <c r="D1138" s="1" t="s">
        <v>49</v>
      </c>
    </row>
    <row r="1139" spans="1:4" ht="18" x14ac:dyDescent="0.35">
      <c r="A1139" s="1" t="s">
        <v>1169</v>
      </c>
      <c r="B1139" s="1" t="s">
        <v>72</v>
      </c>
      <c r="C1139" s="1" t="s">
        <v>38</v>
      </c>
      <c r="D1139" s="1" t="s">
        <v>49</v>
      </c>
    </row>
    <row r="1140" spans="1:4" ht="18" x14ac:dyDescent="0.35">
      <c r="A1140" s="1">
        <v>29714299</v>
      </c>
      <c r="B1140" s="1" t="s">
        <v>64</v>
      </c>
      <c r="C1140" s="1" t="s">
        <v>52</v>
      </c>
      <c r="D1140" s="1" t="s">
        <v>20</v>
      </c>
    </row>
    <row r="1141" spans="1:4" ht="18" x14ac:dyDescent="0.35">
      <c r="A1141" s="1" t="s">
        <v>1170</v>
      </c>
      <c r="B1141" s="1" t="s">
        <v>18</v>
      </c>
      <c r="C1141" s="1" t="s">
        <v>30</v>
      </c>
      <c r="D1141" s="1" t="s">
        <v>79</v>
      </c>
    </row>
    <row r="1142" spans="1:4" ht="18" x14ac:dyDescent="0.35">
      <c r="A1142" s="1" t="s">
        <v>1171</v>
      </c>
      <c r="B1142" s="1" t="s">
        <v>43</v>
      </c>
      <c r="C1142" s="1" t="s">
        <v>38</v>
      </c>
      <c r="D1142" s="1" t="s">
        <v>49</v>
      </c>
    </row>
    <row r="1143" spans="1:4" ht="18" x14ac:dyDescent="0.35">
      <c r="A1143" s="1" t="s">
        <v>1172</v>
      </c>
      <c r="B1143" s="1" t="s">
        <v>18</v>
      </c>
      <c r="C1143" s="1" t="s">
        <v>52</v>
      </c>
      <c r="D1143" s="1" t="s">
        <v>79</v>
      </c>
    </row>
    <row r="1144" spans="1:4" ht="18" x14ac:dyDescent="0.35">
      <c r="A1144" s="1">
        <v>24006582</v>
      </c>
      <c r="B1144" s="1" t="s">
        <v>48</v>
      </c>
      <c r="C1144" s="1" t="s">
        <v>38</v>
      </c>
      <c r="D1144" s="1" t="s">
        <v>79</v>
      </c>
    </row>
    <row r="1145" spans="1:4" ht="18" x14ac:dyDescent="0.35">
      <c r="A1145" s="1" t="s">
        <v>1173</v>
      </c>
      <c r="B1145" s="1" t="s">
        <v>18</v>
      </c>
      <c r="C1145" s="1" t="s">
        <v>60</v>
      </c>
      <c r="D1145" s="1" t="s">
        <v>39</v>
      </c>
    </row>
    <row r="1146" spans="1:4" ht="18" x14ac:dyDescent="0.35">
      <c r="A1146" s="1" t="s">
        <v>1174</v>
      </c>
      <c r="B1146" s="1" t="s">
        <v>43</v>
      </c>
      <c r="C1146" s="1" t="s">
        <v>52</v>
      </c>
      <c r="D1146" s="1" t="s">
        <v>49</v>
      </c>
    </row>
    <row r="1147" spans="1:4" ht="18" x14ac:dyDescent="0.35">
      <c r="A1147" s="1" t="s">
        <v>1175</v>
      </c>
      <c r="B1147" s="1" t="s">
        <v>48</v>
      </c>
      <c r="C1147" s="1" t="s">
        <v>60</v>
      </c>
      <c r="D1147" s="1" t="s">
        <v>49</v>
      </c>
    </row>
    <row r="1148" spans="1:4" ht="18" x14ac:dyDescent="0.35">
      <c r="A1148" s="1" t="s">
        <v>1176</v>
      </c>
      <c r="B1148" s="1" t="s">
        <v>18</v>
      </c>
      <c r="C1148" s="1" t="s">
        <v>38</v>
      </c>
      <c r="D1148" s="1" t="s">
        <v>55</v>
      </c>
    </row>
    <row r="1149" spans="1:4" ht="18" x14ac:dyDescent="0.35">
      <c r="A1149" s="1" t="s">
        <v>1177</v>
      </c>
      <c r="B1149" s="1" t="s">
        <v>43</v>
      </c>
      <c r="C1149" s="1" t="s">
        <v>60</v>
      </c>
      <c r="D1149" s="1" t="s">
        <v>55</v>
      </c>
    </row>
    <row r="1150" spans="1:4" ht="18" x14ac:dyDescent="0.35">
      <c r="A1150" s="1" t="s">
        <v>1178</v>
      </c>
      <c r="B1150" s="1" t="s">
        <v>29</v>
      </c>
      <c r="C1150" s="1" t="s">
        <v>19</v>
      </c>
      <c r="D1150" s="1" t="s">
        <v>39</v>
      </c>
    </row>
    <row r="1151" spans="1:4" ht="18" x14ac:dyDescent="0.35">
      <c r="A1151" s="1" t="s">
        <v>1179</v>
      </c>
      <c r="B1151" s="1" t="s">
        <v>64</v>
      </c>
      <c r="C1151" s="1" t="s">
        <v>52</v>
      </c>
      <c r="D1151" s="1" t="s">
        <v>39</v>
      </c>
    </row>
    <row r="1152" spans="1:4" ht="18" x14ac:dyDescent="0.35">
      <c r="A1152" s="1" t="s">
        <v>1180</v>
      </c>
      <c r="B1152" s="1" t="s">
        <v>72</v>
      </c>
      <c r="C1152" s="1" t="s">
        <v>38</v>
      </c>
      <c r="D1152" s="1" t="s">
        <v>20</v>
      </c>
    </row>
    <row r="1153" spans="1:4" ht="18" x14ac:dyDescent="0.35">
      <c r="A1153" s="1" t="s">
        <v>1181</v>
      </c>
      <c r="B1153" s="1" t="s">
        <v>43</v>
      </c>
      <c r="C1153" s="1" t="s">
        <v>38</v>
      </c>
      <c r="D1153" s="1" t="s">
        <v>79</v>
      </c>
    </row>
    <row r="1154" spans="1:4" ht="18" x14ac:dyDescent="0.35">
      <c r="A1154" s="1" t="s">
        <v>1182</v>
      </c>
      <c r="B1154" s="1" t="s">
        <v>43</v>
      </c>
      <c r="C1154" s="1" t="s">
        <v>30</v>
      </c>
      <c r="D1154" s="1" t="s">
        <v>49</v>
      </c>
    </row>
    <row r="1155" spans="1:4" ht="18" x14ac:dyDescent="0.35">
      <c r="A1155" s="1" t="s">
        <v>1183</v>
      </c>
      <c r="B1155" s="1" t="s">
        <v>59</v>
      </c>
      <c r="C1155" s="1" t="s">
        <v>19</v>
      </c>
      <c r="D1155" s="1" t="s">
        <v>79</v>
      </c>
    </row>
    <row r="1156" spans="1:4" ht="18" x14ac:dyDescent="0.35">
      <c r="A1156" s="1" t="s">
        <v>1184</v>
      </c>
      <c r="B1156" s="1" t="s">
        <v>59</v>
      </c>
      <c r="C1156" s="1" t="s">
        <v>19</v>
      </c>
      <c r="D1156" s="1" t="s">
        <v>79</v>
      </c>
    </row>
    <row r="1157" spans="1:4" ht="18" x14ac:dyDescent="0.35">
      <c r="A1157" s="1" t="s">
        <v>1185</v>
      </c>
      <c r="B1157" s="1" t="s">
        <v>59</v>
      </c>
      <c r="C1157" s="1" t="s">
        <v>38</v>
      </c>
      <c r="D1157" s="1" t="s">
        <v>39</v>
      </c>
    </row>
    <row r="1158" spans="1:4" ht="18" x14ac:dyDescent="0.35">
      <c r="A1158" s="1" t="s">
        <v>1186</v>
      </c>
      <c r="B1158" s="1" t="s">
        <v>48</v>
      </c>
      <c r="C1158" s="1" t="s">
        <v>30</v>
      </c>
      <c r="D1158" s="1" t="s">
        <v>20</v>
      </c>
    </row>
    <row r="1159" spans="1:4" ht="18" x14ac:dyDescent="0.35">
      <c r="A1159" s="1" t="s">
        <v>1187</v>
      </c>
      <c r="B1159" s="1" t="s">
        <v>64</v>
      </c>
      <c r="C1159" s="1" t="s">
        <v>38</v>
      </c>
      <c r="D1159" s="1" t="s">
        <v>49</v>
      </c>
    </row>
    <row r="1160" spans="1:4" ht="18" x14ac:dyDescent="0.35">
      <c r="A1160" s="1" t="s">
        <v>1188</v>
      </c>
      <c r="B1160" s="1" t="s">
        <v>64</v>
      </c>
      <c r="C1160" s="1" t="s">
        <v>52</v>
      </c>
      <c r="D1160" s="1" t="s">
        <v>79</v>
      </c>
    </row>
    <row r="1161" spans="1:4" ht="18" x14ac:dyDescent="0.35">
      <c r="A1161" s="1" t="s">
        <v>1189</v>
      </c>
      <c r="B1161" s="1" t="s">
        <v>64</v>
      </c>
      <c r="C1161" s="1" t="s">
        <v>60</v>
      </c>
      <c r="D1161" s="1" t="s">
        <v>79</v>
      </c>
    </row>
    <row r="1162" spans="1:4" ht="18" x14ac:dyDescent="0.35">
      <c r="A1162" s="1" t="s">
        <v>1190</v>
      </c>
      <c r="B1162" s="1" t="s">
        <v>64</v>
      </c>
      <c r="C1162" s="1" t="s">
        <v>60</v>
      </c>
      <c r="D1162" s="1" t="s">
        <v>55</v>
      </c>
    </row>
    <row r="1163" spans="1:4" ht="18" x14ac:dyDescent="0.35">
      <c r="A1163" s="1" t="s">
        <v>1191</v>
      </c>
      <c r="B1163" s="1" t="s">
        <v>48</v>
      </c>
      <c r="C1163" s="1" t="s">
        <v>60</v>
      </c>
      <c r="D1163" s="1" t="s">
        <v>79</v>
      </c>
    </row>
    <row r="1164" spans="1:4" ht="18" x14ac:dyDescent="0.35">
      <c r="A1164" s="1" t="s">
        <v>1192</v>
      </c>
      <c r="B1164" s="1" t="s">
        <v>43</v>
      </c>
      <c r="C1164" s="1" t="s">
        <v>60</v>
      </c>
      <c r="D1164" s="1" t="s">
        <v>39</v>
      </c>
    </row>
    <row r="1165" spans="1:4" ht="18" x14ac:dyDescent="0.35">
      <c r="A1165" s="1" t="s">
        <v>1193</v>
      </c>
      <c r="B1165" s="1" t="s">
        <v>48</v>
      </c>
      <c r="C1165" s="1" t="s">
        <v>30</v>
      </c>
      <c r="D1165" s="1" t="s">
        <v>49</v>
      </c>
    </row>
    <row r="1166" spans="1:4" ht="18" x14ac:dyDescent="0.35">
      <c r="A1166" s="1" t="s">
        <v>1194</v>
      </c>
      <c r="B1166" s="1" t="s">
        <v>18</v>
      </c>
      <c r="C1166" s="1" t="s">
        <v>30</v>
      </c>
      <c r="D1166" s="1" t="s">
        <v>20</v>
      </c>
    </row>
    <row r="1167" spans="1:4" ht="18" x14ac:dyDescent="0.35">
      <c r="A1167" s="1" t="s">
        <v>1195</v>
      </c>
      <c r="B1167" s="1" t="s">
        <v>48</v>
      </c>
      <c r="C1167" s="1" t="s">
        <v>52</v>
      </c>
      <c r="D1167" s="1" t="s">
        <v>79</v>
      </c>
    </row>
    <row r="1168" spans="1:4" ht="18" x14ac:dyDescent="0.35">
      <c r="A1168" s="1" t="s">
        <v>1196</v>
      </c>
      <c r="B1168" s="1" t="s">
        <v>104</v>
      </c>
      <c r="C1168" s="1" t="s">
        <v>52</v>
      </c>
      <c r="D1168" s="1" t="s">
        <v>79</v>
      </c>
    </row>
    <row r="1169" spans="1:4" ht="18" x14ac:dyDescent="0.35">
      <c r="A1169" s="1" t="s">
        <v>1197</v>
      </c>
      <c r="B1169" s="1" t="s">
        <v>104</v>
      </c>
      <c r="C1169" s="1" t="s">
        <v>30</v>
      </c>
      <c r="D1169" s="1" t="s">
        <v>39</v>
      </c>
    </row>
    <row r="1170" spans="1:4" ht="18" x14ac:dyDescent="0.35">
      <c r="A1170" s="1" t="s">
        <v>1198</v>
      </c>
      <c r="B1170" s="1" t="s">
        <v>59</v>
      </c>
      <c r="C1170" s="1" t="s">
        <v>60</v>
      </c>
      <c r="D1170" s="1" t="s">
        <v>55</v>
      </c>
    </row>
    <row r="1171" spans="1:4" ht="18" x14ac:dyDescent="0.35">
      <c r="A1171" s="1" t="s">
        <v>1199</v>
      </c>
      <c r="B1171" s="1" t="s">
        <v>43</v>
      </c>
      <c r="C1171" s="1" t="s">
        <v>60</v>
      </c>
      <c r="D1171" s="1" t="s">
        <v>39</v>
      </c>
    </row>
    <row r="1172" spans="1:4" ht="18" x14ac:dyDescent="0.35">
      <c r="A1172" s="1" t="s">
        <v>1200</v>
      </c>
      <c r="B1172" s="1" t="s">
        <v>29</v>
      </c>
      <c r="C1172" s="1" t="s">
        <v>19</v>
      </c>
      <c r="D1172" s="1" t="s">
        <v>20</v>
      </c>
    </row>
    <row r="1173" spans="1:4" ht="18" x14ac:dyDescent="0.35">
      <c r="A1173" s="1" t="s">
        <v>1201</v>
      </c>
      <c r="B1173" s="1" t="s">
        <v>43</v>
      </c>
      <c r="C1173" s="1" t="s">
        <v>30</v>
      </c>
      <c r="D1173" s="1" t="s">
        <v>49</v>
      </c>
    </row>
    <row r="1174" spans="1:4" ht="18" x14ac:dyDescent="0.35">
      <c r="A1174" s="1" t="s">
        <v>1202</v>
      </c>
      <c r="B1174" s="1" t="s">
        <v>72</v>
      </c>
      <c r="C1174" s="1" t="s">
        <v>30</v>
      </c>
      <c r="D1174" s="1" t="s">
        <v>55</v>
      </c>
    </row>
    <row r="1175" spans="1:4" ht="18" x14ac:dyDescent="0.35">
      <c r="A1175" s="1" t="s">
        <v>1203</v>
      </c>
      <c r="B1175" s="1" t="s">
        <v>48</v>
      </c>
      <c r="C1175" s="1" t="s">
        <v>30</v>
      </c>
      <c r="D1175" s="1" t="s">
        <v>79</v>
      </c>
    </row>
    <row r="1176" spans="1:4" ht="18" x14ac:dyDescent="0.35">
      <c r="A1176" s="1" t="s">
        <v>1204</v>
      </c>
      <c r="B1176" s="1" t="s">
        <v>64</v>
      </c>
      <c r="C1176" s="1" t="s">
        <v>52</v>
      </c>
      <c r="D1176" s="1" t="s">
        <v>39</v>
      </c>
    </row>
    <row r="1177" spans="1:4" ht="18" x14ac:dyDescent="0.35">
      <c r="A1177" s="1" t="s">
        <v>1205</v>
      </c>
      <c r="B1177" s="1" t="s">
        <v>104</v>
      </c>
      <c r="C1177" s="1" t="s">
        <v>52</v>
      </c>
      <c r="D1177" s="1" t="s">
        <v>39</v>
      </c>
    </row>
    <row r="1178" spans="1:4" ht="18" x14ac:dyDescent="0.35">
      <c r="A1178" s="1" t="s">
        <v>1206</v>
      </c>
      <c r="B1178" s="1" t="s">
        <v>59</v>
      </c>
      <c r="C1178" s="1" t="s">
        <v>30</v>
      </c>
      <c r="D1178" s="1" t="s">
        <v>20</v>
      </c>
    </row>
    <row r="1179" spans="1:4" ht="18" x14ac:dyDescent="0.35">
      <c r="A1179" s="1" t="s">
        <v>1207</v>
      </c>
      <c r="B1179" s="1" t="s">
        <v>104</v>
      </c>
      <c r="C1179" s="1" t="s">
        <v>19</v>
      </c>
      <c r="D1179" s="1" t="s">
        <v>55</v>
      </c>
    </row>
    <row r="1180" spans="1:4" ht="18" x14ac:dyDescent="0.35">
      <c r="A1180" s="1" t="s">
        <v>1208</v>
      </c>
      <c r="B1180" s="1" t="s">
        <v>64</v>
      </c>
      <c r="C1180" s="1" t="s">
        <v>60</v>
      </c>
      <c r="D1180" s="1" t="s">
        <v>49</v>
      </c>
    </row>
    <row r="1181" spans="1:4" ht="18" x14ac:dyDescent="0.35">
      <c r="A1181" s="1" t="s">
        <v>1209</v>
      </c>
      <c r="B1181" s="1" t="s">
        <v>48</v>
      </c>
      <c r="C1181" s="1" t="s">
        <v>60</v>
      </c>
      <c r="D1181" s="1" t="s">
        <v>79</v>
      </c>
    </row>
    <row r="1182" spans="1:4" ht="18" x14ac:dyDescent="0.35">
      <c r="A1182" s="1" t="s">
        <v>1210</v>
      </c>
      <c r="B1182" s="1" t="s">
        <v>18</v>
      </c>
      <c r="C1182" s="1" t="s">
        <v>52</v>
      </c>
      <c r="D1182" s="1" t="s">
        <v>55</v>
      </c>
    </row>
    <row r="1183" spans="1:4" ht="18" x14ac:dyDescent="0.35">
      <c r="A1183" s="1" t="s">
        <v>1211</v>
      </c>
      <c r="B1183" s="1" t="s">
        <v>18</v>
      </c>
      <c r="C1183" s="1" t="s">
        <v>60</v>
      </c>
      <c r="D1183" s="1" t="s">
        <v>49</v>
      </c>
    </row>
    <row r="1184" spans="1:4" ht="18" x14ac:dyDescent="0.35">
      <c r="A1184" s="1" t="s">
        <v>1212</v>
      </c>
      <c r="B1184" s="1" t="s">
        <v>48</v>
      </c>
      <c r="C1184" s="1" t="s">
        <v>60</v>
      </c>
      <c r="D1184" s="1" t="s">
        <v>39</v>
      </c>
    </row>
    <row r="1185" spans="1:4" ht="18" x14ac:dyDescent="0.35">
      <c r="A1185" s="1" t="s">
        <v>1213</v>
      </c>
      <c r="B1185" s="1" t="s">
        <v>29</v>
      </c>
      <c r="C1185" s="1" t="s">
        <v>60</v>
      </c>
      <c r="D1185" s="1" t="s">
        <v>79</v>
      </c>
    </row>
    <row r="1186" spans="1:4" ht="18" x14ac:dyDescent="0.35">
      <c r="A1186" s="1" t="s">
        <v>1214</v>
      </c>
      <c r="B1186" s="1" t="s">
        <v>72</v>
      </c>
      <c r="C1186" s="1" t="s">
        <v>52</v>
      </c>
      <c r="D1186" s="1" t="s">
        <v>55</v>
      </c>
    </row>
    <row r="1187" spans="1:4" ht="18" x14ac:dyDescent="0.35">
      <c r="A1187" s="1" t="s">
        <v>1215</v>
      </c>
      <c r="B1187" s="1" t="s">
        <v>18</v>
      </c>
      <c r="C1187" s="1" t="s">
        <v>52</v>
      </c>
      <c r="D1187" s="1" t="s">
        <v>49</v>
      </c>
    </row>
    <row r="1188" spans="1:4" ht="18" x14ac:dyDescent="0.35">
      <c r="A1188" s="1" t="s">
        <v>1216</v>
      </c>
      <c r="B1188" s="1" t="s">
        <v>48</v>
      </c>
      <c r="C1188" s="1" t="s">
        <v>38</v>
      </c>
      <c r="D1188" s="1" t="s">
        <v>20</v>
      </c>
    </row>
    <row r="1189" spans="1:4" ht="18" x14ac:dyDescent="0.35">
      <c r="A1189" s="1" t="s">
        <v>1217</v>
      </c>
      <c r="B1189" s="1" t="s">
        <v>18</v>
      </c>
      <c r="C1189" s="1" t="s">
        <v>19</v>
      </c>
      <c r="D1189" s="1" t="s">
        <v>20</v>
      </c>
    </row>
    <row r="1190" spans="1:4" ht="18" x14ac:dyDescent="0.35">
      <c r="A1190" s="1" t="s">
        <v>1218</v>
      </c>
      <c r="B1190" s="1" t="s">
        <v>59</v>
      </c>
      <c r="C1190" s="1" t="s">
        <v>19</v>
      </c>
      <c r="D1190" s="1" t="s">
        <v>79</v>
      </c>
    </row>
    <row r="1191" spans="1:4" ht="18" x14ac:dyDescent="0.35">
      <c r="A1191" s="1" t="s">
        <v>1219</v>
      </c>
      <c r="B1191" s="1" t="s">
        <v>104</v>
      </c>
      <c r="C1191" s="1" t="s">
        <v>19</v>
      </c>
      <c r="D1191" s="1" t="s">
        <v>79</v>
      </c>
    </row>
    <row r="1192" spans="1:4" ht="18" x14ac:dyDescent="0.35">
      <c r="A1192" s="1" t="s">
        <v>1220</v>
      </c>
      <c r="B1192" s="1" t="s">
        <v>59</v>
      </c>
      <c r="C1192" s="1" t="s">
        <v>38</v>
      </c>
      <c r="D1192" s="1" t="s">
        <v>49</v>
      </c>
    </row>
    <row r="1193" spans="1:4" ht="18" x14ac:dyDescent="0.35">
      <c r="A1193" s="1" t="s">
        <v>1221</v>
      </c>
      <c r="B1193" s="1" t="s">
        <v>64</v>
      </c>
      <c r="C1193" s="1" t="s">
        <v>38</v>
      </c>
      <c r="D1193" s="1" t="s">
        <v>39</v>
      </c>
    </row>
    <row r="1194" spans="1:4" ht="18" x14ac:dyDescent="0.35">
      <c r="A1194" s="1" t="s">
        <v>1222</v>
      </c>
      <c r="B1194" s="1" t="s">
        <v>59</v>
      </c>
      <c r="C1194" s="1" t="s">
        <v>52</v>
      </c>
      <c r="D1194" s="1" t="s">
        <v>49</v>
      </c>
    </row>
    <row r="1195" spans="1:4" ht="18" x14ac:dyDescent="0.35">
      <c r="A1195" s="1" t="s">
        <v>1223</v>
      </c>
      <c r="B1195" s="1" t="s">
        <v>59</v>
      </c>
      <c r="C1195" s="1" t="s">
        <v>19</v>
      </c>
      <c r="D1195" s="1" t="s">
        <v>39</v>
      </c>
    </row>
    <row r="1196" spans="1:4" ht="18" x14ac:dyDescent="0.35">
      <c r="A1196" s="1" t="s">
        <v>1224</v>
      </c>
      <c r="B1196" s="1" t="s">
        <v>18</v>
      </c>
      <c r="C1196" s="1" t="s">
        <v>30</v>
      </c>
      <c r="D1196" s="1" t="s">
        <v>55</v>
      </c>
    </row>
    <row r="1197" spans="1:4" ht="18" x14ac:dyDescent="0.35">
      <c r="A1197" s="1" t="s">
        <v>1225</v>
      </c>
      <c r="B1197" s="1" t="s">
        <v>64</v>
      </c>
      <c r="C1197" s="1" t="s">
        <v>60</v>
      </c>
      <c r="D1197" s="1" t="s">
        <v>55</v>
      </c>
    </row>
    <row r="1198" spans="1:4" ht="18" x14ac:dyDescent="0.35">
      <c r="A1198" s="1" t="s">
        <v>1226</v>
      </c>
      <c r="B1198" s="1" t="s">
        <v>29</v>
      </c>
      <c r="C1198" s="1" t="s">
        <v>52</v>
      </c>
      <c r="D1198" s="1" t="s">
        <v>49</v>
      </c>
    </row>
    <row r="1199" spans="1:4" ht="18" x14ac:dyDescent="0.35">
      <c r="A1199" s="1" t="s">
        <v>1227</v>
      </c>
      <c r="B1199" s="1" t="s">
        <v>104</v>
      </c>
      <c r="C1199" s="1" t="s">
        <v>52</v>
      </c>
      <c r="D1199" s="1" t="s">
        <v>39</v>
      </c>
    </row>
    <row r="1200" spans="1:4" ht="18" x14ac:dyDescent="0.35">
      <c r="A1200" s="1" t="s">
        <v>1228</v>
      </c>
      <c r="B1200" s="1" t="s">
        <v>43</v>
      </c>
      <c r="C1200" s="1" t="s">
        <v>60</v>
      </c>
      <c r="D1200" s="1" t="s">
        <v>20</v>
      </c>
    </row>
    <row r="1201" spans="1:4" ht="18" x14ac:dyDescent="0.35">
      <c r="A1201" s="1" t="s">
        <v>1229</v>
      </c>
      <c r="B1201" s="1" t="s">
        <v>104</v>
      </c>
      <c r="C1201" s="1" t="s">
        <v>52</v>
      </c>
      <c r="D1201" s="1" t="s">
        <v>55</v>
      </c>
    </row>
    <row r="1202" spans="1:4" ht="18" x14ac:dyDescent="0.35">
      <c r="A1202" s="1" t="s">
        <v>1230</v>
      </c>
      <c r="B1202" s="1" t="s">
        <v>104</v>
      </c>
      <c r="C1202" s="1" t="s">
        <v>38</v>
      </c>
      <c r="D1202" s="1" t="s">
        <v>39</v>
      </c>
    </row>
    <row r="1203" spans="1:4" ht="18" x14ac:dyDescent="0.35">
      <c r="A1203" s="1" t="s">
        <v>1231</v>
      </c>
      <c r="B1203" s="1" t="s">
        <v>29</v>
      </c>
      <c r="C1203" s="1" t="s">
        <v>19</v>
      </c>
      <c r="D1203" s="1" t="s">
        <v>49</v>
      </c>
    </row>
    <row r="1204" spans="1:4" ht="18" x14ac:dyDescent="0.35">
      <c r="A1204" s="1" t="s">
        <v>1232</v>
      </c>
      <c r="B1204" s="1" t="s">
        <v>43</v>
      </c>
      <c r="C1204" s="1" t="s">
        <v>19</v>
      </c>
      <c r="D1204" s="1" t="s">
        <v>39</v>
      </c>
    </row>
    <row r="1205" spans="1:4" ht="18" x14ac:dyDescent="0.35">
      <c r="A1205" s="1" t="s">
        <v>1233</v>
      </c>
      <c r="B1205" s="1" t="s">
        <v>43</v>
      </c>
      <c r="C1205" s="1" t="s">
        <v>30</v>
      </c>
      <c r="D1205" s="1" t="s">
        <v>39</v>
      </c>
    </row>
    <row r="1206" spans="1:4" ht="18" x14ac:dyDescent="0.35">
      <c r="A1206" s="1" t="s">
        <v>1234</v>
      </c>
      <c r="B1206" s="1" t="s">
        <v>48</v>
      </c>
      <c r="C1206" s="1" t="s">
        <v>52</v>
      </c>
      <c r="D1206" s="1" t="s">
        <v>79</v>
      </c>
    </row>
    <row r="1207" spans="1:4" ht="18" x14ac:dyDescent="0.35">
      <c r="A1207" s="1" t="s">
        <v>1235</v>
      </c>
      <c r="B1207" s="1" t="s">
        <v>18</v>
      </c>
      <c r="C1207" s="1" t="s">
        <v>19</v>
      </c>
      <c r="D1207" s="1" t="s">
        <v>49</v>
      </c>
    </row>
    <row r="1208" spans="1:4" ht="18" x14ac:dyDescent="0.35">
      <c r="A1208" s="2">
        <v>3.4700000000000002E+92</v>
      </c>
      <c r="B1208" s="1" t="s">
        <v>59</v>
      </c>
      <c r="C1208" s="1" t="s">
        <v>30</v>
      </c>
      <c r="D1208" s="1" t="s">
        <v>49</v>
      </c>
    </row>
    <row r="1209" spans="1:4" ht="18" x14ac:dyDescent="0.35">
      <c r="A1209" s="1" t="s">
        <v>1236</v>
      </c>
      <c r="B1209" s="1" t="s">
        <v>43</v>
      </c>
      <c r="C1209" s="1" t="s">
        <v>19</v>
      </c>
      <c r="D1209" s="1" t="s">
        <v>49</v>
      </c>
    </row>
    <row r="1210" spans="1:4" ht="18" x14ac:dyDescent="0.35">
      <c r="A1210" s="1" t="s">
        <v>1237</v>
      </c>
      <c r="B1210" s="1" t="s">
        <v>18</v>
      </c>
      <c r="C1210" s="1" t="s">
        <v>30</v>
      </c>
      <c r="D1210" s="1" t="s">
        <v>49</v>
      </c>
    </row>
    <row r="1211" spans="1:4" ht="18" x14ac:dyDescent="0.35">
      <c r="A1211" s="1" t="s">
        <v>1238</v>
      </c>
      <c r="B1211" s="1" t="s">
        <v>64</v>
      </c>
      <c r="C1211" s="1" t="s">
        <v>52</v>
      </c>
      <c r="D1211" s="1" t="s">
        <v>39</v>
      </c>
    </row>
    <row r="1212" spans="1:4" ht="18" x14ac:dyDescent="0.35">
      <c r="A1212" s="1" t="s">
        <v>1239</v>
      </c>
      <c r="B1212" s="1" t="s">
        <v>48</v>
      </c>
      <c r="C1212" s="1" t="s">
        <v>19</v>
      </c>
      <c r="D1212" s="1" t="s">
        <v>55</v>
      </c>
    </row>
    <row r="1213" spans="1:4" ht="18" x14ac:dyDescent="0.35">
      <c r="A1213" s="1" t="s">
        <v>1240</v>
      </c>
      <c r="B1213" s="1" t="s">
        <v>29</v>
      </c>
      <c r="C1213" s="1" t="s">
        <v>30</v>
      </c>
      <c r="D1213" s="1" t="s">
        <v>39</v>
      </c>
    </row>
    <row r="1214" spans="1:4" ht="18" x14ac:dyDescent="0.35">
      <c r="A1214" s="1" t="s">
        <v>1241</v>
      </c>
      <c r="B1214" s="1" t="s">
        <v>104</v>
      </c>
      <c r="C1214" s="1" t="s">
        <v>52</v>
      </c>
      <c r="D1214" s="1" t="s">
        <v>49</v>
      </c>
    </row>
    <row r="1215" spans="1:4" ht="18" x14ac:dyDescent="0.35">
      <c r="A1215" s="1" t="s">
        <v>1242</v>
      </c>
      <c r="B1215" s="1" t="s">
        <v>18</v>
      </c>
      <c r="C1215" s="1" t="s">
        <v>19</v>
      </c>
      <c r="D1215" s="1" t="s">
        <v>39</v>
      </c>
    </row>
    <row r="1216" spans="1:4" ht="18" x14ac:dyDescent="0.35">
      <c r="A1216" s="1" t="s">
        <v>1243</v>
      </c>
      <c r="B1216" s="1" t="s">
        <v>48</v>
      </c>
      <c r="C1216" s="1" t="s">
        <v>19</v>
      </c>
      <c r="D1216" s="1" t="s">
        <v>79</v>
      </c>
    </row>
    <row r="1217" spans="1:4" ht="18" x14ac:dyDescent="0.35">
      <c r="A1217" s="1" t="s">
        <v>1244</v>
      </c>
      <c r="B1217" s="1" t="s">
        <v>29</v>
      </c>
      <c r="C1217" s="1" t="s">
        <v>30</v>
      </c>
      <c r="D1217" s="1" t="s">
        <v>49</v>
      </c>
    </row>
    <row r="1218" spans="1:4" ht="18" x14ac:dyDescent="0.35">
      <c r="A1218" s="1" t="s">
        <v>1245</v>
      </c>
      <c r="B1218" s="1" t="s">
        <v>104</v>
      </c>
      <c r="C1218" s="1" t="s">
        <v>60</v>
      </c>
      <c r="D1218" s="1" t="s">
        <v>55</v>
      </c>
    </row>
    <row r="1219" spans="1:4" ht="18" x14ac:dyDescent="0.35">
      <c r="A1219" s="1" t="s">
        <v>1246</v>
      </c>
      <c r="B1219" s="1" t="s">
        <v>64</v>
      </c>
      <c r="C1219" s="1" t="s">
        <v>30</v>
      </c>
      <c r="D1219" s="1" t="s">
        <v>49</v>
      </c>
    </row>
    <row r="1220" spans="1:4" ht="18" x14ac:dyDescent="0.35">
      <c r="A1220" s="1" t="s">
        <v>1247</v>
      </c>
      <c r="B1220" s="1" t="s">
        <v>43</v>
      </c>
      <c r="C1220" s="1" t="s">
        <v>60</v>
      </c>
      <c r="D1220" s="1" t="s">
        <v>20</v>
      </c>
    </row>
    <row r="1221" spans="1:4" ht="18" x14ac:dyDescent="0.35">
      <c r="A1221" s="1" t="s">
        <v>1248</v>
      </c>
      <c r="B1221" s="1" t="s">
        <v>72</v>
      </c>
      <c r="C1221" s="1" t="s">
        <v>30</v>
      </c>
      <c r="D1221" s="1" t="s">
        <v>49</v>
      </c>
    </row>
    <row r="1222" spans="1:4" ht="18" x14ac:dyDescent="0.35">
      <c r="A1222" s="1" t="s">
        <v>1249</v>
      </c>
      <c r="B1222" s="1" t="s">
        <v>104</v>
      </c>
      <c r="C1222" s="1" t="s">
        <v>60</v>
      </c>
      <c r="D1222" s="1" t="s">
        <v>55</v>
      </c>
    </row>
    <row r="1223" spans="1:4" ht="18" x14ac:dyDescent="0.35">
      <c r="A1223" s="1" t="s">
        <v>1250</v>
      </c>
      <c r="B1223" s="1" t="s">
        <v>72</v>
      </c>
      <c r="C1223" s="1" t="s">
        <v>52</v>
      </c>
      <c r="D1223" s="1" t="s">
        <v>39</v>
      </c>
    </row>
    <row r="1224" spans="1:4" ht="18" x14ac:dyDescent="0.35">
      <c r="A1224" s="1" t="s">
        <v>1251</v>
      </c>
      <c r="B1224" s="1" t="s">
        <v>104</v>
      </c>
      <c r="C1224" s="1" t="s">
        <v>60</v>
      </c>
      <c r="D1224" s="1" t="s">
        <v>39</v>
      </c>
    </row>
    <row r="1225" spans="1:4" ht="18" x14ac:dyDescent="0.35">
      <c r="A1225" s="1" t="s">
        <v>1252</v>
      </c>
      <c r="B1225" s="1" t="s">
        <v>18</v>
      </c>
      <c r="C1225" s="1" t="s">
        <v>38</v>
      </c>
      <c r="D1225" s="1" t="s">
        <v>20</v>
      </c>
    </row>
    <row r="1226" spans="1:4" ht="18" x14ac:dyDescent="0.35">
      <c r="A1226" s="1" t="s">
        <v>1253</v>
      </c>
      <c r="B1226" s="1" t="s">
        <v>29</v>
      </c>
      <c r="C1226" s="1" t="s">
        <v>19</v>
      </c>
      <c r="D1226" s="1" t="s">
        <v>39</v>
      </c>
    </row>
    <row r="1227" spans="1:4" ht="18" x14ac:dyDescent="0.35">
      <c r="A1227" s="1" t="s">
        <v>1254</v>
      </c>
      <c r="B1227" s="1" t="s">
        <v>48</v>
      </c>
      <c r="C1227" s="1" t="s">
        <v>38</v>
      </c>
      <c r="D1227" s="1" t="s">
        <v>79</v>
      </c>
    </row>
    <row r="1228" spans="1:4" ht="18" x14ac:dyDescent="0.35">
      <c r="A1228" s="1" t="s">
        <v>1255</v>
      </c>
      <c r="B1228" s="1" t="s">
        <v>64</v>
      </c>
      <c r="C1228" s="1" t="s">
        <v>52</v>
      </c>
      <c r="D1228" s="1" t="s">
        <v>49</v>
      </c>
    </row>
    <row r="1229" spans="1:4" ht="18" x14ac:dyDescent="0.35">
      <c r="A1229" s="1" t="s">
        <v>1256</v>
      </c>
      <c r="B1229" s="1" t="s">
        <v>48</v>
      </c>
      <c r="C1229" s="1" t="s">
        <v>19</v>
      </c>
      <c r="D1229" s="1" t="s">
        <v>49</v>
      </c>
    </row>
    <row r="1230" spans="1:4" ht="18" x14ac:dyDescent="0.35">
      <c r="A1230" s="1" t="s">
        <v>1257</v>
      </c>
      <c r="B1230" s="1" t="s">
        <v>29</v>
      </c>
      <c r="C1230" s="1" t="s">
        <v>38</v>
      </c>
      <c r="D1230" s="1" t="s">
        <v>39</v>
      </c>
    </row>
    <row r="1231" spans="1:4" ht="18" x14ac:dyDescent="0.35">
      <c r="A1231" s="1" t="s">
        <v>1258</v>
      </c>
      <c r="B1231" s="1" t="s">
        <v>104</v>
      </c>
      <c r="C1231" s="1" t="s">
        <v>19</v>
      </c>
      <c r="D1231" s="1" t="s">
        <v>49</v>
      </c>
    </row>
    <row r="1232" spans="1:4" ht="18" x14ac:dyDescent="0.35">
      <c r="A1232" s="1" t="s">
        <v>1259</v>
      </c>
      <c r="B1232" s="1" t="s">
        <v>48</v>
      </c>
      <c r="C1232" s="1" t="s">
        <v>60</v>
      </c>
      <c r="D1232" s="1" t="s">
        <v>39</v>
      </c>
    </row>
    <row r="1233" spans="1:4" ht="18" x14ac:dyDescent="0.35">
      <c r="A1233" s="1" t="s">
        <v>1260</v>
      </c>
      <c r="B1233" s="1" t="s">
        <v>48</v>
      </c>
      <c r="C1233" s="1" t="s">
        <v>38</v>
      </c>
      <c r="D1233" s="1" t="s">
        <v>55</v>
      </c>
    </row>
    <row r="1234" spans="1:4" ht="18" x14ac:dyDescent="0.35">
      <c r="A1234" s="1" t="s">
        <v>1261</v>
      </c>
      <c r="B1234" s="1" t="s">
        <v>48</v>
      </c>
      <c r="C1234" s="1" t="s">
        <v>38</v>
      </c>
      <c r="D1234" s="1" t="s">
        <v>20</v>
      </c>
    </row>
    <row r="1235" spans="1:4" ht="18" x14ac:dyDescent="0.35">
      <c r="A1235" s="1" t="s">
        <v>1262</v>
      </c>
      <c r="B1235" s="1" t="s">
        <v>104</v>
      </c>
      <c r="C1235" s="1" t="s">
        <v>30</v>
      </c>
      <c r="D1235" s="1" t="s">
        <v>49</v>
      </c>
    </row>
    <row r="1236" spans="1:4" ht="18" x14ac:dyDescent="0.35">
      <c r="A1236" s="1" t="s">
        <v>1263</v>
      </c>
      <c r="B1236" s="1" t="s">
        <v>104</v>
      </c>
      <c r="C1236" s="1" t="s">
        <v>19</v>
      </c>
      <c r="D1236" s="1" t="s">
        <v>39</v>
      </c>
    </row>
    <row r="1237" spans="1:4" ht="18" x14ac:dyDescent="0.35">
      <c r="A1237" s="1" t="s">
        <v>1264</v>
      </c>
      <c r="B1237" s="1" t="s">
        <v>59</v>
      </c>
      <c r="C1237" s="1" t="s">
        <v>52</v>
      </c>
      <c r="D1237" s="1" t="s">
        <v>55</v>
      </c>
    </row>
    <row r="1238" spans="1:4" ht="18" x14ac:dyDescent="0.35">
      <c r="A1238" s="1" t="s">
        <v>1265</v>
      </c>
      <c r="B1238" s="1" t="s">
        <v>18</v>
      </c>
      <c r="C1238" s="1" t="s">
        <v>30</v>
      </c>
      <c r="D1238" s="1" t="s">
        <v>20</v>
      </c>
    </row>
    <row r="1239" spans="1:4" ht="18" x14ac:dyDescent="0.35">
      <c r="A1239" s="1" t="s">
        <v>1266</v>
      </c>
      <c r="B1239" s="1" t="s">
        <v>64</v>
      </c>
      <c r="C1239" s="1" t="s">
        <v>60</v>
      </c>
      <c r="D1239" s="1" t="s">
        <v>79</v>
      </c>
    </row>
    <row r="1240" spans="1:4" ht="18" x14ac:dyDescent="0.35">
      <c r="A1240" s="1" t="s">
        <v>1267</v>
      </c>
      <c r="B1240" s="1" t="s">
        <v>72</v>
      </c>
      <c r="C1240" s="1" t="s">
        <v>52</v>
      </c>
      <c r="D1240" s="1" t="s">
        <v>55</v>
      </c>
    </row>
    <row r="1241" spans="1:4" ht="18" x14ac:dyDescent="0.35">
      <c r="A1241" s="1" t="s">
        <v>1268</v>
      </c>
      <c r="B1241" s="1" t="s">
        <v>29</v>
      </c>
      <c r="C1241" s="1" t="s">
        <v>19</v>
      </c>
      <c r="D1241" s="1" t="s">
        <v>20</v>
      </c>
    </row>
    <row r="1242" spans="1:4" ht="18" x14ac:dyDescent="0.35">
      <c r="A1242" s="1" t="s">
        <v>1269</v>
      </c>
      <c r="B1242" s="1" t="s">
        <v>29</v>
      </c>
      <c r="C1242" s="1" t="s">
        <v>60</v>
      </c>
      <c r="D1242" s="1" t="s">
        <v>79</v>
      </c>
    </row>
    <row r="1243" spans="1:4" ht="18" x14ac:dyDescent="0.35">
      <c r="A1243" s="1" t="s">
        <v>1270</v>
      </c>
      <c r="B1243" s="1" t="s">
        <v>43</v>
      </c>
      <c r="C1243" s="1" t="s">
        <v>30</v>
      </c>
      <c r="D1243" s="1" t="s">
        <v>49</v>
      </c>
    </row>
    <row r="1244" spans="1:4" ht="18" x14ac:dyDescent="0.35">
      <c r="A1244" s="1" t="s">
        <v>1271</v>
      </c>
      <c r="B1244" s="1" t="s">
        <v>59</v>
      </c>
      <c r="C1244" s="1" t="s">
        <v>38</v>
      </c>
      <c r="D1244" s="1" t="s">
        <v>20</v>
      </c>
    </row>
    <row r="1245" spans="1:4" ht="18" x14ac:dyDescent="0.35">
      <c r="A1245" s="1" t="s">
        <v>1272</v>
      </c>
      <c r="B1245" s="1" t="s">
        <v>72</v>
      </c>
      <c r="C1245" s="1" t="s">
        <v>19</v>
      </c>
      <c r="D1245" s="1" t="s">
        <v>79</v>
      </c>
    </row>
    <row r="1246" spans="1:4" ht="18" x14ac:dyDescent="0.35">
      <c r="A1246" s="1" t="s">
        <v>1273</v>
      </c>
      <c r="B1246" s="1" t="s">
        <v>104</v>
      </c>
      <c r="C1246" s="1" t="s">
        <v>19</v>
      </c>
      <c r="D1246" s="1" t="s">
        <v>49</v>
      </c>
    </row>
    <row r="1247" spans="1:4" ht="18" x14ac:dyDescent="0.35">
      <c r="A1247" s="1" t="s">
        <v>1274</v>
      </c>
      <c r="B1247" s="1" t="s">
        <v>72</v>
      </c>
      <c r="C1247" s="1" t="s">
        <v>38</v>
      </c>
      <c r="D1247" s="1" t="s">
        <v>49</v>
      </c>
    </row>
    <row r="1248" spans="1:4" ht="18" x14ac:dyDescent="0.35">
      <c r="A1248" s="1" t="s">
        <v>1275</v>
      </c>
      <c r="B1248" s="1" t="s">
        <v>18</v>
      </c>
      <c r="C1248" s="1" t="s">
        <v>60</v>
      </c>
      <c r="D1248" s="1" t="s">
        <v>49</v>
      </c>
    </row>
    <row r="1249" spans="1:4" ht="18" x14ac:dyDescent="0.35">
      <c r="A1249" s="1" t="s">
        <v>1276</v>
      </c>
      <c r="B1249" s="1" t="s">
        <v>18</v>
      </c>
      <c r="C1249" s="1" t="s">
        <v>38</v>
      </c>
      <c r="D1249" s="1" t="s">
        <v>20</v>
      </c>
    </row>
    <row r="1250" spans="1:4" ht="18" x14ac:dyDescent="0.35">
      <c r="A1250" s="1" t="s">
        <v>1277</v>
      </c>
      <c r="B1250" s="1" t="s">
        <v>48</v>
      </c>
      <c r="C1250" s="1" t="s">
        <v>38</v>
      </c>
      <c r="D1250" s="1" t="s">
        <v>39</v>
      </c>
    </row>
    <row r="1251" spans="1:4" ht="18" x14ac:dyDescent="0.35">
      <c r="A1251" s="1" t="s">
        <v>1278</v>
      </c>
      <c r="B1251" s="1" t="s">
        <v>48</v>
      </c>
      <c r="C1251" s="1" t="s">
        <v>38</v>
      </c>
      <c r="D1251" s="1" t="s">
        <v>39</v>
      </c>
    </row>
    <row r="1252" spans="1:4" ht="18" x14ac:dyDescent="0.35">
      <c r="A1252" s="1" t="s">
        <v>1279</v>
      </c>
      <c r="B1252" s="1" t="s">
        <v>104</v>
      </c>
      <c r="C1252" s="1" t="s">
        <v>38</v>
      </c>
      <c r="D1252" s="1" t="s">
        <v>39</v>
      </c>
    </row>
    <row r="1253" spans="1:4" ht="18" x14ac:dyDescent="0.35">
      <c r="A1253" s="1" t="s">
        <v>1280</v>
      </c>
      <c r="B1253" s="1" t="s">
        <v>64</v>
      </c>
      <c r="C1253" s="1" t="s">
        <v>52</v>
      </c>
      <c r="D1253" s="1" t="s">
        <v>79</v>
      </c>
    </row>
    <row r="1254" spans="1:4" ht="18" x14ac:dyDescent="0.35">
      <c r="A1254" s="1" t="s">
        <v>1281</v>
      </c>
      <c r="B1254" s="1" t="s">
        <v>29</v>
      </c>
      <c r="C1254" s="1" t="s">
        <v>19</v>
      </c>
      <c r="D1254" s="1" t="s">
        <v>55</v>
      </c>
    </row>
    <row r="1255" spans="1:4" ht="18" x14ac:dyDescent="0.35">
      <c r="A1255" s="1" t="s">
        <v>1282</v>
      </c>
      <c r="B1255" s="1" t="s">
        <v>29</v>
      </c>
      <c r="C1255" s="1" t="s">
        <v>52</v>
      </c>
      <c r="D1255" s="1" t="s">
        <v>55</v>
      </c>
    </row>
    <row r="1256" spans="1:4" ht="18" x14ac:dyDescent="0.35">
      <c r="A1256" s="1" t="s">
        <v>1283</v>
      </c>
      <c r="B1256" s="1" t="s">
        <v>29</v>
      </c>
      <c r="C1256" s="1" t="s">
        <v>60</v>
      </c>
      <c r="D1256" s="1" t="s">
        <v>49</v>
      </c>
    </row>
    <row r="1257" spans="1:4" ht="18" x14ac:dyDescent="0.35">
      <c r="A1257" s="1" t="s">
        <v>1284</v>
      </c>
      <c r="B1257" s="1" t="s">
        <v>43</v>
      </c>
      <c r="C1257" s="1" t="s">
        <v>38</v>
      </c>
      <c r="D1257" s="1" t="s">
        <v>20</v>
      </c>
    </row>
    <row r="1258" spans="1:4" ht="18" x14ac:dyDescent="0.35">
      <c r="A1258" s="1" t="s">
        <v>1285</v>
      </c>
      <c r="B1258" s="1" t="s">
        <v>104</v>
      </c>
      <c r="C1258" s="1" t="s">
        <v>38</v>
      </c>
      <c r="D1258" s="1" t="s">
        <v>20</v>
      </c>
    </row>
    <row r="1259" spans="1:4" ht="18" x14ac:dyDescent="0.35">
      <c r="A1259" s="1" t="s">
        <v>1286</v>
      </c>
      <c r="B1259" s="1" t="s">
        <v>48</v>
      </c>
      <c r="C1259" s="1" t="s">
        <v>38</v>
      </c>
      <c r="D1259" s="1" t="s">
        <v>79</v>
      </c>
    </row>
    <row r="1260" spans="1:4" ht="18" x14ac:dyDescent="0.35">
      <c r="A1260" s="1" t="s">
        <v>1287</v>
      </c>
      <c r="B1260" s="1" t="s">
        <v>72</v>
      </c>
      <c r="C1260" s="1" t="s">
        <v>38</v>
      </c>
      <c r="D1260" s="1" t="s">
        <v>20</v>
      </c>
    </row>
    <row r="1261" spans="1:4" ht="18" x14ac:dyDescent="0.35">
      <c r="A1261" s="1" t="s">
        <v>1288</v>
      </c>
      <c r="B1261" s="1" t="s">
        <v>59</v>
      </c>
      <c r="C1261" s="1" t="s">
        <v>30</v>
      </c>
      <c r="D1261" s="1" t="s">
        <v>55</v>
      </c>
    </row>
    <row r="1262" spans="1:4" ht="18" x14ac:dyDescent="0.35">
      <c r="A1262" s="1" t="s">
        <v>1289</v>
      </c>
      <c r="B1262" s="1" t="s">
        <v>64</v>
      </c>
      <c r="C1262" s="1" t="s">
        <v>52</v>
      </c>
      <c r="D1262" s="1" t="s">
        <v>39</v>
      </c>
    </row>
    <row r="1263" spans="1:4" ht="18" x14ac:dyDescent="0.35">
      <c r="A1263" s="1" t="s">
        <v>1290</v>
      </c>
      <c r="B1263" s="1" t="s">
        <v>72</v>
      </c>
      <c r="C1263" s="1" t="s">
        <v>38</v>
      </c>
      <c r="D1263" s="1" t="s">
        <v>55</v>
      </c>
    </row>
    <row r="1264" spans="1:4" ht="18" x14ac:dyDescent="0.35">
      <c r="A1264" s="1" t="s">
        <v>1291</v>
      </c>
      <c r="B1264" s="1" t="s">
        <v>18</v>
      </c>
      <c r="C1264" s="1" t="s">
        <v>60</v>
      </c>
      <c r="D1264" s="1" t="s">
        <v>39</v>
      </c>
    </row>
    <row r="1265" spans="1:4" ht="18" x14ac:dyDescent="0.35">
      <c r="A1265" s="1" t="s">
        <v>1292</v>
      </c>
      <c r="B1265" s="1" t="s">
        <v>29</v>
      </c>
      <c r="C1265" s="1" t="s">
        <v>30</v>
      </c>
      <c r="D1265" s="1" t="s">
        <v>20</v>
      </c>
    </row>
    <row r="1266" spans="1:4" ht="18" x14ac:dyDescent="0.35">
      <c r="A1266" s="1" t="s">
        <v>1293</v>
      </c>
      <c r="B1266" s="1" t="s">
        <v>48</v>
      </c>
      <c r="C1266" s="1" t="s">
        <v>60</v>
      </c>
      <c r="D1266" s="1" t="s">
        <v>79</v>
      </c>
    </row>
    <row r="1267" spans="1:4" ht="18" x14ac:dyDescent="0.35">
      <c r="A1267" s="1" t="s">
        <v>1294</v>
      </c>
      <c r="B1267" s="1" t="s">
        <v>43</v>
      </c>
      <c r="C1267" s="1" t="s">
        <v>19</v>
      </c>
      <c r="D1267" s="1" t="s">
        <v>20</v>
      </c>
    </row>
    <row r="1268" spans="1:4" ht="18" x14ac:dyDescent="0.35">
      <c r="A1268" s="1" t="s">
        <v>1295</v>
      </c>
      <c r="B1268" s="1" t="s">
        <v>18</v>
      </c>
      <c r="C1268" s="1" t="s">
        <v>19</v>
      </c>
      <c r="D1268" s="1" t="s">
        <v>39</v>
      </c>
    </row>
    <row r="1269" spans="1:4" ht="18" x14ac:dyDescent="0.35">
      <c r="A1269" s="1" t="s">
        <v>1296</v>
      </c>
      <c r="B1269" s="1" t="s">
        <v>43</v>
      </c>
      <c r="C1269" s="1" t="s">
        <v>30</v>
      </c>
      <c r="D1269" s="1" t="s">
        <v>39</v>
      </c>
    </row>
    <row r="1270" spans="1:4" ht="18" x14ac:dyDescent="0.35">
      <c r="A1270" s="1" t="s">
        <v>1297</v>
      </c>
      <c r="B1270" s="1" t="s">
        <v>43</v>
      </c>
      <c r="C1270" s="1" t="s">
        <v>19</v>
      </c>
      <c r="D1270" s="1" t="s">
        <v>49</v>
      </c>
    </row>
    <row r="1271" spans="1:4" ht="18" x14ac:dyDescent="0.35">
      <c r="A1271" s="1" t="s">
        <v>1298</v>
      </c>
      <c r="B1271" s="1" t="s">
        <v>29</v>
      </c>
      <c r="C1271" s="1" t="s">
        <v>38</v>
      </c>
      <c r="D1271" s="1" t="s">
        <v>49</v>
      </c>
    </row>
    <row r="1272" spans="1:4" ht="18" x14ac:dyDescent="0.35">
      <c r="A1272" s="1" t="s">
        <v>1299</v>
      </c>
      <c r="B1272" s="1" t="s">
        <v>64</v>
      </c>
      <c r="C1272" s="1" t="s">
        <v>60</v>
      </c>
      <c r="D1272" s="1" t="s">
        <v>39</v>
      </c>
    </row>
    <row r="1273" spans="1:4" ht="18" x14ac:dyDescent="0.35">
      <c r="A1273" s="1" t="s">
        <v>1300</v>
      </c>
      <c r="B1273" s="1" t="s">
        <v>48</v>
      </c>
      <c r="C1273" s="1" t="s">
        <v>60</v>
      </c>
      <c r="D1273" s="1" t="s">
        <v>49</v>
      </c>
    </row>
    <row r="1274" spans="1:4" ht="18" x14ac:dyDescent="0.35">
      <c r="A1274" s="1" t="s">
        <v>1301</v>
      </c>
      <c r="B1274" s="1" t="s">
        <v>64</v>
      </c>
      <c r="C1274" s="1" t="s">
        <v>30</v>
      </c>
      <c r="D1274" s="1" t="s">
        <v>49</v>
      </c>
    </row>
    <row r="1275" spans="1:4" ht="18" x14ac:dyDescent="0.35">
      <c r="A1275" s="1" t="s">
        <v>1302</v>
      </c>
      <c r="B1275" s="1" t="s">
        <v>72</v>
      </c>
      <c r="C1275" s="1" t="s">
        <v>38</v>
      </c>
      <c r="D1275" s="1" t="s">
        <v>20</v>
      </c>
    </row>
    <row r="1276" spans="1:4" ht="18" x14ac:dyDescent="0.35">
      <c r="A1276" s="1" t="s">
        <v>1303</v>
      </c>
      <c r="B1276" s="1" t="s">
        <v>104</v>
      </c>
      <c r="C1276" s="1" t="s">
        <v>52</v>
      </c>
      <c r="D1276" s="1" t="s">
        <v>39</v>
      </c>
    </row>
    <row r="1277" spans="1:4" ht="18" x14ac:dyDescent="0.35">
      <c r="A1277" s="1" t="s">
        <v>1304</v>
      </c>
      <c r="B1277" s="1" t="s">
        <v>48</v>
      </c>
      <c r="C1277" s="1" t="s">
        <v>52</v>
      </c>
      <c r="D1277" s="1" t="s">
        <v>39</v>
      </c>
    </row>
    <row r="1278" spans="1:4" ht="18" x14ac:dyDescent="0.35">
      <c r="A1278" s="1" t="s">
        <v>1305</v>
      </c>
      <c r="B1278" s="1" t="s">
        <v>48</v>
      </c>
      <c r="C1278" s="1" t="s">
        <v>38</v>
      </c>
      <c r="D1278" s="1" t="s">
        <v>55</v>
      </c>
    </row>
    <row r="1279" spans="1:4" ht="18" x14ac:dyDescent="0.35">
      <c r="A1279" s="1" t="s">
        <v>1306</v>
      </c>
      <c r="B1279" s="1" t="s">
        <v>18</v>
      </c>
      <c r="C1279" s="1" t="s">
        <v>60</v>
      </c>
      <c r="D1279" s="1" t="s">
        <v>79</v>
      </c>
    </row>
    <row r="1280" spans="1:4" ht="18" x14ac:dyDescent="0.35">
      <c r="A1280" s="1" t="s">
        <v>1307</v>
      </c>
      <c r="B1280" s="1" t="s">
        <v>104</v>
      </c>
      <c r="C1280" s="1" t="s">
        <v>52</v>
      </c>
      <c r="D1280" s="1" t="s">
        <v>39</v>
      </c>
    </row>
    <row r="1281" spans="1:4" ht="18" x14ac:dyDescent="0.35">
      <c r="A1281" s="1" t="s">
        <v>1308</v>
      </c>
      <c r="B1281" s="1" t="s">
        <v>29</v>
      </c>
      <c r="C1281" s="1" t="s">
        <v>38</v>
      </c>
      <c r="D1281" s="1" t="s">
        <v>49</v>
      </c>
    </row>
    <row r="1282" spans="1:4" ht="18" x14ac:dyDescent="0.35">
      <c r="A1282" s="1" t="s">
        <v>1309</v>
      </c>
      <c r="B1282" s="1" t="s">
        <v>59</v>
      </c>
      <c r="C1282" s="1" t="s">
        <v>19</v>
      </c>
      <c r="D1282" s="1" t="s">
        <v>20</v>
      </c>
    </row>
    <row r="1283" spans="1:4" ht="18" x14ac:dyDescent="0.35">
      <c r="A1283" s="1" t="s">
        <v>1310</v>
      </c>
      <c r="B1283" s="1" t="s">
        <v>48</v>
      </c>
      <c r="C1283" s="1" t="s">
        <v>19</v>
      </c>
      <c r="D1283" s="1" t="s">
        <v>79</v>
      </c>
    </row>
    <row r="1284" spans="1:4" ht="18" x14ac:dyDescent="0.35">
      <c r="A1284" s="1" t="s">
        <v>1311</v>
      </c>
      <c r="B1284" s="1" t="s">
        <v>104</v>
      </c>
      <c r="C1284" s="1" t="s">
        <v>19</v>
      </c>
      <c r="D1284" s="1" t="s">
        <v>39</v>
      </c>
    </row>
    <row r="1285" spans="1:4" ht="18" x14ac:dyDescent="0.35">
      <c r="A1285" s="1" t="s">
        <v>1312</v>
      </c>
      <c r="B1285" s="1" t="s">
        <v>64</v>
      </c>
      <c r="C1285" s="1" t="s">
        <v>19</v>
      </c>
      <c r="D1285" s="1" t="s">
        <v>55</v>
      </c>
    </row>
    <row r="1286" spans="1:4" ht="18" x14ac:dyDescent="0.35">
      <c r="A1286" s="1" t="s">
        <v>1313</v>
      </c>
      <c r="B1286" s="1" t="s">
        <v>64</v>
      </c>
      <c r="C1286" s="1" t="s">
        <v>52</v>
      </c>
      <c r="D1286" s="1" t="s">
        <v>39</v>
      </c>
    </row>
    <row r="1287" spans="1:4" ht="18" x14ac:dyDescent="0.35">
      <c r="A1287" s="1" t="s">
        <v>1314</v>
      </c>
      <c r="B1287" s="1" t="s">
        <v>104</v>
      </c>
      <c r="C1287" s="1" t="s">
        <v>19</v>
      </c>
      <c r="D1287" s="1" t="s">
        <v>79</v>
      </c>
    </row>
    <row r="1288" spans="1:4" ht="18" x14ac:dyDescent="0.35">
      <c r="A1288" s="1" t="s">
        <v>1315</v>
      </c>
      <c r="B1288" s="1" t="s">
        <v>18</v>
      </c>
      <c r="C1288" s="1" t="s">
        <v>30</v>
      </c>
      <c r="D1288" s="1" t="s">
        <v>39</v>
      </c>
    </row>
    <row r="1289" spans="1:4" ht="18" x14ac:dyDescent="0.35">
      <c r="A1289" s="1" t="s">
        <v>1316</v>
      </c>
      <c r="B1289" s="1" t="s">
        <v>29</v>
      </c>
      <c r="C1289" s="1" t="s">
        <v>38</v>
      </c>
      <c r="D1289" s="1" t="s">
        <v>55</v>
      </c>
    </row>
    <row r="1290" spans="1:4" ht="18" x14ac:dyDescent="0.35">
      <c r="A1290" s="1" t="s">
        <v>1317</v>
      </c>
      <c r="B1290" s="1" t="s">
        <v>18</v>
      </c>
      <c r="C1290" s="1" t="s">
        <v>60</v>
      </c>
      <c r="D1290" s="1" t="s">
        <v>20</v>
      </c>
    </row>
    <row r="1291" spans="1:4" ht="18" x14ac:dyDescent="0.35">
      <c r="A1291" s="1" t="s">
        <v>1318</v>
      </c>
      <c r="B1291" s="1" t="s">
        <v>72</v>
      </c>
      <c r="C1291" s="1" t="s">
        <v>60</v>
      </c>
      <c r="D1291" s="1" t="s">
        <v>20</v>
      </c>
    </row>
    <row r="1292" spans="1:4" ht="18" x14ac:dyDescent="0.35">
      <c r="A1292" s="1" t="s">
        <v>1319</v>
      </c>
      <c r="B1292" s="1" t="s">
        <v>72</v>
      </c>
      <c r="C1292" s="1" t="s">
        <v>19</v>
      </c>
      <c r="D1292" s="1" t="s">
        <v>79</v>
      </c>
    </row>
    <row r="1293" spans="1:4" ht="18" x14ac:dyDescent="0.35">
      <c r="A1293" s="1" t="s">
        <v>1320</v>
      </c>
      <c r="B1293" s="1" t="s">
        <v>64</v>
      </c>
      <c r="C1293" s="1" t="s">
        <v>30</v>
      </c>
      <c r="D1293" s="1" t="s">
        <v>79</v>
      </c>
    </row>
    <row r="1294" spans="1:4" ht="18" x14ac:dyDescent="0.35">
      <c r="A1294" s="1" t="s">
        <v>1321</v>
      </c>
      <c r="B1294" s="1" t="s">
        <v>64</v>
      </c>
      <c r="C1294" s="1" t="s">
        <v>60</v>
      </c>
      <c r="D1294" s="1" t="s">
        <v>55</v>
      </c>
    </row>
    <row r="1295" spans="1:4" ht="18" x14ac:dyDescent="0.35">
      <c r="A1295" s="1" t="s">
        <v>1322</v>
      </c>
      <c r="B1295" s="1" t="s">
        <v>29</v>
      </c>
      <c r="C1295" s="1" t="s">
        <v>38</v>
      </c>
      <c r="D1295" s="1" t="s">
        <v>79</v>
      </c>
    </row>
    <row r="1296" spans="1:4" ht="18" x14ac:dyDescent="0.35">
      <c r="A1296" s="1" t="s">
        <v>1323</v>
      </c>
      <c r="B1296" s="1" t="s">
        <v>64</v>
      </c>
      <c r="C1296" s="1" t="s">
        <v>52</v>
      </c>
      <c r="D1296" s="1" t="s">
        <v>49</v>
      </c>
    </row>
    <row r="1297" spans="1:4" ht="18" x14ac:dyDescent="0.35">
      <c r="A1297" s="1" t="s">
        <v>1324</v>
      </c>
      <c r="B1297" s="1" t="s">
        <v>29</v>
      </c>
      <c r="C1297" s="1" t="s">
        <v>30</v>
      </c>
      <c r="D1297" s="1" t="s">
        <v>49</v>
      </c>
    </row>
    <row r="1298" spans="1:4" ht="18" x14ac:dyDescent="0.35">
      <c r="A1298" s="1" t="s">
        <v>1325</v>
      </c>
      <c r="B1298" s="1" t="s">
        <v>29</v>
      </c>
      <c r="C1298" s="1" t="s">
        <v>19</v>
      </c>
      <c r="D1298" s="1" t="s">
        <v>55</v>
      </c>
    </row>
    <row r="1299" spans="1:4" ht="18" x14ac:dyDescent="0.35">
      <c r="A1299" s="1" t="s">
        <v>1326</v>
      </c>
      <c r="B1299" s="1" t="s">
        <v>64</v>
      </c>
      <c r="C1299" s="1" t="s">
        <v>38</v>
      </c>
      <c r="D1299" s="1" t="s">
        <v>39</v>
      </c>
    </row>
    <row r="1300" spans="1:4" ht="18" x14ac:dyDescent="0.35">
      <c r="A1300" s="1" t="s">
        <v>1327</v>
      </c>
      <c r="B1300" s="1" t="s">
        <v>18</v>
      </c>
      <c r="C1300" s="1" t="s">
        <v>38</v>
      </c>
      <c r="D1300" s="1" t="s">
        <v>49</v>
      </c>
    </row>
    <row r="1301" spans="1:4" ht="18" x14ac:dyDescent="0.35">
      <c r="A1301" s="1" t="s">
        <v>1328</v>
      </c>
      <c r="B1301" s="1" t="s">
        <v>72</v>
      </c>
      <c r="C1301" s="1" t="s">
        <v>30</v>
      </c>
      <c r="D1301" s="1" t="s">
        <v>39</v>
      </c>
    </row>
    <row r="1302" spans="1:4" ht="18" x14ac:dyDescent="0.35">
      <c r="A1302" s="1" t="s">
        <v>1329</v>
      </c>
      <c r="B1302" s="1" t="s">
        <v>48</v>
      </c>
      <c r="C1302" s="1" t="s">
        <v>19</v>
      </c>
      <c r="D1302" s="1" t="s">
        <v>39</v>
      </c>
    </row>
    <row r="1303" spans="1:4" ht="18" x14ac:dyDescent="0.35">
      <c r="A1303" s="1" t="s">
        <v>1330</v>
      </c>
      <c r="B1303" s="1" t="s">
        <v>64</v>
      </c>
      <c r="C1303" s="1" t="s">
        <v>60</v>
      </c>
      <c r="D1303" s="1" t="s">
        <v>49</v>
      </c>
    </row>
    <row r="1304" spans="1:4" ht="18" x14ac:dyDescent="0.35">
      <c r="A1304" s="1" t="s">
        <v>1331</v>
      </c>
      <c r="B1304" s="1" t="s">
        <v>18</v>
      </c>
      <c r="C1304" s="1" t="s">
        <v>60</v>
      </c>
      <c r="D1304" s="1" t="s">
        <v>49</v>
      </c>
    </row>
    <row r="1305" spans="1:4" ht="18" x14ac:dyDescent="0.35">
      <c r="A1305" s="1" t="s">
        <v>1332</v>
      </c>
      <c r="B1305" s="1" t="s">
        <v>104</v>
      </c>
      <c r="C1305" s="1" t="s">
        <v>52</v>
      </c>
      <c r="D1305" s="1" t="s">
        <v>20</v>
      </c>
    </row>
    <row r="1306" spans="1:4" ht="18" x14ac:dyDescent="0.35">
      <c r="A1306" s="1" t="s">
        <v>1333</v>
      </c>
      <c r="B1306" s="1" t="s">
        <v>72</v>
      </c>
      <c r="C1306" s="1" t="s">
        <v>38</v>
      </c>
      <c r="D1306" s="1" t="s">
        <v>55</v>
      </c>
    </row>
    <row r="1307" spans="1:4" ht="18" x14ac:dyDescent="0.35">
      <c r="A1307" s="1" t="s">
        <v>1334</v>
      </c>
      <c r="B1307" s="1" t="s">
        <v>18</v>
      </c>
      <c r="C1307" s="1" t="s">
        <v>30</v>
      </c>
      <c r="D1307" s="1" t="s">
        <v>55</v>
      </c>
    </row>
    <row r="1308" spans="1:4" ht="18" x14ac:dyDescent="0.35">
      <c r="A1308" s="1" t="s">
        <v>1335</v>
      </c>
      <c r="B1308" s="1" t="s">
        <v>48</v>
      </c>
      <c r="C1308" s="1" t="s">
        <v>38</v>
      </c>
      <c r="D1308" s="1" t="s">
        <v>39</v>
      </c>
    </row>
    <row r="1309" spans="1:4" ht="18" x14ac:dyDescent="0.35">
      <c r="A1309" s="1" t="s">
        <v>1336</v>
      </c>
      <c r="B1309" s="1" t="s">
        <v>48</v>
      </c>
      <c r="C1309" s="1" t="s">
        <v>38</v>
      </c>
      <c r="D1309" s="1" t="s">
        <v>20</v>
      </c>
    </row>
    <row r="1310" spans="1:4" ht="18" x14ac:dyDescent="0.35">
      <c r="A1310" s="1" t="s">
        <v>1337</v>
      </c>
      <c r="B1310" s="1" t="s">
        <v>72</v>
      </c>
      <c r="C1310" s="1" t="s">
        <v>30</v>
      </c>
      <c r="D1310" s="1" t="s">
        <v>55</v>
      </c>
    </row>
    <row r="1311" spans="1:4" ht="18" x14ac:dyDescent="0.35">
      <c r="A1311" s="1" t="s">
        <v>1338</v>
      </c>
      <c r="B1311" s="1" t="s">
        <v>43</v>
      </c>
      <c r="C1311" s="1" t="s">
        <v>38</v>
      </c>
      <c r="D1311" s="1" t="s">
        <v>79</v>
      </c>
    </row>
    <row r="1312" spans="1:4" ht="18" x14ac:dyDescent="0.35">
      <c r="A1312" s="1" t="s">
        <v>1339</v>
      </c>
      <c r="B1312" s="1" t="s">
        <v>48</v>
      </c>
      <c r="C1312" s="1" t="s">
        <v>38</v>
      </c>
      <c r="D1312" s="1" t="s">
        <v>79</v>
      </c>
    </row>
    <row r="1313" spans="1:4" ht="18" x14ac:dyDescent="0.35">
      <c r="A1313" s="1" t="s">
        <v>1340</v>
      </c>
      <c r="B1313" s="1" t="s">
        <v>48</v>
      </c>
      <c r="C1313" s="1" t="s">
        <v>38</v>
      </c>
      <c r="D1313" s="1" t="s">
        <v>79</v>
      </c>
    </row>
    <row r="1314" spans="1:4" ht="18" x14ac:dyDescent="0.35">
      <c r="A1314" s="1" t="s">
        <v>1341</v>
      </c>
      <c r="B1314" s="1" t="s">
        <v>18</v>
      </c>
      <c r="C1314" s="1" t="s">
        <v>52</v>
      </c>
      <c r="D1314" s="1" t="s">
        <v>20</v>
      </c>
    </row>
    <row r="1315" spans="1:4" ht="18" x14ac:dyDescent="0.35">
      <c r="A1315" s="1" t="s">
        <v>1342</v>
      </c>
      <c r="B1315" s="1" t="s">
        <v>48</v>
      </c>
      <c r="C1315" s="1" t="s">
        <v>30</v>
      </c>
      <c r="D1315" s="1" t="s">
        <v>49</v>
      </c>
    </row>
    <row r="1316" spans="1:4" ht="18" x14ac:dyDescent="0.35">
      <c r="A1316" s="1" t="s">
        <v>1343</v>
      </c>
      <c r="B1316" s="1" t="s">
        <v>29</v>
      </c>
      <c r="C1316" s="1" t="s">
        <v>30</v>
      </c>
      <c r="D1316" s="1" t="s">
        <v>39</v>
      </c>
    </row>
    <row r="1317" spans="1:4" ht="18" x14ac:dyDescent="0.35">
      <c r="A1317" s="1" t="s">
        <v>1344</v>
      </c>
      <c r="B1317" s="1" t="s">
        <v>59</v>
      </c>
      <c r="C1317" s="1" t="s">
        <v>60</v>
      </c>
      <c r="D1317" s="1" t="s">
        <v>49</v>
      </c>
    </row>
    <row r="1318" spans="1:4" ht="18" x14ac:dyDescent="0.35">
      <c r="A1318" s="1" t="s">
        <v>1345</v>
      </c>
      <c r="B1318" s="1" t="s">
        <v>48</v>
      </c>
      <c r="C1318" s="1" t="s">
        <v>52</v>
      </c>
      <c r="D1318" s="1" t="s">
        <v>20</v>
      </c>
    </row>
    <row r="1319" spans="1:4" ht="18" x14ac:dyDescent="0.35">
      <c r="A1319" s="1" t="s">
        <v>1346</v>
      </c>
      <c r="B1319" s="1" t="s">
        <v>72</v>
      </c>
      <c r="C1319" s="1" t="s">
        <v>30</v>
      </c>
      <c r="D1319" s="1" t="s">
        <v>39</v>
      </c>
    </row>
    <row r="1320" spans="1:4" ht="18" x14ac:dyDescent="0.35">
      <c r="A1320" s="1" t="s">
        <v>1347</v>
      </c>
      <c r="B1320" s="1" t="s">
        <v>64</v>
      </c>
      <c r="C1320" s="1" t="s">
        <v>52</v>
      </c>
      <c r="D1320" s="1" t="s">
        <v>49</v>
      </c>
    </row>
    <row r="1321" spans="1:4" ht="18" x14ac:dyDescent="0.35">
      <c r="A1321" s="1" t="s">
        <v>1348</v>
      </c>
      <c r="B1321" s="1" t="s">
        <v>29</v>
      </c>
      <c r="C1321" s="1" t="s">
        <v>30</v>
      </c>
      <c r="D1321" s="1" t="s">
        <v>20</v>
      </c>
    </row>
    <row r="1322" spans="1:4" ht="18" x14ac:dyDescent="0.35">
      <c r="A1322" s="1" t="s">
        <v>1349</v>
      </c>
      <c r="B1322" s="1" t="s">
        <v>104</v>
      </c>
      <c r="C1322" s="1" t="s">
        <v>60</v>
      </c>
      <c r="D1322" s="1" t="s">
        <v>49</v>
      </c>
    </row>
    <row r="1323" spans="1:4" ht="18" x14ac:dyDescent="0.35">
      <c r="A1323" s="1" t="s">
        <v>1350</v>
      </c>
      <c r="B1323" s="1" t="s">
        <v>72</v>
      </c>
      <c r="C1323" s="1" t="s">
        <v>38</v>
      </c>
      <c r="D1323" s="1" t="s">
        <v>20</v>
      </c>
    </row>
    <row r="1324" spans="1:4" ht="18" x14ac:dyDescent="0.35">
      <c r="A1324" s="1" t="s">
        <v>1351</v>
      </c>
      <c r="B1324" s="1" t="s">
        <v>18</v>
      </c>
      <c r="C1324" s="1" t="s">
        <v>19</v>
      </c>
      <c r="D1324" s="1" t="s">
        <v>55</v>
      </c>
    </row>
    <row r="1325" spans="1:4" ht="18" x14ac:dyDescent="0.35">
      <c r="A1325" s="1" t="s">
        <v>1352</v>
      </c>
      <c r="B1325" s="1" t="s">
        <v>48</v>
      </c>
      <c r="C1325" s="1" t="s">
        <v>30</v>
      </c>
      <c r="D1325" s="1" t="s">
        <v>79</v>
      </c>
    </row>
    <row r="1326" spans="1:4" ht="18" x14ac:dyDescent="0.35">
      <c r="A1326" s="1" t="s">
        <v>1353</v>
      </c>
      <c r="B1326" s="1" t="s">
        <v>59</v>
      </c>
      <c r="C1326" s="1" t="s">
        <v>38</v>
      </c>
      <c r="D1326" s="1" t="s">
        <v>20</v>
      </c>
    </row>
    <row r="1327" spans="1:4" ht="18" x14ac:dyDescent="0.35">
      <c r="A1327" s="1" t="s">
        <v>1354</v>
      </c>
      <c r="B1327" s="1" t="s">
        <v>64</v>
      </c>
      <c r="C1327" s="1" t="s">
        <v>30</v>
      </c>
      <c r="D1327" s="1" t="s">
        <v>49</v>
      </c>
    </row>
    <row r="1328" spans="1:4" ht="18" x14ac:dyDescent="0.35">
      <c r="A1328" s="1" t="s">
        <v>1355</v>
      </c>
      <c r="B1328" s="1" t="s">
        <v>48</v>
      </c>
      <c r="C1328" s="1" t="s">
        <v>38</v>
      </c>
      <c r="D1328" s="1" t="s">
        <v>49</v>
      </c>
    </row>
    <row r="1329" spans="1:4" ht="18" x14ac:dyDescent="0.35">
      <c r="A1329" s="1" t="s">
        <v>1356</v>
      </c>
      <c r="B1329" s="1" t="s">
        <v>48</v>
      </c>
      <c r="C1329" s="1" t="s">
        <v>52</v>
      </c>
      <c r="D1329" s="1" t="s">
        <v>20</v>
      </c>
    </row>
    <row r="1330" spans="1:4" ht="18" x14ac:dyDescent="0.35">
      <c r="A1330" s="2" t="s">
        <v>1357</v>
      </c>
      <c r="B1330" s="1" t="s">
        <v>43</v>
      </c>
      <c r="C1330" s="1" t="s">
        <v>30</v>
      </c>
      <c r="D1330" s="1" t="s">
        <v>55</v>
      </c>
    </row>
    <row r="1331" spans="1:4" ht="18" x14ac:dyDescent="0.35">
      <c r="A1331" s="1" t="s">
        <v>1358</v>
      </c>
      <c r="B1331" s="1" t="s">
        <v>104</v>
      </c>
      <c r="C1331" s="1" t="s">
        <v>52</v>
      </c>
      <c r="D1331" s="1" t="s">
        <v>20</v>
      </c>
    </row>
    <row r="1332" spans="1:4" ht="18" x14ac:dyDescent="0.35">
      <c r="A1332" s="1" t="s">
        <v>1359</v>
      </c>
      <c r="B1332" s="1" t="s">
        <v>59</v>
      </c>
      <c r="C1332" s="1" t="s">
        <v>38</v>
      </c>
      <c r="D1332" s="1" t="s">
        <v>79</v>
      </c>
    </row>
    <row r="1333" spans="1:4" ht="18" x14ac:dyDescent="0.35">
      <c r="A1333" s="1" t="s">
        <v>1360</v>
      </c>
      <c r="B1333" s="1" t="s">
        <v>64</v>
      </c>
      <c r="C1333" s="1" t="s">
        <v>52</v>
      </c>
      <c r="D1333" s="1" t="s">
        <v>55</v>
      </c>
    </row>
    <row r="1334" spans="1:4" ht="18" x14ac:dyDescent="0.35">
      <c r="A1334" s="1" t="s">
        <v>1361</v>
      </c>
      <c r="B1334" s="1" t="s">
        <v>18</v>
      </c>
      <c r="C1334" s="1" t="s">
        <v>60</v>
      </c>
      <c r="D1334" s="1" t="s">
        <v>79</v>
      </c>
    </row>
    <row r="1335" spans="1:4" ht="18" x14ac:dyDescent="0.35">
      <c r="A1335" s="1" t="s">
        <v>1362</v>
      </c>
      <c r="B1335" s="1" t="s">
        <v>18</v>
      </c>
      <c r="C1335" s="1" t="s">
        <v>30</v>
      </c>
      <c r="D1335" s="1" t="s">
        <v>55</v>
      </c>
    </row>
    <row r="1336" spans="1:4" ht="18" x14ac:dyDescent="0.35">
      <c r="A1336" s="1" t="s">
        <v>1363</v>
      </c>
      <c r="B1336" s="1" t="s">
        <v>43</v>
      </c>
      <c r="C1336" s="1" t="s">
        <v>19</v>
      </c>
      <c r="D1336" s="1" t="s">
        <v>49</v>
      </c>
    </row>
    <row r="1337" spans="1:4" ht="18" x14ac:dyDescent="0.35">
      <c r="A1337" s="1" t="s">
        <v>1364</v>
      </c>
      <c r="B1337" s="1" t="s">
        <v>59</v>
      </c>
      <c r="C1337" s="1" t="s">
        <v>52</v>
      </c>
      <c r="D1337" s="1" t="s">
        <v>55</v>
      </c>
    </row>
    <row r="1338" spans="1:4" ht="18" x14ac:dyDescent="0.35">
      <c r="A1338" s="1" t="s">
        <v>1365</v>
      </c>
      <c r="B1338" s="1" t="s">
        <v>43</v>
      </c>
      <c r="C1338" s="1" t="s">
        <v>30</v>
      </c>
      <c r="D1338" s="1" t="s">
        <v>39</v>
      </c>
    </row>
    <row r="1339" spans="1:4" ht="18" x14ac:dyDescent="0.35">
      <c r="A1339" s="1" t="s">
        <v>1366</v>
      </c>
      <c r="B1339" s="1" t="s">
        <v>29</v>
      </c>
      <c r="C1339" s="1" t="s">
        <v>30</v>
      </c>
      <c r="D1339" s="1" t="s">
        <v>20</v>
      </c>
    </row>
    <row r="1340" spans="1:4" ht="18" x14ac:dyDescent="0.35">
      <c r="A1340" s="1" t="s">
        <v>1367</v>
      </c>
      <c r="B1340" s="1" t="s">
        <v>29</v>
      </c>
      <c r="C1340" s="1" t="s">
        <v>30</v>
      </c>
      <c r="D1340" s="1" t="s">
        <v>55</v>
      </c>
    </row>
    <row r="1341" spans="1:4" ht="18" x14ac:dyDescent="0.35">
      <c r="A1341" s="1" t="s">
        <v>1368</v>
      </c>
      <c r="B1341" s="1" t="s">
        <v>48</v>
      </c>
      <c r="C1341" s="1" t="s">
        <v>52</v>
      </c>
      <c r="D1341" s="1" t="s">
        <v>20</v>
      </c>
    </row>
    <row r="1342" spans="1:4" ht="18" x14ac:dyDescent="0.35">
      <c r="A1342" s="1" t="s">
        <v>1369</v>
      </c>
      <c r="B1342" s="1" t="s">
        <v>64</v>
      </c>
      <c r="C1342" s="1" t="s">
        <v>30</v>
      </c>
      <c r="D1342" s="1" t="s">
        <v>49</v>
      </c>
    </row>
    <row r="1343" spans="1:4" ht="18" x14ac:dyDescent="0.35">
      <c r="A1343" s="1" t="s">
        <v>1370</v>
      </c>
      <c r="B1343" s="1" t="s">
        <v>72</v>
      </c>
      <c r="C1343" s="1" t="s">
        <v>30</v>
      </c>
      <c r="D1343" s="1" t="s">
        <v>39</v>
      </c>
    </row>
    <row r="1344" spans="1:4" ht="18" x14ac:dyDescent="0.35">
      <c r="A1344" s="1" t="s">
        <v>1371</v>
      </c>
      <c r="B1344" s="1" t="s">
        <v>43</v>
      </c>
      <c r="C1344" s="1" t="s">
        <v>38</v>
      </c>
      <c r="D1344" s="1" t="s">
        <v>39</v>
      </c>
    </row>
    <row r="1345" spans="1:4" ht="18" x14ac:dyDescent="0.35">
      <c r="A1345" s="1" t="s">
        <v>1372</v>
      </c>
      <c r="B1345" s="1" t="s">
        <v>59</v>
      </c>
      <c r="C1345" s="1" t="s">
        <v>52</v>
      </c>
      <c r="D1345" s="1" t="s">
        <v>55</v>
      </c>
    </row>
    <row r="1346" spans="1:4" ht="18" x14ac:dyDescent="0.35">
      <c r="A1346" s="1" t="s">
        <v>1373</v>
      </c>
      <c r="B1346" s="1" t="s">
        <v>104</v>
      </c>
      <c r="C1346" s="1" t="s">
        <v>19</v>
      </c>
      <c r="D1346" s="1" t="s">
        <v>39</v>
      </c>
    </row>
    <row r="1347" spans="1:4" ht="18" x14ac:dyDescent="0.35">
      <c r="A1347" s="1" t="s">
        <v>1374</v>
      </c>
      <c r="B1347" s="1" t="s">
        <v>59</v>
      </c>
      <c r="C1347" s="1" t="s">
        <v>19</v>
      </c>
      <c r="D1347" s="1" t="s">
        <v>20</v>
      </c>
    </row>
    <row r="1348" spans="1:4" ht="18" x14ac:dyDescent="0.35">
      <c r="A1348" s="1" t="s">
        <v>1375</v>
      </c>
      <c r="B1348" s="1" t="s">
        <v>18</v>
      </c>
      <c r="C1348" s="1" t="s">
        <v>60</v>
      </c>
      <c r="D1348" s="1" t="s">
        <v>79</v>
      </c>
    </row>
    <row r="1349" spans="1:4" ht="18" x14ac:dyDescent="0.35">
      <c r="A1349" s="1" t="s">
        <v>1376</v>
      </c>
      <c r="B1349" s="1" t="s">
        <v>59</v>
      </c>
      <c r="C1349" s="1" t="s">
        <v>38</v>
      </c>
      <c r="D1349" s="1" t="s">
        <v>79</v>
      </c>
    </row>
    <row r="1350" spans="1:4" ht="18" x14ac:dyDescent="0.35">
      <c r="A1350" s="2">
        <v>2.96E+22</v>
      </c>
      <c r="B1350" s="1" t="s">
        <v>59</v>
      </c>
      <c r="C1350" s="1" t="s">
        <v>60</v>
      </c>
      <c r="D1350" s="1" t="s">
        <v>49</v>
      </c>
    </row>
    <row r="1351" spans="1:4" ht="18" x14ac:dyDescent="0.35">
      <c r="A1351" s="1" t="s">
        <v>1377</v>
      </c>
      <c r="B1351" s="1" t="s">
        <v>64</v>
      </c>
      <c r="C1351" s="1" t="s">
        <v>19</v>
      </c>
      <c r="D1351" s="1" t="s">
        <v>20</v>
      </c>
    </row>
    <row r="1352" spans="1:4" ht="18" x14ac:dyDescent="0.35">
      <c r="A1352" s="1" t="s">
        <v>1378</v>
      </c>
      <c r="B1352" s="1" t="s">
        <v>64</v>
      </c>
      <c r="C1352" s="1" t="s">
        <v>19</v>
      </c>
      <c r="D1352" s="1" t="s">
        <v>49</v>
      </c>
    </row>
    <row r="1353" spans="1:4" ht="18" x14ac:dyDescent="0.35">
      <c r="A1353" s="1" t="s">
        <v>1379</v>
      </c>
      <c r="B1353" s="1" t="s">
        <v>104</v>
      </c>
      <c r="C1353" s="1" t="s">
        <v>60</v>
      </c>
      <c r="D1353" s="1" t="s">
        <v>20</v>
      </c>
    </row>
    <row r="1354" spans="1:4" ht="18" x14ac:dyDescent="0.35">
      <c r="A1354" s="1" t="s">
        <v>1380</v>
      </c>
      <c r="B1354" s="1" t="s">
        <v>18</v>
      </c>
      <c r="C1354" s="1" t="s">
        <v>38</v>
      </c>
      <c r="D1354" s="1" t="s">
        <v>20</v>
      </c>
    </row>
    <row r="1355" spans="1:4" ht="18" x14ac:dyDescent="0.35">
      <c r="A1355" s="1" t="s">
        <v>1381</v>
      </c>
      <c r="B1355" s="1" t="s">
        <v>59</v>
      </c>
      <c r="C1355" s="1" t="s">
        <v>60</v>
      </c>
      <c r="D1355" s="1" t="s">
        <v>49</v>
      </c>
    </row>
    <row r="1356" spans="1:4" ht="18" x14ac:dyDescent="0.35">
      <c r="A1356" s="1" t="s">
        <v>1382</v>
      </c>
      <c r="B1356" s="1" t="s">
        <v>48</v>
      </c>
      <c r="C1356" s="1" t="s">
        <v>30</v>
      </c>
      <c r="D1356" s="1" t="s">
        <v>79</v>
      </c>
    </row>
    <row r="1357" spans="1:4" ht="18" x14ac:dyDescent="0.35">
      <c r="A1357" s="1" t="s">
        <v>1383</v>
      </c>
      <c r="B1357" s="1" t="s">
        <v>104</v>
      </c>
      <c r="C1357" s="1" t="s">
        <v>38</v>
      </c>
      <c r="D1357" s="1" t="s">
        <v>49</v>
      </c>
    </row>
    <row r="1358" spans="1:4" ht="18" x14ac:dyDescent="0.35">
      <c r="A1358" s="1" t="s">
        <v>1384</v>
      </c>
      <c r="B1358" s="1" t="s">
        <v>29</v>
      </c>
      <c r="C1358" s="1" t="s">
        <v>38</v>
      </c>
      <c r="D1358" s="1" t="s">
        <v>20</v>
      </c>
    </row>
    <row r="1359" spans="1:4" ht="18" x14ac:dyDescent="0.35">
      <c r="A1359" s="1" t="s">
        <v>1385</v>
      </c>
      <c r="B1359" s="1" t="s">
        <v>64</v>
      </c>
      <c r="C1359" s="1" t="s">
        <v>60</v>
      </c>
      <c r="D1359" s="1" t="s">
        <v>39</v>
      </c>
    </row>
    <row r="1360" spans="1:4" ht="18" x14ac:dyDescent="0.35">
      <c r="A1360" s="1" t="s">
        <v>1386</v>
      </c>
      <c r="B1360" s="1" t="s">
        <v>43</v>
      </c>
      <c r="C1360" s="1" t="s">
        <v>38</v>
      </c>
      <c r="D1360" s="1" t="s">
        <v>20</v>
      </c>
    </row>
    <row r="1361" spans="1:4" ht="18" x14ac:dyDescent="0.35">
      <c r="A1361" s="1" t="s">
        <v>1387</v>
      </c>
      <c r="B1361" s="1" t="s">
        <v>104</v>
      </c>
      <c r="C1361" s="1" t="s">
        <v>52</v>
      </c>
      <c r="D1361" s="1" t="s">
        <v>49</v>
      </c>
    </row>
    <row r="1362" spans="1:4" ht="18" x14ac:dyDescent="0.35">
      <c r="A1362" s="1" t="s">
        <v>1388</v>
      </c>
      <c r="B1362" s="1" t="s">
        <v>29</v>
      </c>
      <c r="C1362" s="1" t="s">
        <v>19</v>
      </c>
      <c r="D1362" s="1" t="s">
        <v>20</v>
      </c>
    </row>
    <row r="1363" spans="1:4" ht="18" x14ac:dyDescent="0.35">
      <c r="A1363" s="1" t="s">
        <v>1389</v>
      </c>
      <c r="B1363" s="1" t="s">
        <v>64</v>
      </c>
      <c r="C1363" s="1" t="s">
        <v>30</v>
      </c>
      <c r="D1363" s="1" t="s">
        <v>55</v>
      </c>
    </row>
    <row r="1364" spans="1:4" ht="18" x14ac:dyDescent="0.35">
      <c r="A1364" s="1" t="s">
        <v>1390</v>
      </c>
      <c r="B1364" s="1" t="s">
        <v>48</v>
      </c>
      <c r="C1364" s="1" t="s">
        <v>52</v>
      </c>
      <c r="D1364" s="1" t="s">
        <v>39</v>
      </c>
    </row>
    <row r="1365" spans="1:4" ht="18" x14ac:dyDescent="0.35">
      <c r="A1365" s="1" t="s">
        <v>1391</v>
      </c>
      <c r="B1365" s="1" t="s">
        <v>48</v>
      </c>
      <c r="C1365" s="1" t="s">
        <v>38</v>
      </c>
      <c r="D1365" s="1" t="s">
        <v>49</v>
      </c>
    </row>
    <row r="1366" spans="1:4" ht="18" x14ac:dyDescent="0.35">
      <c r="A1366" s="1">
        <v>44354275</v>
      </c>
      <c r="B1366" s="1" t="s">
        <v>29</v>
      </c>
      <c r="C1366" s="1" t="s">
        <v>19</v>
      </c>
      <c r="D1366" s="1" t="s">
        <v>20</v>
      </c>
    </row>
    <row r="1367" spans="1:4" ht="18" x14ac:dyDescent="0.35">
      <c r="A1367" s="1" t="s">
        <v>1392</v>
      </c>
      <c r="B1367" s="1" t="s">
        <v>43</v>
      </c>
      <c r="C1367" s="1" t="s">
        <v>60</v>
      </c>
      <c r="D1367" s="1" t="s">
        <v>79</v>
      </c>
    </row>
    <row r="1368" spans="1:4" ht="18" x14ac:dyDescent="0.35">
      <c r="A1368" s="1" t="s">
        <v>1393</v>
      </c>
      <c r="B1368" s="1" t="s">
        <v>29</v>
      </c>
      <c r="C1368" s="1" t="s">
        <v>38</v>
      </c>
      <c r="D1368" s="1" t="s">
        <v>79</v>
      </c>
    </row>
    <row r="1369" spans="1:4" ht="18" x14ac:dyDescent="0.35">
      <c r="A1369" s="1" t="s">
        <v>1394</v>
      </c>
      <c r="B1369" s="1" t="s">
        <v>48</v>
      </c>
      <c r="C1369" s="1" t="s">
        <v>38</v>
      </c>
      <c r="D1369" s="1" t="s">
        <v>55</v>
      </c>
    </row>
    <row r="1370" spans="1:4" ht="18" x14ac:dyDescent="0.35">
      <c r="A1370" s="1" t="s">
        <v>1395</v>
      </c>
      <c r="B1370" s="1" t="s">
        <v>43</v>
      </c>
      <c r="C1370" s="1" t="s">
        <v>38</v>
      </c>
      <c r="D1370" s="1" t="s">
        <v>55</v>
      </c>
    </row>
    <row r="1371" spans="1:4" ht="18" x14ac:dyDescent="0.35">
      <c r="A1371" s="1" t="s">
        <v>1396</v>
      </c>
      <c r="B1371" s="1" t="s">
        <v>104</v>
      </c>
      <c r="C1371" s="1" t="s">
        <v>19</v>
      </c>
      <c r="D1371" s="1" t="s">
        <v>39</v>
      </c>
    </row>
    <row r="1372" spans="1:4" ht="18" x14ac:dyDescent="0.35">
      <c r="A1372" s="2" t="s">
        <v>1397</v>
      </c>
      <c r="B1372" s="1" t="s">
        <v>72</v>
      </c>
      <c r="C1372" s="1" t="s">
        <v>60</v>
      </c>
      <c r="D1372" s="1" t="s">
        <v>79</v>
      </c>
    </row>
    <row r="1373" spans="1:4" ht="18" x14ac:dyDescent="0.35">
      <c r="A1373" s="1" t="s">
        <v>1398</v>
      </c>
      <c r="B1373" s="1" t="s">
        <v>104</v>
      </c>
      <c r="C1373" s="1" t="s">
        <v>60</v>
      </c>
      <c r="D1373" s="1" t="s">
        <v>20</v>
      </c>
    </row>
    <row r="1374" spans="1:4" ht="18" x14ac:dyDescent="0.35">
      <c r="A1374" s="1" t="s">
        <v>1399</v>
      </c>
      <c r="B1374" s="1" t="s">
        <v>72</v>
      </c>
      <c r="C1374" s="1" t="s">
        <v>60</v>
      </c>
      <c r="D1374" s="1" t="s">
        <v>20</v>
      </c>
    </row>
    <row r="1375" spans="1:4" ht="18" x14ac:dyDescent="0.35">
      <c r="A1375" s="1" t="s">
        <v>1400</v>
      </c>
      <c r="B1375" s="1" t="s">
        <v>29</v>
      </c>
      <c r="C1375" s="1" t="s">
        <v>52</v>
      </c>
      <c r="D1375" s="1" t="s">
        <v>20</v>
      </c>
    </row>
    <row r="1376" spans="1:4" ht="18" x14ac:dyDescent="0.35">
      <c r="A1376" s="1" t="s">
        <v>1401</v>
      </c>
      <c r="B1376" s="1" t="s">
        <v>43</v>
      </c>
      <c r="C1376" s="1" t="s">
        <v>30</v>
      </c>
      <c r="D1376" s="1" t="s">
        <v>39</v>
      </c>
    </row>
    <row r="1377" spans="1:4" ht="18" x14ac:dyDescent="0.35">
      <c r="A1377" s="1" t="s">
        <v>1402</v>
      </c>
      <c r="B1377" s="1" t="s">
        <v>64</v>
      </c>
      <c r="C1377" s="1" t="s">
        <v>38</v>
      </c>
      <c r="D1377" s="1" t="s">
        <v>20</v>
      </c>
    </row>
    <row r="1378" spans="1:4" ht="18" x14ac:dyDescent="0.35">
      <c r="A1378" s="1" t="s">
        <v>1403</v>
      </c>
      <c r="B1378" s="1" t="s">
        <v>29</v>
      </c>
      <c r="C1378" s="1" t="s">
        <v>30</v>
      </c>
      <c r="D1378" s="1" t="s">
        <v>39</v>
      </c>
    </row>
    <row r="1379" spans="1:4" ht="18" x14ac:dyDescent="0.35">
      <c r="A1379" s="1" t="s">
        <v>1404</v>
      </c>
      <c r="B1379" s="1" t="s">
        <v>48</v>
      </c>
      <c r="C1379" s="1" t="s">
        <v>19</v>
      </c>
      <c r="D1379" s="1" t="s">
        <v>20</v>
      </c>
    </row>
    <row r="1380" spans="1:4" ht="18" x14ac:dyDescent="0.35">
      <c r="A1380" s="1" t="s">
        <v>1405</v>
      </c>
      <c r="B1380" s="1" t="s">
        <v>104</v>
      </c>
      <c r="C1380" s="1" t="s">
        <v>30</v>
      </c>
      <c r="D1380" s="1" t="s">
        <v>55</v>
      </c>
    </row>
    <row r="1381" spans="1:4" ht="18" x14ac:dyDescent="0.35">
      <c r="A1381" s="1" t="s">
        <v>1406</v>
      </c>
      <c r="B1381" s="1" t="s">
        <v>72</v>
      </c>
      <c r="C1381" s="1" t="s">
        <v>30</v>
      </c>
      <c r="D1381" s="1" t="s">
        <v>20</v>
      </c>
    </row>
    <row r="1382" spans="1:4" ht="18" x14ac:dyDescent="0.35">
      <c r="A1382" s="1">
        <v>19992196</v>
      </c>
      <c r="B1382" s="1" t="s">
        <v>18</v>
      </c>
      <c r="C1382" s="1" t="s">
        <v>38</v>
      </c>
      <c r="D1382" s="1" t="s">
        <v>39</v>
      </c>
    </row>
    <row r="1383" spans="1:4" ht="18" x14ac:dyDescent="0.35">
      <c r="A1383" s="1" t="s">
        <v>1407</v>
      </c>
      <c r="B1383" s="1" t="s">
        <v>104</v>
      </c>
      <c r="C1383" s="1" t="s">
        <v>52</v>
      </c>
      <c r="D1383" s="1" t="s">
        <v>20</v>
      </c>
    </row>
    <row r="1384" spans="1:4" ht="18" x14ac:dyDescent="0.35">
      <c r="A1384" s="1" t="s">
        <v>1408</v>
      </c>
      <c r="B1384" s="1" t="s">
        <v>43</v>
      </c>
      <c r="C1384" s="1" t="s">
        <v>60</v>
      </c>
      <c r="D1384" s="1" t="s">
        <v>39</v>
      </c>
    </row>
    <row r="1385" spans="1:4" ht="18" x14ac:dyDescent="0.35">
      <c r="A1385" s="1" t="s">
        <v>1409</v>
      </c>
      <c r="B1385" s="1" t="s">
        <v>64</v>
      </c>
      <c r="C1385" s="1" t="s">
        <v>30</v>
      </c>
      <c r="D1385" s="1" t="s">
        <v>39</v>
      </c>
    </row>
    <row r="1386" spans="1:4" ht="18" x14ac:dyDescent="0.35">
      <c r="A1386" s="1" t="s">
        <v>1410</v>
      </c>
      <c r="B1386" s="1" t="s">
        <v>43</v>
      </c>
      <c r="C1386" s="1" t="s">
        <v>30</v>
      </c>
      <c r="D1386" s="1" t="s">
        <v>79</v>
      </c>
    </row>
    <row r="1387" spans="1:4" ht="18" x14ac:dyDescent="0.35">
      <c r="A1387" s="1" t="s">
        <v>1411</v>
      </c>
      <c r="B1387" s="1" t="s">
        <v>72</v>
      </c>
      <c r="C1387" s="1" t="s">
        <v>52</v>
      </c>
      <c r="D1387" s="1" t="s">
        <v>49</v>
      </c>
    </row>
    <row r="1388" spans="1:4" ht="18" x14ac:dyDescent="0.35">
      <c r="A1388" s="1" t="s">
        <v>1412</v>
      </c>
      <c r="B1388" s="1" t="s">
        <v>64</v>
      </c>
      <c r="C1388" s="1" t="s">
        <v>60</v>
      </c>
      <c r="D1388" s="1" t="s">
        <v>49</v>
      </c>
    </row>
    <row r="1389" spans="1:4" ht="18" x14ac:dyDescent="0.35">
      <c r="A1389" s="1" t="s">
        <v>1413</v>
      </c>
      <c r="B1389" s="1" t="s">
        <v>59</v>
      </c>
      <c r="C1389" s="1" t="s">
        <v>38</v>
      </c>
      <c r="D1389" s="1" t="s">
        <v>79</v>
      </c>
    </row>
    <row r="1390" spans="1:4" ht="18" x14ac:dyDescent="0.35">
      <c r="A1390" s="1" t="s">
        <v>1414</v>
      </c>
      <c r="B1390" s="1" t="s">
        <v>18</v>
      </c>
      <c r="C1390" s="1" t="s">
        <v>30</v>
      </c>
      <c r="D1390" s="1" t="s">
        <v>20</v>
      </c>
    </row>
    <row r="1391" spans="1:4" ht="18" x14ac:dyDescent="0.35">
      <c r="A1391" s="1" t="s">
        <v>1415</v>
      </c>
      <c r="B1391" s="1" t="s">
        <v>72</v>
      </c>
      <c r="C1391" s="1" t="s">
        <v>38</v>
      </c>
      <c r="D1391" s="1" t="s">
        <v>49</v>
      </c>
    </row>
    <row r="1392" spans="1:4" ht="18" x14ac:dyDescent="0.35">
      <c r="A1392" s="1" t="s">
        <v>1416</v>
      </c>
      <c r="B1392" s="1" t="s">
        <v>59</v>
      </c>
      <c r="C1392" s="1" t="s">
        <v>60</v>
      </c>
      <c r="D1392" s="1" t="s">
        <v>55</v>
      </c>
    </row>
    <row r="1393" spans="1:4" ht="18" x14ac:dyDescent="0.35">
      <c r="A1393" s="1" t="s">
        <v>1417</v>
      </c>
      <c r="B1393" s="1" t="s">
        <v>29</v>
      </c>
      <c r="C1393" s="1" t="s">
        <v>60</v>
      </c>
      <c r="D1393" s="1" t="s">
        <v>49</v>
      </c>
    </row>
    <row r="1394" spans="1:4" ht="18" x14ac:dyDescent="0.35">
      <c r="A1394" s="1" t="s">
        <v>1418</v>
      </c>
      <c r="B1394" s="1" t="s">
        <v>59</v>
      </c>
      <c r="C1394" s="1" t="s">
        <v>30</v>
      </c>
      <c r="D1394" s="1" t="s">
        <v>49</v>
      </c>
    </row>
    <row r="1395" spans="1:4" ht="18" x14ac:dyDescent="0.35">
      <c r="A1395" s="1" t="s">
        <v>1419</v>
      </c>
      <c r="B1395" s="1" t="s">
        <v>29</v>
      </c>
      <c r="C1395" s="1" t="s">
        <v>60</v>
      </c>
      <c r="D1395" s="1" t="s">
        <v>55</v>
      </c>
    </row>
    <row r="1396" spans="1:4" ht="18" x14ac:dyDescent="0.35">
      <c r="A1396" s="1" t="s">
        <v>1420</v>
      </c>
      <c r="B1396" s="1" t="s">
        <v>29</v>
      </c>
      <c r="C1396" s="1" t="s">
        <v>38</v>
      </c>
      <c r="D1396" s="1" t="s">
        <v>79</v>
      </c>
    </row>
    <row r="1397" spans="1:4" ht="18" x14ac:dyDescent="0.35">
      <c r="A1397" s="1" t="s">
        <v>1421</v>
      </c>
      <c r="B1397" s="1" t="s">
        <v>104</v>
      </c>
      <c r="C1397" s="1" t="s">
        <v>30</v>
      </c>
      <c r="D1397" s="1" t="s">
        <v>20</v>
      </c>
    </row>
    <row r="1398" spans="1:4" ht="18" x14ac:dyDescent="0.35">
      <c r="A1398" s="1" t="s">
        <v>1422</v>
      </c>
      <c r="B1398" s="1" t="s">
        <v>72</v>
      </c>
      <c r="C1398" s="1" t="s">
        <v>52</v>
      </c>
      <c r="D1398" s="1" t="s">
        <v>49</v>
      </c>
    </row>
    <row r="1399" spans="1:4" ht="18" x14ac:dyDescent="0.35">
      <c r="A1399" s="1" t="s">
        <v>1423</v>
      </c>
      <c r="B1399" s="1" t="s">
        <v>48</v>
      </c>
      <c r="C1399" s="1" t="s">
        <v>52</v>
      </c>
      <c r="D1399" s="1" t="s">
        <v>20</v>
      </c>
    </row>
    <row r="1400" spans="1:4" ht="18" x14ac:dyDescent="0.35">
      <c r="A1400" s="1" t="s">
        <v>1424</v>
      </c>
      <c r="B1400" s="1" t="s">
        <v>48</v>
      </c>
      <c r="C1400" s="1" t="s">
        <v>30</v>
      </c>
      <c r="D1400" s="1" t="s">
        <v>49</v>
      </c>
    </row>
    <row r="1401" spans="1:4" ht="18" x14ac:dyDescent="0.35">
      <c r="A1401" s="1" t="s">
        <v>1425</v>
      </c>
      <c r="B1401" s="1" t="s">
        <v>72</v>
      </c>
      <c r="C1401" s="1" t="s">
        <v>19</v>
      </c>
      <c r="D1401" s="1" t="s">
        <v>79</v>
      </c>
    </row>
    <row r="1402" spans="1:4" ht="18" x14ac:dyDescent="0.35">
      <c r="A1402" s="1" t="s">
        <v>1426</v>
      </c>
      <c r="B1402" s="1" t="s">
        <v>104</v>
      </c>
      <c r="C1402" s="1" t="s">
        <v>30</v>
      </c>
      <c r="D1402" s="1" t="s">
        <v>20</v>
      </c>
    </row>
    <row r="1403" spans="1:4" ht="18" x14ac:dyDescent="0.35">
      <c r="A1403" s="1" t="s">
        <v>1427</v>
      </c>
      <c r="B1403" s="1" t="s">
        <v>72</v>
      </c>
      <c r="C1403" s="1" t="s">
        <v>60</v>
      </c>
      <c r="D1403" s="1" t="s">
        <v>20</v>
      </c>
    </row>
    <row r="1404" spans="1:4" ht="18" x14ac:dyDescent="0.35">
      <c r="A1404" s="1" t="s">
        <v>1428</v>
      </c>
      <c r="B1404" s="1" t="s">
        <v>72</v>
      </c>
      <c r="C1404" s="1" t="s">
        <v>30</v>
      </c>
      <c r="D1404" s="1" t="s">
        <v>79</v>
      </c>
    </row>
    <row r="1405" spans="1:4" ht="18" x14ac:dyDescent="0.35">
      <c r="A1405" s="1" t="s">
        <v>1429</v>
      </c>
      <c r="B1405" s="1" t="s">
        <v>59</v>
      </c>
      <c r="C1405" s="1" t="s">
        <v>38</v>
      </c>
      <c r="D1405" s="1" t="s">
        <v>55</v>
      </c>
    </row>
    <row r="1406" spans="1:4" ht="18" x14ac:dyDescent="0.35">
      <c r="A1406" s="1" t="s">
        <v>1430</v>
      </c>
      <c r="B1406" s="1" t="s">
        <v>48</v>
      </c>
      <c r="C1406" s="1" t="s">
        <v>60</v>
      </c>
      <c r="D1406" s="1" t="s">
        <v>49</v>
      </c>
    </row>
    <row r="1407" spans="1:4" ht="18" x14ac:dyDescent="0.35">
      <c r="A1407" s="1" t="s">
        <v>1431</v>
      </c>
      <c r="B1407" s="1" t="s">
        <v>48</v>
      </c>
      <c r="C1407" s="1" t="s">
        <v>19</v>
      </c>
      <c r="D1407" s="1" t="s">
        <v>55</v>
      </c>
    </row>
    <row r="1408" spans="1:4" ht="18" x14ac:dyDescent="0.35">
      <c r="A1408" s="1" t="s">
        <v>1432</v>
      </c>
      <c r="B1408" s="1" t="s">
        <v>43</v>
      </c>
      <c r="C1408" s="1" t="s">
        <v>52</v>
      </c>
      <c r="D1408" s="1" t="s">
        <v>49</v>
      </c>
    </row>
    <row r="1409" spans="1:4" ht="18" x14ac:dyDescent="0.35">
      <c r="A1409" s="1" t="s">
        <v>1433</v>
      </c>
      <c r="B1409" s="1" t="s">
        <v>104</v>
      </c>
      <c r="C1409" s="1" t="s">
        <v>19</v>
      </c>
      <c r="D1409" s="1" t="s">
        <v>39</v>
      </c>
    </row>
    <row r="1410" spans="1:4" ht="18" x14ac:dyDescent="0.35">
      <c r="A1410" s="1" t="s">
        <v>1434</v>
      </c>
      <c r="B1410" s="1" t="s">
        <v>43</v>
      </c>
      <c r="C1410" s="1" t="s">
        <v>60</v>
      </c>
      <c r="D1410" s="1" t="s">
        <v>79</v>
      </c>
    </row>
    <row r="1411" spans="1:4" ht="18" x14ac:dyDescent="0.35">
      <c r="A1411" s="1" t="s">
        <v>1435</v>
      </c>
      <c r="B1411" s="1" t="s">
        <v>59</v>
      </c>
      <c r="C1411" s="1" t="s">
        <v>52</v>
      </c>
      <c r="D1411" s="1" t="s">
        <v>20</v>
      </c>
    </row>
    <row r="1412" spans="1:4" ht="18" x14ac:dyDescent="0.35">
      <c r="A1412" s="1" t="s">
        <v>1436</v>
      </c>
      <c r="B1412" s="1" t="s">
        <v>48</v>
      </c>
      <c r="C1412" s="1" t="s">
        <v>30</v>
      </c>
      <c r="D1412" s="1" t="s">
        <v>49</v>
      </c>
    </row>
    <row r="1413" spans="1:4" ht="18" x14ac:dyDescent="0.35">
      <c r="A1413" s="1" t="s">
        <v>1437</v>
      </c>
      <c r="B1413" s="1" t="s">
        <v>29</v>
      </c>
      <c r="C1413" s="1" t="s">
        <v>30</v>
      </c>
      <c r="D1413" s="1" t="s">
        <v>49</v>
      </c>
    </row>
    <row r="1414" spans="1:4" ht="18" x14ac:dyDescent="0.35">
      <c r="A1414" s="1" t="s">
        <v>1438</v>
      </c>
      <c r="B1414" s="1" t="s">
        <v>104</v>
      </c>
      <c r="C1414" s="1" t="s">
        <v>52</v>
      </c>
      <c r="D1414" s="1" t="s">
        <v>39</v>
      </c>
    </row>
    <row r="1415" spans="1:4" ht="18" x14ac:dyDescent="0.35">
      <c r="A1415" s="1" t="s">
        <v>1439</v>
      </c>
      <c r="B1415" s="1" t="s">
        <v>72</v>
      </c>
      <c r="C1415" s="1" t="s">
        <v>30</v>
      </c>
      <c r="D1415" s="1" t="s">
        <v>20</v>
      </c>
    </row>
    <row r="1416" spans="1:4" ht="18" x14ac:dyDescent="0.35">
      <c r="A1416" s="1" t="s">
        <v>1440</v>
      </c>
      <c r="B1416" s="1" t="s">
        <v>29</v>
      </c>
      <c r="C1416" s="1" t="s">
        <v>60</v>
      </c>
      <c r="D1416" s="1" t="s">
        <v>79</v>
      </c>
    </row>
    <row r="1417" spans="1:4" ht="18" x14ac:dyDescent="0.35">
      <c r="A1417" s="1" t="s">
        <v>1441</v>
      </c>
      <c r="B1417" s="1" t="s">
        <v>59</v>
      </c>
      <c r="C1417" s="1" t="s">
        <v>60</v>
      </c>
      <c r="D1417" s="1" t="s">
        <v>55</v>
      </c>
    </row>
    <row r="1418" spans="1:4" ht="18" x14ac:dyDescent="0.35">
      <c r="A1418" s="1" t="s">
        <v>1442</v>
      </c>
      <c r="B1418" s="1" t="s">
        <v>59</v>
      </c>
      <c r="C1418" s="1" t="s">
        <v>30</v>
      </c>
      <c r="D1418" s="1" t="s">
        <v>55</v>
      </c>
    </row>
    <row r="1419" spans="1:4" ht="18" x14ac:dyDescent="0.35">
      <c r="A1419" s="1" t="s">
        <v>1443</v>
      </c>
      <c r="B1419" s="1" t="s">
        <v>72</v>
      </c>
      <c r="C1419" s="1" t="s">
        <v>60</v>
      </c>
      <c r="D1419" s="1" t="s">
        <v>39</v>
      </c>
    </row>
    <row r="1420" spans="1:4" ht="18" x14ac:dyDescent="0.35">
      <c r="A1420" s="1" t="s">
        <v>1444</v>
      </c>
      <c r="B1420" s="1" t="s">
        <v>48</v>
      </c>
      <c r="C1420" s="1" t="s">
        <v>30</v>
      </c>
      <c r="D1420" s="1" t="s">
        <v>49</v>
      </c>
    </row>
    <row r="1421" spans="1:4" ht="18" x14ac:dyDescent="0.35">
      <c r="A1421" s="1" t="s">
        <v>1445</v>
      </c>
      <c r="B1421" s="1" t="s">
        <v>64</v>
      </c>
      <c r="C1421" s="1" t="s">
        <v>30</v>
      </c>
      <c r="D1421" s="1" t="s">
        <v>79</v>
      </c>
    </row>
    <row r="1422" spans="1:4" ht="18" x14ac:dyDescent="0.35">
      <c r="A1422" s="2" t="s">
        <v>1446</v>
      </c>
      <c r="B1422" s="1" t="s">
        <v>59</v>
      </c>
      <c r="C1422" s="1" t="s">
        <v>60</v>
      </c>
      <c r="D1422" s="1" t="s">
        <v>20</v>
      </c>
    </row>
    <row r="1423" spans="1:4" ht="18" x14ac:dyDescent="0.35">
      <c r="A1423" s="1" t="s">
        <v>1447</v>
      </c>
      <c r="B1423" s="1" t="s">
        <v>72</v>
      </c>
      <c r="C1423" s="1" t="s">
        <v>19</v>
      </c>
      <c r="D1423" s="1" t="s">
        <v>39</v>
      </c>
    </row>
    <row r="1424" spans="1:4" ht="18" x14ac:dyDescent="0.35">
      <c r="A1424" s="1" t="s">
        <v>1448</v>
      </c>
      <c r="B1424" s="1" t="s">
        <v>29</v>
      </c>
      <c r="C1424" s="1" t="s">
        <v>60</v>
      </c>
      <c r="D1424" s="1" t="s">
        <v>79</v>
      </c>
    </row>
    <row r="1425" spans="1:4" ht="18" x14ac:dyDescent="0.35">
      <c r="A1425" s="1" t="s">
        <v>1449</v>
      </c>
      <c r="B1425" s="1" t="s">
        <v>18</v>
      </c>
      <c r="C1425" s="1" t="s">
        <v>60</v>
      </c>
      <c r="D1425" s="1" t="s">
        <v>49</v>
      </c>
    </row>
    <row r="1426" spans="1:4" ht="18" x14ac:dyDescent="0.35">
      <c r="A1426" s="1" t="s">
        <v>1450</v>
      </c>
      <c r="B1426" s="1" t="s">
        <v>29</v>
      </c>
      <c r="C1426" s="1" t="s">
        <v>19</v>
      </c>
      <c r="D1426" s="1" t="s">
        <v>20</v>
      </c>
    </row>
    <row r="1427" spans="1:4" ht="18" x14ac:dyDescent="0.35">
      <c r="A1427" s="1" t="s">
        <v>1451</v>
      </c>
      <c r="B1427" s="1" t="s">
        <v>29</v>
      </c>
      <c r="C1427" s="1" t="s">
        <v>19</v>
      </c>
      <c r="D1427" s="1" t="s">
        <v>39</v>
      </c>
    </row>
    <row r="1428" spans="1:4" ht="18" x14ac:dyDescent="0.35">
      <c r="A1428" s="1" t="s">
        <v>1452</v>
      </c>
      <c r="B1428" s="1" t="s">
        <v>43</v>
      </c>
      <c r="C1428" s="1" t="s">
        <v>38</v>
      </c>
      <c r="D1428" s="1" t="s">
        <v>55</v>
      </c>
    </row>
    <row r="1429" spans="1:4" ht="18" x14ac:dyDescent="0.35">
      <c r="A1429" s="1" t="s">
        <v>1453</v>
      </c>
      <c r="B1429" s="1" t="s">
        <v>59</v>
      </c>
      <c r="C1429" s="1" t="s">
        <v>52</v>
      </c>
      <c r="D1429" s="1" t="s">
        <v>79</v>
      </c>
    </row>
    <row r="1430" spans="1:4" ht="18" x14ac:dyDescent="0.35">
      <c r="A1430" s="1" t="s">
        <v>1454</v>
      </c>
      <c r="B1430" s="1" t="s">
        <v>64</v>
      </c>
      <c r="C1430" s="1" t="s">
        <v>19</v>
      </c>
      <c r="D1430" s="1" t="s">
        <v>55</v>
      </c>
    </row>
    <row r="1431" spans="1:4" ht="18" x14ac:dyDescent="0.35">
      <c r="A1431" s="1" t="s">
        <v>1455</v>
      </c>
      <c r="B1431" s="1" t="s">
        <v>18</v>
      </c>
      <c r="C1431" s="1" t="s">
        <v>60</v>
      </c>
      <c r="D1431" s="1" t="s">
        <v>39</v>
      </c>
    </row>
    <row r="1432" spans="1:4" ht="18" x14ac:dyDescent="0.35">
      <c r="A1432" s="1" t="s">
        <v>1456</v>
      </c>
      <c r="B1432" s="1" t="s">
        <v>64</v>
      </c>
      <c r="C1432" s="1" t="s">
        <v>38</v>
      </c>
      <c r="D1432" s="1" t="s">
        <v>39</v>
      </c>
    </row>
    <row r="1433" spans="1:4" ht="18" x14ac:dyDescent="0.35">
      <c r="A1433" s="1">
        <v>18794136</v>
      </c>
      <c r="B1433" s="1" t="s">
        <v>18</v>
      </c>
      <c r="C1433" s="1" t="s">
        <v>52</v>
      </c>
      <c r="D1433" s="1" t="s">
        <v>55</v>
      </c>
    </row>
    <row r="1434" spans="1:4" ht="18" x14ac:dyDescent="0.35">
      <c r="A1434" s="1" t="s">
        <v>1457</v>
      </c>
      <c r="B1434" s="1" t="s">
        <v>59</v>
      </c>
      <c r="C1434" s="1" t="s">
        <v>19</v>
      </c>
      <c r="D1434" s="1" t="s">
        <v>79</v>
      </c>
    </row>
    <row r="1435" spans="1:4" ht="18" x14ac:dyDescent="0.35">
      <c r="A1435" s="1" t="s">
        <v>1458</v>
      </c>
      <c r="B1435" s="1" t="s">
        <v>64</v>
      </c>
      <c r="C1435" s="1" t="s">
        <v>52</v>
      </c>
      <c r="D1435" s="1" t="s">
        <v>55</v>
      </c>
    </row>
    <row r="1436" spans="1:4" ht="18" x14ac:dyDescent="0.35">
      <c r="A1436" s="1" t="s">
        <v>1459</v>
      </c>
      <c r="B1436" s="1" t="s">
        <v>64</v>
      </c>
      <c r="C1436" s="1" t="s">
        <v>30</v>
      </c>
      <c r="D1436" s="1" t="s">
        <v>39</v>
      </c>
    </row>
    <row r="1437" spans="1:4" ht="18" x14ac:dyDescent="0.35">
      <c r="A1437" s="1" t="s">
        <v>1460</v>
      </c>
      <c r="B1437" s="1" t="s">
        <v>29</v>
      </c>
      <c r="C1437" s="1" t="s">
        <v>38</v>
      </c>
      <c r="D1437" s="1" t="s">
        <v>49</v>
      </c>
    </row>
    <row r="1438" spans="1:4" ht="18" x14ac:dyDescent="0.35">
      <c r="A1438" s="1" t="s">
        <v>1461</v>
      </c>
      <c r="B1438" s="1" t="s">
        <v>104</v>
      </c>
      <c r="C1438" s="1" t="s">
        <v>30</v>
      </c>
      <c r="D1438" s="1" t="s">
        <v>20</v>
      </c>
    </row>
    <row r="1439" spans="1:4" ht="18" x14ac:dyDescent="0.35">
      <c r="A1439" s="1" t="s">
        <v>1462</v>
      </c>
      <c r="B1439" s="1" t="s">
        <v>48</v>
      </c>
      <c r="C1439" s="1" t="s">
        <v>52</v>
      </c>
      <c r="D1439" s="1" t="s">
        <v>39</v>
      </c>
    </row>
    <row r="1440" spans="1:4" ht="18" x14ac:dyDescent="0.35">
      <c r="A1440" s="1" t="s">
        <v>1463</v>
      </c>
      <c r="B1440" s="1" t="s">
        <v>48</v>
      </c>
      <c r="C1440" s="1" t="s">
        <v>52</v>
      </c>
      <c r="D1440" s="1" t="s">
        <v>20</v>
      </c>
    </row>
    <row r="1441" spans="1:4" ht="18" x14ac:dyDescent="0.35">
      <c r="A1441" s="1" t="s">
        <v>1464</v>
      </c>
      <c r="B1441" s="1" t="s">
        <v>18</v>
      </c>
      <c r="C1441" s="1" t="s">
        <v>38</v>
      </c>
      <c r="D1441" s="1" t="s">
        <v>49</v>
      </c>
    </row>
    <row r="1442" spans="1:4" ht="18" x14ac:dyDescent="0.35">
      <c r="A1442" s="1" t="s">
        <v>1465</v>
      </c>
      <c r="B1442" s="1" t="s">
        <v>18</v>
      </c>
      <c r="C1442" s="1" t="s">
        <v>30</v>
      </c>
      <c r="D1442" s="1" t="s">
        <v>49</v>
      </c>
    </row>
    <row r="1443" spans="1:4" ht="18" x14ac:dyDescent="0.35">
      <c r="A1443" s="1" t="s">
        <v>1466</v>
      </c>
      <c r="B1443" s="1" t="s">
        <v>104</v>
      </c>
      <c r="C1443" s="1" t="s">
        <v>30</v>
      </c>
      <c r="D1443" s="1" t="s">
        <v>79</v>
      </c>
    </row>
    <row r="1444" spans="1:4" ht="18" x14ac:dyDescent="0.35">
      <c r="A1444" s="1" t="s">
        <v>1467</v>
      </c>
      <c r="B1444" s="1" t="s">
        <v>64</v>
      </c>
      <c r="C1444" s="1" t="s">
        <v>30</v>
      </c>
      <c r="D1444" s="1" t="s">
        <v>39</v>
      </c>
    </row>
    <row r="1445" spans="1:4" ht="18" x14ac:dyDescent="0.35">
      <c r="A1445" s="1" t="s">
        <v>1468</v>
      </c>
      <c r="B1445" s="1" t="s">
        <v>18</v>
      </c>
      <c r="C1445" s="1" t="s">
        <v>60</v>
      </c>
      <c r="D1445" s="1" t="s">
        <v>49</v>
      </c>
    </row>
    <row r="1446" spans="1:4" ht="18" x14ac:dyDescent="0.35">
      <c r="A1446" s="1" t="s">
        <v>1469</v>
      </c>
      <c r="B1446" s="1" t="s">
        <v>29</v>
      </c>
      <c r="C1446" s="1" t="s">
        <v>30</v>
      </c>
      <c r="D1446" s="1" t="s">
        <v>49</v>
      </c>
    </row>
    <row r="1447" spans="1:4" ht="18" x14ac:dyDescent="0.35">
      <c r="A1447" s="1" t="s">
        <v>1470</v>
      </c>
      <c r="B1447" s="1" t="s">
        <v>59</v>
      </c>
      <c r="C1447" s="1" t="s">
        <v>52</v>
      </c>
      <c r="D1447" s="1" t="s">
        <v>79</v>
      </c>
    </row>
    <row r="1448" spans="1:4" ht="18" x14ac:dyDescent="0.35">
      <c r="A1448" s="1" t="s">
        <v>1471</v>
      </c>
      <c r="B1448" s="1" t="s">
        <v>18</v>
      </c>
      <c r="C1448" s="1" t="s">
        <v>60</v>
      </c>
      <c r="D1448" s="1" t="s">
        <v>55</v>
      </c>
    </row>
    <row r="1449" spans="1:4" ht="18" x14ac:dyDescent="0.35">
      <c r="A1449" s="1" t="s">
        <v>1472</v>
      </c>
      <c r="B1449" s="1" t="s">
        <v>43</v>
      </c>
      <c r="C1449" s="1" t="s">
        <v>19</v>
      </c>
      <c r="D1449" s="1" t="s">
        <v>39</v>
      </c>
    </row>
    <row r="1450" spans="1:4" ht="18" x14ac:dyDescent="0.35">
      <c r="A1450" s="1" t="s">
        <v>1473</v>
      </c>
      <c r="B1450" s="1" t="s">
        <v>64</v>
      </c>
      <c r="C1450" s="1" t="s">
        <v>38</v>
      </c>
      <c r="D1450" s="1" t="s">
        <v>39</v>
      </c>
    </row>
    <row r="1451" spans="1:4" ht="18" x14ac:dyDescent="0.35">
      <c r="A1451" s="1" t="s">
        <v>1474</v>
      </c>
      <c r="B1451" s="1" t="s">
        <v>59</v>
      </c>
      <c r="C1451" s="1" t="s">
        <v>38</v>
      </c>
      <c r="D1451" s="1" t="s">
        <v>79</v>
      </c>
    </row>
    <row r="1452" spans="1:4" ht="18" x14ac:dyDescent="0.35">
      <c r="A1452" s="1" t="s">
        <v>1475</v>
      </c>
      <c r="B1452" s="1" t="s">
        <v>72</v>
      </c>
      <c r="C1452" s="1" t="s">
        <v>38</v>
      </c>
      <c r="D1452" s="1" t="s">
        <v>39</v>
      </c>
    </row>
    <row r="1453" spans="1:4" ht="18" x14ac:dyDescent="0.35">
      <c r="A1453" s="1" t="s">
        <v>1476</v>
      </c>
      <c r="B1453" s="1" t="s">
        <v>64</v>
      </c>
      <c r="C1453" s="1" t="s">
        <v>60</v>
      </c>
      <c r="D1453" s="1" t="s">
        <v>49</v>
      </c>
    </row>
    <row r="1454" spans="1:4" ht="18" x14ac:dyDescent="0.35">
      <c r="A1454" s="1" t="s">
        <v>1477</v>
      </c>
      <c r="B1454" s="1" t="s">
        <v>48</v>
      </c>
      <c r="C1454" s="1" t="s">
        <v>30</v>
      </c>
      <c r="D1454" s="1" t="s">
        <v>20</v>
      </c>
    </row>
    <row r="1455" spans="1:4" ht="18" x14ac:dyDescent="0.35">
      <c r="A1455" s="1" t="s">
        <v>1478</v>
      </c>
      <c r="B1455" s="1" t="s">
        <v>48</v>
      </c>
      <c r="C1455" s="1" t="s">
        <v>19</v>
      </c>
      <c r="D1455" s="1" t="s">
        <v>49</v>
      </c>
    </row>
    <row r="1456" spans="1:4" ht="18" x14ac:dyDescent="0.35">
      <c r="A1456" s="1" t="s">
        <v>1479</v>
      </c>
      <c r="B1456" s="1" t="s">
        <v>43</v>
      </c>
      <c r="C1456" s="1" t="s">
        <v>19</v>
      </c>
      <c r="D1456" s="1" t="s">
        <v>20</v>
      </c>
    </row>
    <row r="1457" spans="1:4" ht="18" x14ac:dyDescent="0.35">
      <c r="A1457" s="1" t="s">
        <v>1480</v>
      </c>
      <c r="B1457" s="1" t="s">
        <v>72</v>
      </c>
      <c r="C1457" s="1" t="s">
        <v>38</v>
      </c>
      <c r="D1457" s="1" t="s">
        <v>39</v>
      </c>
    </row>
    <row r="1458" spans="1:4" ht="18" x14ac:dyDescent="0.35">
      <c r="A1458" s="1" t="s">
        <v>1481</v>
      </c>
      <c r="B1458" s="1" t="s">
        <v>64</v>
      </c>
      <c r="C1458" s="1" t="s">
        <v>19</v>
      </c>
      <c r="D1458" s="1" t="s">
        <v>79</v>
      </c>
    </row>
    <row r="1459" spans="1:4" ht="18" x14ac:dyDescent="0.35">
      <c r="A1459" s="1" t="s">
        <v>1482</v>
      </c>
      <c r="B1459" s="1" t="s">
        <v>18</v>
      </c>
      <c r="C1459" s="1" t="s">
        <v>60</v>
      </c>
      <c r="D1459" s="1" t="s">
        <v>55</v>
      </c>
    </row>
    <row r="1460" spans="1:4" ht="18" x14ac:dyDescent="0.35">
      <c r="A1460" s="1" t="s">
        <v>1483</v>
      </c>
      <c r="B1460" s="1" t="s">
        <v>64</v>
      </c>
      <c r="C1460" s="1" t="s">
        <v>52</v>
      </c>
      <c r="D1460" s="1" t="s">
        <v>39</v>
      </c>
    </row>
    <row r="1461" spans="1:4" ht="18" x14ac:dyDescent="0.35">
      <c r="A1461" s="1" t="s">
        <v>1484</v>
      </c>
      <c r="B1461" s="1" t="s">
        <v>104</v>
      </c>
      <c r="C1461" s="1" t="s">
        <v>52</v>
      </c>
      <c r="D1461" s="1" t="s">
        <v>39</v>
      </c>
    </row>
    <row r="1462" spans="1:4" ht="18" x14ac:dyDescent="0.35">
      <c r="A1462" s="1" t="s">
        <v>1485</v>
      </c>
      <c r="B1462" s="1" t="s">
        <v>29</v>
      </c>
      <c r="C1462" s="1" t="s">
        <v>19</v>
      </c>
      <c r="D1462" s="1" t="s">
        <v>39</v>
      </c>
    </row>
    <row r="1463" spans="1:4" ht="18" x14ac:dyDescent="0.35">
      <c r="A1463" s="1" t="s">
        <v>1486</v>
      </c>
      <c r="B1463" s="1" t="s">
        <v>72</v>
      </c>
      <c r="C1463" s="1" t="s">
        <v>30</v>
      </c>
      <c r="D1463" s="1" t="s">
        <v>20</v>
      </c>
    </row>
    <row r="1464" spans="1:4" ht="18" x14ac:dyDescent="0.35">
      <c r="A1464" s="1" t="s">
        <v>1487</v>
      </c>
      <c r="B1464" s="1" t="s">
        <v>72</v>
      </c>
      <c r="C1464" s="1" t="s">
        <v>19</v>
      </c>
      <c r="D1464" s="1" t="s">
        <v>20</v>
      </c>
    </row>
    <row r="1465" spans="1:4" ht="18" x14ac:dyDescent="0.35">
      <c r="A1465" s="1" t="s">
        <v>1488</v>
      </c>
      <c r="B1465" s="1" t="s">
        <v>72</v>
      </c>
      <c r="C1465" s="1" t="s">
        <v>52</v>
      </c>
      <c r="D1465" s="1" t="s">
        <v>49</v>
      </c>
    </row>
    <row r="1466" spans="1:4" ht="18" x14ac:dyDescent="0.35">
      <c r="A1466" s="1" t="s">
        <v>1489</v>
      </c>
      <c r="B1466" s="1" t="s">
        <v>72</v>
      </c>
      <c r="C1466" s="1" t="s">
        <v>30</v>
      </c>
      <c r="D1466" s="1" t="s">
        <v>55</v>
      </c>
    </row>
    <row r="1467" spans="1:4" ht="18" x14ac:dyDescent="0.35">
      <c r="A1467" s="1" t="s">
        <v>1490</v>
      </c>
      <c r="B1467" s="1" t="s">
        <v>59</v>
      </c>
      <c r="C1467" s="1" t="s">
        <v>60</v>
      </c>
      <c r="D1467" s="1" t="s">
        <v>49</v>
      </c>
    </row>
    <row r="1468" spans="1:4" ht="18" x14ac:dyDescent="0.35">
      <c r="A1468" s="1" t="s">
        <v>1491</v>
      </c>
      <c r="B1468" s="1" t="s">
        <v>64</v>
      </c>
      <c r="C1468" s="1" t="s">
        <v>19</v>
      </c>
      <c r="D1468" s="1" t="s">
        <v>20</v>
      </c>
    </row>
    <row r="1469" spans="1:4" ht="18" x14ac:dyDescent="0.35">
      <c r="A1469" s="1" t="s">
        <v>1492</v>
      </c>
      <c r="B1469" s="1" t="s">
        <v>48</v>
      </c>
      <c r="C1469" s="1" t="s">
        <v>60</v>
      </c>
      <c r="D1469" s="1" t="s">
        <v>79</v>
      </c>
    </row>
    <row r="1470" spans="1:4" ht="18" x14ac:dyDescent="0.35">
      <c r="A1470" s="1" t="s">
        <v>1493</v>
      </c>
      <c r="B1470" s="1" t="s">
        <v>48</v>
      </c>
      <c r="C1470" s="1" t="s">
        <v>52</v>
      </c>
      <c r="D1470" s="1" t="s">
        <v>39</v>
      </c>
    </row>
    <row r="1471" spans="1:4" ht="18" x14ac:dyDescent="0.35">
      <c r="A1471" s="2">
        <v>394000000000</v>
      </c>
      <c r="B1471" s="1" t="s">
        <v>72</v>
      </c>
      <c r="C1471" s="1" t="s">
        <v>38</v>
      </c>
      <c r="D1471" s="1" t="s">
        <v>49</v>
      </c>
    </row>
    <row r="1472" spans="1:4" ht="18" x14ac:dyDescent="0.35">
      <c r="A1472" s="1" t="s">
        <v>1494</v>
      </c>
      <c r="B1472" s="1" t="s">
        <v>48</v>
      </c>
      <c r="C1472" s="1" t="s">
        <v>19</v>
      </c>
      <c r="D1472" s="1" t="s">
        <v>39</v>
      </c>
    </row>
    <row r="1473" spans="1:4" ht="18" x14ac:dyDescent="0.35">
      <c r="A1473" s="1" t="s">
        <v>1495</v>
      </c>
      <c r="B1473" s="1" t="s">
        <v>64</v>
      </c>
      <c r="C1473" s="1" t="s">
        <v>19</v>
      </c>
      <c r="D1473" s="1" t="s">
        <v>20</v>
      </c>
    </row>
    <row r="1474" spans="1:4" ht="18" x14ac:dyDescent="0.35">
      <c r="A1474" s="2" t="s">
        <v>1496</v>
      </c>
      <c r="B1474" s="1" t="s">
        <v>29</v>
      </c>
      <c r="C1474" s="1" t="s">
        <v>30</v>
      </c>
      <c r="D1474" s="1" t="s">
        <v>79</v>
      </c>
    </row>
    <row r="1475" spans="1:4" ht="18" x14ac:dyDescent="0.35">
      <c r="A1475" s="1" t="s">
        <v>1497</v>
      </c>
      <c r="B1475" s="1" t="s">
        <v>43</v>
      </c>
      <c r="C1475" s="1" t="s">
        <v>52</v>
      </c>
      <c r="D1475" s="1" t="s">
        <v>79</v>
      </c>
    </row>
    <row r="1476" spans="1:4" ht="18" x14ac:dyDescent="0.35">
      <c r="A1476" s="1" t="s">
        <v>1498</v>
      </c>
      <c r="B1476" s="1" t="s">
        <v>29</v>
      </c>
      <c r="C1476" s="1" t="s">
        <v>30</v>
      </c>
      <c r="D1476" s="1" t="s">
        <v>79</v>
      </c>
    </row>
    <row r="1477" spans="1:4" ht="18" x14ac:dyDescent="0.35">
      <c r="A1477" s="1" t="s">
        <v>1499</v>
      </c>
      <c r="B1477" s="1" t="s">
        <v>72</v>
      </c>
      <c r="C1477" s="1" t="s">
        <v>30</v>
      </c>
      <c r="D1477" s="1" t="s">
        <v>39</v>
      </c>
    </row>
    <row r="1478" spans="1:4" ht="18" x14ac:dyDescent="0.35">
      <c r="A1478" s="2">
        <v>386000000</v>
      </c>
      <c r="B1478" s="1" t="s">
        <v>18</v>
      </c>
      <c r="C1478" s="1" t="s">
        <v>38</v>
      </c>
      <c r="D1478" s="1" t="s">
        <v>55</v>
      </c>
    </row>
    <row r="1479" spans="1:4" ht="18" x14ac:dyDescent="0.35">
      <c r="A1479" s="1" t="s">
        <v>1500</v>
      </c>
      <c r="B1479" s="1" t="s">
        <v>29</v>
      </c>
      <c r="C1479" s="1" t="s">
        <v>30</v>
      </c>
      <c r="D1479" s="1" t="s">
        <v>79</v>
      </c>
    </row>
    <row r="1480" spans="1:4" ht="18" x14ac:dyDescent="0.35">
      <c r="A1480" s="1" t="s">
        <v>1501</v>
      </c>
      <c r="B1480" s="1" t="s">
        <v>43</v>
      </c>
      <c r="C1480" s="1" t="s">
        <v>60</v>
      </c>
      <c r="D1480" s="1" t="s">
        <v>20</v>
      </c>
    </row>
    <row r="1481" spans="1:4" ht="18" x14ac:dyDescent="0.35">
      <c r="A1481" s="1" t="s">
        <v>1502</v>
      </c>
      <c r="B1481" s="1" t="s">
        <v>64</v>
      </c>
      <c r="C1481" s="1" t="s">
        <v>52</v>
      </c>
      <c r="D1481" s="1" t="s">
        <v>20</v>
      </c>
    </row>
    <row r="1482" spans="1:4" ht="18" x14ac:dyDescent="0.35">
      <c r="A1482" s="1" t="s">
        <v>1503</v>
      </c>
      <c r="B1482" s="1" t="s">
        <v>59</v>
      </c>
      <c r="C1482" s="1" t="s">
        <v>52</v>
      </c>
      <c r="D1482" s="1" t="s">
        <v>79</v>
      </c>
    </row>
    <row r="1483" spans="1:4" ht="18" x14ac:dyDescent="0.35">
      <c r="A1483" s="1" t="s">
        <v>1504</v>
      </c>
      <c r="B1483" s="1" t="s">
        <v>43</v>
      </c>
      <c r="C1483" s="1" t="s">
        <v>30</v>
      </c>
      <c r="D1483" s="1" t="s">
        <v>49</v>
      </c>
    </row>
    <row r="1484" spans="1:4" ht="18" x14ac:dyDescent="0.35">
      <c r="A1484" s="1" t="s">
        <v>1505</v>
      </c>
      <c r="B1484" s="1" t="s">
        <v>48</v>
      </c>
      <c r="C1484" s="1" t="s">
        <v>52</v>
      </c>
      <c r="D1484" s="1" t="s">
        <v>79</v>
      </c>
    </row>
    <row r="1485" spans="1:4" ht="18" x14ac:dyDescent="0.35">
      <c r="A1485" s="1" t="s">
        <v>1506</v>
      </c>
      <c r="B1485" s="1" t="s">
        <v>43</v>
      </c>
      <c r="C1485" s="1" t="s">
        <v>30</v>
      </c>
      <c r="D1485" s="1" t="s">
        <v>20</v>
      </c>
    </row>
    <row r="1486" spans="1:4" ht="18" x14ac:dyDescent="0.35">
      <c r="A1486" s="1" t="s">
        <v>1507</v>
      </c>
      <c r="B1486" s="1" t="s">
        <v>72</v>
      </c>
      <c r="C1486" s="1" t="s">
        <v>60</v>
      </c>
      <c r="D1486" s="1" t="s">
        <v>20</v>
      </c>
    </row>
    <row r="1487" spans="1:4" ht="18" x14ac:dyDescent="0.35">
      <c r="A1487" s="1" t="s">
        <v>1508</v>
      </c>
      <c r="B1487" s="1" t="s">
        <v>59</v>
      </c>
      <c r="C1487" s="1" t="s">
        <v>38</v>
      </c>
      <c r="D1487" s="1" t="s">
        <v>49</v>
      </c>
    </row>
    <row r="1488" spans="1:4" ht="18" x14ac:dyDescent="0.35">
      <c r="A1488" s="1" t="s">
        <v>1509</v>
      </c>
      <c r="B1488" s="1" t="s">
        <v>48</v>
      </c>
      <c r="C1488" s="1" t="s">
        <v>38</v>
      </c>
      <c r="D1488" s="1" t="s">
        <v>55</v>
      </c>
    </row>
    <row r="1489" spans="1:4" ht="18" x14ac:dyDescent="0.35">
      <c r="A1489" s="1" t="s">
        <v>1510</v>
      </c>
      <c r="B1489" s="1" t="s">
        <v>43</v>
      </c>
      <c r="C1489" s="1" t="s">
        <v>19</v>
      </c>
      <c r="D1489" s="1" t="s">
        <v>55</v>
      </c>
    </row>
    <row r="1490" spans="1:4" ht="18" x14ac:dyDescent="0.35">
      <c r="A1490" s="1" t="s">
        <v>1511</v>
      </c>
      <c r="B1490" s="1" t="s">
        <v>64</v>
      </c>
      <c r="C1490" s="1" t="s">
        <v>19</v>
      </c>
      <c r="D1490" s="1" t="s">
        <v>55</v>
      </c>
    </row>
    <row r="1491" spans="1:4" ht="18" x14ac:dyDescent="0.35">
      <c r="A1491" s="1" t="s">
        <v>1512</v>
      </c>
      <c r="B1491" s="1" t="s">
        <v>43</v>
      </c>
      <c r="C1491" s="1" t="s">
        <v>52</v>
      </c>
      <c r="D1491" s="1" t="s">
        <v>49</v>
      </c>
    </row>
    <row r="1492" spans="1:4" ht="18" x14ac:dyDescent="0.35">
      <c r="A1492" s="1" t="s">
        <v>1513</v>
      </c>
      <c r="B1492" s="1" t="s">
        <v>104</v>
      </c>
      <c r="C1492" s="1" t="s">
        <v>38</v>
      </c>
      <c r="D1492" s="1" t="s">
        <v>55</v>
      </c>
    </row>
    <row r="1493" spans="1:4" ht="18" x14ac:dyDescent="0.35">
      <c r="A1493" s="1" t="s">
        <v>1514</v>
      </c>
      <c r="B1493" s="1" t="s">
        <v>64</v>
      </c>
      <c r="C1493" s="1" t="s">
        <v>38</v>
      </c>
      <c r="D1493" s="1" t="s">
        <v>20</v>
      </c>
    </row>
    <row r="1494" spans="1:4" ht="18" x14ac:dyDescent="0.35">
      <c r="A1494" s="1" t="s">
        <v>1515</v>
      </c>
      <c r="B1494" s="1" t="s">
        <v>29</v>
      </c>
      <c r="C1494" s="1" t="s">
        <v>19</v>
      </c>
      <c r="D1494" s="1" t="s">
        <v>49</v>
      </c>
    </row>
    <row r="1495" spans="1:4" ht="18" x14ac:dyDescent="0.35">
      <c r="A1495" s="1" t="s">
        <v>1516</v>
      </c>
      <c r="B1495" s="1" t="s">
        <v>104</v>
      </c>
      <c r="C1495" s="1" t="s">
        <v>30</v>
      </c>
      <c r="D1495" s="1" t="s">
        <v>20</v>
      </c>
    </row>
    <row r="1496" spans="1:4" ht="18" x14ac:dyDescent="0.35">
      <c r="A1496" s="1" t="s">
        <v>1517</v>
      </c>
      <c r="B1496" s="1" t="s">
        <v>43</v>
      </c>
      <c r="C1496" s="1" t="s">
        <v>38</v>
      </c>
      <c r="D1496" s="1" t="s">
        <v>49</v>
      </c>
    </row>
    <row r="1497" spans="1:4" ht="18" x14ac:dyDescent="0.35">
      <c r="A1497" s="1" t="s">
        <v>1518</v>
      </c>
      <c r="B1497" s="1" t="s">
        <v>104</v>
      </c>
      <c r="C1497" s="1" t="s">
        <v>38</v>
      </c>
      <c r="D1497" s="1" t="s">
        <v>79</v>
      </c>
    </row>
    <row r="1498" spans="1:4" ht="18" x14ac:dyDescent="0.35">
      <c r="A1498" s="1" t="s">
        <v>1519</v>
      </c>
      <c r="B1498" s="1" t="s">
        <v>104</v>
      </c>
      <c r="C1498" s="1" t="s">
        <v>60</v>
      </c>
      <c r="D1498" s="1" t="s">
        <v>79</v>
      </c>
    </row>
    <row r="1499" spans="1:4" ht="18" x14ac:dyDescent="0.35">
      <c r="A1499" s="1" t="s">
        <v>1520</v>
      </c>
      <c r="B1499" s="1" t="s">
        <v>104</v>
      </c>
      <c r="C1499" s="1" t="s">
        <v>19</v>
      </c>
      <c r="D1499" s="1" t="s">
        <v>39</v>
      </c>
    </row>
    <row r="1500" spans="1:4" ht="18" x14ac:dyDescent="0.35">
      <c r="A1500" s="1" t="s">
        <v>1521</v>
      </c>
      <c r="B1500" s="1" t="s">
        <v>18</v>
      </c>
      <c r="C1500" s="1" t="s">
        <v>38</v>
      </c>
      <c r="D1500" s="1" t="s">
        <v>39</v>
      </c>
    </row>
    <row r="1501" spans="1:4" ht="18" x14ac:dyDescent="0.35">
      <c r="A1501" s="1" t="s">
        <v>1522</v>
      </c>
      <c r="B1501" s="1" t="s">
        <v>18</v>
      </c>
      <c r="C1501" s="1" t="s">
        <v>60</v>
      </c>
      <c r="D1501" s="1" t="s">
        <v>20</v>
      </c>
    </row>
    <row r="1502" spans="1:4" ht="18" x14ac:dyDescent="0.35">
      <c r="A1502" s="1" t="s">
        <v>1523</v>
      </c>
      <c r="B1502" s="1" t="s">
        <v>29</v>
      </c>
      <c r="C1502" s="1" t="s">
        <v>38</v>
      </c>
      <c r="D1502" s="1" t="s">
        <v>79</v>
      </c>
    </row>
    <row r="1503" spans="1:4" ht="18" x14ac:dyDescent="0.35">
      <c r="A1503" s="1" t="s">
        <v>1524</v>
      </c>
      <c r="B1503" s="1" t="s">
        <v>48</v>
      </c>
      <c r="C1503" s="1" t="s">
        <v>52</v>
      </c>
      <c r="D1503" s="1" t="s">
        <v>49</v>
      </c>
    </row>
    <row r="1504" spans="1:4" ht="18" x14ac:dyDescent="0.35">
      <c r="A1504" s="1" t="s">
        <v>1525</v>
      </c>
      <c r="B1504" s="1" t="s">
        <v>43</v>
      </c>
      <c r="C1504" s="1" t="s">
        <v>30</v>
      </c>
      <c r="D1504" s="1" t="s">
        <v>20</v>
      </c>
    </row>
    <row r="1505" spans="1:4" ht="18" x14ac:dyDescent="0.35">
      <c r="A1505" s="1" t="s">
        <v>1526</v>
      </c>
      <c r="B1505" s="1" t="s">
        <v>104</v>
      </c>
      <c r="C1505" s="1" t="s">
        <v>52</v>
      </c>
      <c r="D1505" s="1" t="s">
        <v>49</v>
      </c>
    </row>
    <row r="1506" spans="1:4" ht="18" x14ac:dyDescent="0.35">
      <c r="A1506" s="1" t="s">
        <v>1527</v>
      </c>
      <c r="B1506" s="1" t="s">
        <v>64</v>
      </c>
      <c r="C1506" s="1" t="s">
        <v>60</v>
      </c>
      <c r="D1506" s="1" t="s">
        <v>39</v>
      </c>
    </row>
    <row r="1507" spans="1:4" ht="18" x14ac:dyDescent="0.35">
      <c r="A1507" s="1" t="s">
        <v>1528</v>
      </c>
      <c r="B1507" s="1" t="s">
        <v>64</v>
      </c>
      <c r="C1507" s="1" t="s">
        <v>19</v>
      </c>
      <c r="D1507" s="1" t="s">
        <v>79</v>
      </c>
    </row>
    <row r="1508" spans="1:4" ht="18" x14ac:dyDescent="0.35">
      <c r="A1508" s="1" t="s">
        <v>1529</v>
      </c>
      <c r="B1508" s="1" t="s">
        <v>59</v>
      </c>
      <c r="C1508" s="1" t="s">
        <v>38</v>
      </c>
      <c r="D1508" s="1" t="s">
        <v>55</v>
      </c>
    </row>
    <row r="1509" spans="1:4" ht="18" x14ac:dyDescent="0.35">
      <c r="A1509" s="1" t="s">
        <v>1530</v>
      </c>
      <c r="B1509" s="1" t="s">
        <v>43</v>
      </c>
      <c r="C1509" s="1" t="s">
        <v>60</v>
      </c>
      <c r="D1509" s="1" t="s">
        <v>79</v>
      </c>
    </row>
    <row r="1510" spans="1:4" ht="18" x14ac:dyDescent="0.35">
      <c r="A1510" s="1" t="s">
        <v>1531</v>
      </c>
      <c r="B1510" s="1" t="s">
        <v>59</v>
      </c>
      <c r="C1510" s="1" t="s">
        <v>60</v>
      </c>
      <c r="D1510" s="1" t="s">
        <v>20</v>
      </c>
    </row>
    <row r="1511" spans="1:4" ht="18" x14ac:dyDescent="0.35">
      <c r="A1511" s="1" t="s">
        <v>1532</v>
      </c>
      <c r="B1511" s="1" t="s">
        <v>64</v>
      </c>
      <c r="C1511" s="1" t="s">
        <v>30</v>
      </c>
      <c r="D1511" s="1" t="s">
        <v>49</v>
      </c>
    </row>
    <row r="1512" spans="1:4" ht="18" x14ac:dyDescent="0.35">
      <c r="A1512" s="1" t="s">
        <v>1533</v>
      </c>
      <c r="B1512" s="1" t="s">
        <v>104</v>
      </c>
      <c r="C1512" s="1" t="s">
        <v>19</v>
      </c>
      <c r="D1512" s="1" t="s">
        <v>20</v>
      </c>
    </row>
    <row r="1513" spans="1:4" ht="18" x14ac:dyDescent="0.35">
      <c r="A1513" s="1" t="s">
        <v>1534</v>
      </c>
      <c r="B1513" s="1" t="s">
        <v>43</v>
      </c>
      <c r="C1513" s="1" t="s">
        <v>19</v>
      </c>
      <c r="D1513" s="1" t="s">
        <v>55</v>
      </c>
    </row>
    <row r="1514" spans="1:4" ht="18" x14ac:dyDescent="0.35">
      <c r="A1514" s="1" t="s">
        <v>1535</v>
      </c>
      <c r="B1514" s="1" t="s">
        <v>43</v>
      </c>
      <c r="C1514" s="1" t="s">
        <v>60</v>
      </c>
      <c r="D1514" s="1" t="s">
        <v>55</v>
      </c>
    </row>
    <row r="1515" spans="1:4" ht="18" x14ac:dyDescent="0.35">
      <c r="A1515" s="1" t="s">
        <v>1536</v>
      </c>
      <c r="B1515" s="1" t="s">
        <v>59</v>
      </c>
      <c r="C1515" s="1" t="s">
        <v>38</v>
      </c>
      <c r="D1515" s="1" t="s">
        <v>20</v>
      </c>
    </row>
    <row r="1516" spans="1:4" ht="18" x14ac:dyDescent="0.35">
      <c r="A1516" s="1" t="s">
        <v>1537</v>
      </c>
      <c r="B1516" s="1" t="s">
        <v>18</v>
      </c>
      <c r="C1516" s="1" t="s">
        <v>38</v>
      </c>
      <c r="D1516" s="1" t="s">
        <v>49</v>
      </c>
    </row>
    <row r="1517" spans="1:4" ht="18" x14ac:dyDescent="0.35">
      <c r="A1517" s="1" t="s">
        <v>1538</v>
      </c>
      <c r="B1517" s="1" t="s">
        <v>18</v>
      </c>
      <c r="C1517" s="1" t="s">
        <v>38</v>
      </c>
      <c r="D1517" s="1" t="s">
        <v>20</v>
      </c>
    </row>
    <row r="1518" spans="1:4" ht="18" x14ac:dyDescent="0.35">
      <c r="A1518" s="1" t="s">
        <v>1539</v>
      </c>
      <c r="B1518" s="1" t="s">
        <v>43</v>
      </c>
      <c r="C1518" s="1" t="s">
        <v>38</v>
      </c>
      <c r="D1518" s="1" t="s">
        <v>49</v>
      </c>
    </row>
    <row r="1519" spans="1:4" ht="18" x14ac:dyDescent="0.35">
      <c r="A1519" s="1" t="s">
        <v>1540</v>
      </c>
      <c r="B1519" s="1" t="s">
        <v>48</v>
      </c>
      <c r="C1519" s="1" t="s">
        <v>19</v>
      </c>
      <c r="D1519" s="1" t="s">
        <v>20</v>
      </c>
    </row>
    <row r="1520" spans="1:4" ht="18" x14ac:dyDescent="0.35">
      <c r="A1520" s="1" t="s">
        <v>1541</v>
      </c>
      <c r="B1520" s="1" t="s">
        <v>64</v>
      </c>
      <c r="C1520" s="1" t="s">
        <v>60</v>
      </c>
      <c r="D1520" s="1" t="s">
        <v>79</v>
      </c>
    </row>
    <row r="1521" spans="1:4" ht="18" x14ac:dyDescent="0.35">
      <c r="A1521" s="1" t="s">
        <v>1542</v>
      </c>
      <c r="B1521" s="1" t="s">
        <v>64</v>
      </c>
      <c r="C1521" s="1" t="s">
        <v>30</v>
      </c>
      <c r="D1521" s="1" t="s">
        <v>39</v>
      </c>
    </row>
    <row r="1522" spans="1:4" ht="18" x14ac:dyDescent="0.35">
      <c r="A1522" s="1" t="s">
        <v>1543</v>
      </c>
      <c r="B1522" s="1" t="s">
        <v>43</v>
      </c>
      <c r="C1522" s="1" t="s">
        <v>60</v>
      </c>
      <c r="D1522" s="1" t="s">
        <v>55</v>
      </c>
    </row>
    <row r="1523" spans="1:4" ht="18" x14ac:dyDescent="0.35">
      <c r="A1523" s="1" t="s">
        <v>1544</v>
      </c>
      <c r="B1523" s="1" t="s">
        <v>104</v>
      </c>
      <c r="C1523" s="1" t="s">
        <v>19</v>
      </c>
      <c r="D1523" s="1" t="s">
        <v>39</v>
      </c>
    </row>
    <row r="1524" spans="1:4" ht="18" x14ac:dyDescent="0.35">
      <c r="A1524" s="1" t="s">
        <v>1545</v>
      </c>
      <c r="B1524" s="1" t="s">
        <v>59</v>
      </c>
      <c r="C1524" s="1" t="s">
        <v>19</v>
      </c>
      <c r="D1524" s="1" t="s">
        <v>79</v>
      </c>
    </row>
    <row r="1525" spans="1:4" ht="18" x14ac:dyDescent="0.35">
      <c r="A1525" s="1" t="s">
        <v>1546</v>
      </c>
      <c r="B1525" s="1" t="s">
        <v>72</v>
      </c>
      <c r="C1525" s="1" t="s">
        <v>38</v>
      </c>
      <c r="D1525" s="1" t="s">
        <v>39</v>
      </c>
    </row>
    <row r="1526" spans="1:4" ht="18" x14ac:dyDescent="0.35">
      <c r="A1526" s="1">
        <v>17145288</v>
      </c>
      <c r="B1526" s="1" t="s">
        <v>43</v>
      </c>
      <c r="C1526" s="1" t="s">
        <v>19</v>
      </c>
      <c r="D1526" s="1" t="s">
        <v>49</v>
      </c>
    </row>
    <row r="1527" spans="1:4" ht="18" x14ac:dyDescent="0.35">
      <c r="A1527" s="1" t="s">
        <v>1547</v>
      </c>
      <c r="B1527" s="1" t="s">
        <v>72</v>
      </c>
      <c r="C1527" s="1" t="s">
        <v>52</v>
      </c>
      <c r="D1527" s="1" t="s">
        <v>20</v>
      </c>
    </row>
    <row r="1528" spans="1:4" ht="18" x14ac:dyDescent="0.35">
      <c r="A1528" s="1" t="s">
        <v>1548</v>
      </c>
      <c r="B1528" s="1" t="s">
        <v>18</v>
      </c>
      <c r="C1528" s="1" t="s">
        <v>19</v>
      </c>
      <c r="D1528" s="1" t="s">
        <v>39</v>
      </c>
    </row>
    <row r="1529" spans="1:4" ht="18" x14ac:dyDescent="0.35">
      <c r="A1529" s="1" t="s">
        <v>1549</v>
      </c>
      <c r="B1529" s="1" t="s">
        <v>18</v>
      </c>
      <c r="C1529" s="1" t="s">
        <v>19</v>
      </c>
      <c r="D1529" s="1" t="s">
        <v>20</v>
      </c>
    </row>
    <row r="1530" spans="1:4" ht="18" x14ac:dyDescent="0.35">
      <c r="A1530" s="1" t="s">
        <v>1550</v>
      </c>
      <c r="B1530" s="1" t="s">
        <v>59</v>
      </c>
      <c r="C1530" s="1" t="s">
        <v>19</v>
      </c>
      <c r="D1530" s="1" t="s">
        <v>79</v>
      </c>
    </row>
    <row r="1531" spans="1:4" ht="18" x14ac:dyDescent="0.35">
      <c r="A1531" s="1" t="s">
        <v>1551</v>
      </c>
      <c r="B1531" s="1" t="s">
        <v>18</v>
      </c>
      <c r="C1531" s="1" t="s">
        <v>19</v>
      </c>
      <c r="D1531" s="1" t="s">
        <v>49</v>
      </c>
    </row>
    <row r="1532" spans="1:4" ht="18" x14ac:dyDescent="0.35">
      <c r="A1532" s="1" t="s">
        <v>1552</v>
      </c>
      <c r="B1532" s="1" t="s">
        <v>72</v>
      </c>
      <c r="C1532" s="1" t="s">
        <v>30</v>
      </c>
      <c r="D1532" s="1" t="s">
        <v>39</v>
      </c>
    </row>
    <row r="1533" spans="1:4" ht="18" x14ac:dyDescent="0.35">
      <c r="A1533" s="1" t="s">
        <v>1553</v>
      </c>
      <c r="B1533" s="1" t="s">
        <v>29</v>
      </c>
      <c r="C1533" s="1" t="s">
        <v>38</v>
      </c>
      <c r="D1533" s="1" t="s">
        <v>20</v>
      </c>
    </row>
    <row r="1534" spans="1:4" ht="18" x14ac:dyDescent="0.35">
      <c r="A1534" s="1" t="s">
        <v>1554</v>
      </c>
      <c r="B1534" s="1" t="s">
        <v>104</v>
      </c>
      <c r="C1534" s="1" t="s">
        <v>19</v>
      </c>
      <c r="D1534" s="1" t="s">
        <v>20</v>
      </c>
    </row>
    <row r="1535" spans="1:4" ht="18" x14ac:dyDescent="0.35">
      <c r="A1535" s="1" t="s">
        <v>1555</v>
      </c>
      <c r="B1535" s="1" t="s">
        <v>59</v>
      </c>
      <c r="C1535" s="1" t="s">
        <v>38</v>
      </c>
      <c r="D1535" s="1" t="s">
        <v>55</v>
      </c>
    </row>
    <row r="1536" spans="1:4" ht="18" x14ac:dyDescent="0.35">
      <c r="A1536" s="1" t="s">
        <v>1556</v>
      </c>
      <c r="B1536" s="1" t="s">
        <v>59</v>
      </c>
      <c r="C1536" s="1" t="s">
        <v>30</v>
      </c>
      <c r="D1536" s="1" t="s">
        <v>55</v>
      </c>
    </row>
    <row r="1537" spans="1:4" ht="18" x14ac:dyDescent="0.35">
      <c r="A1537" s="1" t="s">
        <v>1557</v>
      </c>
      <c r="B1537" s="1" t="s">
        <v>72</v>
      </c>
      <c r="C1537" s="1" t="s">
        <v>60</v>
      </c>
      <c r="D1537" s="1" t="s">
        <v>55</v>
      </c>
    </row>
    <row r="1538" spans="1:4" ht="18" x14ac:dyDescent="0.35">
      <c r="A1538" s="1" t="s">
        <v>1558</v>
      </c>
      <c r="B1538" s="1" t="s">
        <v>59</v>
      </c>
      <c r="C1538" s="1" t="s">
        <v>60</v>
      </c>
      <c r="D1538" s="1" t="s">
        <v>55</v>
      </c>
    </row>
    <row r="1539" spans="1:4" ht="18" x14ac:dyDescent="0.35">
      <c r="A1539" s="1" t="s">
        <v>1559</v>
      </c>
      <c r="B1539" s="1" t="s">
        <v>18</v>
      </c>
      <c r="C1539" s="1" t="s">
        <v>38</v>
      </c>
      <c r="D1539" s="1" t="s">
        <v>49</v>
      </c>
    </row>
    <row r="1540" spans="1:4" ht="18" x14ac:dyDescent="0.35">
      <c r="A1540" s="1" t="s">
        <v>1560</v>
      </c>
      <c r="B1540" s="1" t="s">
        <v>64</v>
      </c>
      <c r="C1540" s="1" t="s">
        <v>30</v>
      </c>
      <c r="D1540" s="1" t="s">
        <v>79</v>
      </c>
    </row>
    <row r="1541" spans="1:4" ht="18" x14ac:dyDescent="0.35">
      <c r="A1541" s="1" t="s">
        <v>1561</v>
      </c>
      <c r="B1541" s="1" t="s">
        <v>18</v>
      </c>
      <c r="C1541" s="1" t="s">
        <v>19</v>
      </c>
      <c r="D1541" s="1" t="s">
        <v>49</v>
      </c>
    </row>
    <row r="1542" spans="1:4" ht="18" x14ac:dyDescent="0.35">
      <c r="A1542" s="1" t="s">
        <v>1562</v>
      </c>
      <c r="B1542" s="1" t="s">
        <v>104</v>
      </c>
      <c r="C1542" s="1" t="s">
        <v>19</v>
      </c>
      <c r="D1542" s="1" t="s">
        <v>39</v>
      </c>
    </row>
    <row r="1543" spans="1:4" ht="18" x14ac:dyDescent="0.35">
      <c r="A1543" s="1" t="s">
        <v>1563</v>
      </c>
      <c r="B1543" s="1" t="s">
        <v>59</v>
      </c>
      <c r="C1543" s="1" t="s">
        <v>60</v>
      </c>
      <c r="D1543" s="1" t="s">
        <v>55</v>
      </c>
    </row>
    <row r="1544" spans="1:4" ht="18" x14ac:dyDescent="0.35">
      <c r="A1544" s="1" t="s">
        <v>1564</v>
      </c>
      <c r="B1544" s="1" t="s">
        <v>43</v>
      </c>
      <c r="C1544" s="1" t="s">
        <v>38</v>
      </c>
      <c r="D1544" s="1" t="s">
        <v>79</v>
      </c>
    </row>
    <row r="1545" spans="1:4" ht="18" x14ac:dyDescent="0.35">
      <c r="A1545" s="1" t="s">
        <v>1565</v>
      </c>
      <c r="B1545" s="1" t="s">
        <v>48</v>
      </c>
      <c r="C1545" s="1" t="s">
        <v>52</v>
      </c>
      <c r="D1545" s="1" t="s">
        <v>79</v>
      </c>
    </row>
    <row r="1546" spans="1:4" ht="18" x14ac:dyDescent="0.35">
      <c r="A1546" s="1" t="s">
        <v>1566</v>
      </c>
      <c r="B1546" s="1" t="s">
        <v>64</v>
      </c>
      <c r="C1546" s="1" t="s">
        <v>60</v>
      </c>
      <c r="D1546" s="1" t="s">
        <v>49</v>
      </c>
    </row>
    <row r="1547" spans="1:4" ht="18" x14ac:dyDescent="0.35">
      <c r="A1547" s="1" t="s">
        <v>1567</v>
      </c>
      <c r="B1547" s="1" t="s">
        <v>104</v>
      </c>
      <c r="C1547" s="1" t="s">
        <v>60</v>
      </c>
      <c r="D1547" s="1" t="s">
        <v>55</v>
      </c>
    </row>
    <row r="1548" spans="1:4" ht="18" x14ac:dyDescent="0.35">
      <c r="A1548" s="1" t="s">
        <v>1568</v>
      </c>
      <c r="B1548" s="1" t="s">
        <v>18</v>
      </c>
      <c r="C1548" s="1" t="s">
        <v>60</v>
      </c>
      <c r="D1548" s="1" t="s">
        <v>79</v>
      </c>
    </row>
    <row r="1549" spans="1:4" ht="18" x14ac:dyDescent="0.35">
      <c r="A1549" s="1" t="s">
        <v>1569</v>
      </c>
      <c r="B1549" s="1" t="s">
        <v>43</v>
      </c>
      <c r="C1549" s="1" t="s">
        <v>19</v>
      </c>
      <c r="D1549" s="1" t="s">
        <v>55</v>
      </c>
    </row>
    <row r="1550" spans="1:4" ht="18" x14ac:dyDescent="0.35">
      <c r="A1550" s="1" t="s">
        <v>1570</v>
      </c>
      <c r="B1550" s="1" t="s">
        <v>72</v>
      </c>
      <c r="C1550" s="1" t="s">
        <v>52</v>
      </c>
      <c r="D1550" s="1" t="s">
        <v>55</v>
      </c>
    </row>
    <row r="1551" spans="1:4" ht="18" x14ac:dyDescent="0.35">
      <c r="A1551" s="1" t="s">
        <v>1571</v>
      </c>
      <c r="B1551" s="1" t="s">
        <v>104</v>
      </c>
      <c r="C1551" s="1" t="s">
        <v>52</v>
      </c>
      <c r="D1551" s="1" t="s">
        <v>49</v>
      </c>
    </row>
    <row r="1552" spans="1:4" ht="18" x14ac:dyDescent="0.35">
      <c r="A1552" s="1" t="s">
        <v>1572</v>
      </c>
      <c r="B1552" s="1" t="s">
        <v>64</v>
      </c>
      <c r="C1552" s="1" t="s">
        <v>30</v>
      </c>
      <c r="D1552" s="1" t="s">
        <v>49</v>
      </c>
    </row>
    <row r="1553" spans="1:4" ht="18" x14ac:dyDescent="0.35">
      <c r="A1553" s="1" t="s">
        <v>1573</v>
      </c>
      <c r="B1553" s="1" t="s">
        <v>18</v>
      </c>
      <c r="C1553" s="1" t="s">
        <v>19</v>
      </c>
      <c r="D1553" s="1" t="s">
        <v>39</v>
      </c>
    </row>
    <row r="1554" spans="1:4" ht="18" x14ac:dyDescent="0.35">
      <c r="A1554" s="1" t="s">
        <v>1574</v>
      </c>
      <c r="B1554" s="1" t="s">
        <v>64</v>
      </c>
      <c r="C1554" s="1" t="s">
        <v>38</v>
      </c>
      <c r="D1554" s="1" t="s">
        <v>20</v>
      </c>
    </row>
    <row r="1555" spans="1:4" ht="18" x14ac:dyDescent="0.35">
      <c r="A1555" s="1" t="s">
        <v>1575</v>
      </c>
      <c r="B1555" s="1" t="s">
        <v>43</v>
      </c>
      <c r="C1555" s="1" t="s">
        <v>52</v>
      </c>
      <c r="D1555" s="1" t="s">
        <v>20</v>
      </c>
    </row>
    <row r="1556" spans="1:4" ht="18" x14ac:dyDescent="0.35">
      <c r="A1556" s="2" t="s">
        <v>1576</v>
      </c>
      <c r="B1556" s="1" t="s">
        <v>59</v>
      </c>
      <c r="C1556" s="1" t="s">
        <v>38</v>
      </c>
      <c r="D1556" s="1" t="s">
        <v>49</v>
      </c>
    </row>
    <row r="1557" spans="1:4" ht="18" x14ac:dyDescent="0.35">
      <c r="A1557" s="1" t="s">
        <v>1577</v>
      </c>
      <c r="B1557" s="1" t="s">
        <v>43</v>
      </c>
      <c r="C1557" s="1" t="s">
        <v>52</v>
      </c>
      <c r="D1557" s="1" t="s">
        <v>55</v>
      </c>
    </row>
    <row r="1558" spans="1:4" ht="18" x14ac:dyDescent="0.35">
      <c r="A1558" s="1" t="s">
        <v>1578</v>
      </c>
      <c r="B1558" s="1" t="s">
        <v>48</v>
      </c>
      <c r="C1558" s="1" t="s">
        <v>60</v>
      </c>
      <c r="D1558" s="1" t="s">
        <v>79</v>
      </c>
    </row>
    <row r="1559" spans="1:4" ht="18" x14ac:dyDescent="0.35">
      <c r="A1559" s="1" t="s">
        <v>1579</v>
      </c>
      <c r="B1559" s="1" t="s">
        <v>59</v>
      </c>
      <c r="C1559" s="1" t="s">
        <v>38</v>
      </c>
      <c r="D1559" s="1" t="s">
        <v>79</v>
      </c>
    </row>
    <row r="1560" spans="1:4" ht="18" x14ac:dyDescent="0.35">
      <c r="A1560" s="1" t="s">
        <v>1580</v>
      </c>
      <c r="B1560" s="1" t="s">
        <v>104</v>
      </c>
      <c r="C1560" s="1" t="s">
        <v>60</v>
      </c>
      <c r="D1560" s="1" t="s">
        <v>55</v>
      </c>
    </row>
    <row r="1561" spans="1:4" ht="18" x14ac:dyDescent="0.35">
      <c r="A1561" s="1" t="s">
        <v>1581</v>
      </c>
      <c r="B1561" s="1" t="s">
        <v>43</v>
      </c>
      <c r="C1561" s="1" t="s">
        <v>52</v>
      </c>
      <c r="D1561" s="1" t="s">
        <v>39</v>
      </c>
    </row>
    <row r="1562" spans="1:4" ht="18" x14ac:dyDescent="0.35">
      <c r="A1562" s="1" t="s">
        <v>1582</v>
      </c>
      <c r="B1562" s="1" t="s">
        <v>43</v>
      </c>
      <c r="C1562" s="1" t="s">
        <v>38</v>
      </c>
      <c r="D1562" s="1" t="s">
        <v>79</v>
      </c>
    </row>
    <row r="1563" spans="1:4" ht="18" x14ac:dyDescent="0.35">
      <c r="A1563" s="1" t="s">
        <v>1583</v>
      </c>
      <c r="B1563" s="1" t="s">
        <v>59</v>
      </c>
      <c r="C1563" s="1" t="s">
        <v>52</v>
      </c>
      <c r="D1563" s="1" t="s">
        <v>49</v>
      </c>
    </row>
    <row r="1564" spans="1:4" ht="18" x14ac:dyDescent="0.35">
      <c r="A1564" s="1" t="s">
        <v>1584</v>
      </c>
      <c r="B1564" s="1" t="s">
        <v>18</v>
      </c>
      <c r="C1564" s="1" t="s">
        <v>38</v>
      </c>
      <c r="D1564" s="1" t="s">
        <v>79</v>
      </c>
    </row>
    <row r="1565" spans="1:4" ht="18" x14ac:dyDescent="0.35">
      <c r="A1565" s="1" t="s">
        <v>1585</v>
      </c>
      <c r="B1565" s="1" t="s">
        <v>64</v>
      </c>
      <c r="C1565" s="1" t="s">
        <v>19</v>
      </c>
      <c r="D1565" s="1" t="s">
        <v>55</v>
      </c>
    </row>
    <row r="1566" spans="1:4" ht="18" x14ac:dyDescent="0.35">
      <c r="A1566" s="1" t="s">
        <v>1586</v>
      </c>
      <c r="B1566" s="1" t="s">
        <v>48</v>
      </c>
      <c r="C1566" s="1" t="s">
        <v>19</v>
      </c>
      <c r="D1566" s="1" t="s">
        <v>39</v>
      </c>
    </row>
    <row r="1567" spans="1:4" ht="18" x14ac:dyDescent="0.35">
      <c r="A1567" s="1" t="s">
        <v>1587</v>
      </c>
      <c r="B1567" s="1" t="s">
        <v>64</v>
      </c>
      <c r="C1567" s="1" t="s">
        <v>19</v>
      </c>
      <c r="D1567" s="1" t="s">
        <v>49</v>
      </c>
    </row>
    <row r="1568" spans="1:4" ht="18" x14ac:dyDescent="0.35">
      <c r="A1568" s="1" t="s">
        <v>1588</v>
      </c>
      <c r="B1568" s="1" t="s">
        <v>59</v>
      </c>
      <c r="C1568" s="1" t="s">
        <v>30</v>
      </c>
      <c r="D1568" s="1" t="s">
        <v>39</v>
      </c>
    </row>
    <row r="1569" spans="1:4" ht="18" x14ac:dyDescent="0.35">
      <c r="A1569" s="1" t="s">
        <v>1589</v>
      </c>
      <c r="B1569" s="1" t="s">
        <v>104</v>
      </c>
      <c r="C1569" s="1" t="s">
        <v>19</v>
      </c>
      <c r="D1569" s="1" t="s">
        <v>55</v>
      </c>
    </row>
    <row r="1570" spans="1:4" ht="18" x14ac:dyDescent="0.35">
      <c r="A1570" s="1" t="s">
        <v>1590</v>
      </c>
      <c r="B1570" s="1" t="s">
        <v>48</v>
      </c>
      <c r="C1570" s="1" t="s">
        <v>60</v>
      </c>
      <c r="D1570" s="1" t="s">
        <v>49</v>
      </c>
    </row>
    <row r="1571" spans="1:4" ht="18" x14ac:dyDescent="0.35">
      <c r="A1571" s="1" t="s">
        <v>1591</v>
      </c>
      <c r="B1571" s="1" t="s">
        <v>48</v>
      </c>
      <c r="C1571" s="1" t="s">
        <v>38</v>
      </c>
      <c r="D1571" s="1" t="s">
        <v>55</v>
      </c>
    </row>
    <row r="1572" spans="1:4" ht="18" x14ac:dyDescent="0.35">
      <c r="A1572" s="1" t="s">
        <v>1592</v>
      </c>
      <c r="B1572" s="1" t="s">
        <v>104</v>
      </c>
      <c r="C1572" s="1" t="s">
        <v>60</v>
      </c>
      <c r="D1572" s="1" t="s">
        <v>79</v>
      </c>
    </row>
    <row r="1573" spans="1:4" ht="18" x14ac:dyDescent="0.35">
      <c r="A1573" s="1" t="s">
        <v>1593</v>
      </c>
      <c r="B1573" s="1" t="s">
        <v>29</v>
      </c>
      <c r="C1573" s="1" t="s">
        <v>38</v>
      </c>
      <c r="D1573" s="1" t="s">
        <v>39</v>
      </c>
    </row>
    <row r="1574" spans="1:4" ht="18" x14ac:dyDescent="0.35">
      <c r="A1574" s="1" t="s">
        <v>1594</v>
      </c>
      <c r="B1574" s="1" t="s">
        <v>29</v>
      </c>
      <c r="C1574" s="1" t="s">
        <v>19</v>
      </c>
      <c r="D1574" s="1" t="s">
        <v>39</v>
      </c>
    </row>
    <row r="1575" spans="1:4" ht="18" x14ac:dyDescent="0.35">
      <c r="A1575" s="1" t="s">
        <v>1595</v>
      </c>
      <c r="B1575" s="1" t="s">
        <v>29</v>
      </c>
      <c r="C1575" s="1" t="s">
        <v>60</v>
      </c>
      <c r="D1575" s="1" t="s">
        <v>55</v>
      </c>
    </row>
    <row r="1576" spans="1:4" ht="18" x14ac:dyDescent="0.35">
      <c r="A1576" s="1" t="s">
        <v>1596</v>
      </c>
      <c r="B1576" s="1" t="s">
        <v>43</v>
      </c>
      <c r="C1576" s="1" t="s">
        <v>60</v>
      </c>
      <c r="D1576" s="1" t="s">
        <v>20</v>
      </c>
    </row>
    <row r="1577" spans="1:4" ht="18" x14ac:dyDescent="0.35">
      <c r="A1577" s="1" t="s">
        <v>1597</v>
      </c>
      <c r="B1577" s="1" t="s">
        <v>29</v>
      </c>
      <c r="C1577" s="1" t="s">
        <v>38</v>
      </c>
      <c r="D1577" s="1" t="s">
        <v>39</v>
      </c>
    </row>
    <row r="1578" spans="1:4" ht="18" x14ac:dyDescent="0.35">
      <c r="A1578" s="1" t="s">
        <v>1598</v>
      </c>
      <c r="B1578" s="1" t="s">
        <v>48</v>
      </c>
      <c r="C1578" s="1" t="s">
        <v>60</v>
      </c>
      <c r="D1578" s="1" t="s">
        <v>20</v>
      </c>
    </row>
    <row r="1579" spans="1:4" ht="18" x14ac:dyDescent="0.35">
      <c r="A1579" s="1" t="s">
        <v>1599</v>
      </c>
      <c r="B1579" s="1" t="s">
        <v>104</v>
      </c>
      <c r="C1579" s="1" t="s">
        <v>52</v>
      </c>
      <c r="D1579" s="1" t="s">
        <v>39</v>
      </c>
    </row>
    <row r="1580" spans="1:4" ht="18" x14ac:dyDescent="0.35">
      <c r="A1580" s="1" t="s">
        <v>1600</v>
      </c>
      <c r="B1580" s="1" t="s">
        <v>72</v>
      </c>
      <c r="C1580" s="1" t="s">
        <v>60</v>
      </c>
      <c r="D1580" s="1" t="s">
        <v>79</v>
      </c>
    </row>
    <row r="1581" spans="1:4" ht="18" x14ac:dyDescent="0.35">
      <c r="A1581" s="2" t="s">
        <v>1601</v>
      </c>
      <c r="B1581" s="1" t="s">
        <v>29</v>
      </c>
      <c r="C1581" s="1" t="s">
        <v>19</v>
      </c>
      <c r="D1581" s="1" t="s">
        <v>49</v>
      </c>
    </row>
    <row r="1582" spans="1:4" ht="18" x14ac:dyDescent="0.35">
      <c r="A1582" s="1" t="s">
        <v>1602</v>
      </c>
      <c r="B1582" s="1" t="s">
        <v>104</v>
      </c>
      <c r="C1582" s="1" t="s">
        <v>52</v>
      </c>
      <c r="D1582" s="1" t="s">
        <v>79</v>
      </c>
    </row>
    <row r="1583" spans="1:4" ht="18" x14ac:dyDescent="0.35">
      <c r="A1583" s="1" t="s">
        <v>1603</v>
      </c>
      <c r="B1583" s="1" t="s">
        <v>59</v>
      </c>
      <c r="C1583" s="1" t="s">
        <v>38</v>
      </c>
      <c r="D1583" s="1" t="s">
        <v>39</v>
      </c>
    </row>
    <row r="1584" spans="1:4" ht="18" x14ac:dyDescent="0.35">
      <c r="A1584" s="1" t="s">
        <v>1604</v>
      </c>
      <c r="B1584" s="1" t="s">
        <v>48</v>
      </c>
      <c r="C1584" s="1" t="s">
        <v>30</v>
      </c>
      <c r="D1584" s="1" t="s">
        <v>20</v>
      </c>
    </row>
    <row r="1585" spans="1:4" ht="18" x14ac:dyDescent="0.35">
      <c r="A1585" s="1" t="s">
        <v>1605</v>
      </c>
      <c r="B1585" s="1" t="s">
        <v>59</v>
      </c>
      <c r="C1585" s="1" t="s">
        <v>38</v>
      </c>
      <c r="D1585" s="1" t="s">
        <v>55</v>
      </c>
    </row>
    <row r="1586" spans="1:4" ht="18" x14ac:dyDescent="0.35">
      <c r="A1586" s="1">
        <v>80387324</v>
      </c>
      <c r="B1586" s="1" t="s">
        <v>43</v>
      </c>
      <c r="C1586" s="1" t="s">
        <v>19</v>
      </c>
      <c r="D1586" s="1" t="s">
        <v>39</v>
      </c>
    </row>
    <row r="1587" spans="1:4" ht="18" x14ac:dyDescent="0.35">
      <c r="A1587" s="1" t="s">
        <v>1606</v>
      </c>
      <c r="B1587" s="1" t="s">
        <v>48</v>
      </c>
      <c r="C1587" s="1" t="s">
        <v>38</v>
      </c>
      <c r="D1587" s="1" t="s">
        <v>20</v>
      </c>
    </row>
    <row r="1588" spans="1:4" ht="18" x14ac:dyDescent="0.35">
      <c r="A1588" s="1" t="s">
        <v>1607</v>
      </c>
      <c r="B1588" s="1" t="s">
        <v>104</v>
      </c>
      <c r="C1588" s="1" t="s">
        <v>60</v>
      </c>
      <c r="D1588" s="1" t="s">
        <v>39</v>
      </c>
    </row>
    <row r="1589" spans="1:4" ht="18" x14ac:dyDescent="0.35">
      <c r="A1589" s="1" t="s">
        <v>1608</v>
      </c>
      <c r="B1589" s="1" t="s">
        <v>29</v>
      </c>
      <c r="C1589" s="1" t="s">
        <v>30</v>
      </c>
      <c r="D1589" s="1" t="s">
        <v>55</v>
      </c>
    </row>
    <row r="1590" spans="1:4" ht="18" x14ac:dyDescent="0.35">
      <c r="A1590" s="1" t="s">
        <v>1609</v>
      </c>
      <c r="B1590" s="1" t="s">
        <v>72</v>
      </c>
      <c r="C1590" s="1" t="s">
        <v>19</v>
      </c>
      <c r="D1590" s="1" t="s">
        <v>49</v>
      </c>
    </row>
    <row r="1591" spans="1:4" ht="18" x14ac:dyDescent="0.35">
      <c r="A1591" s="2" t="s">
        <v>1610</v>
      </c>
      <c r="B1591" s="1" t="s">
        <v>43</v>
      </c>
      <c r="C1591" s="1" t="s">
        <v>19</v>
      </c>
      <c r="D1591" s="1" t="s">
        <v>55</v>
      </c>
    </row>
    <row r="1592" spans="1:4" ht="18" x14ac:dyDescent="0.35">
      <c r="A1592" s="1" t="s">
        <v>1611</v>
      </c>
      <c r="B1592" s="1" t="s">
        <v>64</v>
      </c>
      <c r="C1592" s="1" t="s">
        <v>30</v>
      </c>
      <c r="D1592" s="1" t="s">
        <v>39</v>
      </c>
    </row>
    <row r="1593" spans="1:4" ht="18" x14ac:dyDescent="0.35">
      <c r="A1593" s="1" t="s">
        <v>1612</v>
      </c>
      <c r="B1593" s="1" t="s">
        <v>72</v>
      </c>
      <c r="C1593" s="1" t="s">
        <v>60</v>
      </c>
      <c r="D1593" s="1" t="s">
        <v>39</v>
      </c>
    </row>
    <row r="1594" spans="1:4" ht="18" x14ac:dyDescent="0.35">
      <c r="A1594" s="1" t="s">
        <v>1613</v>
      </c>
      <c r="B1594" s="1" t="s">
        <v>48</v>
      </c>
      <c r="C1594" s="1" t="s">
        <v>60</v>
      </c>
      <c r="D1594" s="1" t="s">
        <v>55</v>
      </c>
    </row>
    <row r="1595" spans="1:4" ht="18" x14ac:dyDescent="0.35">
      <c r="A1595" s="1" t="s">
        <v>1614</v>
      </c>
      <c r="B1595" s="1" t="s">
        <v>72</v>
      </c>
      <c r="C1595" s="1" t="s">
        <v>38</v>
      </c>
      <c r="D1595" s="1" t="s">
        <v>39</v>
      </c>
    </row>
    <row r="1596" spans="1:4" ht="18" x14ac:dyDescent="0.35">
      <c r="A1596" s="1" t="s">
        <v>1615</v>
      </c>
      <c r="B1596" s="1" t="s">
        <v>104</v>
      </c>
      <c r="C1596" s="1" t="s">
        <v>38</v>
      </c>
      <c r="D1596" s="1" t="s">
        <v>79</v>
      </c>
    </row>
    <row r="1597" spans="1:4" ht="18" x14ac:dyDescent="0.35">
      <c r="A1597" s="2" t="s">
        <v>1616</v>
      </c>
      <c r="B1597" s="1" t="s">
        <v>18</v>
      </c>
      <c r="C1597" s="1" t="s">
        <v>38</v>
      </c>
      <c r="D1597" s="1" t="s">
        <v>20</v>
      </c>
    </row>
    <row r="1598" spans="1:4" ht="18" x14ac:dyDescent="0.35">
      <c r="A1598" s="1" t="s">
        <v>1617</v>
      </c>
      <c r="B1598" s="1" t="s">
        <v>48</v>
      </c>
      <c r="C1598" s="1" t="s">
        <v>38</v>
      </c>
      <c r="D1598" s="1" t="s">
        <v>49</v>
      </c>
    </row>
    <row r="1599" spans="1:4" ht="18" x14ac:dyDescent="0.35">
      <c r="A1599" s="1" t="s">
        <v>1618</v>
      </c>
      <c r="B1599" s="1" t="s">
        <v>104</v>
      </c>
      <c r="C1599" s="1" t="s">
        <v>60</v>
      </c>
      <c r="D1599" s="1" t="s">
        <v>39</v>
      </c>
    </row>
    <row r="1600" spans="1:4" ht="18" x14ac:dyDescent="0.35">
      <c r="A1600" s="1" t="s">
        <v>1619</v>
      </c>
      <c r="B1600" s="1" t="s">
        <v>48</v>
      </c>
      <c r="C1600" s="1" t="s">
        <v>52</v>
      </c>
      <c r="D1600" s="1" t="s">
        <v>55</v>
      </c>
    </row>
    <row r="1601" spans="1:4" ht="18" x14ac:dyDescent="0.35">
      <c r="A1601" s="1" t="s">
        <v>1620</v>
      </c>
      <c r="B1601" s="1" t="s">
        <v>64</v>
      </c>
      <c r="C1601" s="1" t="s">
        <v>19</v>
      </c>
      <c r="D1601" s="1" t="s">
        <v>49</v>
      </c>
    </row>
    <row r="1602" spans="1:4" ht="18" x14ac:dyDescent="0.35">
      <c r="A1602" s="1" t="s">
        <v>1621</v>
      </c>
      <c r="B1602" s="1" t="s">
        <v>18</v>
      </c>
      <c r="C1602" s="1" t="s">
        <v>52</v>
      </c>
      <c r="D1602" s="1" t="s">
        <v>55</v>
      </c>
    </row>
    <row r="1603" spans="1:4" ht="18" x14ac:dyDescent="0.35">
      <c r="A1603" s="1" t="s">
        <v>1622</v>
      </c>
      <c r="B1603" s="1" t="s">
        <v>64</v>
      </c>
      <c r="C1603" s="1" t="s">
        <v>30</v>
      </c>
      <c r="D1603" s="1" t="s">
        <v>79</v>
      </c>
    </row>
    <row r="1604" spans="1:4" ht="18" x14ac:dyDescent="0.35">
      <c r="A1604" s="1" t="s">
        <v>1623</v>
      </c>
      <c r="B1604" s="1" t="s">
        <v>29</v>
      </c>
      <c r="C1604" s="1" t="s">
        <v>19</v>
      </c>
      <c r="D1604" s="1" t="s">
        <v>79</v>
      </c>
    </row>
    <row r="1605" spans="1:4" ht="18" x14ac:dyDescent="0.35">
      <c r="A1605" s="1" t="s">
        <v>1624</v>
      </c>
      <c r="B1605" s="1" t="s">
        <v>43</v>
      </c>
      <c r="C1605" s="1" t="s">
        <v>52</v>
      </c>
      <c r="D1605" s="1" t="s">
        <v>20</v>
      </c>
    </row>
    <row r="1606" spans="1:4" ht="18" x14ac:dyDescent="0.35">
      <c r="A1606" s="1" t="s">
        <v>1625</v>
      </c>
      <c r="B1606" s="1" t="s">
        <v>48</v>
      </c>
      <c r="C1606" s="1" t="s">
        <v>38</v>
      </c>
      <c r="D1606" s="1" t="s">
        <v>79</v>
      </c>
    </row>
    <row r="1607" spans="1:4" ht="18" x14ac:dyDescent="0.35">
      <c r="A1607" s="1" t="s">
        <v>1626</v>
      </c>
      <c r="B1607" s="1" t="s">
        <v>29</v>
      </c>
      <c r="C1607" s="1" t="s">
        <v>52</v>
      </c>
      <c r="D1607" s="1" t="s">
        <v>49</v>
      </c>
    </row>
    <row r="1608" spans="1:4" ht="18" x14ac:dyDescent="0.35">
      <c r="A1608" s="1" t="s">
        <v>1627</v>
      </c>
      <c r="B1608" s="1" t="s">
        <v>59</v>
      </c>
      <c r="C1608" s="1" t="s">
        <v>19</v>
      </c>
      <c r="D1608" s="1" t="s">
        <v>39</v>
      </c>
    </row>
    <row r="1609" spans="1:4" ht="18" x14ac:dyDescent="0.35">
      <c r="A1609" s="1" t="s">
        <v>1628</v>
      </c>
      <c r="B1609" s="1" t="s">
        <v>64</v>
      </c>
      <c r="C1609" s="1" t="s">
        <v>60</v>
      </c>
      <c r="D1609" s="1" t="s">
        <v>20</v>
      </c>
    </row>
    <row r="1610" spans="1:4" ht="18" x14ac:dyDescent="0.35">
      <c r="A1610" s="1" t="s">
        <v>1629</v>
      </c>
      <c r="B1610" s="1" t="s">
        <v>48</v>
      </c>
      <c r="C1610" s="1" t="s">
        <v>30</v>
      </c>
      <c r="D1610" s="1" t="s">
        <v>39</v>
      </c>
    </row>
    <row r="1611" spans="1:4" ht="18" x14ac:dyDescent="0.35">
      <c r="A1611" s="1" t="s">
        <v>1630</v>
      </c>
      <c r="B1611" s="1" t="s">
        <v>29</v>
      </c>
      <c r="C1611" s="1" t="s">
        <v>30</v>
      </c>
      <c r="D1611" s="1" t="s">
        <v>39</v>
      </c>
    </row>
    <row r="1612" spans="1:4" ht="18" x14ac:dyDescent="0.35">
      <c r="A1612" s="1" t="s">
        <v>1631</v>
      </c>
      <c r="B1612" s="1" t="s">
        <v>72</v>
      </c>
      <c r="C1612" s="1" t="s">
        <v>60</v>
      </c>
      <c r="D1612" s="1" t="s">
        <v>39</v>
      </c>
    </row>
    <row r="1613" spans="1:4" ht="18" x14ac:dyDescent="0.35">
      <c r="A1613" s="1" t="s">
        <v>1632</v>
      </c>
      <c r="B1613" s="1" t="s">
        <v>64</v>
      </c>
      <c r="C1613" s="1" t="s">
        <v>19</v>
      </c>
      <c r="D1613" s="1" t="s">
        <v>49</v>
      </c>
    </row>
    <row r="1614" spans="1:4" ht="18" x14ac:dyDescent="0.35">
      <c r="A1614" s="1" t="s">
        <v>1633</v>
      </c>
      <c r="B1614" s="1" t="s">
        <v>43</v>
      </c>
      <c r="C1614" s="1" t="s">
        <v>19</v>
      </c>
      <c r="D1614" s="1" t="s">
        <v>39</v>
      </c>
    </row>
    <row r="1615" spans="1:4" ht="18" x14ac:dyDescent="0.35">
      <c r="A1615" s="1" t="s">
        <v>1634</v>
      </c>
      <c r="B1615" s="1" t="s">
        <v>18</v>
      </c>
      <c r="C1615" s="1" t="s">
        <v>52</v>
      </c>
      <c r="D1615" s="1" t="s">
        <v>39</v>
      </c>
    </row>
    <row r="1616" spans="1:4" ht="18" x14ac:dyDescent="0.35">
      <c r="A1616" s="1" t="s">
        <v>1635</v>
      </c>
      <c r="B1616" s="1" t="s">
        <v>18</v>
      </c>
      <c r="C1616" s="1" t="s">
        <v>19</v>
      </c>
      <c r="D1616" s="1" t="s">
        <v>79</v>
      </c>
    </row>
    <row r="1617" spans="1:4" ht="18" x14ac:dyDescent="0.35">
      <c r="A1617" s="1" t="s">
        <v>1636</v>
      </c>
      <c r="B1617" s="1" t="s">
        <v>72</v>
      </c>
      <c r="C1617" s="1" t="s">
        <v>30</v>
      </c>
      <c r="D1617" s="1" t="s">
        <v>20</v>
      </c>
    </row>
    <row r="1618" spans="1:4" ht="18" x14ac:dyDescent="0.35">
      <c r="A1618" s="1" t="s">
        <v>1637</v>
      </c>
      <c r="B1618" s="1" t="s">
        <v>64</v>
      </c>
      <c r="C1618" s="1" t="s">
        <v>19</v>
      </c>
      <c r="D1618" s="1" t="s">
        <v>49</v>
      </c>
    </row>
    <row r="1619" spans="1:4" ht="18" x14ac:dyDescent="0.35">
      <c r="A1619" s="1" t="s">
        <v>1638</v>
      </c>
      <c r="B1619" s="1" t="s">
        <v>18</v>
      </c>
      <c r="C1619" s="1" t="s">
        <v>52</v>
      </c>
      <c r="D1619" s="1" t="s">
        <v>39</v>
      </c>
    </row>
    <row r="1620" spans="1:4" ht="18" x14ac:dyDescent="0.35">
      <c r="A1620" s="1" t="s">
        <v>1639</v>
      </c>
      <c r="B1620" s="1" t="s">
        <v>48</v>
      </c>
      <c r="C1620" s="1" t="s">
        <v>30</v>
      </c>
      <c r="D1620" s="1" t="s">
        <v>55</v>
      </c>
    </row>
    <row r="1621" spans="1:4" ht="18" x14ac:dyDescent="0.35">
      <c r="A1621" s="1" t="s">
        <v>1640</v>
      </c>
      <c r="B1621" s="1" t="s">
        <v>59</v>
      </c>
      <c r="C1621" s="1" t="s">
        <v>30</v>
      </c>
      <c r="D1621" s="1" t="s">
        <v>55</v>
      </c>
    </row>
    <row r="1622" spans="1:4" ht="18" x14ac:dyDescent="0.35">
      <c r="A1622" s="1" t="s">
        <v>1641</v>
      </c>
      <c r="B1622" s="1" t="s">
        <v>59</v>
      </c>
      <c r="C1622" s="1" t="s">
        <v>38</v>
      </c>
      <c r="D1622" s="1" t="s">
        <v>79</v>
      </c>
    </row>
    <row r="1623" spans="1:4" ht="18" x14ac:dyDescent="0.35">
      <c r="A1623" s="1" t="s">
        <v>1642</v>
      </c>
      <c r="B1623" s="1" t="s">
        <v>29</v>
      </c>
      <c r="C1623" s="1" t="s">
        <v>60</v>
      </c>
      <c r="D1623" s="1" t="s">
        <v>79</v>
      </c>
    </row>
    <row r="1624" spans="1:4" ht="18" x14ac:dyDescent="0.35">
      <c r="A1624" s="1" t="s">
        <v>1643</v>
      </c>
      <c r="B1624" s="1" t="s">
        <v>59</v>
      </c>
      <c r="C1624" s="1" t="s">
        <v>19</v>
      </c>
      <c r="D1624" s="1" t="s">
        <v>20</v>
      </c>
    </row>
    <row r="1625" spans="1:4" ht="18" x14ac:dyDescent="0.35">
      <c r="A1625" s="1" t="s">
        <v>1644</v>
      </c>
      <c r="B1625" s="1" t="s">
        <v>18</v>
      </c>
      <c r="C1625" s="1" t="s">
        <v>38</v>
      </c>
      <c r="D1625" s="1" t="s">
        <v>39</v>
      </c>
    </row>
    <row r="1626" spans="1:4" ht="18" x14ac:dyDescent="0.35">
      <c r="A1626" s="1" t="s">
        <v>1645</v>
      </c>
      <c r="B1626" s="1" t="s">
        <v>29</v>
      </c>
      <c r="C1626" s="1" t="s">
        <v>52</v>
      </c>
      <c r="D1626" s="1" t="s">
        <v>49</v>
      </c>
    </row>
    <row r="1627" spans="1:4" ht="18" x14ac:dyDescent="0.35">
      <c r="A1627" s="1" t="s">
        <v>1646</v>
      </c>
      <c r="B1627" s="1" t="s">
        <v>59</v>
      </c>
      <c r="C1627" s="1" t="s">
        <v>38</v>
      </c>
      <c r="D1627" s="1" t="s">
        <v>79</v>
      </c>
    </row>
    <row r="1628" spans="1:4" ht="18" x14ac:dyDescent="0.35">
      <c r="A1628" s="1" t="s">
        <v>1647</v>
      </c>
      <c r="B1628" s="1" t="s">
        <v>72</v>
      </c>
      <c r="C1628" s="1" t="s">
        <v>60</v>
      </c>
      <c r="D1628" s="1" t="s">
        <v>20</v>
      </c>
    </row>
    <row r="1629" spans="1:4" ht="18" x14ac:dyDescent="0.35">
      <c r="A1629" s="1" t="s">
        <v>1648</v>
      </c>
      <c r="B1629" s="1" t="s">
        <v>43</v>
      </c>
      <c r="C1629" s="1" t="s">
        <v>52</v>
      </c>
      <c r="D1629" s="1" t="s">
        <v>79</v>
      </c>
    </row>
    <row r="1630" spans="1:4" ht="18" x14ac:dyDescent="0.35">
      <c r="A1630" s="1" t="s">
        <v>1649</v>
      </c>
      <c r="B1630" s="1" t="s">
        <v>72</v>
      </c>
      <c r="C1630" s="1" t="s">
        <v>30</v>
      </c>
      <c r="D1630" s="1" t="s">
        <v>20</v>
      </c>
    </row>
    <row r="1631" spans="1:4" ht="18" x14ac:dyDescent="0.35">
      <c r="A1631" s="1" t="s">
        <v>1650</v>
      </c>
      <c r="B1631" s="1" t="s">
        <v>43</v>
      </c>
      <c r="C1631" s="1" t="s">
        <v>19</v>
      </c>
      <c r="D1631" s="1" t="s">
        <v>79</v>
      </c>
    </row>
    <row r="1632" spans="1:4" ht="18" x14ac:dyDescent="0.35">
      <c r="A1632" s="1" t="s">
        <v>1651</v>
      </c>
      <c r="B1632" s="1" t="s">
        <v>18</v>
      </c>
      <c r="C1632" s="1" t="s">
        <v>19</v>
      </c>
      <c r="D1632" s="1" t="s">
        <v>39</v>
      </c>
    </row>
    <row r="1633" spans="1:4" ht="18" x14ac:dyDescent="0.35">
      <c r="A1633" s="2">
        <v>780000000000000</v>
      </c>
      <c r="B1633" s="1" t="s">
        <v>72</v>
      </c>
      <c r="C1633" s="1" t="s">
        <v>60</v>
      </c>
      <c r="D1633" s="1" t="s">
        <v>49</v>
      </c>
    </row>
    <row r="1634" spans="1:4" ht="18" x14ac:dyDescent="0.35">
      <c r="A1634" s="1" t="s">
        <v>1652</v>
      </c>
      <c r="B1634" s="1" t="s">
        <v>104</v>
      </c>
      <c r="C1634" s="1" t="s">
        <v>38</v>
      </c>
      <c r="D1634" s="1" t="s">
        <v>55</v>
      </c>
    </row>
    <row r="1635" spans="1:4" ht="18" x14ac:dyDescent="0.35">
      <c r="A1635" s="1" t="s">
        <v>1653</v>
      </c>
      <c r="B1635" s="1" t="s">
        <v>72</v>
      </c>
      <c r="C1635" s="1" t="s">
        <v>52</v>
      </c>
      <c r="D1635" s="1" t="s">
        <v>49</v>
      </c>
    </row>
    <row r="1636" spans="1:4" ht="18" x14ac:dyDescent="0.35">
      <c r="A1636" s="1" t="s">
        <v>1654</v>
      </c>
      <c r="B1636" s="1" t="s">
        <v>72</v>
      </c>
      <c r="C1636" s="1" t="s">
        <v>19</v>
      </c>
      <c r="D1636" s="1" t="s">
        <v>39</v>
      </c>
    </row>
    <row r="1637" spans="1:4" ht="18" x14ac:dyDescent="0.35">
      <c r="A1637" s="1" t="s">
        <v>1655</v>
      </c>
      <c r="B1637" s="1" t="s">
        <v>64</v>
      </c>
      <c r="C1637" s="1" t="s">
        <v>38</v>
      </c>
      <c r="D1637" s="1" t="s">
        <v>55</v>
      </c>
    </row>
    <row r="1638" spans="1:4" ht="18" x14ac:dyDescent="0.35">
      <c r="A1638" s="1" t="s">
        <v>1656</v>
      </c>
      <c r="B1638" s="1" t="s">
        <v>72</v>
      </c>
      <c r="C1638" s="1" t="s">
        <v>38</v>
      </c>
      <c r="D1638" s="1" t="s">
        <v>49</v>
      </c>
    </row>
    <row r="1639" spans="1:4" ht="18" x14ac:dyDescent="0.35">
      <c r="A1639" s="1" t="s">
        <v>1657</v>
      </c>
      <c r="B1639" s="1" t="s">
        <v>104</v>
      </c>
      <c r="C1639" s="1" t="s">
        <v>30</v>
      </c>
      <c r="D1639" s="1" t="s">
        <v>49</v>
      </c>
    </row>
    <row r="1640" spans="1:4" ht="18" x14ac:dyDescent="0.35">
      <c r="A1640" s="1" t="s">
        <v>1658</v>
      </c>
      <c r="B1640" s="1" t="s">
        <v>72</v>
      </c>
      <c r="C1640" s="1" t="s">
        <v>60</v>
      </c>
      <c r="D1640" s="1" t="s">
        <v>39</v>
      </c>
    </row>
    <row r="1641" spans="1:4" ht="18" x14ac:dyDescent="0.35">
      <c r="A1641" s="1" t="s">
        <v>1659</v>
      </c>
      <c r="B1641" s="1" t="s">
        <v>104</v>
      </c>
      <c r="C1641" s="1" t="s">
        <v>52</v>
      </c>
      <c r="D1641" s="1" t="s">
        <v>79</v>
      </c>
    </row>
    <row r="1642" spans="1:4" ht="18" x14ac:dyDescent="0.35">
      <c r="A1642" s="1" t="s">
        <v>1660</v>
      </c>
      <c r="B1642" s="1" t="s">
        <v>104</v>
      </c>
      <c r="C1642" s="1" t="s">
        <v>52</v>
      </c>
      <c r="D1642" s="1" t="s">
        <v>20</v>
      </c>
    </row>
    <row r="1643" spans="1:4" ht="18" x14ac:dyDescent="0.35">
      <c r="A1643" s="1" t="s">
        <v>1661</v>
      </c>
      <c r="B1643" s="1" t="s">
        <v>59</v>
      </c>
      <c r="C1643" s="1" t="s">
        <v>19</v>
      </c>
      <c r="D1643" s="1" t="s">
        <v>79</v>
      </c>
    </row>
    <row r="1644" spans="1:4" ht="18" x14ac:dyDescent="0.35">
      <c r="A1644" s="1" t="s">
        <v>1662</v>
      </c>
      <c r="B1644" s="1" t="s">
        <v>59</v>
      </c>
      <c r="C1644" s="1" t="s">
        <v>19</v>
      </c>
      <c r="D1644" s="1" t="s">
        <v>49</v>
      </c>
    </row>
    <row r="1645" spans="1:4" ht="18" x14ac:dyDescent="0.35">
      <c r="A1645" s="1" t="s">
        <v>1663</v>
      </c>
      <c r="B1645" s="1" t="s">
        <v>64</v>
      </c>
      <c r="C1645" s="1" t="s">
        <v>38</v>
      </c>
      <c r="D1645" s="1" t="s">
        <v>39</v>
      </c>
    </row>
    <row r="1646" spans="1:4" ht="18" x14ac:dyDescent="0.35">
      <c r="A1646" s="1" t="s">
        <v>1664</v>
      </c>
      <c r="B1646" s="1" t="s">
        <v>104</v>
      </c>
      <c r="C1646" s="1" t="s">
        <v>19</v>
      </c>
      <c r="D1646" s="1" t="s">
        <v>79</v>
      </c>
    </row>
    <row r="1647" spans="1:4" ht="18" x14ac:dyDescent="0.35">
      <c r="A1647" s="1" t="s">
        <v>1665</v>
      </c>
      <c r="B1647" s="1" t="s">
        <v>59</v>
      </c>
      <c r="C1647" s="1" t="s">
        <v>19</v>
      </c>
      <c r="D1647" s="1" t="s">
        <v>20</v>
      </c>
    </row>
    <row r="1648" spans="1:4" ht="18" x14ac:dyDescent="0.35">
      <c r="A1648" s="1" t="s">
        <v>1666</v>
      </c>
      <c r="B1648" s="1" t="s">
        <v>43</v>
      </c>
      <c r="C1648" s="1" t="s">
        <v>52</v>
      </c>
      <c r="D1648" s="1" t="s">
        <v>49</v>
      </c>
    </row>
    <row r="1649" spans="1:4" ht="18" x14ac:dyDescent="0.35">
      <c r="A1649" s="1" t="s">
        <v>1667</v>
      </c>
      <c r="B1649" s="1" t="s">
        <v>72</v>
      </c>
      <c r="C1649" s="1" t="s">
        <v>38</v>
      </c>
      <c r="D1649" s="1" t="s">
        <v>39</v>
      </c>
    </row>
    <row r="1650" spans="1:4" ht="18" x14ac:dyDescent="0.35">
      <c r="A1650" s="1" t="s">
        <v>1668</v>
      </c>
      <c r="B1650" s="1" t="s">
        <v>29</v>
      </c>
      <c r="C1650" s="1" t="s">
        <v>38</v>
      </c>
      <c r="D1650" s="1" t="s">
        <v>20</v>
      </c>
    </row>
    <row r="1651" spans="1:4" ht="18" x14ac:dyDescent="0.35">
      <c r="A1651" s="1" t="s">
        <v>1669</v>
      </c>
      <c r="B1651" s="1" t="s">
        <v>18</v>
      </c>
      <c r="C1651" s="1" t="s">
        <v>19</v>
      </c>
      <c r="D1651" s="1" t="s">
        <v>55</v>
      </c>
    </row>
    <row r="1652" spans="1:4" ht="18" x14ac:dyDescent="0.35">
      <c r="A1652" s="1" t="s">
        <v>1670</v>
      </c>
      <c r="B1652" s="1" t="s">
        <v>18</v>
      </c>
      <c r="C1652" s="1" t="s">
        <v>30</v>
      </c>
      <c r="D1652" s="1" t="s">
        <v>20</v>
      </c>
    </row>
    <row r="1653" spans="1:4" ht="18" x14ac:dyDescent="0.35">
      <c r="A1653" s="1" t="s">
        <v>1671</v>
      </c>
      <c r="B1653" s="1" t="s">
        <v>64</v>
      </c>
      <c r="C1653" s="1" t="s">
        <v>19</v>
      </c>
      <c r="D1653" s="1" t="s">
        <v>79</v>
      </c>
    </row>
    <row r="1654" spans="1:4" ht="18" x14ac:dyDescent="0.35">
      <c r="A1654" s="1" t="s">
        <v>1672</v>
      </c>
      <c r="B1654" s="1" t="s">
        <v>18</v>
      </c>
      <c r="C1654" s="1" t="s">
        <v>19</v>
      </c>
      <c r="D1654" s="1" t="s">
        <v>20</v>
      </c>
    </row>
    <row r="1655" spans="1:4" ht="18" x14ac:dyDescent="0.35">
      <c r="A1655" s="1" t="s">
        <v>1673</v>
      </c>
      <c r="B1655" s="1" t="s">
        <v>29</v>
      </c>
      <c r="C1655" s="1" t="s">
        <v>19</v>
      </c>
      <c r="D1655" s="1" t="s">
        <v>49</v>
      </c>
    </row>
    <row r="1656" spans="1:4" ht="18" x14ac:dyDescent="0.35">
      <c r="A1656" s="1" t="s">
        <v>1674</v>
      </c>
      <c r="B1656" s="1" t="s">
        <v>48</v>
      </c>
      <c r="C1656" s="1" t="s">
        <v>60</v>
      </c>
      <c r="D1656" s="1" t="s">
        <v>79</v>
      </c>
    </row>
    <row r="1657" spans="1:4" ht="18" x14ac:dyDescent="0.35">
      <c r="A1657" s="1" t="s">
        <v>1675</v>
      </c>
      <c r="B1657" s="1" t="s">
        <v>64</v>
      </c>
      <c r="C1657" s="1" t="s">
        <v>30</v>
      </c>
      <c r="D1657" s="1" t="s">
        <v>79</v>
      </c>
    </row>
    <row r="1658" spans="1:4" ht="18" x14ac:dyDescent="0.35">
      <c r="A1658" s="1">
        <v>48616567</v>
      </c>
      <c r="B1658" s="1" t="s">
        <v>59</v>
      </c>
      <c r="C1658" s="1" t="s">
        <v>38</v>
      </c>
      <c r="D1658" s="1" t="s">
        <v>55</v>
      </c>
    </row>
    <row r="1659" spans="1:4" ht="18" x14ac:dyDescent="0.35">
      <c r="A1659" s="1" t="s">
        <v>1676</v>
      </c>
      <c r="B1659" s="1" t="s">
        <v>48</v>
      </c>
      <c r="C1659" s="1" t="s">
        <v>60</v>
      </c>
      <c r="D1659" s="1" t="s">
        <v>79</v>
      </c>
    </row>
    <row r="1660" spans="1:4" ht="18" x14ac:dyDescent="0.35">
      <c r="A1660" s="1" t="s">
        <v>1677</v>
      </c>
      <c r="B1660" s="1" t="s">
        <v>29</v>
      </c>
      <c r="C1660" s="1" t="s">
        <v>60</v>
      </c>
      <c r="D1660" s="1" t="s">
        <v>49</v>
      </c>
    </row>
    <row r="1661" spans="1:4" ht="18" x14ac:dyDescent="0.35">
      <c r="A1661" s="1" t="s">
        <v>1678</v>
      </c>
      <c r="B1661" s="1" t="s">
        <v>64</v>
      </c>
      <c r="C1661" s="1" t="s">
        <v>38</v>
      </c>
      <c r="D1661" s="1" t="s">
        <v>55</v>
      </c>
    </row>
    <row r="1662" spans="1:4" ht="18" x14ac:dyDescent="0.35">
      <c r="A1662" s="1" t="s">
        <v>1679</v>
      </c>
      <c r="B1662" s="1" t="s">
        <v>64</v>
      </c>
      <c r="C1662" s="1" t="s">
        <v>30</v>
      </c>
      <c r="D1662" s="1" t="s">
        <v>55</v>
      </c>
    </row>
    <row r="1663" spans="1:4" ht="18" x14ac:dyDescent="0.35">
      <c r="A1663" s="1" t="s">
        <v>1680</v>
      </c>
      <c r="B1663" s="1" t="s">
        <v>64</v>
      </c>
      <c r="C1663" s="1" t="s">
        <v>52</v>
      </c>
      <c r="D1663" s="1" t="s">
        <v>79</v>
      </c>
    </row>
    <row r="1664" spans="1:4" ht="18" x14ac:dyDescent="0.35">
      <c r="A1664" s="1" t="s">
        <v>1681</v>
      </c>
      <c r="B1664" s="1" t="s">
        <v>18</v>
      </c>
      <c r="C1664" s="1" t="s">
        <v>60</v>
      </c>
      <c r="D1664" s="1" t="s">
        <v>79</v>
      </c>
    </row>
    <row r="1665" spans="1:4" ht="18" x14ac:dyDescent="0.35">
      <c r="A1665" s="1" t="s">
        <v>1682</v>
      </c>
      <c r="B1665" s="1" t="s">
        <v>43</v>
      </c>
      <c r="C1665" s="1" t="s">
        <v>60</v>
      </c>
      <c r="D1665" s="1" t="s">
        <v>39</v>
      </c>
    </row>
    <row r="1666" spans="1:4" ht="18" x14ac:dyDescent="0.35">
      <c r="A1666" s="1" t="s">
        <v>1683</v>
      </c>
      <c r="B1666" s="1" t="s">
        <v>48</v>
      </c>
      <c r="C1666" s="1" t="s">
        <v>52</v>
      </c>
      <c r="D1666" s="1" t="s">
        <v>39</v>
      </c>
    </row>
    <row r="1667" spans="1:4" ht="18" x14ac:dyDescent="0.35">
      <c r="A1667" s="1" t="s">
        <v>1684</v>
      </c>
      <c r="B1667" s="1" t="s">
        <v>104</v>
      </c>
      <c r="C1667" s="1" t="s">
        <v>19</v>
      </c>
      <c r="D1667" s="1" t="s">
        <v>79</v>
      </c>
    </row>
    <row r="1668" spans="1:4" ht="18" x14ac:dyDescent="0.35">
      <c r="A1668" s="1" t="s">
        <v>1685</v>
      </c>
      <c r="B1668" s="1" t="s">
        <v>59</v>
      </c>
      <c r="C1668" s="1" t="s">
        <v>38</v>
      </c>
      <c r="D1668" s="1" t="s">
        <v>39</v>
      </c>
    </row>
    <row r="1669" spans="1:4" ht="18" x14ac:dyDescent="0.35">
      <c r="A1669" s="1" t="s">
        <v>1686</v>
      </c>
      <c r="B1669" s="1" t="s">
        <v>18</v>
      </c>
      <c r="C1669" s="1" t="s">
        <v>30</v>
      </c>
      <c r="D1669" s="1" t="s">
        <v>79</v>
      </c>
    </row>
    <row r="1670" spans="1:4" ht="18" x14ac:dyDescent="0.35">
      <c r="A1670" s="1" t="s">
        <v>1687</v>
      </c>
      <c r="B1670" s="1" t="s">
        <v>29</v>
      </c>
      <c r="C1670" s="1" t="s">
        <v>19</v>
      </c>
      <c r="D1670" s="1" t="s">
        <v>39</v>
      </c>
    </row>
    <row r="1671" spans="1:4" ht="18" x14ac:dyDescent="0.35">
      <c r="A1671" s="1" t="s">
        <v>1688</v>
      </c>
      <c r="B1671" s="1" t="s">
        <v>72</v>
      </c>
      <c r="C1671" s="1" t="s">
        <v>30</v>
      </c>
      <c r="D1671" s="1" t="s">
        <v>49</v>
      </c>
    </row>
    <row r="1672" spans="1:4" ht="18" x14ac:dyDescent="0.35">
      <c r="A1672" s="1" t="s">
        <v>1689</v>
      </c>
      <c r="B1672" s="1" t="s">
        <v>43</v>
      </c>
      <c r="C1672" s="1" t="s">
        <v>38</v>
      </c>
      <c r="D1672" s="1" t="s">
        <v>20</v>
      </c>
    </row>
    <row r="1673" spans="1:4" ht="18" x14ac:dyDescent="0.35">
      <c r="A1673" s="1" t="s">
        <v>1690</v>
      </c>
      <c r="B1673" s="1" t="s">
        <v>29</v>
      </c>
      <c r="C1673" s="1" t="s">
        <v>30</v>
      </c>
      <c r="D1673" s="1" t="s">
        <v>55</v>
      </c>
    </row>
    <row r="1674" spans="1:4" ht="18" x14ac:dyDescent="0.35">
      <c r="A1674" s="1" t="s">
        <v>1691</v>
      </c>
      <c r="B1674" s="1" t="s">
        <v>18</v>
      </c>
      <c r="C1674" s="1" t="s">
        <v>52</v>
      </c>
      <c r="D1674" s="1" t="s">
        <v>39</v>
      </c>
    </row>
    <row r="1675" spans="1:4" ht="18" x14ac:dyDescent="0.35">
      <c r="A1675" s="1" t="s">
        <v>1692</v>
      </c>
      <c r="B1675" s="1" t="s">
        <v>48</v>
      </c>
      <c r="C1675" s="1" t="s">
        <v>60</v>
      </c>
      <c r="D1675" s="1" t="s">
        <v>20</v>
      </c>
    </row>
    <row r="1676" spans="1:4" ht="18" x14ac:dyDescent="0.35">
      <c r="A1676" s="1" t="s">
        <v>1693</v>
      </c>
      <c r="B1676" s="1" t="s">
        <v>64</v>
      </c>
      <c r="C1676" s="1" t="s">
        <v>52</v>
      </c>
      <c r="D1676" s="1" t="s">
        <v>39</v>
      </c>
    </row>
    <row r="1677" spans="1:4" ht="18" x14ac:dyDescent="0.35">
      <c r="A1677" s="1" t="s">
        <v>1694</v>
      </c>
      <c r="B1677" s="1" t="s">
        <v>48</v>
      </c>
      <c r="C1677" s="1" t="s">
        <v>60</v>
      </c>
      <c r="D1677" s="1" t="s">
        <v>20</v>
      </c>
    </row>
    <row r="1678" spans="1:4" ht="18" x14ac:dyDescent="0.35">
      <c r="A1678" s="1" t="s">
        <v>1695</v>
      </c>
      <c r="B1678" s="1" t="s">
        <v>104</v>
      </c>
      <c r="C1678" s="1" t="s">
        <v>19</v>
      </c>
      <c r="D1678" s="1" t="s">
        <v>39</v>
      </c>
    </row>
    <row r="1679" spans="1:4" ht="18" x14ac:dyDescent="0.35">
      <c r="A1679" s="1" t="s">
        <v>1696</v>
      </c>
      <c r="B1679" s="1" t="s">
        <v>104</v>
      </c>
      <c r="C1679" s="1" t="s">
        <v>52</v>
      </c>
      <c r="D1679" s="1" t="s">
        <v>39</v>
      </c>
    </row>
    <row r="1680" spans="1:4" ht="18" x14ac:dyDescent="0.35">
      <c r="A1680" s="1" t="s">
        <v>1697</v>
      </c>
      <c r="B1680" s="1" t="s">
        <v>59</v>
      </c>
      <c r="C1680" s="1" t="s">
        <v>52</v>
      </c>
      <c r="D1680" s="1" t="s">
        <v>49</v>
      </c>
    </row>
    <row r="1681" spans="1:4" ht="18" x14ac:dyDescent="0.35">
      <c r="A1681" s="1" t="s">
        <v>1698</v>
      </c>
      <c r="B1681" s="1" t="s">
        <v>64</v>
      </c>
      <c r="C1681" s="1" t="s">
        <v>52</v>
      </c>
      <c r="D1681" s="1" t="s">
        <v>55</v>
      </c>
    </row>
    <row r="1682" spans="1:4" ht="18" x14ac:dyDescent="0.35">
      <c r="A1682" s="1" t="s">
        <v>1699</v>
      </c>
      <c r="B1682" s="1" t="s">
        <v>43</v>
      </c>
      <c r="C1682" s="1" t="s">
        <v>30</v>
      </c>
      <c r="D1682" s="1" t="s">
        <v>49</v>
      </c>
    </row>
    <row r="1683" spans="1:4" ht="18" x14ac:dyDescent="0.35">
      <c r="A1683" s="1" t="s">
        <v>1700</v>
      </c>
      <c r="B1683" s="1" t="s">
        <v>29</v>
      </c>
      <c r="C1683" s="1" t="s">
        <v>38</v>
      </c>
      <c r="D1683" s="1" t="s">
        <v>39</v>
      </c>
    </row>
    <row r="1684" spans="1:4" ht="18" x14ac:dyDescent="0.35">
      <c r="A1684" s="1">
        <v>64325798</v>
      </c>
      <c r="B1684" s="1" t="s">
        <v>59</v>
      </c>
      <c r="C1684" s="1" t="s">
        <v>38</v>
      </c>
      <c r="D1684" s="1" t="s">
        <v>55</v>
      </c>
    </row>
    <row r="1685" spans="1:4" ht="18" x14ac:dyDescent="0.35">
      <c r="A1685" s="1" t="s">
        <v>1701</v>
      </c>
      <c r="B1685" s="1" t="s">
        <v>18</v>
      </c>
      <c r="C1685" s="1" t="s">
        <v>19</v>
      </c>
      <c r="D1685" s="1" t="s">
        <v>39</v>
      </c>
    </row>
    <row r="1686" spans="1:4" ht="18" x14ac:dyDescent="0.35">
      <c r="A1686" s="1" t="s">
        <v>1702</v>
      </c>
      <c r="B1686" s="1" t="s">
        <v>104</v>
      </c>
      <c r="C1686" s="1" t="s">
        <v>38</v>
      </c>
      <c r="D1686" s="1" t="s">
        <v>55</v>
      </c>
    </row>
    <row r="1687" spans="1:4" ht="18" x14ac:dyDescent="0.35">
      <c r="A1687" s="1" t="s">
        <v>1703</v>
      </c>
      <c r="B1687" s="1" t="s">
        <v>18</v>
      </c>
      <c r="C1687" s="1" t="s">
        <v>19</v>
      </c>
      <c r="D1687" s="1" t="s">
        <v>79</v>
      </c>
    </row>
    <row r="1688" spans="1:4" ht="18" x14ac:dyDescent="0.35">
      <c r="A1688" s="1" t="s">
        <v>1704</v>
      </c>
      <c r="B1688" s="1" t="s">
        <v>64</v>
      </c>
      <c r="C1688" s="1" t="s">
        <v>30</v>
      </c>
      <c r="D1688" s="1" t="s">
        <v>49</v>
      </c>
    </row>
    <row r="1689" spans="1:4" ht="18" x14ac:dyDescent="0.35">
      <c r="A1689" s="1" t="s">
        <v>1705</v>
      </c>
      <c r="B1689" s="1" t="s">
        <v>64</v>
      </c>
      <c r="C1689" s="1" t="s">
        <v>38</v>
      </c>
      <c r="D1689" s="1" t="s">
        <v>39</v>
      </c>
    </row>
    <row r="1690" spans="1:4" ht="18" x14ac:dyDescent="0.35">
      <c r="A1690" s="1" t="s">
        <v>1706</v>
      </c>
      <c r="B1690" s="1" t="s">
        <v>43</v>
      </c>
      <c r="C1690" s="1" t="s">
        <v>60</v>
      </c>
      <c r="D1690" s="1" t="s">
        <v>79</v>
      </c>
    </row>
    <row r="1691" spans="1:4" ht="18" x14ac:dyDescent="0.35">
      <c r="A1691" s="1" t="s">
        <v>1707</v>
      </c>
      <c r="B1691" s="1" t="s">
        <v>59</v>
      </c>
      <c r="C1691" s="1" t="s">
        <v>52</v>
      </c>
      <c r="D1691" s="1" t="s">
        <v>55</v>
      </c>
    </row>
    <row r="1692" spans="1:4" ht="18" x14ac:dyDescent="0.35">
      <c r="A1692" s="1" t="s">
        <v>1708</v>
      </c>
      <c r="B1692" s="1" t="s">
        <v>104</v>
      </c>
      <c r="C1692" s="1" t="s">
        <v>30</v>
      </c>
      <c r="D1692" s="1" t="s">
        <v>55</v>
      </c>
    </row>
    <row r="1693" spans="1:4" ht="18" x14ac:dyDescent="0.35">
      <c r="A1693" s="1" t="s">
        <v>1709</v>
      </c>
      <c r="B1693" s="1" t="s">
        <v>48</v>
      </c>
      <c r="C1693" s="1" t="s">
        <v>38</v>
      </c>
      <c r="D1693" s="1" t="s">
        <v>49</v>
      </c>
    </row>
    <row r="1694" spans="1:4" ht="18" x14ac:dyDescent="0.35">
      <c r="A1694" s="1" t="s">
        <v>1710</v>
      </c>
      <c r="B1694" s="1" t="s">
        <v>43</v>
      </c>
      <c r="C1694" s="1" t="s">
        <v>38</v>
      </c>
      <c r="D1694" s="1" t="s">
        <v>49</v>
      </c>
    </row>
    <row r="1695" spans="1:4" ht="18" x14ac:dyDescent="0.35">
      <c r="A1695" s="1" t="s">
        <v>1711</v>
      </c>
      <c r="B1695" s="1" t="s">
        <v>64</v>
      </c>
      <c r="C1695" s="1" t="s">
        <v>38</v>
      </c>
      <c r="D1695" s="1" t="s">
        <v>39</v>
      </c>
    </row>
    <row r="1696" spans="1:4" ht="18" x14ac:dyDescent="0.35">
      <c r="A1696" s="1" t="s">
        <v>1712</v>
      </c>
      <c r="B1696" s="1" t="s">
        <v>29</v>
      </c>
      <c r="C1696" s="1" t="s">
        <v>30</v>
      </c>
      <c r="D1696" s="1" t="s">
        <v>79</v>
      </c>
    </row>
    <row r="1697" spans="1:4" ht="18" x14ac:dyDescent="0.35">
      <c r="A1697" s="1" t="s">
        <v>1713</v>
      </c>
      <c r="B1697" s="1" t="s">
        <v>43</v>
      </c>
      <c r="C1697" s="1" t="s">
        <v>19</v>
      </c>
      <c r="D1697" s="1" t="s">
        <v>49</v>
      </c>
    </row>
    <row r="1698" spans="1:4" ht="18" x14ac:dyDescent="0.35">
      <c r="A1698" s="1" t="s">
        <v>1714</v>
      </c>
      <c r="B1698" s="1" t="s">
        <v>72</v>
      </c>
      <c r="C1698" s="1" t="s">
        <v>60</v>
      </c>
      <c r="D1698" s="1" t="s">
        <v>49</v>
      </c>
    </row>
    <row r="1699" spans="1:4" ht="18" x14ac:dyDescent="0.35">
      <c r="A1699" s="1" t="s">
        <v>1715</v>
      </c>
      <c r="B1699" s="1" t="s">
        <v>104</v>
      </c>
      <c r="C1699" s="1" t="s">
        <v>60</v>
      </c>
      <c r="D1699" s="1" t="s">
        <v>79</v>
      </c>
    </row>
    <row r="1700" spans="1:4" ht="18" x14ac:dyDescent="0.35">
      <c r="A1700" s="1" t="s">
        <v>1716</v>
      </c>
      <c r="B1700" s="1" t="s">
        <v>18</v>
      </c>
      <c r="C1700" s="1" t="s">
        <v>30</v>
      </c>
      <c r="D1700" s="1" t="s">
        <v>20</v>
      </c>
    </row>
    <row r="1701" spans="1:4" ht="18" x14ac:dyDescent="0.35">
      <c r="A1701" s="1" t="s">
        <v>1717</v>
      </c>
      <c r="B1701" s="1" t="s">
        <v>64</v>
      </c>
      <c r="C1701" s="1" t="s">
        <v>19</v>
      </c>
      <c r="D1701" s="1" t="s">
        <v>20</v>
      </c>
    </row>
    <row r="1702" spans="1:4" ht="18" x14ac:dyDescent="0.35">
      <c r="A1702" s="1" t="s">
        <v>1718</v>
      </c>
      <c r="B1702" s="1" t="s">
        <v>48</v>
      </c>
      <c r="C1702" s="1" t="s">
        <v>52</v>
      </c>
      <c r="D1702" s="1" t="s">
        <v>79</v>
      </c>
    </row>
    <row r="1703" spans="1:4" ht="18" x14ac:dyDescent="0.35">
      <c r="A1703" s="1" t="s">
        <v>1719</v>
      </c>
      <c r="B1703" s="1" t="s">
        <v>43</v>
      </c>
      <c r="C1703" s="1" t="s">
        <v>30</v>
      </c>
      <c r="D1703" s="1" t="s">
        <v>39</v>
      </c>
    </row>
    <row r="1704" spans="1:4" ht="18" x14ac:dyDescent="0.35">
      <c r="A1704" s="1" t="s">
        <v>1720</v>
      </c>
      <c r="B1704" s="1" t="s">
        <v>48</v>
      </c>
      <c r="C1704" s="1" t="s">
        <v>52</v>
      </c>
      <c r="D1704" s="1" t="s">
        <v>39</v>
      </c>
    </row>
    <row r="1705" spans="1:4" ht="18" x14ac:dyDescent="0.35">
      <c r="A1705" s="1" t="s">
        <v>1721</v>
      </c>
      <c r="B1705" s="1" t="s">
        <v>48</v>
      </c>
      <c r="C1705" s="1" t="s">
        <v>38</v>
      </c>
      <c r="D1705" s="1" t="s">
        <v>49</v>
      </c>
    </row>
    <row r="1706" spans="1:4" ht="18" x14ac:dyDescent="0.35">
      <c r="A1706" s="1" t="s">
        <v>1722</v>
      </c>
      <c r="B1706" s="1" t="s">
        <v>29</v>
      </c>
      <c r="C1706" s="1" t="s">
        <v>60</v>
      </c>
      <c r="D1706" s="1" t="s">
        <v>49</v>
      </c>
    </row>
    <row r="1707" spans="1:4" ht="18" x14ac:dyDescent="0.35">
      <c r="A1707" s="1" t="s">
        <v>1723</v>
      </c>
      <c r="B1707" s="1" t="s">
        <v>29</v>
      </c>
      <c r="C1707" s="1" t="s">
        <v>19</v>
      </c>
      <c r="D1707" s="1" t="s">
        <v>79</v>
      </c>
    </row>
    <row r="1708" spans="1:4" ht="18" x14ac:dyDescent="0.35">
      <c r="A1708" s="1" t="s">
        <v>1724</v>
      </c>
      <c r="B1708" s="1" t="s">
        <v>64</v>
      </c>
      <c r="C1708" s="1" t="s">
        <v>52</v>
      </c>
      <c r="D1708" s="1" t="s">
        <v>20</v>
      </c>
    </row>
    <row r="1709" spans="1:4" ht="18" x14ac:dyDescent="0.35">
      <c r="A1709" s="1" t="s">
        <v>1725</v>
      </c>
      <c r="B1709" s="1" t="s">
        <v>48</v>
      </c>
      <c r="C1709" s="1" t="s">
        <v>30</v>
      </c>
      <c r="D1709" s="1" t="s">
        <v>49</v>
      </c>
    </row>
    <row r="1710" spans="1:4" ht="18" x14ac:dyDescent="0.35">
      <c r="A1710" s="1" t="s">
        <v>1726</v>
      </c>
      <c r="B1710" s="1" t="s">
        <v>18</v>
      </c>
      <c r="C1710" s="1" t="s">
        <v>38</v>
      </c>
      <c r="D1710" s="1" t="s">
        <v>49</v>
      </c>
    </row>
    <row r="1711" spans="1:4" ht="18" x14ac:dyDescent="0.35">
      <c r="A1711" s="1" t="s">
        <v>1727</v>
      </c>
      <c r="B1711" s="1" t="s">
        <v>43</v>
      </c>
      <c r="C1711" s="1" t="s">
        <v>52</v>
      </c>
      <c r="D1711" s="1" t="s">
        <v>39</v>
      </c>
    </row>
    <row r="1712" spans="1:4" ht="18" x14ac:dyDescent="0.35">
      <c r="A1712" s="1" t="s">
        <v>1728</v>
      </c>
      <c r="B1712" s="1" t="s">
        <v>43</v>
      </c>
      <c r="C1712" s="1" t="s">
        <v>60</v>
      </c>
      <c r="D1712" s="1" t="s">
        <v>49</v>
      </c>
    </row>
    <row r="1713" spans="1:4" ht="18" x14ac:dyDescent="0.35">
      <c r="A1713" s="1" t="s">
        <v>1729</v>
      </c>
      <c r="B1713" s="1" t="s">
        <v>59</v>
      </c>
      <c r="C1713" s="1" t="s">
        <v>30</v>
      </c>
      <c r="D1713" s="1" t="s">
        <v>49</v>
      </c>
    </row>
    <row r="1714" spans="1:4" ht="18" x14ac:dyDescent="0.35">
      <c r="A1714" s="1" t="s">
        <v>1730</v>
      </c>
      <c r="B1714" s="1" t="s">
        <v>59</v>
      </c>
      <c r="C1714" s="1" t="s">
        <v>52</v>
      </c>
      <c r="D1714" s="1" t="s">
        <v>20</v>
      </c>
    </row>
    <row r="1715" spans="1:4" ht="18" x14ac:dyDescent="0.35">
      <c r="A1715" s="1" t="s">
        <v>1731</v>
      </c>
      <c r="B1715" s="1" t="s">
        <v>18</v>
      </c>
      <c r="C1715" s="1" t="s">
        <v>30</v>
      </c>
      <c r="D1715" s="1" t="s">
        <v>39</v>
      </c>
    </row>
    <row r="1716" spans="1:4" ht="18" x14ac:dyDescent="0.35">
      <c r="A1716" s="1" t="s">
        <v>1732</v>
      </c>
      <c r="B1716" s="1" t="s">
        <v>48</v>
      </c>
      <c r="C1716" s="1" t="s">
        <v>52</v>
      </c>
      <c r="D1716" s="1" t="s">
        <v>20</v>
      </c>
    </row>
    <row r="1717" spans="1:4" ht="18" x14ac:dyDescent="0.35">
      <c r="A1717" s="1" t="s">
        <v>1733</v>
      </c>
      <c r="B1717" s="1" t="s">
        <v>104</v>
      </c>
      <c r="C1717" s="1" t="s">
        <v>60</v>
      </c>
      <c r="D1717" s="1" t="s">
        <v>20</v>
      </c>
    </row>
    <row r="1718" spans="1:4" ht="18" x14ac:dyDescent="0.35">
      <c r="A1718" s="1" t="s">
        <v>1734</v>
      </c>
      <c r="B1718" s="1" t="s">
        <v>104</v>
      </c>
      <c r="C1718" s="1" t="s">
        <v>19</v>
      </c>
      <c r="D1718" s="1" t="s">
        <v>20</v>
      </c>
    </row>
    <row r="1719" spans="1:4" ht="18" x14ac:dyDescent="0.35">
      <c r="A1719" s="1" t="s">
        <v>1735</v>
      </c>
      <c r="B1719" s="1" t="s">
        <v>48</v>
      </c>
      <c r="C1719" s="1" t="s">
        <v>60</v>
      </c>
      <c r="D1719" s="1" t="s">
        <v>79</v>
      </c>
    </row>
    <row r="1720" spans="1:4" ht="18" x14ac:dyDescent="0.35">
      <c r="A1720" s="1" t="s">
        <v>1736</v>
      </c>
      <c r="B1720" s="1" t="s">
        <v>43</v>
      </c>
      <c r="C1720" s="1" t="s">
        <v>52</v>
      </c>
      <c r="D1720" s="1" t="s">
        <v>55</v>
      </c>
    </row>
    <row r="1721" spans="1:4" ht="18" x14ac:dyDescent="0.35">
      <c r="A1721" s="1" t="s">
        <v>1737</v>
      </c>
      <c r="B1721" s="1" t="s">
        <v>104</v>
      </c>
      <c r="C1721" s="1" t="s">
        <v>60</v>
      </c>
      <c r="D1721" s="1" t="s">
        <v>20</v>
      </c>
    </row>
    <row r="1722" spans="1:4" ht="18" x14ac:dyDescent="0.35">
      <c r="A1722" s="2" t="s">
        <v>1738</v>
      </c>
      <c r="B1722" s="1" t="s">
        <v>104</v>
      </c>
      <c r="C1722" s="1" t="s">
        <v>19</v>
      </c>
      <c r="D1722" s="1" t="s">
        <v>49</v>
      </c>
    </row>
    <row r="1723" spans="1:4" ht="18" x14ac:dyDescent="0.35">
      <c r="A1723" s="1" t="s">
        <v>1739</v>
      </c>
      <c r="B1723" s="1" t="s">
        <v>18</v>
      </c>
      <c r="C1723" s="1" t="s">
        <v>19</v>
      </c>
      <c r="D1723" s="1" t="s">
        <v>79</v>
      </c>
    </row>
    <row r="1724" spans="1:4" ht="18" x14ac:dyDescent="0.35">
      <c r="A1724" s="1" t="s">
        <v>1740</v>
      </c>
      <c r="B1724" s="1" t="s">
        <v>18</v>
      </c>
      <c r="C1724" s="1" t="s">
        <v>52</v>
      </c>
      <c r="D1724" s="1" t="s">
        <v>20</v>
      </c>
    </row>
    <row r="1725" spans="1:4" ht="18" x14ac:dyDescent="0.35">
      <c r="A1725" s="1" t="s">
        <v>1741</v>
      </c>
      <c r="B1725" s="1" t="s">
        <v>64</v>
      </c>
      <c r="C1725" s="1" t="s">
        <v>60</v>
      </c>
      <c r="D1725" s="1" t="s">
        <v>49</v>
      </c>
    </row>
    <row r="1726" spans="1:4" ht="18" x14ac:dyDescent="0.35">
      <c r="A1726" s="1" t="s">
        <v>1742</v>
      </c>
      <c r="B1726" s="1" t="s">
        <v>104</v>
      </c>
      <c r="C1726" s="1" t="s">
        <v>30</v>
      </c>
      <c r="D1726" s="1" t="s">
        <v>49</v>
      </c>
    </row>
    <row r="1727" spans="1:4" ht="18" x14ac:dyDescent="0.35">
      <c r="A1727" s="1" t="s">
        <v>1743</v>
      </c>
      <c r="B1727" s="1" t="s">
        <v>29</v>
      </c>
      <c r="C1727" s="1" t="s">
        <v>52</v>
      </c>
      <c r="D1727" s="1" t="s">
        <v>20</v>
      </c>
    </row>
    <row r="1728" spans="1:4" ht="18" x14ac:dyDescent="0.35">
      <c r="A1728" s="1" t="s">
        <v>1744</v>
      </c>
      <c r="B1728" s="1" t="s">
        <v>72</v>
      </c>
      <c r="C1728" s="1" t="s">
        <v>52</v>
      </c>
      <c r="D1728" s="1" t="s">
        <v>20</v>
      </c>
    </row>
    <row r="1729" spans="1:4" ht="18" x14ac:dyDescent="0.35">
      <c r="A1729" s="1" t="s">
        <v>1745</v>
      </c>
      <c r="B1729" s="1" t="s">
        <v>43</v>
      </c>
      <c r="C1729" s="1" t="s">
        <v>30</v>
      </c>
      <c r="D1729" s="1" t="s">
        <v>49</v>
      </c>
    </row>
    <row r="1730" spans="1:4" ht="18" x14ac:dyDescent="0.35">
      <c r="A1730" s="1" t="s">
        <v>1746</v>
      </c>
      <c r="B1730" s="1" t="s">
        <v>59</v>
      </c>
      <c r="C1730" s="1" t="s">
        <v>60</v>
      </c>
      <c r="D1730" s="1" t="s">
        <v>39</v>
      </c>
    </row>
    <row r="1731" spans="1:4" ht="18" x14ac:dyDescent="0.35">
      <c r="A1731" s="1" t="s">
        <v>1747</v>
      </c>
      <c r="B1731" s="1" t="s">
        <v>72</v>
      </c>
      <c r="C1731" s="1" t="s">
        <v>38</v>
      </c>
      <c r="D1731" s="1" t="s">
        <v>49</v>
      </c>
    </row>
    <row r="1732" spans="1:4" ht="18" x14ac:dyDescent="0.35">
      <c r="A1732" s="1" t="s">
        <v>1748</v>
      </c>
      <c r="B1732" s="1" t="s">
        <v>43</v>
      </c>
      <c r="C1732" s="1" t="s">
        <v>38</v>
      </c>
      <c r="D1732" s="1" t="s">
        <v>39</v>
      </c>
    </row>
    <row r="1733" spans="1:4" ht="18" x14ac:dyDescent="0.35">
      <c r="A1733" s="1" t="s">
        <v>1749</v>
      </c>
      <c r="B1733" s="1" t="s">
        <v>29</v>
      </c>
      <c r="C1733" s="1" t="s">
        <v>60</v>
      </c>
      <c r="D1733" s="1" t="s">
        <v>20</v>
      </c>
    </row>
    <row r="1734" spans="1:4" ht="18" x14ac:dyDescent="0.35">
      <c r="A1734" s="1" t="s">
        <v>1750</v>
      </c>
      <c r="B1734" s="1" t="s">
        <v>59</v>
      </c>
      <c r="C1734" s="1" t="s">
        <v>30</v>
      </c>
      <c r="D1734" s="1" t="s">
        <v>49</v>
      </c>
    </row>
    <row r="1735" spans="1:4" ht="18" x14ac:dyDescent="0.35">
      <c r="A1735" s="1" t="s">
        <v>1751</v>
      </c>
      <c r="B1735" s="1" t="s">
        <v>72</v>
      </c>
      <c r="C1735" s="1" t="s">
        <v>30</v>
      </c>
      <c r="D1735" s="1" t="s">
        <v>49</v>
      </c>
    </row>
    <row r="1736" spans="1:4" ht="18" x14ac:dyDescent="0.35">
      <c r="A1736" s="1" t="s">
        <v>1752</v>
      </c>
      <c r="B1736" s="1" t="s">
        <v>29</v>
      </c>
      <c r="C1736" s="1" t="s">
        <v>60</v>
      </c>
      <c r="D1736" s="1" t="s">
        <v>39</v>
      </c>
    </row>
    <row r="1737" spans="1:4" ht="18" x14ac:dyDescent="0.35">
      <c r="A1737" s="1" t="s">
        <v>1753</v>
      </c>
      <c r="B1737" s="1" t="s">
        <v>72</v>
      </c>
      <c r="C1737" s="1" t="s">
        <v>60</v>
      </c>
      <c r="D1737" s="1" t="s">
        <v>49</v>
      </c>
    </row>
    <row r="1738" spans="1:4" ht="18" x14ac:dyDescent="0.35">
      <c r="A1738" s="1" t="s">
        <v>1754</v>
      </c>
      <c r="B1738" s="1" t="s">
        <v>64</v>
      </c>
      <c r="C1738" s="1" t="s">
        <v>60</v>
      </c>
      <c r="D1738" s="1" t="s">
        <v>55</v>
      </c>
    </row>
    <row r="1739" spans="1:4" ht="18" x14ac:dyDescent="0.35">
      <c r="A1739" s="1">
        <v>14120407</v>
      </c>
      <c r="B1739" s="1" t="s">
        <v>43</v>
      </c>
      <c r="C1739" s="1" t="s">
        <v>19</v>
      </c>
      <c r="D1739" s="1" t="s">
        <v>55</v>
      </c>
    </row>
    <row r="1740" spans="1:4" ht="18" x14ac:dyDescent="0.35">
      <c r="A1740" s="1" t="s">
        <v>1755</v>
      </c>
      <c r="B1740" s="1" t="s">
        <v>104</v>
      </c>
      <c r="C1740" s="1" t="s">
        <v>60</v>
      </c>
      <c r="D1740" s="1" t="s">
        <v>79</v>
      </c>
    </row>
    <row r="1741" spans="1:4" ht="18" x14ac:dyDescent="0.35">
      <c r="A1741" s="1" t="s">
        <v>1756</v>
      </c>
      <c r="B1741" s="1" t="s">
        <v>104</v>
      </c>
      <c r="C1741" s="1" t="s">
        <v>60</v>
      </c>
      <c r="D1741" s="1" t="s">
        <v>55</v>
      </c>
    </row>
    <row r="1742" spans="1:4" ht="18" x14ac:dyDescent="0.35">
      <c r="A1742" s="1" t="s">
        <v>1757</v>
      </c>
      <c r="B1742" s="1" t="s">
        <v>43</v>
      </c>
      <c r="C1742" s="1" t="s">
        <v>52</v>
      </c>
      <c r="D1742" s="1" t="s">
        <v>55</v>
      </c>
    </row>
    <row r="1743" spans="1:4" ht="18" x14ac:dyDescent="0.35">
      <c r="A1743" s="1" t="s">
        <v>1758</v>
      </c>
      <c r="B1743" s="1" t="s">
        <v>59</v>
      </c>
      <c r="C1743" s="1" t="s">
        <v>38</v>
      </c>
      <c r="D1743" s="1" t="s">
        <v>55</v>
      </c>
    </row>
    <row r="1744" spans="1:4" ht="18" x14ac:dyDescent="0.35">
      <c r="A1744" s="1" t="s">
        <v>1759</v>
      </c>
      <c r="B1744" s="1" t="s">
        <v>59</v>
      </c>
      <c r="C1744" s="1" t="s">
        <v>38</v>
      </c>
      <c r="D1744" s="1" t="s">
        <v>79</v>
      </c>
    </row>
    <row r="1745" spans="1:4" ht="18" x14ac:dyDescent="0.35">
      <c r="A1745" s="1" t="s">
        <v>1760</v>
      </c>
      <c r="B1745" s="1" t="s">
        <v>59</v>
      </c>
      <c r="C1745" s="1" t="s">
        <v>19</v>
      </c>
      <c r="D1745" s="1" t="s">
        <v>79</v>
      </c>
    </row>
    <row r="1746" spans="1:4" ht="18" x14ac:dyDescent="0.35">
      <c r="A1746" s="1" t="s">
        <v>1761</v>
      </c>
      <c r="B1746" s="1" t="s">
        <v>18</v>
      </c>
      <c r="C1746" s="1" t="s">
        <v>30</v>
      </c>
      <c r="D1746" s="1" t="s">
        <v>39</v>
      </c>
    </row>
    <row r="1747" spans="1:4" ht="18" x14ac:dyDescent="0.35">
      <c r="A1747" s="1" t="s">
        <v>1762</v>
      </c>
      <c r="B1747" s="1" t="s">
        <v>43</v>
      </c>
      <c r="C1747" s="1" t="s">
        <v>19</v>
      </c>
      <c r="D1747" s="1" t="s">
        <v>20</v>
      </c>
    </row>
    <row r="1748" spans="1:4" ht="18" x14ac:dyDescent="0.35">
      <c r="A1748" s="1" t="s">
        <v>1763</v>
      </c>
      <c r="B1748" s="1" t="s">
        <v>64</v>
      </c>
      <c r="C1748" s="1" t="s">
        <v>30</v>
      </c>
      <c r="D1748" s="1" t="s">
        <v>20</v>
      </c>
    </row>
    <row r="1749" spans="1:4" ht="18" x14ac:dyDescent="0.35">
      <c r="A1749" s="1" t="s">
        <v>1764</v>
      </c>
      <c r="B1749" s="1" t="s">
        <v>104</v>
      </c>
      <c r="C1749" s="1" t="s">
        <v>38</v>
      </c>
      <c r="D1749" s="1" t="s">
        <v>79</v>
      </c>
    </row>
    <row r="1750" spans="1:4" ht="18" x14ac:dyDescent="0.35">
      <c r="A1750" s="1" t="s">
        <v>1765</v>
      </c>
      <c r="B1750" s="1" t="s">
        <v>48</v>
      </c>
      <c r="C1750" s="1" t="s">
        <v>60</v>
      </c>
      <c r="D1750" s="1" t="s">
        <v>20</v>
      </c>
    </row>
    <row r="1751" spans="1:4" ht="18" x14ac:dyDescent="0.35">
      <c r="A1751" s="1" t="s">
        <v>1766</v>
      </c>
      <c r="B1751" s="1" t="s">
        <v>59</v>
      </c>
      <c r="C1751" s="1" t="s">
        <v>52</v>
      </c>
      <c r="D1751" s="1" t="s">
        <v>55</v>
      </c>
    </row>
    <row r="1752" spans="1:4" ht="18" x14ac:dyDescent="0.35">
      <c r="A1752" s="1" t="s">
        <v>1767</v>
      </c>
      <c r="B1752" s="1" t="s">
        <v>48</v>
      </c>
      <c r="C1752" s="1" t="s">
        <v>30</v>
      </c>
      <c r="D1752" s="1" t="s">
        <v>55</v>
      </c>
    </row>
    <row r="1753" spans="1:4" ht="18" x14ac:dyDescent="0.35">
      <c r="A1753" s="1" t="s">
        <v>1768</v>
      </c>
      <c r="B1753" s="1" t="s">
        <v>64</v>
      </c>
      <c r="C1753" s="1" t="s">
        <v>30</v>
      </c>
      <c r="D1753" s="1" t="s">
        <v>49</v>
      </c>
    </row>
    <row r="1754" spans="1:4" ht="18" x14ac:dyDescent="0.35">
      <c r="A1754" s="1" t="s">
        <v>1769</v>
      </c>
      <c r="B1754" s="1" t="s">
        <v>29</v>
      </c>
      <c r="C1754" s="1" t="s">
        <v>60</v>
      </c>
      <c r="D1754" s="1" t="s">
        <v>20</v>
      </c>
    </row>
    <row r="1755" spans="1:4" ht="18" x14ac:dyDescent="0.35">
      <c r="A1755" s="1" t="s">
        <v>1770</v>
      </c>
      <c r="B1755" s="1" t="s">
        <v>104</v>
      </c>
      <c r="C1755" s="1" t="s">
        <v>60</v>
      </c>
      <c r="D1755" s="1" t="s">
        <v>55</v>
      </c>
    </row>
    <row r="1756" spans="1:4" ht="18" x14ac:dyDescent="0.35">
      <c r="A1756" s="1" t="s">
        <v>1771</v>
      </c>
      <c r="B1756" s="1" t="s">
        <v>48</v>
      </c>
      <c r="C1756" s="1" t="s">
        <v>19</v>
      </c>
      <c r="D1756" s="1" t="s">
        <v>39</v>
      </c>
    </row>
    <row r="1757" spans="1:4" ht="18" x14ac:dyDescent="0.35">
      <c r="A1757" s="1" t="s">
        <v>1772</v>
      </c>
      <c r="B1757" s="1" t="s">
        <v>59</v>
      </c>
      <c r="C1757" s="1" t="s">
        <v>52</v>
      </c>
      <c r="D1757" s="1" t="s">
        <v>49</v>
      </c>
    </row>
    <row r="1758" spans="1:4" ht="18" x14ac:dyDescent="0.35">
      <c r="A1758" s="1" t="s">
        <v>1773</v>
      </c>
      <c r="B1758" s="1" t="s">
        <v>18</v>
      </c>
      <c r="C1758" s="1" t="s">
        <v>30</v>
      </c>
      <c r="D1758" s="1" t="s">
        <v>49</v>
      </c>
    </row>
    <row r="1759" spans="1:4" ht="18" x14ac:dyDescent="0.35">
      <c r="A1759" s="1" t="s">
        <v>1774</v>
      </c>
      <c r="B1759" s="1" t="s">
        <v>29</v>
      </c>
      <c r="C1759" s="1" t="s">
        <v>38</v>
      </c>
      <c r="D1759" s="1" t="s">
        <v>79</v>
      </c>
    </row>
    <row r="1760" spans="1:4" ht="18" x14ac:dyDescent="0.35">
      <c r="A1760" s="1" t="s">
        <v>1775</v>
      </c>
      <c r="B1760" s="1" t="s">
        <v>43</v>
      </c>
      <c r="C1760" s="1" t="s">
        <v>19</v>
      </c>
      <c r="D1760" s="1" t="s">
        <v>39</v>
      </c>
    </row>
    <row r="1761" spans="1:4" ht="18" x14ac:dyDescent="0.35">
      <c r="A1761" s="1" t="s">
        <v>1776</v>
      </c>
      <c r="B1761" s="1" t="s">
        <v>29</v>
      </c>
      <c r="C1761" s="1" t="s">
        <v>30</v>
      </c>
      <c r="D1761" s="1" t="s">
        <v>55</v>
      </c>
    </row>
    <row r="1762" spans="1:4" ht="18" x14ac:dyDescent="0.35">
      <c r="A1762" s="1" t="s">
        <v>1777</v>
      </c>
      <c r="B1762" s="1" t="s">
        <v>48</v>
      </c>
      <c r="C1762" s="1" t="s">
        <v>38</v>
      </c>
      <c r="D1762" s="1" t="s">
        <v>49</v>
      </c>
    </row>
    <row r="1763" spans="1:4" ht="18" x14ac:dyDescent="0.35">
      <c r="A1763" s="1" t="s">
        <v>1778</v>
      </c>
      <c r="B1763" s="1" t="s">
        <v>72</v>
      </c>
      <c r="C1763" s="1" t="s">
        <v>52</v>
      </c>
      <c r="D1763" s="1" t="s">
        <v>39</v>
      </c>
    </row>
    <row r="1764" spans="1:4" ht="18" x14ac:dyDescent="0.35">
      <c r="A1764" s="1">
        <v>99043747</v>
      </c>
      <c r="B1764" s="1" t="s">
        <v>72</v>
      </c>
      <c r="C1764" s="1" t="s">
        <v>30</v>
      </c>
      <c r="D1764" s="1" t="s">
        <v>79</v>
      </c>
    </row>
    <row r="1765" spans="1:4" ht="18" x14ac:dyDescent="0.35">
      <c r="A1765" s="1" t="s">
        <v>1779</v>
      </c>
      <c r="B1765" s="1" t="s">
        <v>64</v>
      </c>
      <c r="C1765" s="1" t="s">
        <v>52</v>
      </c>
      <c r="D1765" s="1" t="s">
        <v>39</v>
      </c>
    </row>
    <row r="1766" spans="1:4" ht="18" x14ac:dyDescent="0.35">
      <c r="A1766" s="1" t="s">
        <v>1780</v>
      </c>
      <c r="B1766" s="1" t="s">
        <v>59</v>
      </c>
      <c r="C1766" s="1" t="s">
        <v>60</v>
      </c>
      <c r="D1766" s="1" t="s">
        <v>39</v>
      </c>
    </row>
    <row r="1767" spans="1:4" ht="18" x14ac:dyDescent="0.35">
      <c r="A1767" s="1" t="s">
        <v>1781</v>
      </c>
      <c r="B1767" s="1" t="s">
        <v>48</v>
      </c>
      <c r="C1767" s="1" t="s">
        <v>30</v>
      </c>
      <c r="D1767" s="1" t="s">
        <v>55</v>
      </c>
    </row>
    <row r="1768" spans="1:4" ht="18" x14ac:dyDescent="0.35">
      <c r="A1768" s="1" t="s">
        <v>1782</v>
      </c>
      <c r="B1768" s="1" t="s">
        <v>104</v>
      </c>
      <c r="C1768" s="1" t="s">
        <v>38</v>
      </c>
      <c r="D1768" s="1" t="s">
        <v>49</v>
      </c>
    </row>
    <row r="1769" spans="1:4" ht="18" x14ac:dyDescent="0.35">
      <c r="A1769" s="1" t="s">
        <v>1783</v>
      </c>
      <c r="B1769" s="1" t="s">
        <v>43</v>
      </c>
      <c r="C1769" s="1" t="s">
        <v>19</v>
      </c>
      <c r="D1769" s="1" t="s">
        <v>39</v>
      </c>
    </row>
    <row r="1770" spans="1:4" ht="18" x14ac:dyDescent="0.35">
      <c r="A1770" s="1" t="s">
        <v>1784</v>
      </c>
      <c r="B1770" s="1" t="s">
        <v>104</v>
      </c>
      <c r="C1770" s="1" t="s">
        <v>30</v>
      </c>
      <c r="D1770" s="1" t="s">
        <v>49</v>
      </c>
    </row>
    <row r="1771" spans="1:4" ht="18" x14ac:dyDescent="0.35">
      <c r="A1771" s="1" t="s">
        <v>1785</v>
      </c>
      <c r="B1771" s="1" t="s">
        <v>104</v>
      </c>
      <c r="C1771" s="1" t="s">
        <v>30</v>
      </c>
      <c r="D1771" s="1" t="s">
        <v>20</v>
      </c>
    </row>
    <row r="1772" spans="1:4" ht="18" x14ac:dyDescent="0.35">
      <c r="A1772" s="1" t="s">
        <v>1786</v>
      </c>
      <c r="B1772" s="1" t="s">
        <v>29</v>
      </c>
      <c r="C1772" s="1" t="s">
        <v>38</v>
      </c>
      <c r="D1772" s="1" t="s">
        <v>49</v>
      </c>
    </row>
    <row r="1773" spans="1:4" ht="18" x14ac:dyDescent="0.35">
      <c r="A1773" s="1" t="s">
        <v>1787</v>
      </c>
      <c r="B1773" s="1" t="s">
        <v>43</v>
      </c>
      <c r="C1773" s="1" t="s">
        <v>30</v>
      </c>
      <c r="D1773" s="1" t="s">
        <v>49</v>
      </c>
    </row>
    <row r="1774" spans="1:4" ht="18" x14ac:dyDescent="0.35">
      <c r="A1774" s="1" t="s">
        <v>1788</v>
      </c>
      <c r="B1774" s="1" t="s">
        <v>64</v>
      </c>
      <c r="C1774" s="1" t="s">
        <v>52</v>
      </c>
      <c r="D1774" s="1" t="s">
        <v>39</v>
      </c>
    </row>
    <row r="1775" spans="1:4" ht="18" x14ac:dyDescent="0.35">
      <c r="A1775" s="1" t="s">
        <v>1789</v>
      </c>
      <c r="B1775" s="1" t="s">
        <v>18</v>
      </c>
      <c r="C1775" s="1" t="s">
        <v>52</v>
      </c>
      <c r="D1775" s="1" t="s">
        <v>79</v>
      </c>
    </row>
    <row r="1776" spans="1:4" ht="18" x14ac:dyDescent="0.35">
      <c r="A1776" s="1" t="s">
        <v>1790</v>
      </c>
      <c r="B1776" s="1" t="s">
        <v>72</v>
      </c>
      <c r="C1776" s="1" t="s">
        <v>30</v>
      </c>
      <c r="D1776" s="1" t="s">
        <v>79</v>
      </c>
    </row>
    <row r="1777" spans="1:4" ht="18" x14ac:dyDescent="0.35">
      <c r="A1777" s="1" t="s">
        <v>1791</v>
      </c>
      <c r="B1777" s="1" t="s">
        <v>72</v>
      </c>
      <c r="C1777" s="1" t="s">
        <v>30</v>
      </c>
      <c r="D1777" s="1" t="s">
        <v>79</v>
      </c>
    </row>
    <row r="1778" spans="1:4" ht="18" x14ac:dyDescent="0.35">
      <c r="A1778" s="1" t="s">
        <v>1792</v>
      </c>
      <c r="B1778" s="1" t="s">
        <v>64</v>
      </c>
      <c r="C1778" s="1" t="s">
        <v>38</v>
      </c>
      <c r="D1778" s="1" t="s">
        <v>20</v>
      </c>
    </row>
    <row r="1779" spans="1:4" ht="18" x14ac:dyDescent="0.35">
      <c r="A1779" s="1" t="s">
        <v>1793</v>
      </c>
      <c r="B1779" s="1" t="s">
        <v>104</v>
      </c>
      <c r="C1779" s="1" t="s">
        <v>30</v>
      </c>
      <c r="D1779" s="1" t="s">
        <v>49</v>
      </c>
    </row>
    <row r="1780" spans="1:4" ht="18" x14ac:dyDescent="0.35">
      <c r="A1780" s="1" t="s">
        <v>1794</v>
      </c>
      <c r="B1780" s="1" t="s">
        <v>72</v>
      </c>
      <c r="C1780" s="1" t="s">
        <v>52</v>
      </c>
      <c r="D1780" s="1" t="s">
        <v>55</v>
      </c>
    </row>
    <row r="1781" spans="1:4" ht="18" x14ac:dyDescent="0.35">
      <c r="A1781" s="1" t="s">
        <v>1795</v>
      </c>
      <c r="B1781" s="1" t="s">
        <v>18</v>
      </c>
      <c r="C1781" s="1" t="s">
        <v>19</v>
      </c>
      <c r="D1781" s="1" t="s">
        <v>49</v>
      </c>
    </row>
    <row r="1782" spans="1:4" ht="18" x14ac:dyDescent="0.35">
      <c r="A1782" s="1" t="s">
        <v>1796</v>
      </c>
      <c r="B1782" s="1" t="s">
        <v>59</v>
      </c>
      <c r="C1782" s="1" t="s">
        <v>38</v>
      </c>
      <c r="D1782" s="1" t="s">
        <v>79</v>
      </c>
    </row>
    <row r="1783" spans="1:4" ht="18" x14ac:dyDescent="0.35">
      <c r="A1783" s="1" t="s">
        <v>1797</v>
      </c>
      <c r="B1783" s="1" t="s">
        <v>43</v>
      </c>
      <c r="C1783" s="1" t="s">
        <v>38</v>
      </c>
      <c r="D1783" s="1" t="s">
        <v>55</v>
      </c>
    </row>
    <row r="1784" spans="1:4" ht="18" x14ac:dyDescent="0.35">
      <c r="A1784" s="1" t="s">
        <v>1798</v>
      </c>
      <c r="B1784" s="1" t="s">
        <v>18</v>
      </c>
      <c r="C1784" s="1" t="s">
        <v>52</v>
      </c>
      <c r="D1784" s="1" t="s">
        <v>20</v>
      </c>
    </row>
    <row r="1785" spans="1:4" ht="18" x14ac:dyDescent="0.35">
      <c r="A1785" s="1" t="s">
        <v>1799</v>
      </c>
      <c r="B1785" s="1" t="s">
        <v>48</v>
      </c>
      <c r="C1785" s="1" t="s">
        <v>52</v>
      </c>
      <c r="D1785" s="1" t="s">
        <v>49</v>
      </c>
    </row>
    <row r="1786" spans="1:4" ht="18" x14ac:dyDescent="0.35">
      <c r="A1786" s="1" t="s">
        <v>1800</v>
      </c>
      <c r="B1786" s="1" t="s">
        <v>72</v>
      </c>
      <c r="C1786" s="1" t="s">
        <v>60</v>
      </c>
      <c r="D1786" s="1" t="s">
        <v>55</v>
      </c>
    </row>
    <row r="1787" spans="1:4" ht="18" x14ac:dyDescent="0.35">
      <c r="A1787" s="1" t="s">
        <v>1801</v>
      </c>
      <c r="B1787" s="1" t="s">
        <v>59</v>
      </c>
      <c r="C1787" s="1" t="s">
        <v>38</v>
      </c>
      <c r="D1787" s="1" t="s">
        <v>55</v>
      </c>
    </row>
    <row r="1788" spans="1:4" ht="18" x14ac:dyDescent="0.35">
      <c r="A1788" s="1" t="s">
        <v>1802</v>
      </c>
      <c r="B1788" s="1" t="s">
        <v>104</v>
      </c>
      <c r="C1788" s="1" t="s">
        <v>30</v>
      </c>
      <c r="D1788" s="1" t="s">
        <v>49</v>
      </c>
    </row>
    <row r="1789" spans="1:4" ht="18" x14ac:dyDescent="0.35">
      <c r="A1789" s="1" t="s">
        <v>1803</v>
      </c>
      <c r="B1789" s="1" t="s">
        <v>59</v>
      </c>
      <c r="C1789" s="1" t="s">
        <v>60</v>
      </c>
      <c r="D1789" s="1" t="s">
        <v>49</v>
      </c>
    </row>
    <row r="1790" spans="1:4" ht="18" x14ac:dyDescent="0.35">
      <c r="A1790" s="1" t="s">
        <v>1804</v>
      </c>
      <c r="B1790" s="1" t="s">
        <v>43</v>
      </c>
      <c r="C1790" s="1" t="s">
        <v>30</v>
      </c>
      <c r="D1790" s="1" t="s">
        <v>20</v>
      </c>
    </row>
    <row r="1791" spans="1:4" ht="18" x14ac:dyDescent="0.35">
      <c r="A1791" s="1" t="s">
        <v>1805</v>
      </c>
      <c r="B1791" s="1" t="s">
        <v>72</v>
      </c>
      <c r="C1791" s="1" t="s">
        <v>30</v>
      </c>
      <c r="D1791" s="1" t="s">
        <v>49</v>
      </c>
    </row>
    <row r="1792" spans="1:4" ht="18" x14ac:dyDescent="0.35">
      <c r="A1792" s="1" t="s">
        <v>1806</v>
      </c>
      <c r="B1792" s="1" t="s">
        <v>43</v>
      </c>
      <c r="C1792" s="1" t="s">
        <v>60</v>
      </c>
      <c r="D1792" s="1" t="s">
        <v>20</v>
      </c>
    </row>
    <row r="1793" spans="1:4" ht="18" x14ac:dyDescent="0.35">
      <c r="A1793" s="1" t="s">
        <v>1807</v>
      </c>
      <c r="B1793" s="1" t="s">
        <v>48</v>
      </c>
      <c r="C1793" s="1" t="s">
        <v>52</v>
      </c>
      <c r="D1793" s="1" t="s">
        <v>39</v>
      </c>
    </row>
    <row r="1794" spans="1:4" ht="18" x14ac:dyDescent="0.35">
      <c r="A1794" s="1" t="s">
        <v>1808</v>
      </c>
      <c r="B1794" s="1" t="s">
        <v>48</v>
      </c>
      <c r="C1794" s="1" t="s">
        <v>38</v>
      </c>
      <c r="D1794" s="1" t="s">
        <v>79</v>
      </c>
    </row>
    <row r="1795" spans="1:4" ht="18" x14ac:dyDescent="0.35">
      <c r="A1795" s="1" t="s">
        <v>1809</v>
      </c>
      <c r="B1795" s="1" t="s">
        <v>104</v>
      </c>
      <c r="C1795" s="1" t="s">
        <v>30</v>
      </c>
      <c r="D1795" s="1" t="s">
        <v>20</v>
      </c>
    </row>
    <row r="1796" spans="1:4" ht="18" x14ac:dyDescent="0.35">
      <c r="A1796" s="1" t="s">
        <v>1810</v>
      </c>
      <c r="B1796" s="1" t="s">
        <v>72</v>
      </c>
      <c r="C1796" s="1" t="s">
        <v>30</v>
      </c>
      <c r="D1796" s="1" t="s">
        <v>39</v>
      </c>
    </row>
    <row r="1797" spans="1:4" ht="18" x14ac:dyDescent="0.35">
      <c r="A1797" s="1" t="s">
        <v>1811</v>
      </c>
      <c r="B1797" s="1" t="s">
        <v>59</v>
      </c>
      <c r="C1797" s="1" t="s">
        <v>30</v>
      </c>
      <c r="D1797" s="1" t="s">
        <v>39</v>
      </c>
    </row>
    <row r="1798" spans="1:4" ht="18" x14ac:dyDescent="0.35">
      <c r="A1798" s="1" t="s">
        <v>1812</v>
      </c>
      <c r="B1798" s="1" t="s">
        <v>18</v>
      </c>
      <c r="C1798" s="1" t="s">
        <v>30</v>
      </c>
      <c r="D1798" s="1" t="s">
        <v>20</v>
      </c>
    </row>
    <row r="1799" spans="1:4" ht="18" x14ac:dyDescent="0.35">
      <c r="A1799" s="1" t="s">
        <v>1813</v>
      </c>
      <c r="B1799" s="1" t="s">
        <v>18</v>
      </c>
      <c r="C1799" s="1" t="s">
        <v>38</v>
      </c>
      <c r="D1799" s="1" t="s">
        <v>39</v>
      </c>
    </row>
    <row r="1800" spans="1:4" ht="18" x14ac:dyDescent="0.35">
      <c r="A1800" s="1" t="s">
        <v>1814</v>
      </c>
      <c r="B1800" s="1" t="s">
        <v>18</v>
      </c>
      <c r="C1800" s="1" t="s">
        <v>30</v>
      </c>
      <c r="D1800" s="1" t="s">
        <v>55</v>
      </c>
    </row>
    <row r="1801" spans="1:4" ht="18" x14ac:dyDescent="0.35">
      <c r="A1801" s="1" t="s">
        <v>1815</v>
      </c>
      <c r="B1801" s="1" t="s">
        <v>43</v>
      </c>
      <c r="C1801" s="1" t="s">
        <v>52</v>
      </c>
      <c r="D1801" s="1" t="s">
        <v>20</v>
      </c>
    </row>
    <row r="1802" spans="1:4" ht="18" x14ac:dyDescent="0.35">
      <c r="A1802" s="1" t="s">
        <v>1816</v>
      </c>
      <c r="B1802" s="1" t="s">
        <v>48</v>
      </c>
      <c r="C1802" s="1" t="s">
        <v>30</v>
      </c>
      <c r="D1802" s="1" t="s">
        <v>79</v>
      </c>
    </row>
    <row r="1803" spans="1:4" ht="18" x14ac:dyDescent="0.35">
      <c r="A1803" s="1" t="s">
        <v>1817</v>
      </c>
      <c r="B1803" s="1" t="s">
        <v>72</v>
      </c>
      <c r="C1803" s="1" t="s">
        <v>60</v>
      </c>
      <c r="D1803" s="1" t="s">
        <v>20</v>
      </c>
    </row>
    <row r="1804" spans="1:4" ht="18" x14ac:dyDescent="0.35">
      <c r="A1804" s="1" t="s">
        <v>1818</v>
      </c>
      <c r="B1804" s="1" t="s">
        <v>104</v>
      </c>
      <c r="C1804" s="1" t="s">
        <v>30</v>
      </c>
      <c r="D1804" s="1" t="s">
        <v>39</v>
      </c>
    </row>
    <row r="1805" spans="1:4" ht="18" x14ac:dyDescent="0.35">
      <c r="A1805" s="1" t="s">
        <v>1819</v>
      </c>
      <c r="B1805" s="1" t="s">
        <v>72</v>
      </c>
      <c r="C1805" s="1" t="s">
        <v>52</v>
      </c>
      <c r="D1805" s="1" t="s">
        <v>20</v>
      </c>
    </row>
    <row r="1806" spans="1:4" ht="18" x14ac:dyDescent="0.35">
      <c r="A1806" s="1" t="s">
        <v>1820</v>
      </c>
      <c r="B1806" s="1" t="s">
        <v>18</v>
      </c>
      <c r="C1806" s="1" t="s">
        <v>30</v>
      </c>
      <c r="D1806" s="1" t="s">
        <v>55</v>
      </c>
    </row>
    <row r="1807" spans="1:4" ht="18" x14ac:dyDescent="0.35">
      <c r="A1807" s="1" t="s">
        <v>1821</v>
      </c>
      <c r="B1807" s="1" t="s">
        <v>72</v>
      </c>
      <c r="C1807" s="1" t="s">
        <v>30</v>
      </c>
      <c r="D1807" s="1" t="s">
        <v>79</v>
      </c>
    </row>
    <row r="1808" spans="1:4" ht="18" x14ac:dyDescent="0.35">
      <c r="A1808" s="1" t="s">
        <v>1822</v>
      </c>
      <c r="B1808" s="1" t="s">
        <v>104</v>
      </c>
      <c r="C1808" s="1" t="s">
        <v>52</v>
      </c>
      <c r="D1808" s="1" t="s">
        <v>55</v>
      </c>
    </row>
    <row r="1809" spans="1:4" ht="18" x14ac:dyDescent="0.35">
      <c r="A1809" s="2" t="s">
        <v>1823</v>
      </c>
      <c r="B1809" s="1" t="s">
        <v>48</v>
      </c>
      <c r="C1809" s="1" t="s">
        <v>38</v>
      </c>
      <c r="D1809" s="1" t="s">
        <v>20</v>
      </c>
    </row>
    <row r="1810" spans="1:4" ht="18" x14ac:dyDescent="0.35">
      <c r="A1810" s="1" t="s">
        <v>1824</v>
      </c>
      <c r="B1810" s="1" t="s">
        <v>104</v>
      </c>
      <c r="C1810" s="1" t="s">
        <v>52</v>
      </c>
      <c r="D1810" s="1" t="s">
        <v>55</v>
      </c>
    </row>
    <row r="1811" spans="1:4" ht="18" x14ac:dyDescent="0.35">
      <c r="A1811" s="1" t="s">
        <v>1825</v>
      </c>
      <c r="B1811" s="1" t="s">
        <v>59</v>
      </c>
      <c r="C1811" s="1" t="s">
        <v>52</v>
      </c>
      <c r="D1811" s="1" t="s">
        <v>20</v>
      </c>
    </row>
    <row r="1812" spans="1:4" ht="18" x14ac:dyDescent="0.35">
      <c r="A1812" s="1" t="s">
        <v>1826</v>
      </c>
      <c r="B1812" s="1" t="s">
        <v>104</v>
      </c>
      <c r="C1812" s="1" t="s">
        <v>38</v>
      </c>
      <c r="D1812" s="1" t="s">
        <v>39</v>
      </c>
    </row>
    <row r="1813" spans="1:4" ht="18" x14ac:dyDescent="0.35">
      <c r="A1813" s="1" t="s">
        <v>1827</v>
      </c>
      <c r="B1813" s="1" t="s">
        <v>29</v>
      </c>
      <c r="C1813" s="1" t="s">
        <v>52</v>
      </c>
      <c r="D1813" s="1" t="s">
        <v>20</v>
      </c>
    </row>
    <row r="1814" spans="1:4" ht="18" x14ac:dyDescent="0.35">
      <c r="A1814" s="1" t="s">
        <v>1828</v>
      </c>
      <c r="B1814" s="1" t="s">
        <v>29</v>
      </c>
      <c r="C1814" s="1" t="s">
        <v>52</v>
      </c>
      <c r="D1814" s="1" t="s">
        <v>39</v>
      </c>
    </row>
    <row r="1815" spans="1:4" ht="18" x14ac:dyDescent="0.35">
      <c r="A1815" s="1" t="s">
        <v>1829</v>
      </c>
      <c r="B1815" s="1" t="s">
        <v>72</v>
      </c>
      <c r="C1815" s="1" t="s">
        <v>60</v>
      </c>
      <c r="D1815" s="1" t="s">
        <v>20</v>
      </c>
    </row>
    <row r="1816" spans="1:4" ht="18" x14ac:dyDescent="0.35">
      <c r="A1816" s="1" t="s">
        <v>1830</v>
      </c>
      <c r="B1816" s="1" t="s">
        <v>59</v>
      </c>
      <c r="C1816" s="1" t="s">
        <v>38</v>
      </c>
      <c r="D1816" s="1" t="s">
        <v>55</v>
      </c>
    </row>
    <row r="1817" spans="1:4" ht="18" x14ac:dyDescent="0.35">
      <c r="A1817" s="1" t="s">
        <v>1831</v>
      </c>
      <c r="B1817" s="1" t="s">
        <v>72</v>
      </c>
      <c r="C1817" s="1" t="s">
        <v>19</v>
      </c>
      <c r="D1817" s="1" t="s">
        <v>39</v>
      </c>
    </row>
    <row r="1818" spans="1:4" ht="18" x14ac:dyDescent="0.35">
      <c r="A1818" s="1">
        <v>85333826</v>
      </c>
      <c r="B1818" s="1" t="s">
        <v>48</v>
      </c>
      <c r="C1818" s="1" t="s">
        <v>52</v>
      </c>
      <c r="D1818" s="1" t="s">
        <v>55</v>
      </c>
    </row>
    <row r="1819" spans="1:4" ht="18" x14ac:dyDescent="0.35">
      <c r="A1819" s="1" t="s">
        <v>1832</v>
      </c>
      <c r="B1819" s="1" t="s">
        <v>64</v>
      </c>
      <c r="C1819" s="1" t="s">
        <v>30</v>
      </c>
      <c r="D1819" s="1" t="s">
        <v>39</v>
      </c>
    </row>
    <row r="1820" spans="1:4" ht="18" x14ac:dyDescent="0.35">
      <c r="A1820" s="1" t="s">
        <v>1833</v>
      </c>
      <c r="B1820" s="1" t="s">
        <v>104</v>
      </c>
      <c r="C1820" s="1" t="s">
        <v>60</v>
      </c>
      <c r="D1820" s="1" t="s">
        <v>20</v>
      </c>
    </row>
    <row r="1821" spans="1:4" ht="18" x14ac:dyDescent="0.35">
      <c r="A1821" s="1" t="s">
        <v>1834</v>
      </c>
      <c r="B1821" s="1" t="s">
        <v>104</v>
      </c>
      <c r="C1821" s="1" t="s">
        <v>60</v>
      </c>
      <c r="D1821" s="1" t="s">
        <v>55</v>
      </c>
    </row>
    <row r="1822" spans="1:4" ht="18" x14ac:dyDescent="0.35">
      <c r="A1822" s="1" t="s">
        <v>1835</v>
      </c>
      <c r="B1822" s="1" t="s">
        <v>43</v>
      </c>
      <c r="C1822" s="1" t="s">
        <v>38</v>
      </c>
      <c r="D1822" s="1" t="s">
        <v>79</v>
      </c>
    </row>
    <row r="1823" spans="1:4" ht="18" x14ac:dyDescent="0.35">
      <c r="A1823" s="1" t="s">
        <v>1836</v>
      </c>
      <c r="B1823" s="1" t="s">
        <v>104</v>
      </c>
      <c r="C1823" s="1" t="s">
        <v>38</v>
      </c>
      <c r="D1823" s="1" t="s">
        <v>39</v>
      </c>
    </row>
    <row r="1824" spans="1:4" ht="18" x14ac:dyDescent="0.35">
      <c r="A1824" s="1" t="s">
        <v>1837</v>
      </c>
      <c r="B1824" s="1" t="s">
        <v>104</v>
      </c>
      <c r="C1824" s="1" t="s">
        <v>19</v>
      </c>
      <c r="D1824" s="1" t="s">
        <v>49</v>
      </c>
    </row>
    <row r="1825" spans="1:4" ht="18" x14ac:dyDescent="0.35">
      <c r="A1825" s="1" t="s">
        <v>1838</v>
      </c>
      <c r="B1825" s="1" t="s">
        <v>29</v>
      </c>
      <c r="C1825" s="1" t="s">
        <v>30</v>
      </c>
      <c r="D1825" s="1" t="s">
        <v>55</v>
      </c>
    </row>
    <row r="1826" spans="1:4" ht="18" x14ac:dyDescent="0.35">
      <c r="A1826" s="1" t="s">
        <v>1839</v>
      </c>
      <c r="B1826" s="1" t="s">
        <v>72</v>
      </c>
      <c r="C1826" s="1" t="s">
        <v>60</v>
      </c>
      <c r="D1826" s="1" t="s">
        <v>55</v>
      </c>
    </row>
    <row r="1827" spans="1:4" ht="18" x14ac:dyDescent="0.35">
      <c r="A1827" s="1" t="s">
        <v>1840</v>
      </c>
      <c r="B1827" s="1" t="s">
        <v>29</v>
      </c>
      <c r="C1827" s="1" t="s">
        <v>60</v>
      </c>
      <c r="D1827" s="1" t="s">
        <v>55</v>
      </c>
    </row>
    <row r="1828" spans="1:4" ht="18" x14ac:dyDescent="0.35">
      <c r="A1828" s="1" t="s">
        <v>1841</v>
      </c>
      <c r="B1828" s="1" t="s">
        <v>72</v>
      </c>
      <c r="C1828" s="1" t="s">
        <v>30</v>
      </c>
      <c r="D1828" s="1" t="s">
        <v>49</v>
      </c>
    </row>
    <row r="1829" spans="1:4" ht="18" x14ac:dyDescent="0.35">
      <c r="A1829" s="1" t="s">
        <v>1842</v>
      </c>
      <c r="B1829" s="1" t="s">
        <v>59</v>
      </c>
      <c r="C1829" s="1" t="s">
        <v>38</v>
      </c>
      <c r="D1829" s="1" t="s">
        <v>55</v>
      </c>
    </row>
    <row r="1830" spans="1:4" ht="18" x14ac:dyDescent="0.35">
      <c r="A1830" s="1" t="s">
        <v>1843</v>
      </c>
      <c r="B1830" s="1" t="s">
        <v>72</v>
      </c>
      <c r="C1830" s="1" t="s">
        <v>52</v>
      </c>
      <c r="D1830" s="1" t="s">
        <v>39</v>
      </c>
    </row>
    <row r="1831" spans="1:4" ht="18" x14ac:dyDescent="0.35">
      <c r="A1831" s="1" t="s">
        <v>1844</v>
      </c>
      <c r="B1831" s="1" t="s">
        <v>59</v>
      </c>
      <c r="C1831" s="1" t="s">
        <v>38</v>
      </c>
      <c r="D1831" s="1" t="s">
        <v>55</v>
      </c>
    </row>
    <row r="1832" spans="1:4" ht="18" x14ac:dyDescent="0.35">
      <c r="A1832" s="1" t="s">
        <v>1845</v>
      </c>
      <c r="B1832" s="1" t="s">
        <v>43</v>
      </c>
      <c r="C1832" s="1" t="s">
        <v>52</v>
      </c>
      <c r="D1832" s="1" t="s">
        <v>39</v>
      </c>
    </row>
    <row r="1833" spans="1:4" ht="18" x14ac:dyDescent="0.35">
      <c r="A1833" s="1" t="s">
        <v>1846</v>
      </c>
      <c r="B1833" s="1" t="s">
        <v>72</v>
      </c>
      <c r="C1833" s="1" t="s">
        <v>60</v>
      </c>
      <c r="D1833" s="1" t="s">
        <v>20</v>
      </c>
    </row>
    <row r="1834" spans="1:4" ht="18" x14ac:dyDescent="0.35">
      <c r="A1834" s="1" t="s">
        <v>1847</v>
      </c>
      <c r="B1834" s="1" t="s">
        <v>29</v>
      </c>
      <c r="C1834" s="1" t="s">
        <v>52</v>
      </c>
      <c r="D1834" s="1" t="s">
        <v>79</v>
      </c>
    </row>
    <row r="1835" spans="1:4" ht="18" x14ac:dyDescent="0.35">
      <c r="A1835" s="1" t="s">
        <v>1848</v>
      </c>
      <c r="B1835" s="1" t="s">
        <v>104</v>
      </c>
      <c r="C1835" s="1" t="s">
        <v>52</v>
      </c>
      <c r="D1835" s="1" t="s">
        <v>49</v>
      </c>
    </row>
    <row r="1836" spans="1:4" ht="18" x14ac:dyDescent="0.35">
      <c r="A1836" s="2" t="s">
        <v>1849</v>
      </c>
      <c r="B1836" s="1" t="s">
        <v>104</v>
      </c>
      <c r="C1836" s="1" t="s">
        <v>30</v>
      </c>
      <c r="D1836" s="1" t="s">
        <v>20</v>
      </c>
    </row>
    <row r="1837" spans="1:4" ht="18" x14ac:dyDescent="0.35">
      <c r="A1837" s="1" t="s">
        <v>1850</v>
      </c>
      <c r="B1837" s="1" t="s">
        <v>29</v>
      </c>
      <c r="C1837" s="1" t="s">
        <v>38</v>
      </c>
      <c r="D1837" s="1" t="s">
        <v>55</v>
      </c>
    </row>
    <row r="1838" spans="1:4" ht="18" x14ac:dyDescent="0.35">
      <c r="A1838" s="1" t="s">
        <v>1851</v>
      </c>
      <c r="B1838" s="1" t="s">
        <v>104</v>
      </c>
      <c r="C1838" s="1" t="s">
        <v>38</v>
      </c>
      <c r="D1838" s="1" t="s">
        <v>39</v>
      </c>
    </row>
    <row r="1839" spans="1:4" ht="18" x14ac:dyDescent="0.35">
      <c r="A1839" s="1" t="s">
        <v>1852</v>
      </c>
      <c r="B1839" s="1" t="s">
        <v>48</v>
      </c>
      <c r="C1839" s="1" t="s">
        <v>30</v>
      </c>
      <c r="D1839" s="1" t="s">
        <v>55</v>
      </c>
    </row>
    <row r="1840" spans="1:4" ht="18" x14ac:dyDescent="0.35">
      <c r="A1840" s="1" t="s">
        <v>1853</v>
      </c>
      <c r="B1840" s="1" t="s">
        <v>18</v>
      </c>
      <c r="C1840" s="1" t="s">
        <v>30</v>
      </c>
      <c r="D1840" s="1" t="s">
        <v>79</v>
      </c>
    </row>
    <row r="1841" spans="1:4" ht="18" x14ac:dyDescent="0.35">
      <c r="A1841" s="1" t="s">
        <v>1854</v>
      </c>
      <c r="B1841" s="1" t="s">
        <v>59</v>
      </c>
      <c r="C1841" s="1" t="s">
        <v>52</v>
      </c>
      <c r="D1841" s="1" t="s">
        <v>55</v>
      </c>
    </row>
    <row r="1842" spans="1:4" ht="18" x14ac:dyDescent="0.35">
      <c r="A1842" s="1" t="s">
        <v>1855</v>
      </c>
      <c r="B1842" s="1" t="s">
        <v>104</v>
      </c>
      <c r="C1842" s="1" t="s">
        <v>38</v>
      </c>
      <c r="D1842" s="1" t="s">
        <v>39</v>
      </c>
    </row>
    <row r="1843" spans="1:4" ht="18" x14ac:dyDescent="0.35">
      <c r="A1843" s="1" t="s">
        <v>1856</v>
      </c>
      <c r="B1843" s="1" t="s">
        <v>43</v>
      </c>
      <c r="C1843" s="1" t="s">
        <v>38</v>
      </c>
      <c r="D1843" s="1" t="s">
        <v>55</v>
      </c>
    </row>
    <row r="1844" spans="1:4" ht="18" x14ac:dyDescent="0.35">
      <c r="A1844" s="1" t="s">
        <v>1857</v>
      </c>
      <c r="B1844" s="1" t="s">
        <v>59</v>
      </c>
      <c r="C1844" s="1" t="s">
        <v>60</v>
      </c>
      <c r="D1844" s="1" t="s">
        <v>49</v>
      </c>
    </row>
    <row r="1845" spans="1:4" ht="18" x14ac:dyDescent="0.35">
      <c r="A1845" s="1" t="s">
        <v>1858</v>
      </c>
      <c r="B1845" s="1" t="s">
        <v>72</v>
      </c>
      <c r="C1845" s="1" t="s">
        <v>38</v>
      </c>
      <c r="D1845" s="1" t="s">
        <v>55</v>
      </c>
    </row>
    <row r="1846" spans="1:4" ht="18" x14ac:dyDescent="0.35">
      <c r="A1846" s="1" t="s">
        <v>1859</v>
      </c>
      <c r="B1846" s="1" t="s">
        <v>18</v>
      </c>
      <c r="C1846" s="1" t="s">
        <v>30</v>
      </c>
      <c r="D1846" s="1" t="s">
        <v>20</v>
      </c>
    </row>
    <row r="1847" spans="1:4" ht="18" x14ac:dyDescent="0.35">
      <c r="A1847" s="1" t="s">
        <v>1860</v>
      </c>
      <c r="B1847" s="1" t="s">
        <v>48</v>
      </c>
      <c r="C1847" s="1" t="s">
        <v>38</v>
      </c>
      <c r="D1847" s="1" t="s">
        <v>39</v>
      </c>
    </row>
    <row r="1848" spans="1:4" ht="18" x14ac:dyDescent="0.35">
      <c r="A1848" s="1" t="s">
        <v>1861</v>
      </c>
      <c r="B1848" s="1" t="s">
        <v>18</v>
      </c>
      <c r="C1848" s="1" t="s">
        <v>60</v>
      </c>
      <c r="D1848" s="1" t="s">
        <v>39</v>
      </c>
    </row>
    <row r="1849" spans="1:4" ht="18" x14ac:dyDescent="0.35">
      <c r="A1849" s="1" t="s">
        <v>1862</v>
      </c>
      <c r="B1849" s="1" t="s">
        <v>104</v>
      </c>
      <c r="C1849" s="1" t="s">
        <v>30</v>
      </c>
      <c r="D1849" s="1" t="s">
        <v>20</v>
      </c>
    </row>
    <row r="1850" spans="1:4" ht="18" x14ac:dyDescent="0.35">
      <c r="A1850" s="1" t="s">
        <v>1863</v>
      </c>
      <c r="B1850" s="1" t="s">
        <v>72</v>
      </c>
      <c r="C1850" s="1" t="s">
        <v>19</v>
      </c>
      <c r="D1850" s="1" t="s">
        <v>55</v>
      </c>
    </row>
    <row r="1851" spans="1:4" ht="18" x14ac:dyDescent="0.35">
      <c r="A1851" s="1" t="s">
        <v>1864</v>
      </c>
      <c r="B1851" s="1" t="s">
        <v>104</v>
      </c>
      <c r="C1851" s="1" t="s">
        <v>19</v>
      </c>
      <c r="D1851" s="1" t="s">
        <v>55</v>
      </c>
    </row>
    <row r="1852" spans="1:4" ht="18" x14ac:dyDescent="0.35">
      <c r="A1852" s="1" t="s">
        <v>1865</v>
      </c>
      <c r="B1852" s="1" t="s">
        <v>48</v>
      </c>
      <c r="C1852" s="1" t="s">
        <v>60</v>
      </c>
      <c r="D1852" s="1" t="s">
        <v>20</v>
      </c>
    </row>
    <row r="1853" spans="1:4" ht="18" x14ac:dyDescent="0.35">
      <c r="A1853" s="1" t="s">
        <v>1866</v>
      </c>
      <c r="B1853" s="1" t="s">
        <v>43</v>
      </c>
      <c r="C1853" s="1" t="s">
        <v>60</v>
      </c>
      <c r="D1853" s="1" t="s">
        <v>49</v>
      </c>
    </row>
    <row r="1854" spans="1:4" ht="18" x14ac:dyDescent="0.35">
      <c r="A1854" s="1" t="s">
        <v>1867</v>
      </c>
      <c r="B1854" s="1" t="s">
        <v>72</v>
      </c>
      <c r="C1854" s="1" t="s">
        <v>60</v>
      </c>
      <c r="D1854" s="1" t="s">
        <v>49</v>
      </c>
    </row>
    <row r="1855" spans="1:4" ht="18" x14ac:dyDescent="0.35">
      <c r="A1855" s="1" t="s">
        <v>1868</v>
      </c>
      <c r="B1855" s="1" t="s">
        <v>43</v>
      </c>
      <c r="C1855" s="1" t="s">
        <v>38</v>
      </c>
      <c r="D1855" s="1" t="s">
        <v>20</v>
      </c>
    </row>
    <row r="1856" spans="1:4" ht="18" x14ac:dyDescent="0.35">
      <c r="A1856" s="1" t="s">
        <v>1869</v>
      </c>
      <c r="B1856" s="1" t="s">
        <v>43</v>
      </c>
      <c r="C1856" s="1" t="s">
        <v>30</v>
      </c>
      <c r="D1856" s="1" t="s">
        <v>55</v>
      </c>
    </row>
    <row r="1857" spans="1:4" ht="18" x14ac:dyDescent="0.35">
      <c r="A1857" s="1" t="s">
        <v>1870</v>
      </c>
      <c r="B1857" s="1" t="s">
        <v>59</v>
      </c>
      <c r="C1857" s="1" t="s">
        <v>38</v>
      </c>
      <c r="D1857" s="1" t="s">
        <v>20</v>
      </c>
    </row>
    <row r="1858" spans="1:4" ht="18" x14ac:dyDescent="0.35">
      <c r="A1858" s="1" t="s">
        <v>1871</v>
      </c>
      <c r="B1858" s="1" t="s">
        <v>104</v>
      </c>
      <c r="C1858" s="1" t="s">
        <v>30</v>
      </c>
      <c r="D1858" s="1" t="s">
        <v>20</v>
      </c>
    </row>
    <row r="1859" spans="1:4" ht="18" x14ac:dyDescent="0.35">
      <c r="A1859" s="1" t="s">
        <v>1872</v>
      </c>
      <c r="B1859" s="1" t="s">
        <v>72</v>
      </c>
      <c r="C1859" s="1" t="s">
        <v>52</v>
      </c>
      <c r="D1859" s="1" t="s">
        <v>39</v>
      </c>
    </row>
    <row r="1860" spans="1:4" ht="18" x14ac:dyDescent="0.35">
      <c r="A1860" s="1" t="s">
        <v>1873</v>
      </c>
      <c r="B1860" s="1" t="s">
        <v>48</v>
      </c>
      <c r="C1860" s="1" t="s">
        <v>60</v>
      </c>
      <c r="D1860" s="1" t="s">
        <v>49</v>
      </c>
    </row>
    <row r="1861" spans="1:4" ht="18" x14ac:dyDescent="0.35">
      <c r="A1861" s="1" t="s">
        <v>1874</v>
      </c>
      <c r="B1861" s="1" t="s">
        <v>72</v>
      </c>
      <c r="C1861" s="1" t="s">
        <v>60</v>
      </c>
      <c r="D1861" s="1" t="s">
        <v>79</v>
      </c>
    </row>
    <row r="1862" spans="1:4" ht="18" x14ac:dyDescent="0.35">
      <c r="A1862" s="1" t="s">
        <v>1875</v>
      </c>
      <c r="B1862" s="1" t="s">
        <v>29</v>
      </c>
      <c r="C1862" s="1" t="s">
        <v>52</v>
      </c>
      <c r="D1862" s="1" t="s">
        <v>39</v>
      </c>
    </row>
    <row r="1863" spans="1:4" ht="18" x14ac:dyDescent="0.35">
      <c r="A1863" s="1" t="s">
        <v>1876</v>
      </c>
      <c r="B1863" s="1" t="s">
        <v>48</v>
      </c>
      <c r="C1863" s="1" t="s">
        <v>38</v>
      </c>
      <c r="D1863" s="1" t="s">
        <v>55</v>
      </c>
    </row>
    <row r="1864" spans="1:4" ht="18" x14ac:dyDescent="0.35">
      <c r="A1864" s="1" t="s">
        <v>1877</v>
      </c>
      <c r="B1864" s="1" t="s">
        <v>59</v>
      </c>
      <c r="C1864" s="1" t="s">
        <v>19</v>
      </c>
      <c r="D1864" s="1" t="s">
        <v>20</v>
      </c>
    </row>
    <row r="1865" spans="1:4" ht="18" x14ac:dyDescent="0.35">
      <c r="A1865" s="1" t="s">
        <v>1878</v>
      </c>
      <c r="B1865" s="1" t="s">
        <v>72</v>
      </c>
      <c r="C1865" s="1" t="s">
        <v>52</v>
      </c>
      <c r="D1865" s="1" t="s">
        <v>39</v>
      </c>
    </row>
    <row r="1866" spans="1:4" ht="18" x14ac:dyDescent="0.35">
      <c r="A1866" s="1" t="s">
        <v>1879</v>
      </c>
      <c r="B1866" s="1" t="s">
        <v>43</v>
      </c>
      <c r="C1866" s="1" t="s">
        <v>60</v>
      </c>
      <c r="D1866" s="1" t="s">
        <v>79</v>
      </c>
    </row>
    <row r="1867" spans="1:4" ht="18" x14ac:dyDescent="0.35">
      <c r="A1867" s="1" t="s">
        <v>1880</v>
      </c>
      <c r="B1867" s="1" t="s">
        <v>43</v>
      </c>
      <c r="C1867" s="1" t="s">
        <v>60</v>
      </c>
      <c r="D1867" s="1" t="s">
        <v>79</v>
      </c>
    </row>
    <row r="1868" spans="1:4" ht="18" x14ac:dyDescent="0.35">
      <c r="A1868" s="1" t="s">
        <v>1881</v>
      </c>
      <c r="B1868" s="1" t="s">
        <v>104</v>
      </c>
      <c r="C1868" s="1" t="s">
        <v>52</v>
      </c>
      <c r="D1868" s="1" t="s">
        <v>79</v>
      </c>
    </row>
    <row r="1869" spans="1:4" ht="18" x14ac:dyDescent="0.35">
      <c r="A1869" s="1" t="s">
        <v>1882</v>
      </c>
      <c r="B1869" s="1" t="s">
        <v>72</v>
      </c>
      <c r="C1869" s="1" t="s">
        <v>19</v>
      </c>
      <c r="D1869" s="1" t="s">
        <v>55</v>
      </c>
    </row>
    <row r="1870" spans="1:4" ht="18" x14ac:dyDescent="0.35">
      <c r="A1870" s="1" t="s">
        <v>1883</v>
      </c>
      <c r="B1870" s="1" t="s">
        <v>64</v>
      </c>
      <c r="C1870" s="1" t="s">
        <v>60</v>
      </c>
      <c r="D1870" s="1" t="s">
        <v>39</v>
      </c>
    </row>
    <row r="1871" spans="1:4" ht="18" x14ac:dyDescent="0.35">
      <c r="A1871" s="1" t="s">
        <v>1884</v>
      </c>
      <c r="B1871" s="1" t="s">
        <v>29</v>
      </c>
      <c r="C1871" s="1" t="s">
        <v>30</v>
      </c>
      <c r="D1871" s="1" t="s">
        <v>79</v>
      </c>
    </row>
    <row r="1872" spans="1:4" ht="18" x14ac:dyDescent="0.35">
      <c r="A1872" s="1" t="s">
        <v>1885</v>
      </c>
      <c r="B1872" s="1" t="s">
        <v>59</v>
      </c>
      <c r="C1872" s="1" t="s">
        <v>60</v>
      </c>
      <c r="D1872" s="1" t="s">
        <v>49</v>
      </c>
    </row>
    <row r="1873" spans="1:4" ht="18" x14ac:dyDescent="0.35">
      <c r="A1873" s="1" t="s">
        <v>1886</v>
      </c>
      <c r="B1873" s="1" t="s">
        <v>64</v>
      </c>
      <c r="C1873" s="1" t="s">
        <v>19</v>
      </c>
      <c r="D1873" s="1" t="s">
        <v>39</v>
      </c>
    </row>
    <row r="1874" spans="1:4" ht="18" x14ac:dyDescent="0.35">
      <c r="A1874" s="1" t="s">
        <v>1887</v>
      </c>
      <c r="B1874" s="1" t="s">
        <v>48</v>
      </c>
      <c r="C1874" s="1" t="s">
        <v>38</v>
      </c>
      <c r="D1874" s="1" t="s">
        <v>79</v>
      </c>
    </row>
    <row r="1875" spans="1:4" ht="18" x14ac:dyDescent="0.35">
      <c r="A1875" s="1" t="s">
        <v>1888</v>
      </c>
      <c r="B1875" s="1" t="s">
        <v>18</v>
      </c>
      <c r="C1875" s="1" t="s">
        <v>60</v>
      </c>
      <c r="D1875" s="1" t="s">
        <v>55</v>
      </c>
    </row>
    <row r="1876" spans="1:4" ht="18" x14ac:dyDescent="0.35">
      <c r="A1876" s="1" t="s">
        <v>1889</v>
      </c>
      <c r="B1876" s="1" t="s">
        <v>104</v>
      </c>
      <c r="C1876" s="1" t="s">
        <v>19</v>
      </c>
      <c r="D1876" s="1" t="s">
        <v>49</v>
      </c>
    </row>
    <row r="1877" spans="1:4" ht="18" x14ac:dyDescent="0.35">
      <c r="A1877" s="1" t="s">
        <v>1890</v>
      </c>
      <c r="B1877" s="1" t="s">
        <v>72</v>
      </c>
      <c r="C1877" s="1" t="s">
        <v>60</v>
      </c>
      <c r="D1877" s="1" t="s">
        <v>49</v>
      </c>
    </row>
    <row r="1878" spans="1:4" ht="18" x14ac:dyDescent="0.35">
      <c r="A1878" s="1" t="s">
        <v>1891</v>
      </c>
      <c r="B1878" s="1" t="s">
        <v>59</v>
      </c>
      <c r="C1878" s="1" t="s">
        <v>19</v>
      </c>
      <c r="D1878" s="1" t="s">
        <v>49</v>
      </c>
    </row>
    <row r="1879" spans="1:4" ht="18" x14ac:dyDescent="0.35">
      <c r="A1879" s="1">
        <v>76551349</v>
      </c>
      <c r="B1879" s="1" t="s">
        <v>18</v>
      </c>
      <c r="C1879" s="1" t="s">
        <v>30</v>
      </c>
      <c r="D1879" s="1" t="s">
        <v>20</v>
      </c>
    </row>
    <row r="1880" spans="1:4" ht="18" x14ac:dyDescent="0.35">
      <c r="A1880" s="1" t="s">
        <v>1892</v>
      </c>
      <c r="B1880" s="1" t="s">
        <v>43</v>
      </c>
      <c r="C1880" s="1" t="s">
        <v>60</v>
      </c>
      <c r="D1880" s="1" t="s">
        <v>39</v>
      </c>
    </row>
    <row r="1881" spans="1:4" ht="18" x14ac:dyDescent="0.35">
      <c r="A1881" s="1" t="s">
        <v>1893</v>
      </c>
      <c r="B1881" s="1" t="s">
        <v>29</v>
      </c>
      <c r="C1881" s="1" t="s">
        <v>38</v>
      </c>
      <c r="D1881" s="1" t="s">
        <v>20</v>
      </c>
    </row>
    <row r="1882" spans="1:4" ht="18" x14ac:dyDescent="0.35">
      <c r="A1882" s="1" t="s">
        <v>1894</v>
      </c>
      <c r="B1882" s="1" t="s">
        <v>104</v>
      </c>
      <c r="C1882" s="1" t="s">
        <v>30</v>
      </c>
      <c r="D1882" s="1" t="s">
        <v>79</v>
      </c>
    </row>
    <row r="1883" spans="1:4" ht="18" x14ac:dyDescent="0.35">
      <c r="A1883" s="1" t="s">
        <v>1895</v>
      </c>
      <c r="B1883" s="1" t="s">
        <v>72</v>
      </c>
      <c r="C1883" s="1" t="s">
        <v>30</v>
      </c>
      <c r="D1883" s="1" t="s">
        <v>49</v>
      </c>
    </row>
    <row r="1884" spans="1:4" ht="18" x14ac:dyDescent="0.35">
      <c r="A1884" s="1" t="s">
        <v>1896</v>
      </c>
      <c r="B1884" s="1" t="s">
        <v>43</v>
      </c>
      <c r="C1884" s="1" t="s">
        <v>38</v>
      </c>
      <c r="D1884" s="1" t="s">
        <v>49</v>
      </c>
    </row>
    <row r="1885" spans="1:4" ht="18" x14ac:dyDescent="0.35">
      <c r="A1885" s="1" t="s">
        <v>1897</v>
      </c>
      <c r="B1885" s="1" t="s">
        <v>72</v>
      </c>
      <c r="C1885" s="1" t="s">
        <v>52</v>
      </c>
      <c r="D1885" s="1" t="s">
        <v>20</v>
      </c>
    </row>
    <row r="1886" spans="1:4" ht="18" x14ac:dyDescent="0.35">
      <c r="A1886" s="1" t="s">
        <v>1898</v>
      </c>
      <c r="B1886" s="1" t="s">
        <v>72</v>
      </c>
      <c r="C1886" s="1" t="s">
        <v>38</v>
      </c>
      <c r="D1886" s="1" t="s">
        <v>20</v>
      </c>
    </row>
    <row r="1887" spans="1:4" ht="18" x14ac:dyDescent="0.35">
      <c r="A1887" s="1" t="s">
        <v>1899</v>
      </c>
      <c r="B1887" s="1" t="s">
        <v>64</v>
      </c>
      <c r="C1887" s="1" t="s">
        <v>38</v>
      </c>
      <c r="D1887" s="1" t="s">
        <v>20</v>
      </c>
    </row>
    <row r="1888" spans="1:4" ht="18" x14ac:dyDescent="0.35">
      <c r="A1888" s="1" t="s">
        <v>1900</v>
      </c>
      <c r="B1888" s="1" t="s">
        <v>48</v>
      </c>
      <c r="C1888" s="1" t="s">
        <v>30</v>
      </c>
      <c r="D1888" s="1" t="s">
        <v>39</v>
      </c>
    </row>
    <row r="1889" spans="1:4" ht="18" x14ac:dyDescent="0.35">
      <c r="A1889" s="1" t="s">
        <v>1901</v>
      </c>
      <c r="B1889" s="1" t="s">
        <v>18</v>
      </c>
      <c r="C1889" s="1" t="s">
        <v>38</v>
      </c>
      <c r="D1889" s="1" t="s">
        <v>20</v>
      </c>
    </row>
    <row r="1890" spans="1:4" ht="18" x14ac:dyDescent="0.35">
      <c r="A1890" s="1" t="s">
        <v>1902</v>
      </c>
      <c r="B1890" s="1" t="s">
        <v>59</v>
      </c>
      <c r="C1890" s="1" t="s">
        <v>30</v>
      </c>
      <c r="D1890" s="1" t="s">
        <v>55</v>
      </c>
    </row>
    <row r="1891" spans="1:4" ht="18" x14ac:dyDescent="0.35">
      <c r="A1891" s="1" t="s">
        <v>1903</v>
      </c>
      <c r="B1891" s="1" t="s">
        <v>29</v>
      </c>
      <c r="C1891" s="1" t="s">
        <v>52</v>
      </c>
      <c r="D1891" s="1" t="s">
        <v>20</v>
      </c>
    </row>
    <row r="1892" spans="1:4" ht="18" x14ac:dyDescent="0.35">
      <c r="A1892" s="1" t="s">
        <v>1904</v>
      </c>
      <c r="B1892" s="1" t="s">
        <v>64</v>
      </c>
      <c r="C1892" s="1" t="s">
        <v>60</v>
      </c>
      <c r="D1892" s="1" t="s">
        <v>79</v>
      </c>
    </row>
    <row r="1893" spans="1:4" ht="18" x14ac:dyDescent="0.35">
      <c r="A1893" s="1" t="s">
        <v>1905</v>
      </c>
      <c r="B1893" s="1" t="s">
        <v>59</v>
      </c>
      <c r="C1893" s="1" t="s">
        <v>19</v>
      </c>
      <c r="D1893" s="1" t="s">
        <v>49</v>
      </c>
    </row>
    <row r="1894" spans="1:4" ht="18" x14ac:dyDescent="0.35">
      <c r="A1894" s="1" t="s">
        <v>1906</v>
      </c>
      <c r="B1894" s="1" t="s">
        <v>59</v>
      </c>
      <c r="C1894" s="1" t="s">
        <v>19</v>
      </c>
      <c r="D1894" s="1" t="s">
        <v>79</v>
      </c>
    </row>
    <row r="1895" spans="1:4" ht="18" x14ac:dyDescent="0.35">
      <c r="A1895" s="1" t="s">
        <v>1907</v>
      </c>
      <c r="B1895" s="1" t="s">
        <v>43</v>
      </c>
      <c r="C1895" s="1" t="s">
        <v>38</v>
      </c>
      <c r="D1895" s="1" t="s">
        <v>20</v>
      </c>
    </row>
    <row r="1896" spans="1:4" ht="18" x14ac:dyDescent="0.35">
      <c r="A1896" s="1" t="s">
        <v>1908</v>
      </c>
      <c r="B1896" s="1" t="s">
        <v>48</v>
      </c>
      <c r="C1896" s="1" t="s">
        <v>60</v>
      </c>
      <c r="D1896" s="1" t="s">
        <v>79</v>
      </c>
    </row>
    <row r="1897" spans="1:4" ht="18" x14ac:dyDescent="0.35">
      <c r="A1897" s="1" t="s">
        <v>1909</v>
      </c>
      <c r="B1897" s="1" t="s">
        <v>64</v>
      </c>
      <c r="C1897" s="1" t="s">
        <v>60</v>
      </c>
      <c r="D1897" s="1" t="s">
        <v>79</v>
      </c>
    </row>
    <row r="1898" spans="1:4" ht="18" x14ac:dyDescent="0.35">
      <c r="A1898" s="1" t="s">
        <v>1910</v>
      </c>
      <c r="B1898" s="1" t="s">
        <v>18</v>
      </c>
      <c r="C1898" s="1" t="s">
        <v>19</v>
      </c>
      <c r="D1898" s="1" t="s">
        <v>20</v>
      </c>
    </row>
    <row r="1899" spans="1:4" ht="18" x14ac:dyDescent="0.35">
      <c r="A1899" s="1" t="s">
        <v>1911</v>
      </c>
      <c r="B1899" s="1" t="s">
        <v>18</v>
      </c>
      <c r="C1899" s="1" t="s">
        <v>19</v>
      </c>
      <c r="D1899" s="1" t="s">
        <v>79</v>
      </c>
    </row>
    <row r="1900" spans="1:4" ht="18" x14ac:dyDescent="0.35">
      <c r="A1900" s="1" t="s">
        <v>1912</v>
      </c>
      <c r="B1900" s="1" t="s">
        <v>18</v>
      </c>
      <c r="C1900" s="1" t="s">
        <v>19</v>
      </c>
      <c r="D1900" s="1" t="s">
        <v>49</v>
      </c>
    </row>
    <row r="1901" spans="1:4" ht="18" x14ac:dyDescent="0.35">
      <c r="A1901" s="1" t="s">
        <v>1913</v>
      </c>
      <c r="B1901" s="1" t="s">
        <v>59</v>
      </c>
      <c r="C1901" s="1" t="s">
        <v>19</v>
      </c>
      <c r="D1901" s="1" t="s">
        <v>55</v>
      </c>
    </row>
    <row r="1902" spans="1:4" ht="18" x14ac:dyDescent="0.35">
      <c r="A1902" s="1" t="s">
        <v>1914</v>
      </c>
      <c r="B1902" s="1" t="s">
        <v>72</v>
      </c>
      <c r="C1902" s="1" t="s">
        <v>60</v>
      </c>
      <c r="D1902" s="1" t="s">
        <v>49</v>
      </c>
    </row>
    <row r="1903" spans="1:4" ht="18" x14ac:dyDescent="0.35">
      <c r="A1903" s="1" t="s">
        <v>1915</v>
      </c>
      <c r="B1903" s="1" t="s">
        <v>18</v>
      </c>
      <c r="C1903" s="1" t="s">
        <v>30</v>
      </c>
      <c r="D1903" s="1" t="s">
        <v>39</v>
      </c>
    </row>
    <row r="1904" spans="1:4" ht="18" x14ac:dyDescent="0.35">
      <c r="A1904" s="1" t="s">
        <v>1916</v>
      </c>
      <c r="B1904" s="1" t="s">
        <v>64</v>
      </c>
      <c r="C1904" s="1" t="s">
        <v>60</v>
      </c>
      <c r="D1904" s="1" t="s">
        <v>79</v>
      </c>
    </row>
    <row r="1905" spans="1:4" ht="18" x14ac:dyDescent="0.35">
      <c r="A1905" s="1" t="s">
        <v>1917</v>
      </c>
      <c r="B1905" s="1" t="s">
        <v>18</v>
      </c>
      <c r="C1905" s="1" t="s">
        <v>38</v>
      </c>
      <c r="D1905" s="1" t="s">
        <v>39</v>
      </c>
    </row>
    <row r="1906" spans="1:4" ht="18" x14ac:dyDescent="0.35">
      <c r="A1906" s="1" t="s">
        <v>1918</v>
      </c>
      <c r="B1906" s="1" t="s">
        <v>59</v>
      </c>
      <c r="C1906" s="1" t="s">
        <v>60</v>
      </c>
      <c r="D1906" s="1" t="s">
        <v>49</v>
      </c>
    </row>
    <row r="1907" spans="1:4" ht="18" x14ac:dyDescent="0.35">
      <c r="A1907" s="1" t="s">
        <v>1919</v>
      </c>
      <c r="B1907" s="1" t="s">
        <v>64</v>
      </c>
      <c r="C1907" s="1" t="s">
        <v>52</v>
      </c>
      <c r="D1907" s="1" t="s">
        <v>55</v>
      </c>
    </row>
    <row r="1908" spans="1:4" ht="18" x14ac:dyDescent="0.35">
      <c r="A1908" s="1" t="s">
        <v>1920</v>
      </c>
      <c r="B1908" s="1" t="s">
        <v>43</v>
      </c>
      <c r="C1908" s="1" t="s">
        <v>60</v>
      </c>
      <c r="D1908" s="1" t="s">
        <v>20</v>
      </c>
    </row>
    <row r="1909" spans="1:4" ht="18" x14ac:dyDescent="0.35">
      <c r="A1909" s="1" t="s">
        <v>1921</v>
      </c>
      <c r="B1909" s="1" t="s">
        <v>72</v>
      </c>
      <c r="C1909" s="1" t="s">
        <v>19</v>
      </c>
      <c r="D1909" s="1" t="s">
        <v>55</v>
      </c>
    </row>
    <row r="1910" spans="1:4" ht="18" x14ac:dyDescent="0.35">
      <c r="A1910" s="1" t="s">
        <v>1922</v>
      </c>
      <c r="B1910" s="1" t="s">
        <v>72</v>
      </c>
      <c r="C1910" s="1" t="s">
        <v>38</v>
      </c>
      <c r="D1910" s="1" t="s">
        <v>79</v>
      </c>
    </row>
    <row r="1911" spans="1:4" ht="18" x14ac:dyDescent="0.35">
      <c r="A1911" s="1" t="s">
        <v>1923</v>
      </c>
      <c r="B1911" s="1" t="s">
        <v>18</v>
      </c>
      <c r="C1911" s="1" t="s">
        <v>19</v>
      </c>
      <c r="D1911" s="1" t="s">
        <v>20</v>
      </c>
    </row>
    <row r="1912" spans="1:4" ht="18" x14ac:dyDescent="0.35">
      <c r="A1912" s="1" t="s">
        <v>1924</v>
      </c>
      <c r="B1912" s="1" t="s">
        <v>64</v>
      </c>
      <c r="C1912" s="1" t="s">
        <v>30</v>
      </c>
      <c r="D1912" s="1" t="s">
        <v>55</v>
      </c>
    </row>
    <row r="1913" spans="1:4" ht="18" x14ac:dyDescent="0.35">
      <c r="A1913" s="1" t="s">
        <v>1925</v>
      </c>
      <c r="B1913" s="1" t="s">
        <v>104</v>
      </c>
      <c r="C1913" s="1" t="s">
        <v>30</v>
      </c>
      <c r="D1913" s="1" t="s">
        <v>39</v>
      </c>
    </row>
    <row r="1914" spans="1:4" ht="18" x14ac:dyDescent="0.35">
      <c r="A1914" s="1" t="s">
        <v>1926</v>
      </c>
      <c r="B1914" s="1" t="s">
        <v>64</v>
      </c>
      <c r="C1914" s="1" t="s">
        <v>52</v>
      </c>
      <c r="D1914" s="1" t="s">
        <v>49</v>
      </c>
    </row>
    <row r="1915" spans="1:4" ht="18" x14ac:dyDescent="0.35">
      <c r="A1915" s="1" t="s">
        <v>1927</v>
      </c>
      <c r="B1915" s="1" t="s">
        <v>48</v>
      </c>
      <c r="C1915" s="1" t="s">
        <v>52</v>
      </c>
      <c r="D1915" s="1" t="s">
        <v>55</v>
      </c>
    </row>
    <row r="1916" spans="1:4" ht="18" x14ac:dyDescent="0.35">
      <c r="A1916" s="1" t="s">
        <v>1928</v>
      </c>
      <c r="B1916" s="1" t="s">
        <v>43</v>
      </c>
      <c r="C1916" s="1" t="s">
        <v>52</v>
      </c>
      <c r="D1916" s="1" t="s">
        <v>49</v>
      </c>
    </row>
    <row r="1917" spans="1:4" ht="18" x14ac:dyDescent="0.35">
      <c r="A1917" s="1" t="s">
        <v>1929</v>
      </c>
      <c r="B1917" s="1" t="s">
        <v>29</v>
      </c>
      <c r="C1917" s="1" t="s">
        <v>38</v>
      </c>
      <c r="D1917" s="1" t="s">
        <v>49</v>
      </c>
    </row>
    <row r="1918" spans="1:4" ht="18" x14ac:dyDescent="0.35">
      <c r="A1918" s="1" t="s">
        <v>1930</v>
      </c>
      <c r="B1918" s="1" t="s">
        <v>43</v>
      </c>
      <c r="C1918" s="1" t="s">
        <v>60</v>
      </c>
      <c r="D1918" s="1" t="s">
        <v>39</v>
      </c>
    </row>
    <row r="1919" spans="1:4" ht="18" x14ac:dyDescent="0.35">
      <c r="A1919" s="1" t="s">
        <v>1931</v>
      </c>
      <c r="B1919" s="1" t="s">
        <v>18</v>
      </c>
      <c r="C1919" s="1" t="s">
        <v>38</v>
      </c>
      <c r="D1919" s="1" t="s">
        <v>49</v>
      </c>
    </row>
    <row r="1920" spans="1:4" ht="18" x14ac:dyDescent="0.35">
      <c r="A1920" s="1" t="s">
        <v>1932</v>
      </c>
      <c r="B1920" s="1" t="s">
        <v>48</v>
      </c>
      <c r="C1920" s="1" t="s">
        <v>60</v>
      </c>
      <c r="D1920" s="1" t="s">
        <v>55</v>
      </c>
    </row>
    <row r="1921" spans="1:4" ht="18" x14ac:dyDescent="0.35">
      <c r="A1921" s="1" t="s">
        <v>1933</v>
      </c>
      <c r="B1921" s="1" t="s">
        <v>43</v>
      </c>
      <c r="C1921" s="1" t="s">
        <v>52</v>
      </c>
      <c r="D1921" s="1" t="s">
        <v>20</v>
      </c>
    </row>
    <row r="1922" spans="1:4" ht="18" x14ac:dyDescent="0.35">
      <c r="A1922" s="1" t="s">
        <v>1934</v>
      </c>
      <c r="B1922" s="1" t="s">
        <v>48</v>
      </c>
      <c r="C1922" s="1" t="s">
        <v>38</v>
      </c>
      <c r="D1922" s="1" t="s">
        <v>55</v>
      </c>
    </row>
    <row r="1923" spans="1:4" ht="18" x14ac:dyDescent="0.35">
      <c r="A1923" s="1" t="s">
        <v>1935</v>
      </c>
      <c r="B1923" s="1" t="s">
        <v>43</v>
      </c>
      <c r="C1923" s="1" t="s">
        <v>52</v>
      </c>
      <c r="D1923" s="1" t="s">
        <v>39</v>
      </c>
    </row>
    <row r="1924" spans="1:4" ht="18" x14ac:dyDescent="0.35">
      <c r="A1924" s="1" t="s">
        <v>1936</v>
      </c>
      <c r="B1924" s="1" t="s">
        <v>64</v>
      </c>
      <c r="C1924" s="1" t="s">
        <v>60</v>
      </c>
      <c r="D1924" s="1" t="s">
        <v>79</v>
      </c>
    </row>
    <row r="1925" spans="1:4" ht="18" x14ac:dyDescent="0.35">
      <c r="A1925" s="1" t="s">
        <v>1937</v>
      </c>
      <c r="B1925" s="1" t="s">
        <v>29</v>
      </c>
      <c r="C1925" s="1" t="s">
        <v>19</v>
      </c>
      <c r="D1925" s="1" t="s">
        <v>79</v>
      </c>
    </row>
    <row r="1926" spans="1:4" ht="18" x14ac:dyDescent="0.35">
      <c r="A1926" s="1" t="s">
        <v>1938</v>
      </c>
      <c r="B1926" s="1" t="s">
        <v>43</v>
      </c>
      <c r="C1926" s="1" t="s">
        <v>60</v>
      </c>
      <c r="D1926" s="1" t="s">
        <v>79</v>
      </c>
    </row>
    <row r="1927" spans="1:4" ht="18" x14ac:dyDescent="0.35">
      <c r="A1927" s="2" t="s">
        <v>1939</v>
      </c>
      <c r="B1927" s="1" t="s">
        <v>64</v>
      </c>
      <c r="C1927" s="1" t="s">
        <v>19</v>
      </c>
      <c r="D1927" s="1" t="s">
        <v>55</v>
      </c>
    </row>
    <row r="1928" spans="1:4" ht="18" x14ac:dyDescent="0.35">
      <c r="A1928" s="1" t="s">
        <v>1940</v>
      </c>
      <c r="B1928" s="1" t="s">
        <v>29</v>
      </c>
      <c r="C1928" s="1" t="s">
        <v>38</v>
      </c>
      <c r="D1928" s="1" t="s">
        <v>49</v>
      </c>
    </row>
    <row r="1929" spans="1:4" ht="18" x14ac:dyDescent="0.35">
      <c r="A1929" s="1" t="s">
        <v>1941</v>
      </c>
      <c r="B1929" s="1" t="s">
        <v>72</v>
      </c>
      <c r="C1929" s="1" t="s">
        <v>52</v>
      </c>
      <c r="D1929" s="1" t="s">
        <v>79</v>
      </c>
    </row>
    <row r="1930" spans="1:4" ht="18" x14ac:dyDescent="0.35">
      <c r="A1930" s="1" t="s">
        <v>1942</v>
      </c>
      <c r="B1930" s="1" t="s">
        <v>64</v>
      </c>
      <c r="C1930" s="1" t="s">
        <v>30</v>
      </c>
      <c r="D1930" s="1" t="s">
        <v>79</v>
      </c>
    </row>
    <row r="1931" spans="1:4" ht="18" x14ac:dyDescent="0.35">
      <c r="A1931" s="1" t="s">
        <v>1943</v>
      </c>
      <c r="B1931" s="1" t="s">
        <v>72</v>
      </c>
      <c r="C1931" s="1" t="s">
        <v>52</v>
      </c>
      <c r="D1931" s="1" t="s">
        <v>39</v>
      </c>
    </row>
    <row r="1932" spans="1:4" ht="18" x14ac:dyDescent="0.35">
      <c r="A1932" s="1" t="s">
        <v>1944</v>
      </c>
      <c r="B1932" s="1" t="s">
        <v>43</v>
      </c>
      <c r="C1932" s="1" t="s">
        <v>60</v>
      </c>
      <c r="D1932" s="1" t="s">
        <v>55</v>
      </c>
    </row>
    <row r="1933" spans="1:4" ht="18" x14ac:dyDescent="0.35">
      <c r="A1933" s="1" t="s">
        <v>1945</v>
      </c>
      <c r="B1933" s="1" t="s">
        <v>18</v>
      </c>
      <c r="C1933" s="1" t="s">
        <v>38</v>
      </c>
      <c r="D1933" s="1" t="s">
        <v>20</v>
      </c>
    </row>
    <row r="1934" spans="1:4" ht="18" x14ac:dyDescent="0.35">
      <c r="A1934" s="1" t="s">
        <v>1946</v>
      </c>
      <c r="B1934" s="1" t="s">
        <v>72</v>
      </c>
      <c r="C1934" s="1" t="s">
        <v>52</v>
      </c>
      <c r="D1934" s="1" t="s">
        <v>20</v>
      </c>
    </row>
    <row r="1935" spans="1:4" ht="18" x14ac:dyDescent="0.35">
      <c r="A1935" s="1" t="s">
        <v>1947</v>
      </c>
      <c r="B1935" s="1" t="s">
        <v>29</v>
      </c>
      <c r="C1935" s="1" t="s">
        <v>60</v>
      </c>
      <c r="D1935" s="1" t="s">
        <v>39</v>
      </c>
    </row>
    <row r="1936" spans="1:4" ht="18" x14ac:dyDescent="0.35">
      <c r="A1936" s="1" t="s">
        <v>1948</v>
      </c>
      <c r="B1936" s="1" t="s">
        <v>43</v>
      </c>
      <c r="C1936" s="1" t="s">
        <v>19</v>
      </c>
      <c r="D1936" s="1" t="s">
        <v>79</v>
      </c>
    </row>
    <row r="1937" spans="1:4" ht="18" x14ac:dyDescent="0.35">
      <c r="A1937" s="1" t="s">
        <v>1949</v>
      </c>
      <c r="B1937" s="1" t="s">
        <v>72</v>
      </c>
      <c r="C1937" s="1" t="s">
        <v>52</v>
      </c>
      <c r="D1937" s="1" t="s">
        <v>39</v>
      </c>
    </row>
    <row r="1938" spans="1:4" ht="18" x14ac:dyDescent="0.35">
      <c r="A1938" s="1" t="s">
        <v>1950</v>
      </c>
      <c r="B1938" s="1" t="s">
        <v>18</v>
      </c>
      <c r="C1938" s="1" t="s">
        <v>19</v>
      </c>
      <c r="D1938" s="1" t="s">
        <v>49</v>
      </c>
    </row>
    <row r="1939" spans="1:4" ht="18" x14ac:dyDescent="0.35">
      <c r="A1939" s="1" t="s">
        <v>1951</v>
      </c>
      <c r="B1939" s="1" t="s">
        <v>64</v>
      </c>
      <c r="C1939" s="1" t="s">
        <v>60</v>
      </c>
      <c r="D1939" s="1" t="s">
        <v>20</v>
      </c>
    </row>
    <row r="1940" spans="1:4" ht="18" x14ac:dyDescent="0.35">
      <c r="A1940" s="1" t="s">
        <v>1952</v>
      </c>
      <c r="B1940" s="1" t="s">
        <v>48</v>
      </c>
      <c r="C1940" s="1" t="s">
        <v>19</v>
      </c>
      <c r="D1940" s="1" t="s">
        <v>39</v>
      </c>
    </row>
    <row r="1941" spans="1:4" ht="18" x14ac:dyDescent="0.35">
      <c r="A1941" s="1" t="s">
        <v>1953</v>
      </c>
      <c r="B1941" s="1" t="s">
        <v>43</v>
      </c>
      <c r="C1941" s="1" t="s">
        <v>52</v>
      </c>
      <c r="D1941" s="1" t="s">
        <v>20</v>
      </c>
    </row>
    <row r="1942" spans="1:4" ht="18" x14ac:dyDescent="0.35">
      <c r="A1942" s="1" t="s">
        <v>1954</v>
      </c>
      <c r="B1942" s="1" t="s">
        <v>59</v>
      </c>
      <c r="C1942" s="1" t="s">
        <v>60</v>
      </c>
      <c r="D1942" s="1" t="s">
        <v>39</v>
      </c>
    </row>
    <row r="1943" spans="1:4" ht="18" x14ac:dyDescent="0.35">
      <c r="A1943" s="1" t="s">
        <v>1955</v>
      </c>
      <c r="B1943" s="1" t="s">
        <v>43</v>
      </c>
      <c r="C1943" s="1" t="s">
        <v>52</v>
      </c>
      <c r="D1943" s="1" t="s">
        <v>49</v>
      </c>
    </row>
    <row r="1944" spans="1:4" ht="18" x14ac:dyDescent="0.35">
      <c r="A1944" s="1" t="s">
        <v>1956</v>
      </c>
      <c r="B1944" s="1" t="s">
        <v>29</v>
      </c>
      <c r="C1944" s="1" t="s">
        <v>60</v>
      </c>
      <c r="D1944" s="1" t="s">
        <v>79</v>
      </c>
    </row>
    <row r="1945" spans="1:4" ht="18" x14ac:dyDescent="0.35">
      <c r="A1945" s="1" t="s">
        <v>1957</v>
      </c>
      <c r="B1945" s="1" t="s">
        <v>18</v>
      </c>
      <c r="C1945" s="1" t="s">
        <v>38</v>
      </c>
      <c r="D1945" s="1" t="s">
        <v>55</v>
      </c>
    </row>
    <row r="1946" spans="1:4" ht="18" x14ac:dyDescent="0.35">
      <c r="A1946" s="1" t="s">
        <v>1958</v>
      </c>
      <c r="B1946" s="1" t="s">
        <v>72</v>
      </c>
      <c r="C1946" s="1" t="s">
        <v>30</v>
      </c>
      <c r="D1946" s="1" t="s">
        <v>20</v>
      </c>
    </row>
    <row r="1947" spans="1:4" ht="18" x14ac:dyDescent="0.35">
      <c r="A1947" s="1" t="s">
        <v>1959</v>
      </c>
      <c r="B1947" s="1" t="s">
        <v>43</v>
      </c>
      <c r="C1947" s="1" t="s">
        <v>38</v>
      </c>
      <c r="D1947" s="1" t="s">
        <v>49</v>
      </c>
    </row>
    <row r="1948" spans="1:4" ht="18" x14ac:dyDescent="0.35">
      <c r="A1948" s="1" t="s">
        <v>1960</v>
      </c>
      <c r="B1948" s="1" t="s">
        <v>72</v>
      </c>
      <c r="C1948" s="1" t="s">
        <v>30</v>
      </c>
      <c r="D1948" s="1" t="s">
        <v>39</v>
      </c>
    </row>
    <row r="1949" spans="1:4" ht="18" x14ac:dyDescent="0.35">
      <c r="A1949" s="1" t="s">
        <v>1961</v>
      </c>
      <c r="B1949" s="1" t="s">
        <v>59</v>
      </c>
      <c r="C1949" s="1" t="s">
        <v>38</v>
      </c>
      <c r="D1949" s="1" t="s">
        <v>20</v>
      </c>
    </row>
    <row r="1950" spans="1:4" ht="18" x14ac:dyDescent="0.35">
      <c r="A1950" s="1" t="s">
        <v>1962</v>
      </c>
      <c r="B1950" s="1" t="s">
        <v>29</v>
      </c>
      <c r="C1950" s="1" t="s">
        <v>38</v>
      </c>
      <c r="D1950" s="1" t="s">
        <v>79</v>
      </c>
    </row>
    <row r="1951" spans="1:4" ht="18" x14ac:dyDescent="0.35">
      <c r="A1951" s="1" t="s">
        <v>1963</v>
      </c>
      <c r="B1951" s="1" t="s">
        <v>59</v>
      </c>
      <c r="C1951" s="1" t="s">
        <v>52</v>
      </c>
      <c r="D1951" s="1" t="s">
        <v>79</v>
      </c>
    </row>
    <row r="1952" spans="1:4" ht="18" x14ac:dyDescent="0.35">
      <c r="A1952" s="1" t="s">
        <v>1964</v>
      </c>
      <c r="B1952" s="1" t="s">
        <v>29</v>
      </c>
      <c r="C1952" s="1" t="s">
        <v>60</v>
      </c>
      <c r="D1952" s="1" t="s">
        <v>79</v>
      </c>
    </row>
    <row r="1953" spans="1:4" ht="18" x14ac:dyDescent="0.35">
      <c r="A1953" s="1" t="s">
        <v>1965</v>
      </c>
      <c r="B1953" s="1" t="s">
        <v>72</v>
      </c>
      <c r="C1953" s="1" t="s">
        <v>30</v>
      </c>
      <c r="D1953" s="1" t="s">
        <v>55</v>
      </c>
    </row>
    <row r="1954" spans="1:4" ht="18" x14ac:dyDescent="0.35">
      <c r="A1954" s="1" t="s">
        <v>1966</v>
      </c>
      <c r="B1954" s="1" t="s">
        <v>29</v>
      </c>
      <c r="C1954" s="1" t="s">
        <v>19</v>
      </c>
      <c r="D1954" s="1" t="s">
        <v>55</v>
      </c>
    </row>
    <row r="1955" spans="1:4" ht="18" x14ac:dyDescent="0.35">
      <c r="A1955" s="1" t="s">
        <v>1967</v>
      </c>
      <c r="B1955" s="1" t="s">
        <v>29</v>
      </c>
      <c r="C1955" s="1" t="s">
        <v>19</v>
      </c>
      <c r="D1955" s="1" t="s">
        <v>79</v>
      </c>
    </row>
    <row r="1956" spans="1:4" ht="18" x14ac:dyDescent="0.35">
      <c r="A1956" s="1" t="s">
        <v>1968</v>
      </c>
      <c r="B1956" s="1" t="s">
        <v>18</v>
      </c>
      <c r="C1956" s="1" t="s">
        <v>60</v>
      </c>
      <c r="D1956" s="1" t="s">
        <v>39</v>
      </c>
    </row>
    <row r="1957" spans="1:4" ht="18" x14ac:dyDescent="0.35">
      <c r="A1957" s="1" t="s">
        <v>1969</v>
      </c>
      <c r="B1957" s="1" t="s">
        <v>72</v>
      </c>
      <c r="C1957" s="1" t="s">
        <v>60</v>
      </c>
      <c r="D1957" s="1" t="s">
        <v>39</v>
      </c>
    </row>
    <row r="1958" spans="1:4" ht="18" x14ac:dyDescent="0.35">
      <c r="A1958" s="1" t="s">
        <v>1970</v>
      </c>
      <c r="B1958" s="1" t="s">
        <v>59</v>
      </c>
      <c r="C1958" s="1" t="s">
        <v>30</v>
      </c>
      <c r="D1958" s="1" t="s">
        <v>20</v>
      </c>
    </row>
    <row r="1959" spans="1:4" ht="18" x14ac:dyDescent="0.35">
      <c r="A1959" s="2">
        <v>617000000</v>
      </c>
      <c r="B1959" s="1" t="s">
        <v>59</v>
      </c>
      <c r="C1959" s="1" t="s">
        <v>19</v>
      </c>
      <c r="D1959" s="1" t="s">
        <v>39</v>
      </c>
    </row>
    <row r="1960" spans="1:4" ht="18" x14ac:dyDescent="0.35">
      <c r="A1960" s="1" t="s">
        <v>1971</v>
      </c>
      <c r="B1960" s="1" t="s">
        <v>18</v>
      </c>
      <c r="C1960" s="1" t="s">
        <v>38</v>
      </c>
      <c r="D1960" s="1" t="s">
        <v>49</v>
      </c>
    </row>
    <row r="1961" spans="1:4" ht="18" x14ac:dyDescent="0.35">
      <c r="A1961" s="1" t="s">
        <v>1972</v>
      </c>
      <c r="B1961" s="1" t="s">
        <v>104</v>
      </c>
      <c r="C1961" s="1" t="s">
        <v>60</v>
      </c>
      <c r="D1961" s="1" t="s">
        <v>79</v>
      </c>
    </row>
    <row r="1962" spans="1:4" ht="18" x14ac:dyDescent="0.35">
      <c r="A1962" s="1" t="s">
        <v>1973</v>
      </c>
      <c r="B1962" s="1" t="s">
        <v>64</v>
      </c>
      <c r="C1962" s="1" t="s">
        <v>60</v>
      </c>
      <c r="D1962" s="1" t="s">
        <v>20</v>
      </c>
    </row>
    <row r="1963" spans="1:4" ht="18" x14ac:dyDescent="0.35">
      <c r="A1963" s="1" t="s">
        <v>1974</v>
      </c>
      <c r="B1963" s="1" t="s">
        <v>64</v>
      </c>
      <c r="C1963" s="1" t="s">
        <v>30</v>
      </c>
      <c r="D1963" s="1" t="s">
        <v>39</v>
      </c>
    </row>
    <row r="1964" spans="1:4" ht="18" x14ac:dyDescent="0.35">
      <c r="A1964" s="1" t="s">
        <v>1975</v>
      </c>
      <c r="B1964" s="1" t="s">
        <v>64</v>
      </c>
      <c r="C1964" s="1" t="s">
        <v>30</v>
      </c>
      <c r="D1964" s="1" t="s">
        <v>39</v>
      </c>
    </row>
    <row r="1965" spans="1:4" ht="18" x14ac:dyDescent="0.35">
      <c r="A1965" s="1" t="s">
        <v>1976</v>
      </c>
      <c r="B1965" s="1" t="s">
        <v>48</v>
      </c>
      <c r="C1965" s="1" t="s">
        <v>52</v>
      </c>
      <c r="D1965" s="1" t="s">
        <v>20</v>
      </c>
    </row>
    <row r="1966" spans="1:4" ht="18" x14ac:dyDescent="0.35">
      <c r="A1966" s="1" t="s">
        <v>1977</v>
      </c>
      <c r="B1966" s="1" t="s">
        <v>64</v>
      </c>
      <c r="C1966" s="1" t="s">
        <v>19</v>
      </c>
      <c r="D1966" s="1" t="s">
        <v>20</v>
      </c>
    </row>
    <row r="1967" spans="1:4" ht="18" x14ac:dyDescent="0.35">
      <c r="A1967" s="1" t="s">
        <v>1978</v>
      </c>
      <c r="B1967" s="1" t="s">
        <v>64</v>
      </c>
      <c r="C1967" s="1" t="s">
        <v>38</v>
      </c>
      <c r="D1967" s="1" t="s">
        <v>79</v>
      </c>
    </row>
    <row r="1968" spans="1:4" ht="18" x14ac:dyDescent="0.35">
      <c r="A1968" s="1" t="s">
        <v>1979</v>
      </c>
      <c r="B1968" s="1" t="s">
        <v>18</v>
      </c>
      <c r="C1968" s="1" t="s">
        <v>30</v>
      </c>
      <c r="D1968" s="1" t="s">
        <v>55</v>
      </c>
    </row>
    <row r="1969" spans="1:4" ht="18" x14ac:dyDescent="0.35">
      <c r="A1969" s="1" t="s">
        <v>1980</v>
      </c>
      <c r="B1969" s="1" t="s">
        <v>18</v>
      </c>
      <c r="C1969" s="1" t="s">
        <v>38</v>
      </c>
      <c r="D1969" s="1" t="s">
        <v>79</v>
      </c>
    </row>
    <row r="1970" spans="1:4" ht="18" x14ac:dyDescent="0.35">
      <c r="A1970" s="1" t="s">
        <v>1981</v>
      </c>
      <c r="B1970" s="1" t="s">
        <v>72</v>
      </c>
      <c r="C1970" s="1" t="s">
        <v>19</v>
      </c>
      <c r="D1970" s="1" t="s">
        <v>55</v>
      </c>
    </row>
    <row r="1971" spans="1:4" ht="18" x14ac:dyDescent="0.35">
      <c r="A1971" s="1" t="s">
        <v>1982</v>
      </c>
      <c r="B1971" s="1" t="s">
        <v>18</v>
      </c>
      <c r="C1971" s="1" t="s">
        <v>38</v>
      </c>
      <c r="D1971" s="1" t="s">
        <v>20</v>
      </c>
    </row>
    <row r="1972" spans="1:4" ht="18" x14ac:dyDescent="0.35">
      <c r="A1972" s="1" t="s">
        <v>1983</v>
      </c>
      <c r="B1972" s="1" t="s">
        <v>29</v>
      </c>
      <c r="C1972" s="1" t="s">
        <v>38</v>
      </c>
      <c r="D1972" s="1" t="s">
        <v>49</v>
      </c>
    </row>
    <row r="1973" spans="1:4" ht="18" x14ac:dyDescent="0.35">
      <c r="A1973" s="1" t="s">
        <v>1984</v>
      </c>
      <c r="B1973" s="1" t="s">
        <v>43</v>
      </c>
      <c r="C1973" s="1" t="s">
        <v>19</v>
      </c>
      <c r="D1973" s="1" t="s">
        <v>55</v>
      </c>
    </row>
    <row r="1974" spans="1:4" ht="18" x14ac:dyDescent="0.35">
      <c r="A1974" s="1" t="s">
        <v>1985</v>
      </c>
      <c r="B1974" s="1" t="s">
        <v>64</v>
      </c>
      <c r="C1974" s="1" t="s">
        <v>60</v>
      </c>
      <c r="D1974" s="1" t="s">
        <v>49</v>
      </c>
    </row>
    <row r="1975" spans="1:4" ht="18" x14ac:dyDescent="0.35">
      <c r="A1975" s="1" t="s">
        <v>1986</v>
      </c>
      <c r="B1975" s="1" t="s">
        <v>59</v>
      </c>
      <c r="C1975" s="1" t="s">
        <v>30</v>
      </c>
      <c r="D1975" s="1" t="s">
        <v>55</v>
      </c>
    </row>
    <row r="1976" spans="1:4" ht="18" x14ac:dyDescent="0.35">
      <c r="A1976" s="1" t="s">
        <v>1987</v>
      </c>
      <c r="B1976" s="1" t="s">
        <v>72</v>
      </c>
      <c r="C1976" s="1" t="s">
        <v>52</v>
      </c>
      <c r="D1976" s="1" t="s">
        <v>55</v>
      </c>
    </row>
    <row r="1977" spans="1:4" ht="18" x14ac:dyDescent="0.35">
      <c r="A1977" s="1" t="s">
        <v>1988</v>
      </c>
      <c r="B1977" s="1" t="s">
        <v>48</v>
      </c>
      <c r="C1977" s="1" t="s">
        <v>30</v>
      </c>
      <c r="D1977" s="1" t="s">
        <v>20</v>
      </c>
    </row>
    <row r="1978" spans="1:4" ht="18" x14ac:dyDescent="0.35">
      <c r="A1978" s="1" t="s">
        <v>1989</v>
      </c>
      <c r="B1978" s="1" t="s">
        <v>64</v>
      </c>
      <c r="C1978" s="1" t="s">
        <v>38</v>
      </c>
      <c r="D1978" s="1" t="s">
        <v>39</v>
      </c>
    </row>
    <row r="1979" spans="1:4" ht="18" x14ac:dyDescent="0.35">
      <c r="A1979" s="1" t="s">
        <v>1990</v>
      </c>
      <c r="B1979" s="1" t="s">
        <v>43</v>
      </c>
      <c r="C1979" s="1" t="s">
        <v>30</v>
      </c>
      <c r="D1979" s="1" t="s">
        <v>39</v>
      </c>
    </row>
    <row r="1980" spans="1:4" ht="18" x14ac:dyDescent="0.35">
      <c r="A1980" s="1" t="s">
        <v>1991</v>
      </c>
      <c r="B1980" s="1" t="s">
        <v>18</v>
      </c>
      <c r="C1980" s="1" t="s">
        <v>60</v>
      </c>
      <c r="D1980" s="1" t="s">
        <v>39</v>
      </c>
    </row>
    <row r="1981" spans="1:4" ht="18" x14ac:dyDescent="0.35">
      <c r="A1981" s="1" t="s">
        <v>1992</v>
      </c>
      <c r="B1981" s="1" t="s">
        <v>48</v>
      </c>
      <c r="C1981" s="1" t="s">
        <v>60</v>
      </c>
      <c r="D1981" s="1" t="s">
        <v>79</v>
      </c>
    </row>
    <row r="1982" spans="1:4" ht="18" x14ac:dyDescent="0.35">
      <c r="A1982" s="1" t="s">
        <v>1993</v>
      </c>
      <c r="B1982" s="1" t="s">
        <v>29</v>
      </c>
      <c r="C1982" s="1" t="s">
        <v>30</v>
      </c>
      <c r="D1982" s="1" t="s">
        <v>49</v>
      </c>
    </row>
    <row r="1983" spans="1:4" ht="18" x14ac:dyDescent="0.35">
      <c r="A1983" s="1" t="s">
        <v>1994</v>
      </c>
      <c r="B1983" s="1" t="s">
        <v>29</v>
      </c>
      <c r="C1983" s="1" t="s">
        <v>38</v>
      </c>
      <c r="D1983" s="1" t="s">
        <v>49</v>
      </c>
    </row>
    <row r="1984" spans="1:4" ht="18" x14ac:dyDescent="0.35">
      <c r="A1984" s="1">
        <v>10759974</v>
      </c>
      <c r="B1984" s="1" t="s">
        <v>104</v>
      </c>
      <c r="C1984" s="1" t="s">
        <v>19</v>
      </c>
      <c r="D1984" s="1" t="s">
        <v>39</v>
      </c>
    </row>
    <row r="1985" spans="1:4" ht="18" x14ac:dyDescent="0.35">
      <c r="A1985" s="1" t="s">
        <v>1995</v>
      </c>
      <c r="B1985" s="1" t="s">
        <v>104</v>
      </c>
      <c r="C1985" s="1" t="s">
        <v>60</v>
      </c>
      <c r="D1985" s="1" t="s">
        <v>49</v>
      </c>
    </row>
    <row r="1986" spans="1:4" ht="18" x14ac:dyDescent="0.35">
      <c r="A1986" s="1" t="s">
        <v>1996</v>
      </c>
      <c r="B1986" s="1" t="s">
        <v>29</v>
      </c>
      <c r="C1986" s="1" t="s">
        <v>19</v>
      </c>
      <c r="D1986" s="1" t="s">
        <v>20</v>
      </c>
    </row>
    <row r="1987" spans="1:4" ht="18" x14ac:dyDescent="0.35">
      <c r="A1987" s="1" t="s">
        <v>1997</v>
      </c>
      <c r="B1987" s="1" t="s">
        <v>72</v>
      </c>
      <c r="C1987" s="1" t="s">
        <v>52</v>
      </c>
      <c r="D1987" s="1" t="s">
        <v>20</v>
      </c>
    </row>
    <row r="1988" spans="1:4" ht="18" x14ac:dyDescent="0.35">
      <c r="A1988" s="1" t="s">
        <v>1998</v>
      </c>
      <c r="B1988" s="1" t="s">
        <v>48</v>
      </c>
      <c r="C1988" s="1" t="s">
        <v>30</v>
      </c>
      <c r="D1988" s="1" t="s">
        <v>39</v>
      </c>
    </row>
    <row r="1989" spans="1:4" ht="18" x14ac:dyDescent="0.35">
      <c r="A1989" s="1" t="s">
        <v>1999</v>
      </c>
      <c r="B1989" s="1" t="s">
        <v>18</v>
      </c>
      <c r="C1989" s="1" t="s">
        <v>60</v>
      </c>
      <c r="D1989" s="1" t="s">
        <v>55</v>
      </c>
    </row>
    <row r="1990" spans="1:4" ht="18" x14ac:dyDescent="0.35">
      <c r="A1990" s="1" t="s">
        <v>2000</v>
      </c>
      <c r="B1990" s="1" t="s">
        <v>72</v>
      </c>
      <c r="C1990" s="1" t="s">
        <v>38</v>
      </c>
      <c r="D1990" s="1" t="s">
        <v>49</v>
      </c>
    </row>
    <row r="1991" spans="1:4" ht="18" x14ac:dyDescent="0.35">
      <c r="A1991" s="1" t="s">
        <v>2001</v>
      </c>
      <c r="B1991" s="1" t="s">
        <v>48</v>
      </c>
      <c r="C1991" s="1" t="s">
        <v>60</v>
      </c>
      <c r="D1991" s="1" t="s">
        <v>39</v>
      </c>
    </row>
    <row r="1992" spans="1:4" ht="18" x14ac:dyDescent="0.35">
      <c r="A1992" s="1" t="s">
        <v>2002</v>
      </c>
      <c r="B1992" s="1" t="s">
        <v>18</v>
      </c>
      <c r="C1992" s="1" t="s">
        <v>52</v>
      </c>
      <c r="D1992" s="1" t="s">
        <v>39</v>
      </c>
    </row>
    <row r="1993" spans="1:4" ht="18" x14ac:dyDescent="0.35">
      <c r="A1993" s="1" t="s">
        <v>2003</v>
      </c>
      <c r="B1993" s="1" t="s">
        <v>29</v>
      </c>
      <c r="C1993" s="1" t="s">
        <v>19</v>
      </c>
      <c r="D1993" s="1" t="s">
        <v>39</v>
      </c>
    </row>
    <row r="1994" spans="1:4" ht="18" x14ac:dyDescent="0.35">
      <c r="A1994" s="1" t="s">
        <v>2004</v>
      </c>
      <c r="B1994" s="1" t="s">
        <v>29</v>
      </c>
      <c r="C1994" s="1" t="s">
        <v>52</v>
      </c>
      <c r="D1994" s="1" t="s">
        <v>55</v>
      </c>
    </row>
    <row r="1995" spans="1:4" ht="18" x14ac:dyDescent="0.35">
      <c r="A1995" s="1" t="s">
        <v>2005</v>
      </c>
      <c r="B1995" s="1" t="s">
        <v>59</v>
      </c>
      <c r="C1995" s="1" t="s">
        <v>38</v>
      </c>
      <c r="D1995" s="1" t="s">
        <v>55</v>
      </c>
    </row>
    <row r="1996" spans="1:4" ht="18" x14ac:dyDescent="0.35">
      <c r="A1996" s="2" t="s">
        <v>2006</v>
      </c>
      <c r="B1996" s="1" t="s">
        <v>29</v>
      </c>
      <c r="C1996" s="1" t="s">
        <v>38</v>
      </c>
      <c r="D1996" s="1" t="s">
        <v>20</v>
      </c>
    </row>
    <row r="1997" spans="1:4" ht="18" x14ac:dyDescent="0.35">
      <c r="A1997" s="1" t="s">
        <v>2007</v>
      </c>
      <c r="B1997" s="1" t="s">
        <v>64</v>
      </c>
      <c r="C1997" s="1" t="s">
        <v>60</v>
      </c>
      <c r="D1997" s="1" t="s">
        <v>49</v>
      </c>
    </row>
    <row r="1998" spans="1:4" ht="18" x14ac:dyDescent="0.35">
      <c r="A1998" s="1" t="s">
        <v>2008</v>
      </c>
      <c r="B1998" s="1" t="s">
        <v>64</v>
      </c>
      <c r="C1998" s="1" t="s">
        <v>60</v>
      </c>
      <c r="D1998" s="1" t="s">
        <v>49</v>
      </c>
    </row>
    <row r="1999" spans="1:4" ht="18" x14ac:dyDescent="0.35">
      <c r="A1999" s="1" t="s">
        <v>2009</v>
      </c>
      <c r="B1999" s="1" t="s">
        <v>43</v>
      </c>
      <c r="C1999" s="1" t="s">
        <v>52</v>
      </c>
      <c r="D1999" s="1" t="s">
        <v>20</v>
      </c>
    </row>
    <row r="2000" spans="1:4" ht="18" x14ac:dyDescent="0.35">
      <c r="A2000" s="1" t="s">
        <v>2010</v>
      </c>
      <c r="B2000" s="1" t="s">
        <v>104</v>
      </c>
      <c r="C2000" s="1" t="s">
        <v>19</v>
      </c>
      <c r="D2000" s="1" t="s">
        <v>79</v>
      </c>
    </row>
    <row r="2001" spans="1:4" ht="18" x14ac:dyDescent="0.35">
      <c r="A2001" s="1" t="s">
        <v>2011</v>
      </c>
      <c r="B2001" s="1" t="s">
        <v>43</v>
      </c>
      <c r="C2001" s="1" t="s">
        <v>38</v>
      </c>
      <c r="D2001" s="1" t="s">
        <v>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B1EDE-4A1A-4F7D-807B-ADEBBD8B2055}">
  <sheetPr codeName="Sheet3"/>
  <dimension ref="A1:E2001"/>
  <sheetViews>
    <sheetView topLeftCell="A1952" workbookViewId="0">
      <selection activeCell="H1964" sqref="H1964"/>
    </sheetView>
  </sheetViews>
  <sheetFormatPr defaultRowHeight="14.4" x14ac:dyDescent="0.3"/>
  <cols>
    <col min="1" max="1" width="12.21875" customWidth="1"/>
    <col min="2" max="2" width="15.88671875" bestFit="1" customWidth="1"/>
    <col min="3" max="3" width="21.88671875" bestFit="1" customWidth="1"/>
    <col min="4" max="4" width="11.77734375" customWidth="1"/>
    <col min="5" max="5" width="12" bestFit="1" customWidth="1"/>
  </cols>
  <sheetData>
    <row r="1" spans="1:5" ht="42" x14ac:dyDescent="0.3">
      <c r="A1" s="3" t="s">
        <v>0</v>
      </c>
      <c r="B1" s="3" t="s">
        <v>5</v>
      </c>
      <c r="C1" s="3" t="s">
        <v>8</v>
      </c>
      <c r="D1" s="3" t="s">
        <v>9</v>
      </c>
      <c r="E1" s="3" t="s">
        <v>10</v>
      </c>
    </row>
    <row r="2" spans="1:5" ht="18" x14ac:dyDescent="0.35">
      <c r="A2" s="1" t="s">
        <v>17</v>
      </c>
      <c r="B2" s="1" t="s">
        <v>21</v>
      </c>
      <c r="C2" s="1" t="s">
        <v>23</v>
      </c>
      <c r="D2" s="1" t="s">
        <v>24</v>
      </c>
      <c r="E2" s="1">
        <v>4</v>
      </c>
    </row>
    <row r="3" spans="1:5" ht="18" x14ac:dyDescent="0.35">
      <c r="A3" s="1" t="s">
        <v>28</v>
      </c>
      <c r="B3" s="1" t="s">
        <v>31</v>
      </c>
      <c r="C3" s="1" t="s">
        <v>33</v>
      </c>
      <c r="D3" s="1" t="s">
        <v>34</v>
      </c>
      <c r="E3" s="1">
        <v>1</v>
      </c>
    </row>
    <row r="4" spans="1:5" ht="18" x14ac:dyDescent="0.35">
      <c r="A4" s="1" t="s">
        <v>37</v>
      </c>
      <c r="B4" s="1" t="s">
        <v>31</v>
      </c>
      <c r="C4" s="1" t="s">
        <v>33</v>
      </c>
      <c r="D4" s="1" t="s">
        <v>34</v>
      </c>
      <c r="E4" s="1">
        <v>3</v>
      </c>
    </row>
    <row r="5" spans="1:5" ht="18" x14ac:dyDescent="0.35">
      <c r="A5" s="1" t="s">
        <v>42</v>
      </c>
      <c r="B5" s="1" t="s">
        <v>44</v>
      </c>
      <c r="C5" s="1" t="s">
        <v>33</v>
      </c>
      <c r="D5" s="1" t="s">
        <v>25</v>
      </c>
      <c r="E5" s="1">
        <v>5</v>
      </c>
    </row>
    <row r="6" spans="1:5" ht="18" x14ac:dyDescent="0.35">
      <c r="A6" s="1" t="s">
        <v>47</v>
      </c>
      <c r="B6" s="1" t="s">
        <v>2064</v>
      </c>
      <c r="C6" s="1" t="s">
        <v>50</v>
      </c>
      <c r="D6" s="1" t="s">
        <v>24</v>
      </c>
      <c r="E6" s="1">
        <v>4</v>
      </c>
    </row>
    <row r="7" spans="1:5" ht="18" x14ac:dyDescent="0.35">
      <c r="A7" s="1" t="s">
        <v>51</v>
      </c>
      <c r="B7" s="1" t="s">
        <v>31</v>
      </c>
      <c r="C7" s="1" t="s">
        <v>50</v>
      </c>
      <c r="D7" s="1" t="s">
        <v>34</v>
      </c>
      <c r="E7" s="1">
        <v>4</v>
      </c>
    </row>
    <row r="8" spans="1:5" ht="18" x14ac:dyDescent="0.35">
      <c r="A8" s="1" t="s">
        <v>54</v>
      </c>
      <c r="B8" s="1" t="s">
        <v>56</v>
      </c>
      <c r="C8" s="1" t="s">
        <v>33</v>
      </c>
      <c r="D8" s="1" t="s">
        <v>57</v>
      </c>
      <c r="E8" s="1">
        <v>5</v>
      </c>
    </row>
    <row r="9" spans="1:5" ht="18" x14ac:dyDescent="0.35">
      <c r="A9" s="1" t="s">
        <v>58</v>
      </c>
      <c r="B9" s="1" t="s">
        <v>21</v>
      </c>
      <c r="C9" s="1" t="s">
        <v>61</v>
      </c>
      <c r="D9" s="1" t="s">
        <v>24</v>
      </c>
      <c r="E9" s="1">
        <v>5</v>
      </c>
    </row>
    <row r="10" spans="1:5" ht="18" x14ac:dyDescent="0.35">
      <c r="A10" s="1" t="s">
        <v>63</v>
      </c>
      <c r="B10" s="1" t="s">
        <v>44</v>
      </c>
      <c r="C10" s="1" t="s">
        <v>33</v>
      </c>
      <c r="D10" s="1" t="s">
        <v>57</v>
      </c>
      <c r="E10" s="1">
        <v>1</v>
      </c>
    </row>
    <row r="11" spans="1:5" ht="18" x14ac:dyDescent="0.35">
      <c r="A11" s="1" t="s">
        <v>65</v>
      </c>
      <c r="B11" s="1" t="s">
        <v>56</v>
      </c>
      <c r="C11" s="1" t="s">
        <v>66</v>
      </c>
      <c r="D11" s="1" t="s">
        <v>24</v>
      </c>
      <c r="E11" s="1">
        <v>4</v>
      </c>
    </row>
    <row r="12" spans="1:5" ht="18" x14ac:dyDescent="0.35">
      <c r="A12" s="1" t="s">
        <v>67</v>
      </c>
      <c r="B12" s="1" t="s">
        <v>44</v>
      </c>
      <c r="C12" s="1" t="s">
        <v>50</v>
      </c>
      <c r="D12" s="1" t="s">
        <v>24</v>
      </c>
      <c r="E12" s="1">
        <v>2</v>
      </c>
    </row>
    <row r="13" spans="1:5" ht="18" x14ac:dyDescent="0.35">
      <c r="A13" s="1" t="s">
        <v>68</v>
      </c>
      <c r="B13" s="1" t="s">
        <v>44</v>
      </c>
      <c r="C13" s="1" t="s">
        <v>50</v>
      </c>
      <c r="D13" s="1" t="s">
        <v>25</v>
      </c>
      <c r="E13" s="1">
        <v>4</v>
      </c>
    </row>
    <row r="14" spans="1:5" ht="18" x14ac:dyDescent="0.35">
      <c r="A14" s="1" t="s">
        <v>69</v>
      </c>
      <c r="B14" s="1" t="s">
        <v>70</v>
      </c>
      <c r="C14" s="1" t="s">
        <v>66</v>
      </c>
      <c r="D14" s="1" t="s">
        <v>24</v>
      </c>
      <c r="E14" s="1">
        <v>2</v>
      </c>
    </row>
    <row r="15" spans="1:5" ht="18" x14ac:dyDescent="0.35">
      <c r="A15" s="1" t="s">
        <v>71</v>
      </c>
      <c r="B15" s="1" t="s">
        <v>73</v>
      </c>
      <c r="C15" s="1" t="s">
        <v>61</v>
      </c>
      <c r="D15" s="1" t="s">
        <v>34</v>
      </c>
      <c r="E15" s="1">
        <v>4</v>
      </c>
    </row>
    <row r="16" spans="1:5" ht="18" x14ac:dyDescent="0.35">
      <c r="A16" s="1" t="s">
        <v>74</v>
      </c>
      <c r="B16" s="1" t="s">
        <v>31</v>
      </c>
      <c r="C16" s="1" t="s">
        <v>66</v>
      </c>
      <c r="D16" s="1" t="s">
        <v>57</v>
      </c>
      <c r="E16" s="1">
        <v>2</v>
      </c>
    </row>
    <row r="17" spans="1:5" ht="18" x14ac:dyDescent="0.35">
      <c r="A17" s="1" t="s">
        <v>75</v>
      </c>
      <c r="B17" s="1" t="s">
        <v>31</v>
      </c>
      <c r="C17" s="1" t="s">
        <v>61</v>
      </c>
      <c r="D17" s="1" t="s">
        <v>57</v>
      </c>
      <c r="E17" s="1">
        <v>2</v>
      </c>
    </row>
    <row r="18" spans="1:5" ht="18" x14ac:dyDescent="0.35">
      <c r="A18" s="1" t="s">
        <v>76</v>
      </c>
      <c r="B18" s="1" t="s">
        <v>70</v>
      </c>
      <c r="C18" s="1" t="s">
        <v>66</v>
      </c>
      <c r="D18" s="1" t="s">
        <v>24</v>
      </c>
      <c r="E18" s="1">
        <v>5</v>
      </c>
    </row>
    <row r="19" spans="1:5" ht="18" x14ac:dyDescent="0.35">
      <c r="A19" s="1" t="s">
        <v>77</v>
      </c>
      <c r="B19" s="1" t="s">
        <v>70</v>
      </c>
      <c r="C19" s="1" t="s">
        <v>61</v>
      </c>
      <c r="D19" s="1" t="s">
        <v>25</v>
      </c>
      <c r="E19" s="1">
        <v>3</v>
      </c>
    </row>
    <row r="20" spans="1:5" ht="18" x14ac:dyDescent="0.35">
      <c r="A20" s="1" t="s">
        <v>78</v>
      </c>
      <c r="B20" s="1" t="s">
        <v>21</v>
      </c>
      <c r="C20" s="1" t="s">
        <v>66</v>
      </c>
      <c r="D20" s="1" t="s">
        <v>24</v>
      </c>
      <c r="E20" s="1">
        <v>2</v>
      </c>
    </row>
    <row r="21" spans="1:5" ht="18" x14ac:dyDescent="0.35">
      <c r="A21" s="1" t="s">
        <v>80</v>
      </c>
      <c r="B21" s="1" t="s">
        <v>2064</v>
      </c>
      <c r="C21" s="1" t="s">
        <v>61</v>
      </c>
      <c r="D21" s="1" t="s">
        <v>34</v>
      </c>
      <c r="E21" s="1">
        <v>5</v>
      </c>
    </row>
    <row r="22" spans="1:5" ht="18" x14ac:dyDescent="0.35">
      <c r="A22" s="1" t="s">
        <v>81</v>
      </c>
      <c r="B22" s="1" t="s">
        <v>73</v>
      </c>
      <c r="C22" s="1" t="s">
        <v>82</v>
      </c>
      <c r="D22" s="1" t="s">
        <v>57</v>
      </c>
      <c r="E22" s="1">
        <v>5</v>
      </c>
    </row>
    <row r="23" spans="1:5" ht="18" x14ac:dyDescent="0.35">
      <c r="A23" s="1" t="s">
        <v>83</v>
      </c>
      <c r="B23" s="1" t="s">
        <v>70</v>
      </c>
      <c r="C23" s="1" t="s">
        <v>66</v>
      </c>
      <c r="D23" s="1" t="s">
        <v>34</v>
      </c>
      <c r="E23" s="1">
        <v>1</v>
      </c>
    </row>
    <row r="24" spans="1:5" ht="18" x14ac:dyDescent="0.35">
      <c r="A24" s="1" t="s">
        <v>84</v>
      </c>
      <c r="B24" s="1" t="s">
        <v>70</v>
      </c>
      <c r="C24" s="1" t="s">
        <v>61</v>
      </c>
      <c r="D24" s="1" t="s">
        <v>25</v>
      </c>
      <c r="E24" s="1">
        <v>3</v>
      </c>
    </row>
    <row r="25" spans="1:5" ht="18" x14ac:dyDescent="0.35">
      <c r="A25" s="1" t="s">
        <v>85</v>
      </c>
      <c r="B25" s="1" t="s">
        <v>31</v>
      </c>
      <c r="C25" s="1" t="s">
        <v>61</v>
      </c>
      <c r="D25" s="1" t="s">
        <v>25</v>
      </c>
      <c r="E25" s="1">
        <v>3</v>
      </c>
    </row>
    <row r="26" spans="1:5" ht="18" x14ac:dyDescent="0.35">
      <c r="A26" s="1" t="s">
        <v>86</v>
      </c>
      <c r="B26" s="1" t="s">
        <v>56</v>
      </c>
      <c r="C26" s="1" t="s">
        <v>82</v>
      </c>
      <c r="D26" s="1" t="s">
        <v>57</v>
      </c>
      <c r="E26" s="1">
        <v>2</v>
      </c>
    </row>
    <row r="27" spans="1:5" ht="18" x14ac:dyDescent="0.35">
      <c r="A27" s="1" t="s">
        <v>87</v>
      </c>
      <c r="B27" s="1" t="s">
        <v>21</v>
      </c>
      <c r="C27" s="1" t="s">
        <v>66</v>
      </c>
      <c r="D27" s="1" t="s">
        <v>25</v>
      </c>
      <c r="E27" s="1">
        <v>4</v>
      </c>
    </row>
    <row r="28" spans="1:5" ht="18" x14ac:dyDescent="0.35">
      <c r="A28" s="1" t="s">
        <v>88</v>
      </c>
      <c r="B28" s="1" t="s">
        <v>21</v>
      </c>
      <c r="C28" s="1" t="s">
        <v>82</v>
      </c>
      <c r="D28" s="1" t="s">
        <v>57</v>
      </c>
      <c r="E28" s="1">
        <v>3</v>
      </c>
    </row>
    <row r="29" spans="1:5" ht="18" x14ac:dyDescent="0.35">
      <c r="A29" s="1" t="s">
        <v>89</v>
      </c>
      <c r="B29" s="1" t="s">
        <v>21</v>
      </c>
      <c r="C29" s="1" t="s">
        <v>82</v>
      </c>
      <c r="D29" s="1" t="s">
        <v>24</v>
      </c>
      <c r="E29" s="1">
        <v>5</v>
      </c>
    </row>
    <row r="30" spans="1:5" ht="18" x14ac:dyDescent="0.35">
      <c r="A30" s="1" t="s">
        <v>90</v>
      </c>
      <c r="B30" s="1" t="s">
        <v>73</v>
      </c>
      <c r="C30" s="1" t="s">
        <v>82</v>
      </c>
      <c r="D30" s="1" t="s">
        <v>34</v>
      </c>
      <c r="E30" s="1">
        <v>1</v>
      </c>
    </row>
    <row r="31" spans="1:5" ht="18" x14ac:dyDescent="0.35">
      <c r="A31" s="1" t="s">
        <v>91</v>
      </c>
      <c r="B31" s="1" t="s">
        <v>44</v>
      </c>
      <c r="C31" s="1" t="s">
        <v>92</v>
      </c>
      <c r="D31" s="1" t="s">
        <v>25</v>
      </c>
      <c r="E31" s="1">
        <v>1</v>
      </c>
    </row>
    <row r="32" spans="1:5" ht="18" x14ac:dyDescent="0.35">
      <c r="A32" s="1" t="s">
        <v>93</v>
      </c>
      <c r="B32" s="1" t="s">
        <v>2064</v>
      </c>
      <c r="C32" s="1" t="s">
        <v>92</v>
      </c>
      <c r="D32" s="1" t="s">
        <v>24</v>
      </c>
      <c r="E32" s="1">
        <v>5</v>
      </c>
    </row>
    <row r="33" spans="1:5" ht="18" x14ac:dyDescent="0.35">
      <c r="A33" s="1" t="s">
        <v>94</v>
      </c>
      <c r="B33" s="1" t="s">
        <v>70</v>
      </c>
      <c r="C33" s="1" t="s">
        <v>61</v>
      </c>
      <c r="D33" s="1" t="s">
        <v>57</v>
      </c>
      <c r="E33" s="1">
        <v>3</v>
      </c>
    </row>
    <row r="34" spans="1:5" ht="18" x14ac:dyDescent="0.35">
      <c r="A34" s="1" t="s">
        <v>95</v>
      </c>
      <c r="B34" s="1" t="s">
        <v>56</v>
      </c>
      <c r="C34" s="1" t="s">
        <v>33</v>
      </c>
      <c r="D34" s="1" t="s">
        <v>25</v>
      </c>
      <c r="E34" s="1">
        <v>5</v>
      </c>
    </row>
    <row r="35" spans="1:5" ht="18" x14ac:dyDescent="0.35">
      <c r="A35" s="1" t="s">
        <v>96</v>
      </c>
      <c r="B35" s="1" t="s">
        <v>31</v>
      </c>
      <c r="C35" s="1" t="s">
        <v>50</v>
      </c>
      <c r="D35" s="1" t="s">
        <v>34</v>
      </c>
      <c r="E35" s="1">
        <v>4</v>
      </c>
    </row>
    <row r="36" spans="1:5" ht="18" x14ac:dyDescent="0.35">
      <c r="A36" s="1" t="s">
        <v>97</v>
      </c>
      <c r="B36" s="1" t="s">
        <v>21</v>
      </c>
      <c r="C36" s="1" t="s">
        <v>23</v>
      </c>
      <c r="D36" s="1" t="s">
        <v>25</v>
      </c>
      <c r="E36" s="1">
        <v>4</v>
      </c>
    </row>
    <row r="37" spans="1:5" ht="18" x14ac:dyDescent="0.35">
      <c r="A37" s="1" t="s">
        <v>98</v>
      </c>
      <c r="B37" s="1" t="s">
        <v>56</v>
      </c>
      <c r="C37" s="1" t="s">
        <v>61</v>
      </c>
      <c r="D37" s="1" t="s">
        <v>57</v>
      </c>
      <c r="E37" s="1">
        <v>2</v>
      </c>
    </row>
    <row r="38" spans="1:5" ht="18" x14ac:dyDescent="0.35">
      <c r="A38" s="1" t="s">
        <v>99</v>
      </c>
      <c r="B38" s="1" t="s">
        <v>56</v>
      </c>
      <c r="C38" s="1" t="s">
        <v>50</v>
      </c>
      <c r="D38" s="1" t="s">
        <v>34</v>
      </c>
      <c r="E38" s="1">
        <v>1</v>
      </c>
    </row>
    <row r="39" spans="1:5" ht="18" x14ac:dyDescent="0.35">
      <c r="A39" s="1" t="s">
        <v>100</v>
      </c>
      <c r="B39" s="1" t="s">
        <v>44</v>
      </c>
      <c r="C39" s="1" t="s">
        <v>50</v>
      </c>
      <c r="D39" s="1" t="s">
        <v>24</v>
      </c>
      <c r="E39" s="1">
        <v>3</v>
      </c>
    </row>
    <row r="40" spans="1:5" ht="18" x14ac:dyDescent="0.35">
      <c r="A40" s="1" t="s">
        <v>101</v>
      </c>
      <c r="B40" s="1" t="s">
        <v>70</v>
      </c>
      <c r="C40" s="1" t="s">
        <v>50</v>
      </c>
      <c r="D40" s="1" t="s">
        <v>25</v>
      </c>
      <c r="E40" s="1">
        <v>3</v>
      </c>
    </row>
    <row r="41" spans="1:5" ht="18" x14ac:dyDescent="0.35">
      <c r="A41" s="1" t="s">
        <v>102</v>
      </c>
      <c r="B41" s="1" t="s">
        <v>44</v>
      </c>
      <c r="C41" s="1" t="s">
        <v>66</v>
      </c>
      <c r="D41" s="1" t="s">
        <v>25</v>
      </c>
      <c r="E41" s="1">
        <v>5</v>
      </c>
    </row>
    <row r="42" spans="1:5" ht="18" x14ac:dyDescent="0.35">
      <c r="A42" s="1" t="s">
        <v>103</v>
      </c>
      <c r="B42" s="1" t="s">
        <v>70</v>
      </c>
      <c r="C42" s="1" t="s">
        <v>92</v>
      </c>
      <c r="D42" s="1" t="s">
        <v>24</v>
      </c>
      <c r="E42" s="1">
        <v>1</v>
      </c>
    </row>
    <row r="43" spans="1:5" ht="18" x14ac:dyDescent="0.35">
      <c r="A43" s="1">
        <v>2463718</v>
      </c>
      <c r="B43" s="1" t="s">
        <v>56</v>
      </c>
      <c r="C43" s="1" t="s">
        <v>50</v>
      </c>
      <c r="D43" s="1" t="s">
        <v>34</v>
      </c>
      <c r="E43" s="1">
        <v>3</v>
      </c>
    </row>
    <row r="44" spans="1:5" ht="18" x14ac:dyDescent="0.35">
      <c r="A44" s="1" t="s">
        <v>105</v>
      </c>
      <c r="B44" s="1" t="s">
        <v>73</v>
      </c>
      <c r="C44" s="1" t="s">
        <v>92</v>
      </c>
      <c r="D44" s="1" t="s">
        <v>24</v>
      </c>
      <c r="E44" s="1">
        <v>2</v>
      </c>
    </row>
    <row r="45" spans="1:5" ht="18" x14ac:dyDescent="0.35">
      <c r="A45" s="1" t="s">
        <v>106</v>
      </c>
      <c r="B45" s="1" t="s">
        <v>21</v>
      </c>
      <c r="C45" s="1" t="s">
        <v>92</v>
      </c>
      <c r="D45" s="1" t="s">
        <v>34</v>
      </c>
      <c r="E45" s="1">
        <v>2</v>
      </c>
    </row>
    <row r="46" spans="1:5" ht="18" x14ac:dyDescent="0.35">
      <c r="A46" s="1" t="s">
        <v>107</v>
      </c>
      <c r="B46" s="1" t="s">
        <v>44</v>
      </c>
      <c r="C46" s="1" t="s">
        <v>92</v>
      </c>
      <c r="D46" s="1" t="s">
        <v>24</v>
      </c>
      <c r="E46" s="1">
        <v>5</v>
      </c>
    </row>
    <row r="47" spans="1:5" ht="18" x14ac:dyDescent="0.35">
      <c r="A47" s="2">
        <v>960000000000</v>
      </c>
      <c r="B47" s="1" t="s">
        <v>31</v>
      </c>
      <c r="C47" s="1" t="s">
        <v>92</v>
      </c>
      <c r="D47" s="1" t="s">
        <v>25</v>
      </c>
      <c r="E47" s="1">
        <v>5</v>
      </c>
    </row>
    <row r="48" spans="1:5" ht="18" x14ac:dyDescent="0.35">
      <c r="A48" s="1" t="s">
        <v>108</v>
      </c>
      <c r="B48" s="1" t="s">
        <v>56</v>
      </c>
      <c r="C48" s="1" t="s">
        <v>50</v>
      </c>
      <c r="D48" s="1" t="s">
        <v>34</v>
      </c>
      <c r="E48" s="1">
        <v>4</v>
      </c>
    </row>
    <row r="49" spans="1:5" ht="18" x14ac:dyDescent="0.35">
      <c r="A49" s="1" t="s">
        <v>109</v>
      </c>
      <c r="B49" s="1" t="s">
        <v>44</v>
      </c>
      <c r="C49" s="1" t="s">
        <v>33</v>
      </c>
      <c r="D49" s="1" t="s">
        <v>34</v>
      </c>
      <c r="E49" s="1">
        <v>1</v>
      </c>
    </row>
    <row r="50" spans="1:5" ht="18" x14ac:dyDescent="0.35">
      <c r="A50" s="2">
        <v>855000000000000</v>
      </c>
      <c r="B50" s="1" t="s">
        <v>44</v>
      </c>
      <c r="C50" s="1" t="s">
        <v>82</v>
      </c>
      <c r="D50" s="1" t="s">
        <v>34</v>
      </c>
      <c r="E50" s="1">
        <v>1</v>
      </c>
    </row>
    <row r="51" spans="1:5" ht="18" x14ac:dyDescent="0.35">
      <c r="A51" s="1" t="s">
        <v>110</v>
      </c>
      <c r="B51" s="1" t="s">
        <v>2064</v>
      </c>
      <c r="C51" s="1" t="s">
        <v>23</v>
      </c>
      <c r="D51" s="1" t="s">
        <v>34</v>
      </c>
      <c r="E51" s="1">
        <v>5</v>
      </c>
    </row>
    <row r="52" spans="1:5" ht="18" x14ac:dyDescent="0.35">
      <c r="A52" s="1" t="s">
        <v>111</v>
      </c>
      <c r="B52" s="1" t="s">
        <v>73</v>
      </c>
      <c r="C52" s="1" t="s">
        <v>23</v>
      </c>
      <c r="D52" s="1" t="s">
        <v>34</v>
      </c>
      <c r="E52" s="1">
        <v>1</v>
      </c>
    </row>
    <row r="53" spans="1:5" ht="18" x14ac:dyDescent="0.35">
      <c r="A53" s="1" t="s">
        <v>112</v>
      </c>
      <c r="B53" s="1" t="s">
        <v>70</v>
      </c>
      <c r="C53" s="1" t="s">
        <v>92</v>
      </c>
      <c r="D53" s="1" t="s">
        <v>24</v>
      </c>
      <c r="E53" s="1">
        <v>1</v>
      </c>
    </row>
    <row r="54" spans="1:5" ht="18" x14ac:dyDescent="0.35">
      <c r="A54" s="1" t="s">
        <v>113</v>
      </c>
      <c r="B54" s="1" t="s">
        <v>2064</v>
      </c>
      <c r="C54" s="1" t="s">
        <v>92</v>
      </c>
      <c r="D54" s="1" t="s">
        <v>57</v>
      </c>
      <c r="E54" s="1">
        <v>1</v>
      </c>
    </row>
    <row r="55" spans="1:5" ht="18" x14ac:dyDescent="0.35">
      <c r="A55" s="2" t="s">
        <v>114</v>
      </c>
      <c r="B55" s="1" t="s">
        <v>2064</v>
      </c>
      <c r="C55" s="1" t="s">
        <v>23</v>
      </c>
      <c r="D55" s="1" t="s">
        <v>25</v>
      </c>
      <c r="E55" s="1">
        <v>1</v>
      </c>
    </row>
    <row r="56" spans="1:5" ht="18" x14ac:dyDescent="0.35">
      <c r="A56" s="1" t="s">
        <v>115</v>
      </c>
      <c r="B56" s="1" t="s">
        <v>44</v>
      </c>
      <c r="C56" s="1" t="s">
        <v>33</v>
      </c>
      <c r="D56" s="1" t="s">
        <v>25</v>
      </c>
      <c r="E56" s="1">
        <v>4</v>
      </c>
    </row>
    <row r="57" spans="1:5" ht="18" x14ac:dyDescent="0.35">
      <c r="A57" s="1" t="s">
        <v>116</v>
      </c>
      <c r="B57" s="1" t="s">
        <v>2064</v>
      </c>
      <c r="C57" s="1" t="s">
        <v>82</v>
      </c>
      <c r="D57" s="1" t="s">
        <v>57</v>
      </c>
      <c r="E57" s="1">
        <v>4</v>
      </c>
    </row>
    <row r="58" spans="1:5" ht="18" x14ac:dyDescent="0.35">
      <c r="A58" s="1" t="s">
        <v>117</v>
      </c>
      <c r="B58" s="1" t="s">
        <v>70</v>
      </c>
      <c r="C58" s="1" t="s">
        <v>92</v>
      </c>
      <c r="D58" s="1" t="s">
        <v>24</v>
      </c>
      <c r="E58" s="1">
        <v>3</v>
      </c>
    </row>
    <row r="59" spans="1:5" ht="18" x14ac:dyDescent="0.35">
      <c r="A59" s="1" t="s">
        <v>118</v>
      </c>
      <c r="B59" s="1" t="s">
        <v>70</v>
      </c>
      <c r="C59" s="1" t="s">
        <v>92</v>
      </c>
      <c r="D59" s="1" t="s">
        <v>57</v>
      </c>
      <c r="E59" s="1">
        <v>5</v>
      </c>
    </row>
    <row r="60" spans="1:5" ht="18" x14ac:dyDescent="0.35">
      <c r="A60" s="1" t="s">
        <v>119</v>
      </c>
      <c r="B60" s="1" t="s">
        <v>56</v>
      </c>
      <c r="C60" s="1" t="s">
        <v>92</v>
      </c>
      <c r="D60" s="1" t="s">
        <v>57</v>
      </c>
      <c r="E60" s="1">
        <v>4</v>
      </c>
    </row>
    <row r="61" spans="1:5" ht="18" x14ac:dyDescent="0.35">
      <c r="A61" s="1" t="s">
        <v>120</v>
      </c>
      <c r="B61" s="1" t="s">
        <v>31</v>
      </c>
      <c r="C61" s="1" t="s">
        <v>82</v>
      </c>
      <c r="D61" s="1" t="s">
        <v>25</v>
      </c>
      <c r="E61" s="1">
        <v>3</v>
      </c>
    </row>
    <row r="62" spans="1:5" ht="18" x14ac:dyDescent="0.35">
      <c r="A62" s="1" t="s">
        <v>121</v>
      </c>
      <c r="B62" s="1" t="s">
        <v>56</v>
      </c>
      <c r="C62" s="1" t="s">
        <v>92</v>
      </c>
      <c r="D62" s="1" t="s">
        <v>34</v>
      </c>
      <c r="E62" s="1">
        <v>2</v>
      </c>
    </row>
    <row r="63" spans="1:5" ht="18" x14ac:dyDescent="0.35">
      <c r="A63" s="1" t="s">
        <v>122</v>
      </c>
      <c r="B63" s="1" t="s">
        <v>56</v>
      </c>
      <c r="C63" s="1" t="s">
        <v>23</v>
      </c>
      <c r="D63" s="1" t="s">
        <v>34</v>
      </c>
      <c r="E63" s="1">
        <v>1</v>
      </c>
    </row>
    <row r="64" spans="1:5" ht="18" x14ac:dyDescent="0.35">
      <c r="A64" s="1" t="s">
        <v>123</v>
      </c>
      <c r="B64" s="1" t="s">
        <v>44</v>
      </c>
      <c r="C64" s="1" t="s">
        <v>82</v>
      </c>
      <c r="D64" s="1" t="s">
        <v>24</v>
      </c>
      <c r="E64" s="1">
        <v>1</v>
      </c>
    </row>
    <row r="65" spans="1:5" ht="18" x14ac:dyDescent="0.35">
      <c r="A65" s="1" t="s">
        <v>124</v>
      </c>
      <c r="B65" s="1" t="s">
        <v>2064</v>
      </c>
      <c r="C65" s="1" t="s">
        <v>61</v>
      </c>
      <c r="D65" s="1" t="s">
        <v>25</v>
      </c>
      <c r="E65" s="1">
        <v>1</v>
      </c>
    </row>
    <row r="66" spans="1:5" ht="18" x14ac:dyDescent="0.35">
      <c r="A66" s="1" t="s">
        <v>125</v>
      </c>
      <c r="B66" s="1" t="s">
        <v>44</v>
      </c>
      <c r="C66" s="1" t="s">
        <v>23</v>
      </c>
      <c r="D66" s="1" t="s">
        <v>57</v>
      </c>
      <c r="E66" s="1">
        <v>4</v>
      </c>
    </row>
    <row r="67" spans="1:5" ht="18" x14ac:dyDescent="0.35">
      <c r="A67" s="1" t="s">
        <v>126</v>
      </c>
      <c r="B67" s="1" t="s">
        <v>31</v>
      </c>
      <c r="C67" s="1" t="s">
        <v>82</v>
      </c>
      <c r="D67" s="1" t="s">
        <v>24</v>
      </c>
      <c r="E67" s="1">
        <v>4</v>
      </c>
    </row>
    <row r="68" spans="1:5" ht="18" x14ac:dyDescent="0.35">
      <c r="A68" s="1" t="s">
        <v>127</v>
      </c>
      <c r="B68" s="1" t="s">
        <v>31</v>
      </c>
      <c r="C68" s="1" t="s">
        <v>61</v>
      </c>
      <c r="D68" s="1" t="s">
        <v>24</v>
      </c>
      <c r="E68" s="1">
        <v>1</v>
      </c>
    </row>
    <row r="69" spans="1:5" ht="18" x14ac:dyDescent="0.35">
      <c r="A69" s="1" t="s">
        <v>128</v>
      </c>
      <c r="B69" s="1" t="s">
        <v>44</v>
      </c>
      <c r="C69" s="1" t="s">
        <v>92</v>
      </c>
      <c r="D69" s="1" t="s">
        <v>57</v>
      </c>
      <c r="E69" s="1">
        <v>5</v>
      </c>
    </row>
    <row r="70" spans="1:5" ht="18" x14ac:dyDescent="0.35">
      <c r="A70" s="1" t="s">
        <v>129</v>
      </c>
      <c r="B70" s="1" t="s">
        <v>73</v>
      </c>
      <c r="C70" s="1" t="s">
        <v>82</v>
      </c>
      <c r="D70" s="1" t="s">
        <v>57</v>
      </c>
      <c r="E70" s="1">
        <v>3</v>
      </c>
    </row>
    <row r="71" spans="1:5" ht="18" x14ac:dyDescent="0.35">
      <c r="A71" s="1" t="s">
        <v>130</v>
      </c>
      <c r="B71" s="1" t="s">
        <v>73</v>
      </c>
      <c r="C71" s="1" t="s">
        <v>92</v>
      </c>
      <c r="D71" s="1" t="s">
        <v>34</v>
      </c>
      <c r="E71" s="1">
        <v>1</v>
      </c>
    </row>
    <row r="72" spans="1:5" ht="18" x14ac:dyDescent="0.35">
      <c r="A72" s="1" t="s">
        <v>131</v>
      </c>
      <c r="B72" s="1" t="s">
        <v>31</v>
      </c>
      <c r="C72" s="1" t="s">
        <v>92</v>
      </c>
      <c r="D72" s="1" t="s">
        <v>24</v>
      </c>
      <c r="E72" s="1">
        <v>4</v>
      </c>
    </row>
    <row r="73" spans="1:5" ht="18" x14ac:dyDescent="0.35">
      <c r="A73" s="1" t="s">
        <v>132</v>
      </c>
      <c r="B73" s="1" t="s">
        <v>31</v>
      </c>
      <c r="C73" s="1" t="s">
        <v>82</v>
      </c>
      <c r="D73" s="1" t="s">
        <v>57</v>
      </c>
      <c r="E73" s="1">
        <v>5</v>
      </c>
    </row>
    <row r="74" spans="1:5" ht="18" x14ac:dyDescent="0.35">
      <c r="A74" s="1" t="s">
        <v>133</v>
      </c>
      <c r="B74" s="1" t="s">
        <v>31</v>
      </c>
      <c r="C74" s="1" t="s">
        <v>23</v>
      </c>
      <c r="D74" s="1" t="s">
        <v>57</v>
      </c>
      <c r="E74" s="1">
        <v>3</v>
      </c>
    </row>
    <row r="75" spans="1:5" ht="18" x14ac:dyDescent="0.35">
      <c r="A75" s="1" t="s">
        <v>134</v>
      </c>
      <c r="B75" s="1" t="s">
        <v>31</v>
      </c>
      <c r="C75" s="1" t="s">
        <v>82</v>
      </c>
      <c r="D75" s="1" t="s">
        <v>34</v>
      </c>
      <c r="E75" s="1">
        <v>4</v>
      </c>
    </row>
    <row r="76" spans="1:5" ht="18" x14ac:dyDescent="0.35">
      <c r="A76" s="1" t="s">
        <v>135</v>
      </c>
      <c r="B76" s="1" t="s">
        <v>73</v>
      </c>
      <c r="C76" s="1" t="s">
        <v>82</v>
      </c>
      <c r="D76" s="1" t="s">
        <v>57</v>
      </c>
      <c r="E76" s="1">
        <v>2</v>
      </c>
    </row>
    <row r="77" spans="1:5" ht="18" x14ac:dyDescent="0.35">
      <c r="A77" s="1" t="s">
        <v>136</v>
      </c>
      <c r="B77" s="1" t="s">
        <v>21</v>
      </c>
      <c r="C77" s="1" t="s">
        <v>61</v>
      </c>
      <c r="D77" s="1" t="s">
        <v>25</v>
      </c>
      <c r="E77" s="1">
        <v>4</v>
      </c>
    </row>
    <row r="78" spans="1:5" ht="18" x14ac:dyDescent="0.35">
      <c r="A78" s="1" t="s">
        <v>137</v>
      </c>
      <c r="B78" s="1" t="s">
        <v>2064</v>
      </c>
      <c r="C78" s="1" t="s">
        <v>92</v>
      </c>
      <c r="D78" s="1" t="s">
        <v>57</v>
      </c>
      <c r="E78" s="1">
        <v>2</v>
      </c>
    </row>
    <row r="79" spans="1:5" ht="18" x14ac:dyDescent="0.35">
      <c r="A79" s="1" t="s">
        <v>138</v>
      </c>
      <c r="B79" s="1" t="s">
        <v>2064</v>
      </c>
      <c r="C79" s="1" t="s">
        <v>82</v>
      </c>
      <c r="D79" s="1" t="s">
        <v>24</v>
      </c>
      <c r="E79" s="1">
        <v>3</v>
      </c>
    </row>
    <row r="80" spans="1:5" ht="18" x14ac:dyDescent="0.35">
      <c r="A80" s="1" t="s">
        <v>139</v>
      </c>
      <c r="B80" s="1" t="s">
        <v>44</v>
      </c>
      <c r="C80" s="1" t="s">
        <v>50</v>
      </c>
      <c r="D80" s="1" t="s">
        <v>25</v>
      </c>
      <c r="E80" s="1">
        <v>5</v>
      </c>
    </row>
    <row r="81" spans="1:5" ht="18" x14ac:dyDescent="0.35">
      <c r="A81" s="1" t="s">
        <v>140</v>
      </c>
      <c r="B81" s="1" t="s">
        <v>70</v>
      </c>
      <c r="C81" s="1" t="s">
        <v>82</v>
      </c>
      <c r="D81" s="1" t="s">
        <v>25</v>
      </c>
      <c r="E81" s="1">
        <v>3</v>
      </c>
    </row>
    <row r="82" spans="1:5" ht="18" x14ac:dyDescent="0.35">
      <c r="A82" s="1" t="s">
        <v>141</v>
      </c>
      <c r="B82" s="1" t="s">
        <v>31</v>
      </c>
      <c r="C82" s="1" t="s">
        <v>33</v>
      </c>
      <c r="D82" s="1" t="s">
        <v>24</v>
      </c>
      <c r="E82" s="1">
        <v>5</v>
      </c>
    </row>
    <row r="83" spans="1:5" ht="18" x14ac:dyDescent="0.35">
      <c r="A83" s="1" t="s">
        <v>142</v>
      </c>
      <c r="B83" s="1" t="s">
        <v>44</v>
      </c>
      <c r="C83" s="1" t="s">
        <v>33</v>
      </c>
      <c r="D83" s="1" t="s">
        <v>24</v>
      </c>
      <c r="E83" s="1">
        <v>5</v>
      </c>
    </row>
    <row r="84" spans="1:5" ht="18" x14ac:dyDescent="0.35">
      <c r="A84" s="1" t="s">
        <v>143</v>
      </c>
      <c r="B84" s="1" t="s">
        <v>70</v>
      </c>
      <c r="C84" s="1" t="s">
        <v>61</v>
      </c>
      <c r="D84" s="1" t="s">
        <v>25</v>
      </c>
      <c r="E84" s="1">
        <v>5</v>
      </c>
    </row>
    <row r="85" spans="1:5" ht="18" x14ac:dyDescent="0.35">
      <c r="A85" s="1" t="s">
        <v>144</v>
      </c>
      <c r="B85" s="1" t="s">
        <v>73</v>
      </c>
      <c r="C85" s="1" t="s">
        <v>33</v>
      </c>
      <c r="D85" s="1" t="s">
        <v>24</v>
      </c>
      <c r="E85" s="1">
        <v>3</v>
      </c>
    </row>
    <row r="86" spans="1:5" ht="18" x14ac:dyDescent="0.35">
      <c r="A86" s="1" t="s">
        <v>145</v>
      </c>
      <c r="B86" s="1" t="s">
        <v>44</v>
      </c>
      <c r="C86" s="1" t="s">
        <v>61</v>
      </c>
      <c r="D86" s="1" t="s">
        <v>25</v>
      </c>
      <c r="E86" s="1">
        <v>2</v>
      </c>
    </row>
    <row r="87" spans="1:5" ht="18" x14ac:dyDescent="0.35">
      <c r="A87" s="1" t="s">
        <v>146</v>
      </c>
      <c r="B87" s="1" t="s">
        <v>31</v>
      </c>
      <c r="C87" s="1" t="s">
        <v>61</v>
      </c>
      <c r="D87" s="1" t="s">
        <v>25</v>
      </c>
      <c r="E87" s="1">
        <v>1</v>
      </c>
    </row>
    <row r="88" spans="1:5" ht="18" x14ac:dyDescent="0.35">
      <c r="A88" s="1" t="s">
        <v>147</v>
      </c>
      <c r="B88" s="1" t="s">
        <v>31</v>
      </c>
      <c r="C88" s="1" t="s">
        <v>23</v>
      </c>
      <c r="D88" s="1" t="s">
        <v>24</v>
      </c>
      <c r="E88" s="1">
        <v>2</v>
      </c>
    </row>
    <row r="89" spans="1:5" ht="18" x14ac:dyDescent="0.35">
      <c r="A89" s="1" t="s">
        <v>148</v>
      </c>
      <c r="B89" s="1" t="s">
        <v>73</v>
      </c>
      <c r="C89" s="1" t="s">
        <v>23</v>
      </c>
      <c r="D89" s="1" t="s">
        <v>25</v>
      </c>
      <c r="E89" s="1">
        <v>3</v>
      </c>
    </row>
    <row r="90" spans="1:5" ht="18" x14ac:dyDescent="0.35">
      <c r="A90" s="1" t="s">
        <v>149</v>
      </c>
      <c r="B90" s="1" t="s">
        <v>31</v>
      </c>
      <c r="C90" s="1" t="s">
        <v>82</v>
      </c>
      <c r="D90" s="1" t="s">
        <v>34</v>
      </c>
      <c r="E90" s="1">
        <v>1</v>
      </c>
    </row>
    <row r="91" spans="1:5" ht="18" x14ac:dyDescent="0.35">
      <c r="A91" s="1" t="s">
        <v>150</v>
      </c>
      <c r="B91" s="1" t="s">
        <v>73</v>
      </c>
      <c r="C91" s="1" t="s">
        <v>66</v>
      </c>
      <c r="D91" s="1" t="s">
        <v>57</v>
      </c>
      <c r="E91" s="1">
        <v>2</v>
      </c>
    </row>
    <row r="92" spans="1:5" ht="18" x14ac:dyDescent="0.35">
      <c r="A92" s="1" t="s">
        <v>151</v>
      </c>
      <c r="B92" s="1" t="s">
        <v>56</v>
      </c>
      <c r="C92" s="1" t="s">
        <v>92</v>
      </c>
      <c r="D92" s="1" t="s">
        <v>24</v>
      </c>
      <c r="E92" s="1">
        <v>4</v>
      </c>
    </row>
    <row r="93" spans="1:5" ht="18" x14ac:dyDescent="0.35">
      <c r="A93" s="1" t="s">
        <v>152</v>
      </c>
      <c r="B93" s="1" t="s">
        <v>2064</v>
      </c>
      <c r="C93" s="1" t="s">
        <v>92</v>
      </c>
      <c r="D93" s="1" t="s">
        <v>57</v>
      </c>
      <c r="E93" s="1">
        <v>4</v>
      </c>
    </row>
    <row r="94" spans="1:5" ht="18" x14ac:dyDescent="0.35">
      <c r="A94" s="1" t="s">
        <v>153</v>
      </c>
      <c r="B94" s="1" t="s">
        <v>44</v>
      </c>
      <c r="C94" s="1" t="s">
        <v>33</v>
      </c>
      <c r="D94" s="1" t="s">
        <v>25</v>
      </c>
      <c r="E94" s="1">
        <v>5</v>
      </c>
    </row>
    <row r="95" spans="1:5" ht="18" x14ac:dyDescent="0.35">
      <c r="A95" s="1" t="s">
        <v>154</v>
      </c>
      <c r="B95" s="1" t="s">
        <v>2064</v>
      </c>
      <c r="C95" s="1" t="s">
        <v>33</v>
      </c>
      <c r="D95" s="1" t="s">
        <v>24</v>
      </c>
      <c r="E95" s="1">
        <v>4</v>
      </c>
    </row>
    <row r="96" spans="1:5" ht="18" x14ac:dyDescent="0.35">
      <c r="A96" s="1" t="s">
        <v>155</v>
      </c>
      <c r="B96" s="1" t="s">
        <v>44</v>
      </c>
      <c r="C96" s="1" t="s">
        <v>82</v>
      </c>
      <c r="D96" s="1" t="s">
        <v>24</v>
      </c>
      <c r="E96" s="1">
        <v>3</v>
      </c>
    </row>
    <row r="97" spans="1:5" ht="18" x14ac:dyDescent="0.35">
      <c r="A97" s="1" t="s">
        <v>156</v>
      </c>
      <c r="B97" s="1" t="s">
        <v>21</v>
      </c>
      <c r="C97" s="1" t="s">
        <v>66</v>
      </c>
      <c r="D97" s="1" t="s">
        <v>57</v>
      </c>
      <c r="E97" s="1">
        <v>1</v>
      </c>
    </row>
    <row r="98" spans="1:5" ht="18" x14ac:dyDescent="0.35">
      <c r="A98" s="1" t="s">
        <v>157</v>
      </c>
      <c r="B98" s="1" t="s">
        <v>56</v>
      </c>
      <c r="C98" s="1" t="s">
        <v>33</v>
      </c>
      <c r="D98" s="1" t="s">
        <v>57</v>
      </c>
      <c r="E98" s="1">
        <v>5</v>
      </c>
    </row>
    <row r="99" spans="1:5" ht="18" x14ac:dyDescent="0.35">
      <c r="A99" s="1" t="s">
        <v>158</v>
      </c>
      <c r="B99" s="1" t="s">
        <v>2064</v>
      </c>
      <c r="C99" s="1" t="s">
        <v>66</v>
      </c>
      <c r="D99" s="1" t="s">
        <v>25</v>
      </c>
      <c r="E99" s="1">
        <v>3</v>
      </c>
    </row>
    <row r="100" spans="1:5" ht="18" x14ac:dyDescent="0.35">
      <c r="A100" s="1" t="s">
        <v>159</v>
      </c>
      <c r="B100" s="1" t="s">
        <v>31</v>
      </c>
      <c r="C100" s="1" t="s">
        <v>23</v>
      </c>
      <c r="D100" s="1" t="s">
        <v>25</v>
      </c>
      <c r="E100" s="1">
        <v>2</v>
      </c>
    </row>
    <row r="101" spans="1:5" ht="18" x14ac:dyDescent="0.35">
      <c r="A101" s="1" t="s">
        <v>160</v>
      </c>
      <c r="B101" s="1" t="s">
        <v>31</v>
      </c>
      <c r="C101" s="1" t="s">
        <v>66</v>
      </c>
      <c r="D101" s="1" t="s">
        <v>34</v>
      </c>
      <c r="E101" s="1">
        <v>2</v>
      </c>
    </row>
    <row r="102" spans="1:5" ht="18" x14ac:dyDescent="0.35">
      <c r="A102" s="1" t="s">
        <v>161</v>
      </c>
      <c r="B102" s="1" t="s">
        <v>2064</v>
      </c>
      <c r="C102" s="1" t="s">
        <v>92</v>
      </c>
      <c r="D102" s="1" t="s">
        <v>25</v>
      </c>
      <c r="E102" s="1">
        <v>2</v>
      </c>
    </row>
    <row r="103" spans="1:5" ht="18" x14ac:dyDescent="0.35">
      <c r="A103" s="1" t="s">
        <v>162</v>
      </c>
      <c r="B103" s="1" t="s">
        <v>21</v>
      </c>
      <c r="C103" s="1" t="s">
        <v>50</v>
      </c>
      <c r="D103" s="1" t="s">
        <v>57</v>
      </c>
      <c r="E103" s="1">
        <v>4</v>
      </c>
    </row>
    <row r="104" spans="1:5" ht="18" x14ac:dyDescent="0.35">
      <c r="A104" s="1" t="s">
        <v>163</v>
      </c>
      <c r="B104" s="1" t="s">
        <v>31</v>
      </c>
      <c r="C104" s="1" t="s">
        <v>61</v>
      </c>
      <c r="D104" s="1" t="s">
        <v>34</v>
      </c>
      <c r="E104" s="1">
        <v>4</v>
      </c>
    </row>
    <row r="105" spans="1:5" ht="18" x14ac:dyDescent="0.35">
      <c r="A105" s="1" t="s">
        <v>164</v>
      </c>
      <c r="B105" s="1" t="s">
        <v>73</v>
      </c>
      <c r="C105" s="1" t="s">
        <v>66</v>
      </c>
      <c r="D105" s="1" t="s">
        <v>25</v>
      </c>
      <c r="E105" s="1">
        <v>3</v>
      </c>
    </row>
    <row r="106" spans="1:5" ht="18" x14ac:dyDescent="0.35">
      <c r="A106" s="1" t="s">
        <v>165</v>
      </c>
      <c r="B106" s="1" t="s">
        <v>31</v>
      </c>
      <c r="C106" s="1" t="s">
        <v>61</v>
      </c>
      <c r="D106" s="1" t="s">
        <v>34</v>
      </c>
      <c r="E106" s="1">
        <v>5</v>
      </c>
    </row>
    <row r="107" spans="1:5" ht="18" x14ac:dyDescent="0.35">
      <c r="A107" s="1" t="s">
        <v>166</v>
      </c>
      <c r="B107" s="1" t="s">
        <v>44</v>
      </c>
      <c r="C107" s="1" t="s">
        <v>82</v>
      </c>
      <c r="D107" s="1" t="s">
        <v>24</v>
      </c>
      <c r="E107" s="1">
        <v>2</v>
      </c>
    </row>
    <row r="108" spans="1:5" ht="18" x14ac:dyDescent="0.35">
      <c r="A108" s="1">
        <v>53333442</v>
      </c>
      <c r="B108" s="1" t="s">
        <v>73</v>
      </c>
      <c r="C108" s="1" t="s">
        <v>50</v>
      </c>
      <c r="D108" s="1" t="s">
        <v>25</v>
      </c>
      <c r="E108" s="1">
        <v>1</v>
      </c>
    </row>
    <row r="109" spans="1:5" ht="18" x14ac:dyDescent="0.35">
      <c r="A109" s="1" t="s">
        <v>167</v>
      </c>
      <c r="B109" s="1" t="s">
        <v>2064</v>
      </c>
      <c r="C109" s="1" t="s">
        <v>33</v>
      </c>
      <c r="D109" s="1" t="s">
        <v>57</v>
      </c>
      <c r="E109" s="1">
        <v>3</v>
      </c>
    </row>
    <row r="110" spans="1:5" ht="18" x14ac:dyDescent="0.35">
      <c r="A110" s="1" t="s">
        <v>168</v>
      </c>
      <c r="B110" s="1" t="s">
        <v>70</v>
      </c>
      <c r="C110" s="1" t="s">
        <v>66</v>
      </c>
      <c r="D110" s="1" t="s">
        <v>57</v>
      </c>
      <c r="E110" s="1">
        <v>2</v>
      </c>
    </row>
    <row r="111" spans="1:5" ht="18" x14ac:dyDescent="0.35">
      <c r="A111" s="1" t="s">
        <v>169</v>
      </c>
      <c r="B111" s="1" t="s">
        <v>56</v>
      </c>
      <c r="C111" s="1" t="s">
        <v>23</v>
      </c>
      <c r="D111" s="1" t="s">
        <v>24</v>
      </c>
      <c r="E111" s="1">
        <v>5</v>
      </c>
    </row>
    <row r="112" spans="1:5" ht="18" x14ac:dyDescent="0.35">
      <c r="A112" s="1" t="s">
        <v>170</v>
      </c>
      <c r="B112" s="1" t="s">
        <v>56</v>
      </c>
      <c r="C112" s="1" t="s">
        <v>33</v>
      </c>
      <c r="D112" s="1" t="s">
        <v>34</v>
      </c>
      <c r="E112" s="1">
        <v>3</v>
      </c>
    </row>
    <row r="113" spans="1:5" ht="18" x14ac:dyDescent="0.35">
      <c r="A113" s="1" t="s">
        <v>171</v>
      </c>
      <c r="B113" s="1" t="s">
        <v>21</v>
      </c>
      <c r="C113" s="1" t="s">
        <v>50</v>
      </c>
      <c r="D113" s="1" t="s">
        <v>24</v>
      </c>
      <c r="E113" s="1">
        <v>3</v>
      </c>
    </row>
    <row r="114" spans="1:5" ht="18" x14ac:dyDescent="0.35">
      <c r="A114" s="1" t="s">
        <v>172</v>
      </c>
      <c r="B114" s="1" t="s">
        <v>73</v>
      </c>
      <c r="C114" s="1" t="s">
        <v>66</v>
      </c>
      <c r="D114" s="1" t="s">
        <v>24</v>
      </c>
      <c r="E114" s="1">
        <v>2</v>
      </c>
    </row>
    <row r="115" spans="1:5" ht="18" x14ac:dyDescent="0.35">
      <c r="A115" s="1" t="s">
        <v>173</v>
      </c>
      <c r="B115" s="1" t="s">
        <v>73</v>
      </c>
      <c r="C115" s="1" t="s">
        <v>50</v>
      </c>
      <c r="D115" s="1" t="s">
        <v>34</v>
      </c>
      <c r="E115" s="1">
        <v>3</v>
      </c>
    </row>
    <row r="116" spans="1:5" ht="18" x14ac:dyDescent="0.35">
      <c r="A116" s="1" t="s">
        <v>174</v>
      </c>
      <c r="B116" s="1" t="s">
        <v>56</v>
      </c>
      <c r="C116" s="1" t="s">
        <v>50</v>
      </c>
      <c r="D116" s="1" t="s">
        <v>34</v>
      </c>
      <c r="E116" s="1">
        <v>5</v>
      </c>
    </row>
    <row r="117" spans="1:5" ht="18" x14ac:dyDescent="0.35">
      <c r="A117" s="1" t="s">
        <v>175</v>
      </c>
      <c r="B117" s="1" t="s">
        <v>56</v>
      </c>
      <c r="C117" s="1" t="s">
        <v>92</v>
      </c>
      <c r="D117" s="1" t="s">
        <v>25</v>
      </c>
      <c r="E117" s="1">
        <v>3</v>
      </c>
    </row>
    <row r="118" spans="1:5" ht="18" x14ac:dyDescent="0.35">
      <c r="A118" s="1" t="s">
        <v>176</v>
      </c>
      <c r="B118" s="1" t="s">
        <v>31</v>
      </c>
      <c r="C118" s="1" t="s">
        <v>33</v>
      </c>
      <c r="D118" s="1" t="s">
        <v>57</v>
      </c>
      <c r="E118" s="1">
        <v>4</v>
      </c>
    </row>
    <row r="119" spans="1:5" ht="18" x14ac:dyDescent="0.35">
      <c r="A119" s="1" t="s">
        <v>177</v>
      </c>
      <c r="B119" s="1" t="s">
        <v>21</v>
      </c>
      <c r="C119" s="1" t="s">
        <v>82</v>
      </c>
      <c r="D119" s="1" t="s">
        <v>25</v>
      </c>
      <c r="E119" s="1">
        <v>2</v>
      </c>
    </row>
    <row r="120" spans="1:5" ht="18" x14ac:dyDescent="0.35">
      <c r="A120" s="1" t="s">
        <v>178</v>
      </c>
      <c r="B120" s="1" t="s">
        <v>73</v>
      </c>
      <c r="C120" s="1" t="s">
        <v>82</v>
      </c>
      <c r="D120" s="1" t="s">
        <v>34</v>
      </c>
      <c r="E120" s="1">
        <v>2</v>
      </c>
    </row>
    <row r="121" spans="1:5" ht="18" x14ac:dyDescent="0.35">
      <c r="A121" s="1" t="s">
        <v>179</v>
      </c>
      <c r="B121" s="1" t="s">
        <v>2064</v>
      </c>
      <c r="C121" s="1" t="s">
        <v>23</v>
      </c>
      <c r="D121" s="1" t="s">
        <v>57</v>
      </c>
      <c r="E121" s="1">
        <v>5</v>
      </c>
    </row>
    <row r="122" spans="1:5" ht="18" x14ac:dyDescent="0.35">
      <c r="A122" s="1" t="s">
        <v>180</v>
      </c>
      <c r="B122" s="1" t="s">
        <v>70</v>
      </c>
      <c r="C122" s="1" t="s">
        <v>66</v>
      </c>
      <c r="D122" s="1" t="s">
        <v>24</v>
      </c>
      <c r="E122" s="1">
        <v>5</v>
      </c>
    </row>
    <row r="123" spans="1:5" ht="18" x14ac:dyDescent="0.35">
      <c r="A123" s="1" t="s">
        <v>181</v>
      </c>
      <c r="B123" s="1" t="s">
        <v>70</v>
      </c>
      <c r="C123" s="1" t="s">
        <v>61</v>
      </c>
      <c r="D123" s="1" t="s">
        <v>24</v>
      </c>
      <c r="E123" s="1">
        <v>2</v>
      </c>
    </row>
    <row r="124" spans="1:5" ht="18" x14ac:dyDescent="0.35">
      <c r="A124" s="1" t="s">
        <v>182</v>
      </c>
      <c r="B124" s="1" t="s">
        <v>56</v>
      </c>
      <c r="C124" s="1" t="s">
        <v>50</v>
      </c>
      <c r="D124" s="1" t="s">
        <v>57</v>
      </c>
      <c r="E124" s="1">
        <v>3</v>
      </c>
    </row>
    <row r="125" spans="1:5" ht="18" x14ac:dyDescent="0.35">
      <c r="A125" s="1" t="s">
        <v>183</v>
      </c>
      <c r="B125" s="1" t="s">
        <v>21</v>
      </c>
      <c r="C125" s="1" t="s">
        <v>33</v>
      </c>
      <c r="D125" s="1" t="s">
        <v>34</v>
      </c>
      <c r="E125" s="1">
        <v>5</v>
      </c>
    </row>
    <row r="126" spans="1:5" ht="18" x14ac:dyDescent="0.35">
      <c r="A126" s="2" t="s">
        <v>184</v>
      </c>
      <c r="B126" s="1" t="s">
        <v>70</v>
      </c>
      <c r="C126" s="1" t="s">
        <v>50</v>
      </c>
      <c r="D126" s="1" t="s">
        <v>24</v>
      </c>
      <c r="E126" s="1">
        <v>1</v>
      </c>
    </row>
    <row r="127" spans="1:5" ht="18" x14ac:dyDescent="0.35">
      <c r="A127" s="2" t="s">
        <v>185</v>
      </c>
      <c r="B127" s="1" t="s">
        <v>21</v>
      </c>
      <c r="C127" s="1" t="s">
        <v>33</v>
      </c>
      <c r="D127" s="1" t="s">
        <v>34</v>
      </c>
      <c r="E127" s="1">
        <v>5</v>
      </c>
    </row>
    <row r="128" spans="1:5" ht="18" x14ac:dyDescent="0.35">
      <c r="A128" s="1" t="s">
        <v>186</v>
      </c>
      <c r="B128" s="1" t="s">
        <v>2064</v>
      </c>
      <c r="C128" s="1" t="s">
        <v>33</v>
      </c>
      <c r="D128" s="1" t="s">
        <v>24</v>
      </c>
      <c r="E128" s="1">
        <v>3</v>
      </c>
    </row>
    <row r="129" spans="1:5" ht="18" x14ac:dyDescent="0.35">
      <c r="A129" s="1" t="s">
        <v>187</v>
      </c>
      <c r="B129" s="1" t="s">
        <v>56</v>
      </c>
      <c r="C129" s="1" t="s">
        <v>61</v>
      </c>
      <c r="D129" s="1" t="s">
        <v>34</v>
      </c>
      <c r="E129" s="1">
        <v>3</v>
      </c>
    </row>
    <row r="130" spans="1:5" ht="18" x14ac:dyDescent="0.35">
      <c r="A130" s="1" t="s">
        <v>188</v>
      </c>
      <c r="B130" s="1" t="s">
        <v>70</v>
      </c>
      <c r="C130" s="1" t="s">
        <v>82</v>
      </c>
      <c r="D130" s="1" t="s">
        <v>34</v>
      </c>
      <c r="E130" s="1">
        <v>5</v>
      </c>
    </row>
    <row r="131" spans="1:5" ht="18" x14ac:dyDescent="0.35">
      <c r="A131" s="1" t="s">
        <v>189</v>
      </c>
      <c r="B131" s="1" t="s">
        <v>2064</v>
      </c>
      <c r="C131" s="1" t="s">
        <v>82</v>
      </c>
      <c r="D131" s="1" t="s">
        <v>34</v>
      </c>
      <c r="E131" s="1">
        <v>4</v>
      </c>
    </row>
    <row r="132" spans="1:5" ht="18" x14ac:dyDescent="0.35">
      <c r="A132" s="1" t="s">
        <v>190</v>
      </c>
      <c r="B132" s="1" t="s">
        <v>21</v>
      </c>
      <c r="C132" s="1" t="s">
        <v>61</v>
      </c>
      <c r="D132" s="1" t="s">
        <v>25</v>
      </c>
      <c r="E132" s="1">
        <v>1</v>
      </c>
    </row>
    <row r="133" spans="1:5" ht="18" x14ac:dyDescent="0.35">
      <c r="A133" s="1" t="s">
        <v>191</v>
      </c>
      <c r="B133" s="1" t="s">
        <v>21</v>
      </c>
      <c r="C133" s="1" t="s">
        <v>61</v>
      </c>
      <c r="D133" s="1" t="s">
        <v>57</v>
      </c>
      <c r="E133" s="1">
        <v>4</v>
      </c>
    </row>
    <row r="134" spans="1:5" ht="18" x14ac:dyDescent="0.35">
      <c r="A134" s="1" t="s">
        <v>192</v>
      </c>
      <c r="B134" s="1" t="s">
        <v>21</v>
      </c>
      <c r="C134" s="1" t="s">
        <v>82</v>
      </c>
      <c r="D134" s="1" t="s">
        <v>34</v>
      </c>
      <c r="E134" s="1">
        <v>5</v>
      </c>
    </row>
    <row r="135" spans="1:5" ht="18" x14ac:dyDescent="0.35">
      <c r="A135" s="1" t="s">
        <v>193</v>
      </c>
      <c r="B135" s="1" t="s">
        <v>44</v>
      </c>
      <c r="C135" s="1" t="s">
        <v>61</v>
      </c>
      <c r="D135" s="1" t="s">
        <v>34</v>
      </c>
      <c r="E135" s="1">
        <v>1</v>
      </c>
    </row>
    <row r="136" spans="1:5" ht="18" x14ac:dyDescent="0.35">
      <c r="A136" s="1" t="s">
        <v>194</v>
      </c>
      <c r="B136" s="1" t="s">
        <v>31</v>
      </c>
      <c r="C136" s="1" t="s">
        <v>82</v>
      </c>
      <c r="D136" s="1" t="s">
        <v>34</v>
      </c>
      <c r="E136" s="1">
        <v>1</v>
      </c>
    </row>
    <row r="137" spans="1:5" ht="18" x14ac:dyDescent="0.35">
      <c r="A137" s="1" t="s">
        <v>195</v>
      </c>
      <c r="B137" s="1" t="s">
        <v>56</v>
      </c>
      <c r="C137" s="1" t="s">
        <v>82</v>
      </c>
      <c r="D137" s="1" t="s">
        <v>34</v>
      </c>
      <c r="E137" s="1">
        <v>5</v>
      </c>
    </row>
    <row r="138" spans="1:5" ht="18" x14ac:dyDescent="0.35">
      <c r="A138" s="1" t="s">
        <v>196</v>
      </c>
      <c r="B138" s="1" t="s">
        <v>70</v>
      </c>
      <c r="C138" s="1" t="s">
        <v>82</v>
      </c>
      <c r="D138" s="1" t="s">
        <v>25</v>
      </c>
      <c r="E138" s="1">
        <v>1</v>
      </c>
    </row>
    <row r="139" spans="1:5" ht="18" x14ac:dyDescent="0.35">
      <c r="A139" s="1" t="s">
        <v>197</v>
      </c>
      <c r="B139" s="1" t="s">
        <v>31</v>
      </c>
      <c r="C139" s="1" t="s">
        <v>33</v>
      </c>
      <c r="D139" s="1" t="s">
        <v>34</v>
      </c>
      <c r="E139" s="1">
        <v>2</v>
      </c>
    </row>
    <row r="140" spans="1:5" ht="18" x14ac:dyDescent="0.35">
      <c r="A140" s="1" t="s">
        <v>198</v>
      </c>
      <c r="B140" s="1" t="s">
        <v>2064</v>
      </c>
      <c r="C140" s="1" t="s">
        <v>33</v>
      </c>
      <c r="D140" s="1" t="s">
        <v>24</v>
      </c>
      <c r="E140" s="1">
        <v>2</v>
      </c>
    </row>
    <row r="141" spans="1:5" ht="18" x14ac:dyDescent="0.35">
      <c r="A141" s="1" t="s">
        <v>199</v>
      </c>
      <c r="B141" s="1" t="s">
        <v>73</v>
      </c>
      <c r="C141" s="1" t="s">
        <v>82</v>
      </c>
      <c r="D141" s="1" t="s">
        <v>24</v>
      </c>
      <c r="E141" s="1">
        <v>2</v>
      </c>
    </row>
    <row r="142" spans="1:5" ht="18" x14ac:dyDescent="0.35">
      <c r="A142" s="1" t="s">
        <v>200</v>
      </c>
      <c r="B142" s="1" t="s">
        <v>70</v>
      </c>
      <c r="C142" s="1" t="s">
        <v>82</v>
      </c>
      <c r="D142" s="1" t="s">
        <v>24</v>
      </c>
      <c r="E142" s="1">
        <v>4</v>
      </c>
    </row>
    <row r="143" spans="1:5" ht="18" x14ac:dyDescent="0.35">
      <c r="A143" s="1" t="s">
        <v>201</v>
      </c>
      <c r="B143" s="1" t="s">
        <v>44</v>
      </c>
      <c r="C143" s="1" t="s">
        <v>33</v>
      </c>
      <c r="D143" s="1" t="s">
        <v>57</v>
      </c>
      <c r="E143" s="1">
        <v>4</v>
      </c>
    </row>
    <row r="144" spans="1:5" ht="18" x14ac:dyDescent="0.35">
      <c r="A144" s="1" t="s">
        <v>202</v>
      </c>
      <c r="B144" s="1" t="s">
        <v>44</v>
      </c>
      <c r="C144" s="1" t="s">
        <v>66</v>
      </c>
      <c r="D144" s="1" t="s">
        <v>24</v>
      </c>
      <c r="E144" s="1">
        <v>4</v>
      </c>
    </row>
    <row r="145" spans="1:5" ht="18" x14ac:dyDescent="0.35">
      <c r="A145" s="1" t="s">
        <v>203</v>
      </c>
      <c r="B145" s="1" t="s">
        <v>2064</v>
      </c>
      <c r="C145" s="1" t="s">
        <v>23</v>
      </c>
      <c r="D145" s="1" t="s">
        <v>24</v>
      </c>
      <c r="E145" s="1">
        <v>1</v>
      </c>
    </row>
    <row r="146" spans="1:5" ht="18" x14ac:dyDescent="0.35">
      <c r="A146" s="2" t="s">
        <v>204</v>
      </c>
      <c r="B146" s="1" t="s">
        <v>70</v>
      </c>
      <c r="C146" s="1" t="s">
        <v>66</v>
      </c>
      <c r="D146" s="1" t="s">
        <v>24</v>
      </c>
      <c r="E146" s="1">
        <v>1</v>
      </c>
    </row>
    <row r="147" spans="1:5" ht="18" x14ac:dyDescent="0.35">
      <c r="A147" s="2" t="s">
        <v>205</v>
      </c>
      <c r="B147" s="1" t="s">
        <v>21</v>
      </c>
      <c r="C147" s="1" t="s">
        <v>23</v>
      </c>
      <c r="D147" s="1" t="s">
        <v>57</v>
      </c>
      <c r="E147" s="1">
        <v>3</v>
      </c>
    </row>
    <row r="148" spans="1:5" ht="18" x14ac:dyDescent="0.35">
      <c r="A148" s="1" t="s">
        <v>206</v>
      </c>
      <c r="B148" s="1" t="s">
        <v>73</v>
      </c>
      <c r="C148" s="1" t="s">
        <v>50</v>
      </c>
      <c r="D148" s="1" t="s">
        <v>34</v>
      </c>
      <c r="E148" s="1">
        <v>1</v>
      </c>
    </row>
    <row r="149" spans="1:5" ht="18" x14ac:dyDescent="0.35">
      <c r="A149" s="1" t="s">
        <v>207</v>
      </c>
      <c r="B149" s="1" t="s">
        <v>31</v>
      </c>
      <c r="C149" s="1" t="s">
        <v>82</v>
      </c>
      <c r="D149" s="1" t="s">
        <v>57</v>
      </c>
      <c r="E149" s="1">
        <v>4</v>
      </c>
    </row>
    <row r="150" spans="1:5" ht="18" x14ac:dyDescent="0.35">
      <c r="A150" s="1">
        <v>35737949</v>
      </c>
      <c r="B150" s="1" t="s">
        <v>44</v>
      </c>
      <c r="C150" s="1" t="s">
        <v>23</v>
      </c>
      <c r="D150" s="1" t="s">
        <v>57</v>
      </c>
      <c r="E150" s="1">
        <v>1</v>
      </c>
    </row>
    <row r="151" spans="1:5" ht="18" x14ac:dyDescent="0.35">
      <c r="A151" s="1" t="s">
        <v>208</v>
      </c>
      <c r="B151" s="1" t="s">
        <v>56</v>
      </c>
      <c r="C151" s="1" t="s">
        <v>92</v>
      </c>
      <c r="D151" s="1" t="s">
        <v>24</v>
      </c>
      <c r="E151" s="1">
        <v>1</v>
      </c>
    </row>
    <row r="152" spans="1:5" ht="18" x14ac:dyDescent="0.35">
      <c r="A152" s="1" t="s">
        <v>209</v>
      </c>
      <c r="B152" s="1" t="s">
        <v>2064</v>
      </c>
      <c r="C152" s="1" t="s">
        <v>92</v>
      </c>
      <c r="D152" s="1" t="s">
        <v>24</v>
      </c>
      <c r="E152" s="1">
        <v>3</v>
      </c>
    </row>
    <row r="153" spans="1:5" ht="18" x14ac:dyDescent="0.35">
      <c r="A153" s="1" t="s">
        <v>210</v>
      </c>
      <c r="B153" s="1" t="s">
        <v>56</v>
      </c>
      <c r="C153" s="1" t="s">
        <v>61</v>
      </c>
      <c r="D153" s="1" t="s">
        <v>34</v>
      </c>
      <c r="E153" s="1">
        <v>4</v>
      </c>
    </row>
    <row r="154" spans="1:5" ht="18" x14ac:dyDescent="0.35">
      <c r="A154" s="1" t="s">
        <v>211</v>
      </c>
      <c r="B154" s="1" t="s">
        <v>31</v>
      </c>
      <c r="C154" s="1" t="s">
        <v>50</v>
      </c>
      <c r="D154" s="1" t="s">
        <v>57</v>
      </c>
      <c r="E154" s="1">
        <v>5</v>
      </c>
    </row>
    <row r="155" spans="1:5" ht="18" x14ac:dyDescent="0.35">
      <c r="A155" s="1" t="s">
        <v>212</v>
      </c>
      <c r="B155" s="1" t="s">
        <v>56</v>
      </c>
      <c r="C155" s="1" t="s">
        <v>61</v>
      </c>
      <c r="D155" s="1" t="s">
        <v>24</v>
      </c>
      <c r="E155" s="1">
        <v>1</v>
      </c>
    </row>
    <row r="156" spans="1:5" ht="18" x14ac:dyDescent="0.35">
      <c r="A156" s="1" t="s">
        <v>213</v>
      </c>
      <c r="B156" s="1" t="s">
        <v>44</v>
      </c>
      <c r="C156" s="1" t="s">
        <v>82</v>
      </c>
      <c r="D156" s="1" t="s">
        <v>34</v>
      </c>
      <c r="E156" s="1">
        <v>3</v>
      </c>
    </row>
    <row r="157" spans="1:5" ht="18" x14ac:dyDescent="0.35">
      <c r="A157" s="1" t="s">
        <v>214</v>
      </c>
      <c r="B157" s="1" t="s">
        <v>56</v>
      </c>
      <c r="C157" s="1" t="s">
        <v>82</v>
      </c>
      <c r="D157" s="1" t="s">
        <v>25</v>
      </c>
      <c r="E157" s="1">
        <v>1</v>
      </c>
    </row>
    <row r="158" spans="1:5" ht="18" x14ac:dyDescent="0.35">
      <c r="A158" s="1" t="s">
        <v>215</v>
      </c>
      <c r="B158" s="1" t="s">
        <v>56</v>
      </c>
      <c r="C158" s="1" t="s">
        <v>23</v>
      </c>
      <c r="D158" s="1" t="s">
        <v>25</v>
      </c>
      <c r="E158" s="1">
        <v>5</v>
      </c>
    </row>
    <row r="159" spans="1:5" ht="18" x14ac:dyDescent="0.35">
      <c r="A159" s="1" t="s">
        <v>216</v>
      </c>
      <c r="B159" s="1" t="s">
        <v>2064</v>
      </c>
      <c r="C159" s="1" t="s">
        <v>92</v>
      </c>
      <c r="D159" s="1" t="s">
        <v>57</v>
      </c>
      <c r="E159" s="1">
        <v>5</v>
      </c>
    </row>
    <row r="160" spans="1:5" ht="18" x14ac:dyDescent="0.35">
      <c r="A160" s="1" t="s">
        <v>217</v>
      </c>
      <c r="B160" s="1" t="s">
        <v>2064</v>
      </c>
      <c r="C160" s="1" t="s">
        <v>61</v>
      </c>
      <c r="D160" s="1" t="s">
        <v>57</v>
      </c>
      <c r="E160" s="1">
        <v>3</v>
      </c>
    </row>
    <row r="161" spans="1:5" ht="18" x14ac:dyDescent="0.35">
      <c r="A161" s="1" t="s">
        <v>218</v>
      </c>
      <c r="B161" s="1" t="s">
        <v>70</v>
      </c>
      <c r="C161" s="1" t="s">
        <v>61</v>
      </c>
      <c r="D161" s="1" t="s">
        <v>34</v>
      </c>
      <c r="E161" s="1">
        <v>5</v>
      </c>
    </row>
    <row r="162" spans="1:5" ht="18" x14ac:dyDescent="0.35">
      <c r="A162" s="2">
        <v>701000000000</v>
      </c>
      <c r="B162" s="1" t="s">
        <v>73</v>
      </c>
      <c r="C162" s="1" t="s">
        <v>33</v>
      </c>
      <c r="D162" s="1" t="s">
        <v>34</v>
      </c>
      <c r="E162" s="1">
        <v>1</v>
      </c>
    </row>
    <row r="163" spans="1:5" ht="18" x14ac:dyDescent="0.35">
      <c r="A163" s="1" t="s">
        <v>219</v>
      </c>
      <c r="B163" s="1" t="s">
        <v>2064</v>
      </c>
      <c r="C163" s="1" t="s">
        <v>92</v>
      </c>
      <c r="D163" s="1" t="s">
        <v>25</v>
      </c>
      <c r="E163" s="1">
        <v>3</v>
      </c>
    </row>
    <row r="164" spans="1:5" ht="18" x14ac:dyDescent="0.35">
      <c r="A164" s="1" t="s">
        <v>220</v>
      </c>
      <c r="B164" s="1" t="s">
        <v>31</v>
      </c>
      <c r="C164" s="1" t="s">
        <v>66</v>
      </c>
      <c r="D164" s="1" t="s">
        <v>57</v>
      </c>
      <c r="E164" s="1">
        <v>2</v>
      </c>
    </row>
    <row r="165" spans="1:5" ht="18" x14ac:dyDescent="0.35">
      <c r="A165" s="1" t="s">
        <v>221</v>
      </c>
      <c r="B165" s="1" t="s">
        <v>56</v>
      </c>
      <c r="C165" s="1" t="s">
        <v>33</v>
      </c>
      <c r="D165" s="1" t="s">
        <v>57</v>
      </c>
      <c r="E165" s="1">
        <v>3</v>
      </c>
    </row>
    <row r="166" spans="1:5" ht="18" x14ac:dyDescent="0.35">
      <c r="A166" s="1" t="s">
        <v>222</v>
      </c>
      <c r="B166" s="1" t="s">
        <v>56</v>
      </c>
      <c r="C166" s="1" t="s">
        <v>92</v>
      </c>
      <c r="D166" s="1" t="s">
        <v>24</v>
      </c>
      <c r="E166" s="1">
        <v>5</v>
      </c>
    </row>
    <row r="167" spans="1:5" ht="18" x14ac:dyDescent="0.35">
      <c r="A167" s="1" t="s">
        <v>223</v>
      </c>
      <c r="B167" s="1" t="s">
        <v>44</v>
      </c>
      <c r="C167" s="1" t="s">
        <v>23</v>
      </c>
      <c r="D167" s="1" t="s">
        <v>24</v>
      </c>
      <c r="E167" s="1">
        <v>1</v>
      </c>
    </row>
    <row r="168" spans="1:5" ht="18" x14ac:dyDescent="0.35">
      <c r="A168" s="1" t="s">
        <v>224</v>
      </c>
      <c r="B168" s="1" t="s">
        <v>73</v>
      </c>
      <c r="C168" s="1" t="s">
        <v>23</v>
      </c>
      <c r="D168" s="1" t="s">
        <v>34</v>
      </c>
      <c r="E168" s="1">
        <v>3</v>
      </c>
    </row>
    <row r="169" spans="1:5" ht="18" x14ac:dyDescent="0.35">
      <c r="A169" s="1" t="s">
        <v>225</v>
      </c>
      <c r="B169" s="1" t="s">
        <v>73</v>
      </c>
      <c r="C169" s="1" t="s">
        <v>61</v>
      </c>
      <c r="D169" s="1" t="s">
        <v>57</v>
      </c>
      <c r="E169" s="1">
        <v>4</v>
      </c>
    </row>
    <row r="170" spans="1:5" ht="18" x14ac:dyDescent="0.35">
      <c r="A170" s="1" t="s">
        <v>226</v>
      </c>
      <c r="B170" s="1" t="s">
        <v>70</v>
      </c>
      <c r="C170" s="1" t="s">
        <v>33</v>
      </c>
      <c r="D170" s="1" t="s">
        <v>34</v>
      </c>
      <c r="E170" s="1">
        <v>1</v>
      </c>
    </row>
    <row r="171" spans="1:5" ht="18" x14ac:dyDescent="0.35">
      <c r="A171" s="1" t="s">
        <v>227</v>
      </c>
      <c r="B171" s="1" t="s">
        <v>70</v>
      </c>
      <c r="C171" s="1" t="s">
        <v>33</v>
      </c>
      <c r="D171" s="1" t="s">
        <v>34</v>
      </c>
      <c r="E171" s="1">
        <v>3</v>
      </c>
    </row>
    <row r="172" spans="1:5" ht="18" x14ac:dyDescent="0.35">
      <c r="A172" s="1" t="s">
        <v>228</v>
      </c>
      <c r="B172" s="1" t="s">
        <v>31</v>
      </c>
      <c r="C172" s="1" t="s">
        <v>33</v>
      </c>
      <c r="D172" s="1" t="s">
        <v>34</v>
      </c>
      <c r="E172" s="1">
        <v>4</v>
      </c>
    </row>
    <row r="173" spans="1:5" ht="18" x14ac:dyDescent="0.35">
      <c r="A173" s="1" t="s">
        <v>229</v>
      </c>
      <c r="B173" s="1" t="s">
        <v>31</v>
      </c>
      <c r="C173" s="1" t="s">
        <v>33</v>
      </c>
      <c r="D173" s="1" t="s">
        <v>24</v>
      </c>
      <c r="E173" s="1">
        <v>3</v>
      </c>
    </row>
    <row r="174" spans="1:5" ht="18" x14ac:dyDescent="0.35">
      <c r="A174" s="1" t="s">
        <v>230</v>
      </c>
      <c r="B174" s="1" t="s">
        <v>31</v>
      </c>
      <c r="C174" s="1" t="s">
        <v>92</v>
      </c>
      <c r="D174" s="1" t="s">
        <v>34</v>
      </c>
      <c r="E174" s="1">
        <v>3</v>
      </c>
    </row>
    <row r="175" spans="1:5" ht="18" x14ac:dyDescent="0.35">
      <c r="A175" s="1">
        <v>37426413</v>
      </c>
      <c r="B175" s="1" t="s">
        <v>70</v>
      </c>
      <c r="C175" s="1" t="s">
        <v>33</v>
      </c>
      <c r="D175" s="1" t="s">
        <v>24</v>
      </c>
      <c r="E175" s="1">
        <v>1</v>
      </c>
    </row>
    <row r="176" spans="1:5" ht="18" x14ac:dyDescent="0.35">
      <c r="A176" s="1" t="s">
        <v>231</v>
      </c>
      <c r="B176" s="1" t="s">
        <v>2064</v>
      </c>
      <c r="C176" s="1" t="s">
        <v>33</v>
      </c>
      <c r="D176" s="1" t="s">
        <v>25</v>
      </c>
      <c r="E176" s="1">
        <v>5</v>
      </c>
    </row>
    <row r="177" spans="1:5" ht="18" x14ac:dyDescent="0.35">
      <c r="A177" s="1" t="s">
        <v>232</v>
      </c>
      <c r="B177" s="1" t="s">
        <v>70</v>
      </c>
      <c r="C177" s="1" t="s">
        <v>61</v>
      </c>
      <c r="D177" s="1" t="s">
        <v>25</v>
      </c>
      <c r="E177" s="1">
        <v>4</v>
      </c>
    </row>
    <row r="178" spans="1:5" ht="18" x14ac:dyDescent="0.35">
      <c r="A178" s="1" t="s">
        <v>233</v>
      </c>
      <c r="B178" s="1" t="s">
        <v>21</v>
      </c>
      <c r="C178" s="1" t="s">
        <v>82</v>
      </c>
      <c r="D178" s="1" t="s">
        <v>57</v>
      </c>
      <c r="E178" s="1">
        <v>4</v>
      </c>
    </row>
    <row r="179" spans="1:5" ht="18" x14ac:dyDescent="0.35">
      <c r="A179" s="1" t="s">
        <v>234</v>
      </c>
      <c r="B179" s="1" t="s">
        <v>56</v>
      </c>
      <c r="C179" s="1" t="s">
        <v>92</v>
      </c>
      <c r="D179" s="1" t="s">
        <v>34</v>
      </c>
      <c r="E179" s="1">
        <v>4</v>
      </c>
    </row>
    <row r="180" spans="1:5" ht="18" x14ac:dyDescent="0.35">
      <c r="A180" s="1" t="s">
        <v>235</v>
      </c>
      <c r="B180" s="1" t="s">
        <v>73</v>
      </c>
      <c r="C180" s="1" t="s">
        <v>61</v>
      </c>
      <c r="D180" s="1" t="s">
        <v>57</v>
      </c>
      <c r="E180" s="1">
        <v>4</v>
      </c>
    </row>
    <row r="181" spans="1:5" ht="18" x14ac:dyDescent="0.35">
      <c r="A181" s="1" t="s">
        <v>236</v>
      </c>
      <c r="B181" s="1" t="s">
        <v>56</v>
      </c>
      <c r="C181" s="1" t="s">
        <v>61</v>
      </c>
      <c r="D181" s="1" t="s">
        <v>34</v>
      </c>
      <c r="E181" s="1">
        <v>2</v>
      </c>
    </row>
    <row r="182" spans="1:5" ht="18" x14ac:dyDescent="0.35">
      <c r="A182" s="1">
        <v>5543578</v>
      </c>
      <c r="B182" s="1" t="s">
        <v>21</v>
      </c>
      <c r="C182" s="1" t="s">
        <v>33</v>
      </c>
      <c r="D182" s="1" t="s">
        <v>57</v>
      </c>
      <c r="E182" s="1">
        <v>1</v>
      </c>
    </row>
    <row r="183" spans="1:5" ht="18" x14ac:dyDescent="0.35">
      <c r="A183" s="1" t="s">
        <v>237</v>
      </c>
      <c r="B183" s="1" t="s">
        <v>73</v>
      </c>
      <c r="C183" s="1" t="s">
        <v>92</v>
      </c>
      <c r="D183" s="1" t="s">
        <v>34</v>
      </c>
      <c r="E183" s="1">
        <v>5</v>
      </c>
    </row>
    <row r="184" spans="1:5" ht="18" x14ac:dyDescent="0.35">
      <c r="A184" s="1" t="s">
        <v>238</v>
      </c>
      <c r="B184" s="1" t="s">
        <v>56</v>
      </c>
      <c r="C184" s="1" t="s">
        <v>82</v>
      </c>
      <c r="D184" s="1" t="s">
        <v>34</v>
      </c>
      <c r="E184" s="1">
        <v>1</v>
      </c>
    </row>
    <row r="185" spans="1:5" ht="18" x14ac:dyDescent="0.35">
      <c r="A185" s="1" t="s">
        <v>239</v>
      </c>
      <c r="B185" s="1" t="s">
        <v>70</v>
      </c>
      <c r="C185" s="1" t="s">
        <v>50</v>
      </c>
      <c r="D185" s="1" t="s">
        <v>57</v>
      </c>
      <c r="E185" s="1">
        <v>5</v>
      </c>
    </row>
    <row r="186" spans="1:5" ht="18" x14ac:dyDescent="0.35">
      <c r="A186" s="1" t="s">
        <v>240</v>
      </c>
      <c r="B186" s="1" t="s">
        <v>44</v>
      </c>
      <c r="C186" s="1" t="s">
        <v>82</v>
      </c>
      <c r="D186" s="1" t="s">
        <v>57</v>
      </c>
      <c r="E186" s="1">
        <v>5</v>
      </c>
    </row>
    <row r="187" spans="1:5" ht="18" x14ac:dyDescent="0.35">
      <c r="A187" s="1" t="s">
        <v>241</v>
      </c>
      <c r="B187" s="1" t="s">
        <v>44</v>
      </c>
      <c r="C187" s="1" t="s">
        <v>66</v>
      </c>
      <c r="D187" s="1" t="s">
        <v>24</v>
      </c>
      <c r="E187" s="1">
        <v>4</v>
      </c>
    </row>
    <row r="188" spans="1:5" ht="18" x14ac:dyDescent="0.35">
      <c r="A188" s="1" t="s">
        <v>242</v>
      </c>
      <c r="B188" s="1" t="s">
        <v>21</v>
      </c>
      <c r="C188" s="1" t="s">
        <v>50</v>
      </c>
      <c r="D188" s="1" t="s">
        <v>34</v>
      </c>
      <c r="E188" s="1">
        <v>3</v>
      </c>
    </row>
    <row r="189" spans="1:5" ht="18" x14ac:dyDescent="0.35">
      <c r="A189" s="1" t="s">
        <v>243</v>
      </c>
      <c r="B189" s="1" t="s">
        <v>21</v>
      </c>
      <c r="C189" s="1" t="s">
        <v>33</v>
      </c>
      <c r="D189" s="1" t="s">
        <v>25</v>
      </c>
      <c r="E189" s="1">
        <v>3</v>
      </c>
    </row>
    <row r="190" spans="1:5" ht="18" x14ac:dyDescent="0.35">
      <c r="A190" s="1" t="s">
        <v>244</v>
      </c>
      <c r="B190" s="1" t="s">
        <v>70</v>
      </c>
      <c r="C190" s="1" t="s">
        <v>66</v>
      </c>
      <c r="D190" s="1" t="s">
        <v>24</v>
      </c>
      <c r="E190" s="1">
        <v>2</v>
      </c>
    </row>
    <row r="191" spans="1:5" ht="18" x14ac:dyDescent="0.35">
      <c r="A191" s="1" t="s">
        <v>245</v>
      </c>
      <c r="B191" s="1" t="s">
        <v>73</v>
      </c>
      <c r="C191" s="1" t="s">
        <v>82</v>
      </c>
      <c r="D191" s="1" t="s">
        <v>25</v>
      </c>
      <c r="E191" s="1">
        <v>2</v>
      </c>
    </row>
    <row r="192" spans="1:5" ht="18" x14ac:dyDescent="0.35">
      <c r="A192" s="1" t="s">
        <v>246</v>
      </c>
      <c r="B192" s="1" t="s">
        <v>21</v>
      </c>
      <c r="C192" s="1" t="s">
        <v>33</v>
      </c>
      <c r="D192" s="1" t="s">
        <v>25</v>
      </c>
      <c r="E192" s="1">
        <v>4</v>
      </c>
    </row>
    <row r="193" spans="1:5" ht="18" x14ac:dyDescent="0.35">
      <c r="A193" s="1" t="s">
        <v>247</v>
      </c>
      <c r="B193" s="1" t="s">
        <v>21</v>
      </c>
      <c r="C193" s="1" t="s">
        <v>23</v>
      </c>
      <c r="D193" s="1" t="s">
        <v>34</v>
      </c>
      <c r="E193" s="1">
        <v>5</v>
      </c>
    </row>
    <row r="194" spans="1:5" ht="18" x14ac:dyDescent="0.35">
      <c r="A194" s="1" t="s">
        <v>248</v>
      </c>
      <c r="B194" s="1" t="s">
        <v>21</v>
      </c>
      <c r="C194" s="1" t="s">
        <v>33</v>
      </c>
      <c r="D194" s="1" t="s">
        <v>34</v>
      </c>
      <c r="E194" s="1">
        <v>4</v>
      </c>
    </row>
    <row r="195" spans="1:5" ht="18" x14ac:dyDescent="0.35">
      <c r="A195" s="1" t="s">
        <v>249</v>
      </c>
      <c r="B195" s="1" t="s">
        <v>21</v>
      </c>
      <c r="C195" s="1" t="s">
        <v>23</v>
      </c>
      <c r="D195" s="1" t="s">
        <v>25</v>
      </c>
      <c r="E195" s="1">
        <v>4</v>
      </c>
    </row>
    <row r="196" spans="1:5" ht="18" x14ac:dyDescent="0.35">
      <c r="A196" s="1" t="s">
        <v>250</v>
      </c>
      <c r="B196" s="1" t="s">
        <v>73</v>
      </c>
      <c r="C196" s="1" t="s">
        <v>92</v>
      </c>
      <c r="D196" s="1" t="s">
        <v>24</v>
      </c>
      <c r="E196" s="1">
        <v>5</v>
      </c>
    </row>
    <row r="197" spans="1:5" ht="18" x14ac:dyDescent="0.35">
      <c r="A197" s="1" t="s">
        <v>251</v>
      </c>
      <c r="B197" s="1" t="s">
        <v>31</v>
      </c>
      <c r="C197" s="1" t="s">
        <v>92</v>
      </c>
      <c r="D197" s="1" t="s">
        <v>57</v>
      </c>
      <c r="E197" s="1">
        <v>2</v>
      </c>
    </row>
    <row r="198" spans="1:5" ht="18" x14ac:dyDescent="0.35">
      <c r="A198" s="1" t="s">
        <v>252</v>
      </c>
      <c r="B198" s="1" t="s">
        <v>73</v>
      </c>
      <c r="C198" s="1" t="s">
        <v>23</v>
      </c>
      <c r="D198" s="1" t="s">
        <v>24</v>
      </c>
      <c r="E198" s="1">
        <v>4</v>
      </c>
    </row>
    <row r="199" spans="1:5" ht="18" x14ac:dyDescent="0.35">
      <c r="A199" s="1" t="s">
        <v>253</v>
      </c>
      <c r="B199" s="1" t="s">
        <v>2064</v>
      </c>
      <c r="C199" s="1" t="s">
        <v>23</v>
      </c>
      <c r="D199" s="1" t="s">
        <v>57</v>
      </c>
      <c r="E199" s="1">
        <v>5</v>
      </c>
    </row>
    <row r="200" spans="1:5" ht="18" x14ac:dyDescent="0.35">
      <c r="A200" s="1" t="s">
        <v>254</v>
      </c>
      <c r="B200" s="1" t="s">
        <v>56</v>
      </c>
      <c r="C200" s="1" t="s">
        <v>33</v>
      </c>
      <c r="D200" s="1" t="s">
        <v>34</v>
      </c>
      <c r="E200" s="1">
        <v>5</v>
      </c>
    </row>
    <row r="201" spans="1:5" ht="18" x14ac:dyDescent="0.35">
      <c r="A201" s="1" t="s">
        <v>255</v>
      </c>
      <c r="B201" s="1" t="s">
        <v>31</v>
      </c>
      <c r="C201" s="1" t="s">
        <v>33</v>
      </c>
      <c r="D201" s="1" t="s">
        <v>24</v>
      </c>
      <c r="E201" s="1">
        <v>2</v>
      </c>
    </row>
    <row r="202" spans="1:5" ht="18" x14ac:dyDescent="0.35">
      <c r="A202" s="1" t="s">
        <v>256</v>
      </c>
      <c r="B202" s="1" t="s">
        <v>70</v>
      </c>
      <c r="C202" s="1" t="s">
        <v>66</v>
      </c>
      <c r="D202" s="1" t="s">
        <v>57</v>
      </c>
      <c r="E202" s="1">
        <v>5</v>
      </c>
    </row>
    <row r="203" spans="1:5" ht="18" x14ac:dyDescent="0.35">
      <c r="A203" s="1" t="s">
        <v>257</v>
      </c>
      <c r="B203" s="1" t="s">
        <v>31</v>
      </c>
      <c r="C203" s="1" t="s">
        <v>61</v>
      </c>
      <c r="D203" s="1" t="s">
        <v>25</v>
      </c>
      <c r="E203" s="1">
        <v>5</v>
      </c>
    </row>
    <row r="204" spans="1:5" ht="18" x14ac:dyDescent="0.35">
      <c r="A204" s="1" t="s">
        <v>258</v>
      </c>
      <c r="B204" s="1" t="s">
        <v>70</v>
      </c>
      <c r="C204" s="1" t="s">
        <v>61</v>
      </c>
      <c r="D204" s="1" t="s">
        <v>34</v>
      </c>
      <c r="E204" s="1">
        <v>2</v>
      </c>
    </row>
    <row r="205" spans="1:5" ht="18" x14ac:dyDescent="0.35">
      <c r="A205" s="1" t="s">
        <v>259</v>
      </c>
      <c r="B205" s="1" t="s">
        <v>2064</v>
      </c>
      <c r="C205" s="1" t="s">
        <v>82</v>
      </c>
      <c r="D205" s="1" t="s">
        <v>34</v>
      </c>
      <c r="E205" s="1">
        <v>4</v>
      </c>
    </row>
    <row r="206" spans="1:5" ht="18" x14ac:dyDescent="0.35">
      <c r="A206" s="1" t="s">
        <v>260</v>
      </c>
      <c r="B206" s="1" t="s">
        <v>73</v>
      </c>
      <c r="C206" s="1" t="s">
        <v>33</v>
      </c>
      <c r="D206" s="1" t="s">
        <v>24</v>
      </c>
      <c r="E206" s="1">
        <v>2</v>
      </c>
    </row>
    <row r="207" spans="1:5" ht="18" x14ac:dyDescent="0.35">
      <c r="A207" s="1" t="s">
        <v>261</v>
      </c>
      <c r="B207" s="1" t="s">
        <v>21</v>
      </c>
      <c r="C207" s="1" t="s">
        <v>92</v>
      </c>
      <c r="D207" s="1" t="s">
        <v>34</v>
      </c>
      <c r="E207" s="1">
        <v>2</v>
      </c>
    </row>
    <row r="208" spans="1:5" ht="18" x14ac:dyDescent="0.35">
      <c r="A208" s="1" t="s">
        <v>262</v>
      </c>
      <c r="B208" s="1" t="s">
        <v>2064</v>
      </c>
      <c r="C208" s="1" t="s">
        <v>82</v>
      </c>
      <c r="D208" s="1" t="s">
        <v>34</v>
      </c>
      <c r="E208" s="1">
        <v>2</v>
      </c>
    </row>
    <row r="209" spans="1:5" ht="18" x14ac:dyDescent="0.35">
      <c r="A209" s="1" t="s">
        <v>263</v>
      </c>
      <c r="B209" s="1" t="s">
        <v>56</v>
      </c>
      <c r="C209" s="1" t="s">
        <v>66</v>
      </c>
      <c r="D209" s="1" t="s">
        <v>57</v>
      </c>
      <c r="E209" s="1">
        <v>1</v>
      </c>
    </row>
    <row r="210" spans="1:5" ht="18" x14ac:dyDescent="0.35">
      <c r="A210" s="1" t="s">
        <v>264</v>
      </c>
      <c r="B210" s="1" t="s">
        <v>2064</v>
      </c>
      <c r="C210" s="1" t="s">
        <v>50</v>
      </c>
      <c r="D210" s="1" t="s">
        <v>24</v>
      </c>
      <c r="E210" s="1">
        <v>1</v>
      </c>
    </row>
    <row r="211" spans="1:5" ht="18" x14ac:dyDescent="0.35">
      <c r="A211" s="1" t="s">
        <v>265</v>
      </c>
      <c r="B211" s="1" t="s">
        <v>44</v>
      </c>
      <c r="C211" s="1" t="s">
        <v>33</v>
      </c>
      <c r="D211" s="1" t="s">
        <v>34</v>
      </c>
      <c r="E211" s="1">
        <v>4</v>
      </c>
    </row>
    <row r="212" spans="1:5" ht="18" x14ac:dyDescent="0.35">
      <c r="A212" s="1" t="s">
        <v>266</v>
      </c>
      <c r="B212" s="1" t="s">
        <v>73</v>
      </c>
      <c r="C212" s="1" t="s">
        <v>66</v>
      </c>
      <c r="D212" s="1" t="s">
        <v>57</v>
      </c>
      <c r="E212" s="1">
        <v>1</v>
      </c>
    </row>
    <row r="213" spans="1:5" ht="18" x14ac:dyDescent="0.35">
      <c r="A213" s="1" t="s">
        <v>267</v>
      </c>
      <c r="B213" s="1" t="s">
        <v>44</v>
      </c>
      <c r="C213" s="1" t="s">
        <v>23</v>
      </c>
      <c r="D213" s="1" t="s">
        <v>25</v>
      </c>
      <c r="E213" s="1">
        <v>2</v>
      </c>
    </row>
    <row r="214" spans="1:5" ht="18" x14ac:dyDescent="0.35">
      <c r="A214" s="1" t="s">
        <v>268</v>
      </c>
      <c r="B214" s="1" t="s">
        <v>31</v>
      </c>
      <c r="C214" s="1" t="s">
        <v>33</v>
      </c>
      <c r="D214" s="1" t="s">
        <v>25</v>
      </c>
      <c r="E214" s="1">
        <v>5</v>
      </c>
    </row>
    <row r="215" spans="1:5" ht="18" x14ac:dyDescent="0.35">
      <c r="A215" s="1" t="s">
        <v>269</v>
      </c>
      <c r="B215" s="1" t="s">
        <v>44</v>
      </c>
      <c r="C215" s="1" t="s">
        <v>33</v>
      </c>
      <c r="D215" s="1" t="s">
        <v>57</v>
      </c>
      <c r="E215" s="1">
        <v>2</v>
      </c>
    </row>
    <row r="216" spans="1:5" ht="18" x14ac:dyDescent="0.35">
      <c r="A216" s="1" t="s">
        <v>270</v>
      </c>
      <c r="B216" s="1" t="s">
        <v>2064</v>
      </c>
      <c r="C216" s="1" t="s">
        <v>33</v>
      </c>
      <c r="D216" s="1" t="s">
        <v>24</v>
      </c>
      <c r="E216" s="1">
        <v>3</v>
      </c>
    </row>
    <row r="217" spans="1:5" ht="18" x14ac:dyDescent="0.35">
      <c r="A217" s="1" t="s">
        <v>271</v>
      </c>
      <c r="B217" s="1" t="s">
        <v>56</v>
      </c>
      <c r="C217" s="1" t="s">
        <v>82</v>
      </c>
      <c r="D217" s="1" t="s">
        <v>24</v>
      </c>
      <c r="E217" s="1">
        <v>1</v>
      </c>
    </row>
    <row r="218" spans="1:5" ht="18" x14ac:dyDescent="0.35">
      <c r="A218" s="1" t="s">
        <v>272</v>
      </c>
      <c r="B218" s="1" t="s">
        <v>31</v>
      </c>
      <c r="C218" s="1" t="s">
        <v>23</v>
      </c>
      <c r="D218" s="1" t="s">
        <v>24</v>
      </c>
      <c r="E218" s="1">
        <v>3</v>
      </c>
    </row>
    <row r="219" spans="1:5" ht="18" x14ac:dyDescent="0.35">
      <c r="A219" s="1" t="s">
        <v>273</v>
      </c>
      <c r="B219" s="1" t="s">
        <v>73</v>
      </c>
      <c r="C219" s="1" t="s">
        <v>61</v>
      </c>
      <c r="D219" s="1" t="s">
        <v>24</v>
      </c>
      <c r="E219" s="1">
        <v>2</v>
      </c>
    </row>
    <row r="220" spans="1:5" ht="18" x14ac:dyDescent="0.35">
      <c r="A220" s="1" t="s">
        <v>274</v>
      </c>
      <c r="B220" s="1" t="s">
        <v>2064</v>
      </c>
      <c r="C220" s="1" t="s">
        <v>92</v>
      </c>
      <c r="D220" s="1" t="s">
        <v>34</v>
      </c>
      <c r="E220" s="1">
        <v>2</v>
      </c>
    </row>
    <row r="221" spans="1:5" ht="18" x14ac:dyDescent="0.35">
      <c r="A221" s="1" t="s">
        <v>275</v>
      </c>
      <c r="B221" s="1" t="s">
        <v>31</v>
      </c>
      <c r="C221" s="1" t="s">
        <v>82</v>
      </c>
      <c r="D221" s="1" t="s">
        <v>24</v>
      </c>
      <c r="E221" s="1">
        <v>2</v>
      </c>
    </row>
    <row r="222" spans="1:5" ht="18" x14ac:dyDescent="0.35">
      <c r="A222" s="1" t="s">
        <v>276</v>
      </c>
      <c r="B222" s="1" t="s">
        <v>56</v>
      </c>
      <c r="C222" s="1" t="s">
        <v>23</v>
      </c>
      <c r="D222" s="1" t="s">
        <v>34</v>
      </c>
      <c r="E222" s="1">
        <v>2</v>
      </c>
    </row>
    <row r="223" spans="1:5" ht="18" x14ac:dyDescent="0.35">
      <c r="A223" s="1" t="s">
        <v>277</v>
      </c>
      <c r="B223" s="1" t="s">
        <v>70</v>
      </c>
      <c r="C223" s="1" t="s">
        <v>23</v>
      </c>
      <c r="D223" s="1" t="s">
        <v>57</v>
      </c>
      <c r="E223" s="1">
        <v>3</v>
      </c>
    </row>
    <row r="224" spans="1:5" ht="18" x14ac:dyDescent="0.35">
      <c r="A224" s="1" t="s">
        <v>278</v>
      </c>
      <c r="B224" s="1" t="s">
        <v>2064</v>
      </c>
      <c r="C224" s="1" t="s">
        <v>66</v>
      </c>
      <c r="D224" s="1" t="s">
        <v>34</v>
      </c>
      <c r="E224" s="1">
        <v>4</v>
      </c>
    </row>
    <row r="225" spans="1:5" ht="18" x14ac:dyDescent="0.35">
      <c r="A225" s="2" t="s">
        <v>279</v>
      </c>
      <c r="B225" s="1" t="s">
        <v>56</v>
      </c>
      <c r="C225" s="1" t="s">
        <v>92</v>
      </c>
      <c r="D225" s="1" t="s">
        <v>24</v>
      </c>
      <c r="E225" s="1">
        <v>4</v>
      </c>
    </row>
    <row r="226" spans="1:5" ht="18" x14ac:dyDescent="0.35">
      <c r="A226" s="1" t="s">
        <v>280</v>
      </c>
      <c r="B226" s="1" t="s">
        <v>21</v>
      </c>
      <c r="C226" s="1" t="s">
        <v>82</v>
      </c>
      <c r="D226" s="1" t="s">
        <v>57</v>
      </c>
      <c r="E226" s="1">
        <v>1</v>
      </c>
    </row>
    <row r="227" spans="1:5" ht="18" x14ac:dyDescent="0.35">
      <c r="A227" s="1" t="s">
        <v>281</v>
      </c>
      <c r="B227" s="1" t="s">
        <v>73</v>
      </c>
      <c r="C227" s="1" t="s">
        <v>82</v>
      </c>
      <c r="D227" s="1" t="s">
        <v>24</v>
      </c>
      <c r="E227" s="1">
        <v>4</v>
      </c>
    </row>
    <row r="228" spans="1:5" ht="18" x14ac:dyDescent="0.35">
      <c r="A228" s="1" t="s">
        <v>282</v>
      </c>
      <c r="B228" s="1" t="s">
        <v>56</v>
      </c>
      <c r="C228" s="1" t="s">
        <v>23</v>
      </c>
      <c r="D228" s="1" t="s">
        <v>34</v>
      </c>
      <c r="E228" s="1">
        <v>2</v>
      </c>
    </row>
    <row r="229" spans="1:5" ht="18" x14ac:dyDescent="0.35">
      <c r="A229" s="1" t="s">
        <v>283</v>
      </c>
      <c r="B229" s="1" t="s">
        <v>2064</v>
      </c>
      <c r="C229" s="1" t="s">
        <v>33</v>
      </c>
      <c r="D229" s="1" t="s">
        <v>25</v>
      </c>
      <c r="E229" s="1">
        <v>2</v>
      </c>
    </row>
    <row r="230" spans="1:5" ht="18" x14ac:dyDescent="0.35">
      <c r="A230" s="1" t="s">
        <v>284</v>
      </c>
      <c r="B230" s="1" t="s">
        <v>56</v>
      </c>
      <c r="C230" s="1" t="s">
        <v>23</v>
      </c>
      <c r="D230" s="1" t="s">
        <v>25</v>
      </c>
      <c r="E230" s="1">
        <v>2</v>
      </c>
    </row>
    <row r="231" spans="1:5" ht="18" x14ac:dyDescent="0.35">
      <c r="A231" s="1" t="s">
        <v>285</v>
      </c>
      <c r="B231" s="1" t="s">
        <v>44</v>
      </c>
      <c r="C231" s="1" t="s">
        <v>61</v>
      </c>
      <c r="D231" s="1" t="s">
        <v>24</v>
      </c>
      <c r="E231" s="1">
        <v>5</v>
      </c>
    </row>
    <row r="232" spans="1:5" ht="18" x14ac:dyDescent="0.35">
      <c r="A232" s="1" t="s">
        <v>286</v>
      </c>
      <c r="B232" s="1" t="s">
        <v>70</v>
      </c>
      <c r="C232" s="1" t="s">
        <v>66</v>
      </c>
      <c r="D232" s="1" t="s">
        <v>24</v>
      </c>
      <c r="E232" s="1">
        <v>4</v>
      </c>
    </row>
    <row r="233" spans="1:5" ht="18" x14ac:dyDescent="0.35">
      <c r="A233" s="1" t="s">
        <v>287</v>
      </c>
      <c r="B233" s="1" t="s">
        <v>2064</v>
      </c>
      <c r="C233" s="1" t="s">
        <v>23</v>
      </c>
      <c r="D233" s="1" t="s">
        <v>24</v>
      </c>
      <c r="E233" s="1">
        <v>3</v>
      </c>
    </row>
    <row r="234" spans="1:5" ht="18" x14ac:dyDescent="0.35">
      <c r="A234" s="1" t="s">
        <v>288</v>
      </c>
      <c r="B234" s="1" t="s">
        <v>56</v>
      </c>
      <c r="C234" s="1" t="s">
        <v>92</v>
      </c>
      <c r="D234" s="1" t="s">
        <v>24</v>
      </c>
      <c r="E234" s="1">
        <v>5</v>
      </c>
    </row>
    <row r="235" spans="1:5" ht="18" x14ac:dyDescent="0.35">
      <c r="A235" s="1" t="s">
        <v>289</v>
      </c>
      <c r="B235" s="1" t="s">
        <v>31</v>
      </c>
      <c r="C235" s="1" t="s">
        <v>61</v>
      </c>
      <c r="D235" s="1" t="s">
        <v>57</v>
      </c>
      <c r="E235" s="1">
        <v>2</v>
      </c>
    </row>
    <row r="236" spans="1:5" ht="18" x14ac:dyDescent="0.35">
      <c r="A236" s="1" t="s">
        <v>290</v>
      </c>
      <c r="B236" s="1" t="s">
        <v>31</v>
      </c>
      <c r="C236" s="1" t="s">
        <v>33</v>
      </c>
      <c r="D236" s="1" t="s">
        <v>34</v>
      </c>
      <c r="E236" s="1">
        <v>3</v>
      </c>
    </row>
    <row r="237" spans="1:5" ht="18" x14ac:dyDescent="0.35">
      <c r="A237" s="1" t="s">
        <v>291</v>
      </c>
      <c r="B237" s="1" t="s">
        <v>2064</v>
      </c>
      <c r="C237" s="1" t="s">
        <v>33</v>
      </c>
      <c r="D237" s="1" t="s">
        <v>57</v>
      </c>
      <c r="E237" s="1">
        <v>2</v>
      </c>
    </row>
    <row r="238" spans="1:5" ht="18" x14ac:dyDescent="0.35">
      <c r="A238" s="1" t="s">
        <v>292</v>
      </c>
      <c r="B238" s="1" t="s">
        <v>21</v>
      </c>
      <c r="C238" s="1" t="s">
        <v>33</v>
      </c>
      <c r="D238" s="1" t="s">
        <v>57</v>
      </c>
      <c r="E238" s="1">
        <v>3</v>
      </c>
    </row>
    <row r="239" spans="1:5" ht="18" x14ac:dyDescent="0.35">
      <c r="A239" s="1" t="s">
        <v>293</v>
      </c>
      <c r="B239" s="1" t="s">
        <v>31</v>
      </c>
      <c r="C239" s="1" t="s">
        <v>66</v>
      </c>
      <c r="D239" s="1" t="s">
        <v>34</v>
      </c>
      <c r="E239" s="1">
        <v>4</v>
      </c>
    </row>
    <row r="240" spans="1:5" ht="18" x14ac:dyDescent="0.35">
      <c r="A240" s="1" t="s">
        <v>294</v>
      </c>
      <c r="B240" s="1" t="s">
        <v>73</v>
      </c>
      <c r="C240" s="1" t="s">
        <v>33</v>
      </c>
      <c r="D240" s="1" t="s">
        <v>25</v>
      </c>
      <c r="E240" s="1">
        <v>4</v>
      </c>
    </row>
    <row r="241" spans="1:5" ht="18" x14ac:dyDescent="0.35">
      <c r="A241" s="1" t="s">
        <v>295</v>
      </c>
      <c r="B241" s="1" t="s">
        <v>31</v>
      </c>
      <c r="C241" s="1" t="s">
        <v>33</v>
      </c>
      <c r="D241" s="1" t="s">
        <v>34</v>
      </c>
      <c r="E241" s="1">
        <v>3</v>
      </c>
    </row>
    <row r="242" spans="1:5" ht="18" x14ac:dyDescent="0.35">
      <c r="A242" s="1" t="s">
        <v>296</v>
      </c>
      <c r="B242" s="1" t="s">
        <v>2064</v>
      </c>
      <c r="C242" s="1" t="s">
        <v>23</v>
      </c>
      <c r="D242" s="1" t="s">
        <v>25</v>
      </c>
      <c r="E242" s="1">
        <v>4</v>
      </c>
    </row>
    <row r="243" spans="1:5" ht="18" x14ac:dyDescent="0.35">
      <c r="A243" s="1" t="s">
        <v>297</v>
      </c>
      <c r="B243" s="1" t="s">
        <v>70</v>
      </c>
      <c r="C243" s="1" t="s">
        <v>33</v>
      </c>
      <c r="D243" s="1" t="s">
        <v>34</v>
      </c>
      <c r="E243" s="1">
        <v>5</v>
      </c>
    </row>
    <row r="244" spans="1:5" ht="18" x14ac:dyDescent="0.35">
      <c r="A244" s="1" t="s">
        <v>298</v>
      </c>
      <c r="B244" s="1" t="s">
        <v>56</v>
      </c>
      <c r="C244" s="1" t="s">
        <v>23</v>
      </c>
      <c r="D244" s="1" t="s">
        <v>24</v>
      </c>
      <c r="E244" s="1">
        <v>1</v>
      </c>
    </row>
    <row r="245" spans="1:5" ht="18" x14ac:dyDescent="0.35">
      <c r="A245" s="1" t="s">
        <v>299</v>
      </c>
      <c r="B245" s="1" t="s">
        <v>31</v>
      </c>
      <c r="C245" s="1" t="s">
        <v>33</v>
      </c>
      <c r="D245" s="1" t="s">
        <v>25</v>
      </c>
      <c r="E245" s="1">
        <v>4</v>
      </c>
    </row>
    <row r="246" spans="1:5" ht="18" x14ac:dyDescent="0.35">
      <c r="A246" s="1" t="s">
        <v>300</v>
      </c>
      <c r="B246" s="1" t="s">
        <v>31</v>
      </c>
      <c r="C246" s="1" t="s">
        <v>92</v>
      </c>
      <c r="D246" s="1" t="s">
        <v>57</v>
      </c>
      <c r="E246" s="1">
        <v>5</v>
      </c>
    </row>
    <row r="247" spans="1:5" ht="18" x14ac:dyDescent="0.35">
      <c r="A247" s="1" t="s">
        <v>301</v>
      </c>
      <c r="B247" s="1" t="s">
        <v>73</v>
      </c>
      <c r="C247" s="1" t="s">
        <v>61</v>
      </c>
      <c r="D247" s="1" t="s">
        <v>57</v>
      </c>
      <c r="E247" s="1">
        <v>2</v>
      </c>
    </row>
    <row r="248" spans="1:5" ht="18" x14ac:dyDescent="0.35">
      <c r="A248" s="1" t="s">
        <v>302</v>
      </c>
      <c r="B248" s="1" t="s">
        <v>73</v>
      </c>
      <c r="C248" s="1" t="s">
        <v>50</v>
      </c>
      <c r="D248" s="1" t="s">
        <v>34</v>
      </c>
      <c r="E248" s="1">
        <v>4</v>
      </c>
    </row>
    <row r="249" spans="1:5" ht="18" x14ac:dyDescent="0.35">
      <c r="A249" s="1" t="s">
        <v>303</v>
      </c>
      <c r="B249" s="1" t="s">
        <v>2064</v>
      </c>
      <c r="C249" s="1" t="s">
        <v>50</v>
      </c>
      <c r="D249" s="1" t="s">
        <v>25</v>
      </c>
      <c r="E249" s="1">
        <v>1</v>
      </c>
    </row>
    <row r="250" spans="1:5" ht="18" x14ac:dyDescent="0.35">
      <c r="A250" s="1" t="s">
        <v>304</v>
      </c>
      <c r="B250" s="1" t="s">
        <v>44</v>
      </c>
      <c r="C250" s="1" t="s">
        <v>66</v>
      </c>
      <c r="D250" s="1" t="s">
        <v>57</v>
      </c>
      <c r="E250" s="1">
        <v>1</v>
      </c>
    </row>
    <row r="251" spans="1:5" ht="18" x14ac:dyDescent="0.35">
      <c r="A251" s="1" t="s">
        <v>305</v>
      </c>
      <c r="B251" s="1" t="s">
        <v>73</v>
      </c>
      <c r="C251" s="1" t="s">
        <v>50</v>
      </c>
      <c r="D251" s="1" t="s">
        <v>34</v>
      </c>
      <c r="E251" s="1">
        <v>1</v>
      </c>
    </row>
    <row r="252" spans="1:5" ht="18" x14ac:dyDescent="0.35">
      <c r="A252" s="2" t="s">
        <v>306</v>
      </c>
      <c r="B252" s="1" t="s">
        <v>73</v>
      </c>
      <c r="C252" s="1" t="s">
        <v>23</v>
      </c>
      <c r="D252" s="1" t="s">
        <v>57</v>
      </c>
      <c r="E252" s="1">
        <v>5</v>
      </c>
    </row>
    <row r="253" spans="1:5" ht="18" x14ac:dyDescent="0.35">
      <c r="A253" s="1" t="s">
        <v>307</v>
      </c>
      <c r="B253" s="1" t="s">
        <v>44</v>
      </c>
      <c r="C253" s="1" t="s">
        <v>50</v>
      </c>
      <c r="D253" s="1" t="s">
        <v>24</v>
      </c>
      <c r="E253" s="1">
        <v>5</v>
      </c>
    </row>
    <row r="254" spans="1:5" ht="18" x14ac:dyDescent="0.35">
      <c r="A254" s="1" t="s">
        <v>308</v>
      </c>
      <c r="B254" s="1" t="s">
        <v>2064</v>
      </c>
      <c r="C254" s="1" t="s">
        <v>61</v>
      </c>
      <c r="D254" s="1" t="s">
        <v>57</v>
      </c>
      <c r="E254" s="1">
        <v>2</v>
      </c>
    </row>
    <row r="255" spans="1:5" ht="18" x14ac:dyDescent="0.35">
      <c r="A255" s="1" t="s">
        <v>309</v>
      </c>
      <c r="B255" s="1" t="s">
        <v>2064</v>
      </c>
      <c r="C255" s="1" t="s">
        <v>92</v>
      </c>
      <c r="D255" s="1" t="s">
        <v>25</v>
      </c>
      <c r="E255" s="1">
        <v>3</v>
      </c>
    </row>
    <row r="256" spans="1:5" ht="18" x14ac:dyDescent="0.35">
      <c r="A256" s="1" t="s">
        <v>310</v>
      </c>
      <c r="B256" s="1" t="s">
        <v>21</v>
      </c>
      <c r="C256" s="1" t="s">
        <v>50</v>
      </c>
      <c r="D256" s="1" t="s">
        <v>34</v>
      </c>
      <c r="E256" s="1">
        <v>5</v>
      </c>
    </row>
    <row r="257" spans="1:5" ht="18" x14ac:dyDescent="0.35">
      <c r="A257" s="1" t="s">
        <v>311</v>
      </c>
      <c r="B257" s="1" t="s">
        <v>2064</v>
      </c>
      <c r="C257" s="1" t="s">
        <v>33</v>
      </c>
      <c r="D257" s="1" t="s">
        <v>34</v>
      </c>
      <c r="E257" s="1">
        <v>3</v>
      </c>
    </row>
    <row r="258" spans="1:5" ht="18" x14ac:dyDescent="0.35">
      <c r="A258" s="1">
        <v>13953128</v>
      </c>
      <c r="B258" s="1" t="s">
        <v>31</v>
      </c>
      <c r="C258" s="1" t="s">
        <v>50</v>
      </c>
      <c r="D258" s="1" t="s">
        <v>57</v>
      </c>
      <c r="E258" s="1">
        <v>1</v>
      </c>
    </row>
    <row r="259" spans="1:5" ht="18" x14ac:dyDescent="0.35">
      <c r="A259" s="1" t="s">
        <v>312</v>
      </c>
      <c r="B259" s="1" t="s">
        <v>21</v>
      </c>
      <c r="C259" s="1" t="s">
        <v>82</v>
      </c>
      <c r="D259" s="1" t="s">
        <v>57</v>
      </c>
      <c r="E259" s="1">
        <v>3</v>
      </c>
    </row>
    <row r="260" spans="1:5" ht="18" x14ac:dyDescent="0.35">
      <c r="A260" s="1" t="s">
        <v>313</v>
      </c>
      <c r="B260" s="1" t="s">
        <v>21</v>
      </c>
      <c r="C260" s="1" t="s">
        <v>61</v>
      </c>
      <c r="D260" s="1" t="s">
        <v>24</v>
      </c>
      <c r="E260" s="1">
        <v>5</v>
      </c>
    </row>
    <row r="261" spans="1:5" ht="18" x14ac:dyDescent="0.35">
      <c r="A261" s="1" t="s">
        <v>314</v>
      </c>
      <c r="B261" s="1" t="s">
        <v>21</v>
      </c>
      <c r="C261" s="1" t="s">
        <v>92</v>
      </c>
      <c r="D261" s="1" t="s">
        <v>34</v>
      </c>
      <c r="E261" s="1">
        <v>3</v>
      </c>
    </row>
    <row r="262" spans="1:5" ht="18" x14ac:dyDescent="0.35">
      <c r="A262" s="1" t="s">
        <v>315</v>
      </c>
      <c r="B262" s="1" t="s">
        <v>70</v>
      </c>
      <c r="C262" s="1" t="s">
        <v>23</v>
      </c>
      <c r="D262" s="1" t="s">
        <v>57</v>
      </c>
      <c r="E262" s="1">
        <v>3</v>
      </c>
    </row>
    <row r="263" spans="1:5" ht="18" x14ac:dyDescent="0.35">
      <c r="A263" s="1" t="s">
        <v>316</v>
      </c>
      <c r="B263" s="1" t="s">
        <v>73</v>
      </c>
      <c r="C263" s="1" t="s">
        <v>33</v>
      </c>
      <c r="D263" s="1" t="s">
        <v>24</v>
      </c>
      <c r="E263" s="1">
        <v>4</v>
      </c>
    </row>
    <row r="264" spans="1:5" ht="18" x14ac:dyDescent="0.35">
      <c r="A264" s="1" t="s">
        <v>317</v>
      </c>
      <c r="B264" s="1" t="s">
        <v>31</v>
      </c>
      <c r="C264" s="1" t="s">
        <v>23</v>
      </c>
      <c r="D264" s="1" t="s">
        <v>24</v>
      </c>
      <c r="E264" s="1">
        <v>3</v>
      </c>
    </row>
    <row r="265" spans="1:5" ht="18" x14ac:dyDescent="0.35">
      <c r="A265" s="1" t="s">
        <v>318</v>
      </c>
      <c r="B265" s="1" t="s">
        <v>56</v>
      </c>
      <c r="C265" s="1" t="s">
        <v>33</v>
      </c>
      <c r="D265" s="1" t="s">
        <v>57</v>
      </c>
      <c r="E265" s="1">
        <v>4</v>
      </c>
    </row>
    <row r="266" spans="1:5" ht="18" x14ac:dyDescent="0.35">
      <c r="A266" s="1" t="s">
        <v>319</v>
      </c>
      <c r="B266" s="1" t="s">
        <v>21</v>
      </c>
      <c r="C266" s="1" t="s">
        <v>66</v>
      </c>
      <c r="D266" s="1" t="s">
        <v>24</v>
      </c>
      <c r="E266" s="1">
        <v>2</v>
      </c>
    </row>
    <row r="267" spans="1:5" ht="18" x14ac:dyDescent="0.35">
      <c r="A267" s="1" t="s">
        <v>320</v>
      </c>
      <c r="B267" s="1" t="s">
        <v>70</v>
      </c>
      <c r="C267" s="1" t="s">
        <v>61</v>
      </c>
      <c r="D267" s="1" t="s">
        <v>24</v>
      </c>
      <c r="E267" s="1">
        <v>4</v>
      </c>
    </row>
    <row r="268" spans="1:5" ht="18" x14ac:dyDescent="0.35">
      <c r="A268" s="1" t="s">
        <v>321</v>
      </c>
      <c r="B268" s="1" t="s">
        <v>70</v>
      </c>
      <c r="C268" s="1" t="s">
        <v>50</v>
      </c>
      <c r="D268" s="1" t="s">
        <v>24</v>
      </c>
      <c r="E268" s="1">
        <v>3</v>
      </c>
    </row>
    <row r="269" spans="1:5" ht="18" x14ac:dyDescent="0.35">
      <c r="A269" s="1" t="s">
        <v>322</v>
      </c>
      <c r="B269" s="1" t="s">
        <v>21</v>
      </c>
      <c r="C269" s="1" t="s">
        <v>92</v>
      </c>
      <c r="D269" s="1" t="s">
        <v>24</v>
      </c>
      <c r="E269" s="1">
        <v>1</v>
      </c>
    </row>
    <row r="270" spans="1:5" ht="18" x14ac:dyDescent="0.35">
      <c r="A270" s="1" t="s">
        <v>323</v>
      </c>
      <c r="B270" s="1" t="s">
        <v>44</v>
      </c>
      <c r="C270" s="1" t="s">
        <v>23</v>
      </c>
      <c r="D270" s="1" t="s">
        <v>24</v>
      </c>
      <c r="E270" s="1">
        <v>5</v>
      </c>
    </row>
    <row r="271" spans="1:5" ht="18" x14ac:dyDescent="0.35">
      <c r="A271" s="1" t="s">
        <v>324</v>
      </c>
      <c r="B271" s="1" t="s">
        <v>70</v>
      </c>
      <c r="C271" s="1" t="s">
        <v>66</v>
      </c>
      <c r="D271" s="1" t="s">
        <v>34</v>
      </c>
      <c r="E271" s="1">
        <v>4</v>
      </c>
    </row>
    <row r="272" spans="1:5" ht="18" x14ac:dyDescent="0.35">
      <c r="A272" s="1" t="s">
        <v>325</v>
      </c>
      <c r="B272" s="1" t="s">
        <v>21</v>
      </c>
      <c r="C272" s="1" t="s">
        <v>82</v>
      </c>
      <c r="D272" s="1" t="s">
        <v>57</v>
      </c>
      <c r="E272" s="1">
        <v>3</v>
      </c>
    </row>
    <row r="273" spans="1:5" ht="18" x14ac:dyDescent="0.35">
      <c r="A273" s="1" t="s">
        <v>326</v>
      </c>
      <c r="B273" s="1" t="s">
        <v>44</v>
      </c>
      <c r="C273" s="1" t="s">
        <v>23</v>
      </c>
      <c r="D273" s="1" t="s">
        <v>34</v>
      </c>
      <c r="E273" s="1">
        <v>3</v>
      </c>
    </row>
    <row r="274" spans="1:5" ht="18" x14ac:dyDescent="0.35">
      <c r="A274" s="1" t="s">
        <v>327</v>
      </c>
      <c r="B274" s="1" t="s">
        <v>56</v>
      </c>
      <c r="C274" s="1" t="s">
        <v>50</v>
      </c>
      <c r="D274" s="1" t="s">
        <v>34</v>
      </c>
      <c r="E274" s="1">
        <v>2</v>
      </c>
    </row>
    <row r="275" spans="1:5" ht="18" x14ac:dyDescent="0.35">
      <c r="A275" s="1" t="s">
        <v>328</v>
      </c>
      <c r="B275" s="1" t="s">
        <v>44</v>
      </c>
      <c r="C275" s="1" t="s">
        <v>61</v>
      </c>
      <c r="D275" s="1" t="s">
        <v>34</v>
      </c>
      <c r="E275" s="1">
        <v>1</v>
      </c>
    </row>
    <row r="276" spans="1:5" ht="18" x14ac:dyDescent="0.35">
      <c r="A276" s="2" t="s">
        <v>329</v>
      </c>
      <c r="B276" s="1" t="s">
        <v>73</v>
      </c>
      <c r="C276" s="1" t="s">
        <v>92</v>
      </c>
      <c r="D276" s="1" t="s">
        <v>25</v>
      </c>
      <c r="E276" s="1">
        <v>3</v>
      </c>
    </row>
    <row r="277" spans="1:5" ht="18" x14ac:dyDescent="0.35">
      <c r="A277" s="1" t="s">
        <v>330</v>
      </c>
      <c r="B277" s="1" t="s">
        <v>31</v>
      </c>
      <c r="C277" s="1" t="s">
        <v>66</v>
      </c>
      <c r="D277" s="1" t="s">
        <v>24</v>
      </c>
      <c r="E277" s="1">
        <v>2</v>
      </c>
    </row>
    <row r="278" spans="1:5" ht="18" x14ac:dyDescent="0.35">
      <c r="A278" s="1" t="s">
        <v>331</v>
      </c>
      <c r="B278" s="1" t="s">
        <v>21</v>
      </c>
      <c r="C278" s="1" t="s">
        <v>92</v>
      </c>
      <c r="D278" s="1" t="s">
        <v>34</v>
      </c>
      <c r="E278" s="1">
        <v>3</v>
      </c>
    </row>
    <row r="279" spans="1:5" ht="18" x14ac:dyDescent="0.35">
      <c r="A279" s="1" t="s">
        <v>332</v>
      </c>
      <c r="B279" s="1" t="s">
        <v>73</v>
      </c>
      <c r="C279" s="1" t="s">
        <v>82</v>
      </c>
      <c r="D279" s="1" t="s">
        <v>57</v>
      </c>
      <c r="E279" s="1">
        <v>4</v>
      </c>
    </row>
    <row r="280" spans="1:5" ht="18" x14ac:dyDescent="0.35">
      <c r="A280" s="1" t="s">
        <v>333</v>
      </c>
      <c r="B280" s="1" t="s">
        <v>70</v>
      </c>
      <c r="C280" s="1" t="s">
        <v>92</v>
      </c>
      <c r="D280" s="1" t="s">
        <v>25</v>
      </c>
      <c r="E280" s="1">
        <v>5</v>
      </c>
    </row>
    <row r="281" spans="1:5" ht="18" x14ac:dyDescent="0.35">
      <c r="A281" s="1" t="s">
        <v>334</v>
      </c>
      <c r="B281" s="1" t="s">
        <v>56</v>
      </c>
      <c r="C281" s="1" t="s">
        <v>23</v>
      </c>
      <c r="D281" s="1" t="s">
        <v>25</v>
      </c>
      <c r="E281" s="1">
        <v>4</v>
      </c>
    </row>
    <row r="282" spans="1:5" ht="18" x14ac:dyDescent="0.35">
      <c r="A282" s="1" t="s">
        <v>335</v>
      </c>
      <c r="B282" s="1" t="s">
        <v>44</v>
      </c>
      <c r="C282" s="1" t="s">
        <v>92</v>
      </c>
      <c r="D282" s="1" t="s">
        <v>24</v>
      </c>
      <c r="E282" s="1">
        <v>2</v>
      </c>
    </row>
    <row r="283" spans="1:5" ht="18" x14ac:dyDescent="0.35">
      <c r="A283" s="1" t="s">
        <v>336</v>
      </c>
      <c r="B283" s="1" t="s">
        <v>70</v>
      </c>
      <c r="C283" s="1" t="s">
        <v>33</v>
      </c>
      <c r="D283" s="1" t="s">
        <v>57</v>
      </c>
      <c r="E283" s="1">
        <v>1</v>
      </c>
    </row>
    <row r="284" spans="1:5" ht="18" x14ac:dyDescent="0.35">
      <c r="A284" s="1" t="s">
        <v>337</v>
      </c>
      <c r="B284" s="1" t="s">
        <v>2064</v>
      </c>
      <c r="C284" s="1" t="s">
        <v>82</v>
      </c>
      <c r="D284" s="1" t="s">
        <v>25</v>
      </c>
      <c r="E284" s="1">
        <v>5</v>
      </c>
    </row>
    <row r="285" spans="1:5" ht="18" x14ac:dyDescent="0.35">
      <c r="A285" s="1" t="s">
        <v>338</v>
      </c>
      <c r="B285" s="1" t="s">
        <v>70</v>
      </c>
      <c r="C285" s="1" t="s">
        <v>66</v>
      </c>
      <c r="D285" s="1" t="s">
        <v>34</v>
      </c>
      <c r="E285" s="1">
        <v>3</v>
      </c>
    </row>
    <row r="286" spans="1:5" ht="18" x14ac:dyDescent="0.35">
      <c r="A286" s="1" t="s">
        <v>339</v>
      </c>
      <c r="B286" s="1" t="s">
        <v>2064</v>
      </c>
      <c r="C286" s="1" t="s">
        <v>33</v>
      </c>
      <c r="D286" s="1" t="s">
        <v>34</v>
      </c>
      <c r="E286" s="1">
        <v>1</v>
      </c>
    </row>
    <row r="287" spans="1:5" ht="18" x14ac:dyDescent="0.35">
      <c r="A287" s="1" t="s">
        <v>340</v>
      </c>
      <c r="B287" s="1" t="s">
        <v>2064</v>
      </c>
      <c r="C287" s="1" t="s">
        <v>92</v>
      </c>
      <c r="D287" s="1" t="s">
        <v>57</v>
      </c>
      <c r="E287" s="1">
        <v>5</v>
      </c>
    </row>
    <row r="288" spans="1:5" ht="18" x14ac:dyDescent="0.35">
      <c r="A288" s="1" t="s">
        <v>341</v>
      </c>
      <c r="B288" s="1" t="s">
        <v>2064</v>
      </c>
      <c r="C288" s="1" t="s">
        <v>50</v>
      </c>
      <c r="D288" s="1" t="s">
        <v>24</v>
      </c>
      <c r="E288" s="1">
        <v>1</v>
      </c>
    </row>
    <row r="289" spans="1:5" ht="18" x14ac:dyDescent="0.35">
      <c r="A289" s="1" t="s">
        <v>342</v>
      </c>
      <c r="B289" s="1" t="s">
        <v>21</v>
      </c>
      <c r="C289" s="1" t="s">
        <v>92</v>
      </c>
      <c r="D289" s="1" t="s">
        <v>34</v>
      </c>
      <c r="E289" s="1">
        <v>5</v>
      </c>
    </row>
    <row r="290" spans="1:5" ht="18" x14ac:dyDescent="0.35">
      <c r="A290" s="1" t="s">
        <v>343</v>
      </c>
      <c r="B290" s="1" t="s">
        <v>56</v>
      </c>
      <c r="C290" s="1" t="s">
        <v>82</v>
      </c>
      <c r="D290" s="1" t="s">
        <v>25</v>
      </c>
      <c r="E290" s="1">
        <v>2</v>
      </c>
    </row>
    <row r="291" spans="1:5" ht="18" x14ac:dyDescent="0.35">
      <c r="A291" s="1" t="s">
        <v>344</v>
      </c>
      <c r="B291" s="1" t="s">
        <v>2064</v>
      </c>
      <c r="C291" s="1" t="s">
        <v>92</v>
      </c>
      <c r="D291" s="1" t="s">
        <v>34</v>
      </c>
      <c r="E291" s="1">
        <v>5</v>
      </c>
    </row>
    <row r="292" spans="1:5" ht="18" x14ac:dyDescent="0.35">
      <c r="A292" s="1" t="s">
        <v>345</v>
      </c>
      <c r="B292" s="1" t="s">
        <v>70</v>
      </c>
      <c r="C292" s="1" t="s">
        <v>33</v>
      </c>
      <c r="D292" s="1" t="s">
        <v>24</v>
      </c>
      <c r="E292" s="1">
        <v>1</v>
      </c>
    </row>
    <row r="293" spans="1:5" ht="18" x14ac:dyDescent="0.35">
      <c r="A293" s="1" t="s">
        <v>346</v>
      </c>
      <c r="B293" s="1" t="s">
        <v>31</v>
      </c>
      <c r="C293" s="1" t="s">
        <v>50</v>
      </c>
      <c r="D293" s="1" t="s">
        <v>24</v>
      </c>
      <c r="E293" s="1">
        <v>3</v>
      </c>
    </row>
    <row r="294" spans="1:5" ht="18" x14ac:dyDescent="0.35">
      <c r="A294" s="1" t="s">
        <v>347</v>
      </c>
      <c r="B294" s="1" t="s">
        <v>73</v>
      </c>
      <c r="C294" s="1" t="s">
        <v>23</v>
      </c>
      <c r="D294" s="1" t="s">
        <v>24</v>
      </c>
      <c r="E294" s="1">
        <v>1</v>
      </c>
    </row>
    <row r="295" spans="1:5" ht="18" x14ac:dyDescent="0.35">
      <c r="A295" s="1" t="s">
        <v>348</v>
      </c>
      <c r="B295" s="1" t="s">
        <v>21</v>
      </c>
      <c r="C295" s="1" t="s">
        <v>33</v>
      </c>
      <c r="D295" s="1" t="s">
        <v>34</v>
      </c>
      <c r="E295" s="1">
        <v>1</v>
      </c>
    </row>
    <row r="296" spans="1:5" ht="18" x14ac:dyDescent="0.35">
      <c r="A296" s="1" t="s">
        <v>349</v>
      </c>
      <c r="B296" s="1" t="s">
        <v>44</v>
      </c>
      <c r="C296" s="1" t="s">
        <v>82</v>
      </c>
      <c r="D296" s="1" t="s">
        <v>25</v>
      </c>
      <c r="E296" s="1">
        <v>3</v>
      </c>
    </row>
    <row r="297" spans="1:5" ht="18" x14ac:dyDescent="0.35">
      <c r="A297" s="1" t="s">
        <v>350</v>
      </c>
      <c r="B297" s="1" t="s">
        <v>2064</v>
      </c>
      <c r="C297" s="1" t="s">
        <v>82</v>
      </c>
      <c r="D297" s="1" t="s">
        <v>25</v>
      </c>
      <c r="E297" s="1">
        <v>5</v>
      </c>
    </row>
    <row r="298" spans="1:5" ht="18" x14ac:dyDescent="0.35">
      <c r="A298" s="1" t="s">
        <v>351</v>
      </c>
      <c r="B298" s="1" t="s">
        <v>21</v>
      </c>
      <c r="C298" s="1" t="s">
        <v>92</v>
      </c>
      <c r="D298" s="1" t="s">
        <v>34</v>
      </c>
      <c r="E298" s="1">
        <v>4</v>
      </c>
    </row>
    <row r="299" spans="1:5" ht="18" x14ac:dyDescent="0.35">
      <c r="A299" s="1" t="s">
        <v>352</v>
      </c>
      <c r="B299" s="1" t="s">
        <v>56</v>
      </c>
      <c r="C299" s="1" t="s">
        <v>92</v>
      </c>
      <c r="D299" s="1" t="s">
        <v>34</v>
      </c>
      <c r="E299" s="1">
        <v>1</v>
      </c>
    </row>
    <row r="300" spans="1:5" ht="18" x14ac:dyDescent="0.35">
      <c r="A300" s="1" t="s">
        <v>353</v>
      </c>
      <c r="B300" s="1" t="s">
        <v>73</v>
      </c>
      <c r="C300" s="1" t="s">
        <v>50</v>
      </c>
      <c r="D300" s="1" t="s">
        <v>57</v>
      </c>
      <c r="E300" s="1">
        <v>1</v>
      </c>
    </row>
    <row r="301" spans="1:5" ht="18" x14ac:dyDescent="0.35">
      <c r="A301" s="1" t="s">
        <v>354</v>
      </c>
      <c r="B301" s="1" t="s">
        <v>2064</v>
      </c>
      <c r="C301" s="1" t="s">
        <v>23</v>
      </c>
      <c r="D301" s="1" t="s">
        <v>34</v>
      </c>
      <c r="E301" s="1">
        <v>5</v>
      </c>
    </row>
    <row r="302" spans="1:5" ht="18" x14ac:dyDescent="0.35">
      <c r="A302" s="1" t="s">
        <v>355</v>
      </c>
      <c r="B302" s="1" t="s">
        <v>2064</v>
      </c>
      <c r="C302" s="1" t="s">
        <v>23</v>
      </c>
      <c r="D302" s="1" t="s">
        <v>24</v>
      </c>
      <c r="E302" s="1">
        <v>1</v>
      </c>
    </row>
    <row r="303" spans="1:5" ht="18" x14ac:dyDescent="0.35">
      <c r="A303" s="1" t="s">
        <v>356</v>
      </c>
      <c r="B303" s="1" t="s">
        <v>56</v>
      </c>
      <c r="C303" s="1" t="s">
        <v>33</v>
      </c>
      <c r="D303" s="1" t="s">
        <v>24</v>
      </c>
      <c r="E303" s="1">
        <v>4</v>
      </c>
    </row>
    <row r="304" spans="1:5" ht="18" x14ac:dyDescent="0.35">
      <c r="A304" s="1" t="s">
        <v>357</v>
      </c>
      <c r="B304" s="1" t="s">
        <v>73</v>
      </c>
      <c r="C304" s="1" t="s">
        <v>92</v>
      </c>
      <c r="D304" s="1" t="s">
        <v>25</v>
      </c>
      <c r="E304" s="1">
        <v>1</v>
      </c>
    </row>
    <row r="305" spans="1:5" ht="18" x14ac:dyDescent="0.35">
      <c r="A305" s="1" t="s">
        <v>358</v>
      </c>
      <c r="B305" s="1" t="s">
        <v>70</v>
      </c>
      <c r="C305" s="1" t="s">
        <v>23</v>
      </c>
      <c r="D305" s="1" t="s">
        <v>25</v>
      </c>
      <c r="E305" s="1">
        <v>2</v>
      </c>
    </row>
    <row r="306" spans="1:5" ht="18" x14ac:dyDescent="0.35">
      <c r="A306" s="1" t="s">
        <v>359</v>
      </c>
      <c r="B306" s="1" t="s">
        <v>73</v>
      </c>
      <c r="C306" s="1" t="s">
        <v>50</v>
      </c>
      <c r="D306" s="1" t="s">
        <v>34</v>
      </c>
      <c r="E306" s="1">
        <v>3</v>
      </c>
    </row>
    <row r="307" spans="1:5" ht="18" x14ac:dyDescent="0.35">
      <c r="A307" s="1" t="s">
        <v>360</v>
      </c>
      <c r="B307" s="1" t="s">
        <v>31</v>
      </c>
      <c r="C307" s="1" t="s">
        <v>92</v>
      </c>
      <c r="D307" s="1" t="s">
        <v>24</v>
      </c>
      <c r="E307" s="1">
        <v>5</v>
      </c>
    </row>
    <row r="308" spans="1:5" ht="18" x14ac:dyDescent="0.35">
      <c r="A308" s="1" t="s">
        <v>361</v>
      </c>
      <c r="B308" s="1" t="s">
        <v>56</v>
      </c>
      <c r="C308" s="1" t="s">
        <v>50</v>
      </c>
      <c r="D308" s="1" t="s">
        <v>34</v>
      </c>
      <c r="E308" s="1">
        <v>5</v>
      </c>
    </row>
    <row r="309" spans="1:5" ht="18" x14ac:dyDescent="0.35">
      <c r="A309" s="1" t="s">
        <v>362</v>
      </c>
      <c r="B309" s="1" t="s">
        <v>70</v>
      </c>
      <c r="C309" s="1" t="s">
        <v>82</v>
      </c>
      <c r="D309" s="1" t="s">
        <v>57</v>
      </c>
      <c r="E309" s="1">
        <v>5</v>
      </c>
    </row>
    <row r="310" spans="1:5" ht="18" x14ac:dyDescent="0.35">
      <c r="A310" s="1" t="s">
        <v>363</v>
      </c>
      <c r="B310" s="1" t="s">
        <v>56</v>
      </c>
      <c r="C310" s="1" t="s">
        <v>66</v>
      </c>
      <c r="D310" s="1" t="s">
        <v>57</v>
      </c>
      <c r="E310" s="1">
        <v>2</v>
      </c>
    </row>
    <row r="311" spans="1:5" ht="18" x14ac:dyDescent="0.35">
      <c r="A311" s="1" t="s">
        <v>364</v>
      </c>
      <c r="B311" s="1" t="s">
        <v>21</v>
      </c>
      <c r="C311" s="1" t="s">
        <v>82</v>
      </c>
      <c r="D311" s="1" t="s">
        <v>25</v>
      </c>
      <c r="E311" s="1">
        <v>5</v>
      </c>
    </row>
    <row r="312" spans="1:5" ht="18" x14ac:dyDescent="0.35">
      <c r="A312" s="1" t="s">
        <v>365</v>
      </c>
      <c r="B312" s="1" t="s">
        <v>2064</v>
      </c>
      <c r="C312" s="1" t="s">
        <v>50</v>
      </c>
      <c r="D312" s="1" t="s">
        <v>34</v>
      </c>
      <c r="E312" s="1">
        <v>3</v>
      </c>
    </row>
    <row r="313" spans="1:5" ht="18" x14ac:dyDescent="0.35">
      <c r="A313" s="1" t="s">
        <v>366</v>
      </c>
      <c r="B313" s="1" t="s">
        <v>21</v>
      </c>
      <c r="C313" s="1" t="s">
        <v>66</v>
      </c>
      <c r="D313" s="1" t="s">
        <v>57</v>
      </c>
      <c r="E313" s="1">
        <v>2</v>
      </c>
    </row>
    <row r="314" spans="1:5" ht="18" x14ac:dyDescent="0.35">
      <c r="A314" s="1" t="s">
        <v>367</v>
      </c>
      <c r="B314" s="1" t="s">
        <v>70</v>
      </c>
      <c r="C314" s="1" t="s">
        <v>82</v>
      </c>
      <c r="D314" s="1" t="s">
        <v>57</v>
      </c>
      <c r="E314" s="1">
        <v>1</v>
      </c>
    </row>
    <row r="315" spans="1:5" ht="18" x14ac:dyDescent="0.35">
      <c r="A315" s="1" t="s">
        <v>368</v>
      </c>
      <c r="B315" s="1" t="s">
        <v>44</v>
      </c>
      <c r="C315" s="1" t="s">
        <v>33</v>
      </c>
      <c r="D315" s="1" t="s">
        <v>34</v>
      </c>
      <c r="E315" s="1">
        <v>2</v>
      </c>
    </row>
    <row r="316" spans="1:5" ht="18" x14ac:dyDescent="0.35">
      <c r="A316" s="1" t="s">
        <v>369</v>
      </c>
      <c r="B316" s="1" t="s">
        <v>2064</v>
      </c>
      <c r="C316" s="1" t="s">
        <v>92</v>
      </c>
      <c r="D316" s="1" t="s">
        <v>24</v>
      </c>
      <c r="E316" s="1">
        <v>3</v>
      </c>
    </row>
    <row r="317" spans="1:5" ht="18" x14ac:dyDescent="0.35">
      <c r="A317" s="1" t="s">
        <v>370</v>
      </c>
      <c r="B317" s="1" t="s">
        <v>31</v>
      </c>
      <c r="C317" s="1" t="s">
        <v>33</v>
      </c>
      <c r="D317" s="1" t="s">
        <v>57</v>
      </c>
      <c r="E317" s="1">
        <v>3</v>
      </c>
    </row>
    <row r="318" spans="1:5" ht="18" x14ac:dyDescent="0.35">
      <c r="A318" s="1" t="s">
        <v>371</v>
      </c>
      <c r="B318" s="1" t="s">
        <v>44</v>
      </c>
      <c r="C318" s="1" t="s">
        <v>82</v>
      </c>
      <c r="D318" s="1" t="s">
        <v>34</v>
      </c>
      <c r="E318" s="1">
        <v>5</v>
      </c>
    </row>
    <row r="319" spans="1:5" ht="18" x14ac:dyDescent="0.35">
      <c r="A319" s="2">
        <v>5490000000</v>
      </c>
      <c r="B319" s="1" t="s">
        <v>21</v>
      </c>
      <c r="C319" s="1" t="s">
        <v>66</v>
      </c>
      <c r="D319" s="1" t="s">
        <v>25</v>
      </c>
      <c r="E319" s="1">
        <v>5</v>
      </c>
    </row>
    <row r="320" spans="1:5" ht="18" x14ac:dyDescent="0.35">
      <c r="A320" s="1" t="s">
        <v>372</v>
      </c>
      <c r="B320" s="1" t="s">
        <v>73</v>
      </c>
      <c r="C320" s="1" t="s">
        <v>92</v>
      </c>
      <c r="D320" s="1" t="s">
        <v>57</v>
      </c>
      <c r="E320" s="1">
        <v>4</v>
      </c>
    </row>
    <row r="321" spans="1:5" ht="18" x14ac:dyDescent="0.35">
      <c r="A321" s="1" t="s">
        <v>373</v>
      </c>
      <c r="B321" s="1" t="s">
        <v>44</v>
      </c>
      <c r="C321" s="1" t="s">
        <v>33</v>
      </c>
      <c r="D321" s="1" t="s">
        <v>57</v>
      </c>
      <c r="E321" s="1">
        <v>1</v>
      </c>
    </row>
    <row r="322" spans="1:5" ht="18" x14ac:dyDescent="0.35">
      <c r="A322" s="2">
        <v>8.5299999999999999E+87</v>
      </c>
      <c r="B322" s="1" t="s">
        <v>73</v>
      </c>
      <c r="C322" s="1" t="s">
        <v>50</v>
      </c>
      <c r="D322" s="1" t="s">
        <v>25</v>
      </c>
      <c r="E322" s="1">
        <v>4</v>
      </c>
    </row>
    <row r="323" spans="1:5" ht="18" x14ac:dyDescent="0.35">
      <c r="A323" s="1" t="s">
        <v>374</v>
      </c>
      <c r="B323" s="1" t="s">
        <v>56</v>
      </c>
      <c r="C323" s="1" t="s">
        <v>66</v>
      </c>
      <c r="D323" s="1" t="s">
        <v>57</v>
      </c>
      <c r="E323" s="1">
        <v>4</v>
      </c>
    </row>
    <row r="324" spans="1:5" ht="18" x14ac:dyDescent="0.35">
      <c r="A324" s="1" t="s">
        <v>375</v>
      </c>
      <c r="B324" s="1" t="s">
        <v>21</v>
      </c>
      <c r="C324" s="1" t="s">
        <v>92</v>
      </c>
      <c r="D324" s="1" t="s">
        <v>25</v>
      </c>
      <c r="E324" s="1">
        <v>5</v>
      </c>
    </row>
    <row r="325" spans="1:5" ht="18" x14ac:dyDescent="0.35">
      <c r="A325" s="1" t="s">
        <v>376</v>
      </c>
      <c r="B325" s="1" t="s">
        <v>21</v>
      </c>
      <c r="C325" s="1" t="s">
        <v>23</v>
      </c>
      <c r="D325" s="1" t="s">
        <v>57</v>
      </c>
      <c r="E325" s="1">
        <v>1</v>
      </c>
    </row>
    <row r="326" spans="1:5" ht="18" x14ac:dyDescent="0.35">
      <c r="A326" s="1" t="s">
        <v>377</v>
      </c>
      <c r="B326" s="1" t="s">
        <v>70</v>
      </c>
      <c r="C326" s="1" t="s">
        <v>33</v>
      </c>
      <c r="D326" s="1" t="s">
        <v>34</v>
      </c>
      <c r="E326" s="1">
        <v>3</v>
      </c>
    </row>
    <row r="327" spans="1:5" ht="18" x14ac:dyDescent="0.35">
      <c r="A327" s="1" t="s">
        <v>378</v>
      </c>
      <c r="B327" s="1" t="s">
        <v>31</v>
      </c>
      <c r="C327" s="1" t="s">
        <v>61</v>
      </c>
      <c r="D327" s="1" t="s">
        <v>57</v>
      </c>
      <c r="E327" s="1">
        <v>1</v>
      </c>
    </row>
    <row r="328" spans="1:5" ht="18" x14ac:dyDescent="0.35">
      <c r="A328" s="1" t="s">
        <v>379</v>
      </c>
      <c r="B328" s="1" t="s">
        <v>73</v>
      </c>
      <c r="C328" s="1" t="s">
        <v>23</v>
      </c>
      <c r="D328" s="1" t="s">
        <v>34</v>
      </c>
      <c r="E328" s="1">
        <v>3</v>
      </c>
    </row>
    <row r="329" spans="1:5" ht="18" x14ac:dyDescent="0.35">
      <c r="A329" s="1" t="s">
        <v>380</v>
      </c>
      <c r="B329" s="1" t="s">
        <v>73</v>
      </c>
      <c r="C329" s="1" t="s">
        <v>33</v>
      </c>
      <c r="D329" s="1" t="s">
        <v>57</v>
      </c>
      <c r="E329" s="1">
        <v>5</v>
      </c>
    </row>
    <row r="330" spans="1:5" ht="18" x14ac:dyDescent="0.35">
      <c r="A330" s="1" t="s">
        <v>381</v>
      </c>
      <c r="B330" s="1" t="s">
        <v>21</v>
      </c>
      <c r="C330" s="1" t="s">
        <v>82</v>
      </c>
      <c r="D330" s="1" t="s">
        <v>24</v>
      </c>
      <c r="E330" s="1">
        <v>2</v>
      </c>
    </row>
    <row r="331" spans="1:5" ht="18" x14ac:dyDescent="0.35">
      <c r="A331" s="1" t="s">
        <v>382</v>
      </c>
      <c r="B331" s="1" t="s">
        <v>44</v>
      </c>
      <c r="C331" s="1" t="s">
        <v>33</v>
      </c>
      <c r="D331" s="1" t="s">
        <v>57</v>
      </c>
      <c r="E331" s="1">
        <v>3</v>
      </c>
    </row>
    <row r="332" spans="1:5" ht="18" x14ac:dyDescent="0.35">
      <c r="A332" s="1" t="s">
        <v>383</v>
      </c>
      <c r="B332" s="1" t="s">
        <v>70</v>
      </c>
      <c r="C332" s="1" t="s">
        <v>23</v>
      </c>
      <c r="D332" s="1" t="s">
        <v>24</v>
      </c>
      <c r="E332" s="1">
        <v>4</v>
      </c>
    </row>
    <row r="333" spans="1:5" ht="18" x14ac:dyDescent="0.35">
      <c r="A333" s="1" t="s">
        <v>384</v>
      </c>
      <c r="B333" s="1" t="s">
        <v>70</v>
      </c>
      <c r="C333" s="1" t="s">
        <v>33</v>
      </c>
      <c r="D333" s="1" t="s">
        <v>34</v>
      </c>
      <c r="E333" s="1">
        <v>2</v>
      </c>
    </row>
    <row r="334" spans="1:5" ht="18" x14ac:dyDescent="0.35">
      <c r="A334" s="1">
        <v>62013893</v>
      </c>
      <c r="B334" s="1" t="s">
        <v>2064</v>
      </c>
      <c r="C334" s="1" t="s">
        <v>61</v>
      </c>
      <c r="D334" s="1" t="s">
        <v>25</v>
      </c>
      <c r="E334" s="1">
        <v>3</v>
      </c>
    </row>
    <row r="335" spans="1:5" ht="18" x14ac:dyDescent="0.35">
      <c r="A335" s="1" t="s">
        <v>385</v>
      </c>
      <c r="B335" s="1" t="s">
        <v>2064</v>
      </c>
      <c r="C335" s="1" t="s">
        <v>82</v>
      </c>
      <c r="D335" s="1" t="s">
        <v>24</v>
      </c>
      <c r="E335" s="1">
        <v>3</v>
      </c>
    </row>
    <row r="336" spans="1:5" ht="18" x14ac:dyDescent="0.35">
      <c r="A336" s="1" t="s">
        <v>386</v>
      </c>
      <c r="B336" s="1" t="s">
        <v>56</v>
      </c>
      <c r="C336" s="1" t="s">
        <v>23</v>
      </c>
      <c r="D336" s="1" t="s">
        <v>25</v>
      </c>
      <c r="E336" s="1">
        <v>1</v>
      </c>
    </row>
    <row r="337" spans="1:5" ht="18" x14ac:dyDescent="0.35">
      <c r="A337" s="1" t="s">
        <v>387</v>
      </c>
      <c r="B337" s="1" t="s">
        <v>31</v>
      </c>
      <c r="C337" s="1" t="s">
        <v>61</v>
      </c>
      <c r="D337" s="1" t="s">
        <v>57</v>
      </c>
      <c r="E337" s="1">
        <v>3</v>
      </c>
    </row>
    <row r="338" spans="1:5" ht="18" x14ac:dyDescent="0.35">
      <c r="A338" s="1" t="s">
        <v>388</v>
      </c>
      <c r="B338" s="1" t="s">
        <v>2064</v>
      </c>
      <c r="C338" s="1" t="s">
        <v>23</v>
      </c>
      <c r="D338" s="1" t="s">
        <v>25</v>
      </c>
      <c r="E338" s="1">
        <v>5</v>
      </c>
    </row>
    <row r="339" spans="1:5" ht="18" x14ac:dyDescent="0.35">
      <c r="A339" s="1">
        <v>60069917</v>
      </c>
      <c r="B339" s="1" t="s">
        <v>56</v>
      </c>
      <c r="C339" s="1" t="s">
        <v>50</v>
      </c>
      <c r="D339" s="1" t="s">
        <v>34</v>
      </c>
      <c r="E339" s="1">
        <v>1</v>
      </c>
    </row>
    <row r="340" spans="1:5" ht="18" x14ac:dyDescent="0.35">
      <c r="A340" s="1" t="s">
        <v>389</v>
      </c>
      <c r="B340" s="1" t="s">
        <v>56</v>
      </c>
      <c r="C340" s="1" t="s">
        <v>66</v>
      </c>
      <c r="D340" s="1" t="s">
        <v>25</v>
      </c>
      <c r="E340" s="1">
        <v>1</v>
      </c>
    </row>
    <row r="341" spans="1:5" ht="18" x14ac:dyDescent="0.35">
      <c r="A341" s="1" t="s">
        <v>390</v>
      </c>
      <c r="B341" s="1" t="s">
        <v>56</v>
      </c>
      <c r="C341" s="1" t="s">
        <v>61</v>
      </c>
      <c r="D341" s="1" t="s">
        <v>34</v>
      </c>
      <c r="E341" s="1">
        <v>4</v>
      </c>
    </row>
    <row r="342" spans="1:5" ht="18" x14ac:dyDescent="0.35">
      <c r="A342" s="1" t="s">
        <v>391</v>
      </c>
      <c r="B342" s="1" t="s">
        <v>2064</v>
      </c>
      <c r="C342" s="1" t="s">
        <v>50</v>
      </c>
      <c r="D342" s="1" t="s">
        <v>57</v>
      </c>
      <c r="E342" s="1">
        <v>5</v>
      </c>
    </row>
    <row r="343" spans="1:5" ht="18" x14ac:dyDescent="0.35">
      <c r="A343" s="1" t="s">
        <v>392</v>
      </c>
      <c r="B343" s="1" t="s">
        <v>73</v>
      </c>
      <c r="C343" s="1" t="s">
        <v>33</v>
      </c>
      <c r="D343" s="1" t="s">
        <v>24</v>
      </c>
      <c r="E343" s="1">
        <v>5</v>
      </c>
    </row>
    <row r="344" spans="1:5" ht="18" x14ac:dyDescent="0.35">
      <c r="A344" s="1" t="s">
        <v>393</v>
      </c>
      <c r="B344" s="1" t="s">
        <v>56</v>
      </c>
      <c r="C344" s="1" t="s">
        <v>82</v>
      </c>
      <c r="D344" s="1" t="s">
        <v>25</v>
      </c>
      <c r="E344" s="1">
        <v>4</v>
      </c>
    </row>
    <row r="345" spans="1:5" ht="18" x14ac:dyDescent="0.35">
      <c r="A345" s="1" t="s">
        <v>394</v>
      </c>
      <c r="B345" s="1" t="s">
        <v>73</v>
      </c>
      <c r="C345" s="1" t="s">
        <v>66</v>
      </c>
      <c r="D345" s="1" t="s">
        <v>34</v>
      </c>
      <c r="E345" s="1">
        <v>4</v>
      </c>
    </row>
    <row r="346" spans="1:5" ht="18" x14ac:dyDescent="0.35">
      <c r="A346" s="1" t="s">
        <v>395</v>
      </c>
      <c r="B346" s="1" t="s">
        <v>56</v>
      </c>
      <c r="C346" s="1" t="s">
        <v>66</v>
      </c>
      <c r="D346" s="1" t="s">
        <v>25</v>
      </c>
      <c r="E346" s="1">
        <v>2</v>
      </c>
    </row>
    <row r="347" spans="1:5" ht="18" x14ac:dyDescent="0.35">
      <c r="A347" s="1" t="s">
        <v>396</v>
      </c>
      <c r="B347" s="1" t="s">
        <v>73</v>
      </c>
      <c r="C347" s="1" t="s">
        <v>50</v>
      </c>
      <c r="D347" s="1" t="s">
        <v>57</v>
      </c>
      <c r="E347" s="1">
        <v>3</v>
      </c>
    </row>
    <row r="348" spans="1:5" ht="18" x14ac:dyDescent="0.35">
      <c r="A348" s="1" t="s">
        <v>397</v>
      </c>
      <c r="B348" s="1" t="s">
        <v>73</v>
      </c>
      <c r="C348" s="1" t="s">
        <v>82</v>
      </c>
      <c r="D348" s="1" t="s">
        <v>25</v>
      </c>
      <c r="E348" s="1">
        <v>2</v>
      </c>
    </row>
    <row r="349" spans="1:5" ht="18" x14ac:dyDescent="0.35">
      <c r="A349" s="1" t="s">
        <v>398</v>
      </c>
      <c r="B349" s="1" t="s">
        <v>56</v>
      </c>
      <c r="C349" s="1" t="s">
        <v>23</v>
      </c>
      <c r="D349" s="1" t="s">
        <v>57</v>
      </c>
      <c r="E349" s="1">
        <v>1</v>
      </c>
    </row>
    <row r="350" spans="1:5" ht="18" x14ac:dyDescent="0.35">
      <c r="A350" s="1" t="s">
        <v>399</v>
      </c>
      <c r="B350" s="1" t="s">
        <v>73</v>
      </c>
      <c r="C350" s="1" t="s">
        <v>50</v>
      </c>
      <c r="D350" s="1" t="s">
        <v>25</v>
      </c>
      <c r="E350" s="1">
        <v>2</v>
      </c>
    </row>
    <row r="351" spans="1:5" ht="18" x14ac:dyDescent="0.35">
      <c r="A351" s="1" t="s">
        <v>400</v>
      </c>
      <c r="B351" s="1" t="s">
        <v>73</v>
      </c>
      <c r="C351" s="1" t="s">
        <v>61</v>
      </c>
      <c r="D351" s="1" t="s">
        <v>34</v>
      </c>
      <c r="E351" s="1">
        <v>2</v>
      </c>
    </row>
    <row r="352" spans="1:5" ht="18" x14ac:dyDescent="0.35">
      <c r="A352" s="1" t="s">
        <v>401</v>
      </c>
      <c r="B352" s="1" t="s">
        <v>44</v>
      </c>
      <c r="C352" s="1" t="s">
        <v>66</v>
      </c>
      <c r="D352" s="1" t="s">
        <v>57</v>
      </c>
      <c r="E352" s="1">
        <v>2</v>
      </c>
    </row>
    <row r="353" spans="1:5" ht="18" x14ac:dyDescent="0.35">
      <c r="A353" s="1" t="s">
        <v>402</v>
      </c>
      <c r="B353" s="1" t="s">
        <v>44</v>
      </c>
      <c r="C353" s="1" t="s">
        <v>33</v>
      </c>
      <c r="D353" s="1" t="s">
        <v>57</v>
      </c>
      <c r="E353" s="1">
        <v>5</v>
      </c>
    </row>
    <row r="354" spans="1:5" ht="18" x14ac:dyDescent="0.35">
      <c r="A354" s="1" t="s">
        <v>403</v>
      </c>
      <c r="B354" s="1" t="s">
        <v>21</v>
      </c>
      <c r="C354" s="1" t="s">
        <v>61</v>
      </c>
      <c r="D354" s="1" t="s">
        <v>24</v>
      </c>
      <c r="E354" s="1">
        <v>3</v>
      </c>
    </row>
    <row r="355" spans="1:5" ht="18" x14ac:dyDescent="0.35">
      <c r="A355" s="1" t="s">
        <v>404</v>
      </c>
      <c r="B355" s="1" t="s">
        <v>21</v>
      </c>
      <c r="C355" s="1" t="s">
        <v>23</v>
      </c>
      <c r="D355" s="1" t="s">
        <v>25</v>
      </c>
      <c r="E355" s="1">
        <v>5</v>
      </c>
    </row>
    <row r="356" spans="1:5" ht="18" x14ac:dyDescent="0.35">
      <c r="A356" s="1" t="s">
        <v>405</v>
      </c>
      <c r="B356" s="1" t="s">
        <v>21</v>
      </c>
      <c r="C356" s="1" t="s">
        <v>33</v>
      </c>
      <c r="D356" s="1" t="s">
        <v>25</v>
      </c>
      <c r="E356" s="1">
        <v>2</v>
      </c>
    </row>
    <row r="357" spans="1:5" ht="18" x14ac:dyDescent="0.35">
      <c r="A357" s="1" t="s">
        <v>406</v>
      </c>
      <c r="B357" s="1" t="s">
        <v>31</v>
      </c>
      <c r="C357" s="1" t="s">
        <v>61</v>
      </c>
      <c r="D357" s="1" t="s">
        <v>57</v>
      </c>
      <c r="E357" s="1">
        <v>2</v>
      </c>
    </row>
    <row r="358" spans="1:5" ht="18" x14ac:dyDescent="0.35">
      <c r="A358" s="1" t="s">
        <v>407</v>
      </c>
      <c r="B358" s="1" t="s">
        <v>73</v>
      </c>
      <c r="C358" s="1" t="s">
        <v>82</v>
      </c>
      <c r="D358" s="1" t="s">
        <v>57</v>
      </c>
      <c r="E358" s="1">
        <v>1</v>
      </c>
    </row>
    <row r="359" spans="1:5" ht="18" x14ac:dyDescent="0.35">
      <c r="A359" s="1" t="s">
        <v>408</v>
      </c>
      <c r="B359" s="1" t="s">
        <v>70</v>
      </c>
      <c r="C359" s="1" t="s">
        <v>66</v>
      </c>
      <c r="D359" s="1" t="s">
        <v>57</v>
      </c>
      <c r="E359" s="1">
        <v>2</v>
      </c>
    </row>
    <row r="360" spans="1:5" ht="18" x14ac:dyDescent="0.35">
      <c r="A360" s="1" t="s">
        <v>409</v>
      </c>
      <c r="B360" s="1" t="s">
        <v>31</v>
      </c>
      <c r="C360" s="1" t="s">
        <v>33</v>
      </c>
      <c r="D360" s="1" t="s">
        <v>34</v>
      </c>
      <c r="E360" s="1">
        <v>5</v>
      </c>
    </row>
    <row r="361" spans="1:5" ht="18" x14ac:dyDescent="0.35">
      <c r="A361" s="1">
        <v>74164254</v>
      </c>
      <c r="B361" s="1" t="s">
        <v>2064</v>
      </c>
      <c r="C361" s="1" t="s">
        <v>61</v>
      </c>
      <c r="D361" s="1" t="s">
        <v>57</v>
      </c>
      <c r="E361" s="1">
        <v>4</v>
      </c>
    </row>
    <row r="362" spans="1:5" ht="18" x14ac:dyDescent="0.35">
      <c r="A362" s="1" t="s">
        <v>410</v>
      </c>
      <c r="B362" s="1" t="s">
        <v>73</v>
      </c>
      <c r="C362" s="1" t="s">
        <v>82</v>
      </c>
      <c r="D362" s="1" t="s">
        <v>25</v>
      </c>
      <c r="E362" s="1">
        <v>4</v>
      </c>
    </row>
    <row r="363" spans="1:5" ht="18" x14ac:dyDescent="0.35">
      <c r="A363" s="1" t="s">
        <v>411</v>
      </c>
      <c r="B363" s="1" t="s">
        <v>2064</v>
      </c>
      <c r="C363" s="1" t="s">
        <v>50</v>
      </c>
      <c r="D363" s="1" t="s">
        <v>34</v>
      </c>
      <c r="E363" s="1">
        <v>3</v>
      </c>
    </row>
    <row r="364" spans="1:5" ht="18" x14ac:dyDescent="0.35">
      <c r="A364" s="1" t="s">
        <v>412</v>
      </c>
      <c r="B364" s="1" t="s">
        <v>31</v>
      </c>
      <c r="C364" s="1" t="s">
        <v>33</v>
      </c>
      <c r="D364" s="1" t="s">
        <v>25</v>
      </c>
      <c r="E364" s="1">
        <v>2</v>
      </c>
    </row>
    <row r="365" spans="1:5" ht="18" x14ac:dyDescent="0.35">
      <c r="A365" s="1" t="s">
        <v>413</v>
      </c>
      <c r="B365" s="1" t="s">
        <v>73</v>
      </c>
      <c r="C365" s="1" t="s">
        <v>92</v>
      </c>
      <c r="D365" s="1" t="s">
        <v>24</v>
      </c>
      <c r="E365" s="1">
        <v>5</v>
      </c>
    </row>
    <row r="366" spans="1:5" ht="18" x14ac:dyDescent="0.35">
      <c r="A366" s="1" t="s">
        <v>414</v>
      </c>
      <c r="B366" s="1" t="s">
        <v>70</v>
      </c>
      <c r="C366" s="1" t="s">
        <v>23</v>
      </c>
      <c r="D366" s="1" t="s">
        <v>24</v>
      </c>
      <c r="E366" s="1">
        <v>4</v>
      </c>
    </row>
    <row r="367" spans="1:5" ht="18" x14ac:dyDescent="0.35">
      <c r="A367" s="1" t="s">
        <v>415</v>
      </c>
      <c r="B367" s="1" t="s">
        <v>73</v>
      </c>
      <c r="C367" s="1" t="s">
        <v>92</v>
      </c>
      <c r="D367" s="1" t="s">
        <v>25</v>
      </c>
      <c r="E367" s="1">
        <v>5</v>
      </c>
    </row>
    <row r="368" spans="1:5" ht="18" x14ac:dyDescent="0.35">
      <c r="A368" s="1" t="s">
        <v>416</v>
      </c>
      <c r="B368" s="1" t="s">
        <v>2064</v>
      </c>
      <c r="C368" s="1" t="s">
        <v>61</v>
      </c>
      <c r="D368" s="1" t="s">
        <v>24</v>
      </c>
      <c r="E368" s="1">
        <v>2</v>
      </c>
    </row>
    <row r="369" spans="1:5" ht="18" x14ac:dyDescent="0.35">
      <c r="A369" s="1" t="s">
        <v>417</v>
      </c>
      <c r="B369" s="1" t="s">
        <v>21</v>
      </c>
      <c r="C369" s="1" t="s">
        <v>50</v>
      </c>
      <c r="D369" s="1" t="s">
        <v>57</v>
      </c>
      <c r="E369" s="1">
        <v>5</v>
      </c>
    </row>
    <row r="370" spans="1:5" ht="18" x14ac:dyDescent="0.35">
      <c r="A370" s="1" t="s">
        <v>418</v>
      </c>
      <c r="B370" s="1" t="s">
        <v>21</v>
      </c>
      <c r="C370" s="1" t="s">
        <v>61</v>
      </c>
      <c r="D370" s="1" t="s">
        <v>57</v>
      </c>
      <c r="E370" s="1">
        <v>1</v>
      </c>
    </row>
    <row r="371" spans="1:5" ht="18" x14ac:dyDescent="0.35">
      <c r="A371" s="1" t="s">
        <v>419</v>
      </c>
      <c r="B371" s="1" t="s">
        <v>73</v>
      </c>
      <c r="C371" s="1" t="s">
        <v>23</v>
      </c>
      <c r="D371" s="1" t="s">
        <v>25</v>
      </c>
      <c r="E371" s="1">
        <v>3</v>
      </c>
    </row>
    <row r="372" spans="1:5" ht="18" x14ac:dyDescent="0.35">
      <c r="A372" s="1" t="s">
        <v>420</v>
      </c>
      <c r="B372" s="1" t="s">
        <v>21</v>
      </c>
      <c r="C372" s="1" t="s">
        <v>82</v>
      </c>
      <c r="D372" s="1" t="s">
        <v>24</v>
      </c>
      <c r="E372" s="1">
        <v>5</v>
      </c>
    </row>
    <row r="373" spans="1:5" ht="18" x14ac:dyDescent="0.35">
      <c r="A373" s="1" t="s">
        <v>421</v>
      </c>
      <c r="B373" s="1" t="s">
        <v>31</v>
      </c>
      <c r="C373" s="1" t="s">
        <v>66</v>
      </c>
      <c r="D373" s="1" t="s">
        <v>25</v>
      </c>
      <c r="E373" s="1">
        <v>3</v>
      </c>
    </row>
    <row r="374" spans="1:5" ht="18" x14ac:dyDescent="0.35">
      <c r="A374" s="1" t="s">
        <v>422</v>
      </c>
      <c r="B374" s="1" t="s">
        <v>56</v>
      </c>
      <c r="C374" s="1" t="s">
        <v>66</v>
      </c>
      <c r="D374" s="1" t="s">
        <v>25</v>
      </c>
      <c r="E374" s="1">
        <v>3</v>
      </c>
    </row>
    <row r="375" spans="1:5" ht="18" x14ac:dyDescent="0.35">
      <c r="A375" s="1" t="s">
        <v>423</v>
      </c>
      <c r="B375" s="1" t="s">
        <v>31</v>
      </c>
      <c r="C375" s="1" t="s">
        <v>66</v>
      </c>
      <c r="D375" s="1" t="s">
        <v>57</v>
      </c>
      <c r="E375" s="1">
        <v>1</v>
      </c>
    </row>
    <row r="376" spans="1:5" ht="18" x14ac:dyDescent="0.35">
      <c r="A376" s="1" t="s">
        <v>424</v>
      </c>
      <c r="B376" s="1" t="s">
        <v>21</v>
      </c>
      <c r="C376" s="1" t="s">
        <v>92</v>
      </c>
      <c r="D376" s="1" t="s">
        <v>57</v>
      </c>
      <c r="E376" s="1">
        <v>2</v>
      </c>
    </row>
    <row r="377" spans="1:5" ht="18" x14ac:dyDescent="0.35">
      <c r="A377" s="1" t="s">
        <v>425</v>
      </c>
      <c r="B377" s="1" t="s">
        <v>2064</v>
      </c>
      <c r="C377" s="1" t="s">
        <v>33</v>
      </c>
      <c r="D377" s="1" t="s">
        <v>57</v>
      </c>
      <c r="E377" s="1">
        <v>1</v>
      </c>
    </row>
    <row r="378" spans="1:5" ht="18" x14ac:dyDescent="0.35">
      <c r="A378" s="1" t="s">
        <v>426</v>
      </c>
      <c r="B378" s="1" t="s">
        <v>70</v>
      </c>
      <c r="C378" s="1" t="s">
        <v>61</v>
      </c>
      <c r="D378" s="1" t="s">
        <v>34</v>
      </c>
      <c r="E378" s="1">
        <v>4</v>
      </c>
    </row>
    <row r="379" spans="1:5" ht="18" x14ac:dyDescent="0.35">
      <c r="A379" s="1" t="s">
        <v>427</v>
      </c>
      <c r="B379" s="1" t="s">
        <v>56</v>
      </c>
      <c r="C379" s="1" t="s">
        <v>33</v>
      </c>
      <c r="D379" s="1" t="s">
        <v>24</v>
      </c>
      <c r="E379" s="1">
        <v>2</v>
      </c>
    </row>
    <row r="380" spans="1:5" ht="18" x14ac:dyDescent="0.35">
      <c r="A380" s="1" t="s">
        <v>428</v>
      </c>
      <c r="B380" s="1" t="s">
        <v>21</v>
      </c>
      <c r="C380" s="1" t="s">
        <v>33</v>
      </c>
      <c r="D380" s="1" t="s">
        <v>57</v>
      </c>
      <c r="E380" s="1">
        <v>4</v>
      </c>
    </row>
    <row r="381" spans="1:5" ht="18" x14ac:dyDescent="0.35">
      <c r="A381" s="1" t="s">
        <v>429</v>
      </c>
      <c r="B381" s="1" t="s">
        <v>70</v>
      </c>
      <c r="C381" s="1" t="s">
        <v>82</v>
      </c>
      <c r="D381" s="1" t="s">
        <v>24</v>
      </c>
      <c r="E381" s="1">
        <v>2</v>
      </c>
    </row>
    <row r="382" spans="1:5" ht="18" x14ac:dyDescent="0.35">
      <c r="A382" s="1" t="s">
        <v>430</v>
      </c>
      <c r="B382" s="1" t="s">
        <v>70</v>
      </c>
      <c r="C382" s="1" t="s">
        <v>82</v>
      </c>
      <c r="D382" s="1" t="s">
        <v>57</v>
      </c>
      <c r="E382" s="1">
        <v>4</v>
      </c>
    </row>
    <row r="383" spans="1:5" ht="18" x14ac:dyDescent="0.35">
      <c r="A383" s="1" t="s">
        <v>431</v>
      </c>
      <c r="B383" s="1" t="s">
        <v>56</v>
      </c>
      <c r="C383" s="1" t="s">
        <v>82</v>
      </c>
      <c r="D383" s="1" t="s">
        <v>34</v>
      </c>
      <c r="E383" s="1">
        <v>5</v>
      </c>
    </row>
    <row r="384" spans="1:5" ht="18" x14ac:dyDescent="0.35">
      <c r="A384" s="1" t="s">
        <v>432</v>
      </c>
      <c r="B384" s="1" t="s">
        <v>73</v>
      </c>
      <c r="C384" s="1" t="s">
        <v>23</v>
      </c>
      <c r="D384" s="1" t="s">
        <v>25</v>
      </c>
      <c r="E384" s="1">
        <v>3</v>
      </c>
    </row>
    <row r="385" spans="1:5" ht="18" x14ac:dyDescent="0.35">
      <c r="A385" s="1" t="s">
        <v>433</v>
      </c>
      <c r="B385" s="1" t="s">
        <v>21</v>
      </c>
      <c r="C385" s="1" t="s">
        <v>50</v>
      </c>
      <c r="D385" s="1" t="s">
        <v>34</v>
      </c>
      <c r="E385" s="1">
        <v>4</v>
      </c>
    </row>
    <row r="386" spans="1:5" ht="18" x14ac:dyDescent="0.35">
      <c r="A386" s="1" t="s">
        <v>434</v>
      </c>
      <c r="B386" s="1" t="s">
        <v>70</v>
      </c>
      <c r="C386" s="1" t="s">
        <v>66</v>
      </c>
      <c r="D386" s="1" t="s">
        <v>57</v>
      </c>
      <c r="E386" s="1">
        <v>4</v>
      </c>
    </row>
    <row r="387" spans="1:5" ht="18" x14ac:dyDescent="0.35">
      <c r="A387" s="1" t="s">
        <v>435</v>
      </c>
      <c r="B387" s="1" t="s">
        <v>44</v>
      </c>
      <c r="C387" s="1" t="s">
        <v>50</v>
      </c>
      <c r="D387" s="1" t="s">
        <v>25</v>
      </c>
      <c r="E387" s="1">
        <v>2</v>
      </c>
    </row>
    <row r="388" spans="1:5" ht="18" x14ac:dyDescent="0.35">
      <c r="A388" s="1" t="s">
        <v>436</v>
      </c>
      <c r="B388" s="1" t="s">
        <v>70</v>
      </c>
      <c r="C388" s="1" t="s">
        <v>61</v>
      </c>
      <c r="D388" s="1" t="s">
        <v>57</v>
      </c>
      <c r="E388" s="1">
        <v>2</v>
      </c>
    </row>
    <row r="389" spans="1:5" ht="18" x14ac:dyDescent="0.35">
      <c r="A389" s="1" t="s">
        <v>437</v>
      </c>
      <c r="B389" s="1" t="s">
        <v>56</v>
      </c>
      <c r="C389" s="1" t="s">
        <v>61</v>
      </c>
      <c r="D389" s="1" t="s">
        <v>24</v>
      </c>
      <c r="E389" s="1">
        <v>5</v>
      </c>
    </row>
    <row r="390" spans="1:5" ht="18" x14ac:dyDescent="0.35">
      <c r="A390" s="1" t="s">
        <v>438</v>
      </c>
      <c r="B390" s="1" t="s">
        <v>70</v>
      </c>
      <c r="C390" s="1" t="s">
        <v>92</v>
      </c>
      <c r="D390" s="1" t="s">
        <v>34</v>
      </c>
      <c r="E390" s="1">
        <v>5</v>
      </c>
    </row>
    <row r="391" spans="1:5" ht="18" x14ac:dyDescent="0.35">
      <c r="A391" s="1" t="s">
        <v>439</v>
      </c>
      <c r="B391" s="1" t="s">
        <v>73</v>
      </c>
      <c r="C391" s="1" t="s">
        <v>23</v>
      </c>
      <c r="D391" s="1" t="s">
        <v>25</v>
      </c>
      <c r="E391" s="1">
        <v>2</v>
      </c>
    </row>
    <row r="392" spans="1:5" ht="18" x14ac:dyDescent="0.35">
      <c r="A392" s="1" t="s">
        <v>440</v>
      </c>
      <c r="B392" s="1" t="s">
        <v>56</v>
      </c>
      <c r="C392" s="1" t="s">
        <v>92</v>
      </c>
      <c r="D392" s="1" t="s">
        <v>25</v>
      </c>
      <c r="E392" s="1">
        <v>2</v>
      </c>
    </row>
    <row r="393" spans="1:5" ht="18" x14ac:dyDescent="0.35">
      <c r="A393" s="1" t="s">
        <v>441</v>
      </c>
      <c r="B393" s="1" t="s">
        <v>73</v>
      </c>
      <c r="C393" s="1" t="s">
        <v>61</v>
      </c>
      <c r="D393" s="1" t="s">
        <v>34</v>
      </c>
      <c r="E393" s="1">
        <v>1</v>
      </c>
    </row>
    <row r="394" spans="1:5" ht="18" x14ac:dyDescent="0.35">
      <c r="A394" s="1" t="s">
        <v>442</v>
      </c>
      <c r="B394" s="1" t="s">
        <v>70</v>
      </c>
      <c r="C394" s="1" t="s">
        <v>66</v>
      </c>
      <c r="D394" s="1" t="s">
        <v>34</v>
      </c>
      <c r="E394" s="1">
        <v>1</v>
      </c>
    </row>
    <row r="395" spans="1:5" ht="18" x14ac:dyDescent="0.35">
      <c r="A395" s="1" t="s">
        <v>443</v>
      </c>
      <c r="B395" s="1" t="s">
        <v>70</v>
      </c>
      <c r="C395" s="1" t="s">
        <v>61</v>
      </c>
      <c r="D395" s="1" t="s">
        <v>34</v>
      </c>
      <c r="E395" s="1">
        <v>1</v>
      </c>
    </row>
    <row r="396" spans="1:5" ht="18" x14ac:dyDescent="0.35">
      <c r="A396" s="2" t="s">
        <v>444</v>
      </c>
      <c r="B396" s="1" t="s">
        <v>44</v>
      </c>
      <c r="C396" s="1" t="s">
        <v>33</v>
      </c>
      <c r="D396" s="1" t="s">
        <v>57</v>
      </c>
      <c r="E396" s="1">
        <v>5</v>
      </c>
    </row>
    <row r="397" spans="1:5" ht="18" x14ac:dyDescent="0.35">
      <c r="A397" s="1">
        <v>65855880</v>
      </c>
      <c r="B397" s="1" t="s">
        <v>56</v>
      </c>
      <c r="C397" s="1" t="s">
        <v>33</v>
      </c>
      <c r="D397" s="1" t="s">
        <v>57</v>
      </c>
      <c r="E397" s="1">
        <v>1</v>
      </c>
    </row>
    <row r="398" spans="1:5" ht="18" x14ac:dyDescent="0.35">
      <c r="A398" s="1" t="s">
        <v>445</v>
      </c>
      <c r="B398" s="1" t="s">
        <v>21</v>
      </c>
      <c r="C398" s="1" t="s">
        <v>50</v>
      </c>
      <c r="D398" s="1" t="s">
        <v>34</v>
      </c>
      <c r="E398" s="1">
        <v>4</v>
      </c>
    </row>
    <row r="399" spans="1:5" ht="18" x14ac:dyDescent="0.35">
      <c r="A399" s="1" t="s">
        <v>446</v>
      </c>
      <c r="B399" s="1" t="s">
        <v>70</v>
      </c>
      <c r="C399" s="1" t="s">
        <v>92</v>
      </c>
      <c r="D399" s="1" t="s">
        <v>25</v>
      </c>
      <c r="E399" s="1">
        <v>2</v>
      </c>
    </row>
    <row r="400" spans="1:5" ht="18" x14ac:dyDescent="0.35">
      <c r="A400" s="1" t="s">
        <v>447</v>
      </c>
      <c r="B400" s="1" t="s">
        <v>31</v>
      </c>
      <c r="C400" s="1" t="s">
        <v>23</v>
      </c>
      <c r="D400" s="1" t="s">
        <v>34</v>
      </c>
      <c r="E400" s="1">
        <v>3</v>
      </c>
    </row>
    <row r="401" spans="1:5" ht="18" x14ac:dyDescent="0.35">
      <c r="A401" s="1" t="s">
        <v>448</v>
      </c>
      <c r="B401" s="1" t="s">
        <v>56</v>
      </c>
      <c r="C401" s="1" t="s">
        <v>23</v>
      </c>
      <c r="D401" s="1" t="s">
        <v>24</v>
      </c>
      <c r="E401" s="1">
        <v>1</v>
      </c>
    </row>
    <row r="402" spans="1:5" ht="18" x14ac:dyDescent="0.35">
      <c r="A402" s="1" t="s">
        <v>449</v>
      </c>
      <c r="B402" s="1" t="s">
        <v>56</v>
      </c>
      <c r="C402" s="1" t="s">
        <v>82</v>
      </c>
      <c r="D402" s="1" t="s">
        <v>24</v>
      </c>
      <c r="E402" s="1">
        <v>5</v>
      </c>
    </row>
    <row r="403" spans="1:5" ht="18" x14ac:dyDescent="0.35">
      <c r="A403" s="1" t="s">
        <v>450</v>
      </c>
      <c r="B403" s="1" t="s">
        <v>21</v>
      </c>
      <c r="C403" s="1" t="s">
        <v>33</v>
      </c>
      <c r="D403" s="1" t="s">
        <v>24</v>
      </c>
      <c r="E403" s="1">
        <v>5</v>
      </c>
    </row>
    <row r="404" spans="1:5" ht="18" x14ac:dyDescent="0.35">
      <c r="A404" s="1" t="s">
        <v>451</v>
      </c>
      <c r="B404" s="1" t="s">
        <v>21</v>
      </c>
      <c r="C404" s="1" t="s">
        <v>23</v>
      </c>
      <c r="D404" s="1" t="s">
        <v>25</v>
      </c>
      <c r="E404" s="1">
        <v>2</v>
      </c>
    </row>
    <row r="405" spans="1:5" ht="18" x14ac:dyDescent="0.35">
      <c r="A405" s="1" t="s">
        <v>452</v>
      </c>
      <c r="B405" s="1" t="s">
        <v>70</v>
      </c>
      <c r="C405" s="1" t="s">
        <v>33</v>
      </c>
      <c r="D405" s="1" t="s">
        <v>25</v>
      </c>
      <c r="E405" s="1">
        <v>5</v>
      </c>
    </row>
    <row r="406" spans="1:5" ht="18" x14ac:dyDescent="0.35">
      <c r="A406" s="1" t="s">
        <v>453</v>
      </c>
      <c r="B406" s="1" t="s">
        <v>44</v>
      </c>
      <c r="C406" s="1" t="s">
        <v>50</v>
      </c>
      <c r="D406" s="1" t="s">
        <v>34</v>
      </c>
      <c r="E406" s="1">
        <v>3</v>
      </c>
    </row>
    <row r="407" spans="1:5" ht="18" x14ac:dyDescent="0.35">
      <c r="A407" s="1" t="s">
        <v>454</v>
      </c>
      <c r="B407" s="1" t="s">
        <v>21</v>
      </c>
      <c r="C407" s="1" t="s">
        <v>50</v>
      </c>
      <c r="D407" s="1" t="s">
        <v>57</v>
      </c>
      <c r="E407" s="1">
        <v>5</v>
      </c>
    </row>
    <row r="408" spans="1:5" ht="18" x14ac:dyDescent="0.35">
      <c r="A408" s="1" t="s">
        <v>455</v>
      </c>
      <c r="B408" s="1" t="s">
        <v>70</v>
      </c>
      <c r="C408" s="1" t="s">
        <v>92</v>
      </c>
      <c r="D408" s="1" t="s">
        <v>25</v>
      </c>
      <c r="E408" s="1">
        <v>4</v>
      </c>
    </row>
    <row r="409" spans="1:5" ht="18" x14ac:dyDescent="0.35">
      <c r="A409" s="1" t="s">
        <v>456</v>
      </c>
      <c r="B409" s="1" t="s">
        <v>31</v>
      </c>
      <c r="C409" s="1" t="s">
        <v>61</v>
      </c>
      <c r="D409" s="1" t="s">
        <v>25</v>
      </c>
      <c r="E409" s="1">
        <v>3</v>
      </c>
    </row>
    <row r="410" spans="1:5" ht="18" x14ac:dyDescent="0.35">
      <c r="A410" s="1" t="s">
        <v>457</v>
      </c>
      <c r="B410" s="1" t="s">
        <v>2064</v>
      </c>
      <c r="C410" s="1" t="s">
        <v>23</v>
      </c>
      <c r="D410" s="1" t="s">
        <v>34</v>
      </c>
      <c r="E410" s="1">
        <v>2</v>
      </c>
    </row>
    <row r="411" spans="1:5" ht="18" x14ac:dyDescent="0.35">
      <c r="A411" s="1" t="s">
        <v>458</v>
      </c>
      <c r="B411" s="1" t="s">
        <v>73</v>
      </c>
      <c r="C411" s="1" t="s">
        <v>50</v>
      </c>
      <c r="D411" s="1" t="s">
        <v>57</v>
      </c>
      <c r="E411" s="1">
        <v>2</v>
      </c>
    </row>
    <row r="412" spans="1:5" ht="18" x14ac:dyDescent="0.35">
      <c r="A412" s="1" t="s">
        <v>459</v>
      </c>
      <c r="B412" s="1" t="s">
        <v>73</v>
      </c>
      <c r="C412" s="1" t="s">
        <v>92</v>
      </c>
      <c r="D412" s="1" t="s">
        <v>57</v>
      </c>
      <c r="E412" s="1">
        <v>3</v>
      </c>
    </row>
    <row r="413" spans="1:5" ht="18" x14ac:dyDescent="0.35">
      <c r="A413" s="1" t="s">
        <v>460</v>
      </c>
      <c r="B413" s="1" t="s">
        <v>44</v>
      </c>
      <c r="C413" s="1" t="s">
        <v>50</v>
      </c>
      <c r="D413" s="1" t="s">
        <v>57</v>
      </c>
      <c r="E413" s="1">
        <v>4</v>
      </c>
    </row>
    <row r="414" spans="1:5" ht="18" x14ac:dyDescent="0.35">
      <c r="A414" s="1" t="s">
        <v>461</v>
      </c>
      <c r="B414" s="1" t="s">
        <v>21</v>
      </c>
      <c r="C414" s="1" t="s">
        <v>82</v>
      </c>
      <c r="D414" s="1" t="s">
        <v>57</v>
      </c>
      <c r="E414" s="1">
        <v>5</v>
      </c>
    </row>
    <row r="415" spans="1:5" ht="18" x14ac:dyDescent="0.35">
      <c r="A415" s="1" t="s">
        <v>462</v>
      </c>
      <c r="B415" s="1" t="s">
        <v>70</v>
      </c>
      <c r="C415" s="1" t="s">
        <v>82</v>
      </c>
      <c r="D415" s="1" t="s">
        <v>25</v>
      </c>
      <c r="E415" s="1">
        <v>5</v>
      </c>
    </row>
    <row r="416" spans="1:5" ht="18" x14ac:dyDescent="0.35">
      <c r="A416" s="1" t="s">
        <v>463</v>
      </c>
      <c r="B416" s="1" t="s">
        <v>31</v>
      </c>
      <c r="C416" s="1" t="s">
        <v>61</v>
      </c>
      <c r="D416" s="1" t="s">
        <v>24</v>
      </c>
      <c r="E416" s="1">
        <v>2</v>
      </c>
    </row>
    <row r="417" spans="1:5" ht="18" x14ac:dyDescent="0.35">
      <c r="A417" s="1" t="s">
        <v>464</v>
      </c>
      <c r="B417" s="1" t="s">
        <v>2064</v>
      </c>
      <c r="C417" s="1" t="s">
        <v>33</v>
      </c>
      <c r="D417" s="1" t="s">
        <v>25</v>
      </c>
      <c r="E417" s="1">
        <v>3</v>
      </c>
    </row>
    <row r="418" spans="1:5" ht="18" x14ac:dyDescent="0.35">
      <c r="A418" s="1" t="s">
        <v>465</v>
      </c>
      <c r="B418" s="1" t="s">
        <v>70</v>
      </c>
      <c r="C418" s="1" t="s">
        <v>33</v>
      </c>
      <c r="D418" s="1" t="s">
        <v>24</v>
      </c>
      <c r="E418" s="1">
        <v>5</v>
      </c>
    </row>
    <row r="419" spans="1:5" ht="18" x14ac:dyDescent="0.35">
      <c r="A419" s="1" t="s">
        <v>466</v>
      </c>
      <c r="B419" s="1" t="s">
        <v>21</v>
      </c>
      <c r="C419" s="1" t="s">
        <v>50</v>
      </c>
      <c r="D419" s="1" t="s">
        <v>57</v>
      </c>
      <c r="E419" s="1">
        <v>5</v>
      </c>
    </row>
    <row r="420" spans="1:5" ht="18" x14ac:dyDescent="0.35">
      <c r="A420" s="1" t="s">
        <v>467</v>
      </c>
      <c r="B420" s="1" t="s">
        <v>21</v>
      </c>
      <c r="C420" s="1" t="s">
        <v>92</v>
      </c>
      <c r="D420" s="1" t="s">
        <v>24</v>
      </c>
      <c r="E420" s="1">
        <v>2</v>
      </c>
    </row>
    <row r="421" spans="1:5" ht="18" x14ac:dyDescent="0.35">
      <c r="A421" s="1" t="s">
        <v>468</v>
      </c>
      <c r="B421" s="1" t="s">
        <v>44</v>
      </c>
      <c r="C421" s="1" t="s">
        <v>92</v>
      </c>
      <c r="D421" s="1" t="s">
        <v>25</v>
      </c>
      <c r="E421" s="1">
        <v>1</v>
      </c>
    </row>
    <row r="422" spans="1:5" ht="18" x14ac:dyDescent="0.35">
      <c r="A422" s="1" t="s">
        <v>469</v>
      </c>
      <c r="B422" s="1" t="s">
        <v>56</v>
      </c>
      <c r="C422" s="1" t="s">
        <v>33</v>
      </c>
      <c r="D422" s="1" t="s">
        <v>57</v>
      </c>
      <c r="E422" s="1">
        <v>3</v>
      </c>
    </row>
    <row r="423" spans="1:5" ht="18" x14ac:dyDescent="0.35">
      <c r="A423" s="1" t="s">
        <v>470</v>
      </c>
      <c r="B423" s="1" t="s">
        <v>2064</v>
      </c>
      <c r="C423" s="1" t="s">
        <v>92</v>
      </c>
      <c r="D423" s="1" t="s">
        <v>34</v>
      </c>
      <c r="E423" s="1">
        <v>5</v>
      </c>
    </row>
    <row r="424" spans="1:5" ht="18" x14ac:dyDescent="0.35">
      <c r="A424" s="1" t="s">
        <v>471</v>
      </c>
      <c r="B424" s="1" t="s">
        <v>70</v>
      </c>
      <c r="C424" s="1" t="s">
        <v>23</v>
      </c>
      <c r="D424" s="1" t="s">
        <v>25</v>
      </c>
      <c r="E424" s="1">
        <v>2</v>
      </c>
    </row>
    <row r="425" spans="1:5" ht="18" x14ac:dyDescent="0.35">
      <c r="A425" s="1" t="s">
        <v>472</v>
      </c>
      <c r="B425" s="1" t="s">
        <v>73</v>
      </c>
      <c r="C425" s="1" t="s">
        <v>33</v>
      </c>
      <c r="D425" s="1" t="s">
        <v>57</v>
      </c>
      <c r="E425" s="1">
        <v>1</v>
      </c>
    </row>
    <row r="426" spans="1:5" ht="18" x14ac:dyDescent="0.35">
      <c r="A426" s="1" t="s">
        <v>473</v>
      </c>
      <c r="B426" s="1" t="s">
        <v>2064</v>
      </c>
      <c r="C426" s="1" t="s">
        <v>33</v>
      </c>
      <c r="D426" s="1" t="s">
        <v>34</v>
      </c>
      <c r="E426" s="1">
        <v>1</v>
      </c>
    </row>
    <row r="427" spans="1:5" ht="18" x14ac:dyDescent="0.35">
      <c r="A427" s="1" t="s">
        <v>474</v>
      </c>
      <c r="B427" s="1" t="s">
        <v>44</v>
      </c>
      <c r="C427" s="1" t="s">
        <v>50</v>
      </c>
      <c r="D427" s="1" t="s">
        <v>57</v>
      </c>
      <c r="E427" s="1">
        <v>2</v>
      </c>
    </row>
    <row r="428" spans="1:5" ht="18" x14ac:dyDescent="0.35">
      <c r="A428" s="1" t="s">
        <v>475</v>
      </c>
      <c r="B428" s="1" t="s">
        <v>44</v>
      </c>
      <c r="C428" s="1" t="s">
        <v>33</v>
      </c>
      <c r="D428" s="1" t="s">
        <v>34</v>
      </c>
      <c r="E428" s="1">
        <v>3</v>
      </c>
    </row>
    <row r="429" spans="1:5" ht="18" x14ac:dyDescent="0.35">
      <c r="A429" s="1" t="s">
        <v>476</v>
      </c>
      <c r="B429" s="1" t="s">
        <v>2064</v>
      </c>
      <c r="C429" s="1" t="s">
        <v>33</v>
      </c>
      <c r="D429" s="1" t="s">
        <v>25</v>
      </c>
      <c r="E429" s="1">
        <v>3</v>
      </c>
    </row>
    <row r="430" spans="1:5" ht="18" x14ac:dyDescent="0.35">
      <c r="A430" s="1" t="s">
        <v>477</v>
      </c>
      <c r="B430" s="1" t="s">
        <v>70</v>
      </c>
      <c r="C430" s="1" t="s">
        <v>82</v>
      </c>
      <c r="D430" s="1" t="s">
        <v>25</v>
      </c>
      <c r="E430" s="1">
        <v>3</v>
      </c>
    </row>
    <row r="431" spans="1:5" ht="18" x14ac:dyDescent="0.35">
      <c r="A431" s="1" t="s">
        <v>478</v>
      </c>
      <c r="B431" s="1" t="s">
        <v>21</v>
      </c>
      <c r="C431" s="1" t="s">
        <v>61</v>
      </c>
      <c r="D431" s="1" t="s">
        <v>34</v>
      </c>
      <c r="E431" s="1">
        <v>1</v>
      </c>
    </row>
    <row r="432" spans="1:5" ht="18" x14ac:dyDescent="0.35">
      <c r="A432" s="1" t="s">
        <v>479</v>
      </c>
      <c r="B432" s="1" t="s">
        <v>73</v>
      </c>
      <c r="C432" s="1" t="s">
        <v>61</v>
      </c>
      <c r="D432" s="1" t="s">
        <v>34</v>
      </c>
      <c r="E432" s="1">
        <v>3</v>
      </c>
    </row>
    <row r="433" spans="1:5" ht="18" x14ac:dyDescent="0.35">
      <c r="A433" s="1" t="s">
        <v>480</v>
      </c>
      <c r="B433" s="1" t="s">
        <v>56</v>
      </c>
      <c r="C433" s="1" t="s">
        <v>23</v>
      </c>
      <c r="D433" s="1" t="s">
        <v>57</v>
      </c>
      <c r="E433" s="1">
        <v>3</v>
      </c>
    </row>
    <row r="434" spans="1:5" ht="18" x14ac:dyDescent="0.35">
      <c r="A434" s="1" t="s">
        <v>481</v>
      </c>
      <c r="B434" s="1" t="s">
        <v>70</v>
      </c>
      <c r="C434" s="1" t="s">
        <v>82</v>
      </c>
      <c r="D434" s="1" t="s">
        <v>25</v>
      </c>
      <c r="E434" s="1">
        <v>1</v>
      </c>
    </row>
    <row r="435" spans="1:5" ht="18" x14ac:dyDescent="0.35">
      <c r="A435" s="1" t="s">
        <v>482</v>
      </c>
      <c r="B435" s="1" t="s">
        <v>70</v>
      </c>
      <c r="C435" s="1" t="s">
        <v>50</v>
      </c>
      <c r="D435" s="1" t="s">
        <v>34</v>
      </c>
      <c r="E435" s="1">
        <v>1</v>
      </c>
    </row>
    <row r="436" spans="1:5" ht="18" x14ac:dyDescent="0.35">
      <c r="A436" s="1" t="s">
        <v>483</v>
      </c>
      <c r="B436" s="1" t="s">
        <v>2064</v>
      </c>
      <c r="C436" s="1" t="s">
        <v>66</v>
      </c>
      <c r="D436" s="1" t="s">
        <v>25</v>
      </c>
      <c r="E436" s="1">
        <v>4</v>
      </c>
    </row>
    <row r="437" spans="1:5" ht="18" x14ac:dyDescent="0.35">
      <c r="A437" s="1" t="s">
        <v>484</v>
      </c>
      <c r="B437" s="1" t="s">
        <v>73</v>
      </c>
      <c r="C437" s="1" t="s">
        <v>92</v>
      </c>
      <c r="D437" s="1" t="s">
        <v>57</v>
      </c>
      <c r="E437" s="1">
        <v>1</v>
      </c>
    </row>
    <row r="438" spans="1:5" ht="18" x14ac:dyDescent="0.35">
      <c r="A438" s="1" t="s">
        <v>485</v>
      </c>
      <c r="B438" s="1" t="s">
        <v>73</v>
      </c>
      <c r="C438" s="1" t="s">
        <v>66</v>
      </c>
      <c r="D438" s="1" t="s">
        <v>34</v>
      </c>
      <c r="E438" s="1">
        <v>1</v>
      </c>
    </row>
    <row r="439" spans="1:5" ht="18" x14ac:dyDescent="0.35">
      <c r="A439" s="2">
        <v>406000</v>
      </c>
      <c r="B439" s="1" t="s">
        <v>31</v>
      </c>
      <c r="C439" s="1" t="s">
        <v>50</v>
      </c>
      <c r="D439" s="1" t="s">
        <v>25</v>
      </c>
      <c r="E439" s="1">
        <v>5</v>
      </c>
    </row>
    <row r="440" spans="1:5" ht="18" x14ac:dyDescent="0.35">
      <c r="A440" s="1" t="s">
        <v>486</v>
      </c>
      <c r="B440" s="1" t="s">
        <v>31</v>
      </c>
      <c r="C440" s="1" t="s">
        <v>23</v>
      </c>
      <c r="D440" s="1" t="s">
        <v>34</v>
      </c>
      <c r="E440" s="1">
        <v>3</v>
      </c>
    </row>
    <row r="441" spans="1:5" ht="18" x14ac:dyDescent="0.35">
      <c r="A441" s="1" t="s">
        <v>487</v>
      </c>
      <c r="B441" s="1" t="s">
        <v>21</v>
      </c>
      <c r="C441" s="1" t="s">
        <v>23</v>
      </c>
      <c r="D441" s="1" t="s">
        <v>24</v>
      </c>
      <c r="E441" s="1">
        <v>5</v>
      </c>
    </row>
    <row r="442" spans="1:5" ht="18" x14ac:dyDescent="0.35">
      <c r="A442" s="1" t="s">
        <v>488</v>
      </c>
      <c r="B442" s="1" t="s">
        <v>70</v>
      </c>
      <c r="C442" s="1" t="s">
        <v>66</v>
      </c>
      <c r="D442" s="1" t="s">
        <v>24</v>
      </c>
      <c r="E442" s="1">
        <v>3</v>
      </c>
    </row>
    <row r="443" spans="1:5" ht="18" x14ac:dyDescent="0.35">
      <c r="A443" s="1" t="s">
        <v>489</v>
      </c>
      <c r="B443" s="1" t="s">
        <v>56</v>
      </c>
      <c r="C443" s="1" t="s">
        <v>82</v>
      </c>
      <c r="D443" s="1" t="s">
        <v>25</v>
      </c>
      <c r="E443" s="1">
        <v>2</v>
      </c>
    </row>
    <row r="444" spans="1:5" ht="18" x14ac:dyDescent="0.35">
      <c r="A444" s="1" t="s">
        <v>490</v>
      </c>
      <c r="B444" s="1" t="s">
        <v>56</v>
      </c>
      <c r="C444" s="1" t="s">
        <v>33</v>
      </c>
      <c r="D444" s="1" t="s">
        <v>57</v>
      </c>
      <c r="E444" s="1">
        <v>2</v>
      </c>
    </row>
    <row r="445" spans="1:5" ht="18" x14ac:dyDescent="0.35">
      <c r="A445" s="1" t="s">
        <v>491</v>
      </c>
      <c r="B445" s="1" t="s">
        <v>21</v>
      </c>
      <c r="C445" s="1" t="s">
        <v>92</v>
      </c>
      <c r="D445" s="1" t="s">
        <v>57</v>
      </c>
      <c r="E445" s="1">
        <v>1</v>
      </c>
    </row>
    <row r="446" spans="1:5" ht="18" x14ac:dyDescent="0.35">
      <c r="A446" s="1" t="s">
        <v>492</v>
      </c>
      <c r="B446" s="1" t="s">
        <v>31</v>
      </c>
      <c r="C446" s="1" t="s">
        <v>66</v>
      </c>
      <c r="D446" s="1" t="s">
        <v>57</v>
      </c>
      <c r="E446" s="1">
        <v>2</v>
      </c>
    </row>
    <row r="447" spans="1:5" ht="18" x14ac:dyDescent="0.35">
      <c r="A447" s="1" t="s">
        <v>493</v>
      </c>
      <c r="B447" s="1" t="s">
        <v>56</v>
      </c>
      <c r="C447" s="1" t="s">
        <v>82</v>
      </c>
      <c r="D447" s="1" t="s">
        <v>24</v>
      </c>
      <c r="E447" s="1">
        <v>1</v>
      </c>
    </row>
    <row r="448" spans="1:5" ht="18" x14ac:dyDescent="0.35">
      <c r="A448" s="1" t="s">
        <v>494</v>
      </c>
      <c r="B448" s="1" t="s">
        <v>70</v>
      </c>
      <c r="C448" s="1" t="s">
        <v>92</v>
      </c>
      <c r="D448" s="1" t="s">
        <v>57</v>
      </c>
      <c r="E448" s="1">
        <v>5</v>
      </c>
    </row>
    <row r="449" spans="1:5" ht="18" x14ac:dyDescent="0.35">
      <c r="A449" s="1" t="s">
        <v>495</v>
      </c>
      <c r="B449" s="1" t="s">
        <v>44</v>
      </c>
      <c r="C449" s="1" t="s">
        <v>92</v>
      </c>
      <c r="D449" s="1" t="s">
        <v>34</v>
      </c>
      <c r="E449" s="1">
        <v>4</v>
      </c>
    </row>
    <row r="450" spans="1:5" ht="18" x14ac:dyDescent="0.35">
      <c r="A450" s="1" t="s">
        <v>496</v>
      </c>
      <c r="B450" s="1" t="s">
        <v>44</v>
      </c>
      <c r="C450" s="1" t="s">
        <v>61</v>
      </c>
      <c r="D450" s="1" t="s">
        <v>57</v>
      </c>
      <c r="E450" s="1">
        <v>2</v>
      </c>
    </row>
    <row r="451" spans="1:5" ht="18" x14ac:dyDescent="0.35">
      <c r="A451" s="1" t="s">
        <v>497</v>
      </c>
      <c r="B451" s="1" t="s">
        <v>44</v>
      </c>
      <c r="C451" s="1" t="s">
        <v>61</v>
      </c>
      <c r="D451" s="1" t="s">
        <v>24</v>
      </c>
      <c r="E451" s="1">
        <v>4</v>
      </c>
    </row>
    <row r="452" spans="1:5" ht="18" x14ac:dyDescent="0.35">
      <c r="A452" s="1" t="s">
        <v>498</v>
      </c>
      <c r="B452" s="1" t="s">
        <v>73</v>
      </c>
      <c r="C452" s="1" t="s">
        <v>66</v>
      </c>
      <c r="D452" s="1" t="s">
        <v>57</v>
      </c>
      <c r="E452" s="1">
        <v>1</v>
      </c>
    </row>
    <row r="453" spans="1:5" ht="18" x14ac:dyDescent="0.35">
      <c r="A453" s="1" t="s">
        <v>499</v>
      </c>
      <c r="B453" s="1" t="s">
        <v>2064</v>
      </c>
      <c r="C453" s="1" t="s">
        <v>50</v>
      </c>
      <c r="D453" s="1" t="s">
        <v>57</v>
      </c>
      <c r="E453" s="1">
        <v>4</v>
      </c>
    </row>
    <row r="454" spans="1:5" ht="18" x14ac:dyDescent="0.35">
      <c r="A454" s="1" t="s">
        <v>500</v>
      </c>
      <c r="B454" s="1" t="s">
        <v>44</v>
      </c>
      <c r="C454" s="1" t="s">
        <v>33</v>
      </c>
      <c r="D454" s="1" t="s">
        <v>24</v>
      </c>
      <c r="E454" s="1">
        <v>3</v>
      </c>
    </row>
    <row r="455" spans="1:5" ht="18" x14ac:dyDescent="0.35">
      <c r="A455" s="1" t="s">
        <v>501</v>
      </c>
      <c r="B455" s="1" t="s">
        <v>73</v>
      </c>
      <c r="C455" s="1" t="s">
        <v>50</v>
      </c>
      <c r="D455" s="1" t="s">
        <v>25</v>
      </c>
      <c r="E455" s="1">
        <v>3</v>
      </c>
    </row>
    <row r="456" spans="1:5" ht="18" x14ac:dyDescent="0.35">
      <c r="A456" s="1" t="s">
        <v>502</v>
      </c>
      <c r="B456" s="1" t="s">
        <v>2064</v>
      </c>
      <c r="C456" s="1" t="s">
        <v>82</v>
      </c>
      <c r="D456" s="1" t="s">
        <v>57</v>
      </c>
      <c r="E456" s="1">
        <v>2</v>
      </c>
    </row>
    <row r="457" spans="1:5" ht="18" x14ac:dyDescent="0.35">
      <c r="A457" s="1" t="s">
        <v>503</v>
      </c>
      <c r="B457" s="1" t="s">
        <v>31</v>
      </c>
      <c r="C457" s="1" t="s">
        <v>66</v>
      </c>
      <c r="D457" s="1" t="s">
        <v>24</v>
      </c>
      <c r="E457" s="1">
        <v>3</v>
      </c>
    </row>
    <row r="458" spans="1:5" ht="18" x14ac:dyDescent="0.35">
      <c r="A458" s="1" t="s">
        <v>504</v>
      </c>
      <c r="B458" s="1" t="s">
        <v>2064</v>
      </c>
      <c r="C458" s="1" t="s">
        <v>23</v>
      </c>
      <c r="D458" s="1" t="s">
        <v>24</v>
      </c>
      <c r="E458" s="1">
        <v>2</v>
      </c>
    </row>
    <row r="459" spans="1:5" ht="18" x14ac:dyDescent="0.35">
      <c r="A459" s="1" t="s">
        <v>505</v>
      </c>
      <c r="B459" s="1" t="s">
        <v>31</v>
      </c>
      <c r="C459" s="1" t="s">
        <v>66</v>
      </c>
      <c r="D459" s="1" t="s">
        <v>24</v>
      </c>
      <c r="E459" s="1">
        <v>4</v>
      </c>
    </row>
    <row r="460" spans="1:5" ht="18" x14ac:dyDescent="0.35">
      <c r="A460" s="1" t="s">
        <v>506</v>
      </c>
      <c r="B460" s="1" t="s">
        <v>73</v>
      </c>
      <c r="C460" s="1" t="s">
        <v>82</v>
      </c>
      <c r="D460" s="1" t="s">
        <v>25</v>
      </c>
      <c r="E460" s="1">
        <v>1</v>
      </c>
    </row>
    <row r="461" spans="1:5" ht="18" x14ac:dyDescent="0.35">
      <c r="A461" s="1" t="s">
        <v>507</v>
      </c>
      <c r="B461" s="1" t="s">
        <v>70</v>
      </c>
      <c r="C461" s="1" t="s">
        <v>82</v>
      </c>
      <c r="D461" s="1" t="s">
        <v>25</v>
      </c>
      <c r="E461" s="1">
        <v>5</v>
      </c>
    </row>
    <row r="462" spans="1:5" ht="18" x14ac:dyDescent="0.35">
      <c r="A462" s="1" t="s">
        <v>508</v>
      </c>
      <c r="B462" s="1" t="s">
        <v>2064</v>
      </c>
      <c r="C462" s="1" t="s">
        <v>23</v>
      </c>
      <c r="D462" s="1" t="s">
        <v>25</v>
      </c>
      <c r="E462" s="1">
        <v>4</v>
      </c>
    </row>
    <row r="463" spans="1:5" ht="18" x14ac:dyDescent="0.35">
      <c r="A463" s="1" t="s">
        <v>509</v>
      </c>
      <c r="B463" s="1" t="s">
        <v>44</v>
      </c>
      <c r="C463" s="1" t="s">
        <v>66</v>
      </c>
      <c r="D463" s="1" t="s">
        <v>34</v>
      </c>
      <c r="E463" s="1">
        <v>4</v>
      </c>
    </row>
    <row r="464" spans="1:5" ht="18" x14ac:dyDescent="0.35">
      <c r="A464" s="1" t="s">
        <v>510</v>
      </c>
      <c r="B464" s="1" t="s">
        <v>2064</v>
      </c>
      <c r="C464" s="1" t="s">
        <v>66</v>
      </c>
      <c r="D464" s="1" t="s">
        <v>34</v>
      </c>
      <c r="E464" s="1">
        <v>3</v>
      </c>
    </row>
    <row r="465" spans="1:5" ht="18" x14ac:dyDescent="0.35">
      <c r="A465" s="1" t="s">
        <v>511</v>
      </c>
      <c r="B465" s="1" t="s">
        <v>21</v>
      </c>
      <c r="C465" s="1" t="s">
        <v>23</v>
      </c>
      <c r="D465" s="1" t="s">
        <v>57</v>
      </c>
      <c r="E465" s="1">
        <v>3</v>
      </c>
    </row>
    <row r="466" spans="1:5" ht="18" x14ac:dyDescent="0.35">
      <c r="A466" s="1" t="s">
        <v>512</v>
      </c>
      <c r="B466" s="1" t="s">
        <v>73</v>
      </c>
      <c r="C466" s="1" t="s">
        <v>33</v>
      </c>
      <c r="D466" s="1" t="s">
        <v>24</v>
      </c>
      <c r="E466" s="1">
        <v>2</v>
      </c>
    </row>
    <row r="467" spans="1:5" ht="18" x14ac:dyDescent="0.35">
      <c r="A467" s="1" t="s">
        <v>513</v>
      </c>
      <c r="B467" s="1" t="s">
        <v>70</v>
      </c>
      <c r="C467" s="1" t="s">
        <v>23</v>
      </c>
      <c r="D467" s="1" t="s">
        <v>57</v>
      </c>
      <c r="E467" s="1">
        <v>4</v>
      </c>
    </row>
    <row r="468" spans="1:5" ht="18" x14ac:dyDescent="0.35">
      <c r="A468" s="1" t="s">
        <v>514</v>
      </c>
      <c r="B468" s="1" t="s">
        <v>2064</v>
      </c>
      <c r="C468" s="1" t="s">
        <v>23</v>
      </c>
      <c r="D468" s="1" t="s">
        <v>34</v>
      </c>
      <c r="E468" s="1">
        <v>5</v>
      </c>
    </row>
    <row r="469" spans="1:5" ht="18" x14ac:dyDescent="0.35">
      <c r="A469" s="1" t="s">
        <v>515</v>
      </c>
      <c r="B469" s="1" t="s">
        <v>56</v>
      </c>
      <c r="C469" s="1" t="s">
        <v>82</v>
      </c>
      <c r="D469" s="1" t="s">
        <v>24</v>
      </c>
      <c r="E469" s="1">
        <v>5</v>
      </c>
    </row>
    <row r="470" spans="1:5" ht="18" x14ac:dyDescent="0.35">
      <c r="A470" s="1" t="s">
        <v>516</v>
      </c>
      <c r="B470" s="1" t="s">
        <v>56</v>
      </c>
      <c r="C470" s="1" t="s">
        <v>50</v>
      </c>
      <c r="D470" s="1" t="s">
        <v>34</v>
      </c>
      <c r="E470" s="1">
        <v>2</v>
      </c>
    </row>
    <row r="471" spans="1:5" ht="18" x14ac:dyDescent="0.35">
      <c r="A471" s="1" t="s">
        <v>517</v>
      </c>
      <c r="B471" s="1" t="s">
        <v>70</v>
      </c>
      <c r="C471" s="1" t="s">
        <v>23</v>
      </c>
      <c r="D471" s="1" t="s">
        <v>24</v>
      </c>
      <c r="E471" s="1">
        <v>3</v>
      </c>
    </row>
    <row r="472" spans="1:5" ht="18" x14ac:dyDescent="0.35">
      <c r="A472" s="1" t="s">
        <v>518</v>
      </c>
      <c r="B472" s="1" t="s">
        <v>73</v>
      </c>
      <c r="C472" s="1" t="s">
        <v>23</v>
      </c>
      <c r="D472" s="1" t="s">
        <v>25</v>
      </c>
      <c r="E472" s="1">
        <v>5</v>
      </c>
    </row>
    <row r="473" spans="1:5" ht="18" x14ac:dyDescent="0.35">
      <c r="A473" s="1" t="s">
        <v>519</v>
      </c>
      <c r="B473" s="1" t="s">
        <v>44</v>
      </c>
      <c r="C473" s="1" t="s">
        <v>66</v>
      </c>
      <c r="D473" s="1" t="s">
        <v>24</v>
      </c>
      <c r="E473" s="1">
        <v>5</v>
      </c>
    </row>
    <row r="474" spans="1:5" ht="18" x14ac:dyDescent="0.35">
      <c r="A474" s="1" t="s">
        <v>520</v>
      </c>
      <c r="B474" s="1" t="s">
        <v>31</v>
      </c>
      <c r="C474" s="1" t="s">
        <v>33</v>
      </c>
      <c r="D474" s="1" t="s">
        <v>24</v>
      </c>
      <c r="E474" s="1">
        <v>5</v>
      </c>
    </row>
    <row r="475" spans="1:5" ht="18" x14ac:dyDescent="0.35">
      <c r="A475" s="1" t="s">
        <v>521</v>
      </c>
      <c r="B475" s="1" t="s">
        <v>56</v>
      </c>
      <c r="C475" s="1" t="s">
        <v>23</v>
      </c>
      <c r="D475" s="1" t="s">
        <v>25</v>
      </c>
      <c r="E475" s="1">
        <v>3</v>
      </c>
    </row>
    <row r="476" spans="1:5" ht="18" x14ac:dyDescent="0.35">
      <c r="A476" s="1" t="s">
        <v>522</v>
      </c>
      <c r="B476" s="1" t="s">
        <v>44</v>
      </c>
      <c r="C476" s="1" t="s">
        <v>50</v>
      </c>
      <c r="D476" s="1" t="s">
        <v>57</v>
      </c>
      <c r="E476" s="1">
        <v>1</v>
      </c>
    </row>
    <row r="477" spans="1:5" ht="18" x14ac:dyDescent="0.35">
      <c r="A477" s="1" t="s">
        <v>523</v>
      </c>
      <c r="B477" s="1" t="s">
        <v>21</v>
      </c>
      <c r="C477" s="1" t="s">
        <v>61</v>
      </c>
      <c r="D477" s="1" t="s">
        <v>25</v>
      </c>
      <c r="E477" s="1">
        <v>1</v>
      </c>
    </row>
    <row r="478" spans="1:5" ht="18" x14ac:dyDescent="0.35">
      <c r="A478" s="1" t="s">
        <v>524</v>
      </c>
      <c r="B478" s="1" t="s">
        <v>31</v>
      </c>
      <c r="C478" s="1" t="s">
        <v>61</v>
      </c>
      <c r="D478" s="1" t="s">
        <v>25</v>
      </c>
      <c r="E478" s="1">
        <v>1</v>
      </c>
    </row>
    <row r="479" spans="1:5" ht="18" x14ac:dyDescent="0.35">
      <c r="A479" s="1" t="s">
        <v>525</v>
      </c>
      <c r="B479" s="1" t="s">
        <v>2064</v>
      </c>
      <c r="C479" s="1" t="s">
        <v>50</v>
      </c>
      <c r="D479" s="1" t="s">
        <v>34</v>
      </c>
      <c r="E479" s="1">
        <v>2</v>
      </c>
    </row>
    <row r="480" spans="1:5" ht="18" x14ac:dyDescent="0.35">
      <c r="A480" s="1" t="s">
        <v>526</v>
      </c>
      <c r="B480" s="1" t="s">
        <v>2064</v>
      </c>
      <c r="C480" s="1" t="s">
        <v>66</v>
      </c>
      <c r="D480" s="1" t="s">
        <v>24</v>
      </c>
      <c r="E480" s="1">
        <v>5</v>
      </c>
    </row>
    <row r="481" spans="1:5" ht="18" x14ac:dyDescent="0.35">
      <c r="A481" s="1" t="s">
        <v>527</v>
      </c>
      <c r="B481" s="1" t="s">
        <v>70</v>
      </c>
      <c r="C481" s="1" t="s">
        <v>33</v>
      </c>
      <c r="D481" s="1" t="s">
        <v>24</v>
      </c>
      <c r="E481" s="1">
        <v>3</v>
      </c>
    </row>
    <row r="482" spans="1:5" ht="18" x14ac:dyDescent="0.35">
      <c r="A482" s="1">
        <v>6398640</v>
      </c>
      <c r="B482" s="1" t="s">
        <v>21</v>
      </c>
      <c r="C482" s="1" t="s">
        <v>66</v>
      </c>
      <c r="D482" s="1" t="s">
        <v>57</v>
      </c>
      <c r="E482" s="1">
        <v>3</v>
      </c>
    </row>
    <row r="483" spans="1:5" ht="18" x14ac:dyDescent="0.35">
      <c r="A483" s="1" t="s">
        <v>528</v>
      </c>
      <c r="B483" s="1" t="s">
        <v>2064</v>
      </c>
      <c r="C483" s="1" t="s">
        <v>50</v>
      </c>
      <c r="D483" s="1" t="s">
        <v>57</v>
      </c>
      <c r="E483" s="1">
        <v>5</v>
      </c>
    </row>
    <row r="484" spans="1:5" ht="18" x14ac:dyDescent="0.35">
      <c r="A484" s="1" t="s">
        <v>529</v>
      </c>
      <c r="B484" s="1" t="s">
        <v>44</v>
      </c>
      <c r="C484" s="1" t="s">
        <v>66</v>
      </c>
      <c r="D484" s="1" t="s">
        <v>24</v>
      </c>
      <c r="E484" s="1">
        <v>2</v>
      </c>
    </row>
    <row r="485" spans="1:5" ht="18" x14ac:dyDescent="0.35">
      <c r="A485" s="1" t="s">
        <v>530</v>
      </c>
      <c r="B485" s="1" t="s">
        <v>31</v>
      </c>
      <c r="C485" s="1" t="s">
        <v>82</v>
      </c>
      <c r="D485" s="1" t="s">
        <v>34</v>
      </c>
      <c r="E485" s="1">
        <v>3</v>
      </c>
    </row>
    <row r="486" spans="1:5" ht="18" x14ac:dyDescent="0.35">
      <c r="A486" s="1" t="s">
        <v>531</v>
      </c>
      <c r="B486" s="1" t="s">
        <v>70</v>
      </c>
      <c r="C486" s="1" t="s">
        <v>33</v>
      </c>
      <c r="D486" s="1" t="s">
        <v>34</v>
      </c>
      <c r="E486" s="1">
        <v>1</v>
      </c>
    </row>
    <row r="487" spans="1:5" ht="18" x14ac:dyDescent="0.35">
      <c r="A487" s="1" t="s">
        <v>532</v>
      </c>
      <c r="B487" s="1" t="s">
        <v>2064</v>
      </c>
      <c r="C487" s="1" t="s">
        <v>50</v>
      </c>
      <c r="D487" s="1" t="s">
        <v>25</v>
      </c>
      <c r="E487" s="1">
        <v>4</v>
      </c>
    </row>
    <row r="488" spans="1:5" ht="18" x14ac:dyDescent="0.35">
      <c r="A488" s="1" t="s">
        <v>533</v>
      </c>
      <c r="B488" s="1" t="s">
        <v>56</v>
      </c>
      <c r="C488" s="1" t="s">
        <v>23</v>
      </c>
      <c r="D488" s="1" t="s">
        <v>24</v>
      </c>
      <c r="E488" s="1">
        <v>5</v>
      </c>
    </row>
    <row r="489" spans="1:5" ht="18" x14ac:dyDescent="0.35">
      <c r="A489" s="1" t="s">
        <v>534</v>
      </c>
      <c r="B489" s="1" t="s">
        <v>31</v>
      </c>
      <c r="C489" s="1" t="s">
        <v>23</v>
      </c>
      <c r="D489" s="1" t="s">
        <v>24</v>
      </c>
      <c r="E489" s="1">
        <v>5</v>
      </c>
    </row>
    <row r="490" spans="1:5" ht="18" x14ac:dyDescent="0.35">
      <c r="A490" s="1" t="s">
        <v>535</v>
      </c>
      <c r="B490" s="1" t="s">
        <v>70</v>
      </c>
      <c r="C490" s="1" t="s">
        <v>61</v>
      </c>
      <c r="D490" s="1" t="s">
        <v>24</v>
      </c>
      <c r="E490" s="1">
        <v>2</v>
      </c>
    </row>
    <row r="491" spans="1:5" ht="18" x14ac:dyDescent="0.35">
      <c r="A491" s="1" t="s">
        <v>536</v>
      </c>
      <c r="B491" s="1" t="s">
        <v>56</v>
      </c>
      <c r="C491" s="1" t="s">
        <v>66</v>
      </c>
      <c r="D491" s="1" t="s">
        <v>25</v>
      </c>
      <c r="E491" s="1">
        <v>2</v>
      </c>
    </row>
    <row r="492" spans="1:5" ht="18" x14ac:dyDescent="0.35">
      <c r="A492" s="1" t="s">
        <v>537</v>
      </c>
      <c r="B492" s="1" t="s">
        <v>21</v>
      </c>
      <c r="C492" s="1" t="s">
        <v>33</v>
      </c>
      <c r="D492" s="1" t="s">
        <v>24</v>
      </c>
      <c r="E492" s="1">
        <v>2</v>
      </c>
    </row>
    <row r="493" spans="1:5" ht="18" x14ac:dyDescent="0.35">
      <c r="A493" s="1" t="s">
        <v>538</v>
      </c>
      <c r="B493" s="1" t="s">
        <v>44</v>
      </c>
      <c r="C493" s="1" t="s">
        <v>66</v>
      </c>
      <c r="D493" s="1" t="s">
        <v>25</v>
      </c>
      <c r="E493" s="1">
        <v>3</v>
      </c>
    </row>
    <row r="494" spans="1:5" ht="18" x14ac:dyDescent="0.35">
      <c r="A494" s="1" t="s">
        <v>539</v>
      </c>
      <c r="B494" s="1" t="s">
        <v>44</v>
      </c>
      <c r="C494" s="1" t="s">
        <v>33</v>
      </c>
      <c r="D494" s="1" t="s">
        <v>34</v>
      </c>
      <c r="E494" s="1">
        <v>3</v>
      </c>
    </row>
    <row r="495" spans="1:5" ht="18" x14ac:dyDescent="0.35">
      <c r="A495" s="1" t="s">
        <v>540</v>
      </c>
      <c r="B495" s="1" t="s">
        <v>21</v>
      </c>
      <c r="C495" s="1" t="s">
        <v>82</v>
      </c>
      <c r="D495" s="1" t="s">
        <v>24</v>
      </c>
      <c r="E495" s="1">
        <v>4</v>
      </c>
    </row>
    <row r="496" spans="1:5" ht="18" x14ac:dyDescent="0.35">
      <c r="A496" s="1" t="s">
        <v>541</v>
      </c>
      <c r="B496" s="1" t="s">
        <v>44</v>
      </c>
      <c r="C496" s="1" t="s">
        <v>61</v>
      </c>
      <c r="D496" s="1" t="s">
        <v>34</v>
      </c>
      <c r="E496" s="1">
        <v>3</v>
      </c>
    </row>
    <row r="497" spans="1:5" ht="18" x14ac:dyDescent="0.35">
      <c r="A497" s="1" t="s">
        <v>542</v>
      </c>
      <c r="B497" s="1" t="s">
        <v>44</v>
      </c>
      <c r="C497" s="1" t="s">
        <v>33</v>
      </c>
      <c r="D497" s="1" t="s">
        <v>24</v>
      </c>
      <c r="E497" s="1">
        <v>2</v>
      </c>
    </row>
    <row r="498" spans="1:5" ht="18" x14ac:dyDescent="0.35">
      <c r="A498" s="1" t="s">
        <v>543</v>
      </c>
      <c r="B498" s="1" t="s">
        <v>2064</v>
      </c>
      <c r="C498" s="1" t="s">
        <v>92</v>
      </c>
      <c r="D498" s="1" t="s">
        <v>25</v>
      </c>
      <c r="E498" s="1">
        <v>3</v>
      </c>
    </row>
    <row r="499" spans="1:5" ht="18" x14ac:dyDescent="0.35">
      <c r="A499" s="1">
        <v>93783699</v>
      </c>
      <c r="B499" s="1" t="s">
        <v>21</v>
      </c>
      <c r="C499" s="1" t="s">
        <v>23</v>
      </c>
      <c r="D499" s="1" t="s">
        <v>24</v>
      </c>
      <c r="E499" s="1">
        <v>2</v>
      </c>
    </row>
    <row r="500" spans="1:5" ht="18" x14ac:dyDescent="0.35">
      <c r="A500" s="1" t="s">
        <v>544</v>
      </c>
      <c r="B500" s="1" t="s">
        <v>31</v>
      </c>
      <c r="C500" s="1" t="s">
        <v>66</v>
      </c>
      <c r="D500" s="1" t="s">
        <v>57</v>
      </c>
      <c r="E500" s="1">
        <v>5</v>
      </c>
    </row>
    <row r="501" spans="1:5" ht="18" x14ac:dyDescent="0.35">
      <c r="A501" s="1" t="s">
        <v>545</v>
      </c>
      <c r="B501" s="1" t="s">
        <v>2064</v>
      </c>
      <c r="C501" s="1" t="s">
        <v>92</v>
      </c>
      <c r="D501" s="1" t="s">
        <v>57</v>
      </c>
      <c r="E501" s="1">
        <v>4</v>
      </c>
    </row>
    <row r="502" spans="1:5" ht="18" x14ac:dyDescent="0.35">
      <c r="A502" s="1" t="s">
        <v>546</v>
      </c>
      <c r="B502" s="1" t="s">
        <v>44</v>
      </c>
      <c r="C502" s="1" t="s">
        <v>66</v>
      </c>
      <c r="D502" s="1" t="s">
        <v>57</v>
      </c>
      <c r="E502" s="1">
        <v>4</v>
      </c>
    </row>
    <row r="503" spans="1:5" ht="18" x14ac:dyDescent="0.35">
      <c r="A503" s="1" t="s">
        <v>547</v>
      </c>
      <c r="B503" s="1" t="s">
        <v>56</v>
      </c>
      <c r="C503" s="1" t="s">
        <v>50</v>
      </c>
      <c r="D503" s="1" t="s">
        <v>57</v>
      </c>
      <c r="E503" s="1">
        <v>2</v>
      </c>
    </row>
    <row r="504" spans="1:5" ht="18" x14ac:dyDescent="0.35">
      <c r="A504" s="1" t="s">
        <v>548</v>
      </c>
      <c r="B504" s="1" t="s">
        <v>2064</v>
      </c>
      <c r="C504" s="1" t="s">
        <v>23</v>
      </c>
      <c r="D504" s="1" t="s">
        <v>57</v>
      </c>
      <c r="E504" s="1">
        <v>1</v>
      </c>
    </row>
    <row r="505" spans="1:5" ht="18" x14ac:dyDescent="0.35">
      <c r="A505" s="2" t="s">
        <v>549</v>
      </c>
      <c r="B505" s="1" t="s">
        <v>56</v>
      </c>
      <c r="C505" s="1" t="s">
        <v>33</v>
      </c>
      <c r="D505" s="1" t="s">
        <v>24</v>
      </c>
      <c r="E505" s="1">
        <v>3</v>
      </c>
    </row>
    <row r="506" spans="1:5" ht="18" x14ac:dyDescent="0.35">
      <c r="A506" s="1" t="s">
        <v>550</v>
      </c>
      <c r="B506" s="1" t="s">
        <v>44</v>
      </c>
      <c r="C506" s="1" t="s">
        <v>92</v>
      </c>
      <c r="D506" s="1" t="s">
        <v>24</v>
      </c>
      <c r="E506" s="1">
        <v>3</v>
      </c>
    </row>
    <row r="507" spans="1:5" ht="18" x14ac:dyDescent="0.35">
      <c r="A507" s="1" t="s">
        <v>551</v>
      </c>
      <c r="B507" s="1" t="s">
        <v>73</v>
      </c>
      <c r="C507" s="1" t="s">
        <v>66</v>
      </c>
      <c r="D507" s="1" t="s">
        <v>57</v>
      </c>
      <c r="E507" s="1">
        <v>5</v>
      </c>
    </row>
    <row r="508" spans="1:5" ht="18" x14ac:dyDescent="0.35">
      <c r="A508" s="1" t="s">
        <v>552</v>
      </c>
      <c r="B508" s="1" t="s">
        <v>70</v>
      </c>
      <c r="C508" s="1" t="s">
        <v>82</v>
      </c>
      <c r="D508" s="1" t="s">
        <v>24</v>
      </c>
      <c r="E508" s="1">
        <v>4</v>
      </c>
    </row>
    <row r="509" spans="1:5" ht="18" x14ac:dyDescent="0.35">
      <c r="A509" s="1" t="s">
        <v>553</v>
      </c>
      <c r="B509" s="1" t="s">
        <v>2064</v>
      </c>
      <c r="C509" s="1" t="s">
        <v>66</v>
      </c>
      <c r="D509" s="1" t="s">
        <v>24</v>
      </c>
      <c r="E509" s="1">
        <v>1</v>
      </c>
    </row>
    <row r="510" spans="1:5" ht="18" x14ac:dyDescent="0.35">
      <c r="A510" s="1" t="s">
        <v>554</v>
      </c>
      <c r="B510" s="1" t="s">
        <v>44</v>
      </c>
      <c r="C510" s="1" t="s">
        <v>23</v>
      </c>
      <c r="D510" s="1" t="s">
        <v>24</v>
      </c>
      <c r="E510" s="1">
        <v>1</v>
      </c>
    </row>
    <row r="511" spans="1:5" ht="18" x14ac:dyDescent="0.35">
      <c r="A511" s="1" t="s">
        <v>555</v>
      </c>
      <c r="B511" s="1" t="s">
        <v>44</v>
      </c>
      <c r="C511" s="1" t="s">
        <v>23</v>
      </c>
      <c r="D511" s="1" t="s">
        <v>34</v>
      </c>
      <c r="E511" s="1">
        <v>2</v>
      </c>
    </row>
    <row r="512" spans="1:5" ht="18" x14ac:dyDescent="0.35">
      <c r="A512" s="1" t="s">
        <v>556</v>
      </c>
      <c r="B512" s="1" t="s">
        <v>31</v>
      </c>
      <c r="C512" s="1" t="s">
        <v>82</v>
      </c>
      <c r="D512" s="1" t="s">
        <v>34</v>
      </c>
      <c r="E512" s="1">
        <v>5</v>
      </c>
    </row>
    <row r="513" spans="1:5" ht="18" x14ac:dyDescent="0.35">
      <c r="A513" s="1" t="s">
        <v>557</v>
      </c>
      <c r="B513" s="1" t="s">
        <v>70</v>
      </c>
      <c r="C513" s="1" t="s">
        <v>82</v>
      </c>
      <c r="D513" s="1" t="s">
        <v>25</v>
      </c>
      <c r="E513" s="1">
        <v>2</v>
      </c>
    </row>
    <row r="514" spans="1:5" ht="18" x14ac:dyDescent="0.35">
      <c r="A514" s="1" t="s">
        <v>558</v>
      </c>
      <c r="B514" s="1" t="s">
        <v>2064</v>
      </c>
      <c r="C514" s="1" t="s">
        <v>23</v>
      </c>
      <c r="D514" s="1" t="s">
        <v>24</v>
      </c>
      <c r="E514" s="1">
        <v>3</v>
      </c>
    </row>
    <row r="515" spans="1:5" ht="18" x14ac:dyDescent="0.35">
      <c r="A515" s="1" t="s">
        <v>559</v>
      </c>
      <c r="B515" s="1" t="s">
        <v>73</v>
      </c>
      <c r="C515" s="1" t="s">
        <v>82</v>
      </c>
      <c r="D515" s="1" t="s">
        <v>25</v>
      </c>
      <c r="E515" s="1">
        <v>4</v>
      </c>
    </row>
    <row r="516" spans="1:5" ht="18" x14ac:dyDescent="0.35">
      <c r="A516" s="1" t="s">
        <v>560</v>
      </c>
      <c r="B516" s="1" t="s">
        <v>2064</v>
      </c>
      <c r="C516" s="1" t="s">
        <v>23</v>
      </c>
      <c r="D516" s="1" t="s">
        <v>34</v>
      </c>
      <c r="E516" s="1">
        <v>5</v>
      </c>
    </row>
    <row r="517" spans="1:5" ht="18" x14ac:dyDescent="0.35">
      <c r="A517" s="1" t="s">
        <v>561</v>
      </c>
      <c r="B517" s="1" t="s">
        <v>56</v>
      </c>
      <c r="C517" s="1" t="s">
        <v>66</v>
      </c>
      <c r="D517" s="1" t="s">
        <v>25</v>
      </c>
      <c r="E517" s="1">
        <v>5</v>
      </c>
    </row>
    <row r="518" spans="1:5" ht="18" x14ac:dyDescent="0.35">
      <c r="A518" s="1" t="s">
        <v>562</v>
      </c>
      <c r="B518" s="1" t="s">
        <v>2064</v>
      </c>
      <c r="C518" s="1" t="s">
        <v>33</v>
      </c>
      <c r="D518" s="1" t="s">
        <v>24</v>
      </c>
      <c r="E518" s="1">
        <v>3</v>
      </c>
    </row>
    <row r="519" spans="1:5" ht="18" x14ac:dyDescent="0.35">
      <c r="A519" s="1" t="s">
        <v>563</v>
      </c>
      <c r="B519" s="1" t="s">
        <v>21</v>
      </c>
      <c r="C519" s="1" t="s">
        <v>23</v>
      </c>
      <c r="D519" s="1" t="s">
        <v>25</v>
      </c>
      <c r="E519" s="1">
        <v>1</v>
      </c>
    </row>
    <row r="520" spans="1:5" ht="18" x14ac:dyDescent="0.35">
      <c r="A520" s="1" t="s">
        <v>564</v>
      </c>
      <c r="B520" s="1" t="s">
        <v>2064</v>
      </c>
      <c r="C520" s="1" t="s">
        <v>33</v>
      </c>
      <c r="D520" s="1" t="s">
        <v>57</v>
      </c>
      <c r="E520" s="1">
        <v>5</v>
      </c>
    </row>
    <row r="521" spans="1:5" ht="18" x14ac:dyDescent="0.35">
      <c r="A521" s="1" t="s">
        <v>565</v>
      </c>
      <c r="B521" s="1" t="s">
        <v>73</v>
      </c>
      <c r="C521" s="1" t="s">
        <v>82</v>
      </c>
      <c r="D521" s="1" t="s">
        <v>25</v>
      </c>
      <c r="E521" s="1">
        <v>3</v>
      </c>
    </row>
    <row r="522" spans="1:5" ht="18" x14ac:dyDescent="0.35">
      <c r="A522" s="1" t="s">
        <v>566</v>
      </c>
      <c r="B522" s="1" t="s">
        <v>21</v>
      </c>
      <c r="C522" s="1" t="s">
        <v>50</v>
      </c>
      <c r="D522" s="1" t="s">
        <v>24</v>
      </c>
      <c r="E522" s="1">
        <v>2</v>
      </c>
    </row>
    <row r="523" spans="1:5" ht="18" x14ac:dyDescent="0.35">
      <c r="A523" s="1" t="s">
        <v>567</v>
      </c>
      <c r="B523" s="1" t="s">
        <v>73</v>
      </c>
      <c r="C523" s="1" t="s">
        <v>50</v>
      </c>
      <c r="D523" s="1" t="s">
        <v>24</v>
      </c>
      <c r="E523" s="1">
        <v>1</v>
      </c>
    </row>
    <row r="524" spans="1:5" ht="18" x14ac:dyDescent="0.35">
      <c r="A524" s="1" t="s">
        <v>568</v>
      </c>
      <c r="B524" s="1" t="s">
        <v>44</v>
      </c>
      <c r="C524" s="1" t="s">
        <v>50</v>
      </c>
      <c r="D524" s="1" t="s">
        <v>34</v>
      </c>
      <c r="E524" s="1">
        <v>4</v>
      </c>
    </row>
    <row r="525" spans="1:5" ht="18" x14ac:dyDescent="0.35">
      <c r="A525" s="1" t="s">
        <v>569</v>
      </c>
      <c r="B525" s="1" t="s">
        <v>21</v>
      </c>
      <c r="C525" s="1" t="s">
        <v>92</v>
      </c>
      <c r="D525" s="1" t="s">
        <v>57</v>
      </c>
      <c r="E525" s="1">
        <v>4</v>
      </c>
    </row>
    <row r="526" spans="1:5" ht="18" x14ac:dyDescent="0.35">
      <c r="A526" s="1" t="s">
        <v>570</v>
      </c>
      <c r="B526" s="1" t="s">
        <v>21</v>
      </c>
      <c r="C526" s="1" t="s">
        <v>66</v>
      </c>
      <c r="D526" s="1" t="s">
        <v>57</v>
      </c>
      <c r="E526" s="1">
        <v>1</v>
      </c>
    </row>
    <row r="527" spans="1:5" ht="18" x14ac:dyDescent="0.35">
      <c r="A527" s="1" t="s">
        <v>571</v>
      </c>
      <c r="B527" s="1" t="s">
        <v>73</v>
      </c>
      <c r="C527" s="1" t="s">
        <v>61</v>
      </c>
      <c r="D527" s="1" t="s">
        <v>24</v>
      </c>
      <c r="E527" s="1">
        <v>5</v>
      </c>
    </row>
    <row r="528" spans="1:5" ht="18" x14ac:dyDescent="0.35">
      <c r="A528" s="1" t="s">
        <v>572</v>
      </c>
      <c r="B528" s="1" t="s">
        <v>56</v>
      </c>
      <c r="C528" s="1" t="s">
        <v>33</v>
      </c>
      <c r="D528" s="1" t="s">
        <v>57</v>
      </c>
      <c r="E528" s="1">
        <v>2</v>
      </c>
    </row>
    <row r="529" spans="1:5" ht="18" x14ac:dyDescent="0.35">
      <c r="A529" s="1" t="s">
        <v>573</v>
      </c>
      <c r="B529" s="1" t="s">
        <v>31</v>
      </c>
      <c r="C529" s="1" t="s">
        <v>33</v>
      </c>
      <c r="D529" s="1" t="s">
        <v>34</v>
      </c>
      <c r="E529" s="1">
        <v>1</v>
      </c>
    </row>
    <row r="530" spans="1:5" ht="18" x14ac:dyDescent="0.35">
      <c r="A530" s="1" t="s">
        <v>574</v>
      </c>
      <c r="B530" s="1" t="s">
        <v>2064</v>
      </c>
      <c r="C530" s="1" t="s">
        <v>92</v>
      </c>
      <c r="D530" s="1" t="s">
        <v>57</v>
      </c>
      <c r="E530" s="1">
        <v>3</v>
      </c>
    </row>
    <row r="531" spans="1:5" ht="18" x14ac:dyDescent="0.35">
      <c r="A531" s="1" t="s">
        <v>575</v>
      </c>
      <c r="B531" s="1" t="s">
        <v>56</v>
      </c>
      <c r="C531" s="1" t="s">
        <v>33</v>
      </c>
      <c r="D531" s="1" t="s">
        <v>57</v>
      </c>
      <c r="E531" s="1">
        <v>1</v>
      </c>
    </row>
    <row r="532" spans="1:5" ht="18" x14ac:dyDescent="0.35">
      <c r="A532" s="1" t="s">
        <v>576</v>
      </c>
      <c r="B532" s="1" t="s">
        <v>56</v>
      </c>
      <c r="C532" s="1" t="s">
        <v>92</v>
      </c>
      <c r="D532" s="1" t="s">
        <v>25</v>
      </c>
      <c r="E532" s="1">
        <v>2</v>
      </c>
    </row>
    <row r="533" spans="1:5" ht="18" x14ac:dyDescent="0.35">
      <c r="A533" s="1" t="s">
        <v>577</v>
      </c>
      <c r="B533" s="1" t="s">
        <v>2064</v>
      </c>
      <c r="C533" s="1" t="s">
        <v>33</v>
      </c>
      <c r="D533" s="1" t="s">
        <v>34</v>
      </c>
      <c r="E533" s="1">
        <v>3</v>
      </c>
    </row>
    <row r="534" spans="1:5" ht="18" x14ac:dyDescent="0.35">
      <c r="A534" s="1" t="s">
        <v>578</v>
      </c>
      <c r="B534" s="1" t="s">
        <v>44</v>
      </c>
      <c r="C534" s="1" t="s">
        <v>66</v>
      </c>
      <c r="D534" s="1" t="s">
        <v>25</v>
      </c>
      <c r="E534" s="1">
        <v>5</v>
      </c>
    </row>
    <row r="535" spans="1:5" ht="18" x14ac:dyDescent="0.35">
      <c r="A535" s="1" t="s">
        <v>579</v>
      </c>
      <c r="B535" s="1" t="s">
        <v>56</v>
      </c>
      <c r="C535" s="1" t="s">
        <v>50</v>
      </c>
      <c r="D535" s="1" t="s">
        <v>24</v>
      </c>
      <c r="E535" s="1">
        <v>2</v>
      </c>
    </row>
    <row r="536" spans="1:5" ht="18" x14ac:dyDescent="0.35">
      <c r="A536" s="1" t="s">
        <v>580</v>
      </c>
      <c r="B536" s="1" t="s">
        <v>31</v>
      </c>
      <c r="C536" s="1" t="s">
        <v>66</v>
      </c>
      <c r="D536" s="1" t="s">
        <v>34</v>
      </c>
      <c r="E536" s="1">
        <v>4</v>
      </c>
    </row>
    <row r="537" spans="1:5" ht="18" x14ac:dyDescent="0.35">
      <c r="A537" s="1" t="s">
        <v>581</v>
      </c>
      <c r="B537" s="1" t="s">
        <v>73</v>
      </c>
      <c r="C537" s="1" t="s">
        <v>66</v>
      </c>
      <c r="D537" s="1" t="s">
        <v>24</v>
      </c>
      <c r="E537" s="1">
        <v>3</v>
      </c>
    </row>
    <row r="538" spans="1:5" ht="18" x14ac:dyDescent="0.35">
      <c r="A538" s="1" t="s">
        <v>582</v>
      </c>
      <c r="B538" s="1" t="s">
        <v>56</v>
      </c>
      <c r="C538" s="1" t="s">
        <v>33</v>
      </c>
      <c r="D538" s="1" t="s">
        <v>25</v>
      </c>
      <c r="E538" s="1">
        <v>2</v>
      </c>
    </row>
    <row r="539" spans="1:5" ht="18" x14ac:dyDescent="0.35">
      <c r="A539" s="1" t="s">
        <v>583</v>
      </c>
      <c r="B539" s="1" t="s">
        <v>56</v>
      </c>
      <c r="C539" s="1" t="s">
        <v>66</v>
      </c>
      <c r="D539" s="1" t="s">
        <v>57</v>
      </c>
      <c r="E539" s="1">
        <v>3</v>
      </c>
    </row>
    <row r="540" spans="1:5" ht="18" x14ac:dyDescent="0.35">
      <c r="A540" s="1" t="s">
        <v>584</v>
      </c>
      <c r="B540" s="1" t="s">
        <v>2064</v>
      </c>
      <c r="C540" s="1" t="s">
        <v>61</v>
      </c>
      <c r="D540" s="1" t="s">
        <v>25</v>
      </c>
      <c r="E540" s="1">
        <v>5</v>
      </c>
    </row>
    <row r="541" spans="1:5" ht="18" x14ac:dyDescent="0.35">
      <c r="A541" s="1" t="s">
        <v>585</v>
      </c>
      <c r="B541" s="1" t="s">
        <v>21</v>
      </c>
      <c r="C541" s="1" t="s">
        <v>33</v>
      </c>
      <c r="D541" s="1" t="s">
        <v>57</v>
      </c>
      <c r="E541" s="1">
        <v>5</v>
      </c>
    </row>
    <row r="542" spans="1:5" ht="18" x14ac:dyDescent="0.35">
      <c r="A542" s="1" t="s">
        <v>586</v>
      </c>
      <c r="B542" s="1" t="s">
        <v>21</v>
      </c>
      <c r="C542" s="1" t="s">
        <v>61</v>
      </c>
      <c r="D542" s="1" t="s">
        <v>34</v>
      </c>
      <c r="E542" s="1">
        <v>5</v>
      </c>
    </row>
    <row r="543" spans="1:5" ht="18" x14ac:dyDescent="0.35">
      <c r="A543" s="1" t="s">
        <v>587</v>
      </c>
      <c r="B543" s="1" t="s">
        <v>21</v>
      </c>
      <c r="C543" s="1" t="s">
        <v>92</v>
      </c>
      <c r="D543" s="1" t="s">
        <v>57</v>
      </c>
      <c r="E543" s="1">
        <v>3</v>
      </c>
    </row>
    <row r="544" spans="1:5" ht="18" x14ac:dyDescent="0.35">
      <c r="A544" s="1" t="s">
        <v>588</v>
      </c>
      <c r="B544" s="1" t="s">
        <v>21</v>
      </c>
      <c r="C544" s="1" t="s">
        <v>66</v>
      </c>
      <c r="D544" s="1" t="s">
        <v>34</v>
      </c>
      <c r="E544" s="1">
        <v>4</v>
      </c>
    </row>
    <row r="545" spans="1:5" ht="18" x14ac:dyDescent="0.35">
      <c r="A545" s="1" t="s">
        <v>589</v>
      </c>
      <c r="B545" s="1" t="s">
        <v>73</v>
      </c>
      <c r="C545" s="1" t="s">
        <v>50</v>
      </c>
      <c r="D545" s="1" t="s">
        <v>57</v>
      </c>
      <c r="E545" s="1">
        <v>5</v>
      </c>
    </row>
    <row r="546" spans="1:5" ht="18" x14ac:dyDescent="0.35">
      <c r="A546" s="1" t="s">
        <v>590</v>
      </c>
      <c r="B546" s="1" t="s">
        <v>70</v>
      </c>
      <c r="C546" s="1" t="s">
        <v>92</v>
      </c>
      <c r="D546" s="1" t="s">
        <v>25</v>
      </c>
      <c r="E546" s="1">
        <v>3</v>
      </c>
    </row>
    <row r="547" spans="1:5" ht="18" x14ac:dyDescent="0.35">
      <c r="A547" s="1" t="s">
        <v>591</v>
      </c>
      <c r="B547" s="1" t="s">
        <v>44</v>
      </c>
      <c r="C547" s="1" t="s">
        <v>82</v>
      </c>
      <c r="D547" s="1" t="s">
        <v>25</v>
      </c>
      <c r="E547" s="1">
        <v>3</v>
      </c>
    </row>
    <row r="548" spans="1:5" ht="18" x14ac:dyDescent="0.35">
      <c r="A548" s="2" t="s">
        <v>592</v>
      </c>
      <c r="B548" s="1" t="s">
        <v>21</v>
      </c>
      <c r="C548" s="1" t="s">
        <v>50</v>
      </c>
      <c r="D548" s="1" t="s">
        <v>25</v>
      </c>
      <c r="E548" s="1">
        <v>5</v>
      </c>
    </row>
    <row r="549" spans="1:5" ht="18" x14ac:dyDescent="0.35">
      <c r="A549" s="1" t="s">
        <v>593</v>
      </c>
      <c r="B549" s="1" t="s">
        <v>56</v>
      </c>
      <c r="C549" s="1" t="s">
        <v>61</v>
      </c>
      <c r="D549" s="1" t="s">
        <v>34</v>
      </c>
      <c r="E549" s="1">
        <v>4</v>
      </c>
    </row>
    <row r="550" spans="1:5" ht="18" x14ac:dyDescent="0.35">
      <c r="A550" s="1" t="s">
        <v>594</v>
      </c>
      <c r="B550" s="1" t="s">
        <v>21</v>
      </c>
      <c r="C550" s="1" t="s">
        <v>50</v>
      </c>
      <c r="D550" s="1" t="s">
        <v>57</v>
      </c>
      <c r="E550" s="1">
        <v>1</v>
      </c>
    </row>
    <row r="551" spans="1:5" ht="18" x14ac:dyDescent="0.35">
      <c r="A551" s="1" t="s">
        <v>595</v>
      </c>
      <c r="B551" s="1" t="s">
        <v>2064</v>
      </c>
      <c r="C551" s="1" t="s">
        <v>92</v>
      </c>
      <c r="D551" s="1" t="s">
        <v>57</v>
      </c>
      <c r="E551" s="1">
        <v>2</v>
      </c>
    </row>
    <row r="552" spans="1:5" ht="18" x14ac:dyDescent="0.35">
      <c r="A552" s="1" t="s">
        <v>596</v>
      </c>
      <c r="B552" s="1" t="s">
        <v>2064</v>
      </c>
      <c r="C552" s="1" t="s">
        <v>61</v>
      </c>
      <c r="D552" s="1" t="s">
        <v>57</v>
      </c>
      <c r="E552" s="1">
        <v>1</v>
      </c>
    </row>
    <row r="553" spans="1:5" ht="18" x14ac:dyDescent="0.35">
      <c r="A553" s="1" t="s">
        <v>597</v>
      </c>
      <c r="B553" s="1" t="s">
        <v>31</v>
      </c>
      <c r="C553" s="1" t="s">
        <v>92</v>
      </c>
      <c r="D553" s="1" t="s">
        <v>24</v>
      </c>
      <c r="E553" s="1">
        <v>2</v>
      </c>
    </row>
    <row r="554" spans="1:5" ht="18" x14ac:dyDescent="0.35">
      <c r="A554" s="1" t="s">
        <v>598</v>
      </c>
      <c r="B554" s="1" t="s">
        <v>73</v>
      </c>
      <c r="C554" s="1" t="s">
        <v>23</v>
      </c>
      <c r="D554" s="1" t="s">
        <v>57</v>
      </c>
      <c r="E554" s="1">
        <v>3</v>
      </c>
    </row>
    <row r="555" spans="1:5" ht="18" x14ac:dyDescent="0.35">
      <c r="A555" s="1" t="s">
        <v>599</v>
      </c>
      <c r="B555" s="1" t="s">
        <v>56</v>
      </c>
      <c r="C555" s="1" t="s">
        <v>50</v>
      </c>
      <c r="D555" s="1" t="s">
        <v>24</v>
      </c>
      <c r="E555" s="1">
        <v>1</v>
      </c>
    </row>
    <row r="556" spans="1:5" ht="18" x14ac:dyDescent="0.35">
      <c r="A556" s="1" t="s">
        <v>600</v>
      </c>
      <c r="B556" s="1" t="s">
        <v>44</v>
      </c>
      <c r="C556" s="1" t="s">
        <v>82</v>
      </c>
      <c r="D556" s="1" t="s">
        <v>34</v>
      </c>
      <c r="E556" s="1">
        <v>1</v>
      </c>
    </row>
    <row r="557" spans="1:5" ht="18" x14ac:dyDescent="0.35">
      <c r="A557" s="1" t="s">
        <v>601</v>
      </c>
      <c r="B557" s="1" t="s">
        <v>2064</v>
      </c>
      <c r="C557" s="1" t="s">
        <v>92</v>
      </c>
      <c r="D557" s="1" t="s">
        <v>24</v>
      </c>
      <c r="E557" s="1">
        <v>4</v>
      </c>
    </row>
    <row r="558" spans="1:5" ht="18" x14ac:dyDescent="0.35">
      <c r="A558" s="1" t="s">
        <v>602</v>
      </c>
      <c r="B558" s="1" t="s">
        <v>2064</v>
      </c>
      <c r="C558" s="1" t="s">
        <v>66</v>
      </c>
      <c r="D558" s="1" t="s">
        <v>57</v>
      </c>
      <c r="E558" s="1">
        <v>4</v>
      </c>
    </row>
    <row r="559" spans="1:5" ht="18" x14ac:dyDescent="0.35">
      <c r="A559" s="1" t="s">
        <v>603</v>
      </c>
      <c r="B559" s="1" t="s">
        <v>31</v>
      </c>
      <c r="C559" s="1" t="s">
        <v>61</v>
      </c>
      <c r="D559" s="1" t="s">
        <v>24</v>
      </c>
      <c r="E559" s="1">
        <v>3</v>
      </c>
    </row>
    <row r="560" spans="1:5" ht="18" x14ac:dyDescent="0.35">
      <c r="A560" s="1" t="s">
        <v>604</v>
      </c>
      <c r="B560" s="1" t="s">
        <v>21</v>
      </c>
      <c r="C560" s="1" t="s">
        <v>61</v>
      </c>
      <c r="D560" s="1" t="s">
        <v>57</v>
      </c>
      <c r="E560" s="1">
        <v>4</v>
      </c>
    </row>
    <row r="561" spans="1:5" ht="18" x14ac:dyDescent="0.35">
      <c r="A561" s="1" t="s">
        <v>605</v>
      </c>
      <c r="B561" s="1" t="s">
        <v>73</v>
      </c>
      <c r="C561" s="1" t="s">
        <v>33</v>
      </c>
      <c r="D561" s="1" t="s">
        <v>25</v>
      </c>
      <c r="E561" s="1">
        <v>1</v>
      </c>
    </row>
    <row r="562" spans="1:5" ht="18" x14ac:dyDescent="0.35">
      <c r="A562" s="1" t="s">
        <v>606</v>
      </c>
      <c r="B562" s="1" t="s">
        <v>56</v>
      </c>
      <c r="C562" s="1" t="s">
        <v>61</v>
      </c>
      <c r="D562" s="1" t="s">
        <v>24</v>
      </c>
      <c r="E562" s="1">
        <v>1</v>
      </c>
    </row>
    <row r="563" spans="1:5" ht="18" x14ac:dyDescent="0.35">
      <c r="A563" s="1" t="s">
        <v>607</v>
      </c>
      <c r="B563" s="1" t="s">
        <v>31</v>
      </c>
      <c r="C563" s="1" t="s">
        <v>92</v>
      </c>
      <c r="D563" s="1" t="s">
        <v>24</v>
      </c>
      <c r="E563" s="1">
        <v>4</v>
      </c>
    </row>
    <row r="564" spans="1:5" ht="18" x14ac:dyDescent="0.35">
      <c r="A564" s="1" t="s">
        <v>608</v>
      </c>
      <c r="B564" s="1" t="s">
        <v>56</v>
      </c>
      <c r="C564" s="1" t="s">
        <v>61</v>
      </c>
      <c r="D564" s="1" t="s">
        <v>34</v>
      </c>
      <c r="E564" s="1">
        <v>5</v>
      </c>
    </row>
    <row r="565" spans="1:5" ht="18" x14ac:dyDescent="0.35">
      <c r="A565" s="1" t="s">
        <v>609</v>
      </c>
      <c r="B565" s="1" t="s">
        <v>73</v>
      </c>
      <c r="C565" s="1" t="s">
        <v>33</v>
      </c>
      <c r="D565" s="1" t="s">
        <v>24</v>
      </c>
      <c r="E565" s="1">
        <v>4</v>
      </c>
    </row>
    <row r="566" spans="1:5" ht="18" x14ac:dyDescent="0.35">
      <c r="A566" s="1" t="s">
        <v>610</v>
      </c>
      <c r="B566" s="1" t="s">
        <v>44</v>
      </c>
      <c r="C566" s="1" t="s">
        <v>33</v>
      </c>
      <c r="D566" s="1" t="s">
        <v>34</v>
      </c>
      <c r="E566" s="1">
        <v>5</v>
      </c>
    </row>
    <row r="567" spans="1:5" ht="18" x14ac:dyDescent="0.35">
      <c r="A567" s="1" t="s">
        <v>611</v>
      </c>
      <c r="B567" s="1" t="s">
        <v>2064</v>
      </c>
      <c r="C567" s="1" t="s">
        <v>82</v>
      </c>
      <c r="D567" s="1" t="s">
        <v>24</v>
      </c>
      <c r="E567" s="1">
        <v>1</v>
      </c>
    </row>
    <row r="568" spans="1:5" ht="18" x14ac:dyDescent="0.35">
      <c r="A568" s="1" t="s">
        <v>612</v>
      </c>
      <c r="B568" s="1" t="s">
        <v>31</v>
      </c>
      <c r="C568" s="1" t="s">
        <v>61</v>
      </c>
      <c r="D568" s="1" t="s">
        <v>57</v>
      </c>
      <c r="E568" s="1">
        <v>4</v>
      </c>
    </row>
    <row r="569" spans="1:5" ht="18" x14ac:dyDescent="0.35">
      <c r="A569" s="1" t="s">
        <v>613</v>
      </c>
      <c r="B569" s="1" t="s">
        <v>70</v>
      </c>
      <c r="C569" s="1" t="s">
        <v>33</v>
      </c>
      <c r="D569" s="1" t="s">
        <v>34</v>
      </c>
      <c r="E569" s="1">
        <v>4</v>
      </c>
    </row>
    <row r="570" spans="1:5" ht="18" x14ac:dyDescent="0.35">
      <c r="A570" s="1" t="s">
        <v>614</v>
      </c>
      <c r="B570" s="1" t="s">
        <v>44</v>
      </c>
      <c r="C570" s="1" t="s">
        <v>33</v>
      </c>
      <c r="D570" s="1" t="s">
        <v>25</v>
      </c>
      <c r="E570" s="1">
        <v>5</v>
      </c>
    </row>
    <row r="571" spans="1:5" ht="18" x14ac:dyDescent="0.35">
      <c r="A571" s="1" t="s">
        <v>615</v>
      </c>
      <c r="B571" s="1" t="s">
        <v>2064</v>
      </c>
      <c r="C571" s="1" t="s">
        <v>66</v>
      </c>
      <c r="D571" s="1" t="s">
        <v>57</v>
      </c>
      <c r="E571" s="1">
        <v>1</v>
      </c>
    </row>
    <row r="572" spans="1:5" ht="18" x14ac:dyDescent="0.35">
      <c r="A572" s="1" t="s">
        <v>616</v>
      </c>
      <c r="B572" s="1" t="s">
        <v>56</v>
      </c>
      <c r="C572" s="1" t="s">
        <v>66</v>
      </c>
      <c r="D572" s="1" t="s">
        <v>57</v>
      </c>
      <c r="E572" s="1">
        <v>1</v>
      </c>
    </row>
    <row r="573" spans="1:5" ht="18" x14ac:dyDescent="0.35">
      <c r="A573" s="1" t="s">
        <v>617</v>
      </c>
      <c r="B573" s="1" t="s">
        <v>2064</v>
      </c>
      <c r="C573" s="1" t="s">
        <v>23</v>
      </c>
      <c r="D573" s="1" t="s">
        <v>34</v>
      </c>
      <c r="E573" s="1">
        <v>4</v>
      </c>
    </row>
    <row r="574" spans="1:5" ht="18" x14ac:dyDescent="0.35">
      <c r="A574" s="1" t="s">
        <v>618</v>
      </c>
      <c r="B574" s="1" t="s">
        <v>73</v>
      </c>
      <c r="C574" s="1" t="s">
        <v>23</v>
      </c>
      <c r="D574" s="1" t="s">
        <v>57</v>
      </c>
      <c r="E574" s="1">
        <v>1</v>
      </c>
    </row>
    <row r="575" spans="1:5" ht="18" x14ac:dyDescent="0.35">
      <c r="A575" s="1" t="s">
        <v>619</v>
      </c>
      <c r="B575" s="1" t="s">
        <v>31</v>
      </c>
      <c r="C575" s="1" t="s">
        <v>33</v>
      </c>
      <c r="D575" s="1" t="s">
        <v>25</v>
      </c>
      <c r="E575" s="1">
        <v>3</v>
      </c>
    </row>
    <row r="576" spans="1:5" ht="18" x14ac:dyDescent="0.35">
      <c r="A576" s="1" t="s">
        <v>620</v>
      </c>
      <c r="B576" s="1" t="s">
        <v>21</v>
      </c>
      <c r="C576" s="1" t="s">
        <v>50</v>
      </c>
      <c r="D576" s="1" t="s">
        <v>25</v>
      </c>
      <c r="E576" s="1">
        <v>3</v>
      </c>
    </row>
    <row r="577" spans="1:5" ht="18" x14ac:dyDescent="0.35">
      <c r="A577" s="1" t="s">
        <v>621</v>
      </c>
      <c r="B577" s="1" t="s">
        <v>70</v>
      </c>
      <c r="C577" s="1" t="s">
        <v>82</v>
      </c>
      <c r="D577" s="1" t="s">
        <v>34</v>
      </c>
      <c r="E577" s="1">
        <v>2</v>
      </c>
    </row>
    <row r="578" spans="1:5" ht="18" x14ac:dyDescent="0.35">
      <c r="A578" s="1" t="s">
        <v>622</v>
      </c>
      <c r="B578" s="1" t="s">
        <v>2064</v>
      </c>
      <c r="C578" s="1" t="s">
        <v>92</v>
      </c>
      <c r="D578" s="1" t="s">
        <v>34</v>
      </c>
      <c r="E578" s="1">
        <v>1</v>
      </c>
    </row>
    <row r="579" spans="1:5" ht="18" x14ac:dyDescent="0.35">
      <c r="A579" s="1" t="s">
        <v>623</v>
      </c>
      <c r="B579" s="1" t="s">
        <v>44</v>
      </c>
      <c r="C579" s="1" t="s">
        <v>66</v>
      </c>
      <c r="D579" s="1" t="s">
        <v>57</v>
      </c>
      <c r="E579" s="1">
        <v>5</v>
      </c>
    </row>
    <row r="580" spans="1:5" ht="18" x14ac:dyDescent="0.35">
      <c r="A580" s="1" t="s">
        <v>624</v>
      </c>
      <c r="B580" s="1" t="s">
        <v>70</v>
      </c>
      <c r="C580" s="1" t="s">
        <v>66</v>
      </c>
      <c r="D580" s="1" t="s">
        <v>24</v>
      </c>
      <c r="E580" s="1">
        <v>2</v>
      </c>
    </row>
    <row r="581" spans="1:5" ht="18" x14ac:dyDescent="0.35">
      <c r="A581" s="1" t="s">
        <v>625</v>
      </c>
      <c r="B581" s="1" t="s">
        <v>31</v>
      </c>
      <c r="C581" s="1" t="s">
        <v>92</v>
      </c>
      <c r="D581" s="1" t="s">
        <v>24</v>
      </c>
      <c r="E581" s="1">
        <v>5</v>
      </c>
    </row>
    <row r="582" spans="1:5" ht="18" x14ac:dyDescent="0.35">
      <c r="A582" s="1">
        <v>44740497</v>
      </c>
      <c r="B582" s="1" t="s">
        <v>31</v>
      </c>
      <c r="C582" s="1" t="s">
        <v>82</v>
      </c>
      <c r="D582" s="1" t="s">
        <v>25</v>
      </c>
      <c r="E582" s="1">
        <v>1</v>
      </c>
    </row>
    <row r="583" spans="1:5" ht="18" x14ac:dyDescent="0.35">
      <c r="A583" s="1" t="s">
        <v>626</v>
      </c>
      <c r="B583" s="1" t="s">
        <v>21</v>
      </c>
      <c r="C583" s="1" t="s">
        <v>50</v>
      </c>
      <c r="D583" s="1" t="s">
        <v>57</v>
      </c>
      <c r="E583" s="1">
        <v>4</v>
      </c>
    </row>
    <row r="584" spans="1:5" ht="18" x14ac:dyDescent="0.35">
      <c r="A584" s="1" t="s">
        <v>627</v>
      </c>
      <c r="B584" s="1" t="s">
        <v>70</v>
      </c>
      <c r="C584" s="1" t="s">
        <v>33</v>
      </c>
      <c r="D584" s="1" t="s">
        <v>57</v>
      </c>
      <c r="E584" s="1">
        <v>1</v>
      </c>
    </row>
    <row r="585" spans="1:5" ht="18" x14ac:dyDescent="0.35">
      <c r="A585" s="1" t="s">
        <v>628</v>
      </c>
      <c r="B585" s="1" t="s">
        <v>21</v>
      </c>
      <c r="C585" s="1" t="s">
        <v>50</v>
      </c>
      <c r="D585" s="1" t="s">
        <v>25</v>
      </c>
      <c r="E585" s="1">
        <v>3</v>
      </c>
    </row>
    <row r="586" spans="1:5" ht="18" x14ac:dyDescent="0.35">
      <c r="A586" s="1" t="s">
        <v>629</v>
      </c>
      <c r="B586" s="1" t="s">
        <v>44</v>
      </c>
      <c r="C586" s="1" t="s">
        <v>92</v>
      </c>
      <c r="D586" s="1" t="s">
        <v>57</v>
      </c>
      <c r="E586" s="1">
        <v>5</v>
      </c>
    </row>
    <row r="587" spans="1:5" ht="18" x14ac:dyDescent="0.35">
      <c r="A587" s="1" t="s">
        <v>630</v>
      </c>
      <c r="B587" s="1" t="s">
        <v>44</v>
      </c>
      <c r="C587" s="1" t="s">
        <v>33</v>
      </c>
      <c r="D587" s="1" t="s">
        <v>25</v>
      </c>
      <c r="E587" s="1">
        <v>2</v>
      </c>
    </row>
    <row r="588" spans="1:5" ht="18" x14ac:dyDescent="0.35">
      <c r="A588" s="1" t="s">
        <v>631</v>
      </c>
      <c r="B588" s="1" t="s">
        <v>44</v>
      </c>
      <c r="C588" s="1" t="s">
        <v>23</v>
      </c>
      <c r="D588" s="1" t="s">
        <v>24</v>
      </c>
      <c r="E588" s="1">
        <v>2</v>
      </c>
    </row>
    <row r="589" spans="1:5" ht="18" x14ac:dyDescent="0.35">
      <c r="A589" s="1" t="s">
        <v>632</v>
      </c>
      <c r="B589" s="1" t="s">
        <v>70</v>
      </c>
      <c r="C589" s="1" t="s">
        <v>66</v>
      </c>
      <c r="D589" s="1" t="s">
        <v>34</v>
      </c>
      <c r="E589" s="1">
        <v>1</v>
      </c>
    </row>
    <row r="590" spans="1:5" ht="18" x14ac:dyDescent="0.35">
      <c r="A590" s="1" t="s">
        <v>633</v>
      </c>
      <c r="B590" s="1" t="s">
        <v>44</v>
      </c>
      <c r="C590" s="1" t="s">
        <v>92</v>
      </c>
      <c r="D590" s="1" t="s">
        <v>24</v>
      </c>
      <c r="E590" s="1">
        <v>2</v>
      </c>
    </row>
    <row r="591" spans="1:5" ht="18" x14ac:dyDescent="0.35">
      <c r="A591" s="1" t="s">
        <v>634</v>
      </c>
      <c r="B591" s="1" t="s">
        <v>73</v>
      </c>
      <c r="C591" s="1" t="s">
        <v>82</v>
      </c>
      <c r="D591" s="1" t="s">
        <v>34</v>
      </c>
      <c r="E591" s="1">
        <v>5</v>
      </c>
    </row>
    <row r="592" spans="1:5" ht="18" x14ac:dyDescent="0.35">
      <c r="A592" s="1" t="s">
        <v>635</v>
      </c>
      <c r="B592" s="1" t="s">
        <v>44</v>
      </c>
      <c r="C592" s="1" t="s">
        <v>66</v>
      </c>
      <c r="D592" s="1" t="s">
        <v>57</v>
      </c>
      <c r="E592" s="1">
        <v>3</v>
      </c>
    </row>
    <row r="593" spans="1:5" ht="18" x14ac:dyDescent="0.35">
      <c r="A593" s="1" t="s">
        <v>636</v>
      </c>
      <c r="B593" s="1" t="s">
        <v>56</v>
      </c>
      <c r="C593" s="1" t="s">
        <v>82</v>
      </c>
      <c r="D593" s="1" t="s">
        <v>57</v>
      </c>
      <c r="E593" s="1">
        <v>3</v>
      </c>
    </row>
    <row r="594" spans="1:5" ht="18" x14ac:dyDescent="0.35">
      <c r="A594" s="1" t="s">
        <v>637</v>
      </c>
      <c r="B594" s="1" t="s">
        <v>73</v>
      </c>
      <c r="C594" s="1" t="s">
        <v>33</v>
      </c>
      <c r="D594" s="1" t="s">
        <v>25</v>
      </c>
      <c r="E594" s="1">
        <v>5</v>
      </c>
    </row>
    <row r="595" spans="1:5" ht="18" x14ac:dyDescent="0.35">
      <c r="A595" s="1" t="s">
        <v>638</v>
      </c>
      <c r="B595" s="1" t="s">
        <v>21</v>
      </c>
      <c r="C595" s="1" t="s">
        <v>82</v>
      </c>
      <c r="D595" s="1" t="s">
        <v>34</v>
      </c>
      <c r="E595" s="1">
        <v>2</v>
      </c>
    </row>
    <row r="596" spans="1:5" ht="18" x14ac:dyDescent="0.35">
      <c r="A596" s="1" t="s">
        <v>639</v>
      </c>
      <c r="B596" s="1" t="s">
        <v>56</v>
      </c>
      <c r="C596" s="1" t="s">
        <v>92</v>
      </c>
      <c r="D596" s="1" t="s">
        <v>34</v>
      </c>
      <c r="E596" s="1">
        <v>2</v>
      </c>
    </row>
    <row r="597" spans="1:5" ht="18" x14ac:dyDescent="0.35">
      <c r="A597" s="1" t="s">
        <v>640</v>
      </c>
      <c r="B597" s="1" t="s">
        <v>21</v>
      </c>
      <c r="C597" s="1" t="s">
        <v>66</v>
      </c>
      <c r="D597" s="1" t="s">
        <v>57</v>
      </c>
      <c r="E597" s="1">
        <v>4</v>
      </c>
    </row>
    <row r="598" spans="1:5" ht="18" x14ac:dyDescent="0.35">
      <c r="A598" s="1" t="s">
        <v>641</v>
      </c>
      <c r="B598" s="1" t="s">
        <v>21</v>
      </c>
      <c r="C598" s="1" t="s">
        <v>82</v>
      </c>
      <c r="D598" s="1" t="s">
        <v>34</v>
      </c>
      <c r="E598" s="1">
        <v>1</v>
      </c>
    </row>
    <row r="599" spans="1:5" ht="18" x14ac:dyDescent="0.35">
      <c r="A599" s="1" t="s">
        <v>642</v>
      </c>
      <c r="B599" s="1" t="s">
        <v>2064</v>
      </c>
      <c r="C599" s="1" t="s">
        <v>61</v>
      </c>
      <c r="D599" s="1" t="s">
        <v>57</v>
      </c>
      <c r="E599" s="1">
        <v>4</v>
      </c>
    </row>
    <row r="600" spans="1:5" ht="18" x14ac:dyDescent="0.35">
      <c r="A600" s="1" t="s">
        <v>643</v>
      </c>
      <c r="B600" s="1" t="s">
        <v>70</v>
      </c>
      <c r="C600" s="1" t="s">
        <v>50</v>
      </c>
      <c r="D600" s="1" t="s">
        <v>57</v>
      </c>
      <c r="E600" s="1">
        <v>3</v>
      </c>
    </row>
    <row r="601" spans="1:5" ht="18" x14ac:dyDescent="0.35">
      <c r="A601" s="1" t="s">
        <v>644</v>
      </c>
      <c r="B601" s="1" t="s">
        <v>44</v>
      </c>
      <c r="C601" s="1" t="s">
        <v>23</v>
      </c>
      <c r="D601" s="1" t="s">
        <v>57</v>
      </c>
      <c r="E601" s="1">
        <v>1</v>
      </c>
    </row>
    <row r="602" spans="1:5" ht="18" x14ac:dyDescent="0.35">
      <c r="A602" s="1" t="s">
        <v>645</v>
      </c>
      <c r="B602" s="1" t="s">
        <v>70</v>
      </c>
      <c r="C602" s="1" t="s">
        <v>82</v>
      </c>
      <c r="D602" s="1" t="s">
        <v>57</v>
      </c>
      <c r="E602" s="1">
        <v>5</v>
      </c>
    </row>
    <row r="603" spans="1:5" ht="18" x14ac:dyDescent="0.35">
      <c r="A603" s="1" t="s">
        <v>646</v>
      </c>
      <c r="B603" s="1" t="s">
        <v>73</v>
      </c>
      <c r="C603" s="1" t="s">
        <v>92</v>
      </c>
      <c r="D603" s="1" t="s">
        <v>34</v>
      </c>
      <c r="E603" s="1">
        <v>3</v>
      </c>
    </row>
    <row r="604" spans="1:5" ht="18" x14ac:dyDescent="0.35">
      <c r="A604" s="1" t="s">
        <v>647</v>
      </c>
      <c r="B604" s="1" t="s">
        <v>56</v>
      </c>
      <c r="C604" s="1" t="s">
        <v>33</v>
      </c>
      <c r="D604" s="1" t="s">
        <v>34</v>
      </c>
      <c r="E604" s="1">
        <v>4</v>
      </c>
    </row>
    <row r="605" spans="1:5" ht="18" x14ac:dyDescent="0.35">
      <c r="A605" s="1" t="s">
        <v>648</v>
      </c>
      <c r="B605" s="1" t="s">
        <v>56</v>
      </c>
      <c r="C605" s="1" t="s">
        <v>50</v>
      </c>
      <c r="D605" s="1" t="s">
        <v>25</v>
      </c>
      <c r="E605" s="1">
        <v>5</v>
      </c>
    </row>
    <row r="606" spans="1:5" ht="18" x14ac:dyDescent="0.35">
      <c r="A606" s="1" t="s">
        <v>649</v>
      </c>
      <c r="B606" s="1" t="s">
        <v>73</v>
      </c>
      <c r="C606" s="1" t="s">
        <v>33</v>
      </c>
      <c r="D606" s="1" t="s">
        <v>25</v>
      </c>
      <c r="E606" s="1">
        <v>2</v>
      </c>
    </row>
    <row r="607" spans="1:5" ht="18" x14ac:dyDescent="0.35">
      <c r="A607" s="1">
        <v>12329701</v>
      </c>
      <c r="B607" s="1" t="s">
        <v>70</v>
      </c>
      <c r="C607" s="1" t="s">
        <v>33</v>
      </c>
      <c r="D607" s="1" t="s">
        <v>24</v>
      </c>
      <c r="E607" s="1">
        <v>5</v>
      </c>
    </row>
    <row r="608" spans="1:5" ht="18" x14ac:dyDescent="0.35">
      <c r="A608" s="1" t="s">
        <v>650</v>
      </c>
      <c r="B608" s="1" t="s">
        <v>73</v>
      </c>
      <c r="C608" s="1" t="s">
        <v>33</v>
      </c>
      <c r="D608" s="1" t="s">
        <v>24</v>
      </c>
      <c r="E608" s="1">
        <v>1</v>
      </c>
    </row>
    <row r="609" spans="1:5" ht="18" x14ac:dyDescent="0.35">
      <c r="A609" s="1" t="s">
        <v>651</v>
      </c>
      <c r="B609" s="1" t="s">
        <v>2064</v>
      </c>
      <c r="C609" s="1" t="s">
        <v>23</v>
      </c>
      <c r="D609" s="1" t="s">
        <v>57</v>
      </c>
      <c r="E609" s="1">
        <v>2</v>
      </c>
    </row>
    <row r="610" spans="1:5" ht="18" x14ac:dyDescent="0.35">
      <c r="A610" s="1" t="s">
        <v>652</v>
      </c>
      <c r="B610" s="1" t="s">
        <v>73</v>
      </c>
      <c r="C610" s="1" t="s">
        <v>50</v>
      </c>
      <c r="D610" s="1" t="s">
        <v>34</v>
      </c>
      <c r="E610" s="1">
        <v>2</v>
      </c>
    </row>
    <row r="611" spans="1:5" ht="18" x14ac:dyDescent="0.35">
      <c r="A611" s="1" t="s">
        <v>653</v>
      </c>
      <c r="B611" s="1" t="s">
        <v>56</v>
      </c>
      <c r="C611" s="1" t="s">
        <v>92</v>
      </c>
      <c r="D611" s="1" t="s">
        <v>57</v>
      </c>
      <c r="E611" s="1">
        <v>4</v>
      </c>
    </row>
    <row r="612" spans="1:5" ht="18" x14ac:dyDescent="0.35">
      <c r="A612" s="1" t="s">
        <v>654</v>
      </c>
      <c r="B612" s="1" t="s">
        <v>31</v>
      </c>
      <c r="C612" s="1" t="s">
        <v>33</v>
      </c>
      <c r="D612" s="1" t="s">
        <v>57</v>
      </c>
      <c r="E612" s="1">
        <v>2</v>
      </c>
    </row>
    <row r="613" spans="1:5" ht="18" x14ac:dyDescent="0.35">
      <c r="A613" s="1" t="s">
        <v>655</v>
      </c>
      <c r="B613" s="1" t="s">
        <v>31</v>
      </c>
      <c r="C613" s="1" t="s">
        <v>82</v>
      </c>
      <c r="D613" s="1" t="s">
        <v>57</v>
      </c>
      <c r="E613" s="1">
        <v>4</v>
      </c>
    </row>
    <row r="614" spans="1:5" ht="18" x14ac:dyDescent="0.35">
      <c r="A614" s="1" t="s">
        <v>656</v>
      </c>
      <c r="B614" s="1" t="s">
        <v>31</v>
      </c>
      <c r="C614" s="1" t="s">
        <v>23</v>
      </c>
      <c r="D614" s="1" t="s">
        <v>34</v>
      </c>
      <c r="E614" s="1">
        <v>1</v>
      </c>
    </row>
    <row r="615" spans="1:5" ht="18" x14ac:dyDescent="0.35">
      <c r="A615" s="1" t="s">
        <v>657</v>
      </c>
      <c r="B615" s="1" t="s">
        <v>21</v>
      </c>
      <c r="C615" s="1" t="s">
        <v>61</v>
      </c>
      <c r="D615" s="1" t="s">
        <v>57</v>
      </c>
      <c r="E615" s="1">
        <v>2</v>
      </c>
    </row>
    <row r="616" spans="1:5" ht="18" x14ac:dyDescent="0.35">
      <c r="A616" s="1" t="s">
        <v>658</v>
      </c>
      <c r="B616" s="1" t="s">
        <v>44</v>
      </c>
      <c r="C616" s="1" t="s">
        <v>61</v>
      </c>
      <c r="D616" s="1" t="s">
        <v>25</v>
      </c>
      <c r="E616" s="1">
        <v>4</v>
      </c>
    </row>
    <row r="617" spans="1:5" ht="18" x14ac:dyDescent="0.35">
      <c r="A617" s="1" t="s">
        <v>659</v>
      </c>
      <c r="B617" s="1" t="s">
        <v>44</v>
      </c>
      <c r="C617" s="1" t="s">
        <v>23</v>
      </c>
      <c r="D617" s="1" t="s">
        <v>34</v>
      </c>
      <c r="E617" s="1">
        <v>3</v>
      </c>
    </row>
    <row r="618" spans="1:5" ht="18" x14ac:dyDescent="0.35">
      <c r="A618" s="1" t="s">
        <v>660</v>
      </c>
      <c r="B618" s="1" t="s">
        <v>21</v>
      </c>
      <c r="C618" s="1" t="s">
        <v>50</v>
      </c>
      <c r="D618" s="1" t="s">
        <v>34</v>
      </c>
      <c r="E618" s="1">
        <v>5</v>
      </c>
    </row>
    <row r="619" spans="1:5" ht="18" x14ac:dyDescent="0.35">
      <c r="A619" s="2" t="s">
        <v>661</v>
      </c>
      <c r="B619" s="1" t="s">
        <v>70</v>
      </c>
      <c r="C619" s="1" t="s">
        <v>50</v>
      </c>
      <c r="D619" s="1" t="s">
        <v>34</v>
      </c>
      <c r="E619" s="1">
        <v>4</v>
      </c>
    </row>
    <row r="620" spans="1:5" ht="18" x14ac:dyDescent="0.35">
      <c r="A620" s="1" t="s">
        <v>662</v>
      </c>
      <c r="B620" s="1" t="s">
        <v>56</v>
      </c>
      <c r="C620" s="1" t="s">
        <v>82</v>
      </c>
      <c r="D620" s="1" t="s">
        <v>57</v>
      </c>
      <c r="E620" s="1">
        <v>3</v>
      </c>
    </row>
    <row r="621" spans="1:5" ht="18" x14ac:dyDescent="0.35">
      <c r="A621" s="1" t="s">
        <v>663</v>
      </c>
      <c r="B621" s="1" t="s">
        <v>2064</v>
      </c>
      <c r="C621" s="1" t="s">
        <v>82</v>
      </c>
      <c r="D621" s="1" t="s">
        <v>24</v>
      </c>
      <c r="E621" s="1">
        <v>1</v>
      </c>
    </row>
    <row r="622" spans="1:5" ht="18" x14ac:dyDescent="0.35">
      <c r="A622" s="1" t="s">
        <v>664</v>
      </c>
      <c r="B622" s="1" t="s">
        <v>21</v>
      </c>
      <c r="C622" s="1" t="s">
        <v>23</v>
      </c>
      <c r="D622" s="1" t="s">
        <v>24</v>
      </c>
      <c r="E622" s="1">
        <v>1</v>
      </c>
    </row>
    <row r="623" spans="1:5" ht="18" x14ac:dyDescent="0.35">
      <c r="A623" s="1" t="s">
        <v>665</v>
      </c>
      <c r="B623" s="1" t="s">
        <v>73</v>
      </c>
      <c r="C623" s="1" t="s">
        <v>82</v>
      </c>
      <c r="D623" s="1" t="s">
        <v>57</v>
      </c>
      <c r="E623" s="1">
        <v>1</v>
      </c>
    </row>
    <row r="624" spans="1:5" ht="18" x14ac:dyDescent="0.35">
      <c r="A624" s="1" t="s">
        <v>666</v>
      </c>
      <c r="B624" s="1" t="s">
        <v>44</v>
      </c>
      <c r="C624" s="1" t="s">
        <v>66</v>
      </c>
      <c r="D624" s="1" t="s">
        <v>34</v>
      </c>
      <c r="E624" s="1">
        <v>1</v>
      </c>
    </row>
    <row r="625" spans="1:5" ht="18" x14ac:dyDescent="0.35">
      <c r="A625" s="1" t="s">
        <v>667</v>
      </c>
      <c r="B625" s="1" t="s">
        <v>31</v>
      </c>
      <c r="C625" s="1" t="s">
        <v>33</v>
      </c>
      <c r="D625" s="1" t="s">
        <v>25</v>
      </c>
      <c r="E625" s="1">
        <v>5</v>
      </c>
    </row>
    <row r="626" spans="1:5" ht="18" x14ac:dyDescent="0.35">
      <c r="A626" s="2" t="s">
        <v>668</v>
      </c>
      <c r="B626" s="1" t="s">
        <v>70</v>
      </c>
      <c r="C626" s="1" t="s">
        <v>66</v>
      </c>
      <c r="D626" s="1" t="s">
        <v>25</v>
      </c>
      <c r="E626" s="1">
        <v>2</v>
      </c>
    </row>
    <row r="627" spans="1:5" ht="18" x14ac:dyDescent="0.35">
      <c r="A627" s="1" t="s">
        <v>669</v>
      </c>
      <c r="B627" s="1" t="s">
        <v>56</v>
      </c>
      <c r="C627" s="1" t="s">
        <v>82</v>
      </c>
      <c r="D627" s="1" t="s">
        <v>25</v>
      </c>
      <c r="E627" s="1">
        <v>3</v>
      </c>
    </row>
    <row r="628" spans="1:5" ht="18" x14ac:dyDescent="0.35">
      <c r="A628" s="1" t="s">
        <v>670</v>
      </c>
      <c r="B628" s="1" t="s">
        <v>2064</v>
      </c>
      <c r="C628" s="1" t="s">
        <v>50</v>
      </c>
      <c r="D628" s="1" t="s">
        <v>34</v>
      </c>
      <c r="E628" s="1">
        <v>3</v>
      </c>
    </row>
    <row r="629" spans="1:5" ht="18" x14ac:dyDescent="0.35">
      <c r="A629" s="1" t="s">
        <v>671</v>
      </c>
      <c r="B629" s="1" t="s">
        <v>21</v>
      </c>
      <c r="C629" s="1" t="s">
        <v>50</v>
      </c>
      <c r="D629" s="1" t="s">
        <v>34</v>
      </c>
      <c r="E629" s="1">
        <v>3</v>
      </c>
    </row>
    <row r="630" spans="1:5" ht="18" x14ac:dyDescent="0.35">
      <c r="A630" s="1" t="s">
        <v>672</v>
      </c>
      <c r="B630" s="1" t="s">
        <v>21</v>
      </c>
      <c r="C630" s="1" t="s">
        <v>92</v>
      </c>
      <c r="D630" s="1" t="s">
        <v>34</v>
      </c>
      <c r="E630" s="1">
        <v>2</v>
      </c>
    </row>
    <row r="631" spans="1:5" ht="18" x14ac:dyDescent="0.35">
      <c r="A631" s="1" t="s">
        <v>673</v>
      </c>
      <c r="B631" s="1" t="s">
        <v>70</v>
      </c>
      <c r="C631" s="1" t="s">
        <v>23</v>
      </c>
      <c r="D631" s="1" t="s">
        <v>34</v>
      </c>
      <c r="E631" s="1">
        <v>5</v>
      </c>
    </row>
    <row r="632" spans="1:5" ht="18" x14ac:dyDescent="0.35">
      <c r="A632" s="1" t="s">
        <v>674</v>
      </c>
      <c r="B632" s="1" t="s">
        <v>56</v>
      </c>
      <c r="C632" s="1" t="s">
        <v>33</v>
      </c>
      <c r="D632" s="1" t="s">
        <v>57</v>
      </c>
      <c r="E632" s="1">
        <v>4</v>
      </c>
    </row>
    <row r="633" spans="1:5" ht="18" x14ac:dyDescent="0.35">
      <c r="A633" s="1" t="s">
        <v>675</v>
      </c>
      <c r="B633" s="1" t="s">
        <v>70</v>
      </c>
      <c r="C633" s="1" t="s">
        <v>23</v>
      </c>
      <c r="D633" s="1" t="s">
        <v>57</v>
      </c>
      <c r="E633" s="1">
        <v>2</v>
      </c>
    </row>
    <row r="634" spans="1:5" ht="18" x14ac:dyDescent="0.35">
      <c r="A634" s="1" t="s">
        <v>676</v>
      </c>
      <c r="B634" s="1" t="s">
        <v>44</v>
      </c>
      <c r="C634" s="1" t="s">
        <v>92</v>
      </c>
      <c r="D634" s="1" t="s">
        <v>24</v>
      </c>
      <c r="E634" s="1">
        <v>4</v>
      </c>
    </row>
    <row r="635" spans="1:5" ht="18" x14ac:dyDescent="0.35">
      <c r="A635" s="1" t="s">
        <v>677</v>
      </c>
      <c r="B635" s="1" t="s">
        <v>70</v>
      </c>
      <c r="C635" s="1" t="s">
        <v>92</v>
      </c>
      <c r="D635" s="1" t="s">
        <v>24</v>
      </c>
      <c r="E635" s="1">
        <v>4</v>
      </c>
    </row>
    <row r="636" spans="1:5" ht="18" x14ac:dyDescent="0.35">
      <c r="A636" s="1" t="s">
        <v>678</v>
      </c>
      <c r="B636" s="1" t="s">
        <v>73</v>
      </c>
      <c r="C636" s="1" t="s">
        <v>61</v>
      </c>
      <c r="D636" s="1" t="s">
        <v>34</v>
      </c>
      <c r="E636" s="1">
        <v>2</v>
      </c>
    </row>
    <row r="637" spans="1:5" ht="18" x14ac:dyDescent="0.35">
      <c r="A637" s="1" t="s">
        <v>679</v>
      </c>
      <c r="B637" s="1" t="s">
        <v>31</v>
      </c>
      <c r="C637" s="1" t="s">
        <v>61</v>
      </c>
      <c r="D637" s="1" t="s">
        <v>57</v>
      </c>
      <c r="E637" s="1">
        <v>1</v>
      </c>
    </row>
    <row r="638" spans="1:5" ht="18" x14ac:dyDescent="0.35">
      <c r="A638" s="1" t="s">
        <v>680</v>
      </c>
      <c r="B638" s="1" t="s">
        <v>31</v>
      </c>
      <c r="C638" s="1" t="s">
        <v>33</v>
      </c>
      <c r="D638" s="1" t="s">
        <v>25</v>
      </c>
      <c r="E638" s="1">
        <v>3</v>
      </c>
    </row>
    <row r="639" spans="1:5" ht="18" x14ac:dyDescent="0.35">
      <c r="A639" s="1" t="s">
        <v>681</v>
      </c>
      <c r="B639" s="1" t="s">
        <v>70</v>
      </c>
      <c r="C639" s="1" t="s">
        <v>82</v>
      </c>
      <c r="D639" s="1" t="s">
        <v>57</v>
      </c>
      <c r="E639" s="1">
        <v>2</v>
      </c>
    </row>
    <row r="640" spans="1:5" ht="18" x14ac:dyDescent="0.35">
      <c r="A640" s="1" t="s">
        <v>682</v>
      </c>
      <c r="B640" s="1" t="s">
        <v>56</v>
      </c>
      <c r="C640" s="1" t="s">
        <v>50</v>
      </c>
      <c r="D640" s="1" t="s">
        <v>57</v>
      </c>
      <c r="E640" s="1">
        <v>3</v>
      </c>
    </row>
    <row r="641" spans="1:5" ht="18" x14ac:dyDescent="0.35">
      <c r="A641" s="1" t="s">
        <v>683</v>
      </c>
      <c r="B641" s="1" t="s">
        <v>73</v>
      </c>
      <c r="C641" s="1" t="s">
        <v>82</v>
      </c>
      <c r="D641" s="1" t="s">
        <v>24</v>
      </c>
      <c r="E641" s="1">
        <v>3</v>
      </c>
    </row>
    <row r="642" spans="1:5" ht="18" x14ac:dyDescent="0.35">
      <c r="A642" s="1" t="s">
        <v>684</v>
      </c>
      <c r="B642" s="1" t="s">
        <v>73</v>
      </c>
      <c r="C642" s="1" t="s">
        <v>92</v>
      </c>
      <c r="D642" s="1" t="s">
        <v>34</v>
      </c>
      <c r="E642" s="1">
        <v>4</v>
      </c>
    </row>
    <row r="643" spans="1:5" ht="18" x14ac:dyDescent="0.35">
      <c r="A643" s="1" t="s">
        <v>685</v>
      </c>
      <c r="B643" s="1" t="s">
        <v>21</v>
      </c>
      <c r="C643" s="1" t="s">
        <v>92</v>
      </c>
      <c r="D643" s="1" t="s">
        <v>34</v>
      </c>
      <c r="E643" s="1">
        <v>1</v>
      </c>
    </row>
    <row r="644" spans="1:5" ht="18" x14ac:dyDescent="0.35">
      <c r="A644" s="1" t="s">
        <v>686</v>
      </c>
      <c r="B644" s="1" t="s">
        <v>31</v>
      </c>
      <c r="C644" s="1" t="s">
        <v>66</v>
      </c>
      <c r="D644" s="1" t="s">
        <v>57</v>
      </c>
      <c r="E644" s="1">
        <v>3</v>
      </c>
    </row>
    <row r="645" spans="1:5" ht="18" x14ac:dyDescent="0.35">
      <c r="A645" s="1" t="s">
        <v>687</v>
      </c>
      <c r="B645" s="1" t="s">
        <v>31</v>
      </c>
      <c r="C645" s="1" t="s">
        <v>23</v>
      </c>
      <c r="D645" s="1" t="s">
        <v>24</v>
      </c>
      <c r="E645" s="1">
        <v>2</v>
      </c>
    </row>
    <row r="646" spans="1:5" ht="18" x14ac:dyDescent="0.35">
      <c r="A646" s="1" t="s">
        <v>688</v>
      </c>
      <c r="B646" s="1" t="s">
        <v>31</v>
      </c>
      <c r="C646" s="1" t="s">
        <v>23</v>
      </c>
      <c r="D646" s="1" t="s">
        <v>25</v>
      </c>
      <c r="E646" s="1">
        <v>1</v>
      </c>
    </row>
    <row r="647" spans="1:5" ht="18" x14ac:dyDescent="0.35">
      <c r="A647" s="1" t="s">
        <v>689</v>
      </c>
      <c r="B647" s="1" t="s">
        <v>44</v>
      </c>
      <c r="C647" s="1" t="s">
        <v>33</v>
      </c>
      <c r="D647" s="1" t="s">
        <v>24</v>
      </c>
      <c r="E647" s="1">
        <v>3</v>
      </c>
    </row>
    <row r="648" spans="1:5" ht="18" x14ac:dyDescent="0.35">
      <c r="A648" s="1" t="s">
        <v>690</v>
      </c>
      <c r="B648" s="1" t="s">
        <v>21</v>
      </c>
      <c r="C648" s="1" t="s">
        <v>61</v>
      </c>
      <c r="D648" s="1" t="s">
        <v>57</v>
      </c>
      <c r="E648" s="1">
        <v>1</v>
      </c>
    </row>
    <row r="649" spans="1:5" ht="18" x14ac:dyDescent="0.35">
      <c r="A649" s="1" t="s">
        <v>691</v>
      </c>
      <c r="B649" s="1" t="s">
        <v>21</v>
      </c>
      <c r="C649" s="1" t="s">
        <v>82</v>
      </c>
      <c r="D649" s="1" t="s">
        <v>25</v>
      </c>
      <c r="E649" s="1">
        <v>4</v>
      </c>
    </row>
    <row r="650" spans="1:5" ht="18" x14ac:dyDescent="0.35">
      <c r="A650" s="1" t="s">
        <v>692</v>
      </c>
      <c r="B650" s="1" t="s">
        <v>31</v>
      </c>
      <c r="C650" s="1" t="s">
        <v>61</v>
      </c>
      <c r="D650" s="1" t="s">
        <v>24</v>
      </c>
      <c r="E650" s="1">
        <v>4</v>
      </c>
    </row>
    <row r="651" spans="1:5" ht="18" x14ac:dyDescent="0.35">
      <c r="A651" s="1" t="s">
        <v>693</v>
      </c>
      <c r="B651" s="1" t="s">
        <v>21</v>
      </c>
      <c r="C651" s="1" t="s">
        <v>33</v>
      </c>
      <c r="D651" s="1" t="s">
        <v>24</v>
      </c>
      <c r="E651" s="1">
        <v>3</v>
      </c>
    </row>
    <row r="652" spans="1:5" ht="18" x14ac:dyDescent="0.35">
      <c r="A652" s="1" t="s">
        <v>694</v>
      </c>
      <c r="B652" s="1" t="s">
        <v>44</v>
      </c>
      <c r="C652" s="1" t="s">
        <v>92</v>
      </c>
      <c r="D652" s="1" t="s">
        <v>57</v>
      </c>
      <c r="E652" s="1">
        <v>5</v>
      </c>
    </row>
    <row r="653" spans="1:5" ht="18" x14ac:dyDescent="0.35">
      <c r="A653" s="1" t="s">
        <v>695</v>
      </c>
      <c r="B653" s="1" t="s">
        <v>70</v>
      </c>
      <c r="C653" s="1" t="s">
        <v>66</v>
      </c>
      <c r="D653" s="1" t="s">
        <v>25</v>
      </c>
      <c r="E653" s="1">
        <v>2</v>
      </c>
    </row>
    <row r="654" spans="1:5" ht="18" x14ac:dyDescent="0.35">
      <c r="A654" s="1" t="s">
        <v>696</v>
      </c>
      <c r="B654" s="1" t="s">
        <v>31</v>
      </c>
      <c r="C654" s="1" t="s">
        <v>33</v>
      </c>
      <c r="D654" s="1" t="s">
        <v>34</v>
      </c>
      <c r="E654" s="1">
        <v>1</v>
      </c>
    </row>
    <row r="655" spans="1:5" ht="18" x14ac:dyDescent="0.35">
      <c r="A655" s="1" t="s">
        <v>697</v>
      </c>
      <c r="B655" s="1" t="s">
        <v>31</v>
      </c>
      <c r="C655" s="1" t="s">
        <v>66</v>
      </c>
      <c r="D655" s="1" t="s">
        <v>25</v>
      </c>
      <c r="E655" s="1">
        <v>1</v>
      </c>
    </row>
    <row r="656" spans="1:5" ht="18" x14ac:dyDescent="0.35">
      <c r="A656" s="1" t="s">
        <v>698</v>
      </c>
      <c r="B656" s="1" t="s">
        <v>73</v>
      </c>
      <c r="C656" s="1" t="s">
        <v>66</v>
      </c>
      <c r="D656" s="1" t="s">
        <v>57</v>
      </c>
      <c r="E656" s="1">
        <v>2</v>
      </c>
    </row>
    <row r="657" spans="1:5" ht="18" x14ac:dyDescent="0.35">
      <c r="A657" s="1" t="s">
        <v>699</v>
      </c>
      <c r="B657" s="1" t="s">
        <v>56</v>
      </c>
      <c r="C657" s="1" t="s">
        <v>23</v>
      </c>
      <c r="D657" s="1" t="s">
        <v>25</v>
      </c>
      <c r="E657" s="1">
        <v>3</v>
      </c>
    </row>
    <row r="658" spans="1:5" ht="18" x14ac:dyDescent="0.35">
      <c r="A658" s="1" t="s">
        <v>700</v>
      </c>
      <c r="B658" s="1" t="s">
        <v>70</v>
      </c>
      <c r="C658" s="1" t="s">
        <v>66</v>
      </c>
      <c r="D658" s="1" t="s">
        <v>25</v>
      </c>
      <c r="E658" s="1">
        <v>4</v>
      </c>
    </row>
    <row r="659" spans="1:5" ht="18" x14ac:dyDescent="0.35">
      <c r="A659" s="1" t="s">
        <v>701</v>
      </c>
      <c r="B659" s="1" t="s">
        <v>21</v>
      </c>
      <c r="C659" s="1" t="s">
        <v>23</v>
      </c>
      <c r="D659" s="1" t="s">
        <v>24</v>
      </c>
      <c r="E659" s="1">
        <v>5</v>
      </c>
    </row>
    <row r="660" spans="1:5" ht="18" x14ac:dyDescent="0.35">
      <c r="A660" s="1" t="s">
        <v>702</v>
      </c>
      <c r="B660" s="1" t="s">
        <v>2064</v>
      </c>
      <c r="C660" s="1" t="s">
        <v>66</v>
      </c>
      <c r="D660" s="1" t="s">
        <v>57</v>
      </c>
      <c r="E660" s="1">
        <v>3</v>
      </c>
    </row>
    <row r="661" spans="1:5" ht="18" x14ac:dyDescent="0.35">
      <c r="A661" s="1" t="s">
        <v>703</v>
      </c>
      <c r="B661" s="1" t="s">
        <v>56</v>
      </c>
      <c r="C661" s="1" t="s">
        <v>82</v>
      </c>
      <c r="D661" s="1" t="s">
        <v>24</v>
      </c>
      <c r="E661" s="1">
        <v>3</v>
      </c>
    </row>
    <row r="662" spans="1:5" ht="18" x14ac:dyDescent="0.35">
      <c r="A662" s="1" t="s">
        <v>704</v>
      </c>
      <c r="B662" s="1" t="s">
        <v>56</v>
      </c>
      <c r="C662" s="1" t="s">
        <v>50</v>
      </c>
      <c r="D662" s="1" t="s">
        <v>34</v>
      </c>
      <c r="E662" s="1">
        <v>4</v>
      </c>
    </row>
    <row r="663" spans="1:5" ht="18" x14ac:dyDescent="0.35">
      <c r="A663" s="1" t="s">
        <v>705</v>
      </c>
      <c r="B663" s="1" t="s">
        <v>56</v>
      </c>
      <c r="C663" s="1" t="s">
        <v>66</v>
      </c>
      <c r="D663" s="1" t="s">
        <v>24</v>
      </c>
      <c r="E663" s="1">
        <v>2</v>
      </c>
    </row>
    <row r="664" spans="1:5" ht="18" x14ac:dyDescent="0.35">
      <c r="A664" s="1" t="s">
        <v>706</v>
      </c>
      <c r="B664" s="1" t="s">
        <v>56</v>
      </c>
      <c r="C664" s="1" t="s">
        <v>33</v>
      </c>
      <c r="D664" s="1" t="s">
        <v>34</v>
      </c>
      <c r="E664" s="1">
        <v>5</v>
      </c>
    </row>
    <row r="665" spans="1:5" ht="18" x14ac:dyDescent="0.35">
      <c r="A665" s="1" t="s">
        <v>707</v>
      </c>
      <c r="B665" s="1" t="s">
        <v>2064</v>
      </c>
      <c r="C665" s="1" t="s">
        <v>50</v>
      </c>
      <c r="D665" s="1" t="s">
        <v>34</v>
      </c>
      <c r="E665" s="1">
        <v>2</v>
      </c>
    </row>
    <row r="666" spans="1:5" ht="18" x14ac:dyDescent="0.35">
      <c r="A666" s="1" t="s">
        <v>708</v>
      </c>
      <c r="B666" s="1" t="s">
        <v>56</v>
      </c>
      <c r="C666" s="1" t="s">
        <v>23</v>
      </c>
      <c r="D666" s="1" t="s">
        <v>25</v>
      </c>
      <c r="E666" s="1">
        <v>2</v>
      </c>
    </row>
    <row r="667" spans="1:5" ht="18" x14ac:dyDescent="0.35">
      <c r="A667" s="1" t="s">
        <v>709</v>
      </c>
      <c r="B667" s="1" t="s">
        <v>31</v>
      </c>
      <c r="C667" s="1" t="s">
        <v>50</v>
      </c>
      <c r="D667" s="1" t="s">
        <v>57</v>
      </c>
      <c r="E667" s="1">
        <v>2</v>
      </c>
    </row>
    <row r="668" spans="1:5" ht="18" x14ac:dyDescent="0.35">
      <c r="A668" s="1" t="s">
        <v>710</v>
      </c>
      <c r="B668" s="1" t="s">
        <v>31</v>
      </c>
      <c r="C668" s="1" t="s">
        <v>33</v>
      </c>
      <c r="D668" s="1" t="s">
        <v>34</v>
      </c>
      <c r="E668" s="1">
        <v>3</v>
      </c>
    </row>
    <row r="669" spans="1:5" ht="18" x14ac:dyDescent="0.35">
      <c r="A669" s="1" t="s">
        <v>711</v>
      </c>
      <c r="B669" s="1" t="s">
        <v>56</v>
      </c>
      <c r="C669" s="1" t="s">
        <v>23</v>
      </c>
      <c r="D669" s="1" t="s">
        <v>34</v>
      </c>
      <c r="E669" s="1">
        <v>2</v>
      </c>
    </row>
    <row r="670" spans="1:5" ht="18" x14ac:dyDescent="0.35">
      <c r="A670" s="1" t="s">
        <v>712</v>
      </c>
      <c r="B670" s="1" t="s">
        <v>31</v>
      </c>
      <c r="C670" s="1" t="s">
        <v>33</v>
      </c>
      <c r="D670" s="1" t="s">
        <v>34</v>
      </c>
      <c r="E670" s="1">
        <v>1</v>
      </c>
    </row>
    <row r="671" spans="1:5" ht="18" x14ac:dyDescent="0.35">
      <c r="A671" s="1" t="s">
        <v>713</v>
      </c>
      <c r="B671" s="1" t="s">
        <v>44</v>
      </c>
      <c r="C671" s="1" t="s">
        <v>61</v>
      </c>
      <c r="D671" s="1" t="s">
        <v>25</v>
      </c>
      <c r="E671" s="1">
        <v>1</v>
      </c>
    </row>
    <row r="672" spans="1:5" ht="18" x14ac:dyDescent="0.35">
      <c r="A672" s="1" t="s">
        <v>714</v>
      </c>
      <c r="B672" s="1" t="s">
        <v>31</v>
      </c>
      <c r="C672" s="1" t="s">
        <v>50</v>
      </c>
      <c r="D672" s="1" t="s">
        <v>57</v>
      </c>
      <c r="E672" s="1">
        <v>2</v>
      </c>
    </row>
    <row r="673" spans="1:5" ht="18" x14ac:dyDescent="0.35">
      <c r="A673" s="1" t="s">
        <v>715</v>
      </c>
      <c r="B673" s="1" t="s">
        <v>21</v>
      </c>
      <c r="C673" s="1" t="s">
        <v>61</v>
      </c>
      <c r="D673" s="1" t="s">
        <v>25</v>
      </c>
      <c r="E673" s="1">
        <v>3</v>
      </c>
    </row>
    <row r="674" spans="1:5" ht="18" x14ac:dyDescent="0.35">
      <c r="A674" s="1" t="s">
        <v>716</v>
      </c>
      <c r="B674" s="1" t="s">
        <v>73</v>
      </c>
      <c r="C674" s="1" t="s">
        <v>61</v>
      </c>
      <c r="D674" s="1" t="s">
        <v>24</v>
      </c>
      <c r="E674" s="1">
        <v>4</v>
      </c>
    </row>
    <row r="675" spans="1:5" ht="18" x14ac:dyDescent="0.35">
      <c r="A675" s="1" t="s">
        <v>717</v>
      </c>
      <c r="B675" s="1" t="s">
        <v>56</v>
      </c>
      <c r="C675" s="1" t="s">
        <v>92</v>
      </c>
      <c r="D675" s="1" t="s">
        <v>25</v>
      </c>
      <c r="E675" s="1">
        <v>1</v>
      </c>
    </row>
    <row r="676" spans="1:5" ht="18" x14ac:dyDescent="0.35">
      <c r="A676" s="1" t="s">
        <v>718</v>
      </c>
      <c r="B676" s="1" t="s">
        <v>73</v>
      </c>
      <c r="C676" s="1" t="s">
        <v>92</v>
      </c>
      <c r="D676" s="1" t="s">
        <v>57</v>
      </c>
      <c r="E676" s="1">
        <v>3</v>
      </c>
    </row>
    <row r="677" spans="1:5" ht="18" x14ac:dyDescent="0.35">
      <c r="A677" s="1" t="s">
        <v>719</v>
      </c>
      <c r="B677" s="1" t="s">
        <v>21</v>
      </c>
      <c r="C677" s="1" t="s">
        <v>33</v>
      </c>
      <c r="D677" s="1" t="s">
        <v>25</v>
      </c>
      <c r="E677" s="1">
        <v>3</v>
      </c>
    </row>
    <row r="678" spans="1:5" ht="18" x14ac:dyDescent="0.35">
      <c r="A678" s="1" t="s">
        <v>720</v>
      </c>
      <c r="B678" s="1" t="s">
        <v>44</v>
      </c>
      <c r="C678" s="1" t="s">
        <v>92</v>
      </c>
      <c r="D678" s="1" t="s">
        <v>24</v>
      </c>
      <c r="E678" s="1">
        <v>4</v>
      </c>
    </row>
    <row r="679" spans="1:5" ht="18" x14ac:dyDescent="0.35">
      <c r="A679" s="1" t="s">
        <v>721</v>
      </c>
      <c r="B679" s="1" t="s">
        <v>2064</v>
      </c>
      <c r="C679" s="1" t="s">
        <v>23</v>
      </c>
      <c r="D679" s="1" t="s">
        <v>24</v>
      </c>
      <c r="E679" s="1">
        <v>2</v>
      </c>
    </row>
    <row r="680" spans="1:5" ht="18" x14ac:dyDescent="0.35">
      <c r="A680" s="1" t="s">
        <v>722</v>
      </c>
      <c r="B680" s="1" t="s">
        <v>31</v>
      </c>
      <c r="C680" s="1" t="s">
        <v>61</v>
      </c>
      <c r="D680" s="1" t="s">
        <v>57</v>
      </c>
      <c r="E680" s="1">
        <v>4</v>
      </c>
    </row>
    <row r="681" spans="1:5" ht="18" x14ac:dyDescent="0.35">
      <c r="A681" s="1" t="s">
        <v>723</v>
      </c>
      <c r="B681" s="1" t="s">
        <v>31</v>
      </c>
      <c r="C681" s="1" t="s">
        <v>50</v>
      </c>
      <c r="D681" s="1" t="s">
        <v>34</v>
      </c>
      <c r="E681" s="1">
        <v>1</v>
      </c>
    </row>
    <row r="682" spans="1:5" ht="18" x14ac:dyDescent="0.35">
      <c r="A682" s="1" t="s">
        <v>724</v>
      </c>
      <c r="B682" s="1" t="s">
        <v>44</v>
      </c>
      <c r="C682" s="1" t="s">
        <v>50</v>
      </c>
      <c r="D682" s="1" t="s">
        <v>25</v>
      </c>
      <c r="E682" s="1">
        <v>5</v>
      </c>
    </row>
    <row r="683" spans="1:5" ht="18" x14ac:dyDescent="0.35">
      <c r="A683" s="1" t="s">
        <v>725</v>
      </c>
      <c r="B683" s="1" t="s">
        <v>44</v>
      </c>
      <c r="C683" s="1" t="s">
        <v>23</v>
      </c>
      <c r="D683" s="1" t="s">
        <v>57</v>
      </c>
      <c r="E683" s="1">
        <v>3</v>
      </c>
    </row>
    <row r="684" spans="1:5" ht="18" x14ac:dyDescent="0.35">
      <c r="A684" s="1" t="s">
        <v>726</v>
      </c>
      <c r="B684" s="1" t="s">
        <v>31</v>
      </c>
      <c r="C684" s="1" t="s">
        <v>33</v>
      </c>
      <c r="D684" s="1" t="s">
        <v>25</v>
      </c>
      <c r="E684" s="1">
        <v>1</v>
      </c>
    </row>
    <row r="685" spans="1:5" ht="18" x14ac:dyDescent="0.35">
      <c r="A685" s="1" t="s">
        <v>727</v>
      </c>
      <c r="B685" s="1" t="s">
        <v>2064</v>
      </c>
      <c r="C685" s="1" t="s">
        <v>23</v>
      </c>
      <c r="D685" s="1" t="s">
        <v>34</v>
      </c>
      <c r="E685" s="1">
        <v>2</v>
      </c>
    </row>
    <row r="686" spans="1:5" ht="18" x14ac:dyDescent="0.35">
      <c r="A686" s="1" t="s">
        <v>728</v>
      </c>
      <c r="B686" s="1" t="s">
        <v>70</v>
      </c>
      <c r="C686" s="1" t="s">
        <v>92</v>
      </c>
      <c r="D686" s="1" t="s">
        <v>34</v>
      </c>
      <c r="E686" s="1">
        <v>1</v>
      </c>
    </row>
    <row r="687" spans="1:5" ht="18" x14ac:dyDescent="0.35">
      <c r="A687" s="1" t="s">
        <v>729</v>
      </c>
      <c r="B687" s="1" t="s">
        <v>2064</v>
      </c>
      <c r="C687" s="1" t="s">
        <v>23</v>
      </c>
      <c r="D687" s="1" t="s">
        <v>24</v>
      </c>
      <c r="E687" s="1">
        <v>2</v>
      </c>
    </row>
    <row r="688" spans="1:5" ht="18" x14ac:dyDescent="0.35">
      <c r="A688" s="1" t="s">
        <v>730</v>
      </c>
      <c r="B688" s="1" t="s">
        <v>56</v>
      </c>
      <c r="C688" s="1" t="s">
        <v>33</v>
      </c>
      <c r="D688" s="1" t="s">
        <v>24</v>
      </c>
      <c r="E688" s="1">
        <v>4</v>
      </c>
    </row>
    <row r="689" spans="1:5" ht="18" x14ac:dyDescent="0.35">
      <c r="A689" s="1" t="s">
        <v>731</v>
      </c>
      <c r="B689" s="1" t="s">
        <v>21</v>
      </c>
      <c r="C689" s="1" t="s">
        <v>82</v>
      </c>
      <c r="D689" s="1" t="s">
        <v>24</v>
      </c>
      <c r="E689" s="1">
        <v>5</v>
      </c>
    </row>
    <row r="690" spans="1:5" ht="18" x14ac:dyDescent="0.35">
      <c r="A690" s="1" t="s">
        <v>732</v>
      </c>
      <c r="B690" s="1" t="s">
        <v>44</v>
      </c>
      <c r="C690" s="1" t="s">
        <v>23</v>
      </c>
      <c r="D690" s="1" t="s">
        <v>34</v>
      </c>
      <c r="E690" s="1">
        <v>5</v>
      </c>
    </row>
    <row r="691" spans="1:5" ht="18" x14ac:dyDescent="0.35">
      <c r="A691" s="1" t="s">
        <v>733</v>
      </c>
      <c r="B691" s="1" t="s">
        <v>56</v>
      </c>
      <c r="C691" s="1" t="s">
        <v>66</v>
      </c>
      <c r="D691" s="1" t="s">
        <v>34</v>
      </c>
      <c r="E691" s="1">
        <v>5</v>
      </c>
    </row>
    <row r="692" spans="1:5" ht="18" x14ac:dyDescent="0.35">
      <c r="A692" s="1" t="s">
        <v>734</v>
      </c>
      <c r="B692" s="1" t="s">
        <v>31</v>
      </c>
      <c r="C692" s="1" t="s">
        <v>33</v>
      </c>
      <c r="D692" s="1" t="s">
        <v>34</v>
      </c>
      <c r="E692" s="1">
        <v>5</v>
      </c>
    </row>
    <row r="693" spans="1:5" ht="18" x14ac:dyDescent="0.35">
      <c r="A693" s="1" t="s">
        <v>735</v>
      </c>
      <c r="B693" s="1" t="s">
        <v>70</v>
      </c>
      <c r="C693" s="1" t="s">
        <v>50</v>
      </c>
      <c r="D693" s="1" t="s">
        <v>25</v>
      </c>
      <c r="E693" s="1">
        <v>1</v>
      </c>
    </row>
    <row r="694" spans="1:5" ht="18" x14ac:dyDescent="0.35">
      <c r="A694" s="1" t="s">
        <v>736</v>
      </c>
      <c r="B694" s="1" t="s">
        <v>44</v>
      </c>
      <c r="C694" s="1" t="s">
        <v>33</v>
      </c>
      <c r="D694" s="1" t="s">
        <v>24</v>
      </c>
      <c r="E694" s="1">
        <v>2</v>
      </c>
    </row>
    <row r="695" spans="1:5" ht="18" x14ac:dyDescent="0.35">
      <c r="A695" s="1" t="s">
        <v>737</v>
      </c>
      <c r="B695" s="1" t="s">
        <v>70</v>
      </c>
      <c r="C695" s="1" t="s">
        <v>66</v>
      </c>
      <c r="D695" s="1" t="s">
        <v>34</v>
      </c>
      <c r="E695" s="1">
        <v>5</v>
      </c>
    </row>
    <row r="696" spans="1:5" ht="18" x14ac:dyDescent="0.35">
      <c r="A696" s="1" t="s">
        <v>738</v>
      </c>
      <c r="B696" s="1" t="s">
        <v>2064</v>
      </c>
      <c r="C696" s="1" t="s">
        <v>92</v>
      </c>
      <c r="D696" s="1" t="s">
        <v>25</v>
      </c>
      <c r="E696" s="1">
        <v>1</v>
      </c>
    </row>
    <row r="697" spans="1:5" ht="18" x14ac:dyDescent="0.35">
      <c r="A697" s="1" t="s">
        <v>739</v>
      </c>
      <c r="B697" s="1" t="s">
        <v>31</v>
      </c>
      <c r="C697" s="1" t="s">
        <v>33</v>
      </c>
      <c r="D697" s="1" t="s">
        <v>57</v>
      </c>
      <c r="E697" s="1">
        <v>2</v>
      </c>
    </row>
    <row r="698" spans="1:5" ht="18" x14ac:dyDescent="0.35">
      <c r="A698" s="1" t="s">
        <v>740</v>
      </c>
      <c r="B698" s="1" t="s">
        <v>31</v>
      </c>
      <c r="C698" s="1" t="s">
        <v>50</v>
      </c>
      <c r="D698" s="1" t="s">
        <v>34</v>
      </c>
      <c r="E698" s="1">
        <v>4</v>
      </c>
    </row>
    <row r="699" spans="1:5" ht="18" x14ac:dyDescent="0.35">
      <c r="A699" s="1" t="s">
        <v>741</v>
      </c>
      <c r="B699" s="1" t="s">
        <v>44</v>
      </c>
      <c r="C699" s="1" t="s">
        <v>82</v>
      </c>
      <c r="D699" s="1" t="s">
        <v>25</v>
      </c>
      <c r="E699" s="1">
        <v>1</v>
      </c>
    </row>
    <row r="700" spans="1:5" ht="18" x14ac:dyDescent="0.35">
      <c r="A700" s="1" t="s">
        <v>742</v>
      </c>
      <c r="B700" s="1" t="s">
        <v>31</v>
      </c>
      <c r="C700" s="1" t="s">
        <v>82</v>
      </c>
      <c r="D700" s="1" t="s">
        <v>57</v>
      </c>
      <c r="E700" s="1">
        <v>3</v>
      </c>
    </row>
    <row r="701" spans="1:5" ht="18" x14ac:dyDescent="0.35">
      <c r="A701" s="1" t="s">
        <v>743</v>
      </c>
      <c r="B701" s="1" t="s">
        <v>21</v>
      </c>
      <c r="C701" s="1" t="s">
        <v>82</v>
      </c>
      <c r="D701" s="1" t="s">
        <v>34</v>
      </c>
      <c r="E701" s="1">
        <v>1</v>
      </c>
    </row>
    <row r="702" spans="1:5" ht="18" x14ac:dyDescent="0.35">
      <c r="A702" s="1" t="s">
        <v>744</v>
      </c>
      <c r="B702" s="1" t="s">
        <v>31</v>
      </c>
      <c r="C702" s="1" t="s">
        <v>50</v>
      </c>
      <c r="D702" s="1" t="s">
        <v>25</v>
      </c>
      <c r="E702" s="1">
        <v>5</v>
      </c>
    </row>
    <row r="703" spans="1:5" ht="18" x14ac:dyDescent="0.35">
      <c r="A703" s="1" t="s">
        <v>745</v>
      </c>
      <c r="B703" s="1" t="s">
        <v>70</v>
      </c>
      <c r="C703" s="1" t="s">
        <v>66</v>
      </c>
      <c r="D703" s="1" t="s">
        <v>24</v>
      </c>
      <c r="E703" s="1">
        <v>3</v>
      </c>
    </row>
    <row r="704" spans="1:5" ht="18" x14ac:dyDescent="0.35">
      <c r="A704" s="1">
        <v>75890409</v>
      </c>
      <c r="B704" s="1" t="s">
        <v>31</v>
      </c>
      <c r="C704" s="1" t="s">
        <v>92</v>
      </c>
      <c r="D704" s="1" t="s">
        <v>25</v>
      </c>
      <c r="E704" s="1">
        <v>4</v>
      </c>
    </row>
    <row r="705" spans="1:5" ht="18" x14ac:dyDescent="0.35">
      <c r="A705" s="1" t="s">
        <v>746</v>
      </c>
      <c r="B705" s="1" t="s">
        <v>44</v>
      </c>
      <c r="C705" s="1" t="s">
        <v>82</v>
      </c>
      <c r="D705" s="1" t="s">
        <v>25</v>
      </c>
      <c r="E705" s="1">
        <v>1</v>
      </c>
    </row>
    <row r="706" spans="1:5" ht="18" x14ac:dyDescent="0.35">
      <c r="A706" s="1" t="s">
        <v>747</v>
      </c>
      <c r="B706" s="1" t="s">
        <v>44</v>
      </c>
      <c r="C706" s="1" t="s">
        <v>82</v>
      </c>
      <c r="D706" s="1" t="s">
        <v>24</v>
      </c>
      <c r="E706" s="1">
        <v>4</v>
      </c>
    </row>
    <row r="707" spans="1:5" ht="18" x14ac:dyDescent="0.35">
      <c r="A707" s="1" t="s">
        <v>748</v>
      </c>
      <c r="B707" s="1" t="s">
        <v>31</v>
      </c>
      <c r="C707" s="1" t="s">
        <v>82</v>
      </c>
      <c r="D707" s="1" t="s">
        <v>57</v>
      </c>
      <c r="E707" s="1">
        <v>3</v>
      </c>
    </row>
    <row r="708" spans="1:5" ht="18" x14ac:dyDescent="0.35">
      <c r="A708" s="1" t="s">
        <v>749</v>
      </c>
      <c r="B708" s="1" t="s">
        <v>2064</v>
      </c>
      <c r="C708" s="1" t="s">
        <v>66</v>
      </c>
      <c r="D708" s="1" t="s">
        <v>57</v>
      </c>
      <c r="E708" s="1">
        <v>1</v>
      </c>
    </row>
    <row r="709" spans="1:5" ht="18" x14ac:dyDescent="0.35">
      <c r="A709" s="1" t="s">
        <v>750</v>
      </c>
      <c r="B709" s="1" t="s">
        <v>44</v>
      </c>
      <c r="C709" s="1" t="s">
        <v>66</v>
      </c>
      <c r="D709" s="1" t="s">
        <v>25</v>
      </c>
      <c r="E709" s="1">
        <v>5</v>
      </c>
    </row>
    <row r="710" spans="1:5" ht="18" x14ac:dyDescent="0.35">
      <c r="A710" s="1" t="s">
        <v>751</v>
      </c>
      <c r="B710" s="1" t="s">
        <v>21</v>
      </c>
      <c r="C710" s="1" t="s">
        <v>61</v>
      </c>
      <c r="D710" s="1" t="s">
        <v>24</v>
      </c>
      <c r="E710" s="1">
        <v>4</v>
      </c>
    </row>
    <row r="711" spans="1:5" ht="18" x14ac:dyDescent="0.35">
      <c r="A711" s="1" t="s">
        <v>752</v>
      </c>
      <c r="B711" s="1" t="s">
        <v>31</v>
      </c>
      <c r="C711" s="1" t="s">
        <v>23</v>
      </c>
      <c r="D711" s="1" t="s">
        <v>34</v>
      </c>
      <c r="E711" s="1">
        <v>2</v>
      </c>
    </row>
    <row r="712" spans="1:5" ht="18" x14ac:dyDescent="0.35">
      <c r="A712" s="1" t="s">
        <v>753</v>
      </c>
      <c r="B712" s="1" t="s">
        <v>44</v>
      </c>
      <c r="C712" s="1" t="s">
        <v>66</v>
      </c>
      <c r="D712" s="1" t="s">
        <v>57</v>
      </c>
      <c r="E712" s="1">
        <v>2</v>
      </c>
    </row>
    <row r="713" spans="1:5" ht="18" x14ac:dyDescent="0.35">
      <c r="A713" s="1" t="s">
        <v>754</v>
      </c>
      <c r="B713" s="1" t="s">
        <v>70</v>
      </c>
      <c r="C713" s="1" t="s">
        <v>66</v>
      </c>
      <c r="D713" s="1" t="s">
        <v>34</v>
      </c>
      <c r="E713" s="1">
        <v>1</v>
      </c>
    </row>
    <row r="714" spans="1:5" ht="18" x14ac:dyDescent="0.35">
      <c r="A714" s="1" t="s">
        <v>755</v>
      </c>
      <c r="B714" s="1" t="s">
        <v>56</v>
      </c>
      <c r="C714" s="1" t="s">
        <v>33</v>
      </c>
      <c r="D714" s="1" t="s">
        <v>34</v>
      </c>
      <c r="E714" s="1">
        <v>5</v>
      </c>
    </row>
    <row r="715" spans="1:5" ht="18" x14ac:dyDescent="0.35">
      <c r="A715" s="1" t="s">
        <v>756</v>
      </c>
      <c r="B715" s="1" t="s">
        <v>73</v>
      </c>
      <c r="C715" s="1" t="s">
        <v>33</v>
      </c>
      <c r="D715" s="1" t="s">
        <v>57</v>
      </c>
      <c r="E715" s="1">
        <v>2</v>
      </c>
    </row>
    <row r="716" spans="1:5" ht="18" x14ac:dyDescent="0.35">
      <c r="A716" s="1" t="s">
        <v>757</v>
      </c>
      <c r="B716" s="1" t="s">
        <v>2064</v>
      </c>
      <c r="C716" s="1" t="s">
        <v>66</v>
      </c>
      <c r="D716" s="1" t="s">
        <v>25</v>
      </c>
      <c r="E716" s="1">
        <v>3</v>
      </c>
    </row>
    <row r="717" spans="1:5" ht="18" x14ac:dyDescent="0.35">
      <c r="A717" s="1" t="s">
        <v>758</v>
      </c>
      <c r="B717" s="1" t="s">
        <v>73</v>
      </c>
      <c r="C717" s="1" t="s">
        <v>61</v>
      </c>
      <c r="D717" s="1" t="s">
        <v>34</v>
      </c>
      <c r="E717" s="1">
        <v>5</v>
      </c>
    </row>
    <row r="718" spans="1:5" ht="18" x14ac:dyDescent="0.35">
      <c r="A718" s="1" t="s">
        <v>759</v>
      </c>
      <c r="B718" s="1" t="s">
        <v>73</v>
      </c>
      <c r="C718" s="1" t="s">
        <v>23</v>
      </c>
      <c r="D718" s="1" t="s">
        <v>25</v>
      </c>
      <c r="E718" s="1">
        <v>1</v>
      </c>
    </row>
    <row r="719" spans="1:5" ht="18" x14ac:dyDescent="0.35">
      <c r="A719" s="1" t="s">
        <v>760</v>
      </c>
      <c r="B719" s="1" t="s">
        <v>70</v>
      </c>
      <c r="C719" s="1" t="s">
        <v>92</v>
      </c>
      <c r="D719" s="1" t="s">
        <v>25</v>
      </c>
      <c r="E719" s="1">
        <v>3</v>
      </c>
    </row>
    <row r="720" spans="1:5" ht="18" x14ac:dyDescent="0.35">
      <c r="A720" s="1" t="s">
        <v>761</v>
      </c>
      <c r="B720" s="1" t="s">
        <v>44</v>
      </c>
      <c r="C720" s="1" t="s">
        <v>23</v>
      </c>
      <c r="D720" s="1" t="s">
        <v>25</v>
      </c>
      <c r="E720" s="1">
        <v>1</v>
      </c>
    </row>
    <row r="721" spans="1:5" ht="18" x14ac:dyDescent="0.35">
      <c r="A721" s="1" t="s">
        <v>762</v>
      </c>
      <c r="B721" s="1" t="s">
        <v>44</v>
      </c>
      <c r="C721" s="1" t="s">
        <v>82</v>
      </c>
      <c r="D721" s="1" t="s">
        <v>34</v>
      </c>
      <c r="E721" s="1">
        <v>3</v>
      </c>
    </row>
    <row r="722" spans="1:5" ht="18" x14ac:dyDescent="0.35">
      <c r="A722" s="1" t="s">
        <v>763</v>
      </c>
      <c r="B722" s="1" t="s">
        <v>70</v>
      </c>
      <c r="C722" s="1" t="s">
        <v>61</v>
      </c>
      <c r="D722" s="1" t="s">
        <v>57</v>
      </c>
      <c r="E722" s="1">
        <v>4</v>
      </c>
    </row>
    <row r="723" spans="1:5" ht="18" x14ac:dyDescent="0.35">
      <c r="A723" s="1" t="s">
        <v>764</v>
      </c>
      <c r="B723" s="1" t="s">
        <v>31</v>
      </c>
      <c r="C723" s="1" t="s">
        <v>82</v>
      </c>
      <c r="D723" s="1" t="s">
        <v>57</v>
      </c>
      <c r="E723" s="1">
        <v>1</v>
      </c>
    </row>
    <row r="724" spans="1:5" ht="18" x14ac:dyDescent="0.35">
      <c r="A724" s="1" t="s">
        <v>765</v>
      </c>
      <c r="B724" s="1" t="s">
        <v>2064</v>
      </c>
      <c r="C724" s="1" t="s">
        <v>33</v>
      </c>
      <c r="D724" s="1" t="s">
        <v>34</v>
      </c>
      <c r="E724" s="1">
        <v>3</v>
      </c>
    </row>
    <row r="725" spans="1:5" ht="18" x14ac:dyDescent="0.35">
      <c r="A725" s="1" t="s">
        <v>766</v>
      </c>
      <c r="B725" s="1" t="s">
        <v>56</v>
      </c>
      <c r="C725" s="1" t="s">
        <v>61</v>
      </c>
      <c r="D725" s="1" t="s">
        <v>25</v>
      </c>
      <c r="E725" s="1">
        <v>5</v>
      </c>
    </row>
    <row r="726" spans="1:5" ht="18" x14ac:dyDescent="0.35">
      <c r="A726" s="1" t="s">
        <v>767</v>
      </c>
      <c r="B726" s="1" t="s">
        <v>21</v>
      </c>
      <c r="C726" s="1" t="s">
        <v>66</v>
      </c>
      <c r="D726" s="1" t="s">
        <v>25</v>
      </c>
      <c r="E726" s="1">
        <v>4</v>
      </c>
    </row>
    <row r="727" spans="1:5" ht="18" x14ac:dyDescent="0.35">
      <c r="A727" s="1" t="s">
        <v>768</v>
      </c>
      <c r="B727" s="1" t="s">
        <v>70</v>
      </c>
      <c r="C727" s="1" t="s">
        <v>66</v>
      </c>
      <c r="D727" s="1" t="s">
        <v>24</v>
      </c>
      <c r="E727" s="1">
        <v>5</v>
      </c>
    </row>
    <row r="728" spans="1:5" ht="18" x14ac:dyDescent="0.35">
      <c r="A728" s="1" t="s">
        <v>769</v>
      </c>
      <c r="B728" s="1" t="s">
        <v>56</v>
      </c>
      <c r="C728" s="1" t="s">
        <v>92</v>
      </c>
      <c r="D728" s="1" t="s">
        <v>34</v>
      </c>
      <c r="E728" s="1">
        <v>4</v>
      </c>
    </row>
    <row r="729" spans="1:5" ht="18" x14ac:dyDescent="0.35">
      <c r="A729" s="1" t="s">
        <v>770</v>
      </c>
      <c r="B729" s="1" t="s">
        <v>31</v>
      </c>
      <c r="C729" s="1" t="s">
        <v>50</v>
      </c>
      <c r="D729" s="1" t="s">
        <v>25</v>
      </c>
      <c r="E729" s="1">
        <v>5</v>
      </c>
    </row>
    <row r="730" spans="1:5" ht="18" x14ac:dyDescent="0.35">
      <c r="A730" s="1" t="s">
        <v>771</v>
      </c>
      <c r="B730" s="1" t="s">
        <v>73</v>
      </c>
      <c r="C730" s="1" t="s">
        <v>82</v>
      </c>
      <c r="D730" s="1" t="s">
        <v>24</v>
      </c>
      <c r="E730" s="1">
        <v>4</v>
      </c>
    </row>
    <row r="731" spans="1:5" ht="18" x14ac:dyDescent="0.35">
      <c r="A731" s="1" t="s">
        <v>772</v>
      </c>
      <c r="B731" s="1" t="s">
        <v>70</v>
      </c>
      <c r="C731" s="1" t="s">
        <v>61</v>
      </c>
      <c r="D731" s="1" t="s">
        <v>24</v>
      </c>
      <c r="E731" s="1">
        <v>3</v>
      </c>
    </row>
    <row r="732" spans="1:5" ht="18" x14ac:dyDescent="0.35">
      <c r="A732" s="1" t="s">
        <v>773</v>
      </c>
      <c r="B732" s="1" t="s">
        <v>31</v>
      </c>
      <c r="C732" s="1" t="s">
        <v>92</v>
      </c>
      <c r="D732" s="1" t="s">
        <v>25</v>
      </c>
      <c r="E732" s="1">
        <v>3</v>
      </c>
    </row>
    <row r="733" spans="1:5" ht="18" x14ac:dyDescent="0.35">
      <c r="A733" s="1" t="s">
        <v>774</v>
      </c>
      <c r="B733" s="1" t="s">
        <v>44</v>
      </c>
      <c r="C733" s="1" t="s">
        <v>61</v>
      </c>
      <c r="D733" s="1" t="s">
        <v>34</v>
      </c>
      <c r="E733" s="1">
        <v>4</v>
      </c>
    </row>
    <row r="734" spans="1:5" ht="18" x14ac:dyDescent="0.35">
      <c r="A734" s="1" t="s">
        <v>775</v>
      </c>
      <c r="B734" s="1" t="s">
        <v>73</v>
      </c>
      <c r="C734" s="1" t="s">
        <v>33</v>
      </c>
      <c r="D734" s="1" t="s">
        <v>34</v>
      </c>
      <c r="E734" s="1">
        <v>2</v>
      </c>
    </row>
    <row r="735" spans="1:5" ht="18" x14ac:dyDescent="0.35">
      <c r="A735" s="1" t="s">
        <v>776</v>
      </c>
      <c r="B735" s="1" t="s">
        <v>56</v>
      </c>
      <c r="C735" s="1" t="s">
        <v>50</v>
      </c>
      <c r="D735" s="1" t="s">
        <v>25</v>
      </c>
      <c r="E735" s="1">
        <v>2</v>
      </c>
    </row>
    <row r="736" spans="1:5" ht="18" x14ac:dyDescent="0.35">
      <c r="A736" s="1" t="s">
        <v>777</v>
      </c>
      <c r="B736" s="1" t="s">
        <v>70</v>
      </c>
      <c r="C736" s="1" t="s">
        <v>50</v>
      </c>
      <c r="D736" s="1" t="s">
        <v>25</v>
      </c>
      <c r="E736" s="1">
        <v>1</v>
      </c>
    </row>
    <row r="737" spans="1:5" ht="18" x14ac:dyDescent="0.35">
      <c r="A737" s="2" t="s">
        <v>778</v>
      </c>
      <c r="B737" s="1" t="s">
        <v>73</v>
      </c>
      <c r="C737" s="1" t="s">
        <v>50</v>
      </c>
      <c r="D737" s="1" t="s">
        <v>57</v>
      </c>
      <c r="E737" s="1">
        <v>4</v>
      </c>
    </row>
    <row r="738" spans="1:5" ht="18" x14ac:dyDescent="0.35">
      <c r="A738" s="1" t="s">
        <v>779</v>
      </c>
      <c r="B738" s="1" t="s">
        <v>44</v>
      </c>
      <c r="C738" s="1" t="s">
        <v>50</v>
      </c>
      <c r="D738" s="1" t="s">
        <v>34</v>
      </c>
      <c r="E738" s="1">
        <v>5</v>
      </c>
    </row>
    <row r="739" spans="1:5" ht="18" x14ac:dyDescent="0.35">
      <c r="A739" s="1" t="s">
        <v>780</v>
      </c>
      <c r="B739" s="1" t="s">
        <v>21</v>
      </c>
      <c r="C739" s="1" t="s">
        <v>23</v>
      </c>
      <c r="D739" s="1" t="s">
        <v>25</v>
      </c>
      <c r="E739" s="1">
        <v>5</v>
      </c>
    </row>
    <row r="740" spans="1:5" ht="18" x14ac:dyDescent="0.35">
      <c r="A740" s="1" t="s">
        <v>781</v>
      </c>
      <c r="B740" s="1" t="s">
        <v>56</v>
      </c>
      <c r="C740" s="1" t="s">
        <v>50</v>
      </c>
      <c r="D740" s="1" t="s">
        <v>25</v>
      </c>
      <c r="E740" s="1">
        <v>4</v>
      </c>
    </row>
    <row r="741" spans="1:5" ht="18" x14ac:dyDescent="0.35">
      <c r="A741" s="1" t="s">
        <v>782</v>
      </c>
      <c r="B741" s="1" t="s">
        <v>21</v>
      </c>
      <c r="C741" s="1" t="s">
        <v>92</v>
      </c>
      <c r="D741" s="1" t="s">
        <v>57</v>
      </c>
      <c r="E741" s="1">
        <v>2</v>
      </c>
    </row>
    <row r="742" spans="1:5" ht="18" x14ac:dyDescent="0.35">
      <c r="A742" s="1" t="s">
        <v>783</v>
      </c>
      <c r="B742" s="1" t="s">
        <v>44</v>
      </c>
      <c r="C742" s="1" t="s">
        <v>82</v>
      </c>
      <c r="D742" s="1" t="s">
        <v>34</v>
      </c>
      <c r="E742" s="1">
        <v>3</v>
      </c>
    </row>
    <row r="743" spans="1:5" ht="18" x14ac:dyDescent="0.35">
      <c r="A743" s="1" t="s">
        <v>784</v>
      </c>
      <c r="B743" s="1" t="s">
        <v>2064</v>
      </c>
      <c r="C743" s="1" t="s">
        <v>23</v>
      </c>
      <c r="D743" s="1" t="s">
        <v>25</v>
      </c>
      <c r="E743" s="1">
        <v>5</v>
      </c>
    </row>
    <row r="744" spans="1:5" ht="18" x14ac:dyDescent="0.35">
      <c r="A744" s="1" t="s">
        <v>785</v>
      </c>
      <c r="B744" s="1" t="s">
        <v>73</v>
      </c>
      <c r="C744" s="1" t="s">
        <v>50</v>
      </c>
      <c r="D744" s="1" t="s">
        <v>57</v>
      </c>
      <c r="E744" s="1">
        <v>1</v>
      </c>
    </row>
    <row r="745" spans="1:5" ht="18" x14ac:dyDescent="0.35">
      <c r="A745" s="1" t="s">
        <v>786</v>
      </c>
      <c r="B745" s="1" t="s">
        <v>56</v>
      </c>
      <c r="C745" s="1" t="s">
        <v>23</v>
      </c>
      <c r="D745" s="1" t="s">
        <v>24</v>
      </c>
      <c r="E745" s="1">
        <v>3</v>
      </c>
    </row>
    <row r="746" spans="1:5" ht="18" x14ac:dyDescent="0.35">
      <c r="A746" s="1" t="s">
        <v>787</v>
      </c>
      <c r="B746" s="1" t="s">
        <v>31</v>
      </c>
      <c r="C746" s="1" t="s">
        <v>50</v>
      </c>
      <c r="D746" s="1" t="s">
        <v>34</v>
      </c>
      <c r="E746" s="1">
        <v>3</v>
      </c>
    </row>
    <row r="747" spans="1:5" ht="18" x14ac:dyDescent="0.35">
      <c r="A747" s="1">
        <v>34883150</v>
      </c>
      <c r="B747" s="1" t="s">
        <v>2064</v>
      </c>
      <c r="C747" s="1" t="s">
        <v>33</v>
      </c>
      <c r="D747" s="1" t="s">
        <v>57</v>
      </c>
      <c r="E747" s="1">
        <v>1</v>
      </c>
    </row>
    <row r="748" spans="1:5" ht="18" x14ac:dyDescent="0.35">
      <c r="A748" s="1" t="s">
        <v>788</v>
      </c>
      <c r="B748" s="1" t="s">
        <v>2064</v>
      </c>
      <c r="C748" s="1" t="s">
        <v>66</v>
      </c>
      <c r="D748" s="1" t="s">
        <v>34</v>
      </c>
      <c r="E748" s="1">
        <v>2</v>
      </c>
    </row>
    <row r="749" spans="1:5" ht="18" x14ac:dyDescent="0.35">
      <c r="A749" s="1" t="s">
        <v>789</v>
      </c>
      <c r="B749" s="1" t="s">
        <v>56</v>
      </c>
      <c r="C749" s="1" t="s">
        <v>82</v>
      </c>
      <c r="D749" s="1" t="s">
        <v>57</v>
      </c>
      <c r="E749" s="1">
        <v>4</v>
      </c>
    </row>
    <row r="750" spans="1:5" ht="18" x14ac:dyDescent="0.35">
      <c r="A750" s="1" t="s">
        <v>790</v>
      </c>
      <c r="B750" s="1" t="s">
        <v>2064</v>
      </c>
      <c r="C750" s="1" t="s">
        <v>92</v>
      </c>
      <c r="D750" s="1" t="s">
        <v>24</v>
      </c>
      <c r="E750" s="1">
        <v>4</v>
      </c>
    </row>
    <row r="751" spans="1:5" ht="18" x14ac:dyDescent="0.35">
      <c r="A751" s="1" t="s">
        <v>791</v>
      </c>
      <c r="B751" s="1" t="s">
        <v>21</v>
      </c>
      <c r="C751" s="1" t="s">
        <v>66</v>
      </c>
      <c r="D751" s="1" t="s">
        <v>34</v>
      </c>
      <c r="E751" s="1">
        <v>2</v>
      </c>
    </row>
    <row r="752" spans="1:5" ht="18" x14ac:dyDescent="0.35">
      <c r="A752" s="1" t="s">
        <v>792</v>
      </c>
      <c r="B752" s="1" t="s">
        <v>21</v>
      </c>
      <c r="C752" s="1" t="s">
        <v>61</v>
      </c>
      <c r="D752" s="1" t="s">
        <v>24</v>
      </c>
      <c r="E752" s="1">
        <v>5</v>
      </c>
    </row>
    <row r="753" spans="1:5" ht="18" x14ac:dyDescent="0.35">
      <c r="A753" s="1" t="s">
        <v>793</v>
      </c>
      <c r="B753" s="1" t="s">
        <v>31</v>
      </c>
      <c r="C753" s="1" t="s">
        <v>61</v>
      </c>
      <c r="D753" s="1" t="s">
        <v>57</v>
      </c>
      <c r="E753" s="1">
        <v>5</v>
      </c>
    </row>
    <row r="754" spans="1:5" ht="18" x14ac:dyDescent="0.35">
      <c r="A754" s="1" t="s">
        <v>794</v>
      </c>
      <c r="B754" s="1" t="s">
        <v>44</v>
      </c>
      <c r="C754" s="1" t="s">
        <v>61</v>
      </c>
      <c r="D754" s="1" t="s">
        <v>34</v>
      </c>
      <c r="E754" s="1">
        <v>1</v>
      </c>
    </row>
    <row r="755" spans="1:5" ht="18" x14ac:dyDescent="0.35">
      <c r="A755" s="1" t="s">
        <v>795</v>
      </c>
      <c r="B755" s="1" t="s">
        <v>70</v>
      </c>
      <c r="C755" s="1" t="s">
        <v>66</v>
      </c>
      <c r="D755" s="1" t="s">
        <v>25</v>
      </c>
      <c r="E755" s="1">
        <v>2</v>
      </c>
    </row>
    <row r="756" spans="1:5" ht="18" x14ac:dyDescent="0.35">
      <c r="A756" s="1" t="s">
        <v>796</v>
      </c>
      <c r="B756" s="1" t="s">
        <v>44</v>
      </c>
      <c r="C756" s="1" t="s">
        <v>50</v>
      </c>
      <c r="D756" s="1" t="s">
        <v>24</v>
      </c>
      <c r="E756" s="1">
        <v>1</v>
      </c>
    </row>
    <row r="757" spans="1:5" ht="18" x14ac:dyDescent="0.35">
      <c r="A757" s="1" t="s">
        <v>797</v>
      </c>
      <c r="B757" s="1" t="s">
        <v>44</v>
      </c>
      <c r="C757" s="1" t="s">
        <v>61</v>
      </c>
      <c r="D757" s="1" t="s">
        <v>24</v>
      </c>
      <c r="E757" s="1">
        <v>2</v>
      </c>
    </row>
    <row r="758" spans="1:5" ht="18" x14ac:dyDescent="0.35">
      <c r="A758" s="1" t="s">
        <v>798</v>
      </c>
      <c r="B758" s="1" t="s">
        <v>70</v>
      </c>
      <c r="C758" s="1" t="s">
        <v>33</v>
      </c>
      <c r="D758" s="1" t="s">
        <v>34</v>
      </c>
      <c r="E758" s="1">
        <v>2</v>
      </c>
    </row>
    <row r="759" spans="1:5" ht="18" x14ac:dyDescent="0.35">
      <c r="A759" s="1" t="s">
        <v>799</v>
      </c>
      <c r="B759" s="1" t="s">
        <v>70</v>
      </c>
      <c r="C759" s="1" t="s">
        <v>82</v>
      </c>
      <c r="D759" s="1" t="s">
        <v>24</v>
      </c>
      <c r="E759" s="1">
        <v>4</v>
      </c>
    </row>
    <row r="760" spans="1:5" ht="18" x14ac:dyDescent="0.35">
      <c r="A760" s="1" t="s">
        <v>800</v>
      </c>
      <c r="B760" s="1" t="s">
        <v>44</v>
      </c>
      <c r="C760" s="1" t="s">
        <v>23</v>
      </c>
      <c r="D760" s="1" t="s">
        <v>57</v>
      </c>
      <c r="E760" s="1">
        <v>1</v>
      </c>
    </row>
    <row r="761" spans="1:5" ht="18" x14ac:dyDescent="0.35">
      <c r="A761" s="1" t="s">
        <v>801</v>
      </c>
      <c r="B761" s="1" t="s">
        <v>31</v>
      </c>
      <c r="C761" s="1" t="s">
        <v>92</v>
      </c>
      <c r="D761" s="1" t="s">
        <v>57</v>
      </c>
      <c r="E761" s="1">
        <v>3</v>
      </c>
    </row>
    <row r="762" spans="1:5" ht="18" x14ac:dyDescent="0.35">
      <c r="A762" s="1" t="s">
        <v>802</v>
      </c>
      <c r="B762" s="1" t="s">
        <v>21</v>
      </c>
      <c r="C762" s="1" t="s">
        <v>92</v>
      </c>
      <c r="D762" s="1" t="s">
        <v>25</v>
      </c>
      <c r="E762" s="1">
        <v>4</v>
      </c>
    </row>
    <row r="763" spans="1:5" ht="18" x14ac:dyDescent="0.35">
      <c r="A763" s="1" t="s">
        <v>803</v>
      </c>
      <c r="B763" s="1" t="s">
        <v>2064</v>
      </c>
      <c r="C763" s="1" t="s">
        <v>23</v>
      </c>
      <c r="D763" s="1" t="s">
        <v>25</v>
      </c>
      <c r="E763" s="1">
        <v>1</v>
      </c>
    </row>
    <row r="764" spans="1:5" ht="18" x14ac:dyDescent="0.35">
      <c r="A764" s="1" t="s">
        <v>804</v>
      </c>
      <c r="B764" s="1" t="s">
        <v>31</v>
      </c>
      <c r="C764" s="1" t="s">
        <v>23</v>
      </c>
      <c r="D764" s="1" t="s">
        <v>25</v>
      </c>
      <c r="E764" s="1">
        <v>3</v>
      </c>
    </row>
    <row r="765" spans="1:5" ht="18" x14ac:dyDescent="0.35">
      <c r="A765" s="1" t="s">
        <v>805</v>
      </c>
      <c r="B765" s="1" t="s">
        <v>70</v>
      </c>
      <c r="C765" s="1" t="s">
        <v>82</v>
      </c>
      <c r="D765" s="1" t="s">
        <v>24</v>
      </c>
      <c r="E765" s="1">
        <v>4</v>
      </c>
    </row>
    <row r="766" spans="1:5" ht="18" x14ac:dyDescent="0.35">
      <c r="A766" s="1" t="s">
        <v>806</v>
      </c>
      <c r="B766" s="1" t="s">
        <v>31</v>
      </c>
      <c r="C766" s="1" t="s">
        <v>82</v>
      </c>
      <c r="D766" s="1" t="s">
        <v>24</v>
      </c>
      <c r="E766" s="1">
        <v>2</v>
      </c>
    </row>
    <row r="767" spans="1:5" ht="18" x14ac:dyDescent="0.35">
      <c r="A767" s="1" t="s">
        <v>807</v>
      </c>
      <c r="B767" s="1" t="s">
        <v>2064</v>
      </c>
      <c r="C767" s="1" t="s">
        <v>33</v>
      </c>
      <c r="D767" s="1" t="s">
        <v>34</v>
      </c>
      <c r="E767" s="1">
        <v>1</v>
      </c>
    </row>
    <row r="768" spans="1:5" ht="18" x14ac:dyDescent="0.35">
      <c r="A768" s="1" t="s">
        <v>808</v>
      </c>
      <c r="B768" s="1" t="s">
        <v>56</v>
      </c>
      <c r="C768" s="1" t="s">
        <v>23</v>
      </c>
      <c r="D768" s="1" t="s">
        <v>34</v>
      </c>
      <c r="E768" s="1">
        <v>2</v>
      </c>
    </row>
    <row r="769" spans="1:5" ht="18" x14ac:dyDescent="0.35">
      <c r="A769" s="1" t="s">
        <v>809</v>
      </c>
      <c r="B769" s="1" t="s">
        <v>21</v>
      </c>
      <c r="C769" s="1" t="s">
        <v>82</v>
      </c>
      <c r="D769" s="1" t="s">
        <v>25</v>
      </c>
      <c r="E769" s="1">
        <v>4</v>
      </c>
    </row>
    <row r="770" spans="1:5" ht="18" x14ac:dyDescent="0.35">
      <c r="A770" s="1">
        <v>20420250</v>
      </c>
      <c r="B770" s="1" t="s">
        <v>70</v>
      </c>
      <c r="C770" s="1" t="s">
        <v>92</v>
      </c>
      <c r="D770" s="1" t="s">
        <v>34</v>
      </c>
      <c r="E770" s="1">
        <v>5</v>
      </c>
    </row>
    <row r="771" spans="1:5" ht="18" x14ac:dyDescent="0.35">
      <c r="A771" s="1" t="s">
        <v>810</v>
      </c>
      <c r="B771" s="1" t="s">
        <v>21</v>
      </c>
      <c r="C771" s="1" t="s">
        <v>50</v>
      </c>
      <c r="D771" s="1" t="s">
        <v>24</v>
      </c>
      <c r="E771" s="1">
        <v>4</v>
      </c>
    </row>
    <row r="772" spans="1:5" ht="18" x14ac:dyDescent="0.35">
      <c r="A772" s="1" t="s">
        <v>811</v>
      </c>
      <c r="B772" s="1" t="s">
        <v>44</v>
      </c>
      <c r="C772" s="1" t="s">
        <v>92</v>
      </c>
      <c r="D772" s="1" t="s">
        <v>57</v>
      </c>
      <c r="E772" s="1">
        <v>2</v>
      </c>
    </row>
    <row r="773" spans="1:5" ht="18" x14ac:dyDescent="0.35">
      <c r="A773" s="1" t="s">
        <v>812</v>
      </c>
      <c r="B773" s="1" t="s">
        <v>2064</v>
      </c>
      <c r="C773" s="1" t="s">
        <v>66</v>
      </c>
      <c r="D773" s="1" t="s">
        <v>25</v>
      </c>
      <c r="E773" s="1">
        <v>3</v>
      </c>
    </row>
    <row r="774" spans="1:5" ht="18" x14ac:dyDescent="0.35">
      <c r="A774" s="1">
        <v>8900926</v>
      </c>
      <c r="B774" s="1" t="s">
        <v>31</v>
      </c>
      <c r="C774" s="1" t="s">
        <v>61</v>
      </c>
      <c r="D774" s="1" t="s">
        <v>24</v>
      </c>
      <c r="E774" s="1">
        <v>5</v>
      </c>
    </row>
    <row r="775" spans="1:5" ht="18" x14ac:dyDescent="0.35">
      <c r="A775" s="1" t="s">
        <v>813</v>
      </c>
      <c r="B775" s="1" t="s">
        <v>2064</v>
      </c>
      <c r="C775" s="1" t="s">
        <v>61</v>
      </c>
      <c r="D775" s="1" t="s">
        <v>57</v>
      </c>
      <c r="E775" s="1">
        <v>3</v>
      </c>
    </row>
    <row r="776" spans="1:5" ht="18" x14ac:dyDescent="0.35">
      <c r="A776" s="1" t="s">
        <v>814</v>
      </c>
      <c r="B776" s="1" t="s">
        <v>56</v>
      </c>
      <c r="C776" s="1" t="s">
        <v>66</v>
      </c>
      <c r="D776" s="1" t="s">
        <v>57</v>
      </c>
      <c r="E776" s="1">
        <v>4</v>
      </c>
    </row>
    <row r="777" spans="1:5" ht="18" x14ac:dyDescent="0.35">
      <c r="A777" s="1" t="s">
        <v>815</v>
      </c>
      <c r="B777" s="1" t="s">
        <v>2064</v>
      </c>
      <c r="C777" s="1" t="s">
        <v>33</v>
      </c>
      <c r="D777" s="1" t="s">
        <v>34</v>
      </c>
      <c r="E777" s="1">
        <v>5</v>
      </c>
    </row>
    <row r="778" spans="1:5" ht="18" x14ac:dyDescent="0.35">
      <c r="A778" s="1" t="s">
        <v>816</v>
      </c>
      <c r="B778" s="1" t="s">
        <v>2064</v>
      </c>
      <c r="C778" s="1" t="s">
        <v>92</v>
      </c>
      <c r="D778" s="1" t="s">
        <v>25</v>
      </c>
      <c r="E778" s="1">
        <v>3</v>
      </c>
    </row>
    <row r="779" spans="1:5" ht="18" x14ac:dyDescent="0.35">
      <c r="A779" s="1" t="s">
        <v>817</v>
      </c>
      <c r="B779" s="1" t="s">
        <v>31</v>
      </c>
      <c r="C779" s="1" t="s">
        <v>50</v>
      </c>
      <c r="D779" s="1" t="s">
        <v>25</v>
      </c>
      <c r="E779" s="1">
        <v>1</v>
      </c>
    </row>
    <row r="780" spans="1:5" ht="18" x14ac:dyDescent="0.35">
      <c r="A780" s="1" t="s">
        <v>818</v>
      </c>
      <c r="B780" s="1" t="s">
        <v>31</v>
      </c>
      <c r="C780" s="1" t="s">
        <v>23</v>
      </c>
      <c r="D780" s="1" t="s">
        <v>25</v>
      </c>
      <c r="E780" s="1">
        <v>5</v>
      </c>
    </row>
    <row r="781" spans="1:5" ht="18" x14ac:dyDescent="0.35">
      <c r="A781" s="1" t="s">
        <v>819</v>
      </c>
      <c r="B781" s="1" t="s">
        <v>73</v>
      </c>
      <c r="C781" s="1" t="s">
        <v>82</v>
      </c>
      <c r="D781" s="1" t="s">
        <v>24</v>
      </c>
      <c r="E781" s="1">
        <v>5</v>
      </c>
    </row>
    <row r="782" spans="1:5" ht="18" x14ac:dyDescent="0.35">
      <c r="A782" s="1" t="s">
        <v>820</v>
      </c>
      <c r="B782" s="1" t="s">
        <v>31</v>
      </c>
      <c r="C782" s="1" t="s">
        <v>82</v>
      </c>
      <c r="D782" s="1" t="s">
        <v>24</v>
      </c>
      <c r="E782" s="1">
        <v>2</v>
      </c>
    </row>
    <row r="783" spans="1:5" ht="18" x14ac:dyDescent="0.35">
      <c r="A783" s="1" t="s">
        <v>821</v>
      </c>
      <c r="B783" s="1" t="s">
        <v>2064</v>
      </c>
      <c r="C783" s="1" t="s">
        <v>33</v>
      </c>
      <c r="D783" s="1" t="s">
        <v>34</v>
      </c>
      <c r="E783" s="1">
        <v>1</v>
      </c>
    </row>
    <row r="784" spans="1:5" ht="18" x14ac:dyDescent="0.35">
      <c r="A784" s="1" t="s">
        <v>822</v>
      </c>
      <c r="B784" s="1" t="s">
        <v>70</v>
      </c>
      <c r="C784" s="1" t="s">
        <v>82</v>
      </c>
      <c r="D784" s="1" t="s">
        <v>25</v>
      </c>
      <c r="E784" s="1">
        <v>4</v>
      </c>
    </row>
    <row r="785" spans="1:5" ht="18" x14ac:dyDescent="0.35">
      <c r="A785" s="1" t="s">
        <v>823</v>
      </c>
      <c r="B785" s="1" t="s">
        <v>44</v>
      </c>
      <c r="C785" s="1" t="s">
        <v>23</v>
      </c>
      <c r="D785" s="1" t="s">
        <v>24</v>
      </c>
      <c r="E785" s="1">
        <v>3</v>
      </c>
    </row>
    <row r="786" spans="1:5" ht="18" x14ac:dyDescent="0.35">
      <c r="A786" s="1" t="s">
        <v>824</v>
      </c>
      <c r="B786" s="1" t="s">
        <v>21</v>
      </c>
      <c r="C786" s="1" t="s">
        <v>92</v>
      </c>
      <c r="D786" s="1" t="s">
        <v>57</v>
      </c>
      <c r="E786" s="1">
        <v>3</v>
      </c>
    </row>
    <row r="787" spans="1:5" ht="18" x14ac:dyDescent="0.35">
      <c r="A787" s="1" t="s">
        <v>825</v>
      </c>
      <c r="B787" s="1" t="s">
        <v>31</v>
      </c>
      <c r="C787" s="1" t="s">
        <v>61</v>
      </c>
      <c r="D787" s="1" t="s">
        <v>24</v>
      </c>
      <c r="E787" s="1">
        <v>5</v>
      </c>
    </row>
    <row r="788" spans="1:5" ht="18" x14ac:dyDescent="0.35">
      <c r="A788" s="1" t="s">
        <v>826</v>
      </c>
      <c r="B788" s="1" t="s">
        <v>56</v>
      </c>
      <c r="C788" s="1" t="s">
        <v>66</v>
      </c>
      <c r="D788" s="1" t="s">
        <v>57</v>
      </c>
      <c r="E788" s="1">
        <v>2</v>
      </c>
    </row>
    <row r="789" spans="1:5" ht="18" x14ac:dyDescent="0.35">
      <c r="A789" s="1" t="s">
        <v>827</v>
      </c>
      <c r="B789" s="1" t="s">
        <v>21</v>
      </c>
      <c r="C789" s="1" t="s">
        <v>92</v>
      </c>
      <c r="D789" s="1" t="s">
        <v>24</v>
      </c>
      <c r="E789" s="1">
        <v>1</v>
      </c>
    </row>
    <row r="790" spans="1:5" ht="18" x14ac:dyDescent="0.35">
      <c r="A790" s="1" t="s">
        <v>828</v>
      </c>
      <c r="B790" s="1" t="s">
        <v>73</v>
      </c>
      <c r="C790" s="1" t="s">
        <v>23</v>
      </c>
      <c r="D790" s="1" t="s">
        <v>25</v>
      </c>
      <c r="E790" s="1">
        <v>4</v>
      </c>
    </row>
    <row r="791" spans="1:5" ht="18" x14ac:dyDescent="0.35">
      <c r="A791" s="1" t="s">
        <v>829</v>
      </c>
      <c r="B791" s="1" t="s">
        <v>31</v>
      </c>
      <c r="C791" s="1" t="s">
        <v>33</v>
      </c>
      <c r="D791" s="1" t="s">
        <v>25</v>
      </c>
      <c r="E791" s="1">
        <v>3</v>
      </c>
    </row>
    <row r="792" spans="1:5" ht="18" x14ac:dyDescent="0.35">
      <c r="A792" s="1" t="s">
        <v>830</v>
      </c>
      <c r="B792" s="1" t="s">
        <v>31</v>
      </c>
      <c r="C792" s="1" t="s">
        <v>82</v>
      </c>
      <c r="D792" s="1" t="s">
        <v>34</v>
      </c>
      <c r="E792" s="1">
        <v>3</v>
      </c>
    </row>
    <row r="793" spans="1:5" ht="18" x14ac:dyDescent="0.35">
      <c r="A793" s="1" t="s">
        <v>831</v>
      </c>
      <c r="B793" s="1" t="s">
        <v>73</v>
      </c>
      <c r="C793" s="1" t="s">
        <v>66</v>
      </c>
      <c r="D793" s="1" t="s">
        <v>57</v>
      </c>
      <c r="E793" s="1">
        <v>4</v>
      </c>
    </row>
    <row r="794" spans="1:5" ht="18" x14ac:dyDescent="0.35">
      <c r="A794" s="1" t="s">
        <v>832</v>
      </c>
      <c r="B794" s="1" t="s">
        <v>31</v>
      </c>
      <c r="C794" s="1" t="s">
        <v>23</v>
      </c>
      <c r="D794" s="1" t="s">
        <v>24</v>
      </c>
      <c r="E794" s="1">
        <v>3</v>
      </c>
    </row>
    <row r="795" spans="1:5" ht="18" x14ac:dyDescent="0.35">
      <c r="A795" s="1" t="s">
        <v>833</v>
      </c>
      <c r="B795" s="1" t="s">
        <v>44</v>
      </c>
      <c r="C795" s="1" t="s">
        <v>92</v>
      </c>
      <c r="D795" s="1" t="s">
        <v>34</v>
      </c>
      <c r="E795" s="1">
        <v>1</v>
      </c>
    </row>
    <row r="796" spans="1:5" ht="18" x14ac:dyDescent="0.35">
      <c r="A796" s="1" t="s">
        <v>834</v>
      </c>
      <c r="B796" s="1" t="s">
        <v>73</v>
      </c>
      <c r="C796" s="1" t="s">
        <v>61</v>
      </c>
      <c r="D796" s="1" t="s">
        <v>57</v>
      </c>
      <c r="E796" s="1">
        <v>4</v>
      </c>
    </row>
    <row r="797" spans="1:5" ht="18" x14ac:dyDescent="0.35">
      <c r="A797" s="1" t="s">
        <v>835</v>
      </c>
      <c r="B797" s="1" t="s">
        <v>70</v>
      </c>
      <c r="C797" s="1" t="s">
        <v>50</v>
      </c>
      <c r="D797" s="1" t="s">
        <v>24</v>
      </c>
      <c r="E797" s="1">
        <v>2</v>
      </c>
    </row>
    <row r="798" spans="1:5" ht="18" x14ac:dyDescent="0.35">
      <c r="A798" s="1" t="s">
        <v>836</v>
      </c>
      <c r="B798" s="1" t="s">
        <v>73</v>
      </c>
      <c r="C798" s="1" t="s">
        <v>61</v>
      </c>
      <c r="D798" s="1" t="s">
        <v>25</v>
      </c>
      <c r="E798" s="1">
        <v>4</v>
      </c>
    </row>
    <row r="799" spans="1:5" ht="18" x14ac:dyDescent="0.35">
      <c r="A799" s="1" t="s">
        <v>837</v>
      </c>
      <c r="B799" s="1" t="s">
        <v>21</v>
      </c>
      <c r="C799" s="1" t="s">
        <v>66</v>
      </c>
      <c r="D799" s="1" t="s">
        <v>24</v>
      </c>
      <c r="E799" s="1">
        <v>5</v>
      </c>
    </row>
    <row r="800" spans="1:5" ht="18" x14ac:dyDescent="0.35">
      <c r="A800" s="1" t="s">
        <v>838</v>
      </c>
      <c r="B800" s="1" t="s">
        <v>70</v>
      </c>
      <c r="C800" s="1" t="s">
        <v>61</v>
      </c>
      <c r="D800" s="1" t="s">
        <v>34</v>
      </c>
      <c r="E800" s="1">
        <v>3</v>
      </c>
    </row>
    <row r="801" spans="1:5" ht="18" x14ac:dyDescent="0.35">
      <c r="A801" s="1" t="s">
        <v>839</v>
      </c>
      <c r="B801" s="1" t="s">
        <v>31</v>
      </c>
      <c r="C801" s="1" t="s">
        <v>82</v>
      </c>
      <c r="D801" s="1" t="s">
        <v>25</v>
      </c>
      <c r="E801" s="1">
        <v>4</v>
      </c>
    </row>
    <row r="802" spans="1:5" ht="18" x14ac:dyDescent="0.35">
      <c r="A802" s="1" t="s">
        <v>840</v>
      </c>
      <c r="B802" s="1" t="s">
        <v>31</v>
      </c>
      <c r="C802" s="1" t="s">
        <v>66</v>
      </c>
      <c r="D802" s="1" t="s">
        <v>24</v>
      </c>
      <c r="E802" s="1">
        <v>2</v>
      </c>
    </row>
    <row r="803" spans="1:5" ht="18" x14ac:dyDescent="0.35">
      <c r="A803" s="1" t="s">
        <v>841</v>
      </c>
      <c r="B803" s="1" t="s">
        <v>21</v>
      </c>
      <c r="C803" s="1" t="s">
        <v>92</v>
      </c>
      <c r="D803" s="1" t="s">
        <v>24</v>
      </c>
      <c r="E803" s="1">
        <v>4</v>
      </c>
    </row>
    <row r="804" spans="1:5" ht="18" x14ac:dyDescent="0.35">
      <c r="A804" s="1" t="s">
        <v>842</v>
      </c>
      <c r="B804" s="1" t="s">
        <v>70</v>
      </c>
      <c r="C804" s="1" t="s">
        <v>33</v>
      </c>
      <c r="D804" s="1" t="s">
        <v>34</v>
      </c>
      <c r="E804" s="1">
        <v>4</v>
      </c>
    </row>
    <row r="805" spans="1:5" ht="18" x14ac:dyDescent="0.35">
      <c r="A805" s="2" t="s">
        <v>843</v>
      </c>
      <c r="B805" s="1" t="s">
        <v>21</v>
      </c>
      <c r="C805" s="1" t="s">
        <v>23</v>
      </c>
      <c r="D805" s="1" t="s">
        <v>34</v>
      </c>
      <c r="E805" s="1">
        <v>5</v>
      </c>
    </row>
    <row r="806" spans="1:5" ht="18" x14ac:dyDescent="0.35">
      <c r="A806" s="1" t="s">
        <v>844</v>
      </c>
      <c r="B806" s="1" t="s">
        <v>73</v>
      </c>
      <c r="C806" s="1" t="s">
        <v>82</v>
      </c>
      <c r="D806" s="1" t="s">
        <v>34</v>
      </c>
      <c r="E806" s="1">
        <v>3</v>
      </c>
    </row>
    <row r="807" spans="1:5" ht="18" x14ac:dyDescent="0.35">
      <c r="A807" s="1" t="s">
        <v>845</v>
      </c>
      <c r="B807" s="1" t="s">
        <v>44</v>
      </c>
      <c r="C807" s="1" t="s">
        <v>66</v>
      </c>
      <c r="D807" s="1" t="s">
        <v>34</v>
      </c>
      <c r="E807" s="1">
        <v>2</v>
      </c>
    </row>
    <row r="808" spans="1:5" ht="18" x14ac:dyDescent="0.35">
      <c r="A808" s="1" t="s">
        <v>846</v>
      </c>
      <c r="B808" s="1" t="s">
        <v>70</v>
      </c>
      <c r="C808" s="1" t="s">
        <v>23</v>
      </c>
      <c r="D808" s="1" t="s">
        <v>57</v>
      </c>
      <c r="E808" s="1">
        <v>2</v>
      </c>
    </row>
    <row r="809" spans="1:5" ht="18" x14ac:dyDescent="0.35">
      <c r="A809" s="1" t="s">
        <v>847</v>
      </c>
      <c r="B809" s="1" t="s">
        <v>21</v>
      </c>
      <c r="C809" s="1" t="s">
        <v>33</v>
      </c>
      <c r="D809" s="1" t="s">
        <v>34</v>
      </c>
      <c r="E809" s="1">
        <v>5</v>
      </c>
    </row>
    <row r="810" spans="1:5" ht="18" x14ac:dyDescent="0.35">
      <c r="A810" s="1" t="s">
        <v>848</v>
      </c>
      <c r="B810" s="1" t="s">
        <v>44</v>
      </c>
      <c r="C810" s="1" t="s">
        <v>23</v>
      </c>
      <c r="D810" s="1" t="s">
        <v>25</v>
      </c>
      <c r="E810" s="1">
        <v>3</v>
      </c>
    </row>
    <row r="811" spans="1:5" ht="18" x14ac:dyDescent="0.35">
      <c r="A811" s="1" t="s">
        <v>849</v>
      </c>
      <c r="B811" s="1" t="s">
        <v>70</v>
      </c>
      <c r="C811" s="1" t="s">
        <v>61</v>
      </c>
      <c r="D811" s="1" t="s">
        <v>34</v>
      </c>
      <c r="E811" s="1">
        <v>5</v>
      </c>
    </row>
    <row r="812" spans="1:5" ht="18" x14ac:dyDescent="0.35">
      <c r="A812" s="1" t="s">
        <v>850</v>
      </c>
      <c r="B812" s="1" t="s">
        <v>73</v>
      </c>
      <c r="C812" s="1" t="s">
        <v>82</v>
      </c>
      <c r="D812" s="1" t="s">
        <v>57</v>
      </c>
      <c r="E812" s="1">
        <v>4</v>
      </c>
    </row>
    <row r="813" spans="1:5" ht="18" x14ac:dyDescent="0.35">
      <c r="A813" s="1" t="s">
        <v>851</v>
      </c>
      <c r="B813" s="1" t="s">
        <v>73</v>
      </c>
      <c r="C813" s="1" t="s">
        <v>66</v>
      </c>
      <c r="D813" s="1" t="s">
        <v>24</v>
      </c>
      <c r="E813" s="1">
        <v>3</v>
      </c>
    </row>
    <row r="814" spans="1:5" ht="18" x14ac:dyDescent="0.35">
      <c r="A814" s="1" t="s">
        <v>852</v>
      </c>
      <c r="B814" s="1" t="s">
        <v>44</v>
      </c>
      <c r="C814" s="1" t="s">
        <v>66</v>
      </c>
      <c r="D814" s="1" t="s">
        <v>25</v>
      </c>
      <c r="E814" s="1">
        <v>2</v>
      </c>
    </row>
    <row r="815" spans="1:5" ht="18" x14ac:dyDescent="0.35">
      <c r="A815" s="1" t="s">
        <v>853</v>
      </c>
      <c r="B815" s="1" t="s">
        <v>56</v>
      </c>
      <c r="C815" s="1" t="s">
        <v>66</v>
      </c>
      <c r="D815" s="1" t="s">
        <v>25</v>
      </c>
      <c r="E815" s="1">
        <v>1</v>
      </c>
    </row>
    <row r="816" spans="1:5" ht="18" x14ac:dyDescent="0.35">
      <c r="A816" s="1" t="s">
        <v>854</v>
      </c>
      <c r="B816" s="1" t="s">
        <v>56</v>
      </c>
      <c r="C816" s="1" t="s">
        <v>66</v>
      </c>
      <c r="D816" s="1" t="s">
        <v>25</v>
      </c>
      <c r="E816" s="1">
        <v>5</v>
      </c>
    </row>
    <row r="817" spans="1:5" ht="18" x14ac:dyDescent="0.35">
      <c r="A817" s="1" t="s">
        <v>855</v>
      </c>
      <c r="B817" s="1" t="s">
        <v>2064</v>
      </c>
      <c r="C817" s="1" t="s">
        <v>50</v>
      </c>
      <c r="D817" s="1" t="s">
        <v>57</v>
      </c>
      <c r="E817" s="1">
        <v>1</v>
      </c>
    </row>
    <row r="818" spans="1:5" ht="18" x14ac:dyDescent="0.35">
      <c r="A818" s="1" t="s">
        <v>856</v>
      </c>
      <c r="B818" s="1" t="s">
        <v>2064</v>
      </c>
      <c r="C818" s="1" t="s">
        <v>50</v>
      </c>
      <c r="D818" s="1" t="s">
        <v>24</v>
      </c>
      <c r="E818" s="1">
        <v>3</v>
      </c>
    </row>
    <row r="819" spans="1:5" ht="18" x14ac:dyDescent="0.35">
      <c r="A819" s="1" t="s">
        <v>857</v>
      </c>
      <c r="B819" s="1" t="s">
        <v>73</v>
      </c>
      <c r="C819" s="1" t="s">
        <v>82</v>
      </c>
      <c r="D819" s="1" t="s">
        <v>25</v>
      </c>
      <c r="E819" s="1">
        <v>2</v>
      </c>
    </row>
    <row r="820" spans="1:5" ht="18" x14ac:dyDescent="0.35">
      <c r="A820" s="1" t="s">
        <v>858</v>
      </c>
      <c r="B820" s="1" t="s">
        <v>70</v>
      </c>
      <c r="C820" s="1" t="s">
        <v>33</v>
      </c>
      <c r="D820" s="1" t="s">
        <v>25</v>
      </c>
      <c r="E820" s="1">
        <v>1</v>
      </c>
    </row>
    <row r="821" spans="1:5" ht="18" x14ac:dyDescent="0.35">
      <c r="A821" s="1" t="s">
        <v>859</v>
      </c>
      <c r="B821" s="1" t="s">
        <v>73</v>
      </c>
      <c r="C821" s="1" t="s">
        <v>23</v>
      </c>
      <c r="D821" s="1" t="s">
        <v>25</v>
      </c>
      <c r="E821" s="1">
        <v>2</v>
      </c>
    </row>
    <row r="822" spans="1:5" ht="18" x14ac:dyDescent="0.35">
      <c r="A822" s="1" t="s">
        <v>860</v>
      </c>
      <c r="B822" s="1" t="s">
        <v>56</v>
      </c>
      <c r="C822" s="1" t="s">
        <v>61</v>
      </c>
      <c r="D822" s="1" t="s">
        <v>25</v>
      </c>
      <c r="E822" s="1">
        <v>2</v>
      </c>
    </row>
    <row r="823" spans="1:5" ht="18" x14ac:dyDescent="0.35">
      <c r="A823" s="1" t="s">
        <v>861</v>
      </c>
      <c r="B823" s="1" t="s">
        <v>21</v>
      </c>
      <c r="C823" s="1" t="s">
        <v>66</v>
      </c>
      <c r="D823" s="1" t="s">
        <v>25</v>
      </c>
      <c r="E823" s="1">
        <v>4</v>
      </c>
    </row>
    <row r="824" spans="1:5" ht="18" x14ac:dyDescent="0.35">
      <c r="A824" s="1" t="s">
        <v>862</v>
      </c>
      <c r="B824" s="1" t="s">
        <v>56</v>
      </c>
      <c r="C824" s="1" t="s">
        <v>61</v>
      </c>
      <c r="D824" s="1" t="s">
        <v>24</v>
      </c>
      <c r="E824" s="1">
        <v>4</v>
      </c>
    </row>
    <row r="825" spans="1:5" ht="18" x14ac:dyDescent="0.35">
      <c r="A825" s="1" t="s">
        <v>863</v>
      </c>
      <c r="B825" s="1" t="s">
        <v>73</v>
      </c>
      <c r="C825" s="1" t="s">
        <v>92</v>
      </c>
      <c r="D825" s="1" t="s">
        <v>57</v>
      </c>
      <c r="E825" s="1">
        <v>1</v>
      </c>
    </row>
    <row r="826" spans="1:5" ht="18" x14ac:dyDescent="0.35">
      <c r="A826" s="1" t="s">
        <v>864</v>
      </c>
      <c r="B826" s="1" t="s">
        <v>56</v>
      </c>
      <c r="C826" s="1" t="s">
        <v>50</v>
      </c>
      <c r="D826" s="1" t="s">
        <v>34</v>
      </c>
      <c r="E826" s="1">
        <v>5</v>
      </c>
    </row>
    <row r="827" spans="1:5" ht="18" x14ac:dyDescent="0.35">
      <c r="A827" s="1" t="s">
        <v>865</v>
      </c>
      <c r="B827" s="1" t="s">
        <v>21</v>
      </c>
      <c r="C827" s="1" t="s">
        <v>92</v>
      </c>
      <c r="D827" s="1" t="s">
        <v>34</v>
      </c>
      <c r="E827" s="1">
        <v>1</v>
      </c>
    </row>
    <row r="828" spans="1:5" ht="18" x14ac:dyDescent="0.35">
      <c r="A828" s="1" t="s">
        <v>866</v>
      </c>
      <c r="B828" s="1" t="s">
        <v>73</v>
      </c>
      <c r="C828" s="1" t="s">
        <v>92</v>
      </c>
      <c r="D828" s="1" t="s">
        <v>34</v>
      </c>
      <c r="E828" s="1">
        <v>2</v>
      </c>
    </row>
    <row r="829" spans="1:5" ht="18" x14ac:dyDescent="0.35">
      <c r="A829" s="1" t="s">
        <v>867</v>
      </c>
      <c r="B829" s="1" t="s">
        <v>21</v>
      </c>
      <c r="C829" s="1" t="s">
        <v>61</v>
      </c>
      <c r="D829" s="1" t="s">
        <v>24</v>
      </c>
      <c r="E829" s="1">
        <v>4</v>
      </c>
    </row>
    <row r="830" spans="1:5" ht="18" x14ac:dyDescent="0.35">
      <c r="A830" s="1" t="s">
        <v>868</v>
      </c>
      <c r="B830" s="1" t="s">
        <v>31</v>
      </c>
      <c r="C830" s="1" t="s">
        <v>23</v>
      </c>
      <c r="D830" s="1" t="s">
        <v>34</v>
      </c>
      <c r="E830" s="1">
        <v>3</v>
      </c>
    </row>
    <row r="831" spans="1:5" ht="18" x14ac:dyDescent="0.35">
      <c r="A831" s="1" t="s">
        <v>869</v>
      </c>
      <c r="B831" s="1" t="s">
        <v>70</v>
      </c>
      <c r="C831" s="1" t="s">
        <v>92</v>
      </c>
      <c r="D831" s="1" t="s">
        <v>25</v>
      </c>
      <c r="E831" s="1">
        <v>2</v>
      </c>
    </row>
    <row r="832" spans="1:5" ht="18" x14ac:dyDescent="0.35">
      <c r="A832" s="1" t="s">
        <v>870</v>
      </c>
      <c r="B832" s="1" t="s">
        <v>21</v>
      </c>
      <c r="C832" s="1" t="s">
        <v>23</v>
      </c>
      <c r="D832" s="1" t="s">
        <v>34</v>
      </c>
      <c r="E832" s="1">
        <v>5</v>
      </c>
    </row>
    <row r="833" spans="1:5" ht="18" x14ac:dyDescent="0.35">
      <c r="A833" s="1" t="s">
        <v>871</v>
      </c>
      <c r="B833" s="1" t="s">
        <v>73</v>
      </c>
      <c r="C833" s="1" t="s">
        <v>23</v>
      </c>
      <c r="D833" s="1" t="s">
        <v>24</v>
      </c>
      <c r="E833" s="1">
        <v>3</v>
      </c>
    </row>
    <row r="834" spans="1:5" ht="18" x14ac:dyDescent="0.35">
      <c r="A834" s="1" t="s">
        <v>872</v>
      </c>
      <c r="B834" s="1" t="s">
        <v>56</v>
      </c>
      <c r="C834" s="1" t="s">
        <v>61</v>
      </c>
      <c r="D834" s="1" t="s">
        <v>24</v>
      </c>
      <c r="E834" s="1">
        <v>5</v>
      </c>
    </row>
    <row r="835" spans="1:5" ht="18" x14ac:dyDescent="0.35">
      <c r="A835" s="1" t="s">
        <v>873</v>
      </c>
      <c r="B835" s="1" t="s">
        <v>2064</v>
      </c>
      <c r="C835" s="1" t="s">
        <v>23</v>
      </c>
      <c r="D835" s="1" t="s">
        <v>24</v>
      </c>
      <c r="E835" s="1">
        <v>3</v>
      </c>
    </row>
    <row r="836" spans="1:5" ht="18" x14ac:dyDescent="0.35">
      <c r="A836" s="1" t="s">
        <v>874</v>
      </c>
      <c r="B836" s="1" t="s">
        <v>56</v>
      </c>
      <c r="C836" s="1" t="s">
        <v>61</v>
      </c>
      <c r="D836" s="1" t="s">
        <v>24</v>
      </c>
      <c r="E836" s="1">
        <v>1</v>
      </c>
    </row>
    <row r="837" spans="1:5" ht="18" x14ac:dyDescent="0.35">
      <c r="A837" s="1" t="s">
        <v>875</v>
      </c>
      <c r="B837" s="1" t="s">
        <v>2064</v>
      </c>
      <c r="C837" s="1" t="s">
        <v>61</v>
      </c>
      <c r="D837" s="1" t="s">
        <v>25</v>
      </c>
      <c r="E837" s="1">
        <v>4</v>
      </c>
    </row>
    <row r="838" spans="1:5" ht="18" x14ac:dyDescent="0.35">
      <c r="A838" s="1" t="s">
        <v>876</v>
      </c>
      <c r="B838" s="1" t="s">
        <v>70</v>
      </c>
      <c r="C838" s="1" t="s">
        <v>61</v>
      </c>
      <c r="D838" s="1" t="s">
        <v>34</v>
      </c>
      <c r="E838" s="1">
        <v>4</v>
      </c>
    </row>
    <row r="839" spans="1:5" ht="18" x14ac:dyDescent="0.35">
      <c r="A839" s="1" t="s">
        <v>877</v>
      </c>
      <c r="B839" s="1" t="s">
        <v>21</v>
      </c>
      <c r="C839" s="1" t="s">
        <v>33</v>
      </c>
      <c r="D839" s="1" t="s">
        <v>24</v>
      </c>
      <c r="E839" s="1">
        <v>3</v>
      </c>
    </row>
    <row r="840" spans="1:5" ht="18" x14ac:dyDescent="0.35">
      <c r="A840" s="1" t="s">
        <v>878</v>
      </c>
      <c r="B840" s="1" t="s">
        <v>31</v>
      </c>
      <c r="C840" s="1" t="s">
        <v>92</v>
      </c>
      <c r="D840" s="1" t="s">
        <v>34</v>
      </c>
      <c r="E840" s="1">
        <v>1</v>
      </c>
    </row>
    <row r="841" spans="1:5" ht="18" x14ac:dyDescent="0.35">
      <c r="A841" s="1">
        <v>67919263</v>
      </c>
      <c r="B841" s="1" t="s">
        <v>21</v>
      </c>
      <c r="C841" s="1" t="s">
        <v>82</v>
      </c>
      <c r="D841" s="1" t="s">
        <v>57</v>
      </c>
      <c r="E841" s="1">
        <v>2</v>
      </c>
    </row>
    <row r="842" spans="1:5" ht="18" x14ac:dyDescent="0.35">
      <c r="A842" s="1" t="s">
        <v>879</v>
      </c>
      <c r="B842" s="1" t="s">
        <v>56</v>
      </c>
      <c r="C842" s="1" t="s">
        <v>92</v>
      </c>
      <c r="D842" s="1" t="s">
        <v>57</v>
      </c>
      <c r="E842" s="1">
        <v>1</v>
      </c>
    </row>
    <row r="843" spans="1:5" ht="18" x14ac:dyDescent="0.35">
      <c r="A843" s="1" t="s">
        <v>880</v>
      </c>
      <c r="B843" s="1" t="s">
        <v>56</v>
      </c>
      <c r="C843" s="1" t="s">
        <v>50</v>
      </c>
      <c r="D843" s="1" t="s">
        <v>34</v>
      </c>
      <c r="E843" s="1">
        <v>5</v>
      </c>
    </row>
    <row r="844" spans="1:5" ht="18" x14ac:dyDescent="0.35">
      <c r="A844" s="2" t="s">
        <v>881</v>
      </c>
      <c r="B844" s="1" t="s">
        <v>2064</v>
      </c>
      <c r="C844" s="1" t="s">
        <v>33</v>
      </c>
      <c r="D844" s="1" t="s">
        <v>25</v>
      </c>
      <c r="E844" s="1">
        <v>4</v>
      </c>
    </row>
    <row r="845" spans="1:5" ht="18" x14ac:dyDescent="0.35">
      <c r="A845" s="1" t="s">
        <v>882</v>
      </c>
      <c r="B845" s="1" t="s">
        <v>44</v>
      </c>
      <c r="C845" s="1" t="s">
        <v>82</v>
      </c>
      <c r="D845" s="1" t="s">
        <v>34</v>
      </c>
      <c r="E845" s="1">
        <v>5</v>
      </c>
    </row>
    <row r="846" spans="1:5" ht="18" x14ac:dyDescent="0.35">
      <c r="A846" s="1" t="s">
        <v>883</v>
      </c>
      <c r="B846" s="1" t="s">
        <v>21</v>
      </c>
      <c r="C846" s="1" t="s">
        <v>23</v>
      </c>
      <c r="D846" s="1" t="s">
        <v>25</v>
      </c>
      <c r="E846" s="1">
        <v>4</v>
      </c>
    </row>
    <row r="847" spans="1:5" ht="18" x14ac:dyDescent="0.35">
      <c r="A847" s="1" t="s">
        <v>884</v>
      </c>
      <c r="B847" s="1" t="s">
        <v>31</v>
      </c>
      <c r="C847" s="1" t="s">
        <v>82</v>
      </c>
      <c r="D847" s="1" t="s">
        <v>25</v>
      </c>
      <c r="E847" s="1">
        <v>2</v>
      </c>
    </row>
    <row r="848" spans="1:5" ht="18" x14ac:dyDescent="0.35">
      <c r="A848" s="1" t="s">
        <v>885</v>
      </c>
      <c r="B848" s="1" t="s">
        <v>56</v>
      </c>
      <c r="C848" s="1" t="s">
        <v>33</v>
      </c>
      <c r="D848" s="1" t="s">
        <v>25</v>
      </c>
      <c r="E848" s="1">
        <v>3</v>
      </c>
    </row>
    <row r="849" spans="1:5" ht="18" x14ac:dyDescent="0.35">
      <c r="A849" s="1" t="s">
        <v>886</v>
      </c>
      <c r="B849" s="1" t="s">
        <v>31</v>
      </c>
      <c r="C849" s="1" t="s">
        <v>66</v>
      </c>
      <c r="D849" s="1" t="s">
        <v>25</v>
      </c>
      <c r="E849" s="1">
        <v>1</v>
      </c>
    </row>
    <row r="850" spans="1:5" ht="18" x14ac:dyDescent="0.35">
      <c r="A850" s="1" t="s">
        <v>887</v>
      </c>
      <c r="B850" s="1" t="s">
        <v>70</v>
      </c>
      <c r="C850" s="1" t="s">
        <v>23</v>
      </c>
      <c r="D850" s="1" t="s">
        <v>25</v>
      </c>
      <c r="E850" s="1">
        <v>1</v>
      </c>
    </row>
    <row r="851" spans="1:5" ht="18" x14ac:dyDescent="0.35">
      <c r="A851" s="1" t="s">
        <v>888</v>
      </c>
      <c r="B851" s="1" t="s">
        <v>21</v>
      </c>
      <c r="C851" s="1" t="s">
        <v>92</v>
      </c>
      <c r="D851" s="1" t="s">
        <v>24</v>
      </c>
      <c r="E851" s="1">
        <v>1</v>
      </c>
    </row>
    <row r="852" spans="1:5" ht="18" x14ac:dyDescent="0.35">
      <c r="A852" s="1" t="s">
        <v>889</v>
      </c>
      <c r="B852" s="1" t="s">
        <v>56</v>
      </c>
      <c r="C852" s="1" t="s">
        <v>66</v>
      </c>
      <c r="D852" s="1" t="s">
        <v>57</v>
      </c>
      <c r="E852" s="1">
        <v>4</v>
      </c>
    </row>
    <row r="853" spans="1:5" ht="18" x14ac:dyDescent="0.35">
      <c r="A853" s="1" t="s">
        <v>890</v>
      </c>
      <c r="B853" s="1" t="s">
        <v>70</v>
      </c>
      <c r="C853" s="1" t="s">
        <v>92</v>
      </c>
      <c r="D853" s="1" t="s">
        <v>57</v>
      </c>
      <c r="E853" s="1">
        <v>2</v>
      </c>
    </row>
    <row r="854" spans="1:5" ht="18" x14ac:dyDescent="0.35">
      <c r="A854" s="1" t="s">
        <v>891</v>
      </c>
      <c r="B854" s="1" t="s">
        <v>44</v>
      </c>
      <c r="C854" s="1" t="s">
        <v>50</v>
      </c>
      <c r="D854" s="1" t="s">
        <v>34</v>
      </c>
      <c r="E854" s="1">
        <v>2</v>
      </c>
    </row>
    <row r="855" spans="1:5" ht="18" x14ac:dyDescent="0.35">
      <c r="A855" s="1" t="s">
        <v>892</v>
      </c>
      <c r="B855" s="1" t="s">
        <v>44</v>
      </c>
      <c r="C855" s="1" t="s">
        <v>23</v>
      </c>
      <c r="D855" s="1" t="s">
        <v>57</v>
      </c>
      <c r="E855" s="1">
        <v>3</v>
      </c>
    </row>
    <row r="856" spans="1:5" ht="18" x14ac:dyDescent="0.35">
      <c r="A856" s="1" t="s">
        <v>893</v>
      </c>
      <c r="B856" s="1" t="s">
        <v>31</v>
      </c>
      <c r="C856" s="1" t="s">
        <v>61</v>
      </c>
      <c r="D856" s="1" t="s">
        <v>25</v>
      </c>
      <c r="E856" s="1">
        <v>2</v>
      </c>
    </row>
    <row r="857" spans="1:5" ht="18" x14ac:dyDescent="0.35">
      <c r="A857" s="1" t="s">
        <v>894</v>
      </c>
      <c r="B857" s="1" t="s">
        <v>56</v>
      </c>
      <c r="C857" s="1" t="s">
        <v>92</v>
      </c>
      <c r="D857" s="1" t="s">
        <v>25</v>
      </c>
      <c r="E857" s="1">
        <v>3</v>
      </c>
    </row>
    <row r="858" spans="1:5" ht="18" x14ac:dyDescent="0.35">
      <c r="A858" s="1" t="s">
        <v>895</v>
      </c>
      <c r="B858" s="1" t="s">
        <v>56</v>
      </c>
      <c r="C858" s="1" t="s">
        <v>50</v>
      </c>
      <c r="D858" s="1" t="s">
        <v>24</v>
      </c>
      <c r="E858" s="1">
        <v>2</v>
      </c>
    </row>
    <row r="859" spans="1:5" ht="18" x14ac:dyDescent="0.35">
      <c r="A859" s="1" t="s">
        <v>896</v>
      </c>
      <c r="B859" s="1" t="s">
        <v>31</v>
      </c>
      <c r="C859" s="1" t="s">
        <v>92</v>
      </c>
      <c r="D859" s="1" t="s">
        <v>34</v>
      </c>
      <c r="E859" s="1">
        <v>4</v>
      </c>
    </row>
    <row r="860" spans="1:5" ht="18" x14ac:dyDescent="0.35">
      <c r="A860" s="1" t="s">
        <v>897</v>
      </c>
      <c r="B860" s="1" t="s">
        <v>31</v>
      </c>
      <c r="C860" s="1" t="s">
        <v>61</v>
      </c>
      <c r="D860" s="1" t="s">
        <v>34</v>
      </c>
      <c r="E860" s="1">
        <v>3</v>
      </c>
    </row>
    <row r="861" spans="1:5" ht="18" x14ac:dyDescent="0.35">
      <c r="A861" s="1" t="s">
        <v>898</v>
      </c>
      <c r="B861" s="1" t="s">
        <v>2064</v>
      </c>
      <c r="C861" s="1" t="s">
        <v>33</v>
      </c>
      <c r="D861" s="1" t="s">
        <v>34</v>
      </c>
      <c r="E861" s="1">
        <v>3</v>
      </c>
    </row>
    <row r="862" spans="1:5" ht="18" x14ac:dyDescent="0.35">
      <c r="A862" s="1" t="s">
        <v>899</v>
      </c>
      <c r="B862" s="1" t="s">
        <v>56</v>
      </c>
      <c r="C862" s="1" t="s">
        <v>50</v>
      </c>
      <c r="D862" s="1" t="s">
        <v>57</v>
      </c>
      <c r="E862" s="1">
        <v>4</v>
      </c>
    </row>
    <row r="863" spans="1:5" ht="18" x14ac:dyDescent="0.35">
      <c r="A863" s="1" t="s">
        <v>900</v>
      </c>
      <c r="B863" s="1" t="s">
        <v>70</v>
      </c>
      <c r="C863" s="1" t="s">
        <v>33</v>
      </c>
      <c r="D863" s="1" t="s">
        <v>57</v>
      </c>
      <c r="E863" s="1">
        <v>2</v>
      </c>
    </row>
    <row r="864" spans="1:5" ht="18" x14ac:dyDescent="0.35">
      <c r="A864" s="1" t="s">
        <v>901</v>
      </c>
      <c r="B864" s="1" t="s">
        <v>56</v>
      </c>
      <c r="C864" s="1" t="s">
        <v>50</v>
      </c>
      <c r="D864" s="1" t="s">
        <v>34</v>
      </c>
      <c r="E864" s="1">
        <v>2</v>
      </c>
    </row>
    <row r="865" spans="1:5" ht="18" x14ac:dyDescent="0.35">
      <c r="A865" s="1" t="s">
        <v>902</v>
      </c>
      <c r="B865" s="1" t="s">
        <v>73</v>
      </c>
      <c r="C865" s="1" t="s">
        <v>66</v>
      </c>
      <c r="D865" s="1" t="s">
        <v>24</v>
      </c>
      <c r="E865" s="1">
        <v>5</v>
      </c>
    </row>
    <row r="866" spans="1:5" ht="18" x14ac:dyDescent="0.35">
      <c r="A866" s="1" t="s">
        <v>903</v>
      </c>
      <c r="B866" s="1" t="s">
        <v>31</v>
      </c>
      <c r="C866" s="1" t="s">
        <v>61</v>
      </c>
      <c r="D866" s="1" t="s">
        <v>34</v>
      </c>
      <c r="E866" s="1">
        <v>1</v>
      </c>
    </row>
    <row r="867" spans="1:5" ht="18" x14ac:dyDescent="0.35">
      <c r="A867" s="1" t="s">
        <v>904</v>
      </c>
      <c r="B867" s="1" t="s">
        <v>31</v>
      </c>
      <c r="C867" s="1" t="s">
        <v>66</v>
      </c>
      <c r="D867" s="1" t="s">
        <v>34</v>
      </c>
      <c r="E867" s="1">
        <v>5</v>
      </c>
    </row>
    <row r="868" spans="1:5" ht="18" x14ac:dyDescent="0.35">
      <c r="A868" s="1" t="s">
        <v>905</v>
      </c>
      <c r="B868" s="1" t="s">
        <v>56</v>
      </c>
      <c r="C868" s="1" t="s">
        <v>66</v>
      </c>
      <c r="D868" s="1" t="s">
        <v>24</v>
      </c>
      <c r="E868" s="1">
        <v>5</v>
      </c>
    </row>
    <row r="869" spans="1:5" ht="18" x14ac:dyDescent="0.35">
      <c r="A869" s="1" t="s">
        <v>906</v>
      </c>
      <c r="B869" s="1" t="s">
        <v>31</v>
      </c>
      <c r="C869" s="1" t="s">
        <v>23</v>
      </c>
      <c r="D869" s="1" t="s">
        <v>57</v>
      </c>
      <c r="E869" s="1">
        <v>5</v>
      </c>
    </row>
    <row r="870" spans="1:5" ht="18" x14ac:dyDescent="0.35">
      <c r="A870" s="1" t="s">
        <v>907</v>
      </c>
      <c r="B870" s="1" t="s">
        <v>21</v>
      </c>
      <c r="C870" s="1" t="s">
        <v>23</v>
      </c>
      <c r="D870" s="1" t="s">
        <v>25</v>
      </c>
      <c r="E870" s="1">
        <v>3</v>
      </c>
    </row>
    <row r="871" spans="1:5" ht="18" x14ac:dyDescent="0.35">
      <c r="A871" s="1" t="s">
        <v>908</v>
      </c>
      <c r="B871" s="1" t="s">
        <v>44</v>
      </c>
      <c r="C871" s="1" t="s">
        <v>82</v>
      </c>
      <c r="D871" s="1" t="s">
        <v>57</v>
      </c>
      <c r="E871" s="1">
        <v>3</v>
      </c>
    </row>
    <row r="872" spans="1:5" ht="18" x14ac:dyDescent="0.35">
      <c r="A872" s="1" t="s">
        <v>909</v>
      </c>
      <c r="B872" s="1" t="s">
        <v>56</v>
      </c>
      <c r="C872" s="1" t="s">
        <v>23</v>
      </c>
      <c r="D872" s="1" t="s">
        <v>25</v>
      </c>
      <c r="E872" s="1">
        <v>2</v>
      </c>
    </row>
    <row r="873" spans="1:5" ht="18" x14ac:dyDescent="0.35">
      <c r="A873" s="1" t="s">
        <v>910</v>
      </c>
      <c r="B873" s="1" t="s">
        <v>56</v>
      </c>
      <c r="C873" s="1" t="s">
        <v>66</v>
      </c>
      <c r="D873" s="1" t="s">
        <v>57</v>
      </c>
      <c r="E873" s="1">
        <v>3</v>
      </c>
    </row>
    <row r="874" spans="1:5" ht="18" x14ac:dyDescent="0.35">
      <c r="A874" s="1" t="s">
        <v>911</v>
      </c>
      <c r="B874" s="1" t="s">
        <v>31</v>
      </c>
      <c r="C874" s="1" t="s">
        <v>50</v>
      </c>
      <c r="D874" s="1" t="s">
        <v>25</v>
      </c>
      <c r="E874" s="1">
        <v>1</v>
      </c>
    </row>
    <row r="875" spans="1:5" ht="18" x14ac:dyDescent="0.35">
      <c r="A875" s="1" t="s">
        <v>912</v>
      </c>
      <c r="B875" s="1" t="s">
        <v>21</v>
      </c>
      <c r="C875" s="1" t="s">
        <v>92</v>
      </c>
      <c r="D875" s="1" t="s">
        <v>57</v>
      </c>
      <c r="E875" s="1">
        <v>2</v>
      </c>
    </row>
    <row r="876" spans="1:5" ht="18" x14ac:dyDescent="0.35">
      <c r="A876" s="1" t="s">
        <v>913</v>
      </c>
      <c r="B876" s="1" t="s">
        <v>70</v>
      </c>
      <c r="C876" s="1" t="s">
        <v>66</v>
      </c>
      <c r="D876" s="1" t="s">
        <v>24</v>
      </c>
      <c r="E876" s="1">
        <v>5</v>
      </c>
    </row>
    <row r="877" spans="1:5" ht="18" x14ac:dyDescent="0.35">
      <c r="A877" s="1" t="s">
        <v>914</v>
      </c>
      <c r="B877" s="1" t="s">
        <v>44</v>
      </c>
      <c r="C877" s="1" t="s">
        <v>92</v>
      </c>
      <c r="D877" s="1" t="s">
        <v>34</v>
      </c>
      <c r="E877" s="1">
        <v>1</v>
      </c>
    </row>
    <row r="878" spans="1:5" ht="18" x14ac:dyDescent="0.35">
      <c r="A878" s="1" t="s">
        <v>915</v>
      </c>
      <c r="B878" s="1" t="s">
        <v>2064</v>
      </c>
      <c r="C878" s="1" t="s">
        <v>82</v>
      </c>
      <c r="D878" s="1" t="s">
        <v>24</v>
      </c>
      <c r="E878" s="1">
        <v>3</v>
      </c>
    </row>
    <row r="879" spans="1:5" ht="18" x14ac:dyDescent="0.35">
      <c r="A879" s="1" t="s">
        <v>916</v>
      </c>
      <c r="B879" s="1" t="s">
        <v>70</v>
      </c>
      <c r="C879" s="1" t="s">
        <v>92</v>
      </c>
      <c r="D879" s="1" t="s">
        <v>24</v>
      </c>
      <c r="E879" s="1">
        <v>3</v>
      </c>
    </row>
    <row r="880" spans="1:5" ht="18" x14ac:dyDescent="0.35">
      <c r="A880" s="1" t="s">
        <v>917</v>
      </c>
      <c r="B880" s="1" t="s">
        <v>2064</v>
      </c>
      <c r="C880" s="1" t="s">
        <v>92</v>
      </c>
      <c r="D880" s="1" t="s">
        <v>25</v>
      </c>
      <c r="E880" s="1">
        <v>2</v>
      </c>
    </row>
    <row r="881" spans="1:5" ht="18" x14ac:dyDescent="0.35">
      <c r="A881" s="1" t="s">
        <v>918</v>
      </c>
      <c r="B881" s="1" t="s">
        <v>44</v>
      </c>
      <c r="C881" s="1" t="s">
        <v>33</v>
      </c>
      <c r="D881" s="1" t="s">
        <v>24</v>
      </c>
      <c r="E881" s="1">
        <v>5</v>
      </c>
    </row>
    <row r="882" spans="1:5" ht="18" x14ac:dyDescent="0.35">
      <c r="A882" s="1" t="s">
        <v>919</v>
      </c>
      <c r="B882" s="1" t="s">
        <v>2064</v>
      </c>
      <c r="C882" s="1" t="s">
        <v>50</v>
      </c>
      <c r="D882" s="1" t="s">
        <v>57</v>
      </c>
      <c r="E882" s="1">
        <v>2</v>
      </c>
    </row>
    <row r="883" spans="1:5" ht="18" x14ac:dyDescent="0.35">
      <c r="A883" s="1" t="s">
        <v>920</v>
      </c>
      <c r="B883" s="1" t="s">
        <v>56</v>
      </c>
      <c r="C883" s="1" t="s">
        <v>82</v>
      </c>
      <c r="D883" s="1" t="s">
        <v>34</v>
      </c>
      <c r="E883" s="1">
        <v>5</v>
      </c>
    </row>
    <row r="884" spans="1:5" ht="18" x14ac:dyDescent="0.35">
      <c r="A884" s="1" t="s">
        <v>921</v>
      </c>
      <c r="B884" s="1" t="s">
        <v>21</v>
      </c>
      <c r="C884" s="1" t="s">
        <v>66</v>
      </c>
      <c r="D884" s="1" t="s">
        <v>57</v>
      </c>
      <c r="E884" s="1">
        <v>2</v>
      </c>
    </row>
    <row r="885" spans="1:5" ht="18" x14ac:dyDescent="0.35">
      <c r="A885" s="1" t="s">
        <v>922</v>
      </c>
      <c r="B885" s="1" t="s">
        <v>56</v>
      </c>
      <c r="C885" s="1" t="s">
        <v>92</v>
      </c>
      <c r="D885" s="1" t="s">
        <v>34</v>
      </c>
      <c r="E885" s="1">
        <v>4</v>
      </c>
    </row>
    <row r="886" spans="1:5" ht="18" x14ac:dyDescent="0.35">
      <c r="A886" s="1" t="s">
        <v>923</v>
      </c>
      <c r="B886" s="1" t="s">
        <v>21</v>
      </c>
      <c r="C886" s="1" t="s">
        <v>23</v>
      </c>
      <c r="D886" s="1" t="s">
        <v>57</v>
      </c>
      <c r="E886" s="1">
        <v>1</v>
      </c>
    </row>
    <row r="887" spans="1:5" ht="18" x14ac:dyDescent="0.35">
      <c r="A887" s="1" t="s">
        <v>924</v>
      </c>
      <c r="B887" s="1" t="s">
        <v>56</v>
      </c>
      <c r="C887" s="1" t="s">
        <v>33</v>
      </c>
      <c r="D887" s="1" t="s">
        <v>34</v>
      </c>
      <c r="E887" s="1">
        <v>3</v>
      </c>
    </row>
    <row r="888" spans="1:5" ht="18" x14ac:dyDescent="0.35">
      <c r="A888" s="1" t="s">
        <v>925</v>
      </c>
      <c r="B888" s="1" t="s">
        <v>31</v>
      </c>
      <c r="C888" s="1" t="s">
        <v>61</v>
      </c>
      <c r="D888" s="1" t="s">
        <v>24</v>
      </c>
      <c r="E888" s="1">
        <v>5</v>
      </c>
    </row>
    <row r="889" spans="1:5" ht="18" x14ac:dyDescent="0.35">
      <c r="A889" s="1" t="s">
        <v>926</v>
      </c>
      <c r="B889" s="1" t="s">
        <v>44</v>
      </c>
      <c r="C889" s="1" t="s">
        <v>92</v>
      </c>
      <c r="D889" s="1" t="s">
        <v>24</v>
      </c>
      <c r="E889" s="1">
        <v>5</v>
      </c>
    </row>
    <row r="890" spans="1:5" ht="18" x14ac:dyDescent="0.35">
      <c r="A890" s="1" t="s">
        <v>927</v>
      </c>
      <c r="B890" s="1" t="s">
        <v>31</v>
      </c>
      <c r="C890" s="1" t="s">
        <v>82</v>
      </c>
      <c r="D890" s="1" t="s">
        <v>24</v>
      </c>
      <c r="E890" s="1">
        <v>5</v>
      </c>
    </row>
    <row r="891" spans="1:5" ht="18" x14ac:dyDescent="0.35">
      <c r="A891" s="1" t="s">
        <v>928</v>
      </c>
      <c r="B891" s="1" t="s">
        <v>2064</v>
      </c>
      <c r="C891" s="1" t="s">
        <v>61</v>
      </c>
      <c r="D891" s="1" t="s">
        <v>57</v>
      </c>
      <c r="E891" s="1">
        <v>5</v>
      </c>
    </row>
    <row r="892" spans="1:5" ht="18" x14ac:dyDescent="0.35">
      <c r="A892" s="1" t="s">
        <v>929</v>
      </c>
      <c r="B892" s="1" t="s">
        <v>73</v>
      </c>
      <c r="C892" s="1" t="s">
        <v>23</v>
      </c>
      <c r="D892" s="1" t="s">
        <v>34</v>
      </c>
      <c r="E892" s="1">
        <v>3</v>
      </c>
    </row>
    <row r="893" spans="1:5" ht="18" x14ac:dyDescent="0.35">
      <c r="A893" s="1" t="s">
        <v>930</v>
      </c>
      <c r="B893" s="1" t="s">
        <v>70</v>
      </c>
      <c r="C893" s="1" t="s">
        <v>82</v>
      </c>
      <c r="D893" s="1" t="s">
        <v>24</v>
      </c>
      <c r="E893" s="1">
        <v>5</v>
      </c>
    </row>
    <row r="894" spans="1:5" ht="18" x14ac:dyDescent="0.35">
      <c r="A894" s="1" t="s">
        <v>931</v>
      </c>
      <c r="B894" s="1" t="s">
        <v>56</v>
      </c>
      <c r="C894" s="1" t="s">
        <v>92</v>
      </c>
      <c r="D894" s="1" t="s">
        <v>25</v>
      </c>
      <c r="E894" s="1">
        <v>2</v>
      </c>
    </row>
    <row r="895" spans="1:5" ht="18" x14ac:dyDescent="0.35">
      <c r="A895" s="1" t="s">
        <v>932</v>
      </c>
      <c r="B895" s="1" t="s">
        <v>70</v>
      </c>
      <c r="C895" s="1" t="s">
        <v>92</v>
      </c>
      <c r="D895" s="1" t="s">
        <v>24</v>
      </c>
      <c r="E895" s="1">
        <v>3</v>
      </c>
    </row>
    <row r="896" spans="1:5" ht="18" x14ac:dyDescent="0.35">
      <c r="A896" s="1" t="s">
        <v>933</v>
      </c>
      <c r="B896" s="1" t="s">
        <v>21</v>
      </c>
      <c r="C896" s="1" t="s">
        <v>82</v>
      </c>
      <c r="D896" s="1" t="s">
        <v>24</v>
      </c>
      <c r="E896" s="1">
        <v>3</v>
      </c>
    </row>
    <row r="897" spans="1:5" ht="18" x14ac:dyDescent="0.35">
      <c r="A897" s="1" t="s">
        <v>934</v>
      </c>
      <c r="B897" s="1" t="s">
        <v>44</v>
      </c>
      <c r="C897" s="1" t="s">
        <v>66</v>
      </c>
      <c r="D897" s="1" t="s">
        <v>57</v>
      </c>
      <c r="E897" s="1">
        <v>2</v>
      </c>
    </row>
    <row r="898" spans="1:5" ht="18" x14ac:dyDescent="0.35">
      <c r="A898" s="1" t="s">
        <v>935</v>
      </c>
      <c r="B898" s="1" t="s">
        <v>31</v>
      </c>
      <c r="C898" s="1" t="s">
        <v>61</v>
      </c>
      <c r="D898" s="1" t="s">
        <v>25</v>
      </c>
      <c r="E898" s="1">
        <v>5</v>
      </c>
    </row>
    <row r="899" spans="1:5" ht="18" x14ac:dyDescent="0.35">
      <c r="A899" s="1" t="s">
        <v>936</v>
      </c>
      <c r="B899" s="1" t="s">
        <v>21</v>
      </c>
      <c r="C899" s="1" t="s">
        <v>82</v>
      </c>
      <c r="D899" s="1" t="s">
        <v>57</v>
      </c>
      <c r="E899" s="1">
        <v>1</v>
      </c>
    </row>
    <row r="900" spans="1:5" ht="18" x14ac:dyDescent="0.35">
      <c r="A900" s="1" t="s">
        <v>937</v>
      </c>
      <c r="B900" s="1" t="s">
        <v>73</v>
      </c>
      <c r="C900" s="1" t="s">
        <v>61</v>
      </c>
      <c r="D900" s="1" t="s">
        <v>57</v>
      </c>
      <c r="E900" s="1">
        <v>1</v>
      </c>
    </row>
    <row r="901" spans="1:5" ht="18" x14ac:dyDescent="0.35">
      <c r="A901" s="1" t="s">
        <v>938</v>
      </c>
      <c r="B901" s="1" t="s">
        <v>21</v>
      </c>
      <c r="C901" s="1" t="s">
        <v>82</v>
      </c>
      <c r="D901" s="1" t="s">
        <v>24</v>
      </c>
      <c r="E901" s="1">
        <v>3</v>
      </c>
    </row>
    <row r="902" spans="1:5" ht="18" x14ac:dyDescent="0.35">
      <c r="A902" s="1" t="s">
        <v>939</v>
      </c>
      <c r="B902" s="1" t="s">
        <v>70</v>
      </c>
      <c r="C902" s="1" t="s">
        <v>66</v>
      </c>
      <c r="D902" s="1" t="s">
        <v>24</v>
      </c>
      <c r="E902" s="1">
        <v>5</v>
      </c>
    </row>
    <row r="903" spans="1:5" ht="18" x14ac:dyDescent="0.35">
      <c r="A903" s="1" t="s">
        <v>940</v>
      </c>
      <c r="B903" s="1" t="s">
        <v>44</v>
      </c>
      <c r="C903" s="1" t="s">
        <v>50</v>
      </c>
      <c r="D903" s="1" t="s">
        <v>57</v>
      </c>
      <c r="E903" s="1">
        <v>3</v>
      </c>
    </row>
    <row r="904" spans="1:5" ht="18" x14ac:dyDescent="0.35">
      <c r="A904" s="1" t="s">
        <v>941</v>
      </c>
      <c r="B904" s="1" t="s">
        <v>31</v>
      </c>
      <c r="C904" s="1" t="s">
        <v>92</v>
      </c>
      <c r="D904" s="1" t="s">
        <v>34</v>
      </c>
      <c r="E904" s="1">
        <v>2</v>
      </c>
    </row>
    <row r="905" spans="1:5" ht="18" x14ac:dyDescent="0.35">
      <c r="A905" s="1" t="s">
        <v>942</v>
      </c>
      <c r="B905" s="1" t="s">
        <v>56</v>
      </c>
      <c r="C905" s="1" t="s">
        <v>23</v>
      </c>
      <c r="D905" s="1" t="s">
        <v>34</v>
      </c>
      <c r="E905" s="1">
        <v>4</v>
      </c>
    </row>
    <row r="906" spans="1:5" ht="18" x14ac:dyDescent="0.35">
      <c r="A906" s="1" t="s">
        <v>943</v>
      </c>
      <c r="B906" s="1" t="s">
        <v>70</v>
      </c>
      <c r="C906" s="1" t="s">
        <v>23</v>
      </c>
      <c r="D906" s="1" t="s">
        <v>25</v>
      </c>
      <c r="E906" s="1">
        <v>3</v>
      </c>
    </row>
    <row r="907" spans="1:5" ht="18" x14ac:dyDescent="0.35">
      <c r="A907" s="1" t="s">
        <v>944</v>
      </c>
      <c r="B907" s="1" t="s">
        <v>73</v>
      </c>
      <c r="C907" s="1" t="s">
        <v>66</v>
      </c>
      <c r="D907" s="1" t="s">
        <v>24</v>
      </c>
      <c r="E907" s="1">
        <v>3</v>
      </c>
    </row>
    <row r="908" spans="1:5" ht="18" x14ac:dyDescent="0.35">
      <c r="A908" s="1" t="s">
        <v>945</v>
      </c>
      <c r="B908" s="1" t="s">
        <v>2064</v>
      </c>
      <c r="C908" s="1" t="s">
        <v>23</v>
      </c>
      <c r="D908" s="1" t="s">
        <v>57</v>
      </c>
      <c r="E908" s="1">
        <v>1</v>
      </c>
    </row>
    <row r="909" spans="1:5" ht="18" x14ac:dyDescent="0.35">
      <c r="A909" s="1" t="s">
        <v>946</v>
      </c>
      <c r="B909" s="1" t="s">
        <v>73</v>
      </c>
      <c r="C909" s="1" t="s">
        <v>61</v>
      </c>
      <c r="D909" s="1" t="s">
        <v>34</v>
      </c>
      <c r="E909" s="1">
        <v>5</v>
      </c>
    </row>
    <row r="910" spans="1:5" ht="18" x14ac:dyDescent="0.35">
      <c r="A910" s="1" t="s">
        <v>947</v>
      </c>
      <c r="B910" s="1" t="s">
        <v>21</v>
      </c>
      <c r="C910" s="1" t="s">
        <v>82</v>
      </c>
      <c r="D910" s="1" t="s">
        <v>25</v>
      </c>
      <c r="E910" s="1">
        <v>5</v>
      </c>
    </row>
    <row r="911" spans="1:5" ht="18" x14ac:dyDescent="0.35">
      <c r="A911" s="1" t="s">
        <v>948</v>
      </c>
      <c r="B911" s="1" t="s">
        <v>31</v>
      </c>
      <c r="C911" s="1" t="s">
        <v>33</v>
      </c>
      <c r="D911" s="1" t="s">
        <v>34</v>
      </c>
      <c r="E911" s="1">
        <v>3</v>
      </c>
    </row>
    <row r="912" spans="1:5" ht="18" x14ac:dyDescent="0.35">
      <c r="A912" s="1" t="s">
        <v>949</v>
      </c>
      <c r="B912" s="1" t="s">
        <v>44</v>
      </c>
      <c r="C912" s="1" t="s">
        <v>66</v>
      </c>
      <c r="D912" s="1" t="s">
        <v>25</v>
      </c>
      <c r="E912" s="1">
        <v>5</v>
      </c>
    </row>
    <row r="913" spans="1:5" ht="18" x14ac:dyDescent="0.35">
      <c r="A913" s="1" t="s">
        <v>950</v>
      </c>
      <c r="B913" s="1" t="s">
        <v>73</v>
      </c>
      <c r="C913" s="1" t="s">
        <v>92</v>
      </c>
      <c r="D913" s="1" t="s">
        <v>34</v>
      </c>
      <c r="E913" s="1">
        <v>1</v>
      </c>
    </row>
    <row r="914" spans="1:5" ht="18" x14ac:dyDescent="0.35">
      <c r="A914" s="1" t="s">
        <v>951</v>
      </c>
      <c r="B914" s="1" t="s">
        <v>31</v>
      </c>
      <c r="C914" s="1" t="s">
        <v>82</v>
      </c>
      <c r="D914" s="1" t="s">
        <v>57</v>
      </c>
      <c r="E914" s="1">
        <v>3</v>
      </c>
    </row>
    <row r="915" spans="1:5" ht="18" x14ac:dyDescent="0.35">
      <c r="A915" s="1" t="s">
        <v>952</v>
      </c>
      <c r="B915" s="1" t="s">
        <v>2064</v>
      </c>
      <c r="C915" s="1" t="s">
        <v>82</v>
      </c>
      <c r="D915" s="1" t="s">
        <v>57</v>
      </c>
      <c r="E915" s="1">
        <v>4</v>
      </c>
    </row>
    <row r="916" spans="1:5" ht="18" x14ac:dyDescent="0.35">
      <c r="A916" s="1" t="s">
        <v>953</v>
      </c>
      <c r="B916" s="1" t="s">
        <v>70</v>
      </c>
      <c r="C916" s="1" t="s">
        <v>23</v>
      </c>
      <c r="D916" s="1" t="s">
        <v>25</v>
      </c>
      <c r="E916" s="1">
        <v>4</v>
      </c>
    </row>
    <row r="917" spans="1:5" ht="18" x14ac:dyDescent="0.35">
      <c r="A917" s="1" t="s">
        <v>954</v>
      </c>
      <c r="B917" s="1" t="s">
        <v>56</v>
      </c>
      <c r="C917" s="1" t="s">
        <v>66</v>
      </c>
      <c r="D917" s="1" t="s">
        <v>24</v>
      </c>
      <c r="E917" s="1">
        <v>2</v>
      </c>
    </row>
    <row r="918" spans="1:5" ht="18" x14ac:dyDescent="0.35">
      <c r="A918" s="1" t="s">
        <v>955</v>
      </c>
      <c r="B918" s="1" t="s">
        <v>21</v>
      </c>
      <c r="C918" s="1" t="s">
        <v>66</v>
      </c>
      <c r="D918" s="1" t="s">
        <v>57</v>
      </c>
      <c r="E918" s="1">
        <v>5</v>
      </c>
    </row>
    <row r="919" spans="1:5" ht="18" x14ac:dyDescent="0.35">
      <c r="A919" s="1" t="s">
        <v>956</v>
      </c>
      <c r="B919" s="1" t="s">
        <v>56</v>
      </c>
      <c r="C919" s="1" t="s">
        <v>82</v>
      </c>
      <c r="D919" s="1" t="s">
        <v>34</v>
      </c>
      <c r="E919" s="1">
        <v>5</v>
      </c>
    </row>
    <row r="920" spans="1:5" ht="18" x14ac:dyDescent="0.35">
      <c r="A920" s="2" t="s">
        <v>957</v>
      </c>
      <c r="B920" s="1" t="s">
        <v>31</v>
      </c>
      <c r="C920" s="1" t="s">
        <v>61</v>
      </c>
      <c r="D920" s="1" t="s">
        <v>24</v>
      </c>
      <c r="E920" s="1">
        <v>5</v>
      </c>
    </row>
    <row r="921" spans="1:5" ht="18" x14ac:dyDescent="0.35">
      <c r="A921" s="1" t="s">
        <v>958</v>
      </c>
      <c r="B921" s="1" t="s">
        <v>2064</v>
      </c>
      <c r="C921" s="1" t="s">
        <v>50</v>
      </c>
      <c r="D921" s="1" t="s">
        <v>57</v>
      </c>
      <c r="E921" s="1">
        <v>5</v>
      </c>
    </row>
    <row r="922" spans="1:5" ht="18" x14ac:dyDescent="0.35">
      <c r="A922" s="1" t="s">
        <v>959</v>
      </c>
      <c r="B922" s="1" t="s">
        <v>44</v>
      </c>
      <c r="C922" s="1" t="s">
        <v>61</v>
      </c>
      <c r="D922" s="1" t="s">
        <v>34</v>
      </c>
      <c r="E922" s="1">
        <v>2</v>
      </c>
    </row>
    <row r="923" spans="1:5" ht="18" x14ac:dyDescent="0.35">
      <c r="A923" s="1" t="s">
        <v>960</v>
      </c>
      <c r="B923" s="1" t="s">
        <v>2064</v>
      </c>
      <c r="C923" s="1" t="s">
        <v>50</v>
      </c>
      <c r="D923" s="1" t="s">
        <v>34</v>
      </c>
      <c r="E923" s="1">
        <v>3</v>
      </c>
    </row>
    <row r="924" spans="1:5" ht="18" x14ac:dyDescent="0.35">
      <c r="A924" s="1" t="s">
        <v>961</v>
      </c>
      <c r="B924" s="1" t="s">
        <v>73</v>
      </c>
      <c r="C924" s="1" t="s">
        <v>23</v>
      </c>
      <c r="D924" s="1" t="s">
        <v>34</v>
      </c>
      <c r="E924" s="1">
        <v>4</v>
      </c>
    </row>
    <row r="925" spans="1:5" ht="18" x14ac:dyDescent="0.35">
      <c r="A925" s="1" t="s">
        <v>962</v>
      </c>
      <c r="B925" s="1" t="s">
        <v>31</v>
      </c>
      <c r="C925" s="1" t="s">
        <v>33</v>
      </c>
      <c r="D925" s="1" t="s">
        <v>25</v>
      </c>
      <c r="E925" s="1">
        <v>1</v>
      </c>
    </row>
    <row r="926" spans="1:5" ht="18" x14ac:dyDescent="0.35">
      <c r="A926" s="1" t="s">
        <v>963</v>
      </c>
      <c r="B926" s="1" t="s">
        <v>21</v>
      </c>
      <c r="C926" s="1" t="s">
        <v>61</v>
      </c>
      <c r="D926" s="1" t="s">
        <v>57</v>
      </c>
      <c r="E926" s="1">
        <v>5</v>
      </c>
    </row>
    <row r="927" spans="1:5" ht="18" x14ac:dyDescent="0.35">
      <c r="A927" s="1" t="s">
        <v>964</v>
      </c>
      <c r="B927" s="1" t="s">
        <v>21</v>
      </c>
      <c r="C927" s="1" t="s">
        <v>23</v>
      </c>
      <c r="D927" s="1" t="s">
        <v>25</v>
      </c>
      <c r="E927" s="1">
        <v>5</v>
      </c>
    </row>
    <row r="928" spans="1:5" ht="18" x14ac:dyDescent="0.35">
      <c r="A928" s="1" t="s">
        <v>965</v>
      </c>
      <c r="B928" s="1" t="s">
        <v>73</v>
      </c>
      <c r="C928" s="1" t="s">
        <v>50</v>
      </c>
      <c r="D928" s="1" t="s">
        <v>57</v>
      </c>
      <c r="E928" s="1">
        <v>3</v>
      </c>
    </row>
    <row r="929" spans="1:5" ht="18" x14ac:dyDescent="0.35">
      <c r="A929" s="1" t="s">
        <v>966</v>
      </c>
      <c r="B929" s="1" t="s">
        <v>56</v>
      </c>
      <c r="C929" s="1" t="s">
        <v>82</v>
      </c>
      <c r="D929" s="1" t="s">
        <v>25</v>
      </c>
      <c r="E929" s="1">
        <v>3</v>
      </c>
    </row>
    <row r="930" spans="1:5" ht="18" x14ac:dyDescent="0.35">
      <c r="A930" s="1" t="s">
        <v>967</v>
      </c>
      <c r="B930" s="1" t="s">
        <v>70</v>
      </c>
      <c r="C930" s="1" t="s">
        <v>92</v>
      </c>
      <c r="D930" s="1" t="s">
        <v>34</v>
      </c>
      <c r="E930" s="1">
        <v>3</v>
      </c>
    </row>
    <row r="931" spans="1:5" ht="18" x14ac:dyDescent="0.35">
      <c r="A931" s="1" t="s">
        <v>968</v>
      </c>
      <c r="B931" s="1" t="s">
        <v>73</v>
      </c>
      <c r="C931" s="1" t="s">
        <v>66</v>
      </c>
      <c r="D931" s="1" t="s">
        <v>24</v>
      </c>
      <c r="E931" s="1">
        <v>5</v>
      </c>
    </row>
    <row r="932" spans="1:5" ht="18" x14ac:dyDescent="0.35">
      <c r="A932" s="2" t="s">
        <v>969</v>
      </c>
      <c r="B932" s="1" t="s">
        <v>31</v>
      </c>
      <c r="C932" s="1" t="s">
        <v>82</v>
      </c>
      <c r="D932" s="1" t="s">
        <v>57</v>
      </c>
      <c r="E932" s="1">
        <v>2</v>
      </c>
    </row>
    <row r="933" spans="1:5" ht="18" x14ac:dyDescent="0.35">
      <c r="A933" s="1" t="s">
        <v>970</v>
      </c>
      <c r="B933" s="1" t="s">
        <v>73</v>
      </c>
      <c r="C933" s="1" t="s">
        <v>33</v>
      </c>
      <c r="D933" s="1" t="s">
        <v>34</v>
      </c>
      <c r="E933" s="1">
        <v>3</v>
      </c>
    </row>
    <row r="934" spans="1:5" ht="18" x14ac:dyDescent="0.35">
      <c r="A934" s="1" t="s">
        <v>971</v>
      </c>
      <c r="B934" s="1" t="s">
        <v>2064</v>
      </c>
      <c r="C934" s="1" t="s">
        <v>82</v>
      </c>
      <c r="D934" s="1" t="s">
        <v>34</v>
      </c>
      <c r="E934" s="1">
        <v>4</v>
      </c>
    </row>
    <row r="935" spans="1:5" ht="18" x14ac:dyDescent="0.35">
      <c r="A935" s="1" t="s">
        <v>972</v>
      </c>
      <c r="B935" s="1" t="s">
        <v>2064</v>
      </c>
      <c r="C935" s="1" t="s">
        <v>66</v>
      </c>
      <c r="D935" s="1" t="s">
        <v>24</v>
      </c>
      <c r="E935" s="1">
        <v>4</v>
      </c>
    </row>
    <row r="936" spans="1:5" ht="18" x14ac:dyDescent="0.35">
      <c r="A936" s="1" t="s">
        <v>973</v>
      </c>
      <c r="B936" s="1" t="s">
        <v>31</v>
      </c>
      <c r="C936" s="1" t="s">
        <v>82</v>
      </c>
      <c r="D936" s="1" t="s">
        <v>34</v>
      </c>
      <c r="E936" s="1">
        <v>3</v>
      </c>
    </row>
    <row r="937" spans="1:5" ht="18" x14ac:dyDescent="0.35">
      <c r="A937" s="1" t="s">
        <v>974</v>
      </c>
      <c r="B937" s="1" t="s">
        <v>56</v>
      </c>
      <c r="C937" s="1" t="s">
        <v>50</v>
      </c>
      <c r="D937" s="1" t="s">
        <v>57</v>
      </c>
      <c r="E937" s="1">
        <v>3</v>
      </c>
    </row>
    <row r="938" spans="1:5" ht="18" x14ac:dyDescent="0.35">
      <c r="A938" s="1">
        <v>57495429</v>
      </c>
      <c r="B938" s="1" t="s">
        <v>2064</v>
      </c>
      <c r="C938" s="1" t="s">
        <v>23</v>
      </c>
      <c r="D938" s="1" t="s">
        <v>57</v>
      </c>
      <c r="E938" s="1">
        <v>1</v>
      </c>
    </row>
    <row r="939" spans="1:5" ht="18" x14ac:dyDescent="0.35">
      <c r="A939" s="1">
        <v>1515261</v>
      </c>
      <c r="B939" s="1" t="s">
        <v>21</v>
      </c>
      <c r="C939" s="1" t="s">
        <v>92</v>
      </c>
      <c r="D939" s="1" t="s">
        <v>24</v>
      </c>
      <c r="E939" s="1">
        <v>1</v>
      </c>
    </row>
    <row r="940" spans="1:5" ht="18" x14ac:dyDescent="0.35">
      <c r="A940" s="1" t="s">
        <v>975</v>
      </c>
      <c r="B940" s="1" t="s">
        <v>56</v>
      </c>
      <c r="C940" s="1" t="s">
        <v>33</v>
      </c>
      <c r="D940" s="1" t="s">
        <v>34</v>
      </c>
      <c r="E940" s="1">
        <v>4</v>
      </c>
    </row>
    <row r="941" spans="1:5" ht="18" x14ac:dyDescent="0.35">
      <c r="A941" s="1" t="s">
        <v>976</v>
      </c>
      <c r="B941" s="1" t="s">
        <v>31</v>
      </c>
      <c r="C941" s="1" t="s">
        <v>61</v>
      </c>
      <c r="D941" s="1" t="s">
        <v>24</v>
      </c>
      <c r="E941" s="1">
        <v>4</v>
      </c>
    </row>
    <row r="942" spans="1:5" ht="18" x14ac:dyDescent="0.35">
      <c r="A942" s="1" t="s">
        <v>977</v>
      </c>
      <c r="B942" s="1" t="s">
        <v>44</v>
      </c>
      <c r="C942" s="1" t="s">
        <v>61</v>
      </c>
      <c r="D942" s="1" t="s">
        <v>34</v>
      </c>
      <c r="E942" s="1">
        <v>1</v>
      </c>
    </row>
    <row r="943" spans="1:5" ht="18" x14ac:dyDescent="0.35">
      <c r="A943" s="1" t="s">
        <v>978</v>
      </c>
      <c r="B943" s="1" t="s">
        <v>70</v>
      </c>
      <c r="C943" s="1" t="s">
        <v>61</v>
      </c>
      <c r="D943" s="1" t="s">
        <v>24</v>
      </c>
      <c r="E943" s="1">
        <v>2</v>
      </c>
    </row>
    <row r="944" spans="1:5" ht="18" x14ac:dyDescent="0.35">
      <c r="A944" s="1" t="s">
        <v>979</v>
      </c>
      <c r="B944" s="1" t="s">
        <v>70</v>
      </c>
      <c r="C944" s="1" t="s">
        <v>23</v>
      </c>
      <c r="D944" s="1" t="s">
        <v>25</v>
      </c>
      <c r="E944" s="1">
        <v>4</v>
      </c>
    </row>
    <row r="945" spans="1:5" ht="18" x14ac:dyDescent="0.35">
      <c r="A945" s="1" t="s">
        <v>980</v>
      </c>
      <c r="B945" s="1" t="s">
        <v>44</v>
      </c>
      <c r="C945" s="1" t="s">
        <v>23</v>
      </c>
      <c r="D945" s="1" t="s">
        <v>34</v>
      </c>
      <c r="E945" s="1">
        <v>3</v>
      </c>
    </row>
    <row r="946" spans="1:5" ht="18" x14ac:dyDescent="0.35">
      <c r="A946" s="1" t="s">
        <v>981</v>
      </c>
      <c r="B946" s="1" t="s">
        <v>44</v>
      </c>
      <c r="C946" s="1" t="s">
        <v>50</v>
      </c>
      <c r="D946" s="1" t="s">
        <v>57</v>
      </c>
      <c r="E946" s="1">
        <v>5</v>
      </c>
    </row>
    <row r="947" spans="1:5" ht="18" x14ac:dyDescent="0.35">
      <c r="A947" s="1" t="s">
        <v>982</v>
      </c>
      <c r="B947" s="1" t="s">
        <v>70</v>
      </c>
      <c r="C947" s="1" t="s">
        <v>82</v>
      </c>
      <c r="D947" s="1" t="s">
        <v>57</v>
      </c>
      <c r="E947" s="1">
        <v>2</v>
      </c>
    </row>
    <row r="948" spans="1:5" ht="18" x14ac:dyDescent="0.35">
      <c r="A948" s="1" t="s">
        <v>983</v>
      </c>
      <c r="B948" s="1" t="s">
        <v>44</v>
      </c>
      <c r="C948" s="1" t="s">
        <v>82</v>
      </c>
      <c r="D948" s="1" t="s">
        <v>57</v>
      </c>
      <c r="E948" s="1">
        <v>1</v>
      </c>
    </row>
    <row r="949" spans="1:5" ht="18" x14ac:dyDescent="0.35">
      <c r="A949" s="1" t="s">
        <v>984</v>
      </c>
      <c r="B949" s="1" t="s">
        <v>21</v>
      </c>
      <c r="C949" s="1" t="s">
        <v>92</v>
      </c>
      <c r="D949" s="1" t="s">
        <v>25</v>
      </c>
      <c r="E949" s="1">
        <v>1</v>
      </c>
    </row>
    <row r="950" spans="1:5" ht="18" x14ac:dyDescent="0.35">
      <c r="A950" s="1" t="s">
        <v>985</v>
      </c>
      <c r="B950" s="1" t="s">
        <v>2064</v>
      </c>
      <c r="C950" s="1" t="s">
        <v>33</v>
      </c>
      <c r="D950" s="1" t="s">
        <v>24</v>
      </c>
      <c r="E950" s="1">
        <v>3</v>
      </c>
    </row>
    <row r="951" spans="1:5" ht="18" x14ac:dyDescent="0.35">
      <c r="A951" s="1">
        <v>26426491</v>
      </c>
      <c r="B951" s="1" t="s">
        <v>70</v>
      </c>
      <c r="C951" s="1" t="s">
        <v>33</v>
      </c>
      <c r="D951" s="1" t="s">
        <v>57</v>
      </c>
      <c r="E951" s="1">
        <v>3</v>
      </c>
    </row>
    <row r="952" spans="1:5" ht="18" x14ac:dyDescent="0.35">
      <c r="A952" s="1" t="s">
        <v>986</v>
      </c>
      <c r="B952" s="1" t="s">
        <v>56</v>
      </c>
      <c r="C952" s="1" t="s">
        <v>66</v>
      </c>
      <c r="D952" s="1" t="s">
        <v>34</v>
      </c>
      <c r="E952" s="1">
        <v>3</v>
      </c>
    </row>
    <row r="953" spans="1:5" ht="18" x14ac:dyDescent="0.35">
      <c r="A953" s="1" t="s">
        <v>987</v>
      </c>
      <c r="B953" s="1" t="s">
        <v>56</v>
      </c>
      <c r="C953" s="1" t="s">
        <v>82</v>
      </c>
      <c r="D953" s="1" t="s">
        <v>34</v>
      </c>
      <c r="E953" s="1">
        <v>3</v>
      </c>
    </row>
    <row r="954" spans="1:5" ht="18" x14ac:dyDescent="0.35">
      <c r="A954" s="1" t="s">
        <v>988</v>
      </c>
      <c r="B954" s="1" t="s">
        <v>21</v>
      </c>
      <c r="C954" s="1" t="s">
        <v>33</v>
      </c>
      <c r="D954" s="1" t="s">
        <v>57</v>
      </c>
      <c r="E954" s="1">
        <v>2</v>
      </c>
    </row>
    <row r="955" spans="1:5" ht="18" x14ac:dyDescent="0.35">
      <c r="A955" s="1" t="s">
        <v>989</v>
      </c>
      <c r="B955" s="1" t="s">
        <v>31</v>
      </c>
      <c r="C955" s="1" t="s">
        <v>33</v>
      </c>
      <c r="D955" s="1" t="s">
        <v>24</v>
      </c>
      <c r="E955" s="1">
        <v>2</v>
      </c>
    </row>
    <row r="956" spans="1:5" ht="18" x14ac:dyDescent="0.35">
      <c r="A956" s="1" t="s">
        <v>990</v>
      </c>
      <c r="B956" s="1" t="s">
        <v>31</v>
      </c>
      <c r="C956" s="1" t="s">
        <v>66</v>
      </c>
      <c r="D956" s="1" t="s">
        <v>57</v>
      </c>
      <c r="E956" s="1">
        <v>3</v>
      </c>
    </row>
    <row r="957" spans="1:5" ht="18" x14ac:dyDescent="0.35">
      <c r="A957" s="1" t="s">
        <v>991</v>
      </c>
      <c r="B957" s="1" t="s">
        <v>31</v>
      </c>
      <c r="C957" s="1" t="s">
        <v>50</v>
      </c>
      <c r="D957" s="1" t="s">
        <v>25</v>
      </c>
      <c r="E957" s="1">
        <v>5</v>
      </c>
    </row>
    <row r="958" spans="1:5" ht="18" x14ac:dyDescent="0.35">
      <c r="A958" s="1" t="s">
        <v>992</v>
      </c>
      <c r="B958" s="1" t="s">
        <v>73</v>
      </c>
      <c r="C958" s="1" t="s">
        <v>66</v>
      </c>
      <c r="D958" s="1" t="s">
        <v>34</v>
      </c>
      <c r="E958" s="1">
        <v>2</v>
      </c>
    </row>
    <row r="959" spans="1:5" ht="18" x14ac:dyDescent="0.35">
      <c r="A959" s="1" t="s">
        <v>993</v>
      </c>
      <c r="B959" s="1" t="s">
        <v>56</v>
      </c>
      <c r="C959" s="1" t="s">
        <v>82</v>
      </c>
      <c r="D959" s="1" t="s">
        <v>57</v>
      </c>
      <c r="E959" s="1">
        <v>2</v>
      </c>
    </row>
    <row r="960" spans="1:5" ht="18" x14ac:dyDescent="0.35">
      <c r="A960" s="1" t="s">
        <v>994</v>
      </c>
      <c r="B960" s="1" t="s">
        <v>70</v>
      </c>
      <c r="C960" s="1" t="s">
        <v>92</v>
      </c>
      <c r="D960" s="1" t="s">
        <v>25</v>
      </c>
      <c r="E960" s="1">
        <v>4</v>
      </c>
    </row>
    <row r="961" spans="1:5" ht="18" x14ac:dyDescent="0.35">
      <c r="A961" s="1" t="s">
        <v>995</v>
      </c>
      <c r="B961" s="1" t="s">
        <v>31</v>
      </c>
      <c r="C961" s="1" t="s">
        <v>61</v>
      </c>
      <c r="D961" s="1" t="s">
        <v>57</v>
      </c>
      <c r="E961" s="1">
        <v>5</v>
      </c>
    </row>
    <row r="962" spans="1:5" ht="18" x14ac:dyDescent="0.35">
      <c r="A962" s="1" t="s">
        <v>996</v>
      </c>
      <c r="B962" s="1" t="s">
        <v>56</v>
      </c>
      <c r="C962" s="1" t="s">
        <v>50</v>
      </c>
      <c r="D962" s="1" t="s">
        <v>34</v>
      </c>
      <c r="E962" s="1">
        <v>2</v>
      </c>
    </row>
    <row r="963" spans="1:5" ht="18" x14ac:dyDescent="0.35">
      <c r="A963" s="1" t="s">
        <v>997</v>
      </c>
      <c r="B963" s="1" t="s">
        <v>31</v>
      </c>
      <c r="C963" s="1" t="s">
        <v>61</v>
      </c>
      <c r="D963" s="1" t="s">
        <v>34</v>
      </c>
      <c r="E963" s="1">
        <v>5</v>
      </c>
    </row>
    <row r="964" spans="1:5" ht="18" x14ac:dyDescent="0.35">
      <c r="A964" s="1" t="s">
        <v>998</v>
      </c>
      <c r="B964" s="1" t="s">
        <v>44</v>
      </c>
      <c r="C964" s="1" t="s">
        <v>50</v>
      </c>
      <c r="D964" s="1" t="s">
        <v>34</v>
      </c>
      <c r="E964" s="1">
        <v>2</v>
      </c>
    </row>
    <row r="965" spans="1:5" ht="18" x14ac:dyDescent="0.35">
      <c r="A965" s="1" t="s">
        <v>999</v>
      </c>
      <c r="B965" s="1" t="s">
        <v>2064</v>
      </c>
      <c r="C965" s="1" t="s">
        <v>33</v>
      </c>
      <c r="D965" s="1" t="s">
        <v>34</v>
      </c>
      <c r="E965" s="1">
        <v>1</v>
      </c>
    </row>
    <row r="966" spans="1:5" ht="18" x14ac:dyDescent="0.35">
      <c r="A966" s="1" t="s">
        <v>1000</v>
      </c>
      <c r="B966" s="1" t="s">
        <v>21</v>
      </c>
      <c r="C966" s="1" t="s">
        <v>82</v>
      </c>
      <c r="D966" s="1" t="s">
        <v>57</v>
      </c>
      <c r="E966" s="1">
        <v>2</v>
      </c>
    </row>
    <row r="967" spans="1:5" ht="18" x14ac:dyDescent="0.35">
      <c r="A967" s="1" t="s">
        <v>1001</v>
      </c>
      <c r="B967" s="1" t="s">
        <v>73</v>
      </c>
      <c r="C967" s="1" t="s">
        <v>61</v>
      </c>
      <c r="D967" s="1" t="s">
        <v>34</v>
      </c>
      <c r="E967" s="1">
        <v>4</v>
      </c>
    </row>
    <row r="968" spans="1:5" ht="18" x14ac:dyDescent="0.35">
      <c r="A968" s="1" t="s">
        <v>1002</v>
      </c>
      <c r="B968" s="1" t="s">
        <v>2064</v>
      </c>
      <c r="C968" s="1" t="s">
        <v>61</v>
      </c>
      <c r="D968" s="1" t="s">
        <v>34</v>
      </c>
      <c r="E968" s="1">
        <v>3</v>
      </c>
    </row>
    <row r="969" spans="1:5" ht="18" x14ac:dyDescent="0.35">
      <c r="A969" s="1" t="s">
        <v>1003</v>
      </c>
      <c r="B969" s="1" t="s">
        <v>70</v>
      </c>
      <c r="C969" s="1" t="s">
        <v>82</v>
      </c>
      <c r="D969" s="1" t="s">
        <v>34</v>
      </c>
      <c r="E969" s="1">
        <v>3</v>
      </c>
    </row>
    <row r="970" spans="1:5" ht="18" x14ac:dyDescent="0.35">
      <c r="A970" s="1" t="s">
        <v>1004</v>
      </c>
      <c r="B970" s="1" t="s">
        <v>70</v>
      </c>
      <c r="C970" s="1" t="s">
        <v>66</v>
      </c>
      <c r="D970" s="1" t="s">
        <v>34</v>
      </c>
      <c r="E970" s="1">
        <v>3</v>
      </c>
    </row>
    <row r="971" spans="1:5" ht="18" x14ac:dyDescent="0.35">
      <c r="A971" s="1" t="s">
        <v>1005</v>
      </c>
      <c r="B971" s="1" t="s">
        <v>56</v>
      </c>
      <c r="C971" s="1" t="s">
        <v>82</v>
      </c>
      <c r="D971" s="1" t="s">
        <v>57</v>
      </c>
      <c r="E971" s="1">
        <v>3</v>
      </c>
    </row>
    <row r="972" spans="1:5" ht="18" x14ac:dyDescent="0.35">
      <c r="A972" s="1" t="s">
        <v>1006</v>
      </c>
      <c r="B972" s="1" t="s">
        <v>44</v>
      </c>
      <c r="C972" s="1" t="s">
        <v>66</v>
      </c>
      <c r="D972" s="1" t="s">
        <v>57</v>
      </c>
      <c r="E972" s="1">
        <v>4</v>
      </c>
    </row>
    <row r="973" spans="1:5" ht="18" x14ac:dyDescent="0.35">
      <c r="A973" s="1" t="s">
        <v>1007</v>
      </c>
      <c r="B973" s="1" t="s">
        <v>56</v>
      </c>
      <c r="C973" s="1" t="s">
        <v>50</v>
      </c>
      <c r="D973" s="1" t="s">
        <v>24</v>
      </c>
      <c r="E973" s="1">
        <v>1</v>
      </c>
    </row>
    <row r="974" spans="1:5" ht="18" x14ac:dyDescent="0.35">
      <c r="A974" s="1" t="s">
        <v>1008</v>
      </c>
      <c r="B974" s="1" t="s">
        <v>70</v>
      </c>
      <c r="C974" s="1" t="s">
        <v>92</v>
      </c>
      <c r="D974" s="1" t="s">
        <v>34</v>
      </c>
      <c r="E974" s="1">
        <v>2</v>
      </c>
    </row>
    <row r="975" spans="1:5" ht="18" x14ac:dyDescent="0.35">
      <c r="A975" s="1" t="s">
        <v>1009</v>
      </c>
      <c r="B975" s="1" t="s">
        <v>56</v>
      </c>
      <c r="C975" s="1" t="s">
        <v>33</v>
      </c>
      <c r="D975" s="1" t="s">
        <v>25</v>
      </c>
      <c r="E975" s="1">
        <v>2</v>
      </c>
    </row>
    <row r="976" spans="1:5" ht="18" x14ac:dyDescent="0.35">
      <c r="A976" s="2">
        <v>36400000000000</v>
      </c>
      <c r="B976" s="1" t="s">
        <v>21</v>
      </c>
      <c r="C976" s="1" t="s">
        <v>66</v>
      </c>
      <c r="D976" s="1" t="s">
        <v>25</v>
      </c>
      <c r="E976" s="1">
        <v>4</v>
      </c>
    </row>
    <row r="977" spans="1:5" ht="18" x14ac:dyDescent="0.35">
      <c r="A977" s="1" t="s">
        <v>1010</v>
      </c>
      <c r="B977" s="1" t="s">
        <v>56</v>
      </c>
      <c r="C977" s="1" t="s">
        <v>82</v>
      </c>
      <c r="D977" s="1" t="s">
        <v>34</v>
      </c>
      <c r="E977" s="1">
        <v>5</v>
      </c>
    </row>
    <row r="978" spans="1:5" ht="18" x14ac:dyDescent="0.35">
      <c r="A978" s="1" t="s">
        <v>1011</v>
      </c>
      <c r="B978" s="1" t="s">
        <v>21</v>
      </c>
      <c r="C978" s="1" t="s">
        <v>33</v>
      </c>
      <c r="D978" s="1" t="s">
        <v>57</v>
      </c>
      <c r="E978" s="1">
        <v>5</v>
      </c>
    </row>
    <row r="979" spans="1:5" ht="18" x14ac:dyDescent="0.35">
      <c r="A979" s="1" t="s">
        <v>1012</v>
      </c>
      <c r="B979" s="1" t="s">
        <v>56</v>
      </c>
      <c r="C979" s="1" t="s">
        <v>66</v>
      </c>
      <c r="D979" s="1" t="s">
        <v>34</v>
      </c>
      <c r="E979" s="1">
        <v>1</v>
      </c>
    </row>
    <row r="980" spans="1:5" ht="18" x14ac:dyDescent="0.35">
      <c r="A980" s="1" t="s">
        <v>1013</v>
      </c>
      <c r="B980" s="1" t="s">
        <v>21</v>
      </c>
      <c r="C980" s="1" t="s">
        <v>66</v>
      </c>
      <c r="D980" s="1" t="s">
        <v>24</v>
      </c>
      <c r="E980" s="1">
        <v>5</v>
      </c>
    </row>
    <row r="981" spans="1:5" ht="18" x14ac:dyDescent="0.35">
      <c r="A981" s="1" t="s">
        <v>1014</v>
      </c>
      <c r="B981" s="1" t="s">
        <v>56</v>
      </c>
      <c r="C981" s="1" t="s">
        <v>50</v>
      </c>
      <c r="D981" s="1" t="s">
        <v>24</v>
      </c>
      <c r="E981" s="1">
        <v>4</v>
      </c>
    </row>
    <row r="982" spans="1:5" ht="18" x14ac:dyDescent="0.35">
      <c r="A982" s="1" t="s">
        <v>1015</v>
      </c>
      <c r="B982" s="1" t="s">
        <v>70</v>
      </c>
      <c r="C982" s="1" t="s">
        <v>61</v>
      </c>
      <c r="D982" s="1" t="s">
        <v>34</v>
      </c>
      <c r="E982" s="1">
        <v>2</v>
      </c>
    </row>
    <row r="983" spans="1:5" ht="18" x14ac:dyDescent="0.35">
      <c r="A983" s="1" t="s">
        <v>1016</v>
      </c>
      <c r="B983" s="1" t="s">
        <v>73</v>
      </c>
      <c r="C983" s="1" t="s">
        <v>23</v>
      </c>
      <c r="D983" s="1" t="s">
        <v>34</v>
      </c>
      <c r="E983" s="1">
        <v>5</v>
      </c>
    </row>
    <row r="984" spans="1:5" ht="18" x14ac:dyDescent="0.35">
      <c r="A984" s="1" t="s">
        <v>1017</v>
      </c>
      <c r="B984" s="1" t="s">
        <v>2064</v>
      </c>
      <c r="C984" s="1" t="s">
        <v>33</v>
      </c>
      <c r="D984" s="1" t="s">
        <v>34</v>
      </c>
      <c r="E984" s="1">
        <v>3</v>
      </c>
    </row>
    <row r="985" spans="1:5" ht="18" x14ac:dyDescent="0.35">
      <c r="A985" s="1" t="s">
        <v>1018</v>
      </c>
      <c r="B985" s="1" t="s">
        <v>70</v>
      </c>
      <c r="C985" s="1" t="s">
        <v>23</v>
      </c>
      <c r="D985" s="1" t="s">
        <v>24</v>
      </c>
      <c r="E985" s="1">
        <v>1</v>
      </c>
    </row>
    <row r="986" spans="1:5" ht="18" x14ac:dyDescent="0.35">
      <c r="A986" s="1" t="s">
        <v>1019</v>
      </c>
      <c r="B986" s="1" t="s">
        <v>44</v>
      </c>
      <c r="C986" s="1" t="s">
        <v>82</v>
      </c>
      <c r="D986" s="1" t="s">
        <v>57</v>
      </c>
      <c r="E986" s="1">
        <v>2</v>
      </c>
    </row>
    <row r="987" spans="1:5" ht="18" x14ac:dyDescent="0.35">
      <c r="A987" s="1" t="s">
        <v>1020</v>
      </c>
      <c r="B987" s="1" t="s">
        <v>44</v>
      </c>
      <c r="C987" s="1" t="s">
        <v>66</v>
      </c>
      <c r="D987" s="1" t="s">
        <v>34</v>
      </c>
      <c r="E987" s="1">
        <v>3</v>
      </c>
    </row>
    <row r="988" spans="1:5" ht="18" x14ac:dyDescent="0.35">
      <c r="A988" s="1" t="s">
        <v>1021</v>
      </c>
      <c r="B988" s="1" t="s">
        <v>44</v>
      </c>
      <c r="C988" s="1" t="s">
        <v>92</v>
      </c>
      <c r="D988" s="1" t="s">
        <v>25</v>
      </c>
      <c r="E988" s="1">
        <v>4</v>
      </c>
    </row>
    <row r="989" spans="1:5" ht="18" x14ac:dyDescent="0.35">
      <c r="A989" s="1" t="s">
        <v>1022</v>
      </c>
      <c r="B989" s="1" t="s">
        <v>2064</v>
      </c>
      <c r="C989" s="1" t="s">
        <v>61</v>
      </c>
      <c r="D989" s="1" t="s">
        <v>34</v>
      </c>
      <c r="E989" s="1">
        <v>2</v>
      </c>
    </row>
    <row r="990" spans="1:5" ht="18" x14ac:dyDescent="0.35">
      <c r="A990" s="1" t="s">
        <v>1023</v>
      </c>
      <c r="B990" s="1" t="s">
        <v>31</v>
      </c>
      <c r="C990" s="1" t="s">
        <v>61</v>
      </c>
      <c r="D990" s="1" t="s">
        <v>57</v>
      </c>
      <c r="E990" s="1">
        <v>4</v>
      </c>
    </row>
    <row r="991" spans="1:5" ht="18" x14ac:dyDescent="0.35">
      <c r="A991" s="1" t="s">
        <v>1024</v>
      </c>
      <c r="B991" s="1" t="s">
        <v>70</v>
      </c>
      <c r="C991" s="1" t="s">
        <v>92</v>
      </c>
      <c r="D991" s="1" t="s">
        <v>57</v>
      </c>
      <c r="E991" s="1">
        <v>5</v>
      </c>
    </row>
    <row r="992" spans="1:5" ht="18" x14ac:dyDescent="0.35">
      <c r="A992" s="1" t="s">
        <v>1025</v>
      </c>
      <c r="B992" s="1" t="s">
        <v>31</v>
      </c>
      <c r="C992" s="1" t="s">
        <v>50</v>
      </c>
      <c r="D992" s="1" t="s">
        <v>24</v>
      </c>
      <c r="E992" s="1">
        <v>5</v>
      </c>
    </row>
    <row r="993" spans="1:5" ht="18" x14ac:dyDescent="0.35">
      <c r="A993" s="1" t="s">
        <v>1026</v>
      </c>
      <c r="B993" s="1" t="s">
        <v>21</v>
      </c>
      <c r="C993" s="1" t="s">
        <v>23</v>
      </c>
      <c r="D993" s="1" t="s">
        <v>25</v>
      </c>
      <c r="E993" s="1">
        <v>5</v>
      </c>
    </row>
    <row r="994" spans="1:5" ht="18" x14ac:dyDescent="0.35">
      <c r="A994" s="1" t="s">
        <v>1027</v>
      </c>
      <c r="B994" s="1" t="s">
        <v>21</v>
      </c>
      <c r="C994" s="1" t="s">
        <v>92</v>
      </c>
      <c r="D994" s="1" t="s">
        <v>34</v>
      </c>
      <c r="E994" s="1">
        <v>5</v>
      </c>
    </row>
    <row r="995" spans="1:5" ht="18" x14ac:dyDescent="0.35">
      <c r="A995" s="1" t="s">
        <v>1028</v>
      </c>
      <c r="B995" s="1" t="s">
        <v>31</v>
      </c>
      <c r="C995" s="1" t="s">
        <v>66</v>
      </c>
      <c r="D995" s="1" t="s">
        <v>25</v>
      </c>
      <c r="E995" s="1">
        <v>4</v>
      </c>
    </row>
    <row r="996" spans="1:5" ht="18" x14ac:dyDescent="0.35">
      <c r="A996" s="1" t="s">
        <v>1029</v>
      </c>
      <c r="B996" s="1" t="s">
        <v>73</v>
      </c>
      <c r="C996" s="1" t="s">
        <v>92</v>
      </c>
      <c r="D996" s="1" t="s">
        <v>24</v>
      </c>
      <c r="E996" s="1">
        <v>5</v>
      </c>
    </row>
    <row r="997" spans="1:5" ht="18" x14ac:dyDescent="0.35">
      <c r="A997" s="1" t="s">
        <v>1030</v>
      </c>
      <c r="B997" s="1" t="s">
        <v>2064</v>
      </c>
      <c r="C997" s="1" t="s">
        <v>23</v>
      </c>
      <c r="D997" s="1" t="s">
        <v>24</v>
      </c>
      <c r="E997" s="1">
        <v>4</v>
      </c>
    </row>
    <row r="998" spans="1:5" ht="18" x14ac:dyDescent="0.35">
      <c r="A998" s="1" t="s">
        <v>1031</v>
      </c>
      <c r="B998" s="1" t="s">
        <v>70</v>
      </c>
      <c r="C998" s="1" t="s">
        <v>66</v>
      </c>
      <c r="D998" s="1" t="s">
        <v>25</v>
      </c>
      <c r="E998" s="1">
        <v>5</v>
      </c>
    </row>
    <row r="999" spans="1:5" ht="18" x14ac:dyDescent="0.35">
      <c r="A999" s="1" t="s">
        <v>1032</v>
      </c>
      <c r="B999" s="1" t="s">
        <v>21</v>
      </c>
      <c r="C999" s="1" t="s">
        <v>50</v>
      </c>
      <c r="D999" s="1" t="s">
        <v>24</v>
      </c>
      <c r="E999" s="1">
        <v>4</v>
      </c>
    </row>
    <row r="1000" spans="1:5" ht="18" x14ac:dyDescent="0.35">
      <c r="A1000" s="1" t="s">
        <v>1033</v>
      </c>
      <c r="B1000" s="1" t="s">
        <v>2064</v>
      </c>
      <c r="C1000" s="1" t="s">
        <v>23</v>
      </c>
      <c r="D1000" s="1" t="s">
        <v>34</v>
      </c>
      <c r="E1000" s="1">
        <v>2</v>
      </c>
    </row>
    <row r="1001" spans="1:5" ht="18" x14ac:dyDescent="0.35">
      <c r="A1001" s="1" t="s">
        <v>1034</v>
      </c>
      <c r="B1001" s="1" t="s">
        <v>73</v>
      </c>
      <c r="C1001" s="1" t="s">
        <v>50</v>
      </c>
      <c r="D1001" s="1" t="s">
        <v>25</v>
      </c>
      <c r="E1001" s="1">
        <v>3</v>
      </c>
    </row>
    <row r="1002" spans="1:5" ht="18" x14ac:dyDescent="0.35">
      <c r="A1002" s="1" t="s">
        <v>1035</v>
      </c>
      <c r="B1002" s="1" t="s">
        <v>21</v>
      </c>
      <c r="C1002" s="1" t="s">
        <v>23</v>
      </c>
      <c r="D1002" s="1" t="s">
        <v>34</v>
      </c>
      <c r="E1002" s="1">
        <v>1</v>
      </c>
    </row>
    <row r="1003" spans="1:5" ht="18" x14ac:dyDescent="0.35">
      <c r="A1003" s="1" t="s">
        <v>1036</v>
      </c>
      <c r="B1003" s="1" t="s">
        <v>2064</v>
      </c>
      <c r="C1003" s="1" t="s">
        <v>23</v>
      </c>
      <c r="D1003" s="1" t="s">
        <v>34</v>
      </c>
      <c r="E1003" s="1">
        <v>2</v>
      </c>
    </row>
    <row r="1004" spans="1:5" ht="18" x14ac:dyDescent="0.35">
      <c r="A1004" s="1" t="s">
        <v>1037</v>
      </c>
      <c r="B1004" s="1" t="s">
        <v>44</v>
      </c>
      <c r="C1004" s="1" t="s">
        <v>82</v>
      </c>
      <c r="D1004" s="1" t="s">
        <v>24</v>
      </c>
      <c r="E1004" s="1">
        <v>4</v>
      </c>
    </row>
    <row r="1005" spans="1:5" ht="18" x14ac:dyDescent="0.35">
      <c r="A1005" s="1" t="s">
        <v>1038</v>
      </c>
      <c r="B1005" s="1" t="s">
        <v>31</v>
      </c>
      <c r="C1005" s="1" t="s">
        <v>50</v>
      </c>
      <c r="D1005" s="1" t="s">
        <v>25</v>
      </c>
      <c r="E1005" s="1">
        <v>4</v>
      </c>
    </row>
    <row r="1006" spans="1:5" ht="18" x14ac:dyDescent="0.35">
      <c r="A1006" s="1" t="s">
        <v>1039</v>
      </c>
      <c r="B1006" s="1" t="s">
        <v>56</v>
      </c>
      <c r="C1006" s="1" t="s">
        <v>66</v>
      </c>
      <c r="D1006" s="1" t="s">
        <v>25</v>
      </c>
      <c r="E1006" s="1">
        <v>1</v>
      </c>
    </row>
    <row r="1007" spans="1:5" ht="18" x14ac:dyDescent="0.35">
      <c r="A1007" s="1" t="s">
        <v>1040</v>
      </c>
      <c r="B1007" s="1" t="s">
        <v>21</v>
      </c>
      <c r="C1007" s="1" t="s">
        <v>33</v>
      </c>
      <c r="D1007" s="1" t="s">
        <v>34</v>
      </c>
      <c r="E1007" s="1">
        <v>5</v>
      </c>
    </row>
    <row r="1008" spans="1:5" ht="18" x14ac:dyDescent="0.35">
      <c r="A1008" s="1" t="s">
        <v>1041</v>
      </c>
      <c r="B1008" s="1" t="s">
        <v>44</v>
      </c>
      <c r="C1008" s="1" t="s">
        <v>33</v>
      </c>
      <c r="D1008" s="1" t="s">
        <v>57</v>
      </c>
      <c r="E1008" s="1">
        <v>2</v>
      </c>
    </row>
    <row r="1009" spans="1:5" ht="18" x14ac:dyDescent="0.35">
      <c r="A1009" s="1" t="s">
        <v>1042</v>
      </c>
      <c r="B1009" s="1" t="s">
        <v>56</v>
      </c>
      <c r="C1009" s="1" t="s">
        <v>50</v>
      </c>
      <c r="D1009" s="1" t="s">
        <v>25</v>
      </c>
      <c r="E1009" s="1">
        <v>2</v>
      </c>
    </row>
    <row r="1010" spans="1:5" ht="18" x14ac:dyDescent="0.35">
      <c r="A1010" s="1" t="s">
        <v>1043</v>
      </c>
      <c r="B1010" s="1" t="s">
        <v>70</v>
      </c>
      <c r="C1010" s="1" t="s">
        <v>61</v>
      </c>
      <c r="D1010" s="1" t="s">
        <v>57</v>
      </c>
      <c r="E1010" s="1">
        <v>4</v>
      </c>
    </row>
    <row r="1011" spans="1:5" ht="18" x14ac:dyDescent="0.35">
      <c r="A1011" s="1" t="s">
        <v>1044</v>
      </c>
      <c r="B1011" s="1" t="s">
        <v>31</v>
      </c>
      <c r="C1011" s="1" t="s">
        <v>33</v>
      </c>
      <c r="D1011" s="1" t="s">
        <v>24</v>
      </c>
      <c r="E1011" s="1">
        <v>2</v>
      </c>
    </row>
    <row r="1012" spans="1:5" ht="18" x14ac:dyDescent="0.35">
      <c r="A1012" s="1" t="s">
        <v>1045</v>
      </c>
      <c r="B1012" s="1" t="s">
        <v>44</v>
      </c>
      <c r="C1012" s="1" t="s">
        <v>66</v>
      </c>
      <c r="D1012" s="1" t="s">
        <v>57</v>
      </c>
      <c r="E1012" s="1">
        <v>1</v>
      </c>
    </row>
    <row r="1013" spans="1:5" ht="18" x14ac:dyDescent="0.35">
      <c r="A1013" s="1" t="s">
        <v>1046</v>
      </c>
      <c r="B1013" s="1" t="s">
        <v>70</v>
      </c>
      <c r="C1013" s="1" t="s">
        <v>66</v>
      </c>
      <c r="D1013" s="1" t="s">
        <v>57</v>
      </c>
      <c r="E1013" s="1">
        <v>5</v>
      </c>
    </row>
    <row r="1014" spans="1:5" ht="18" x14ac:dyDescent="0.35">
      <c r="A1014" s="1" t="s">
        <v>1047</v>
      </c>
      <c r="B1014" s="1" t="s">
        <v>21</v>
      </c>
      <c r="C1014" s="1" t="s">
        <v>23</v>
      </c>
      <c r="D1014" s="1" t="s">
        <v>34</v>
      </c>
      <c r="E1014" s="1">
        <v>1</v>
      </c>
    </row>
    <row r="1015" spans="1:5" ht="18" x14ac:dyDescent="0.35">
      <c r="A1015" s="1" t="s">
        <v>1048</v>
      </c>
      <c r="B1015" s="1" t="s">
        <v>70</v>
      </c>
      <c r="C1015" s="1" t="s">
        <v>61</v>
      </c>
      <c r="D1015" s="1" t="s">
        <v>57</v>
      </c>
      <c r="E1015" s="1">
        <v>1</v>
      </c>
    </row>
    <row r="1016" spans="1:5" ht="18" x14ac:dyDescent="0.35">
      <c r="A1016" s="1" t="s">
        <v>1049</v>
      </c>
      <c r="B1016" s="1" t="s">
        <v>73</v>
      </c>
      <c r="C1016" s="1" t="s">
        <v>23</v>
      </c>
      <c r="D1016" s="1" t="s">
        <v>25</v>
      </c>
      <c r="E1016" s="1">
        <v>1</v>
      </c>
    </row>
    <row r="1017" spans="1:5" ht="18" x14ac:dyDescent="0.35">
      <c r="A1017" s="1" t="s">
        <v>1050</v>
      </c>
      <c r="B1017" s="1" t="s">
        <v>21</v>
      </c>
      <c r="C1017" s="1" t="s">
        <v>82</v>
      </c>
      <c r="D1017" s="1" t="s">
        <v>24</v>
      </c>
      <c r="E1017" s="1">
        <v>2</v>
      </c>
    </row>
    <row r="1018" spans="1:5" ht="18" x14ac:dyDescent="0.35">
      <c r="A1018" s="1" t="s">
        <v>1051</v>
      </c>
      <c r="B1018" s="1" t="s">
        <v>21</v>
      </c>
      <c r="C1018" s="1" t="s">
        <v>92</v>
      </c>
      <c r="D1018" s="1" t="s">
        <v>57</v>
      </c>
      <c r="E1018" s="1">
        <v>2</v>
      </c>
    </row>
    <row r="1019" spans="1:5" ht="18" x14ac:dyDescent="0.35">
      <c r="A1019" s="1" t="s">
        <v>1052</v>
      </c>
      <c r="B1019" s="1" t="s">
        <v>56</v>
      </c>
      <c r="C1019" s="1" t="s">
        <v>61</v>
      </c>
      <c r="D1019" s="1" t="s">
        <v>24</v>
      </c>
      <c r="E1019" s="1">
        <v>2</v>
      </c>
    </row>
    <row r="1020" spans="1:5" ht="18" x14ac:dyDescent="0.35">
      <c r="A1020" s="1" t="s">
        <v>1053</v>
      </c>
      <c r="B1020" s="1" t="s">
        <v>44</v>
      </c>
      <c r="C1020" s="1" t="s">
        <v>66</v>
      </c>
      <c r="D1020" s="1" t="s">
        <v>57</v>
      </c>
      <c r="E1020" s="1">
        <v>4</v>
      </c>
    </row>
    <row r="1021" spans="1:5" ht="18" x14ac:dyDescent="0.35">
      <c r="A1021" s="1" t="s">
        <v>1054</v>
      </c>
      <c r="B1021" s="1" t="s">
        <v>73</v>
      </c>
      <c r="C1021" s="1" t="s">
        <v>66</v>
      </c>
      <c r="D1021" s="1" t="s">
        <v>24</v>
      </c>
      <c r="E1021" s="1">
        <v>1</v>
      </c>
    </row>
    <row r="1022" spans="1:5" ht="18" x14ac:dyDescent="0.35">
      <c r="A1022" s="1" t="s">
        <v>1055</v>
      </c>
      <c r="B1022" s="1" t="s">
        <v>73</v>
      </c>
      <c r="C1022" s="1" t="s">
        <v>23</v>
      </c>
      <c r="D1022" s="1" t="s">
        <v>25</v>
      </c>
      <c r="E1022" s="1">
        <v>4</v>
      </c>
    </row>
    <row r="1023" spans="1:5" ht="18" x14ac:dyDescent="0.35">
      <c r="A1023" s="1" t="s">
        <v>1056</v>
      </c>
      <c r="B1023" s="1" t="s">
        <v>44</v>
      </c>
      <c r="C1023" s="1" t="s">
        <v>50</v>
      </c>
      <c r="D1023" s="1" t="s">
        <v>24</v>
      </c>
      <c r="E1023" s="1">
        <v>3</v>
      </c>
    </row>
    <row r="1024" spans="1:5" ht="18" x14ac:dyDescent="0.35">
      <c r="A1024" s="1" t="s">
        <v>1057</v>
      </c>
      <c r="B1024" s="1" t="s">
        <v>31</v>
      </c>
      <c r="C1024" s="1" t="s">
        <v>33</v>
      </c>
      <c r="D1024" s="1" t="s">
        <v>25</v>
      </c>
      <c r="E1024" s="1">
        <v>2</v>
      </c>
    </row>
    <row r="1025" spans="1:5" ht="18" x14ac:dyDescent="0.35">
      <c r="A1025" s="1" t="s">
        <v>1058</v>
      </c>
      <c r="B1025" s="1" t="s">
        <v>31</v>
      </c>
      <c r="C1025" s="1" t="s">
        <v>23</v>
      </c>
      <c r="D1025" s="1" t="s">
        <v>25</v>
      </c>
      <c r="E1025" s="1">
        <v>3</v>
      </c>
    </row>
    <row r="1026" spans="1:5" ht="18" x14ac:dyDescent="0.35">
      <c r="A1026" s="1" t="s">
        <v>1059</v>
      </c>
      <c r="B1026" s="1" t="s">
        <v>56</v>
      </c>
      <c r="C1026" s="1" t="s">
        <v>33</v>
      </c>
      <c r="D1026" s="1" t="s">
        <v>34</v>
      </c>
      <c r="E1026" s="1">
        <v>1</v>
      </c>
    </row>
    <row r="1027" spans="1:5" ht="18" x14ac:dyDescent="0.35">
      <c r="A1027" s="1" t="s">
        <v>1060</v>
      </c>
      <c r="B1027" s="1" t="s">
        <v>2064</v>
      </c>
      <c r="C1027" s="1" t="s">
        <v>61</v>
      </c>
      <c r="D1027" s="1" t="s">
        <v>25</v>
      </c>
      <c r="E1027" s="1">
        <v>4</v>
      </c>
    </row>
    <row r="1028" spans="1:5" ht="18" x14ac:dyDescent="0.35">
      <c r="A1028" s="1" t="s">
        <v>1061</v>
      </c>
      <c r="B1028" s="1" t="s">
        <v>31</v>
      </c>
      <c r="C1028" s="1" t="s">
        <v>23</v>
      </c>
      <c r="D1028" s="1" t="s">
        <v>24</v>
      </c>
      <c r="E1028" s="1">
        <v>3</v>
      </c>
    </row>
    <row r="1029" spans="1:5" ht="18" x14ac:dyDescent="0.35">
      <c r="A1029" s="1" t="s">
        <v>1062</v>
      </c>
      <c r="B1029" s="1" t="s">
        <v>2064</v>
      </c>
      <c r="C1029" s="1" t="s">
        <v>33</v>
      </c>
      <c r="D1029" s="1" t="s">
        <v>24</v>
      </c>
      <c r="E1029" s="1">
        <v>2</v>
      </c>
    </row>
    <row r="1030" spans="1:5" ht="18" x14ac:dyDescent="0.35">
      <c r="A1030" s="1" t="s">
        <v>1063</v>
      </c>
      <c r="B1030" s="1" t="s">
        <v>44</v>
      </c>
      <c r="C1030" s="1" t="s">
        <v>23</v>
      </c>
      <c r="D1030" s="1" t="s">
        <v>34</v>
      </c>
      <c r="E1030" s="1">
        <v>3</v>
      </c>
    </row>
    <row r="1031" spans="1:5" ht="18" x14ac:dyDescent="0.35">
      <c r="A1031" s="1" t="s">
        <v>1064</v>
      </c>
      <c r="B1031" s="1" t="s">
        <v>31</v>
      </c>
      <c r="C1031" s="1" t="s">
        <v>23</v>
      </c>
      <c r="D1031" s="1" t="s">
        <v>25</v>
      </c>
      <c r="E1031" s="1">
        <v>4</v>
      </c>
    </row>
    <row r="1032" spans="1:5" ht="18" x14ac:dyDescent="0.35">
      <c r="A1032" s="1" t="s">
        <v>1065</v>
      </c>
      <c r="B1032" s="1" t="s">
        <v>70</v>
      </c>
      <c r="C1032" s="1" t="s">
        <v>92</v>
      </c>
      <c r="D1032" s="1" t="s">
        <v>25</v>
      </c>
      <c r="E1032" s="1">
        <v>4</v>
      </c>
    </row>
    <row r="1033" spans="1:5" ht="18" x14ac:dyDescent="0.35">
      <c r="A1033" s="1" t="s">
        <v>1066</v>
      </c>
      <c r="B1033" s="1" t="s">
        <v>44</v>
      </c>
      <c r="C1033" s="1" t="s">
        <v>50</v>
      </c>
      <c r="D1033" s="1" t="s">
        <v>34</v>
      </c>
      <c r="E1033" s="1">
        <v>1</v>
      </c>
    </row>
    <row r="1034" spans="1:5" ht="18" x14ac:dyDescent="0.35">
      <c r="A1034" s="1" t="s">
        <v>1067</v>
      </c>
      <c r="B1034" s="1" t="s">
        <v>73</v>
      </c>
      <c r="C1034" s="1" t="s">
        <v>33</v>
      </c>
      <c r="D1034" s="1" t="s">
        <v>57</v>
      </c>
      <c r="E1034" s="1">
        <v>5</v>
      </c>
    </row>
    <row r="1035" spans="1:5" ht="18" x14ac:dyDescent="0.35">
      <c r="A1035" s="1" t="s">
        <v>1068</v>
      </c>
      <c r="B1035" s="1" t="s">
        <v>21</v>
      </c>
      <c r="C1035" s="1" t="s">
        <v>23</v>
      </c>
      <c r="D1035" s="1" t="s">
        <v>24</v>
      </c>
      <c r="E1035" s="1">
        <v>2</v>
      </c>
    </row>
    <row r="1036" spans="1:5" ht="18" x14ac:dyDescent="0.35">
      <c r="A1036" s="1" t="s">
        <v>1069</v>
      </c>
      <c r="B1036" s="1" t="s">
        <v>21</v>
      </c>
      <c r="C1036" s="1" t="s">
        <v>66</v>
      </c>
      <c r="D1036" s="1" t="s">
        <v>34</v>
      </c>
      <c r="E1036" s="1">
        <v>3</v>
      </c>
    </row>
    <row r="1037" spans="1:5" ht="18" x14ac:dyDescent="0.35">
      <c r="A1037" s="1" t="s">
        <v>1070</v>
      </c>
      <c r="B1037" s="1" t="s">
        <v>44</v>
      </c>
      <c r="C1037" s="1" t="s">
        <v>23</v>
      </c>
      <c r="D1037" s="1" t="s">
        <v>57</v>
      </c>
      <c r="E1037" s="1">
        <v>5</v>
      </c>
    </row>
    <row r="1038" spans="1:5" ht="18" x14ac:dyDescent="0.35">
      <c r="A1038" s="1" t="s">
        <v>1071</v>
      </c>
      <c r="B1038" s="1" t="s">
        <v>70</v>
      </c>
      <c r="C1038" s="1" t="s">
        <v>92</v>
      </c>
      <c r="D1038" s="1" t="s">
        <v>57</v>
      </c>
      <c r="E1038" s="1">
        <v>5</v>
      </c>
    </row>
    <row r="1039" spans="1:5" ht="18" x14ac:dyDescent="0.35">
      <c r="A1039" s="1" t="s">
        <v>1072</v>
      </c>
      <c r="B1039" s="1" t="s">
        <v>73</v>
      </c>
      <c r="C1039" s="1" t="s">
        <v>23</v>
      </c>
      <c r="D1039" s="1" t="s">
        <v>25</v>
      </c>
      <c r="E1039" s="1">
        <v>5</v>
      </c>
    </row>
    <row r="1040" spans="1:5" ht="18" x14ac:dyDescent="0.35">
      <c r="A1040" s="1" t="s">
        <v>1073</v>
      </c>
      <c r="B1040" s="1" t="s">
        <v>31</v>
      </c>
      <c r="C1040" s="1" t="s">
        <v>61</v>
      </c>
      <c r="D1040" s="1" t="s">
        <v>57</v>
      </c>
      <c r="E1040" s="1">
        <v>2</v>
      </c>
    </row>
    <row r="1041" spans="1:5" ht="18" x14ac:dyDescent="0.35">
      <c r="A1041" s="1" t="s">
        <v>1074</v>
      </c>
      <c r="B1041" s="1" t="s">
        <v>73</v>
      </c>
      <c r="C1041" s="1" t="s">
        <v>92</v>
      </c>
      <c r="D1041" s="1" t="s">
        <v>34</v>
      </c>
      <c r="E1041" s="1">
        <v>1</v>
      </c>
    </row>
    <row r="1042" spans="1:5" ht="18" x14ac:dyDescent="0.35">
      <c r="A1042" s="1" t="s">
        <v>1075</v>
      </c>
      <c r="B1042" s="1" t="s">
        <v>70</v>
      </c>
      <c r="C1042" s="1" t="s">
        <v>82</v>
      </c>
      <c r="D1042" s="1" t="s">
        <v>34</v>
      </c>
      <c r="E1042" s="1">
        <v>4</v>
      </c>
    </row>
    <row r="1043" spans="1:5" ht="18" x14ac:dyDescent="0.35">
      <c r="A1043" s="1" t="s">
        <v>1076</v>
      </c>
      <c r="B1043" s="1" t="s">
        <v>21</v>
      </c>
      <c r="C1043" s="1" t="s">
        <v>23</v>
      </c>
      <c r="D1043" s="1" t="s">
        <v>24</v>
      </c>
      <c r="E1043" s="1">
        <v>1</v>
      </c>
    </row>
    <row r="1044" spans="1:5" ht="18" x14ac:dyDescent="0.35">
      <c r="A1044" s="1" t="s">
        <v>1077</v>
      </c>
      <c r="B1044" s="1" t="s">
        <v>56</v>
      </c>
      <c r="C1044" s="1" t="s">
        <v>92</v>
      </c>
      <c r="D1044" s="1" t="s">
        <v>24</v>
      </c>
      <c r="E1044" s="1">
        <v>3</v>
      </c>
    </row>
    <row r="1045" spans="1:5" ht="18" x14ac:dyDescent="0.35">
      <c r="A1045" s="1" t="s">
        <v>1078</v>
      </c>
      <c r="B1045" s="1" t="s">
        <v>73</v>
      </c>
      <c r="C1045" s="1" t="s">
        <v>50</v>
      </c>
      <c r="D1045" s="1" t="s">
        <v>24</v>
      </c>
      <c r="E1045" s="1">
        <v>4</v>
      </c>
    </row>
    <row r="1046" spans="1:5" ht="18" x14ac:dyDescent="0.35">
      <c r="A1046" s="1" t="s">
        <v>1079</v>
      </c>
      <c r="B1046" s="1" t="s">
        <v>2064</v>
      </c>
      <c r="C1046" s="1" t="s">
        <v>61</v>
      </c>
      <c r="D1046" s="1" t="s">
        <v>24</v>
      </c>
      <c r="E1046" s="1">
        <v>2</v>
      </c>
    </row>
    <row r="1047" spans="1:5" ht="18" x14ac:dyDescent="0.35">
      <c r="A1047" s="1" t="s">
        <v>1080</v>
      </c>
      <c r="B1047" s="1" t="s">
        <v>70</v>
      </c>
      <c r="C1047" s="1" t="s">
        <v>82</v>
      </c>
      <c r="D1047" s="1" t="s">
        <v>57</v>
      </c>
      <c r="E1047" s="1">
        <v>5</v>
      </c>
    </row>
    <row r="1048" spans="1:5" ht="18" x14ac:dyDescent="0.35">
      <c r="A1048" s="1" t="s">
        <v>1081</v>
      </c>
      <c r="B1048" s="1" t="s">
        <v>56</v>
      </c>
      <c r="C1048" s="1" t="s">
        <v>82</v>
      </c>
      <c r="D1048" s="1" t="s">
        <v>34</v>
      </c>
      <c r="E1048" s="1">
        <v>1</v>
      </c>
    </row>
    <row r="1049" spans="1:5" ht="18" x14ac:dyDescent="0.35">
      <c r="A1049" s="1" t="s">
        <v>1082</v>
      </c>
      <c r="B1049" s="1" t="s">
        <v>31</v>
      </c>
      <c r="C1049" s="1" t="s">
        <v>61</v>
      </c>
      <c r="D1049" s="1" t="s">
        <v>25</v>
      </c>
      <c r="E1049" s="1">
        <v>5</v>
      </c>
    </row>
    <row r="1050" spans="1:5" ht="18" x14ac:dyDescent="0.35">
      <c r="A1050" s="1" t="s">
        <v>1083</v>
      </c>
      <c r="B1050" s="1" t="s">
        <v>2064</v>
      </c>
      <c r="C1050" s="1" t="s">
        <v>33</v>
      </c>
      <c r="D1050" s="1" t="s">
        <v>57</v>
      </c>
      <c r="E1050" s="1">
        <v>3</v>
      </c>
    </row>
    <row r="1051" spans="1:5" ht="18" x14ac:dyDescent="0.35">
      <c r="A1051" s="1">
        <v>95934954</v>
      </c>
      <c r="B1051" s="1" t="s">
        <v>31</v>
      </c>
      <c r="C1051" s="1" t="s">
        <v>33</v>
      </c>
      <c r="D1051" s="1" t="s">
        <v>25</v>
      </c>
      <c r="E1051" s="1">
        <v>5</v>
      </c>
    </row>
    <row r="1052" spans="1:5" ht="18" x14ac:dyDescent="0.35">
      <c r="A1052" s="1" t="s">
        <v>1084</v>
      </c>
      <c r="B1052" s="1" t="s">
        <v>44</v>
      </c>
      <c r="C1052" s="1" t="s">
        <v>82</v>
      </c>
      <c r="D1052" s="1" t="s">
        <v>57</v>
      </c>
      <c r="E1052" s="1">
        <v>5</v>
      </c>
    </row>
    <row r="1053" spans="1:5" ht="18" x14ac:dyDescent="0.35">
      <c r="A1053" s="1" t="s">
        <v>1085</v>
      </c>
      <c r="B1053" s="1" t="s">
        <v>73</v>
      </c>
      <c r="C1053" s="1" t="s">
        <v>82</v>
      </c>
      <c r="D1053" s="1" t="s">
        <v>25</v>
      </c>
      <c r="E1053" s="1">
        <v>4</v>
      </c>
    </row>
    <row r="1054" spans="1:5" ht="18" x14ac:dyDescent="0.35">
      <c r="A1054" s="1" t="s">
        <v>1086</v>
      </c>
      <c r="B1054" s="1" t="s">
        <v>70</v>
      </c>
      <c r="C1054" s="1" t="s">
        <v>23</v>
      </c>
      <c r="D1054" s="1" t="s">
        <v>25</v>
      </c>
      <c r="E1054" s="1">
        <v>2</v>
      </c>
    </row>
    <row r="1055" spans="1:5" ht="18" x14ac:dyDescent="0.35">
      <c r="A1055" s="1" t="s">
        <v>1087</v>
      </c>
      <c r="B1055" s="1" t="s">
        <v>70</v>
      </c>
      <c r="C1055" s="1" t="s">
        <v>66</v>
      </c>
      <c r="D1055" s="1" t="s">
        <v>34</v>
      </c>
      <c r="E1055" s="1">
        <v>5</v>
      </c>
    </row>
    <row r="1056" spans="1:5" ht="18" x14ac:dyDescent="0.35">
      <c r="A1056" s="1" t="s">
        <v>1088</v>
      </c>
      <c r="B1056" s="1" t="s">
        <v>2064</v>
      </c>
      <c r="C1056" s="1" t="s">
        <v>33</v>
      </c>
      <c r="D1056" s="1" t="s">
        <v>57</v>
      </c>
      <c r="E1056" s="1">
        <v>1</v>
      </c>
    </row>
    <row r="1057" spans="1:5" ht="18" x14ac:dyDescent="0.35">
      <c r="A1057" s="1" t="s">
        <v>1089</v>
      </c>
      <c r="B1057" s="1" t="s">
        <v>21</v>
      </c>
      <c r="C1057" s="1" t="s">
        <v>50</v>
      </c>
      <c r="D1057" s="1" t="s">
        <v>34</v>
      </c>
      <c r="E1057" s="1">
        <v>3</v>
      </c>
    </row>
    <row r="1058" spans="1:5" ht="18" x14ac:dyDescent="0.35">
      <c r="A1058" s="1" t="s">
        <v>1090</v>
      </c>
      <c r="B1058" s="1" t="s">
        <v>44</v>
      </c>
      <c r="C1058" s="1" t="s">
        <v>92</v>
      </c>
      <c r="D1058" s="1" t="s">
        <v>34</v>
      </c>
      <c r="E1058" s="1">
        <v>1</v>
      </c>
    </row>
    <row r="1059" spans="1:5" ht="18" x14ac:dyDescent="0.35">
      <c r="A1059" s="1" t="s">
        <v>1091</v>
      </c>
      <c r="B1059" s="1" t="s">
        <v>73</v>
      </c>
      <c r="C1059" s="1" t="s">
        <v>92</v>
      </c>
      <c r="D1059" s="1" t="s">
        <v>24</v>
      </c>
      <c r="E1059" s="1">
        <v>1</v>
      </c>
    </row>
    <row r="1060" spans="1:5" ht="18" x14ac:dyDescent="0.35">
      <c r="A1060" s="1" t="s">
        <v>1092</v>
      </c>
      <c r="B1060" s="1" t="s">
        <v>2064</v>
      </c>
      <c r="C1060" s="1" t="s">
        <v>66</v>
      </c>
      <c r="D1060" s="1" t="s">
        <v>25</v>
      </c>
      <c r="E1060" s="1">
        <v>3</v>
      </c>
    </row>
    <row r="1061" spans="1:5" ht="18" x14ac:dyDescent="0.35">
      <c r="A1061" s="1" t="s">
        <v>1093</v>
      </c>
      <c r="B1061" s="1" t="s">
        <v>73</v>
      </c>
      <c r="C1061" s="1" t="s">
        <v>61</v>
      </c>
      <c r="D1061" s="1" t="s">
        <v>24</v>
      </c>
      <c r="E1061" s="1">
        <v>5</v>
      </c>
    </row>
    <row r="1062" spans="1:5" ht="18" x14ac:dyDescent="0.35">
      <c r="A1062" s="1" t="s">
        <v>1094</v>
      </c>
      <c r="B1062" s="1" t="s">
        <v>44</v>
      </c>
      <c r="C1062" s="1" t="s">
        <v>92</v>
      </c>
      <c r="D1062" s="1" t="s">
        <v>25</v>
      </c>
      <c r="E1062" s="1">
        <v>5</v>
      </c>
    </row>
    <row r="1063" spans="1:5" ht="18" x14ac:dyDescent="0.35">
      <c r="A1063" s="1" t="s">
        <v>1095</v>
      </c>
      <c r="B1063" s="1" t="s">
        <v>70</v>
      </c>
      <c r="C1063" s="1" t="s">
        <v>82</v>
      </c>
      <c r="D1063" s="1" t="s">
        <v>25</v>
      </c>
      <c r="E1063" s="1">
        <v>2</v>
      </c>
    </row>
    <row r="1064" spans="1:5" ht="18" x14ac:dyDescent="0.35">
      <c r="A1064" s="1" t="s">
        <v>1096</v>
      </c>
      <c r="B1064" s="1" t="s">
        <v>44</v>
      </c>
      <c r="C1064" s="1" t="s">
        <v>50</v>
      </c>
      <c r="D1064" s="1" t="s">
        <v>57</v>
      </c>
      <c r="E1064" s="1">
        <v>2</v>
      </c>
    </row>
    <row r="1065" spans="1:5" ht="18" x14ac:dyDescent="0.35">
      <c r="A1065" s="1" t="s">
        <v>1097</v>
      </c>
      <c r="B1065" s="1" t="s">
        <v>31</v>
      </c>
      <c r="C1065" s="1" t="s">
        <v>50</v>
      </c>
      <c r="D1065" s="1" t="s">
        <v>57</v>
      </c>
      <c r="E1065" s="1">
        <v>4</v>
      </c>
    </row>
    <row r="1066" spans="1:5" ht="18" x14ac:dyDescent="0.35">
      <c r="A1066" s="1" t="s">
        <v>1098</v>
      </c>
      <c r="B1066" s="1" t="s">
        <v>70</v>
      </c>
      <c r="C1066" s="1" t="s">
        <v>33</v>
      </c>
      <c r="D1066" s="1" t="s">
        <v>34</v>
      </c>
      <c r="E1066" s="1">
        <v>2</v>
      </c>
    </row>
    <row r="1067" spans="1:5" ht="18" x14ac:dyDescent="0.35">
      <c r="A1067" s="1" t="s">
        <v>1099</v>
      </c>
      <c r="B1067" s="1" t="s">
        <v>31</v>
      </c>
      <c r="C1067" s="1" t="s">
        <v>50</v>
      </c>
      <c r="D1067" s="1" t="s">
        <v>34</v>
      </c>
      <c r="E1067" s="1">
        <v>1</v>
      </c>
    </row>
    <row r="1068" spans="1:5" ht="18" x14ac:dyDescent="0.35">
      <c r="A1068" s="1" t="s">
        <v>1100</v>
      </c>
      <c r="B1068" s="1" t="s">
        <v>56</v>
      </c>
      <c r="C1068" s="1" t="s">
        <v>82</v>
      </c>
      <c r="D1068" s="1" t="s">
        <v>57</v>
      </c>
      <c r="E1068" s="1">
        <v>5</v>
      </c>
    </row>
    <row r="1069" spans="1:5" ht="18" x14ac:dyDescent="0.35">
      <c r="A1069" s="1" t="s">
        <v>1101</v>
      </c>
      <c r="B1069" s="1" t="s">
        <v>2064</v>
      </c>
      <c r="C1069" s="1" t="s">
        <v>92</v>
      </c>
      <c r="D1069" s="1" t="s">
        <v>24</v>
      </c>
      <c r="E1069" s="1">
        <v>5</v>
      </c>
    </row>
    <row r="1070" spans="1:5" ht="18" x14ac:dyDescent="0.35">
      <c r="A1070" s="1" t="s">
        <v>1102</v>
      </c>
      <c r="B1070" s="1" t="s">
        <v>31</v>
      </c>
      <c r="C1070" s="1" t="s">
        <v>50</v>
      </c>
      <c r="D1070" s="1" t="s">
        <v>57</v>
      </c>
      <c r="E1070" s="1">
        <v>5</v>
      </c>
    </row>
    <row r="1071" spans="1:5" ht="18" x14ac:dyDescent="0.35">
      <c r="A1071" s="1" t="s">
        <v>1103</v>
      </c>
      <c r="B1071" s="1" t="s">
        <v>44</v>
      </c>
      <c r="C1071" s="1" t="s">
        <v>23</v>
      </c>
      <c r="D1071" s="1" t="s">
        <v>57</v>
      </c>
      <c r="E1071" s="1">
        <v>5</v>
      </c>
    </row>
    <row r="1072" spans="1:5" ht="18" x14ac:dyDescent="0.35">
      <c r="A1072" s="1" t="s">
        <v>1104</v>
      </c>
      <c r="B1072" s="1" t="s">
        <v>2064</v>
      </c>
      <c r="C1072" s="1" t="s">
        <v>50</v>
      </c>
      <c r="D1072" s="1" t="s">
        <v>25</v>
      </c>
      <c r="E1072" s="1">
        <v>4</v>
      </c>
    </row>
    <row r="1073" spans="1:5" ht="18" x14ac:dyDescent="0.35">
      <c r="A1073" s="1" t="s">
        <v>1105</v>
      </c>
      <c r="B1073" s="1" t="s">
        <v>73</v>
      </c>
      <c r="C1073" s="1" t="s">
        <v>23</v>
      </c>
      <c r="D1073" s="1" t="s">
        <v>57</v>
      </c>
      <c r="E1073" s="1">
        <v>1</v>
      </c>
    </row>
    <row r="1074" spans="1:5" ht="18" x14ac:dyDescent="0.35">
      <c r="A1074" s="1" t="s">
        <v>1106</v>
      </c>
      <c r="B1074" s="1" t="s">
        <v>31</v>
      </c>
      <c r="C1074" s="1" t="s">
        <v>33</v>
      </c>
      <c r="D1074" s="1" t="s">
        <v>34</v>
      </c>
      <c r="E1074" s="1">
        <v>3</v>
      </c>
    </row>
    <row r="1075" spans="1:5" ht="18" x14ac:dyDescent="0.35">
      <c r="A1075" s="1" t="s">
        <v>1107</v>
      </c>
      <c r="B1075" s="1" t="s">
        <v>31</v>
      </c>
      <c r="C1075" s="1" t="s">
        <v>23</v>
      </c>
      <c r="D1075" s="1" t="s">
        <v>34</v>
      </c>
      <c r="E1075" s="1">
        <v>1</v>
      </c>
    </row>
    <row r="1076" spans="1:5" ht="18" x14ac:dyDescent="0.35">
      <c r="A1076" s="1" t="s">
        <v>1108</v>
      </c>
      <c r="B1076" s="1" t="s">
        <v>70</v>
      </c>
      <c r="C1076" s="1" t="s">
        <v>61</v>
      </c>
      <c r="D1076" s="1" t="s">
        <v>57</v>
      </c>
      <c r="E1076" s="1">
        <v>4</v>
      </c>
    </row>
    <row r="1077" spans="1:5" ht="18" x14ac:dyDescent="0.35">
      <c r="A1077" s="1" t="s">
        <v>1109</v>
      </c>
      <c r="B1077" s="1" t="s">
        <v>21</v>
      </c>
      <c r="C1077" s="1" t="s">
        <v>61</v>
      </c>
      <c r="D1077" s="1" t="s">
        <v>57</v>
      </c>
      <c r="E1077" s="1">
        <v>5</v>
      </c>
    </row>
    <row r="1078" spans="1:5" ht="18" x14ac:dyDescent="0.35">
      <c r="A1078" s="1" t="s">
        <v>1110</v>
      </c>
      <c r="B1078" s="1" t="s">
        <v>70</v>
      </c>
      <c r="C1078" s="1" t="s">
        <v>61</v>
      </c>
      <c r="D1078" s="1" t="s">
        <v>24</v>
      </c>
      <c r="E1078" s="1">
        <v>3</v>
      </c>
    </row>
    <row r="1079" spans="1:5" ht="18" x14ac:dyDescent="0.35">
      <c r="A1079" s="1" t="s">
        <v>1111</v>
      </c>
      <c r="B1079" s="1" t="s">
        <v>31</v>
      </c>
      <c r="C1079" s="1" t="s">
        <v>82</v>
      </c>
      <c r="D1079" s="1" t="s">
        <v>57</v>
      </c>
      <c r="E1079" s="1">
        <v>3</v>
      </c>
    </row>
    <row r="1080" spans="1:5" ht="18" x14ac:dyDescent="0.35">
      <c r="A1080" s="1" t="s">
        <v>1112</v>
      </c>
      <c r="B1080" s="1" t="s">
        <v>56</v>
      </c>
      <c r="C1080" s="1" t="s">
        <v>61</v>
      </c>
      <c r="D1080" s="1" t="s">
        <v>25</v>
      </c>
      <c r="E1080" s="1">
        <v>3</v>
      </c>
    </row>
    <row r="1081" spans="1:5" ht="18" x14ac:dyDescent="0.35">
      <c r="A1081" s="1" t="s">
        <v>1113</v>
      </c>
      <c r="B1081" s="1" t="s">
        <v>21</v>
      </c>
      <c r="C1081" s="1" t="s">
        <v>33</v>
      </c>
      <c r="D1081" s="1" t="s">
        <v>34</v>
      </c>
      <c r="E1081" s="1">
        <v>5</v>
      </c>
    </row>
    <row r="1082" spans="1:5" ht="18" x14ac:dyDescent="0.35">
      <c r="A1082" s="1" t="s">
        <v>1114</v>
      </c>
      <c r="B1082" s="1" t="s">
        <v>2064</v>
      </c>
      <c r="C1082" s="1" t="s">
        <v>82</v>
      </c>
      <c r="D1082" s="1" t="s">
        <v>57</v>
      </c>
      <c r="E1082" s="1">
        <v>2</v>
      </c>
    </row>
    <row r="1083" spans="1:5" ht="18" x14ac:dyDescent="0.35">
      <c r="A1083" s="1" t="s">
        <v>1115</v>
      </c>
      <c r="B1083" s="1" t="s">
        <v>21</v>
      </c>
      <c r="C1083" s="1" t="s">
        <v>61</v>
      </c>
      <c r="D1083" s="1" t="s">
        <v>34</v>
      </c>
      <c r="E1083" s="1">
        <v>3</v>
      </c>
    </row>
    <row r="1084" spans="1:5" ht="18" x14ac:dyDescent="0.35">
      <c r="A1084" s="1" t="s">
        <v>1116</v>
      </c>
      <c r="B1084" s="1" t="s">
        <v>21</v>
      </c>
      <c r="C1084" s="1" t="s">
        <v>61</v>
      </c>
      <c r="D1084" s="1" t="s">
        <v>24</v>
      </c>
      <c r="E1084" s="1">
        <v>1</v>
      </c>
    </row>
    <row r="1085" spans="1:5" ht="18" x14ac:dyDescent="0.35">
      <c r="A1085" s="1" t="s">
        <v>1117</v>
      </c>
      <c r="B1085" s="1" t="s">
        <v>44</v>
      </c>
      <c r="C1085" s="1" t="s">
        <v>92</v>
      </c>
      <c r="D1085" s="1" t="s">
        <v>34</v>
      </c>
      <c r="E1085" s="1">
        <v>1</v>
      </c>
    </row>
    <row r="1086" spans="1:5" ht="18" x14ac:dyDescent="0.35">
      <c r="A1086" s="1" t="s">
        <v>1118</v>
      </c>
      <c r="B1086" s="1" t="s">
        <v>44</v>
      </c>
      <c r="C1086" s="1" t="s">
        <v>82</v>
      </c>
      <c r="D1086" s="1" t="s">
        <v>25</v>
      </c>
      <c r="E1086" s="1">
        <v>2</v>
      </c>
    </row>
    <row r="1087" spans="1:5" ht="18" x14ac:dyDescent="0.35">
      <c r="A1087" s="1" t="s">
        <v>1119</v>
      </c>
      <c r="B1087" s="1" t="s">
        <v>56</v>
      </c>
      <c r="C1087" s="1" t="s">
        <v>66</v>
      </c>
      <c r="D1087" s="1" t="s">
        <v>24</v>
      </c>
      <c r="E1087" s="1">
        <v>2</v>
      </c>
    </row>
    <row r="1088" spans="1:5" ht="18" x14ac:dyDescent="0.35">
      <c r="A1088" s="1" t="s">
        <v>1120</v>
      </c>
      <c r="B1088" s="1" t="s">
        <v>56</v>
      </c>
      <c r="C1088" s="1" t="s">
        <v>50</v>
      </c>
      <c r="D1088" s="1" t="s">
        <v>34</v>
      </c>
      <c r="E1088" s="1">
        <v>5</v>
      </c>
    </row>
    <row r="1089" spans="1:5" ht="18" x14ac:dyDescent="0.35">
      <c r="A1089" s="1" t="s">
        <v>1121</v>
      </c>
      <c r="B1089" s="1" t="s">
        <v>21</v>
      </c>
      <c r="C1089" s="1" t="s">
        <v>82</v>
      </c>
      <c r="D1089" s="1" t="s">
        <v>24</v>
      </c>
      <c r="E1089" s="1">
        <v>1</v>
      </c>
    </row>
    <row r="1090" spans="1:5" ht="18" x14ac:dyDescent="0.35">
      <c r="A1090" s="1" t="s">
        <v>1122</v>
      </c>
      <c r="B1090" s="1" t="s">
        <v>44</v>
      </c>
      <c r="C1090" s="1" t="s">
        <v>92</v>
      </c>
      <c r="D1090" s="1" t="s">
        <v>57</v>
      </c>
      <c r="E1090" s="1">
        <v>3</v>
      </c>
    </row>
    <row r="1091" spans="1:5" ht="18" x14ac:dyDescent="0.35">
      <c r="A1091" s="1" t="s">
        <v>1123</v>
      </c>
      <c r="B1091" s="1" t="s">
        <v>70</v>
      </c>
      <c r="C1091" s="1" t="s">
        <v>66</v>
      </c>
      <c r="D1091" s="1" t="s">
        <v>57</v>
      </c>
      <c r="E1091" s="1">
        <v>3</v>
      </c>
    </row>
    <row r="1092" spans="1:5" ht="18" x14ac:dyDescent="0.35">
      <c r="A1092" s="1" t="s">
        <v>1124</v>
      </c>
      <c r="B1092" s="1" t="s">
        <v>70</v>
      </c>
      <c r="C1092" s="1" t="s">
        <v>33</v>
      </c>
      <c r="D1092" s="1" t="s">
        <v>25</v>
      </c>
      <c r="E1092" s="1">
        <v>5</v>
      </c>
    </row>
    <row r="1093" spans="1:5" ht="18" x14ac:dyDescent="0.35">
      <c r="A1093" s="1" t="s">
        <v>1125</v>
      </c>
      <c r="B1093" s="1" t="s">
        <v>70</v>
      </c>
      <c r="C1093" s="1" t="s">
        <v>82</v>
      </c>
      <c r="D1093" s="1" t="s">
        <v>57</v>
      </c>
      <c r="E1093" s="1">
        <v>3</v>
      </c>
    </row>
    <row r="1094" spans="1:5" ht="18" x14ac:dyDescent="0.35">
      <c r="A1094" s="1" t="s">
        <v>1126</v>
      </c>
      <c r="B1094" s="1" t="s">
        <v>31</v>
      </c>
      <c r="C1094" s="1" t="s">
        <v>82</v>
      </c>
      <c r="D1094" s="1" t="s">
        <v>57</v>
      </c>
      <c r="E1094" s="1">
        <v>4</v>
      </c>
    </row>
    <row r="1095" spans="1:5" ht="18" x14ac:dyDescent="0.35">
      <c r="A1095" s="1" t="s">
        <v>1127</v>
      </c>
      <c r="B1095" s="1" t="s">
        <v>70</v>
      </c>
      <c r="C1095" s="1" t="s">
        <v>66</v>
      </c>
      <c r="D1095" s="1" t="s">
        <v>57</v>
      </c>
      <c r="E1095" s="1">
        <v>1</v>
      </c>
    </row>
    <row r="1096" spans="1:5" ht="18" x14ac:dyDescent="0.35">
      <c r="A1096" s="1" t="s">
        <v>1128</v>
      </c>
      <c r="B1096" s="1" t="s">
        <v>56</v>
      </c>
      <c r="C1096" s="1" t="s">
        <v>66</v>
      </c>
      <c r="D1096" s="1" t="s">
        <v>24</v>
      </c>
      <c r="E1096" s="1">
        <v>1</v>
      </c>
    </row>
    <row r="1097" spans="1:5" ht="18" x14ac:dyDescent="0.35">
      <c r="A1097" s="2" t="s">
        <v>1129</v>
      </c>
      <c r="B1097" s="1" t="s">
        <v>2064</v>
      </c>
      <c r="C1097" s="1" t="s">
        <v>61</v>
      </c>
      <c r="D1097" s="1" t="s">
        <v>24</v>
      </c>
      <c r="E1097" s="1">
        <v>2</v>
      </c>
    </row>
    <row r="1098" spans="1:5" ht="18" x14ac:dyDescent="0.35">
      <c r="A1098" s="1" t="s">
        <v>1130</v>
      </c>
      <c r="B1098" s="1" t="s">
        <v>2064</v>
      </c>
      <c r="C1098" s="1" t="s">
        <v>61</v>
      </c>
      <c r="D1098" s="1" t="s">
        <v>34</v>
      </c>
      <c r="E1098" s="1">
        <v>3</v>
      </c>
    </row>
    <row r="1099" spans="1:5" ht="18" x14ac:dyDescent="0.35">
      <c r="A1099" s="1" t="s">
        <v>1131</v>
      </c>
      <c r="B1099" s="1" t="s">
        <v>70</v>
      </c>
      <c r="C1099" s="1" t="s">
        <v>82</v>
      </c>
      <c r="D1099" s="1" t="s">
        <v>34</v>
      </c>
      <c r="E1099" s="1">
        <v>2</v>
      </c>
    </row>
    <row r="1100" spans="1:5" ht="18" x14ac:dyDescent="0.35">
      <c r="A1100" s="1" t="s">
        <v>1132</v>
      </c>
      <c r="B1100" s="1" t="s">
        <v>44</v>
      </c>
      <c r="C1100" s="1" t="s">
        <v>66</v>
      </c>
      <c r="D1100" s="1" t="s">
        <v>57</v>
      </c>
      <c r="E1100" s="1">
        <v>2</v>
      </c>
    </row>
    <row r="1101" spans="1:5" ht="18" x14ac:dyDescent="0.35">
      <c r="A1101" s="1" t="s">
        <v>1133</v>
      </c>
      <c r="B1101" s="1" t="s">
        <v>44</v>
      </c>
      <c r="C1101" s="1" t="s">
        <v>23</v>
      </c>
      <c r="D1101" s="1" t="s">
        <v>34</v>
      </c>
      <c r="E1101" s="1">
        <v>3</v>
      </c>
    </row>
    <row r="1102" spans="1:5" ht="18" x14ac:dyDescent="0.35">
      <c r="A1102" s="1" t="s">
        <v>1134</v>
      </c>
      <c r="B1102" s="1" t="s">
        <v>73</v>
      </c>
      <c r="C1102" s="1" t="s">
        <v>82</v>
      </c>
      <c r="D1102" s="1" t="s">
        <v>57</v>
      </c>
      <c r="E1102" s="1">
        <v>5</v>
      </c>
    </row>
    <row r="1103" spans="1:5" ht="18" x14ac:dyDescent="0.35">
      <c r="A1103" s="1" t="s">
        <v>1135</v>
      </c>
      <c r="B1103" s="1" t="s">
        <v>31</v>
      </c>
      <c r="C1103" s="1" t="s">
        <v>92</v>
      </c>
      <c r="D1103" s="1" t="s">
        <v>25</v>
      </c>
      <c r="E1103" s="1">
        <v>1</v>
      </c>
    </row>
    <row r="1104" spans="1:5" ht="18" x14ac:dyDescent="0.35">
      <c r="A1104" s="1" t="s">
        <v>1136</v>
      </c>
      <c r="B1104" s="1" t="s">
        <v>56</v>
      </c>
      <c r="C1104" s="1" t="s">
        <v>50</v>
      </c>
      <c r="D1104" s="1" t="s">
        <v>34</v>
      </c>
      <c r="E1104" s="1">
        <v>5</v>
      </c>
    </row>
    <row r="1105" spans="1:5" ht="18" x14ac:dyDescent="0.35">
      <c r="A1105" s="1" t="s">
        <v>1137</v>
      </c>
      <c r="B1105" s="1" t="s">
        <v>31</v>
      </c>
      <c r="C1105" s="1" t="s">
        <v>66</v>
      </c>
      <c r="D1105" s="1" t="s">
        <v>24</v>
      </c>
      <c r="E1105" s="1">
        <v>5</v>
      </c>
    </row>
    <row r="1106" spans="1:5" ht="18" x14ac:dyDescent="0.35">
      <c r="A1106" s="1" t="s">
        <v>1138</v>
      </c>
      <c r="B1106" s="1" t="s">
        <v>21</v>
      </c>
      <c r="C1106" s="1" t="s">
        <v>33</v>
      </c>
      <c r="D1106" s="1" t="s">
        <v>25</v>
      </c>
      <c r="E1106" s="1">
        <v>3</v>
      </c>
    </row>
    <row r="1107" spans="1:5" ht="18" x14ac:dyDescent="0.35">
      <c r="A1107" s="1" t="s">
        <v>1139</v>
      </c>
      <c r="B1107" s="1" t="s">
        <v>44</v>
      </c>
      <c r="C1107" s="1" t="s">
        <v>61</v>
      </c>
      <c r="D1107" s="1" t="s">
        <v>34</v>
      </c>
      <c r="E1107" s="1">
        <v>2</v>
      </c>
    </row>
    <row r="1108" spans="1:5" ht="18" x14ac:dyDescent="0.35">
      <c r="A1108" s="1" t="s">
        <v>1140</v>
      </c>
      <c r="B1108" s="1" t="s">
        <v>21</v>
      </c>
      <c r="C1108" s="1" t="s">
        <v>61</v>
      </c>
      <c r="D1108" s="1" t="s">
        <v>24</v>
      </c>
      <c r="E1108" s="1">
        <v>3</v>
      </c>
    </row>
    <row r="1109" spans="1:5" ht="18" x14ac:dyDescent="0.35">
      <c r="A1109" s="1" t="s">
        <v>1141</v>
      </c>
      <c r="B1109" s="1" t="s">
        <v>56</v>
      </c>
      <c r="C1109" s="1" t="s">
        <v>50</v>
      </c>
      <c r="D1109" s="1" t="s">
        <v>25</v>
      </c>
      <c r="E1109" s="1">
        <v>3</v>
      </c>
    </row>
    <row r="1110" spans="1:5" ht="18" x14ac:dyDescent="0.35">
      <c r="A1110" s="1" t="s">
        <v>1142</v>
      </c>
      <c r="B1110" s="1" t="s">
        <v>56</v>
      </c>
      <c r="C1110" s="1" t="s">
        <v>50</v>
      </c>
      <c r="D1110" s="1" t="s">
        <v>57</v>
      </c>
      <c r="E1110" s="1">
        <v>4</v>
      </c>
    </row>
    <row r="1111" spans="1:5" ht="18" x14ac:dyDescent="0.35">
      <c r="A1111" s="1" t="s">
        <v>1143</v>
      </c>
      <c r="B1111" s="1" t="s">
        <v>21</v>
      </c>
      <c r="C1111" s="1" t="s">
        <v>33</v>
      </c>
      <c r="D1111" s="1" t="s">
        <v>25</v>
      </c>
      <c r="E1111" s="1">
        <v>4</v>
      </c>
    </row>
    <row r="1112" spans="1:5" ht="18" x14ac:dyDescent="0.35">
      <c r="A1112" s="1" t="s">
        <v>1144</v>
      </c>
      <c r="B1112" s="1" t="s">
        <v>70</v>
      </c>
      <c r="C1112" s="1" t="s">
        <v>50</v>
      </c>
      <c r="D1112" s="1" t="s">
        <v>25</v>
      </c>
      <c r="E1112" s="1">
        <v>3</v>
      </c>
    </row>
    <row r="1113" spans="1:5" ht="18" x14ac:dyDescent="0.35">
      <c r="A1113" s="1" t="s">
        <v>1145</v>
      </c>
      <c r="B1113" s="1" t="s">
        <v>31</v>
      </c>
      <c r="C1113" s="1" t="s">
        <v>61</v>
      </c>
      <c r="D1113" s="1" t="s">
        <v>24</v>
      </c>
      <c r="E1113" s="1">
        <v>2</v>
      </c>
    </row>
    <row r="1114" spans="1:5" ht="18" x14ac:dyDescent="0.35">
      <c r="A1114" s="1" t="s">
        <v>1146</v>
      </c>
      <c r="B1114" s="1" t="s">
        <v>70</v>
      </c>
      <c r="C1114" s="1" t="s">
        <v>92</v>
      </c>
      <c r="D1114" s="1" t="s">
        <v>24</v>
      </c>
      <c r="E1114" s="1">
        <v>5</v>
      </c>
    </row>
    <row r="1115" spans="1:5" ht="18" x14ac:dyDescent="0.35">
      <c r="A1115" s="1" t="s">
        <v>1147</v>
      </c>
      <c r="B1115" s="1" t="s">
        <v>31</v>
      </c>
      <c r="C1115" s="1" t="s">
        <v>66</v>
      </c>
      <c r="D1115" s="1" t="s">
        <v>25</v>
      </c>
      <c r="E1115" s="1">
        <v>1</v>
      </c>
    </row>
    <row r="1116" spans="1:5" ht="18" x14ac:dyDescent="0.35">
      <c r="A1116" s="1" t="s">
        <v>1148</v>
      </c>
      <c r="B1116" s="1" t="s">
        <v>2064</v>
      </c>
      <c r="C1116" s="1" t="s">
        <v>92</v>
      </c>
      <c r="D1116" s="1" t="s">
        <v>25</v>
      </c>
      <c r="E1116" s="1">
        <v>1</v>
      </c>
    </row>
    <row r="1117" spans="1:5" ht="18" x14ac:dyDescent="0.35">
      <c r="A1117" s="1" t="s">
        <v>1149</v>
      </c>
      <c r="B1117" s="1" t="s">
        <v>44</v>
      </c>
      <c r="C1117" s="1" t="s">
        <v>61</v>
      </c>
      <c r="D1117" s="1" t="s">
        <v>25</v>
      </c>
      <c r="E1117" s="1">
        <v>3</v>
      </c>
    </row>
    <row r="1118" spans="1:5" ht="18" x14ac:dyDescent="0.35">
      <c r="A1118" s="2" t="s">
        <v>1150</v>
      </c>
      <c r="B1118" s="1" t="s">
        <v>44</v>
      </c>
      <c r="C1118" s="1" t="s">
        <v>92</v>
      </c>
      <c r="D1118" s="1" t="s">
        <v>24</v>
      </c>
      <c r="E1118" s="1">
        <v>5</v>
      </c>
    </row>
    <row r="1119" spans="1:5" ht="18" x14ac:dyDescent="0.35">
      <c r="A1119" s="1">
        <v>99221589</v>
      </c>
      <c r="B1119" s="1" t="s">
        <v>70</v>
      </c>
      <c r="C1119" s="1" t="s">
        <v>82</v>
      </c>
      <c r="D1119" s="1" t="s">
        <v>57</v>
      </c>
      <c r="E1119" s="1">
        <v>5</v>
      </c>
    </row>
    <row r="1120" spans="1:5" ht="18" x14ac:dyDescent="0.35">
      <c r="A1120" s="1" t="s">
        <v>1151</v>
      </c>
      <c r="B1120" s="1" t="s">
        <v>70</v>
      </c>
      <c r="C1120" s="1" t="s">
        <v>50</v>
      </c>
      <c r="D1120" s="1" t="s">
        <v>25</v>
      </c>
      <c r="E1120" s="1">
        <v>4</v>
      </c>
    </row>
    <row r="1121" spans="1:5" ht="18" x14ac:dyDescent="0.35">
      <c r="A1121" s="1" t="s">
        <v>1152</v>
      </c>
      <c r="B1121" s="1" t="s">
        <v>70</v>
      </c>
      <c r="C1121" s="1" t="s">
        <v>82</v>
      </c>
      <c r="D1121" s="1" t="s">
        <v>24</v>
      </c>
      <c r="E1121" s="1">
        <v>5</v>
      </c>
    </row>
    <row r="1122" spans="1:5" ht="18" x14ac:dyDescent="0.35">
      <c r="A1122" s="1" t="s">
        <v>1153</v>
      </c>
      <c r="B1122" s="1" t="s">
        <v>73</v>
      </c>
      <c r="C1122" s="1" t="s">
        <v>50</v>
      </c>
      <c r="D1122" s="1" t="s">
        <v>34</v>
      </c>
      <c r="E1122" s="1">
        <v>4</v>
      </c>
    </row>
    <row r="1123" spans="1:5" ht="18" x14ac:dyDescent="0.35">
      <c r="A1123" s="1" t="s">
        <v>1154</v>
      </c>
      <c r="B1123" s="1" t="s">
        <v>73</v>
      </c>
      <c r="C1123" s="1" t="s">
        <v>61</v>
      </c>
      <c r="D1123" s="1" t="s">
        <v>24</v>
      </c>
      <c r="E1123" s="1">
        <v>2</v>
      </c>
    </row>
    <row r="1124" spans="1:5" ht="18" x14ac:dyDescent="0.35">
      <c r="A1124" s="1" t="s">
        <v>1155</v>
      </c>
      <c r="B1124" s="1" t="s">
        <v>70</v>
      </c>
      <c r="C1124" s="1" t="s">
        <v>50</v>
      </c>
      <c r="D1124" s="1" t="s">
        <v>24</v>
      </c>
      <c r="E1124" s="1">
        <v>3</v>
      </c>
    </row>
    <row r="1125" spans="1:5" ht="18" x14ac:dyDescent="0.35">
      <c r="A1125" s="1" t="s">
        <v>1156</v>
      </c>
      <c r="B1125" s="1" t="s">
        <v>70</v>
      </c>
      <c r="C1125" s="1" t="s">
        <v>82</v>
      </c>
      <c r="D1125" s="1" t="s">
        <v>24</v>
      </c>
      <c r="E1125" s="1">
        <v>3</v>
      </c>
    </row>
    <row r="1126" spans="1:5" ht="18" x14ac:dyDescent="0.35">
      <c r="A1126" s="1" t="s">
        <v>1157</v>
      </c>
      <c r="B1126" s="1" t="s">
        <v>44</v>
      </c>
      <c r="C1126" s="1" t="s">
        <v>50</v>
      </c>
      <c r="D1126" s="1" t="s">
        <v>57</v>
      </c>
      <c r="E1126" s="1">
        <v>4</v>
      </c>
    </row>
    <row r="1127" spans="1:5" ht="18" x14ac:dyDescent="0.35">
      <c r="A1127" s="1" t="s">
        <v>1158</v>
      </c>
      <c r="B1127" s="1" t="s">
        <v>44</v>
      </c>
      <c r="C1127" s="1" t="s">
        <v>66</v>
      </c>
      <c r="D1127" s="1" t="s">
        <v>57</v>
      </c>
      <c r="E1127" s="1">
        <v>5</v>
      </c>
    </row>
    <row r="1128" spans="1:5" ht="18" x14ac:dyDescent="0.35">
      <c r="A1128" s="1" t="s">
        <v>1159</v>
      </c>
      <c r="B1128" s="1" t="s">
        <v>56</v>
      </c>
      <c r="C1128" s="1" t="s">
        <v>92</v>
      </c>
      <c r="D1128" s="1" t="s">
        <v>57</v>
      </c>
      <c r="E1128" s="1">
        <v>5</v>
      </c>
    </row>
    <row r="1129" spans="1:5" ht="18" x14ac:dyDescent="0.35">
      <c r="A1129" s="1" t="s">
        <v>1160</v>
      </c>
      <c r="B1129" s="1" t="s">
        <v>73</v>
      </c>
      <c r="C1129" s="1" t="s">
        <v>66</v>
      </c>
      <c r="D1129" s="1" t="s">
        <v>25</v>
      </c>
      <c r="E1129" s="1">
        <v>5</v>
      </c>
    </row>
    <row r="1130" spans="1:5" ht="18" x14ac:dyDescent="0.35">
      <c r="A1130" s="1" t="s">
        <v>1161</v>
      </c>
      <c r="B1130" s="1" t="s">
        <v>31</v>
      </c>
      <c r="C1130" s="1" t="s">
        <v>23</v>
      </c>
      <c r="D1130" s="1" t="s">
        <v>24</v>
      </c>
      <c r="E1130" s="1">
        <v>3</v>
      </c>
    </row>
    <row r="1131" spans="1:5" ht="18" x14ac:dyDescent="0.35">
      <c r="A1131" s="1">
        <v>99717446</v>
      </c>
      <c r="B1131" s="1" t="s">
        <v>2064</v>
      </c>
      <c r="C1131" s="1" t="s">
        <v>82</v>
      </c>
      <c r="D1131" s="1" t="s">
        <v>25</v>
      </c>
      <c r="E1131" s="1">
        <v>1</v>
      </c>
    </row>
    <row r="1132" spans="1:5" ht="18" x14ac:dyDescent="0.35">
      <c r="A1132" s="1" t="s">
        <v>1162</v>
      </c>
      <c r="B1132" s="1" t="s">
        <v>44</v>
      </c>
      <c r="C1132" s="1" t="s">
        <v>23</v>
      </c>
      <c r="D1132" s="1" t="s">
        <v>34</v>
      </c>
      <c r="E1132" s="1">
        <v>5</v>
      </c>
    </row>
    <row r="1133" spans="1:5" ht="18" x14ac:dyDescent="0.35">
      <c r="A1133" s="1" t="s">
        <v>1163</v>
      </c>
      <c r="B1133" s="1" t="s">
        <v>2064</v>
      </c>
      <c r="C1133" s="1" t="s">
        <v>33</v>
      </c>
      <c r="D1133" s="1" t="s">
        <v>34</v>
      </c>
      <c r="E1133" s="1">
        <v>2</v>
      </c>
    </row>
    <row r="1134" spans="1:5" ht="18" x14ac:dyDescent="0.35">
      <c r="A1134" s="1" t="s">
        <v>1164</v>
      </c>
      <c r="B1134" s="1" t="s">
        <v>73</v>
      </c>
      <c r="C1134" s="1" t="s">
        <v>33</v>
      </c>
      <c r="D1134" s="1" t="s">
        <v>25</v>
      </c>
      <c r="E1134" s="1">
        <v>5</v>
      </c>
    </row>
    <row r="1135" spans="1:5" ht="18" x14ac:dyDescent="0.35">
      <c r="A1135" s="1" t="s">
        <v>1165</v>
      </c>
      <c r="B1135" s="1" t="s">
        <v>70</v>
      </c>
      <c r="C1135" s="1" t="s">
        <v>61</v>
      </c>
      <c r="D1135" s="1" t="s">
        <v>34</v>
      </c>
      <c r="E1135" s="1">
        <v>5</v>
      </c>
    </row>
    <row r="1136" spans="1:5" ht="18" x14ac:dyDescent="0.35">
      <c r="A1136" s="1" t="s">
        <v>1166</v>
      </c>
      <c r="B1136" s="1" t="s">
        <v>70</v>
      </c>
      <c r="C1136" s="1" t="s">
        <v>66</v>
      </c>
      <c r="D1136" s="1" t="s">
        <v>24</v>
      </c>
      <c r="E1136" s="1">
        <v>1</v>
      </c>
    </row>
    <row r="1137" spans="1:5" ht="18" x14ac:dyDescent="0.35">
      <c r="A1137" s="1" t="s">
        <v>1167</v>
      </c>
      <c r="B1137" s="1" t="s">
        <v>2064</v>
      </c>
      <c r="C1137" s="1" t="s">
        <v>61</v>
      </c>
      <c r="D1137" s="1" t="s">
        <v>25</v>
      </c>
      <c r="E1137" s="1">
        <v>3</v>
      </c>
    </row>
    <row r="1138" spans="1:5" ht="18" x14ac:dyDescent="0.35">
      <c r="A1138" s="1" t="s">
        <v>1168</v>
      </c>
      <c r="B1138" s="1" t="s">
        <v>21</v>
      </c>
      <c r="C1138" s="1" t="s">
        <v>33</v>
      </c>
      <c r="D1138" s="1" t="s">
        <v>24</v>
      </c>
      <c r="E1138" s="1">
        <v>5</v>
      </c>
    </row>
    <row r="1139" spans="1:5" ht="18" x14ac:dyDescent="0.35">
      <c r="A1139" s="1" t="s">
        <v>1169</v>
      </c>
      <c r="B1139" s="1" t="s">
        <v>31</v>
      </c>
      <c r="C1139" s="1" t="s">
        <v>66</v>
      </c>
      <c r="D1139" s="1" t="s">
        <v>24</v>
      </c>
      <c r="E1139" s="1">
        <v>1</v>
      </c>
    </row>
    <row r="1140" spans="1:5" ht="18" x14ac:dyDescent="0.35">
      <c r="A1140" s="1">
        <v>29714299</v>
      </c>
      <c r="B1140" s="1" t="s">
        <v>31</v>
      </c>
      <c r="C1140" s="1" t="s">
        <v>61</v>
      </c>
      <c r="D1140" s="1" t="s">
        <v>57</v>
      </c>
      <c r="E1140" s="1">
        <v>4</v>
      </c>
    </row>
    <row r="1141" spans="1:5" ht="18" x14ac:dyDescent="0.35">
      <c r="A1141" s="1" t="s">
        <v>1170</v>
      </c>
      <c r="B1141" s="1" t="s">
        <v>2064</v>
      </c>
      <c r="C1141" s="1" t="s">
        <v>33</v>
      </c>
      <c r="D1141" s="1" t="s">
        <v>24</v>
      </c>
      <c r="E1141" s="1">
        <v>4</v>
      </c>
    </row>
    <row r="1142" spans="1:5" ht="18" x14ac:dyDescent="0.35">
      <c r="A1142" s="1" t="s">
        <v>1171</v>
      </c>
      <c r="B1142" s="1" t="s">
        <v>56</v>
      </c>
      <c r="C1142" s="1" t="s">
        <v>82</v>
      </c>
      <c r="D1142" s="1" t="s">
        <v>24</v>
      </c>
      <c r="E1142" s="1">
        <v>2</v>
      </c>
    </row>
    <row r="1143" spans="1:5" ht="18" x14ac:dyDescent="0.35">
      <c r="A1143" s="1" t="s">
        <v>1172</v>
      </c>
      <c r="B1143" s="1" t="s">
        <v>70</v>
      </c>
      <c r="C1143" s="1" t="s">
        <v>61</v>
      </c>
      <c r="D1143" s="1" t="s">
        <v>24</v>
      </c>
      <c r="E1143" s="1">
        <v>4</v>
      </c>
    </row>
    <row r="1144" spans="1:5" ht="18" x14ac:dyDescent="0.35">
      <c r="A1144" s="1">
        <v>24006582</v>
      </c>
      <c r="B1144" s="1" t="s">
        <v>2064</v>
      </c>
      <c r="C1144" s="1" t="s">
        <v>23</v>
      </c>
      <c r="D1144" s="1" t="s">
        <v>24</v>
      </c>
      <c r="E1144" s="1">
        <v>2</v>
      </c>
    </row>
    <row r="1145" spans="1:5" ht="18" x14ac:dyDescent="0.35">
      <c r="A1145" s="1" t="s">
        <v>1173</v>
      </c>
      <c r="B1145" s="1" t="s">
        <v>21</v>
      </c>
      <c r="C1145" s="1" t="s">
        <v>50</v>
      </c>
      <c r="D1145" s="1" t="s">
        <v>24</v>
      </c>
      <c r="E1145" s="1">
        <v>3</v>
      </c>
    </row>
    <row r="1146" spans="1:5" ht="18" x14ac:dyDescent="0.35">
      <c r="A1146" s="1" t="s">
        <v>1174</v>
      </c>
      <c r="B1146" s="1" t="s">
        <v>73</v>
      </c>
      <c r="C1146" s="1" t="s">
        <v>61</v>
      </c>
      <c r="D1146" s="1" t="s">
        <v>34</v>
      </c>
      <c r="E1146" s="1">
        <v>4</v>
      </c>
    </row>
    <row r="1147" spans="1:5" ht="18" x14ac:dyDescent="0.35">
      <c r="A1147" s="1" t="s">
        <v>1175</v>
      </c>
      <c r="B1147" s="1" t="s">
        <v>70</v>
      </c>
      <c r="C1147" s="1" t="s">
        <v>66</v>
      </c>
      <c r="D1147" s="1" t="s">
        <v>34</v>
      </c>
      <c r="E1147" s="1">
        <v>3</v>
      </c>
    </row>
    <row r="1148" spans="1:5" ht="18" x14ac:dyDescent="0.35">
      <c r="A1148" s="1" t="s">
        <v>1176</v>
      </c>
      <c r="B1148" s="1" t="s">
        <v>2064</v>
      </c>
      <c r="C1148" s="1" t="s">
        <v>61</v>
      </c>
      <c r="D1148" s="1" t="s">
        <v>24</v>
      </c>
      <c r="E1148" s="1">
        <v>1</v>
      </c>
    </row>
    <row r="1149" spans="1:5" ht="18" x14ac:dyDescent="0.35">
      <c r="A1149" s="1" t="s">
        <v>1177</v>
      </c>
      <c r="B1149" s="1" t="s">
        <v>73</v>
      </c>
      <c r="C1149" s="1" t="s">
        <v>66</v>
      </c>
      <c r="D1149" s="1" t="s">
        <v>34</v>
      </c>
      <c r="E1149" s="1">
        <v>2</v>
      </c>
    </row>
    <row r="1150" spans="1:5" ht="18" x14ac:dyDescent="0.35">
      <c r="A1150" s="1" t="s">
        <v>1178</v>
      </c>
      <c r="B1150" s="1" t="s">
        <v>56</v>
      </c>
      <c r="C1150" s="1" t="s">
        <v>33</v>
      </c>
      <c r="D1150" s="1" t="s">
        <v>34</v>
      </c>
      <c r="E1150" s="1">
        <v>4</v>
      </c>
    </row>
    <row r="1151" spans="1:5" ht="18" x14ac:dyDescent="0.35">
      <c r="A1151" s="1" t="s">
        <v>1179</v>
      </c>
      <c r="B1151" s="1" t="s">
        <v>70</v>
      </c>
      <c r="C1151" s="1" t="s">
        <v>61</v>
      </c>
      <c r="D1151" s="1" t="s">
        <v>34</v>
      </c>
      <c r="E1151" s="1">
        <v>5</v>
      </c>
    </row>
    <row r="1152" spans="1:5" ht="18" x14ac:dyDescent="0.35">
      <c r="A1152" s="1" t="s">
        <v>1180</v>
      </c>
      <c r="B1152" s="1" t="s">
        <v>73</v>
      </c>
      <c r="C1152" s="1" t="s">
        <v>50</v>
      </c>
      <c r="D1152" s="1" t="s">
        <v>57</v>
      </c>
      <c r="E1152" s="1">
        <v>3</v>
      </c>
    </row>
    <row r="1153" spans="1:5" ht="18" x14ac:dyDescent="0.35">
      <c r="A1153" s="1" t="s">
        <v>1181</v>
      </c>
      <c r="B1153" s="1" t="s">
        <v>73</v>
      </c>
      <c r="C1153" s="1" t="s">
        <v>50</v>
      </c>
      <c r="D1153" s="1" t="s">
        <v>34</v>
      </c>
      <c r="E1153" s="1">
        <v>5</v>
      </c>
    </row>
    <row r="1154" spans="1:5" ht="18" x14ac:dyDescent="0.35">
      <c r="A1154" s="1" t="s">
        <v>1182</v>
      </c>
      <c r="B1154" s="1" t="s">
        <v>56</v>
      </c>
      <c r="C1154" s="1" t="s">
        <v>33</v>
      </c>
      <c r="D1154" s="1" t="s">
        <v>24</v>
      </c>
      <c r="E1154" s="1">
        <v>4</v>
      </c>
    </row>
    <row r="1155" spans="1:5" ht="18" x14ac:dyDescent="0.35">
      <c r="A1155" s="1" t="s">
        <v>1183</v>
      </c>
      <c r="B1155" s="1" t="s">
        <v>73</v>
      </c>
      <c r="C1155" s="1" t="s">
        <v>33</v>
      </c>
      <c r="D1155" s="1" t="s">
        <v>24</v>
      </c>
      <c r="E1155" s="1">
        <v>3</v>
      </c>
    </row>
    <row r="1156" spans="1:5" ht="18" x14ac:dyDescent="0.35">
      <c r="A1156" s="1" t="s">
        <v>1184</v>
      </c>
      <c r="B1156" s="1" t="s">
        <v>73</v>
      </c>
      <c r="C1156" s="1" t="s">
        <v>23</v>
      </c>
      <c r="D1156" s="1" t="s">
        <v>25</v>
      </c>
      <c r="E1156" s="1">
        <v>5</v>
      </c>
    </row>
    <row r="1157" spans="1:5" ht="18" x14ac:dyDescent="0.35">
      <c r="A1157" s="1" t="s">
        <v>1185</v>
      </c>
      <c r="B1157" s="1" t="s">
        <v>70</v>
      </c>
      <c r="C1157" s="1" t="s">
        <v>61</v>
      </c>
      <c r="D1157" s="1" t="s">
        <v>57</v>
      </c>
      <c r="E1157" s="1">
        <v>1</v>
      </c>
    </row>
    <row r="1158" spans="1:5" ht="18" x14ac:dyDescent="0.35">
      <c r="A1158" s="1" t="s">
        <v>1186</v>
      </c>
      <c r="B1158" s="1" t="s">
        <v>2064</v>
      </c>
      <c r="C1158" s="1" t="s">
        <v>61</v>
      </c>
      <c r="D1158" s="1" t="s">
        <v>34</v>
      </c>
      <c r="E1158" s="1">
        <v>1</v>
      </c>
    </row>
    <row r="1159" spans="1:5" ht="18" x14ac:dyDescent="0.35">
      <c r="A1159" s="1" t="s">
        <v>1187</v>
      </c>
      <c r="B1159" s="1" t="s">
        <v>56</v>
      </c>
      <c r="C1159" s="1" t="s">
        <v>92</v>
      </c>
      <c r="D1159" s="1" t="s">
        <v>24</v>
      </c>
      <c r="E1159" s="1">
        <v>1</v>
      </c>
    </row>
    <row r="1160" spans="1:5" ht="18" x14ac:dyDescent="0.35">
      <c r="A1160" s="1" t="s">
        <v>1188</v>
      </c>
      <c r="B1160" s="1" t="s">
        <v>56</v>
      </c>
      <c r="C1160" s="1" t="s">
        <v>92</v>
      </c>
      <c r="D1160" s="1" t="s">
        <v>57</v>
      </c>
      <c r="E1160" s="1">
        <v>4</v>
      </c>
    </row>
    <row r="1161" spans="1:5" ht="18" x14ac:dyDescent="0.35">
      <c r="A1161" s="1" t="s">
        <v>1189</v>
      </c>
      <c r="B1161" s="1" t="s">
        <v>73</v>
      </c>
      <c r="C1161" s="1" t="s">
        <v>23</v>
      </c>
      <c r="D1161" s="1" t="s">
        <v>25</v>
      </c>
      <c r="E1161" s="1">
        <v>2</v>
      </c>
    </row>
    <row r="1162" spans="1:5" ht="18" x14ac:dyDescent="0.35">
      <c r="A1162" s="1" t="s">
        <v>1190</v>
      </c>
      <c r="B1162" s="1" t="s">
        <v>44</v>
      </c>
      <c r="C1162" s="1" t="s">
        <v>61</v>
      </c>
      <c r="D1162" s="1" t="s">
        <v>24</v>
      </c>
      <c r="E1162" s="1">
        <v>3</v>
      </c>
    </row>
    <row r="1163" spans="1:5" ht="18" x14ac:dyDescent="0.35">
      <c r="A1163" s="1" t="s">
        <v>1191</v>
      </c>
      <c r="B1163" s="1" t="s">
        <v>2064</v>
      </c>
      <c r="C1163" s="1" t="s">
        <v>50</v>
      </c>
      <c r="D1163" s="1" t="s">
        <v>24</v>
      </c>
      <c r="E1163" s="1">
        <v>2</v>
      </c>
    </row>
    <row r="1164" spans="1:5" ht="18" x14ac:dyDescent="0.35">
      <c r="A1164" s="1" t="s">
        <v>1192</v>
      </c>
      <c r="B1164" s="1" t="s">
        <v>31</v>
      </c>
      <c r="C1164" s="1" t="s">
        <v>61</v>
      </c>
      <c r="D1164" s="1" t="s">
        <v>25</v>
      </c>
      <c r="E1164" s="1">
        <v>4</v>
      </c>
    </row>
    <row r="1165" spans="1:5" ht="18" x14ac:dyDescent="0.35">
      <c r="A1165" s="1" t="s">
        <v>1193</v>
      </c>
      <c r="B1165" s="1" t="s">
        <v>56</v>
      </c>
      <c r="C1165" s="1" t="s">
        <v>92</v>
      </c>
      <c r="D1165" s="1" t="s">
        <v>57</v>
      </c>
      <c r="E1165" s="1">
        <v>1</v>
      </c>
    </row>
    <row r="1166" spans="1:5" ht="18" x14ac:dyDescent="0.35">
      <c r="A1166" s="1" t="s">
        <v>1194</v>
      </c>
      <c r="B1166" s="1" t="s">
        <v>70</v>
      </c>
      <c r="C1166" s="1" t="s">
        <v>82</v>
      </c>
      <c r="D1166" s="1" t="s">
        <v>24</v>
      </c>
      <c r="E1166" s="1">
        <v>3</v>
      </c>
    </row>
    <row r="1167" spans="1:5" ht="18" x14ac:dyDescent="0.35">
      <c r="A1167" s="1" t="s">
        <v>1195</v>
      </c>
      <c r="B1167" s="1" t="s">
        <v>44</v>
      </c>
      <c r="C1167" s="1" t="s">
        <v>61</v>
      </c>
      <c r="D1167" s="1" t="s">
        <v>57</v>
      </c>
      <c r="E1167" s="1">
        <v>5</v>
      </c>
    </row>
    <row r="1168" spans="1:5" ht="18" x14ac:dyDescent="0.35">
      <c r="A1168" s="1" t="s">
        <v>1196</v>
      </c>
      <c r="B1168" s="1" t="s">
        <v>31</v>
      </c>
      <c r="C1168" s="1" t="s">
        <v>82</v>
      </c>
      <c r="D1168" s="1" t="s">
        <v>57</v>
      </c>
      <c r="E1168" s="1">
        <v>2</v>
      </c>
    </row>
    <row r="1169" spans="1:5" ht="18" x14ac:dyDescent="0.35">
      <c r="A1169" s="1" t="s">
        <v>1197</v>
      </c>
      <c r="B1169" s="1" t="s">
        <v>21</v>
      </c>
      <c r="C1169" s="1" t="s">
        <v>50</v>
      </c>
      <c r="D1169" s="1" t="s">
        <v>57</v>
      </c>
      <c r="E1169" s="1">
        <v>2</v>
      </c>
    </row>
    <row r="1170" spans="1:5" ht="18" x14ac:dyDescent="0.35">
      <c r="A1170" s="1" t="s">
        <v>1198</v>
      </c>
      <c r="B1170" s="1" t="s">
        <v>44</v>
      </c>
      <c r="C1170" s="1" t="s">
        <v>33</v>
      </c>
      <c r="D1170" s="1" t="s">
        <v>25</v>
      </c>
      <c r="E1170" s="1">
        <v>2</v>
      </c>
    </row>
    <row r="1171" spans="1:5" ht="18" x14ac:dyDescent="0.35">
      <c r="A1171" s="1" t="s">
        <v>1199</v>
      </c>
      <c r="B1171" s="1" t="s">
        <v>31</v>
      </c>
      <c r="C1171" s="1" t="s">
        <v>61</v>
      </c>
      <c r="D1171" s="1" t="s">
        <v>24</v>
      </c>
      <c r="E1171" s="1">
        <v>1</v>
      </c>
    </row>
    <row r="1172" spans="1:5" ht="18" x14ac:dyDescent="0.35">
      <c r="A1172" s="1" t="s">
        <v>1200</v>
      </c>
      <c r="B1172" s="1" t="s">
        <v>2064</v>
      </c>
      <c r="C1172" s="1" t="s">
        <v>23</v>
      </c>
      <c r="D1172" s="1" t="s">
        <v>25</v>
      </c>
      <c r="E1172" s="1">
        <v>5</v>
      </c>
    </row>
    <row r="1173" spans="1:5" ht="18" x14ac:dyDescent="0.35">
      <c r="A1173" s="1" t="s">
        <v>1201</v>
      </c>
      <c r="B1173" s="1" t="s">
        <v>73</v>
      </c>
      <c r="C1173" s="1" t="s">
        <v>50</v>
      </c>
      <c r="D1173" s="1" t="s">
        <v>25</v>
      </c>
      <c r="E1173" s="1">
        <v>2</v>
      </c>
    </row>
    <row r="1174" spans="1:5" ht="18" x14ac:dyDescent="0.35">
      <c r="A1174" s="1" t="s">
        <v>1202</v>
      </c>
      <c r="B1174" s="1" t="s">
        <v>70</v>
      </c>
      <c r="C1174" s="1" t="s">
        <v>66</v>
      </c>
      <c r="D1174" s="1" t="s">
        <v>34</v>
      </c>
      <c r="E1174" s="1">
        <v>4</v>
      </c>
    </row>
    <row r="1175" spans="1:5" ht="18" x14ac:dyDescent="0.35">
      <c r="A1175" s="1" t="s">
        <v>1203</v>
      </c>
      <c r="B1175" s="1" t="s">
        <v>70</v>
      </c>
      <c r="C1175" s="1" t="s">
        <v>50</v>
      </c>
      <c r="D1175" s="1" t="s">
        <v>24</v>
      </c>
      <c r="E1175" s="1">
        <v>3</v>
      </c>
    </row>
    <row r="1176" spans="1:5" ht="18" x14ac:dyDescent="0.35">
      <c r="A1176" s="1" t="s">
        <v>1204</v>
      </c>
      <c r="B1176" s="1" t="s">
        <v>44</v>
      </c>
      <c r="C1176" s="1" t="s">
        <v>23</v>
      </c>
      <c r="D1176" s="1" t="s">
        <v>24</v>
      </c>
      <c r="E1176" s="1">
        <v>2</v>
      </c>
    </row>
    <row r="1177" spans="1:5" ht="18" x14ac:dyDescent="0.35">
      <c r="A1177" s="1" t="s">
        <v>1205</v>
      </c>
      <c r="B1177" s="1" t="s">
        <v>70</v>
      </c>
      <c r="C1177" s="1" t="s">
        <v>61</v>
      </c>
      <c r="D1177" s="1" t="s">
        <v>25</v>
      </c>
      <c r="E1177" s="1">
        <v>1</v>
      </c>
    </row>
    <row r="1178" spans="1:5" ht="18" x14ac:dyDescent="0.35">
      <c r="A1178" s="1" t="s">
        <v>1206</v>
      </c>
      <c r="B1178" s="1" t="s">
        <v>70</v>
      </c>
      <c r="C1178" s="1" t="s">
        <v>66</v>
      </c>
      <c r="D1178" s="1" t="s">
        <v>25</v>
      </c>
      <c r="E1178" s="1">
        <v>3</v>
      </c>
    </row>
    <row r="1179" spans="1:5" ht="18" x14ac:dyDescent="0.35">
      <c r="A1179" s="1" t="s">
        <v>1207</v>
      </c>
      <c r="B1179" s="1" t="s">
        <v>31</v>
      </c>
      <c r="C1179" s="1" t="s">
        <v>66</v>
      </c>
      <c r="D1179" s="1" t="s">
        <v>25</v>
      </c>
      <c r="E1179" s="1">
        <v>1</v>
      </c>
    </row>
    <row r="1180" spans="1:5" ht="18" x14ac:dyDescent="0.35">
      <c r="A1180" s="1" t="s">
        <v>1208</v>
      </c>
      <c r="B1180" s="1" t="s">
        <v>70</v>
      </c>
      <c r="C1180" s="1" t="s">
        <v>92</v>
      </c>
      <c r="D1180" s="1" t="s">
        <v>25</v>
      </c>
      <c r="E1180" s="1">
        <v>2</v>
      </c>
    </row>
    <row r="1181" spans="1:5" ht="18" x14ac:dyDescent="0.35">
      <c r="A1181" s="1" t="s">
        <v>1209</v>
      </c>
      <c r="B1181" s="1" t="s">
        <v>31</v>
      </c>
      <c r="C1181" s="1" t="s">
        <v>50</v>
      </c>
      <c r="D1181" s="1" t="s">
        <v>25</v>
      </c>
      <c r="E1181" s="1">
        <v>3</v>
      </c>
    </row>
    <row r="1182" spans="1:5" ht="18" x14ac:dyDescent="0.35">
      <c r="A1182" s="1" t="s">
        <v>1210</v>
      </c>
      <c r="B1182" s="1" t="s">
        <v>56</v>
      </c>
      <c r="C1182" s="1" t="s">
        <v>23</v>
      </c>
      <c r="D1182" s="1" t="s">
        <v>24</v>
      </c>
      <c r="E1182" s="1">
        <v>2</v>
      </c>
    </row>
    <row r="1183" spans="1:5" ht="18" x14ac:dyDescent="0.35">
      <c r="A1183" s="1" t="s">
        <v>1211</v>
      </c>
      <c r="B1183" s="1" t="s">
        <v>31</v>
      </c>
      <c r="C1183" s="1" t="s">
        <v>23</v>
      </c>
      <c r="D1183" s="1" t="s">
        <v>25</v>
      </c>
      <c r="E1183" s="1">
        <v>3</v>
      </c>
    </row>
    <row r="1184" spans="1:5" ht="18" x14ac:dyDescent="0.35">
      <c r="A1184" s="1" t="s">
        <v>1212</v>
      </c>
      <c r="B1184" s="1" t="s">
        <v>73</v>
      </c>
      <c r="C1184" s="1" t="s">
        <v>66</v>
      </c>
      <c r="D1184" s="1" t="s">
        <v>34</v>
      </c>
      <c r="E1184" s="1">
        <v>2</v>
      </c>
    </row>
    <row r="1185" spans="1:5" ht="18" x14ac:dyDescent="0.35">
      <c r="A1185" s="1" t="s">
        <v>1213</v>
      </c>
      <c r="B1185" s="1" t="s">
        <v>31</v>
      </c>
      <c r="C1185" s="1" t="s">
        <v>50</v>
      </c>
      <c r="D1185" s="1" t="s">
        <v>25</v>
      </c>
      <c r="E1185" s="1">
        <v>1</v>
      </c>
    </row>
    <row r="1186" spans="1:5" ht="18" x14ac:dyDescent="0.35">
      <c r="A1186" s="1" t="s">
        <v>1214</v>
      </c>
      <c r="B1186" s="1" t="s">
        <v>31</v>
      </c>
      <c r="C1186" s="1" t="s">
        <v>82</v>
      </c>
      <c r="D1186" s="1" t="s">
        <v>57</v>
      </c>
      <c r="E1186" s="1">
        <v>4</v>
      </c>
    </row>
    <row r="1187" spans="1:5" ht="18" x14ac:dyDescent="0.35">
      <c r="A1187" s="1" t="s">
        <v>1215</v>
      </c>
      <c r="B1187" s="1" t="s">
        <v>73</v>
      </c>
      <c r="C1187" s="1" t="s">
        <v>66</v>
      </c>
      <c r="D1187" s="1" t="s">
        <v>24</v>
      </c>
      <c r="E1187" s="1">
        <v>5</v>
      </c>
    </row>
    <row r="1188" spans="1:5" ht="18" x14ac:dyDescent="0.35">
      <c r="A1188" s="1" t="s">
        <v>1216</v>
      </c>
      <c r="B1188" s="1" t="s">
        <v>56</v>
      </c>
      <c r="C1188" s="1" t="s">
        <v>92</v>
      </c>
      <c r="D1188" s="1" t="s">
        <v>24</v>
      </c>
      <c r="E1188" s="1">
        <v>2</v>
      </c>
    </row>
    <row r="1189" spans="1:5" ht="18" x14ac:dyDescent="0.35">
      <c r="A1189" s="1" t="s">
        <v>1217</v>
      </c>
      <c r="B1189" s="1" t="s">
        <v>56</v>
      </c>
      <c r="C1189" s="1" t="s">
        <v>33</v>
      </c>
      <c r="D1189" s="1" t="s">
        <v>25</v>
      </c>
      <c r="E1189" s="1">
        <v>5</v>
      </c>
    </row>
    <row r="1190" spans="1:5" ht="18" x14ac:dyDescent="0.35">
      <c r="A1190" s="1" t="s">
        <v>1218</v>
      </c>
      <c r="B1190" s="1" t="s">
        <v>21</v>
      </c>
      <c r="C1190" s="1" t="s">
        <v>23</v>
      </c>
      <c r="D1190" s="1" t="s">
        <v>25</v>
      </c>
      <c r="E1190" s="1">
        <v>1</v>
      </c>
    </row>
    <row r="1191" spans="1:5" ht="18" x14ac:dyDescent="0.35">
      <c r="A1191" s="1" t="s">
        <v>1219</v>
      </c>
      <c r="B1191" s="1" t="s">
        <v>31</v>
      </c>
      <c r="C1191" s="1" t="s">
        <v>92</v>
      </c>
      <c r="D1191" s="1" t="s">
        <v>57</v>
      </c>
      <c r="E1191" s="1">
        <v>3</v>
      </c>
    </row>
    <row r="1192" spans="1:5" ht="18" x14ac:dyDescent="0.35">
      <c r="A1192" s="1" t="s">
        <v>1220</v>
      </c>
      <c r="B1192" s="1" t="s">
        <v>70</v>
      </c>
      <c r="C1192" s="1" t="s">
        <v>23</v>
      </c>
      <c r="D1192" s="1" t="s">
        <v>24</v>
      </c>
      <c r="E1192" s="1">
        <v>2</v>
      </c>
    </row>
    <row r="1193" spans="1:5" ht="18" x14ac:dyDescent="0.35">
      <c r="A1193" s="1" t="s">
        <v>1221</v>
      </c>
      <c r="B1193" s="1" t="s">
        <v>73</v>
      </c>
      <c r="C1193" s="1" t="s">
        <v>82</v>
      </c>
      <c r="D1193" s="1" t="s">
        <v>57</v>
      </c>
      <c r="E1193" s="1">
        <v>5</v>
      </c>
    </row>
    <row r="1194" spans="1:5" ht="18" x14ac:dyDescent="0.35">
      <c r="A1194" s="1" t="s">
        <v>1222</v>
      </c>
      <c r="B1194" s="1" t="s">
        <v>31</v>
      </c>
      <c r="C1194" s="1" t="s">
        <v>66</v>
      </c>
      <c r="D1194" s="1" t="s">
        <v>34</v>
      </c>
      <c r="E1194" s="1">
        <v>2</v>
      </c>
    </row>
    <row r="1195" spans="1:5" ht="18" x14ac:dyDescent="0.35">
      <c r="A1195" s="1" t="s">
        <v>1223</v>
      </c>
      <c r="B1195" s="1" t="s">
        <v>73</v>
      </c>
      <c r="C1195" s="1" t="s">
        <v>92</v>
      </c>
      <c r="D1195" s="1" t="s">
        <v>24</v>
      </c>
      <c r="E1195" s="1">
        <v>4</v>
      </c>
    </row>
    <row r="1196" spans="1:5" ht="18" x14ac:dyDescent="0.35">
      <c r="A1196" s="1" t="s">
        <v>1224</v>
      </c>
      <c r="B1196" s="1" t="s">
        <v>21</v>
      </c>
      <c r="C1196" s="1" t="s">
        <v>66</v>
      </c>
      <c r="D1196" s="1" t="s">
        <v>25</v>
      </c>
      <c r="E1196" s="1">
        <v>2</v>
      </c>
    </row>
    <row r="1197" spans="1:5" ht="18" x14ac:dyDescent="0.35">
      <c r="A1197" s="1" t="s">
        <v>1225</v>
      </c>
      <c r="B1197" s="1" t="s">
        <v>56</v>
      </c>
      <c r="C1197" s="1" t="s">
        <v>92</v>
      </c>
      <c r="D1197" s="1" t="s">
        <v>57</v>
      </c>
      <c r="E1197" s="1">
        <v>5</v>
      </c>
    </row>
    <row r="1198" spans="1:5" ht="18" x14ac:dyDescent="0.35">
      <c r="A1198" s="1" t="s">
        <v>1226</v>
      </c>
      <c r="B1198" s="1" t="s">
        <v>70</v>
      </c>
      <c r="C1198" s="1" t="s">
        <v>23</v>
      </c>
      <c r="D1198" s="1" t="s">
        <v>25</v>
      </c>
      <c r="E1198" s="1">
        <v>1</v>
      </c>
    </row>
    <row r="1199" spans="1:5" ht="18" x14ac:dyDescent="0.35">
      <c r="A1199" s="1" t="s">
        <v>1227</v>
      </c>
      <c r="B1199" s="1" t="s">
        <v>31</v>
      </c>
      <c r="C1199" s="1" t="s">
        <v>50</v>
      </c>
      <c r="D1199" s="1" t="s">
        <v>34</v>
      </c>
      <c r="E1199" s="1">
        <v>1</v>
      </c>
    </row>
    <row r="1200" spans="1:5" ht="18" x14ac:dyDescent="0.35">
      <c r="A1200" s="1" t="s">
        <v>1228</v>
      </c>
      <c r="B1200" s="1" t="s">
        <v>2064</v>
      </c>
      <c r="C1200" s="1" t="s">
        <v>23</v>
      </c>
      <c r="D1200" s="1" t="s">
        <v>25</v>
      </c>
      <c r="E1200" s="1">
        <v>1</v>
      </c>
    </row>
    <row r="1201" spans="1:5" ht="18" x14ac:dyDescent="0.35">
      <c r="A1201" s="1" t="s">
        <v>1229</v>
      </c>
      <c r="B1201" s="1" t="s">
        <v>21</v>
      </c>
      <c r="C1201" s="1" t="s">
        <v>82</v>
      </c>
      <c r="D1201" s="1" t="s">
        <v>34</v>
      </c>
      <c r="E1201" s="1">
        <v>1</v>
      </c>
    </row>
    <row r="1202" spans="1:5" ht="18" x14ac:dyDescent="0.35">
      <c r="A1202" s="1" t="s">
        <v>1230</v>
      </c>
      <c r="B1202" s="1" t="s">
        <v>70</v>
      </c>
      <c r="C1202" s="1" t="s">
        <v>50</v>
      </c>
      <c r="D1202" s="1" t="s">
        <v>57</v>
      </c>
      <c r="E1202" s="1">
        <v>5</v>
      </c>
    </row>
    <row r="1203" spans="1:5" ht="18" x14ac:dyDescent="0.35">
      <c r="A1203" s="1" t="s">
        <v>1231</v>
      </c>
      <c r="B1203" s="1" t="s">
        <v>31</v>
      </c>
      <c r="C1203" s="1" t="s">
        <v>33</v>
      </c>
      <c r="D1203" s="1" t="s">
        <v>34</v>
      </c>
      <c r="E1203" s="1">
        <v>5</v>
      </c>
    </row>
    <row r="1204" spans="1:5" ht="18" x14ac:dyDescent="0.35">
      <c r="A1204" s="1" t="s">
        <v>1232</v>
      </c>
      <c r="B1204" s="1" t="s">
        <v>2064</v>
      </c>
      <c r="C1204" s="1" t="s">
        <v>33</v>
      </c>
      <c r="D1204" s="1" t="s">
        <v>25</v>
      </c>
      <c r="E1204" s="1">
        <v>2</v>
      </c>
    </row>
    <row r="1205" spans="1:5" ht="18" x14ac:dyDescent="0.35">
      <c r="A1205" s="1" t="s">
        <v>1233</v>
      </c>
      <c r="B1205" s="1" t="s">
        <v>73</v>
      </c>
      <c r="C1205" s="1" t="s">
        <v>23</v>
      </c>
      <c r="D1205" s="1" t="s">
        <v>57</v>
      </c>
      <c r="E1205" s="1">
        <v>1</v>
      </c>
    </row>
    <row r="1206" spans="1:5" ht="18" x14ac:dyDescent="0.35">
      <c r="A1206" s="1" t="s">
        <v>1234</v>
      </c>
      <c r="B1206" s="1" t="s">
        <v>70</v>
      </c>
      <c r="C1206" s="1" t="s">
        <v>92</v>
      </c>
      <c r="D1206" s="1" t="s">
        <v>25</v>
      </c>
      <c r="E1206" s="1">
        <v>4</v>
      </c>
    </row>
    <row r="1207" spans="1:5" ht="18" x14ac:dyDescent="0.35">
      <c r="A1207" s="1" t="s">
        <v>1235</v>
      </c>
      <c r="B1207" s="1" t="s">
        <v>44</v>
      </c>
      <c r="C1207" s="1" t="s">
        <v>61</v>
      </c>
      <c r="D1207" s="1" t="s">
        <v>25</v>
      </c>
      <c r="E1207" s="1">
        <v>3</v>
      </c>
    </row>
    <row r="1208" spans="1:5" ht="18" x14ac:dyDescent="0.35">
      <c r="A1208" s="2">
        <v>3.4700000000000002E+92</v>
      </c>
      <c r="B1208" s="1" t="s">
        <v>73</v>
      </c>
      <c r="C1208" s="1" t="s">
        <v>33</v>
      </c>
      <c r="D1208" s="1" t="s">
        <v>24</v>
      </c>
      <c r="E1208" s="1">
        <v>1</v>
      </c>
    </row>
    <row r="1209" spans="1:5" ht="18" x14ac:dyDescent="0.35">
      <c r="A1209" s="1" t="s">
        <v>1236</v>
      </c>
      <c r="B1209" s="1" t="s">
        <v>21</v>
      </c>
      <c r="C1209" s="1" t="s">
        <v>66</v>
      </c>
      <c r="D1209" s="1" t="s">
        <v>25</v>
      </c>
      <c r="E1209" s="1">
        <v>3</v>
      </c>
    </row>
    <row r="1210" spans="1:5" ht="18" x14ac:dyDescent="0.35">
      <c r="A1210" s="1" t="s">
        <v>1237</v>
      </c>
      <c r="B1210" s="1" t="s">
        <v>2064</v>
      </c>
      <c r="C1210" s="1" t="s">
        <v>82</v>
      </c>
      <c r="D1210" s="1" t="s">
        <v>34</v>
      </c>
      <c r="E1210" s="1">
        <v>2</v>
      </c>
    </row>
    <row r="1211" spans="1:5" ht="18" x14ac:dyDescent="0.35">
      <c r="A1211" s="1" t="s">
        <v>1238</v>
      </c>
      <c r="B1211" s="1" t="s">
        <v>44</v>
      </c>
      <c r="C1211" s="1" t="s">
        <v>33</v>
      </c>
      <c r="D1211" s="1" t="s">
        <v>34</v>
      </c>
      <c r="E1211" s="1">
        <v>3</v>
      </c>
    </row>
    <row r="1212" spans="1:5" ht="18" x14ac:dyDescent="0.35">
      <c r="A1212" s="1" t="s">
        <v>1239</v>
      </c>
      <c r="B1212" s="1" t="s">
        <v>73</v>
      </c>
      <c r="C1212" s="1" t="s">
        <v>82</v>
      </c>
      <c r="D1212" s="1" t="s">
        <v>57</v>
      </c>
      <c r="E1212" s="1">
        <v>1</v>
      </c>
    </row>
    <row r="1213" spans="1:5" ht="18" x14ac:dyDescent="0.35">
      <c r="A1213" s="1" t="s">
        <v>1240</v>
      </c>
      <c r="B1213" s="1" t="s">
        <v>56</v>
      </c>
      <c r="C1213" s="1" t="s">
        <v>66</v>
      </c>
      <c r="D1213" s="1" t="s">
        <v>25</v>
      </c>
      <c r="E1213" s="1">
        <v>5</v>
      </c>
    </row>
    <row r="1214" spans="1:5" ht="18" x14ac:dyDescent="0.35">
      <c r="A1214" s="1" t="s">
        <v>1241</v>
      </c>
      <c r="B1214" s="1" t="s">
        <v>73</v>
      </c>
      <c r="C1214" s="1" t="s">
        <v>33</v>
      </c>
      <c r="D1214" s="1" t="s">
        <v>34</v>
      </c>
      <c r="E1214" s="1">
        <v>5</v>
      </c>
    </row>
    <row r="1215" spans="1:5" ht="18" x14ac:dyDescent="0.35">
      <c r="A1215" s="1" t="s">
        <v>1242</v>
      </c>
      <c r="B1215" s="1" t="s">
        <v>31</v>
      </c>
      <c r="C1215" s="1" t="s">
        <v>50</v>
      </c>
      <c r="D1215" s="1" t="s">
        <v>24</v>
      </c>
      <c r="E1215" s="1">
        <v>3</v>
      </c>
    </row>
    <row r="1216" spans="1:5" ht="18" x14ac:dyDescent="0.35">
      <c r="A1216" s="1" t="s">
        <v>1243</v>
      </c>
      <c r="B1216" s="1" t="s">
        <v>73</v>
      </c>
      <c r="C1216" s="1" t="s">
        <v>61</v>
      </c>
      <c r="D1216" s="1" t="s">
        <v>34</v>
      </c>
      <c r="E1216" s="1">
        <v>3</v>
      </c>
    </row>
    <row r="1217" spans="1:5" ht="18" x14ac:dyDescent="0.35">
      <c r="A1217" s="1" t="s">
        <v>1244</v>
      </c>
      <c r="B1217" s="1" t="s">
        <v>31</v>
      </c>
      <c r="C1217" s="1" t="s">
        <v>61</v>
      </c>
      <c r="D1217" s="1" t="s">
        <v>34</v>
      </c>
      <c r="E1217" s="1">
        <v>4</v>
      </c>
    </row>
    <row r="1218" spans="1:5" ht="18" x14ac:dyDescent="0.35">
      <c r="A1218" s="1" t="s">
        <v>1245</v>
      </c>
      <c r="B1218" s="1" t="s">
        <v>70</v>
      </c>
      <c r="C1218" s="1" t="s">
        <v>66</v>
      </c>
      <c r="D1218" s="1" t="s">
        <v>34</v>
      </c>
      <c r="E1218" s="1">
        <v>3</v>
      </c>
    </row>
    <row r="1219" spans="1:5" ht="18" x14ac:dyDescent="0.35">
      <c r="A1219" s="1" t="s">
        <v>1246</v>
      </c>
      <c r="B1219" s="1" t="s">
        <v>56</v>
      </c>
      <c r="C1219" s="1" t="s">
        <v>61</v>
      </c>
      <c r="D1219" s="1" t="s">
        <v>57</v>
      </c>
      <c r="E1219" s="1">
        <v>5</v>
      </c>
    </row>
    <row r="1220" spans="1:5" ht="18" x14ac:dyDescent="0.35">
      <c r="A1220" s="1" t="s">
        <v>1247</v>
      </c>
      <c r="B1220" s="1" t="s">
        <v>2064</v>
      </c>
      <c r="C1220" s="1" t="s">
        <v>50</v>
      </c>
      <c r="D1220" s="1" t="s">
        <v>25</v>
      </c>
      <c r="E1220" s="1">
        <v>1</v>
      </c>
    </row>
    <row r="1221" spans="1:5" ht="18" x14ac:dyDescent="0.35">
      <c r="A1221" s="1" t="s">
        <v>1248</v>
      </c>
      <c r="B1221" s="1" t="s">
        <v>56</v>
      </c>
      <c r="C1221" s="1" t="s">
        <v>61</v>
      </c>
      <c r="D1221" s="1" t="s">
        <v>24</v>
      </c>
      <c r="E1221" s="1">
        <v>1</v>
      </c>
    </row>
    <row r="1222" spans="1:5" ht="18" x14ac:dyDescent="0.35">
      <c r="A1222" s="1" t="s">
        <v>1249</v>
      </c>
      <c r="B1222" s="1" t="s">
        <v>21</v>
      </c>
      <c r="C1222" s="1" t="s">
        <v>33</v>
      </c>
      <c r="D1222" s="1" t="s">
        <v>25</v>
      </c>
      <c r="E1222" s="1">
        <v>4</v>
      </c>
    </row>
    <row r="1223" spans="1:5" ht="18" x14ac:dyDescent="0.35">
      <c r="A1223" s="1" t="s">
        <v>1250</v>
      </c>
      <c r="B1223" s="1" t="s">
        <v>56</v>
      </c>
      <c r="C1223" s="1" t="s">
        <v>82</v>
      </c>
      <c r="D1223" s="1" t="s">
        <v>24</v>
      </c>
      <c r="E1223" s="1">
        <v>4</v>
      </c>
    </row>
    <row r="1224" spans="1:5" ht="18" x14ac:dyDescent="0.35">
      <c r="A1224" s="1" t="s">
        <v>1251</v>
      </c>
      <c r="B1224" s="1" t="s">
        <v>21</v>
      </c>
      <c r="C1224" s="1" t="s">
        <v>23</v>
      </c>
      <c r="D1224" s="1" t="s">
        <v>25</v>
      </c>
      <c r="E1224" s="1">
        <v>1</v>
      </c>
    </row>
    <row r="1225" spans="1:5" ht="18" x14ac:dyDescent="0.35">
      <c r="A1225" s="1" t="s">
        <v>1252</v>
      </c>
      <c r="B1225" s="1" t="s">
        <v>2064</v>
      </c>
      <c r="C1225" s="1" t="s">
        <v>61</v>
      </c>
      <c r="D1225" s="1" t="s">
        <v>34</v>
      </c>
      <c r="E1225" s="1">
        <v>4</v>
      </c>
    </row>
    <row r="1226" spans="1:5" ht="18" x14ac:dyDescent="0.35">
      <c r="A1226" s="1" t="s">
        <v>1253</v>
      </c>
      <c r="B1226" s="1" t="s">
        <v>2064</v>
      </c>
      <c r="C1226" s="1" t="s">
        <v>50</v>
      </c>
      <c r="D1226" s="1" t="s">
        <v>25</v>
      </c>
      <c r="E1226" s="1">
        <v>4</v>
      </c>
    </row>
    <row r="1227" spans="1:5" ht="18" x14ac:dyDescent="0.35">
      <c r="A1227" s="1" t="s">
        <v>1254</v>
      </c>
      <c r="B1227" s="1" t="s">
        <v>31</v>
      </c>
      <c r="C1227" s="1" t="s">
        <v>66</v>
      </c>
      <c r="D1227" s="1" t="s">
        <v>57</v>
      </c>
      <c r="E1227" s="1">
        <v>3</v>
      </c>
    </row>
    <row r="1228" spans="1:5" ht="18" x14ac:dyDescent="0.35">
      <c r="A1228" s="1" t="s">
        <v>1255</v>
      </c>
      <c r="B1228" s="1" t="s">
        <v>44</v>
      </c>
      <c r="C1228" s="1" t="s">
        <v>66</v>
      </c>
      <c r="D1228" s="1" t="s">
        <v>24</v>
      </c>
      <c r="E1228" s="1">
        <v>2</v>
      </c>
    </row>
    <row r="1229" spans="1:5" ht="18" x14ac:dyDescent="0.35">
      <c r="A1229" s="1" t="s">
        <v>1256</v>
      </c>
      <c r="B1229" s="1" t="s">
        <v>73</v>
      </c>
      <c r="C1229" s="1" t="s">
        <v>82</v>
      </c>
      <c r="D1229" s="1" t="s">
        <v>25</v>
      </c>
      <c r="E1229" s="1">
        <v>5</v>
      </c>
    </row>
    <row r="1230" spans="1:5" ht="18" x14ac:dyDescent="0.35">
      <c r="A1230" s="1" t="s">
        <v>1257</v>
      </c>
      <c r="B1230" s="1" t="s">
        <v>73</v>
      </c>
      <c r="C1230" s="1" t="s">
        <v>50</v>
      </c>
      <c r="D1230" s="1" t="s">
        <v>24</v>
      </c>
      <c r="E1230" s="1">
        <v>3</v>
      </c>
    </row>
    <row r="1231" spans="1:5" ht="18" x14ac:dyDescent="0.35">
      <c r="A1231" s="1" t="s">
        <v>1258</v>
      </c>
      <c r="B1231" s="1" t="s">
        <v>21</v>
      </c>
      <c r="C1231" s="1" t="s">
        <v>92</v>
      </c>
      <c r="D1231" s="1" t="s">
        <v>57</v>
      </c>
      <c r="E1231" s="1">
        <v>3</v>
      </c>
    </row>
    <row r="1232" spans="1:5" ht="18" x14ac:dyDescent="0.35">
      <c r="A1232" s="1" t="s">
        <v>1259</v>
      </c>
      <c r="B1232" s="1" t="s">
        <v>73</v>
      </c>
      <c r="C1232" s="1" t="s">
        <v>50</v>
      </c>
      <c r="D1232" s="1" t="s">
        <v>24</v>
      </c>
      <c r="E1232" s="1">
        <v>1</v>
      </c>
    </row>
    <row r="1233" spans="1:5" ht="18" x14ac:dyDescent="0.35">
      <c r="A1233" s="1" t="s">
        <v>1260</v>
      </c>
      <c r="B1233" s="1" t="s">
        <v>2064</v>
      </c>
      <c r="C1233" s="1" t="s">
        <v>66</v>
      </c>
      <c r="D1233" s="1" t="s">
        <v>34</v>
      </c>
      <c r="E1233" s="1">
        <v>4</v>
      </c>
    </row>
    <row r="1234" spans="1:5" ht="18" x14ac:dyDescent="0.35">
      <c r="A1234" s="1" t="s">
        <v>1261</v>
      </c>
      <c r="B1234" s="1" t="s">
        <v>31</v>
      </c>
      <c r="C1234" s="1" t="s">
        <v>61</v>
      </c>
      <c r="D1234" s="1" t="s">
        <v>24</v>
      </c>
      <c r="E1234" s="1">
        <v>3</v>
      </c>
    </row>
    <row r="1235" spans="1:5" ht="18" x14ac:dyDescent="0.35">
      <c r="A1235" s="1" t="s">
        <v>1262</v>
      </c>
      <c r="B1235" s="1" t="s">
        <v>21</v>
      </c>
      <c r="C1235" s="1" t="s">
        <v>92</v>
      </c>
      <c r="D1235" s="1" t="s">
        <v>24</v>
      </c>
      <c r="E1235" s="1">
        <v>2</v>
      </c>
    </row>
    <row r="1236" spans="1:5" ht="18" x14ac:dyDescent="0.35">
      <c r="A1236" s="1" t="s">
        <v>1263</v>
      </c>
      <c r="B1236" s="1" t="s">
        <v>73</v>
      </c>
      <c r="C1236" s="1" t="s">
        <v>82</v>
      </c>
      <c r="D1236" s="1" t="s">
        <v>34</v>
      </c>
      <c r="E1236" s="1">
        <v>5</v>
      </c>
    </row>
    <row r="1237" spans="1:5" ht="18" x14ac:dyDescent="0.35">
      <c r="A1237" s="1" t="s">
        <v>1264</v>
      </c>
      <c r="B1237" s="1" t="s">
        <v>56</v>
      </c>
      <c r="C1237" s="1" t="s">
        <v>50</v>
      </c>
      <c r="D1237" s="1" t="s">
        <v>25</v>
      </c>
      <c r="E1237" s="1">
        <v>1</v>
      </c>
    </row>
    <row r="1238" spans="1:5" ht="18" x14ac:dyDescent="0.35">
      <c r="A1238" s="1" t="s">
        <v>1265</v>
      </c>
      <c r="B1238" s="1" t="s">
        <v>2064</v>
      </c>
      <c r="C1238" s="1" t="s">
        <v>82</v>
      </c>
      <c r="D1238" s="1" t="s">
        <v>34</v>
      </c>
      <c r="E1238" s="1">
        <v>2</v>
      </c>
    </row>
    <row r="1239" spans="1:5" ht="18" x14ac:dyDescent="0.35">
      <c r="A1239" s="1" t="s">
        <v>1266</v>
      </c>
      <c r="B1239" s="1" t="s">
        <v>31</v>
      </c>
      <c r="C1239" s="1" t="s">
        <v>33</v>
      </c>
      <c r="D1239" s="1" t="s">
        <v>25</v>
      </c>
      <c r="E1239" s="1">
        <v>4</v>
      </c>
    </row>
    <row r="1240" spans="1:5" ht="18" x14ac:dyDescent="0.35">
      <c r="A1240" s="1" t="s">
        <v>1267</v>
      </c>
      <c r="B1240" s="1" t="s">
        <v>44</v>
      </c>
      <c r="C1240" s="1" t="s">
        <v>66</v>
      </c>
      <c r="D1240" s="1" t="s">
        <v>57</v>
      </c>
      <c r="E1240" s="1">
        <v>4</v>
      </c>
    </row>
    <row r="1241" spans="1:5" ht="18" x14ac:dyDescent="0.35">
      <c r="A1241" s="1" t="s">
        <v>1268</v>
      </c>
      <c r="B1241" s="1" t="s">
        <v>73</v>
      </c>
      <c r="C1241" s="1" t="s">
        <v>50</v>
      </c>
      <c r="D1241" s="1" t="s">
        <v>57</v>
      </c>
      <c r="E1241" s="1">
        <v>4</v>
      </c>
    </row>
    <row r="1242" spans="1:5" ht="18" x14ac:dyDescent="0.35">
      <c r="A1242" s="1" t="s">
        <v>1269</v>
      </c>
      <c r="B1242" s="1" t="s">
        <v>56</v>
      </c>
      <c r="C1242" s="1" t="s">
        <v>82</v>
      </c>
      <c r="D1242" s="1" t="s">
        <v>24</v>
      </c>
      <c r="E1242" s="1">
        <v>1</v>
      </c>
    </row>
    <row r="1243" spans="1:5" ht="18" x14ac:dyDescent="0.35">
      <c r="A1243" s="1" t="s">
        <v>1270</v>
      </c>
      <c r="B1243" s="1" t="s">
        <v>70</v>
      </c>
      <c r="C1243" s="1" t="s">
        <v>66</v>
      </c>
      <c r="D1243" s="1" t="s">
        <v>34</v>
      </c>
      <c r="E1243" s="1">
        <v>4</v>
      </c>
    </row>
    <row r="1244" spans="1:5" ht="18" x14ac:dyDescent="0.35">
      <c r="A1244" s="1" t="s">
        <v>1271</v>
      </c>
      <c r="B1244" s="1" t="s">
        <v>2064</v>
      </c>
      <c r="C1244" s="1" t="s">
        <v>66</v>
      </c>
      <c r="D1244" s="1" t="s">
        <v>24</v>
      </c>
      <c r="E1244" s="1">
        <v>2</v>
      </c>
    </row>
    <row r="1245" spans="1:5" ht="18" x14ac:dyDescent="0.35">
      <c r="A1245" s="1" t="s">
        <v>1272</v>
      </c>
      <c r="B1245" s="1" t="s">
        <v>21</v>
      </c>
      <c r="C1245" s="1" t="s">
        <v>92</v>
      </c>
      <c r="D1245" s="1" t="s">
        <v>34</v>
      </c>
      <c r="E1245" s="1">
        <v>3</v>
      </c>
    </row>
    <row r="1246" spans="1:5" ht="18" x14ac:dyDescent="0.35">
      <c r="A1246" s="1" t="s">
        <v>1273</v>
      </c>
      <c r="B1246" s="1" t="s">
        <v>31</v>
      </c>
      <c r="C1246" s="1" t="s">
        <v>61</v>
      </c>
      <c r="D1246" s="1" t="s">
        <v>25</v>
      </c>
      <c r="E1246" s="1">
        <v>4</v>
      </c>
    </row>
    <row r="1247" spans="1:5" ht="18" x14ac:dyDescent="0.35">
      <c r="A1247" s="1" t="s">
        <v>1274</v>
      </c>
      <c r="B1247" s="1" t="s">
        <v>2064</v>
      </c>
      <c r="C1247" s="1" t="s">
        <v>33</v>
      </c>
      <c r="D1247" s="1" t="s">
        <v>57</v>
      </c>
      <c r="E1247" s="1">
        <v>3</v>
      </c>
    </row>
    <row r="1248" spans="1:5" ht="18" x14ac:dyDescent="0.35">
      <c r="A1248" s="1" t="s">
        <v>1275</v>
      </c>
      <c r="B1248" s="1" t="s">
        <v>2064</v>
      </c>
      <c r="C1248" s="1" t="s">
        <v>61</v>
      </c>
      <c r="D1248" s="1" t="s">
        <v>57</v>
      </c>
      <c r="E1248" s="1">
        <v>2</v>
      </c>
    </row>
    <row r="1249" spans="1:5" ht="18" x14ac:dyDescent="0.35">
      <c r="A1249" s="1" t="s">
        <v>1276</v>
      </c>
      <c r="B1249" s="1" t="s">
        <v>21</v>
      </c>
      <c r="C1249" s="1" t="s">
        <v>23</v>
      </c>
      <c r="D1249" s="1" t="s">
        <v>34</v>
      </c>
      <c r="E1249" s="1">
        <v>3</v>
      </c>
    </row>
    <row r="1250" spans="1:5" ht="18" x14ac:dyDescent="0.35">
      <c r="A1250" s="1" t="s">
        <v>1277</v>
      </c>
      <c r="B1250" s="1" t="s">
        <v>70</v>
      </c>
      <c r="C1250" s="1" t="s">
        <v>92</v>
      </c>
      <c r="D1250" s="1" t="s">
        <v>57</v>
      </c>
      <c r="E1250" s="1">
        <v>4</v>
      </c>
    </row>
    <row r="1251" spans="1:5" ht="18" x14ac:dyDescent="0.35">
      <c r="A1251" s="1" t="s">
        <v>1278</v>
      </c>
      <c r="B1251" s="1" t="s">
        <v>31</v>
      </c>
      <c r="C1251" s="1" t="s">
        <v>61</v>
      </c>
      <c r="D1251" s="1" t="s">
        <v>24</v>
      </c>
      <c r="E1251" s="1">
        <v>5</v>
      </c>
    </row>
    <row r="1252" spans="1:5" ht="18" x14ac:dyDescent="0.35">
      <c r="A1252" s="1" t="s">
        <v>1279</v>
      </c>
      <c r="B1252" s="1" t="s">
        <v>44</v>
      </c>
      <c r="C1252" s="1" t="s">
        <v>61</v>
      </c>
      <c r="D1252" s="1" t="s">
        <v>25</v>
      </c>
      <c r="E1252" s="1">
        <v>5</v>
      </c>
    </row>
    <row r="1253" spans="1:5" ht="18" x14ac:dyDescent="0.35">
      <c r="A1253" s="1" t="s">
        <v>1280</v>
      </c>
      <c r="B1253" s="1" t="s">
        <v>56</v>
      </c>
      <c r="C1253" s="1" t="s">
        <v>23</v>
      </c>
      <c r="D1253" s="1" t="s">
        <v>24</v>
      </c>
      <c r="E1253" s="1">
        <v>5</v>
      </c>
    </row>
    <row r="1254" spans="1:5" ht="18" x14ac:dyDescent="0.35">
      <c r="A1254" s="1" t="s">
        <v>1281</v>
      </c>
      <c r="B1254" s="1" t="s">
        <v>2064</v>
      </c>
      <c r="C1254" s="1" t="s">
        <v>66</v>
      </c>
      <c r="D1254" s="1" t="s">
        <v>24</v>
      </c>
      <c r="E1254" s="1">
        <v>3</v>
      </c>
    </row>
    <row r="1255" spans="1:5" ht="18" x14ac:dyDescent="0.35">
      <c r="A1255" s="1" t="s">
        <v>1282</v>
      </c>
      <c r="B1255" s="1" t="s">
        <v>73</v>
      </c>
      <c r="C1255" s="1" t="s">
        <v>50</v>
      </c>
      <c r="D1255" s="1" t="s">
        <v>34</v>
      </c>
      <c r="E1255" s="1">
        <v>4</v>
      </c>
    </row>
    <row r="1256" spans="1:5" ht="18" x14ac:dyDescent="0.35">
      <c r="A1256" s="1" t="s">
        <v>1283</v>
      </c>
      <c r="B1256" s="1" t="s">
        <v>2064</v>
      </c>
      <c r="C1256" s="1" t="s">
        <v>82</v>
      </c>
      <c r="D1256" s="1" t="s">
        <v>34</v>
      </c>
      <c r="E1256" s="1">
        <v>3</v>
      </c>
    </row>
    <row r="1257" spans="1:5" ht="18" x14ac:dyDescent="0.35">
      <c r="A1257" s="1" t="s">
        <v>1284</v>
      </c>
      <c r="B1257" s="1" t="s">
        <v>44</v>
      </c>
      <c r="C1257" s="1" t="s">
        <v>61</v>
      </c>
      <c r="D1257" s="1" t="s">
        <v>25</v>
      </c>
      <c r="E1257" s="1">
        <v>3</v>
      </c>
    </row>
    <row r="1258" spans="1:5" ht="18" x14ac:dyDescent="0.35">
      <c r="A1258" s="1" t="s">
        <v>1285</v>
      </c>
      <c r="B1258" s="1" t="s">
        <v>56</v>
      </c>
      <c r="C1258" s="1" t="s">
        <v>61</v>
      </c>
      <c r="D1258" s="1" t="s">
        <v>25</v>
      </c>
      <c r="E1258" s="1">
        <v>5</v>
      </c>
    </row>
    <row r="1259" spans="1:5" ht="18" x14ac:dyDescent="0.35">
      <c r="A1259" s="1" t="s">
        <v>1286</v>
      </c>
      <c r="B1259" s="1" t="s">
        <v>21</v>
      </c>
      <c r="C1259" s="1" t="s">
        <v>92</v>
      </c>
      <c r="D1259" s="1" t="s">
        <v>24</v>
      </c>
      <c r="E1259" s="1">
        <v>5</v>
      </c>
    </row>
    <row r="1260" spans="1:5" ht="18" x14ac:dyDescent="0.35">
      <c r="A1260" s="1" t="s">
        <v>1287</v>
      </c>
      <c r="B1260" s="1" t="s">
        <v>31</v>
      </c>
      <c r="C1260" s="1" t="s">
        <v>82</v>
      </c>
      <c r="D1260" s="1" t="s">
        <v>57</v>
      </c>
      <c r="E1260" s="1">
        <v>2</v>
      </c>
    </row>
    <row r="1261" spans="1:5" ht="18" x14ac:dyDescent="0.35">
      <c r="A1261" s="1" t="s">
        <v>1288</v>
      </c>
      <c r="B1261" s="1" t="s">
        <v>56</v>
      </c>
      <c r="C1261" s="1" t="s">
        <v>50</v>
      </c>
      <c r="D1261" s="1" t="s">
        <v>25</v>
      </c>
      <c r="E1261" s="1">
        <v>5</v>
      </c>
    </row>
    <row r="1262" spans="1:5" ht="18" x14ac:dyDescent="0.35">
      <c r="A1262" s="1" t="s">
        <v>1289</v>
      </c>
      <c r="B1262" s="1" t="s">
        <v>70</v>
      </c>
      <c r="C1262" s="1" t="s">
        <v>33</v>
      </c>
      <c r="D1262" s="1" t="s">
        <v>24</v>
      </c>
      <c r="E1262" s="1">
        <v>1</v>
      </c>
    </row>
    <row r="1263" spans="1:5" ht="18" x14ac:dyDescent="0.35">
      <c r="A1263" s="1" t="s">
        <v>1290</v>
      </c>
      <c r="B1263" s="1" t="s">
        <v>21</v>
      </c>
      <c r="C1263" s="1" t="s">
        <v>82</v>
      </c>
      <c r="D1263" s="1" t="s">
        <v>57</v>
      </c>
      <c r="E1263" s="1">
        <v>5</v>
      </c>
    </row>
    <row r="1264" spans="1:5" ht="18" x14ac:dyDescent="0.35">
      <c r="A1264" s="1" t="s">
        <v>1291</v>
      </c>
      <c r="B1264" s="1" t="s">
        <v>73</v>
      </c>
      <c r="C1264" s="1" t="s">
        <v>23</v>
      </c>
      <c r="D1264" s="1" t="s">
        <v>25</v>
      </c>
      <c r="E1264" s="1">
        <v>4</v>
      </c>
    </row>
    <row r="1265" spans="1:5" ht="18" x14ac:dyDescent="0.35">
      <c r="A1265" s="1" t="s">
        <v>1292</v>
      </c>
      <c r="B1265" s="1" t="s">
        <v>44</v>
      </c>
      <c r="C1265" s="1" t="s">
        <v>66</v>
      </c>
      <c r="D1265" s="1" t="s">
        <v>34</v>
      </c>
      <c r="E1265" s="1">
        <v>4</v>
      </c>
    </row>
    <row r="1266" spans="1:5" ht="18" x14ac:dyDescent="0.35">
      <c r="A1266" s="1" t="s">
        <v>1293</v>
      </c>
      <c r="B1266" s="1" t="s">
        <v>44</v>
      </c>
      <c r="C1266" s="1" t="s">
        <v>61</v>
      </c>
      <c r="D1266" s="1" t="s">
        <v>24</v>
      </c>
      <c r="E1266" s="1">
        <v>3</v>
      </c>
    </row>
    <row r="1267" spans="1:5" ht="18" x14ac:dyDescent="0.35">
      <c r="A1267" s="1" t="s">
        <v>1294</v>
      </c>
      <c r="B1267" s="1" t="s">
        <v>2064</v>
      </c>
      <c r="C1267" s="1" t="s">
        <v>61</v>
      </c>
      <c r="D1267" s="1" t="s">
        <v>24</v>
      </c>
      <c r="E1267" s="1">
        <v>5</v>
      </c>
    </row>
    <row r="1268" spans="1:5" ht="18" x14ac:dyDescent="0.35">
      <c r="A1268" s="1" t="s">
        <v>1295</v>
      </c>
      <c r="B1268" s="1" t="s">
        <v>70</v>
      </c>
      <c r="C1268" s="1" t="s">
        <v>50</v>
      </c>
      <c r="D1268" s="1" t="s">
        <v>57</v>
      </c>
      <c r="E1268" s="1">
        <v>2</v>
      </c>
    </row>
    <row r="1269" spans="1:5" ht="18" x14ac:dyDescent="0.35">
      <c r="A1269" s="1" t="s">
        <v>1296</v>
      </c>
      <c r="B1269" s="1" t="s">
        <v>2064</v>
      </c>
      <c r="C1269" s="1" t="s">
        <v>61</v>
      </c>
      <c r="D1269" s="1" t="s">
        <v>25</v>
      </c>
      <c r="E1269" s="1">
        <v>2</v>
      </c>
    </row>
    <row r="1270" spans="1:5" ht="18" x14ac:dyDescent="0.35">
      <c r="A1270" s="1" t="s">
        <v>1297</v>
      </c>
      <c r="B1270" s="1" t="s">
        <v>31</v>
      </c>
      <c r="C1270" s="1" t="s">
        <v>61</v>
      </c>
      <c r="D1270" s="1" t="s">
        <v>34</v>
      </c>
      <c r="E1270" s="1">
        <v>5</v>
      </c>
    </row>
    <row r="1271" spans="1:5" ht="18" x14ac:dyDescent="0.35">
      <c r="A1271" s="1" t="s">
        <v>1298</v>
      </c>
      <c r="B1271" s="1" t="s">
        <v>56</v>
      </c>
      <c r="C1271" s="1" t="s">
        <v>50</v>
      </c>
      <c r="D1271" s="1" t="s">
        <v>25</v>
      </c>
      <c r="E1271" s="1">
        <v>5</v>
      </c>
    </row>
    <row r="1272" spans="1:5" ht="18" x14ac:dyDescent="0.35">
      <c r="A1272" s="1" t="s">
        <v>1299</v>
      </c>
      <c r="B1272" s="1" t="s">
        <v>2064</v>
      </c>
      <c r="C1272" s="1" t="s">
        <v>92</v>
      </c>
      <c r="D1272" s="1" t="s">
        <v>24</v>
      </c>
      <c r="E1272" s="1">
        <v>1</v>
      </c>
    </row>
    <row r="1273" spans="1:5" ht="18" x14ac:dyDescent="0.35">
      <c r="A1273" s="1" t="s">
        <v>1300</v>
      </c>
      <c r="B1273" s="1" t="s">
        <v>70</v>
      </c>
      <c r="C1273" s="1" t="s">
        <v>61</v>
      </c>
      <c r="D1273" s="1" t="s">
        <v>57</v>
      </c>
      <c r="E1273" s="1">
        <v>5</v>
      </c>
    </row>
    <row r="1274" spans="1:5" ht="18" x14ac:dyDescent="0.35">
      <c r="A1274" s="1" t="s">
        <v>1301</v>
      </c>
      <c r="B1274" s="1" t="s">
        <v>2064</v>
      </c>
      <c r="C1274" s="1" t="s">
        <v>23</v>
      </c>
      <c r="D1274" s="1" t="s">
        <v>24</v>
      </c>
      <c r="E1274" s="1">
        <v>2</v>
      </c>
    </row>
    <row r="1275" spans="1:5" ht="18" x14ac:dyDescent="0.35">
      <c r="A1275" s="1" t="s">
        <v>1302</v>
      </c>
      <c r="B1275" s="1" t="s">
        <v>2064</v>
      </c>
      <c r="C1275" s="1" t="s">
        <v>23</v>
      </c>
      <c r="D1275" s="1" t="s">
        <v>34</v>
      </c>
      <c r="E1275" s="1">
        <v>5</v>
      </c>
    </row>
    <row r="1276" spans="1:5" ht="18" x14ac:dyDescent="0.35">
      <c r="A1276" s="1" t="s">
        <v>1303</v>
      </c>
      <c r="B1276" s="1" t="s">
        <v>70</v>
      </c>
      <c r="C1276" s="1" t="s">
        <v>33</v>
      </c>
      <c r="D1276" s="1" t="s">
        <v>25</v>
      </c>
      <c r="E1276" s="1">
        <v>1</v>
      </c>
    </row>
    <row r="1277" spans="1:5" ht="18" x14ac:dyDescent="0.35">
      <c r="A1277" s="1" t="s">
        <v>1304</v>
      </c>
      <c r="B1277" s="1" t="s">
        <v>73</v>
      </c>
      <c r="C1277" s="1" t="s">
        <v>82</v>
      </c>
      <c r="D1277" s="1" t="s">
        <v>24</v>
      </c>
      <c r="E1277" s="1">
        <v>1</v>
      </c>
    </row>
    <row r="1278" spans="1:5" ht="18" x14ac:dyDescent="0.35">
      <c r="A1278" s="1" t="s">
        <v>1305</v>
      </c>
      <c r="B1278" s="1" t="s">
        <v>70</v>
      </c>
      <c r="C1278" s="1" t="s">
        <v>66</v>
      </c>
      <c r="D1278" s="1" t="s">
        <v>25</v>
      </c>
      <c r="E1278" s="1">
        <v>1</v>
      </c>
    </row>
    <row r="1279" spans="1:5" ht="18" x14ac:dyDescent="0.35">
      <c r="A1279" s="1" t="s">
        <v>1306</v>
      </c>
      <c r="B1279" s="1" t="s">
        <v>21</v>
      </c>
      <c r="C1279" s="1" t="s">
        <v>66</v>
      </c>
      <c r="D1279" s="1" t="s">
        <v>57</v>
      </c>
      <c r="E1279" s="1">
        <v>3</v>
      </c>
    </row>
    <row r="1280" spans="1:5" ht="18" x14ac:dyDescent="0.35">
      <c r="A1280" s="1" t="s">
        <v>1307</v>
      </c>
      <c r="B1280" s="1" t="s">
        <v>21</v>
      </c>
      <c r="C1280" s="1" t="s">
        <v>50</v>
      </c>
      <c r="D1280" s="1" t="s">
        <v>57</v>
      </c>
      <c r="E1280" s="1">
        <v>1</v>
      </c>
    </row>
    <row r="1281" spans="1:5" ht="18" x14ac:dyDescent="0.35">
      <c r="A1281" s="1" t="s">
        <v>1308</v>
      </c>
      <c r="B1281" s="1" t="s">
        <v>73</v>
      </c>
      <c r="C1281" s="1" t="s">
        <v>82</v>
      </c>
      <c r="D1281" s="1" t="s">
        <v>25</v>
      </c>
      <c r="E1281" s="1">
        <v>3</v>
      </c>
    </row>
    <row r="1282" spans="1:5" ht="18" x14ac:dyDescent="0.35">
      <c r="A1282" s="1" t="s">
        <v>1309</v>
      </c>
      <c r="B1282" s="1" t="s">
        <v>56</v>
      </c>
      <c r="C1282" s="1" t="s">
        <v>50</v>
      </c>
      <c r="D1282" s="1" t="s">
        <v>24</v>
      </c>
      <c r="E1282" s="1">
        <v>4</v>
      </c>
    </row>
    <row r="1283" spans="1:5" ht="18" x14ac:dyDescent="0.35">
      <c r="A1283" s="1" t="s">
        <v>1310</v>
      </c>
      <c r="B1283" s="1" t="s">
        <v>21</v>
      </c>
      <c r="C1283" s="1" t="s">
        <v>92</v>
      </c>
      <c r="D1283" s="1" t="s">
        <v>25</v>
      </c>
      <c r="E1283" s="1">
        <v>1</v>
      </c>
    </row>
    <row r="1284" spans="1:5" ht="18" x14ac:dyDescent="0.35">
      <c r="A1284" s="1" t="s">
        <v>1311</v>
      </c>
      <c r="B1284" s="1" t="s">
        <v>70</v>
      </c>
      <c r="C1284" s="1" t="s">
        <v>50</v>
      </c>
      <c r="D1284" s="1" t="s">
        <v>34</v>
      </c>
      <c r="E1284" s="1">
        <v>1</v>
      </c>
    </row>
    <row r="1285" spans="1:5" ht="18" x14ac:dyDescent="0.35">
      <c r="A1285" s="1" t="s">
        <v>1312</v>
      </c>
      <c r="B1285" s="1" t="s">
        <v>31</v>
      </c>
      <c r="C1285" s="1" t="s">
        <v>66</v>
      </c>
      <c r="D1285" s="1" t="s">
        <v>25</v>
      </c>
      <c r="E1285" s="1">
        <v>3</v>
      </c>
    </row>
    <row r="1286" spans="1:5" ht="18" x14ac:dyDescent="0.35">
      <c r="A1286" s="1" t="s">
        <v>1313</v>
      </c>
      <c r="B1286" s="1" t="s">
        <v>2064</v>
      </c>
      <c r="C1286" s="1" t="s">
        <v>66</v>
      </c>
      <c r="D1286" s="1" t="s">
        <v>25</v>
      </c>
      <c r="E1286" s="1">
        <v>3</v>
      </c>
    </row>
    <row r="1287" spans="1:5" ht="18" x14ac:dyDescent="0.35">
      <c r="A1287" s="1" t="s">
        <v>1314</v>
      </c>
      <c r="B1287" s="1" t="s">
        <v>31</v>
      </c>
      <c r="C1287" s="1" t="s">
        <v>61</v>
      </c>
      <c r="D1287" s="1" t="s">
        <v>34</v>
      </c>
      <c r="E1287" s="1">
        <v>1</v>
      </c>
    </row>
    <row r="1288" spans="1:5" ht="18" x14ac:dyDescent="0.35">
      <c r="A1288" s="1" t="s">
        <v>1315</v>
      </c>
      <c r="B1288" s="1" t="s">
        <v>2064</v>
      </c>
      <c r="C1288" s="1" t="s">
        <v>50</v>
      </c>
      <c r="D1288" s="1" t="s">
        <v>57</v>
      </c>
      <c r="E1288" s="1">
        <v>1</v>
      </c>
    </row>
    <row r="1289" spans="1:5" ht="18" x14ac:dyDescent="0.35">
      <c r="A1289" s="1" t="s">
        <v>1316</v>
      </c>
      <c r="B1289" s="1" t="s">
        <v>2064</v>
      </c>
      <c r="C1289" s="1" t="s">
        <v>66</v>
      </c>
      <c r="D1289" s="1" t="s">
        <v>57</v>
      </c>
      <c r="E1289" s="1">
        <v>3</v>
      </c>
    </row>
    <row r="1290" spans="1:5" ht="18" x14ac:dyDescent="0.35">
      <c r="A1290" s="1" t="s">
        <v>1317</v>
      </c>
      <c r="B1290" s="1" t="s">
        <v>31</v>
      </c>
      <c r="C1290" s="1" t="s">
        <v>33</v>
      </c>
      <c r="D1290" s="1" t="s">
        <v>24</v>
      </c>
      <c r="E1290" s="1">
        <v>4</v>
      </c>
    </row>
    <row r="1291" spans="1:5" ht="18" x14ac:dyDescent="0.35">
      <c r="A1291" s="1" t="s">
        <v>1318</v>
      </c>
      <c r="B1291" s="1" t="s">
        <v>21</v>
      </c>
      <c r="C1291" s="1" t="s">
        <v>61</v>
      </c>
      <c r="D1291" s="1" t="s">
        <v>57</v>
      </c>
      <c r="E1291" s="1">
        <v>3</v>
      </c>
    </row>
    <row r="1292" spans="1:5" ht="18" x14ac:dyDescent="0.35">
      <c r="A1292" s="1" t="s">
        <v>1319</v>
      </c>
      <c r="B1292" s="1" t="s">
        <v>70</v>
      </c>
      <c r="C1292" s="1" t="s">
        <v>92</v>
      </c>
      <c r="D1292" s="1" t="s">
        <v>34</v>
      </c>
      <c r="E1292" s="1">
        <v>5</v>
      </c>
    </row>
    <row r="1293" spans="1:5" ht="18" x14ac:dyDescent="0.35">
      <c r="A1293" s="1" t="s">
        <v>1320</v>
      </c>
      <c r="B1293" s="1" t="s">
        <v>2064</v>
      </c>
      <c r="C1293" s="1" t="s">
        <v>92</v>
      </c>
      <c r="D1293" s="1" t="s">
        <v>57</v>
      </c>
      <c r="E1293" s="1">
        <v>5</v>
      </c>
    </row>
    <row r="1294" spans="1:5" ht="18" x14ac:dyDescent="0.35">
      <c r="A1294" s="1" t="s">
        <v>1321</v>
      </c>
      <c r="B1294" s="1" t="s">
        <v>56</v>
      </c>
      <c r="C1294" s="1" t="s">
        <v>33</v>
      </c>
      <c r="D1294" s="1" t="s">
        <v>24</v>
      </c>
      <c r="E1294" s="1">
        <v>5</v>
      </c>
    </row>
    <row r="1295" spans="1:5" ht="18" x14ac:dyDescent="0.35">
      <c r="A1295" s="1" t="s">
        <v>1322</v>
      </c>
      <c r="B1295" s="1" t="s">
        <v>2064</v>
      </c>
      <c r="C1295" s="1" t="s">
        <v>33</v>
      </c>
      <c r="D1295" s="1" t="s">
        <v>24</v>
      </c>
      <c r="E1295" s="1">
        <v>5</v>
      </c>
    </row>
    <row r="1296" spans="1:5" ht="18" x14ac:dyDescent="0.35">
      <c r="A1296" s="1" t="s">
        <v>1323</v>
      </c>
      <c r="B1296" s="1" t="s">
        <v>31</v>
      </c>
      <c r="C1296" s="1" t="s">
        <v>82</v>
      </c>
      <c r="D1296" s="1" t="s">
        <v>25</v>
      </c>
      <c r="E1296" s="1">
        <v>5</v>
      </c>
    </row>
    <row r="1297" spans="1:5" ht="18" x14ac:dyDescent="0.35">
      <c r="A1297" s="1" t="s">
        <v>1324</v>
      </c>
      <c r="B1297" s="1" t="s">
        <v>73</v>
      </c>
      <c r="C1297" s="1" t="s">
        <v>82</v>
      </c>
      <c r="D1297" s="1" t="s">
        <v>24</v>
      </c>
      <c r="E1297" s="1">
        <v>5</v>
      </c>
    </row>
    <row r="1298" spans="1:5" ht="18" x14ac:dyDescent="0.35">
      <c r="A1298" s="1" t="s">
        <v>1325</v>
      </c>
      <c r="B1298" s="1" t="s">
        <v>70</v>
      </c>
      <c r="C1298" s="1" t="s">
        <v>92</v>
      </c>
      <c r="D1298" s="1" t="s">
        <v>25</v>
      </c>
      <c r="E1298" s="1">
        <v>4</v>
      </c>
    </row>
    <row r="1299" spans="1:5" ht="18" x14ac:dyDescent="0.35">
      <c r="A1299" s="1" t="s">
        <v>1326</v>
      </c>
      <c r="B1299" s="1" t="s">
        <v>73</v>
      </c>
      <c r="C1299" s="1" t="s">
        <v>66</v>
      </c>
      <c r="D1299" s="1" t="s">
        <v>34</v>
      </c>
      <c r="E1299" s="1">
        <v>1</v>
      </c>
    </row>
    <row r="1300" spans="1:5" ht="18" x14ac:dyDescent="0.35">
      <c r="A1300" s="1" t="s">
        <v>1327</v>
      </c>
      <c r="B1300" s="1" t="s">
        <v>73</v>
      </c>
      <c r="C1300" s="1" t="s">
        <v>66</v>
      </c>
      <c r="D1300" s="1" t="s">
        <v>34</v>
      </c>
      <c r="E1300" s="1">
        <v>2</v>
      </c>
    </row>
    <row r="1301" spans="1:5" ht="18" x14ac:dyDescent="0.35">
      <c r="A1301" s="1" t="s">
        <v>1328</v>
      </c>
      <c r="B1301" s="1" t="s">
        <v>70</v>
      </c>
      <c r="C1301" s="1" t="s">
        <v>23</v>
      </c>
      <c r="D1301" s="1" t="s">
        <v>57</v>
      </c>
      <c r="E1301" s="1">
        <v>1</v>
      </c>
    </row>
    <row r="1302" spans="1:5" ht="18" x14ac:dyDescent="0.35">
      <c r="A1302" s="1" t="s">
        <v>1329</v>
      </c>
      <c r="B1302" s="1" t="s">
        <v>56</v>
      </c>
      <c r="C1302" s="1" t="s">
        <v>33</v>
      </c>
      <c r="D1302" s="1" t="s">
        <v>25</v>
      </c>
      <c r="E1302" s="1">
        <v>4</v>
      </c>
    </row>
    <row r="1303" spans="1:5" ht="18" x14ac:dyDescent="0.35">
      <c r="A1303" s="1" t="s">
        <v>1330</v>
      </c>
      <c r="B1303" s="1" t="s">
        <v>73</v>
      </c>
      <c r="C1303" s="1" t="s">
        <v>50</v>
      </c>
      <c r="D1303" s="1" t="s">
        <v>57</v>
      </c>
      <c r="E1303" s="1">
        <v>2</v>
      </c>
    </row>
    <row r="1304" spans="1:5" ht="18" x14ac:dyDescent="0.35">
      <c r="A1304" s="1" t="s">
        <v>1331</v>
      </c>
      <c r="B1304" s="1" t="s">
        <v>31</v>
      </c>
      <c r="C1304" s="1" t="s">
        <v>23</v>
      </c>
      <c r="D1304" s="1" t="s">
        <v>25</v>
      </c>
      <c r="E1304" s="1">
        <v>5</v>
      </c>
    </row>
    <row r="1305" spans="1:5" ht="18" x14ac:dyDescent="0.35">
      <c r="A1305" s="1" t="s">
        <v>1332</v>
      </c>
      <c r="B1305" s="1" t="s">
        <v>2064</v>
      </c>
      <c r="C1305" s="1" t="s">
        <v>50</v>
      </c>
      <c r="D1305" s="1" t="s">
        <v>25</v>
      </c>
      <c r="E1305" s="1">
        <v>5</v>
      </c>
    </row>
    <row r="1306" spans="1:5" ht="18" x14ac:dyDescent="0.35">
      <c r="A1306" s="1" t="s">
        <v>1333</v>
      </c>
      <c r="B1306" s="1" t="s">
        <v>2064</v>
      </c>
      <c r="C1306" s="1" t="s">
        <v>61</v>
      </c>
      <c r="D1306" s="1" t="s">
        <v>24</v>
      </c>
      <c r="E1306" s="1">
        <v>3</v>
      </c>
    </row>
    <row r="1307" spans="1:5" ht="18" x14ac:dyDescent="0.35">
      <c r="A1307" s="1" t="s">
        <v>1334</v>
      </c>
      <c r="B1307" s="1" t="s">
        <v>73</v>
      </c>
      <c r="C1307" s="1" t="s">
        <v>92</v>
      </c>
      <c r="D1307" s="1" t="s">
        <v>25</v>
      </c>
      <c r="E1307" s="1">
        <v>2</v>
      </c>
    </row>
    <row r="1308" spans="1:5" ht="18" x14ac:dyDescent="0.35">
      <c r="A1308" s="1" t="s">
        <v>1335</v>
      </c>
      <c r="B1308" s="1" t="s">
        <v>2064</v>
      </c>
      <c r="C1308" s="1" t="s">
        <v>23</v>
      </c>
      <c r="D1308" s="1" t="s">
        <v>34</v>
      </c>
      <c r="E1308" s="1">
        <v>4</v>
      </c>
    </row>
    <row r="1309" spans="1:5" ht="18" x14ac:dyDescent="0.35">
      <c r="A1309" s="1" t="s">
        <v>1336</v>
      </c>
      <c r="B1309" s="1" t="s">
        <v>31</v>
      </c>
      <c r="C1309" s="1" t="s">
        <v>61</v>
      </c>
      <c r="D1309" s="1" t="s">
        <v>57</v>
      </c>
      <c r="E1309" s="1">
        <v>1</v>
      </c>
    </row>
    <row r="1310" spans="1:5" ht="18" x14ac:dyDescent="0.35">
      <c r="A1310" s="1" t="s">
        <v>1337</v>
      </c>
      <c r="B1310" s="1" t="s">
        <v>73</v>
      </c>
      <c r="C1310" s="1" t="s">
        <v>92</v>
      </c>
      <c r="D1310" s="1" t="s">
        <v>25</v>
      </c>
      <c r="E1310" s="1">
        <v>2</v>
      </c>
    </row>
    <row r="1311" spans="1:5" ht="18" x14ac:dyDescent="0.35">
      <c r="A1311" s="1" t="s">
        <v>1338</v>
      </c>
      <c r="B1311" s="1" t="s">
        <v>56</v>
      </c>
      <c r="C1311" s="1" t="s">
        <v>50</v>
      </c>
      <c r="D1311" s="1" t="s">
        <v>57</v>
      </c>
      <c r="E1311" s="1">
        <v>1</v>
      </c>
    </row>
    <row r="1312" spans="1:5" ht="18" x14ac:dyDescent="0.35">
      <c r="A1312" s="1" t="s">
        <v>1339</v>
      </c>
      <c r="B1312" s="1" t="s">
        <v>2064</v>
      </c>
      <c r="C1312" s="1" t="s">
        <v>33</v>
      </c>
      <c r="D1312" s="1" t="s">
        <v>24</v>
      </c>
      <c r="E1312" s="1">
        <v>3</v>
      </c>
    </row>
    <row r="1313" spans="1:5" ht="18" x14ac:dyDescent="0.35">
      <c r="A1313" s="1" t="s">
        <v>1340</v>
      </c>
      <c r="B1313" s="1" t="s">
        <v>44</v>
      </c>
      <c r="C1313" s="1" t="s">
        <v>66</v>
      </c>
      <c r="D1313" s="1" t="s">
        <v>25</v>
      </c>
      <c r="E1313" s="1">
        <v>4</v>
      </c>
    </row>
    <row r="1314" spans="1:5" ht="18" x14ac:dyDescent="0.35">
      <c r="A1314" s="1" t="s">
        <v>1341</v>
      </c>
      <c r="B1314" s="1" t="s">
        <v>70</v>
      </c>
      <c r="C1314" s="1" t="s">
        <v>61</v>
      </c>
      <c r="D1314" s="1" t="s">
        <v>24</v>
      </c>
      <c r="E1314" s="1">
        <v>4</v>
      </c>
    </row>
    <row r="1315" spans="1:5" ht="18" x14ac:dyDescent="0.35">
      <c r="A1315" s="1" t="s">
        <v>1342</v>
      </c>
      <c r="B1315" s="1" t="s">
        <v>56</v>
      </c>
      <c r="C1315" s="1" t="s">
        <v>92</v>
      </c>
      <c r="D1315" s="1" t="s">
        <v>57</v>
      </c>
      <c r="E1315" s="1">
        <v>5</v>
      </c>
    </row>
    <row r="1316" spans="1:5" ht="18" x14ac:dyDescent="0.35">
      <c r="A1316" s="1" t="s">
        <v>1343</v>
      </c>
      <c r="B1316" s="1" t="s">
        <v>44</v>
      </c>
      <c r="C1316" s="1" t="s">
        <v>66</v>
      </c>
      <c r="D1316" s="1" t="s">
        <v>57</v>
      </c>
      <c r="E1316" s="1">
        <v>1</v>
      </c>
    </row>
    <row r="1317" spans="1:5" ht="18" x14ac:dyDescent="0.35">
      <c r="A1317" s="1" t="s">
        <v>1344</v>
      </c>
      <c r="B1317" s="1" t="s">
        <v>44</v>
      </c>
      <c r="C1317" s="1" t="s">
        <v>66</v>
      </c>
      <c r="D1317" s="1" t="s">
        <v>25</v>
      </c>
      <c r="E1317" s="1">
        <v>4</v>
      </c>
    </row>
    <row r="1318" spans="1:5" ht="18" x14ac:dyDescent="0.35">
      <c r="A1318" s="1" t="s">
        <v>1345</v>
      </c>
      <c r="B1318" s="1" t="s">
        <v>73</v>
      </c>
      <c r="C1318" s="1" t="s">
        <v>23</v>
      </c>
      <c r="D1318" s="1" t="s">
        <v>34</v>
      </c>
      <c r="E1318" s="1">
        <v>3</v>
      </c>
    </row>
    <row r="1319" spans="1:5" ht="18" x14ac:dyDescent="0.35">
      <c r="A1319" s="1" t="s">
        <v>1346</v>
      </c>
      <c r="B1319" s="1" t="s">
        <v>56</v>
      </c>
      <c r="C1319" s="1" t="s">
        <v>82</v>
      </c>
      <c r="D1319" s="1" t="s">
        <v>24</v>
      </c>
      <c r="E1319" s="1">
        <v>1</v>
      </c>
    </row>
    <row r="1320" spans="1:5" ht="18" x14ac:dyDescent="0.35">
      <c r="A1320" s="1" t="s">
        <v>1347</v>
      </c>
      <c r="B1320" s="1" t="s">
        <v>70</v>
      </c>
      <c r="C1320" s="1" t="s">
        <v>61</v>
      </c>
      <c r="D1320" s="1" t="s">
        <v>57</v>
      </c>
      <c r="E1320" s="1">
        <v>2</v>
      </c>
    </row>
    <row r="1321" spans="1:5" ht="18" x14ac:dyDescent="0.35">
      <c r="A1321" s="1" t="s">
        <v>1348</v>
      </c>
      <c r="B1321" s="1" t="s">
        <v>56</v>
      </c>
      <c r="C1321" s="1" t="s">
        <v>66</v>
      </c>
      <c r="D1321" s="1" t="s">
        <v>34</v>
      </c>
      <c r="E1321" s="1">
        <v>5</v>
      </c>
    </row>
    <row r="1322" spans="1:5" ht="18" x14ac:dyDescent="0.35">
      <c r="A1322" s="1" t="s">
        <v>1349</v>
      </c>
      <c r="B1322" s="1" t="s">
        <v>56</v>
      </c>
      <c r="C1322" s="1" t="s">
        <v>61</v>
      </c>
      <c r="D1322" s="1" t="s">
        <v>24</v>
      </c>
      <c r="E1322" s="1">
        <v>1</v>
      </c>
    </row>
    <row r="1323" spans="1:5" ht="18" x14ac:dyDescent="0.35">
      <c r="A1323" s="1" t="s">
        <v>1350</v>
      </c>
      <c r="B1323" s="1" t="s">
        <v>21</v>
      </c>
      <c r="C1323" s="1" t="s">
        <v>50</v>
      </c>
      <c r="D1323" s="1" t="s">
        <v>34</v>
      </c>
      <c r="E1323" s="1">
        <v>3</v>
      </c>
    </row>
    <row r="1324" spans="1:5" ht="18" x14ac:dyDescent="0.35">
      <c r="A1324" s="1" t="s">
        <v>1351</v>
      </c>
      <c r="B1324" s="1" t="s">
        <v>70</v>
      </c>
      <c r="C1324" s="1" t="s">
        <v>61</v>
      </c>
      <c r="D1324" s="1" t="s">
        <v>24</v>
      </c>
      <c r="E1324" s="1">
        <v>4</v>
      </c>
    </row>
    <row r="1325" spans="1:5" ht="18" x14ac:dyDescent="0.35">
      <c r="A1325" s="1" t="s">
        <v>1352</v>
      </c>
      <c r="B1325" s="1" t="s">
        <v>31</v>
      </c>
      <c r="C1325" s="1" t="s">
        <v>23</v>
      </c>
      <c r="D1325" s="1" t="s">
        <v>57</v>
      </c>
      <c r="E1325" s="1">
        <v>3</v>
      </c>
    </row>
    <row r="1326" spans="1:5" ht="18" x14ac:dyDescent="0.35">
      <c r="A1326" s="1" t="s">
        <v>1353</v>
      </c>
      <c r="B1326" s="1" t="s">
        <v>2064</v>
      </c>
      <c r="C1326" s="1" t="s">
        <v>33</v>
      </c>
      <c r="D1326" s="1" t="s">
        <v>57</v>
      </c>
      <c r="E1326" s="1">
        <v>4</v>
      </c>
    </row>
    <row r="1327" spans="1:5" ht="18" x14ac:dyDescent="0.35">
      <c r="A1327" s="1" t="s">
        <v>1354</v>
      </c>
      <c r="B1327" s="1" t="s">
        <v>70</v>
      </c>
      <c r="C1327" s="1" t="s">
        <v>66</v>
      </c>
      <c r="D1327" s="1" t="s">
        <v>24</v>
      </c>
      <c r="E1327" s="1">
        <v>3</v>
      </c>
    </row>
    <row r="1328" spans="1:5" ht="18" x14ac:dyDescent="0.35">
      <c r="A1328" s="1" t="s">
        <v>1355</v>
      </c>
      <c r="B1328" s="1" t="s">
        <v>44</v>
      </c>
      <c r="C1328" s="1" t="s">
        <v>92</v>
      </c>
      <c r="D1328" s="1" t="s">
        <v>24</v>
      </c>
      <c r="E1328" s="1">
        <v>2</v>
      </c>
    </row>
    <row r="1329" spans="1:5" ht="18" x14ac:dyDescent="0.35">
      <c r="A1329" s="1" t="s">
        <v>1356</v>
      </c>
      <c r="B1329" s="1" t="s">
        <v>31</v>
      </c>
      <c r="C1329" s="1" t="s">
        <v>82</v>
      </c>
      <c r="D1329" s="1" t="s">
        <v>34</v>
      </c>
      <c r="E1329" s="1">
        <v>5</v>
      </c>
    </row>
    <row r="1330" spans="1:5" ht="18" x14ac:dyDescent="0.35">
      <c r="A1330" s="2" t="s">
        <v>1357</v>
      </c>
      <c r="B1330" s="1" t="s">
        <v>70</v>
      </c>
      <c r="C1330" s="1" t="s">
        <v>66</v>
      </c>
      <c r="D1330" s="1" t="s">
        <v>25</v>
      </c>
      <c r="E1330" s="1">
        <v>3</v>
      </c>
    </row>
    <row r="1331" spans="1:5" ht="18" x14ac:dyDescent="0.35">
      <c r="A1331" s="1" t="s">
        <v>1358</v>
      </c>
      <c r="B1331" s="1" t="s">
        <v>70</v>
      </c>
      <c r="C1331" s="1" t="s">
        <v>33</v>
      </c>
      <c r="D1331" s="1" t="s">
        <v>57</v>
      </c>
      <c r="E1331" s="1">
        <v>1</v>
      </c>
    </row>
    <row r="1332" spans="1:5" ht="18" x14ac:dyDescent="0.35">
      <c r="A1332" s="1" t="s">
        <v>1359</v>
      </c>
      <c r="B1332" s="1" t="s">
        <v>2064</v>
      </c>
      <c r="C1332" s="1" t="s">
        <v>23</v>
      </c>
      <c r="D1332" s="1" t="s">
        <v>57</v>
      </c>
      <c r="E1332" s="1">
        <v>1</v>
      </c>
    </row>
    <row r="1333" spans="1:5" ht="18" x14ac:dyDescent="0.35">
      <c r="A1333" s="1" t="s">
        <v>1360</v>
      </c>
      <c r="B1333" s="1" t="s">
        <v>21</v>
      </c>
      <c r="C1333" s="1" t="s">
        <v>66</v>
      </c>
      <c r="D1333" s="1" t="s">
        <v>24</v>
      </c>
      <c r="E1333" s="1">
        <v>1</v>
      </c>
    </row>
    <row r="1334" spans="1:5" ht="18" x14ac:dyDescent="0.35">
      <c r="A1334" s="1" t="s">
        <v>1361</v>
      </c>
      <c r="B1334" s="1" t="s">
        <v>70</v>
      </c>
      <c r="C1334" s="1" t="s">
        <v>33</v>
      </c>
      <c r="D1334" s="1" t="s">
        <v>24</v>
      </c>
      <c r="E1334" s="1">
        <v>5</v>
      </c>
    </row>
    <row r="1335" spans="1:5" ht="18" x14ac:dyDescent="0.35">
      <c r="A1335" s="1" t="s">
        <v>1362</v>
      </c>
      <c r="B1335" s="1" t="s">
        <v>21</v>
      </c>
      <c r="C1335" s="1" t="s">
        <v>82</v>
      </c>
      <c r="D1335" s="1" t="s">
        <v>34</v>
      </c>
      <c r="E1335" s="1">
        <v>2</v>
      </c>
    </row>
    <row r="1336" spans="1:5" ht="18" x14ac:dyDescent="0.35">
      <c r="A1336" s="1" t="s">
        <v>1363</v>
      </c>
      <c r="B1336" s="1" t="s">
        <v>70</v>
      </c>
      <c r="C1336" s="1" t="s">
        <v>33</v>
      </c>
      <c r="D1336" s="1" t="s">
        <v>24</v>
      </c>
      <c r="E1336" s="1">
        <v>3</v>
      </c>
    </row>
    <row r="1337" spans="1:5" ht="18" x14ac:dyDescent="0.35">
      <c r="A1337" s="1" t="s">
        <v>1364</v>
      </c>
      <c r="B1337" s="1" t="s">
        <v>73</v>
      </c>
      <c r="C1337" s="1" t="s">
        <v>66</v>
      </c>
      <c r="D1337" s="1" t="s">
        <v>24</v>
      </c>
      <c r="E1337" s="1">
        <v>3</v>
      </c>
    </row>
    <row r="1338" spans="1:5" ht="18" x14ac:dyDescent="0.35">
      <c r="A1338" s="1" t="s">
        <v>1365</v>
      </c>
      <c r="B1338" s="1" t="s">
        <v>31</v>
      </c>
      <c r="C1338" s="1" t="s">
        <v>23</v>
      </c>
      <c r="D1338" s="1" t="s">
        <v>34</v>
      </c>
      <c r="E1338" s="1">
        <v>4</v>
      </c>
    </row>
    <row r="1339" spans="1:5" ht="18" x14ac:dyDescent="0.35">
      <c r="A1339" s="1" t="s">
        <v>1366</v>
      </c>
      <c r="B1339" s="1" t="s">
        <v>44</v>
      </c>
      <c r="C1339" s="1" t="s">
        <v>33</v>
      </c>
      <c r="D1339" s="1" t="s">
        <v>57</v>
      </c>
      <c r="E1339" s="1">
        <v>2</v>
      </c>
    </row>
    <row r="1340" spans="1:5" ht="18" x14ac:dyDescent="0.35">
      <c r="A1340" s="1" t="s">
        <v>1367</v>
      </c>
      <c r="B1340" s="1" t="s">
        <v>2064</v>
      </c>
      <c r="C1340" s="1" t="s">
        <v>92</v>
      </c>
      <c r="D1340" s="1" t="s">
        <v>24</v>
      </c>
      <c r="E1340" s="1">
        <v>3</v>
      </c>
    </row>
    <row r="1341" spans="1:5" ht="18" x14ac:dyDescent="0.35">
      <c r="A1341" s="1" t="s">
        <v>1368</v>
      </c>
      <c r="B1341" s="1" t="s">
        <v>70</v>
      </c>
      <c r="C1341" s="1" t="s">
        <v>82</v>
      </c>
      <c r="D1341" s="1" t="s">
        <v>25</v>
      </c>
      <c r="E1341" s="1">
        <v>5</v>
      </c>
    </row>
    <row r="1342" spans="1:5" ht="18" x14ac:dyDescent="0.35">
      <c r="A1342" s="1" t="s">
        <v>1369</v>
      </c>
      <c r="B1342" s="1" t="s">
        <v>56</v>
      </c>
      <c r="C1342" s="1" t="s">
        <v>61</v>
      </c>
      <c r="D1342" s="1" t="s">
        <v>57</v>
      </c>
      <c r="E1342" s="1">
        <v>4</v>
      </c>
    </row>
    <row r="1343" spans="1:5" ht="18" x14ac:dyDescent="0.35">
      <c r="A1343" s="1" t="s">
        <v>1370</v>
      </c>
      <c r="B1343" s="1" t="s">
        <v>70</v>
      </c>
      <c r="C1343" s="1" t="s">
        <v>61</v>
      </c>
      <c r="D1343" s="1" t="s">
        <v>57</v>
      </c>
      <c r="E1343" s="1">
        <v>4</v>
      </c>
    </row>
    <row r="1344" spans="1:5" ht="18" x14ac:dyDescent="0.35">
      <c r="A1344" s="1" t="s">
        <v>1371</v>
      </c>
      <c r="B1344" s="1" t="s">
        <v>73</v>
      </c>
      <c r="C1344" s="1" t="s">
        <v>66</v>
      </c>
      <c r="D1344" s="1" t="s">
        <v>25</v>
      </c>
      <c r="E1344" s="1">
        <v>3</v>
      </c>
    </row>
    <row r="1345" spans="1:5" ht="18" x14ac:dyDescent="0.35">
      <c r="A1345" s="1" t="s">
        <v>1372</v>
      </c>
      <c r="B1345" s="1" t="s">
        <v>31</v>
      </c>
      <c r="C1345" s="1" t="s">
        <v>50</v>
      </c>
      <c r="D1345" s="1" t="s">
        <v>24</v>
      </c>
      <c r="E1345" s="1">
        <v>1</v>
      </c>
    </row>
    <row r="1346" spans="1:5" ht="18" x14ac:dyDescent="0.35">
      <c r="A1346" s="1" t="s">
        <v>1373</v>
      </c>
      <c r="B1346" s="1" t="s">
        <v>44</v>
      </c>
      <c r="C1346" s="1" t="s">
        <v>61</v>
      </c>
      <c r="D1346" s="1" t="s">
        <v>34</v>
      </c>
      <c r="E1346" s="1">
        <v>2</v>
      </c>
    </row>
    <row r="1347" spans="1:5" ht="18" x14ac:dyDescent="0.35">
      <c r="A1347" s="1" t="s">
        <v>1374</v>
      </c>
      <c r="B1347" s="1" t="s">
        <v>56</v>
      </c>
      <c r="C1347" s="1" t="s">
        <v>61</v>
      </c>
      <c r="D1347" s="1" t="s">
        <v>25</v>
      </c>
      <c r="E1347" s="1">
        <v>5</v>
      </c>
    </row>
    <row r="1348" spans="1:5" ht="18" x14ac:dyDescent="0.35">
      <c r="A1348" s="1" t="s">
        <v>1375</v>
      </c>
      <c r="B1348" s="1" t="s">
        <v>21</v>
      </c>
      <c r="C1348" s="1" t="s">
        <v>33</v>
      </c>
      <c r="D1348" s="1" t="s">
        <v>24</v>
      </c>
      <c r="E1348" s="1">
        <v>5</v>
      </c>
    </row>
    <row r="1349" spans="1:5" ht="18" x14ac:dyDescent="0.35">
      <c r="A1349" s="1" t="s">
        <v>1376</v>
      </c>
      <c r="B1349" s="1" t="s">
        <v>31</v>
      </c>
      <c r="C1349" s="1" t="s">
        <v>82</v>
      </c>
      <c r="D1349" s="1" t="s">
        <v>34</v>
      </c>
      <c r="E1349" s="1">
        <v>3</v>
      </c>
    </row>
    <row r="1350" spans="1:5" ht="18" x14ac:dyDescent="0.35">
      <c r="A1350" s="2">
        <v>2.96E+22</v>
      </c>
      <c r="B1350" s="1" t="s">
        <v>31</v>
      </c>
      <c r="C1350" s="1" t="s">
        <v>23</v>
      </c>
      <c r="D1350" s="1" t="s">
        <v>24</v>
      </c>
      <c r="E1350" s="1">
        <v>3</v>
      </c>
    </row>
    <row r="1351" spans="1:5" ht="18" x14ac:dyDescent="0.35">
      <c r="A1351" s="1" t="s">
        <v>1377</v>
      </c>
      <c r="B1351" s="1" t="s">
        <v>2064</v>
      </c>
      <c r="C1351" s="1" t="s">
        <v>92</v>
      </c>
      <c r="D1351" s="1" t="s">
        <v>24</v>
      </c>
      <c r="E1351" s="1">
        <v>2</v>
      </c>
    </row>
    <row r="1352" spans="1:5" ht="18" x14ac:dyDescent="0.35">
      <c r="A1352" s="1" t="s">
        <v>1378</v>
      </c>
      <c r="B1352" s="1" t="s">
        <v>73</v>
      </c>
      <c r="C1352" s="1" t="s">
        <v>33</v>
      </c>
      <c r="D1352" s="1" t="s">
        <v>34</v>
      </c>
      <c r="E1352" s="1">
        <v>4</v>
      </c>
    </row>
    <row r="1353" spans="1:5" ht="18" x14ac:dyDescent="0.35">
      <c r="A1353" s="1" t="s">
        <v>1379</v>
      </c>
      <c r="B1353" s="1" t="s">
        <v>44</v>
      </c>
      <c r="C1353" s="1" t="s">
        <v>82</v>
      </c>
      <c r="D1353" s="1" t="s">
        <v>57</v>
      </c>
      <c r="E1353" s="1">
        <v>1</v>
      </c>
    </row>
    <row r="1354" spans="1:5" ht="18" x14ac:dyDescent="0.35">
      <c r="A1354" s="1" t="s">
        <v>1380</v>
      </c>
      <c r="B1354" s="1" t="s">
        <v>31</v>
      </c>
      <c r="C1354" s="1" t="s">
        <v>50</v>
      </c>
      <c r="D1354" s="1" t="s">
        <v>24</v>
      </c>
      <c r="E1354" s="1">
        <v>5</v>
      </c>
    </row>
    <row r="1355" spans="1:5" ht="18" x14ac:dyDescent="0.35">
      <c r="A1355" s="1" t="s">
        <v>1381</v>
      </c>
      <c r="B1355" s="1" t="s">
        <v>56</v>
      </c>
      <c r="C1355" s="1" t="s">
        <v>82</v>
      </c>
      <c r="D1355" s="1" t="s">
        <v>25</v>
      </c>
      <c r="E1355" s="1">
        <v>4</v>
      </c>
    </row>
    <row r="1356" spans="1:5" ht="18" x14ac:dyDescent="0.35">
      <c r="A1356" s="1" t="s">
        <v>1382</v>
      </c>
      <c r="B1356" s="1" t="s">
        <v>73</v>
      </c>
      <c r="C1356" s="1" t="s">
        <v>50</v>
      </c>
      <c r="D1356" s="1" t="s">
        <v>24</v>
      </c>
      <c r="E1356" s="1">
        <v>4</v>
      </c>
    </row>
    <row r="1357" spans="1:5" ht="18" x14ac:dyDescent="0.35">
      <c r="A1357" s="1" t="s">
        <v>1383</v>
      </c>
      <c r="B1357" s="1" t="s">
        <v>44</v>
      </c>
      <c r="C1357" s="1" t="s">
        <v>50</v>
      </c>
      <c r="D1357" s="1" t="s">
        <v>25</v>
      </c>
      <c r="E1357" s="1">
        <v>5</v>
      </c>
    </row>
    <row r="1358" spans="1:5" ht="18" x14ac:dyDescent="0.35">
      <c r="A1358" s="1" t="s">
        <v>1384</v>
      </c>
      <c r="B1358" s="1" t="s">
        <v>73</v>
      </c>
      <c r="C1358" s="1" t="s">
        <v>50</v>
      </c>
      <c r="D1358" s="1" t="s">
        <v>57</v>
      </c>
      <c r="E1358" s="1">
        <v>3</v>
      </c>
    </row>
    <row r="1359" spans="1:5" ht="18" x14ac:dyDescent="0.35">
      <c r="A1359" s="1" t="s">
        <v>1385</v>
      </c>
      <c r="B1359" s="1" t="s">
        <v>56</v>
      </c>
      <c r="C1359" s="1" t="s">
        <v>23</v>
      </c>
      <c r="D1359" s="1" t="s">
        <v>34</v>
      </c>
      <c r="E1359" s="1">
        <v>5</v>
      </c>
    </row>
    <row r="1360" spans="1:5" ht="18" x14ac:dyDescent="0.35">
      <c r="A1360" s="1" t="s">
        <v>1386</v>
      </c>
      <c r="B1360" s="1" t="s">
        <v>73</v>
      </c>
      <c r="C1360" s="1" t="s">
        <v>50</v>
      </c>
      <c r="D1360" s="1" t="s">
        <v>25</v>
      </c>
      <c r="E1360" s="1">
        <v>2</v>
      </c>
    </row>
    <row r="1361" spans="1:5" ht="18" x14ac:dyDescent="0.35">
      <c r="A1361" s="1" t="s">
        <v>1387</v>
      </c>
      <c r="B1361" s="1" t="s">
        <v>44</v>
      </c>
      <c r="C1361" s="1" t="s">
        <v>82</v>
      </c>
      <c r="D1361" s="1" t="s">
        <v>57</v>
      </c>
      <c r="E1361" s="1">
        <v>5</v>
      </c>
    </row>
    <row r="1362" spans="1:5" ht="18" x14ac:dyDescent="0.35">
      <c r="A1362" s="1" t="s">
        <v>1388</v>
      </c>
      <c r="B1362" s="1" t="s">
        <v>31</v>
      </c>
      <c r="C1362" s="1" t="s">
        <v>50</v>
      </c>
      <c r="D1362" s="1" t="s">
        <v>57</v>
      </c>
      <c r="E1362" s="1">
        <v>3</v>
      </c>
    </row>
    <row r="1363" spans="1:5" ht="18" x14ac:dyDescent="0.35">
      <c r="A1363" s="1" t="s">
        <v>1389</v>
      </c>
      <c r="B1363" s="1" t="s">
        <v>2064</v>
      </c>
      <c r="C1363" s="1" t="s">
        <v>92</v>
      </c>
      <c r="D1363" s="1" t="s">
        <v>57</v>
      </c>
      <c r="E1363" s="1">
        <v>5</v>
      </c>
    </row>
    <row r="1364" spans="1:5" ht="18" x14ac:dyDescent="0.35">
      <c r="A1364" s="1" t="s">
        <v>1390</v>
      </c>
      <c r="B1364" s="1" t="s">
        <v>56</v>
      </c>
      <c r="C1364" s="1" t="s">
        <v>50</v>
      </c>
      <c r="D1364" s="1" t="s">
        <v>34</v>
      </c>
      <c r="E1364" s="1">
        <v>4</v>
      </c>
    </row>
    <row r="1365" spans="1:5" ht="18" x14ac:dyDescent="0.35">
      <c r="A1365" s="1" t="s">
        <v>1391</v>
      </c>
      <c r="B1365" s="1" t="s">
        <v>56</v>
      </c>
      <c r="C1365" s="1" t="s">
        <v>66</v>
      </c>
      <c r="D1365" s="1" t="s">
        <v>24</v>
      </c>
      <c r="E1365" s="1">
        <v>4</v>
      </c>
    </row>
    <row r="1366" spans="1:5" ht="18" x14ac:dyDescent="0.35">
      <c r="A1366" s="1">
        <v>44354275</v>
      </c>
      <c r="B1366" s="1" t="s">
        <v>70</v>
      </c>
      <c r="C1366" s="1" t="s">
        <v>61</v>
      </c>
      <c r="D1366" s="1" t="s">
        <v>24</v>
      </c>
      <c r="E1366" s="1">
        <v>3</v>
      </c>
    </row>
    <row r="1367" spans="1:5" ht="18" x14ac:dyDescent="0.35">
      <c r="A1367" s="1" t="s">
        <v>1392</v>
      </c>
      <c r="B1367" s="1" t="s">
        <v>56</v>
      </c>
      <c r="C1367" s="1" t="s">
        <v>61</v>
      </c>
      <c r="D1367" s="1" t="s">
        <v>57</v>
      </c>
      <c r="E1367" s="1">
        <v>3</v>
      </c>
    </row>
    <row r="1368" spans="1:5" ht="18" x14ac:dyDescent="0.35">
      <c r="A1368" s="1" t="s">
        <v>1393</v>
      </c>
      <c r="B1368" s="1" t="s">
        <v>31</v>
      </c>
      <c r="C1368" s="1" t="s">
        <v>92</v>
      </c>
      <c r="D1368" s="1" t="s">
        <v>25</v>
      </c>
      <c r="E1368" s="1">
        <v>1</v>
      </c>
    </row>
    <row r="1369" spans="1:5" ht="18" x14ac:dyDescent="0.35">
      <c r="A1369" s="1" t="s">
        <v>1394</v>
      </c>
      <c r="B1369" s="1" t="s">
        <v>70</v>
      </c>
      <c r="C1369" s="1" t="s">
        <v>23</v>
      </c>
      <c r="D1369" s="1" t="s">
        <v>57</v>
      </c>
      <c r="E1369" s="1">
        <v>2</v>
      </c>
    </row>
    <row r="1370" spans="1:5" ht="18" x14ac:dyDescent="0.35">
      <c r="A1370" s="1" t="s">
        <v>1395</v>
      </c>
      <c r="B1370" s="1" t="s">
        <v>21</v>
      </c>
      <c r="C1370" s="1" t="s">
        <v>66</v>
      </c>
      <c r="D1370" s="1" t="s">
        <v>25</v>
      </c>
      <c r="E1370" s="1">
        <v>3</v>
      </c>
    </row>
    <row r="1371" spans="1:5" ht="18" x14ac:dyDescent="0.35">
      <c r="A1371" s="1" t="s">
        <v>1396</v>
      </c>
      <c r="B1371" s="1" t="s">
        <v>2064</v>
      </c>
      <c r="C1371" s="1" t="s">
        <v>82</v>
      </c>
      <c r="D1371" s="1" t="s">
        <v>57</v>
      </c>
      <c r="E1371" s="1">
        <v>5</v>
      </c>
    </row>
    <row r="1372" spans="1:5" ht="18" x14ac:dyDescent="0.35">
      <c r="A1372" s="2" t="s">
        <v>1397</v>
      </c>
      <c r="B1372" s="1" t="s">
        <v>31</v>
      </c>
      <c r="C1372" s="1" t="s">
        <v>61</v>
      </c>
      <c r="D1372" s="1" t="s">
        <v>34</v>
      </c>
      <c r="E1372" s="1">
        <v>1</v>
      </c>
    </row>
    <row r="1373" spans="1:5" ht="18" x14ac:dyDescent="0.35">
      <c r="A1373" s="1" t="s">
        <v>1398</v>
      </c>
      <c r="B1373" s="1" t="s">
        <v>2064</v>
      </c>
      <c r="C1373" s="1" t="s">
        <v>82</v>
      </c>
      <c r="D1373" s="1" t="s">
        <v>34</v>
      </c>
      <c r="E1373" s="1">
        <v>3</v>
      </c>
    </row>
    <row r="1374" spans="1:5" ht="18" x14ac:dyDescent="0.35">
      <c r="A1374" s="1" t="s">
        <v>1399</v>
      </c>
      <c r="B1374" s="1" t="s">
        <v>44</v>
      </c>
      <c r="C1374" s="1" t="s">
        <v>50</v>
      </c>
      <c r="D1374" s="1" t="s">
        <v>34</v>
      </c>
      <c r="E1374" s="1">
        <v>2</v>
      </c>
    </row>
    <row r="1375" spans="1:5" ht="18" x14ac:dyDescent="0.35">
      <c r="A1375" s="1" t="s">
        <v>1400</v>
      </c>
      <c r="B1375" s="1" t="s">
        <v>70</v>
      </c>
      <c r="C1375" s="1" t="s">
        <v>66</v>
      </c>
      <c r="D1375" s="1" t="s">
        <v>24</v>
      </c>
      <c r="E1375" s="1">
        <v>2</v>
      </c>
    </row>
    <row r="1376" spans="1:5" ht="18" x14ac:dyDescent="0.35">
      <c r="A1376" s="1" t="s">
        <v>1401</v>
      </c>
      <c r="B1376" s="1" t="s">
        <v>73</v>
      </c>
      <c r="C1376" s="1" t="s">
        <v>82</v>
      </c>
      <c r="D1376" s="1" t="s">
        <v>34</v>
      </c>
      <c r="E1376" s="1">
        <v>5</v>
      </c>
    </row>
    <row r="1377" spans="1:5" ht="18" x14ac:dyDescent="0.35">
      <c r="A1377" s="1" t="s">
        <v>1402</v>
      </c>
      <c r="B1377" s="1" t="s">
        <v>70</v>
      </c>
      <c r="C1377" s="1" t="s">
        <v>50</v>
      </c>
      <c r="D1377" s="1" t="s">
        <v>57</v>
      </c>
      <c r="E1377" s="1">
        <v>5</v>
      </c>
    </row>
    <row r="1378" spans="1:5" ht="18" x14ac:dyDescent="0.35">
      <c r="A1378" s="1" t="s">
        <v>1403</v>
      </c>
      <c r="B1378" s="1" t="s">
        <v>21</v>
      </c>
      <c r="C1378" s="1" t="s">
        <v>50</v>
      </c>
      <c r="D1378" s="1" t="s">
        <v>34</v>
      </c>
      <c r="E1378" s="1">
        <v>5</v>
      </c>
    </row>
    <row r="1379" spans="1:5" ht="18" x14ac:dyDescent="0.35">
      <c r="A1379" s="1" t="s">
        <v>1404</v>
      </c>
      <c r="B1379" s="1" t="s">
        <v>21</v>
      </c>
      <c r="C1379" s="1" t="s">
        <v>23</v>
      </c>
      <c r="D1379" s="1" t="s">
        <v>34</v>
      </c>
      <c r="E1379" s="1">
        <v>4</v>
      </c>
    </row>
    <row r="1380" spans="1:5" ht="18" x14ac:dyDescent="0.35">
      <c r="A1380" s="1" t="s">
        <v>1405</v>
      </c>
      <c r="B1380" s="1" t="s">
        <v>31</v>
      </c>
      <c r="C1380" s="1" t="s">
        <v>82</v>
      </c>
      <c r="D1380" s="1" t="s">
        <v>34</v>
      </c>
      <c r="E1380" s="1">
        <v>4</v>
      </c>
    </row>
    <row r="1381" spans="1:5" ht="18" x14ac:dyDescent="0.35">
      <c r="A1381" s="1" t="s">
        <v>1406</v>
      </c>
      <c r="B1381" s="1" t="s">
        <v>44</v>
      </c>
      <c r="C1381" s="1" t="s">
        <v>50</v>
      </c>
      <c r="D1381" s="1" t="s">
        <v>57</v>
      </c>
      <c r="E1381" s="1">
        <v>5</v>
      </c>
    </row>
    <row r="1382" spans="1:5" ht="18" x14ac:dyDescent="0.35">
      <c r="A1382" s="1">
        <v>19992196</v>
      </c>
      <c r="B1382" s="1" t="s">
        <v>44</v>
      </c>
      <c r="C1382" s="1" t="s">
        <v>66</v>
      </c>
      <c r="D1382" s="1" t="s">
        <v>34</v>
      </c>
      <c r="E1382" s="1">
        <v>4</v>
      </c>
    </row>
    <row r="1383" spans="1:5" ht="18" x14ac:dyDescent="0.35">
      <c r="A1383" s="1" t="s">
        <v>1407</v>
      </c>
      <c r="B1383" s="1" t="s">
        <v>73</v>
      </c>
      <c r="C1383" s="1" t="s">
        <v>66</v>
      </c>
      <c r="D1383" s="1" t="s">
        <v>57</v>
      </c>
      <c r="E1383" s="1">
        <v>4</v>
      </c>
    </row>
    <row r="1384" spans="1:5" ht="18" x14ac:dyDescent="0.35">
      <c r="A1384" s="1" t="s">
        <v>1408</v>
      </c>
      <c r="B1384" s="1" t="s">
        <v>31</v>
      </c>
      <c r="C1384" s="1" t="s">
        <v>66</v>
      </c>
      <c r="D1384" s="1" t="s">
        <v>34</v>
      </c>
      <c r="E1384" s="1">
        <v>1</v>
      </c>
    </row>
    <row r="1385" spans="1:5" ht="18" x14ac:dyDescent="0.35">
      <c r="A1385" s="1" t="s">
        <v>1409</v>
      </c>
      <c r="B1385" s="1" t="s">
        <v>56</v>
      </c>
      <c r="C1385" s="1" t="s">
        <v>23</v>
      </c>
      <c r="D1385" s="1" t="s">
        <v>57</v>
      </c>
      <c r="E1385" s="1">
        <v>3</v>
      </c>
    </row>
    <row r="1386" spans="1:5" ht="18" x14ac:dyDescent="0.35">
      <c r="A1386" s="1" t="s">
        <v>1410</v>
      </c>
      <c r="B1386" s="1" t="s">
        <v>31</v>
      </c>
      <c r="C1386" s="1" t="s">
        <v>33</v>
      </c>
      <c r="D1386" s="1" t="s">
        <v>25</v>
      </c>
      <c r="E1386" s="1">
        <v>2</v>
      </c>
    </row>
    <row r="1387" spans="1:5" ht="18" x14ac:dyDescent="0.35">
      <c r="A1387" s="1" t="s">
        <v>1411</v>
      </c>
      <c r="B1387" s="1" t="s">
        <v>21</v>
      </c>
      <c r="C1387" s="1" t="s">
        <v>82</v>
      </c>
      <c r="D1387" s="1" t="s">
        <v>24</v>
      </c>
      <c r="E1387" s="1">
        <v>1</v>
      </c>
    </row>
    <row r="1388" spans="1:5" ht="18" x14ac:dyDescent="0.35">
      <c r="A1388" s="1" t="s">
        <v>1412</v>
      </c>
      <c r="B1388" s="1" t="s">
        <v>73</v>
      </c>
      <c r="C1388" s="1" t="s">
        <v>61</v>
      </c>
      <c r="D1388" s="1" t="s">
        <v>25</v>
      </c>
      <c r="E1388" s="1">
        <v>4</v>
      </c>
    </row>
    <row r="1389" spans="1:5" ht="18" x14ac:dyDescent="0.35">
      <c r="A1389" s="1" t="s">
        <v>1413</v>
      </c>
      <c r="B1389" s="1" t="s">
        <v>70</v>
      </c>
      <c r="C1389" s="1" t="s">
        <v>66</v>
      </c>
      <c r="D1389" s="1" t="s">
        <v>57</v>
      </c>
      <c r="E1389" s="1">
        <v>4</v>
      </c>
    </row>
    <row r="1390" spans="1:5" ht="18" x14ac:dyDescent="0.35">
      <c r="A1390" s="1" t="s">
        <v>1414</v>
      </c>
      <c r="B1390" s="1" t="s">
        <v>31</v>
      </c>
      <c r="C1390" s="1" t="s">
        <v>33</v>
      </c>
      <c r="D1390" s="1" t="s">
        <v>25</v>
      </c>
      <c r="E1390" s="1">
        <v>5</v>
      </c>
    </row>
    <row r="1391" spans="1:5" ht="18" x14ac:dyDescent="0.35">
      <c r="A1391" s="1" t="s">
        <v>1415</v>
      </c>
      <c r="B1391" s="1" t="s">
        <v>44</v>
      </c>
      <c r="C1391" s="1" t="s">
        <v>82</v>
      </c>
      <c r="D1391" s="1" t="s">
        <v>25</v>
      </c>
      <c r="E1391" s="1">
        <v>3</v>
      </c>
    </row>
    <row r="1392" spans="1:5" ht="18" x14ac:dyDescent="0.35">
      <c r="A1392" s="1" t="s">
        <v>1416</v>
      </c>
      <c r="B1392" s="1" t="s">
        <v>44</v>
      </c>
      <c r="C1392" s="1" t="s">
        <v>50</v>
      </c>
      <c r="D1392" s="1" t="s">
        <v>34</v>
      </c>
      <c r="E1392" s="1">
        <v>5</v>
      </c>
    </row>
    <row r="1393" spans="1:5" ht="18" x14ac:dyDescent="0.35">
      <c r="A1393" s="1" t="s">
        <v>1417</v>
      </c>
      <c r="B1393" s="1" t="s">
        <v>70</v>
      </c>
      <c r="C1393" s="1" t="s">
        <v>50</v>
      </c>
      <c r="D1393" s="1" t="s">
        <v>24</v>
      </c>
      <c r="E1393" s="1">
        <v>1</v>
      </c>
    </row>
    <row r="1394" spans="1:5" ht="18" x14ac:dyDescent="0.35">
      <c r="A1394" s="1" t="s">
        <v>1418</v>
      </c>
      <c r="B1394" s="1" t="s">
        <v>56</v>
      </c>
      <c r="C1394" s="1" t="s">
        <v>92</v>
      </c>
      <c r="D1394" s="1" t="s">
        <v>34</v>
      </c>
      <c r="E1394" s="1">
        <v>4</v>
      </c>
    </row>
    <row r="1395" spans="1:5" ht="18" x14ac:dyDescent="0.35">
      <c r="A1395" s="1" t="s">
        <v>1419</v>
      </c>
      <c r="B1395" s="1" t="s">
        <v>2064</v>
      </c>
      <c r="C1395" s="1" t="s">
        <v>23</v>
      </c>
      <c r="D1395" s="1" t="s">
        <v>34</v>
      </c>
      <c r="E1395" s="1">
        <v>5</v>
      </c>
    </row>
    <row r="1396" spans="1:5" ht="18" x14ac:dyDescent="0.35">
      <c r="A1396" s="1" t="s">
        <v>1420</v>
      </c>
      <c r="B1396" s="1" t="s">
        <v>70</v>
      </c>
      <c r="C1396" s="1" t="s">
        <v>50</v>
      </c>
      <c r="D1396" s="1" t="s">
        <v>25</v>
      </c>
      <c r="E1396" s="1">
        <v>5</v>
      </c>
    </row>
    <row r="1397" spans="1:5" ht="18" x14ac:dyDescent="0.35">
      <c r="A1397" s="1" t="s">
        <v>1421</v>
      </c>
      <c r="B1397" s="1" t="s">
        <v>21</v>
      </c>
      <c r="C1397" s="1" t="s">
        <v>66</v>
      </c>
      <c r="D1397" s="1" t="s">
        <v>57</v>
      </c>
      <c r="E1397" s="1">
        <v>3</v>
      </c>
    </row>
    <row r="1398" spans="1:5" ht="18" x14ac:dyDescent="0.35">
      <c r="A1398" s="1" t="s">
        <v>1422</v>
      </c>
      <c r="B1398" s="1" t="s">
        <v>70</v>
      </c>
      <c r="C1398" s="1" t="s">
        <v>66</v>
      </c>
      <c r="D1398" s="1" t="s">
        <v>34</v>
      </c>
      <c r="E1398" s="1">
        <v>2</v>
      </c>
    </row>
    <row r="1399" spans="1:5" ht="18" x14ac:dyDescent="0.35">
      <c r="A1399" s="1" t="s">
        <v>1423</v>
      </c>
      <c r="B1399" s="1" t="s">
        <v>44</v>
      </c>
      <c r="C1399" s="1" t="s">
        <v>23</v>
      </c>
      <c r="D1399" s="1" t="s">
        <v>25</v>
      </c>
      <c r="E1399" s="1">
        <v>5</v>
      </c>
    </row>
    <row r="1400" spans="1:5" ht="18" x14ac:dyDescent="0.35">
      <c r="A1400" s="1" t="s">
        <v>1424</v>
      </c>
      <c r="B1400" s="1" t="s">
        <v>2064</v>
      </c>
      <c r="C1400" s="1" t="s">
        <v>82</v>
      </c>
      <c r="D1400" s="1" t="s">
        <v>24</v>
      </c>
      <c r="E1400" s="1">
        <v>3</v>
      </c>
    </row>
    <row r="1401" spans="1:5" ht="18" x14ac:dyDescent="0.35">
      <c r="A1401" s="1" t="s">
        <v>1425</v>
      </c>
      <c r="B1401" s="1" t="s">
        <v>44</v>
      </c>
      <c r="C1401" s="1" t="s">
        <v>61</v>
      </c>
      <c r="D1401" s="1" t="s">
        <v>57</v>
      </c>
      <c r="E1401" s="1">
        <v>2</v>
      </c>
    </row>
    <row r="1402" spans="1:5" ht="18" x14ac:dyDescent="0.35">
      <c r="A1402" s="1" t="s">
        <v>1426</v>
      </c>
      <c r="B1402" s="1" t="s">
        <v>21</v>
      </c>
      <c r="C1402" s="1" t="s">
        <v>66</v>
      </c>
      <c r="D1402" s="1" t="s">
        <v>24</v>
      </c>
      <c r="E1402" s="1">
        <v>2</v>
      </c>
    </row>
    <row r="1403" spans="1:5" ht="18" x14ac:dyDescent="0.35">
      <c r="A1403" s="1" t="s">
        <v>1427</v>
      </c>
      <c r="B1403" s="1" t="s">
        <v>70</v>
      </c>
      <c r="C1403" s="1" t="s">
        <v>82</v>
      </c>
      <c r="D1403" s="1" t="s">
        <v>57</v>
      </c>
      <c r="E1403" s="1">
        <v>1</v>
      </c>
    </row>
    <row r="1404" spans="1:5" ht="18" x14ac:dyDescent="0.35">
      <c r="A1404" s="1" t="s">
        <v>1428</v>
      </c>
      <c r="B1404" s="1" t="s">
        <v>56</v>
      </c>
      <c r="C1404" s="1" t="s">
        <v>82</v>
      </c>
      <c r="D1404" s="1" t="s">
        <v>34</v>
      </c>
      <c r="E1404" s="1">
        <v>4</v>
      </c>
    </row>
    <row r="1405" spans="1:5" ht="18" x14ac:dyDescent="0.35">
      <c r="A1405" s="1" t="s">
        <v>1429</v>
      </c>
      <c r="B1405" s="1" t="s">
        <v>70</v>
      </c>
      <c r="C1405" s="1" t="s">
        <v>66</v>
      </c>
      <c r="D1405" s="1" t="s">
        <v>24</v>
      </c>
      <c r="E1405" s="1">
        <v>3</v>
      </c>
    </row>
    <row r="1406" spans="1:5" ht="18" x14ac:dyDescent="0.35">
      <c r="A1406" s="1" t="s">
        <v>1430</v>
      </c>
      <c r="B1406" s="1" t="s">
        <v>31</v>
      </c>
      <c r="C1406" s="1" t="s">
        <v>33</v>
      </c>
      <c r="D1406" s="1" t="s">
        <v>24</v>
      </c>
      <c r="E1406" s="1">
        <v>3</v>
      </c>
    </row>
    <row r="1407" spans="1:5" ht="18" x14ac:dyDescent="0.35">
      <c r="A1407" s="1" t="s">
        <v>1431</v>
      </c>
      <c r="B1407" s="1" t="s">
        <v>44</v>
      </c>
      <c r="C1407" s="1" t="s">
        <v>61</v>
      </c>
      <c r="D1407" s="1" t="s">
        <v>25</v>
      </c>
      <c r="E1407" s="1">
        <v>5</v>
      </c>
    </row>
    <row r="1408" spans="1:5" ht="18" x14ac:dyDescent="0.35">
      <c r="A1408" s="1" t="s">
        <v>1432</v>
      </c>
      <c r="B1408" s="1" t="s">
        <v>21</v>
      </c>
      <c r="C1408" s="1" t="s">
        <v>82</v>
      </c>
      <c r="D1408" s="1" t="s">
        <v>34</v>
      </c>
      <c r="E1408" s="1">
        <v>2</v>
      </c>
    </row>
    <row r="1409" spans="1:5" ht="18" x14ac:dyDescent="0.35">
      <c r="A1409" s="1" t="s">
        <v>1433</v>
      </c>
      <c r="B1409" s="1" t="s">
        <v>21</v>
      </c>
      <c r="C1409" s="1" t="s">
        <v>92</v>
      </c>
      <c r="D1409" s="1" t="s">
        <v>25</v>
      </c>
      <c r="E1409" s="1">
        <v>2</v>
      </c>
    </row>
    <row r="1410" spans="1:5" ht="18" x14ac:dyDescent="0.35">
      <c r="A1410" s="1" t="s">
        <v>1434</v>
      </c>
      <c r="B1410" s="1" t="s">
        <v>44</v>
      </c>
      <c r="C1410" s="1" t="s">
        <v>66</v>
      </c>
      <c r="D1410" s="1" t="s">
        <v>25</v>
      </c>
      <c r="E1410" s="1">
        <v>2</v>
      </c>
    </row>
    <row r="1411" spans="1:5" ht="18" x14ac:dyDescent="0.35">
      <c r="A1411" s="1" t="s">
        <v>1435</v>
      </c>
      <c r="B1411" s="1" t="s">
        <v>44</v>
      </c>
      <c r="C1411" s="1" t="s">
        <v>33</v>
      </c>
      <c r="D1411" s="1" t="s">
        <v>34</v>
      </c>
      <c r="E1411" s="1">
        <v>5</v>
      </c>
    </row>
    <row r="1412" spans="1:5" ht="18" x14ac:dyDescent="0.35">
      <c r="A1412" s="1" t="s">
        <v>1436</v>
      </c>
      <c r="B1412" s="1" t="s">
        <v>73</v>
      </c>
      <c r="C1412" s="1" t="s">
        <v>33</v>
      </c>
      <c r="D1412" s="1" t="s">
        <v>24</v>
      </c>
      <c r="E1412" s="1">
        <v>3</v>
      </c>
    </row>
    <row r="1413" spans="1:5" ht="18" x14ac:dyDescent="0.35">
      <c r="A1413" s="1" t="s">
        <v>1437</v>
      </c>
      <c r="B1413" s="1" t="s">
        <v>2064</v>
      </c>
      <c r="C1413" s="1" t="s">
        <v>61</v>
      </c>
      <c r="D1413" s="1" t="s">
        <v>25</v>
      </c>
      <c r="E1413" s="1">
        <v>2</v>
      </c>
    </row>
    <row r="1414" spans="1:5" ht="18" x14ac:dyDescent="0.35">
      <c r="A1414" s="1" t="s">
        <v>1438</v>
      </c>
      <c r="B1414" s="1" t="s">
        <v>44</v>
      </c>
      <c r="C1414" s="1" t="s">
        <v>82</v>
      </c>
      <c r="D1414" s="1" t="s">
        <v>34</v>
      </c>
      <c r="E1414" s="1">
        <v>4</v>
      </c>
    </row>
    <row r="1415" spans="1:5" ht="18" x14ac:dyDescent="0.35">
      <c r="A1415" s="1" t="s">
        <v>1439</v>
      </c>
      <c r="B1415" s="1" t="s">
        <v>2064</v>
      </c>
      <c r="C1415" s="1" t="s">
        <v>66</v>
      </c>
      <c r="D1415" s="1" t="s">
        <v>57</v>
      </c>
      <c r="E1415" s="1">
        <v>3</v>
      </c>
    </row>
    <row r="1416" spans="1:5" ht="18" x14ac:dyDescent="0.35">
      <c r="A1416" s="1" t="s">
        <v>1440</v>
      </c>
      <c r="B1416" s="1" t="s">
        <v>21</v>
      </c>
      <c r="C1416" s="1" t="s">
        <v>66</v>
      </c>
      <c r="D1416" s="1" t="s">
        <v>25</v>
      </c>
      <c r="E1416" s="1">
        <v>5</v>
      </c>
    </row>
    <row r="1417" spans="1:5" ht="18" x14ac:dyDescent="0.35">
      <c r="A1417" s="1" t="s">
        <v>1441</v>
      </c>
      <c r="B1417" s="1" t="s">
        <v>21</v>
      </c>
      <c r="C1417" s="1" t="s">
        <v>82</v>
      </c>
      <c r="D1417" s="1" t="s">
        <v>57</v>
      </c>
      <c r="E1417" s="1">
        <v>1</v>
      </c>
    </row>
    <row r="1418" spans="1:5" ht="18" x14ac:dyDescent="0.35">
      <c r="A1418" s="1" t="s">
        <v>1442</v>
      </c>
      <c r="B1418" s="1" t="s">
        <v>21</v>
      </c>
      <c r="C1418" s="1" t="s">
        <v>23</v>
      </c>
      <c r="D1418" s="1" t="s">
        <v>24</v>
      </c>
      <c r="E1418" s="1">
        <v>3</v>
      </c>
    </row>
    <row r="1419" spans="1:5" ht="18" x14ac:dyDescent="0.35">
      <c r="A1419" s="1" t="s">
        <v>1443</v>
      </c>
      <c r="B1419" s="1" t="s">
        <v>44</v>
      </c>
      <c r="C1419" s="1" t="s">
        <v>61</v>
      </c>
      <c r="D1419" s="1" t="s">
        <v>24</v>
      </c>
      <c r="E1419" s="1">
        <v>3</v>
      </c>
    </row>
    <row r="1420" spans="1:5" ht="18" x14ac:dyDescent="0.35">
      <c r="A1420" s="1" t="s">
        <v>1444</v>
      </c>
      <c r="B1420" s="1" t="s">
        <v>44</v>
      </c>
      <c r="C1420" s="1" t="s">
        <v>23</v>
      </c>
      <c r="D1420" s="1" t="s">
        <v>24</v>
      </c>
      <c r="E1420" s="1">
        <v>2</v>
      </c>
    </row>
    <row r="1421" spans="1:5" ht="18" x14ac:dyDescent="0.35">
      <c r="A1421" s="1" t="s">
        <v>1445</v>
      </c>
      <c r="B1421" s="1" t="s">
        <v>44</v>
      </c>
      <c r="C1421" s="1" t="s">
        <v>66</v>
      </c>
      <c r="D1421" s="1" t="s">
        <v>25</v>
      </c>
      <c r="E1421" s="1">
        <v>2</v>
      </c>
    </row>
    <row r="1422" spans="1:5" ht="18" x14ac:dyDescent="0.35">
      <c r="A1422" s="2" t="s">
        <v>1446</v>
      </c>
      <c r="B1422" s="1" t="s">
        <v>31</v>
      </c>
      <c r="C1422" s="1" t="s">
        <v>33</v>
      </c>
      <c r="D1422" s="1" t="s">
        <v>24</v>
      </c>
      <c r="E1422" s="1">
        <v>4</v>
      </c>
    </row>
    <row r="1423" spans="1:5" ht="18" x14ac:dyDescent="0.35">
      <c r="A1423" s="1" t="s">
        <v>1447</v>
      </c>
      <c r="B1423" s="1" t="s">
        <v>73</v>
      </c>
      <c r="C1423" s="1" t="s">
        <v>61</v>
      </c>
      <c r="D1423" s="1" t="s">
        <v>25</v>
      </c>
      <c r="E1423" s="1">
        <v>3</v>
      </c>
    </row>
    <row r="1424" spans="1:5" ht="18" x14ac:dyDescent="0.35">
      <c r="A1424" s="1" t="s">
        <v>1448</v>
      </c>
      <c r="B1424" s="1" t="s">
        <v>73</v>
      </c>
      <c r="C1424" s="1" t="s">
        <v>66</v>
      </c>
      <c r="D1424" s="1" t="s">
        <v>25</v>
      </c>
      <c r="E1424" s="1">
        <v>1</v>
      </c>
    </row>
    <row r="1425" spans="1:5" ht="18" x14ac:dyDescent="0.35">
      <c r="A1425" s="1" t="s">
        <v>1449</v>
      </c>
      <c r="B1425" s="1" t="s">
        <v>73</v>
      </c>
      <c r="C1425" s="1" t="s">
        <v>92</v>
      </c>
      <c r="D1425" s="1" t="s">
        <v>57</v>
      </c>
      <c r="E1425" s="1">
        <v>4</v>
      </c>
    </row>
    <row r="1426" spans="1:5" ht="18" x14ac:dyDescent="0.35">
      <c r="A1426" s="1" t="s">
        <v>1450</v>
      </c>
      <c r="B1426" s="1" t="s">
        <v>70</v>
      </c>
      <c r="C1426" s="1" t="s">
        <v>66</v>
      </c>
      <c r="D1426" s="1" t="s">
        <v>24</v>
      </c>
      <c r="E1426" s="1">
        <v>4</v>
      </c>
    </row>
    <row r="1427" spans="1:5" ht="18" x14ac:dyDescent="0.35">
      <c r="A1427" s="1" t="s">
        <v>1451</v>
      </c>
      <c r="B1427" s="1" t="s">
        <v>56</v>
      </c>
      <c r="C1427" s="1" t="s">
        <v>50</v>
      </c>
      <c r="D1427" s="1" t="s">
        <v>34</v>
      </c>
      <c r="E1427" s="1">
        <v>3</v>
      </c>
    </row>
    <row r="1428" spans="1:5" ht="18" x14ac:dyDescent="0.35">
      <c r="A1428" s="1" t="s">
        <v>1452</v>
      </c>
      <c r="B1428" s="1" t="s">
        <v>56</v>
      </c>
      <c r="C1428" s="1" t="s">
        <v>66</v>
      </c>
      <c r="D1428" s="1" t="s">
        <v>25</v>
      </c>
      <c r="E1428" s="1">
        <v>2</v>
      </c>
    </row>
    <row r="1429" spans="1:5" ht="18" x14ac:dyDescent="0.35">
      <c r="A1429" s="1" t="s">
        <v>1453</v>
      </c>
      <c r="B1429" s="1" t="s">
        <v>2064</v>
      </c>
      <c r="C1429" s="1" t="s">
        <v>92</v>
      </c>
      <c r="D1429" s="1" t="s">
        <v>34</v>
      </c>
      <c r="E1429" s="1">
        <v>5</v>
      </c>
    </row>
    <row r="1430" spans="1:5" ht="18" x14ac:dyDescent="0.35">
      <c r="A1430" s="1" t="s">
        <v>1454</v>
      </c>
      <c r="B1430" s="1" t="s">
        <v>44</v>
      </c>
      <c r="C1430" s="1" t="s">
        <v>92</v>
      </c>
      <c r="D1430" s="1" t="s">
        <v>25</v>
      </c>
      <c r="E1430" s="1">
        <v>3</v>
      </c>
    </row>
    <row r="1431" spans="1:5" ht="18" x14ac:dyDescent="0.35">
      <c r="A1431" s="1" t="s">
        <v>1455</v>
      </c>
      <c r="B1431" s="1" t="s">
        <v>44</v>
      </c>
      <c r="C1431" s="1" t="s">
        <v>33</v>
      </c>
      <c r="D1431" s="1" t="s">
        <v>34</v>
      </c>
      <c r="E1431" s="1">
        <v>3</v>
      </c>
    </row>
    <row r="1432" spans="1:5" ht="18" x14ac:dyDescent="0.35">
      <c r="A1432" s="1" t="s">
        <v>1456</v>
      </c>
      <c r="B1432" s="1" t="s">
        <v>2064</v>
      </c>
      <c r="C1432" s="1" t="s">
        <v>66</v>
      </c>
      <c r="D1432" s="1" t="s">
        <v>57</v>
      </c>
      <c r="E1432" s="1">
        <v>5</v>
      </c>
    </row>
    <row r="1433" spans="1:5" ht="18" x14ac:dyDescent="0.35">
      <c r="A1433" s="1">
        <v>18794136</v>
      </c>
      <c r="B1433" s="1" t="s">
        <v>2064</v>
      </c>
      <c r="C1433" s="1" t="s">
        <v>61</v>
      </c>
      <c r="D1433" s="1" t="s">
        <v>25</v>
      </c>
      <c r="E1433" s="1">
        <v>3</v>
      </c>
    </row>
    <row r="1434" spans="1:5" ht="18" x14ac:dyDescent="0.35">
      <c r="A1434" s="1" t="s">
        <v>1457</v>
      </c>
      <c r="B1434" s="1" t="s">
        <v>70</v>
      </c>
      <c r="C1434" s="1" t="s">
        <v>33</v>
      </c>
      <c r="D1434" s="1" t="s">
        <v>24</v>
      </c>
      <c r="E1434" s="1">
        <v>3</v>
      </c>
    </row>
    <row r="1435" spans="1:5" ht="18" x14ac:dyDescent="0.35">
      <c r="A1435" s="1" t="s">
        <v>1458</v>
      </c>
      <c r="B1435" s="1" t="s">
        <v>2064</v>
      </c>
      <c r="C1435" s="1" t="s">
        <v>50</v>
      </c>
      <c r="D1435" s="1" t="s">
        <v>34</v>
      </c>
      <c r="E1435" s="1">
        <v>5</v>
      </c>
    </row>
    <row r="1436" spans="1:5" ht="18" x14ac:dyDescent="0.35">
      <c r="A1436" s="1" t="s">
        <v>1459</v>
      </c>
      <c r="B1436" s="1" t="s">
        <v>44</v>
      </c>
      <c r="C1436" s="1" t="s">
        <v>66</v>
      </c>
      <c r="D1436" s="1" t="s">
        <v>25</v>
      </c>
      <c r="E1436" s="1">
        <v>1</v>
      </c>
    </row>
    <row r="1437" spans="1:5" ht="18" x14ac:dyDescent="0.35">
      <c r="A1437" s="1" t="s">
        <v>1460</v>
      </c>
      <c r="B1437" s="1" t="s">
        <v>44</v>
      </c>
      <c r="C1437" s="1" t="s">
        <v>50</v>
      </c>
      <c r="D1437" s="1" t="s">
        <v>25</v>
      </c>
      <c r="E1437" s="1">
        <v>3</v>
      </c>
    </row>
    <row r="1438" spans="1:5" ht="18" x14ac:dyDescent="0.35">
      <c r="A1438" s="1" t="s">
        <v>1461</v>
      </c>
      <c r="B1438" s="1" t="s">
        <v>70</v>
      </c>
      <c r="C1438" s="1" t="s">
        <v>50</v>
      </c>
      <c r="D1438" s="1" t="s">
        <v>34</v>
      </c>
      <c r="E1438" s="1">
        <v>2</v>
      </c>
    </row>
    <row r="1439" spans="1:5" ht="18" x14ac:dyDescent="0.35">
      <c r="A1439" s="1" t="s">
        <v>1462</v>
      </c>
      <c r="B1439" s="1" t="s">
        <v>2064</v>
      </c>
      <c r="C1439" s="1" t="s">
        <v>33</v>
      </c>
      <c r="D1439" s="1" t="s">
        <v>25</v>
      </c>
      <c r="E1439" s="1">
        <v>3</v>
      </c>
    </row>
    <row r="1440" spans="1:5" ht="18" x14ac:dyDescent="0.35">
      <c r="A1440" s="1" t="s">
        <v>1463</v>
      </c>
      <c r="B1440" s="1" t="s">
        <v>56</v>
      </c>
      <c r="C1440" s="1" t="s">
        <v>66</v>
      </c>
      <c r="D1440" s="1" t="s">
        <v>24</v>
      </c>
      <c r="E1440" s="1">
        <v>5</v>
      </c>
    </row>
    <row r="1441" spans="1:5" ht="18" x14ac:dyDescent="0.35">
      <c r="A1441" s="1" t="s">
        <v>1464</v>
      </c>
      <c r="B1441" s="1" t="s">
        <v>73</v>
      </c>
      <c r="C1441" s="1" t="s">
        <v>66</v>
      </c>
      <c r="D1441" s="1" t="s">
        <v>57</v>
      </c>
      <c r="E1441" s="1">
        <v>2</v>
      </c>
    </row>
    <row r="1442" spans="1:5" ht="18" x14ac:dyDescent="0.35">
      <c r="A1442" s="1" t="s">
        <v>1465</v>
      </c>
      <c r="B1442" s="1" t="s">
        <v>44</v>
      </c>
      <c r="C1442" s="1" t="s">
        <v>61</v>
      </c>
      <c r="D1442" s="1" t="s">
        <v>57</v>
      </c>
      <c r="E1442" s="1">
        <v>5</v>
      </c>
    </row>
    <row r="1443" spans="1:5" ht="18" x14ac:dyDescent="0.35">
      <c r="A1443" s="1" t="s">
        <v>1466</v>
      </c>
      <c r="B1443" s="1" t="s">
        <v>31</v>
      </c>
      <c r="C1443" s="1" t="s">
        <v>61</v>
      </c>
      <c r="D1443" s="1" t="s">
        <v>25</v>
      </c>
      <c r="E1443" s="1">
        <v>1</v>
      </c>
    </row>
    <row r="1444" spans="1:5" ht="18" x14ac:dyDescent="0.35">
      <c r="A1444" s="1" t="s">
        <v>1467</v>
      </c>
      <c r="B1444" s="1" t="s">
        <v>44</v>
      </c>
      <c r="C1444" s="1" t="s">
        <v>33</v>
      </c>
      <c r="D1444" s="1" t="s">
        <v>24</v>
      </c>
      <c r="E1444" s="1">
        <v>1</v>
      </c>
    </row>
    <row r="1445" spans="1:5" ht="18" x14ac:dyDescent="0.35">
      <c r="A1445" s="1" t="s">
        <v>1468</v>
      </c>
      <c r="B1445" s="1" t="s">
        <v>44</v>
      </c>
      <c r="C1445" s="1" t="s">
        <v>50</v>
      </c>
      <c r="D1445" s="1" t="s">
        <v>24</v>
      </c>
      <c r="E1445" s="1">
        <v>2</v>
      </c>
    </row>
    <row r="1446" spans="1:5" ht="18" x14ac:dyDescent="0.35">
      <c r="A1446" s="1" t="s">
        <v>1469</v>
      </c>
      <c r="B1446" s="1" t="s">
        <v>56</v>
      </c>
      <c r="C1446" s="1" t="s">
        <v>61</v>
      </c>
      <c r="D1446" s="1" t="s">
        <v>34</v>
      </c>
      <c r="E1446" s="1">
        <v>2</v>
      </c>
    </row>
    <row r="1447" spans="1:5" ht="18" x14ac:dyDescent="0.35">
      <c r="A1447" s="1" t="s">
        <v>1470</v>
      </c>
      <c r="B1447" s="1" t="s">
        <v>56</v>
      </c>
      <c r="C1447" s="1" t="s">
        <v>82</v>
      </c>
      <c r="D1447" s="1" t="s">
        <v>34</v>
      </c>
      <c r="E1447" s="1">
        <v>4</v>
      </c>
    </row>
    <row r="1448" spans="1:5" ht="18" x14ac:dyDescent="0.35">
      <c r="A1448" s="1" t="s">
        <v>1471</v>
      </c>
      <c r="B1448" s="1" t="s">
        <v>44</v>
      </c>
      <c r="C1448" s="1" t="s">
        <v>33</v>
      </c>
      <c r="D1448" s="1" t="s">
        <v>24</v>
      </c>
      <c r="E1448" s="1">
        <v>4</v>
      </c>
    </row>
    <row r="1449" spans="1:5" ht="18" x14ac:dyDescent="0.35">
      <c r="A1449" s="1" t="s">
        <v>1472</v>
      </c>
      <c r="B1449" s="1" t="s">
        <v>73</v>
      </c>
      <c r="C1449" s="1" t="s">
        <v>33</v>
      </c>
      <c r="D1449" s="1" t="s">
        <v>24</v>
      </c>
      <c r="E1449" s="1">
        <v>2</v>
      </c>
    </row>
    <row r="1450" spans="1:5" ht="18" x14ac:dyDescent="0.35">
      <c r="A1450" s="1" t="s">
        <v>1473</v>
      </c>
      <c r="B1450" s="1" t="s">
        <v>56</v>
      </c>
      <c r="C1450" s="1" t="s">
        <v>50</v>
      </c>
      <c r="D1450" s="1" t="s">
        <v>57</v>
      </c>
      <c r="E1450" s="1">
        <v>5</v>
      </c>
    </row>
    <row r="1451" spans="1:5" ht="18" x14ac:dyDescent="0.35">
      <c r="A1451" s="1" t="s">
        <v>1474</v>
      </c>
      <c r="B1451" s="1" t="s">
        <v>31</v>
      </c>
      <c r="C1451" s="1" t="s">
        <v>50</v>
      </c>
      <c r="D1451" s="1" t="s">
        <v>25</v>
      </c>
      <c r="E1451" s="1">
        <v>2</v>
      </c>
    </row>
    <row r="1452" spans="1:5" ht="18" x14ac:dyDescent="0.35">
      <c r="A1452" s="1" t="s">
        <v>1475</v>
      </c>
      <c r="B1452" s="1" t="s">
        <v>2064</v>
      </c>
      <c r="C1452" s="1" t="s">
        <v>33</v>
      </c>
      <c r="D1452" s="1" t="s">
        <v>34</v>
      </c>
      <c r="E1452" s="1">
        <v>3</v>
      </c>
    </row>
    <row r="1453" spans="1:5" ht="18" x14ac:dyDescent="0.35">
      <c r="A1453" s="1" t="s">
        <v>1476</v>
      </c>
      <c r="B1453" s="1" t="s">
        <v>56</v>
      </c>
      <c r="C1453" s="1" t="s">
        <v>92</v>
      </c>
      <c r="D1453" s="1" t="s">
        <v>57</v>
      </c>
      <c r="E1453" s="1">
        <v>5</v>
      </c>
    </row>
    <row r="1454" spans="1:5" ht="18" x14ac:dyDescent="0.35">
      <c r="A1454" s="1" t="s">
        <v>1477</v>
      </c>
      <c r="B1454" s="1" t="s">
        <v>44</v>
      </c>
      <c r="C1454" s="1" t="s">
        <v>33</v>
      </c>
      <c r="D1454" s="1" t="s">
        <v>25</v>
      </c>
      <c r="E1454" s="1">
        <v>3</v>
      </c>
    </row>
    <row r="1455" spans="1:5" ht="18" x14ac:dyDescent="0.35">
      <c r="A1455" s="1" t="s">
        <v>1478</v>
      </c>
      <c r="B1455" s="1" t="s">
        <v>2064</v>
      </c>
      <c r="C1455" s="1" t="s">
        <v>92</v>
      </c>
      <c r="D1455" s="1" t="s">
        <v>24</v>
      </c>
      <c r="E1455" s="1">
        <v>4</v>
      </c>
    </row>
    <row r="1456" spans="1:5" ht="18" x14ac:dyDescent="0.35">
      <c r="A1456" s="1" t="s">
        <v>1479</v>
      </c>
      <c r="B1456" s="1" t="s">
        <v>44</v>
      </c>
      <c r="C1456" s="1" t="s">
        <v>50</v>
      </c>
      <c r="D1456" s="1" t="s">
        <v>34</v>
      </c>
      <c r="E1456" s="1">
        <v>2</v>
      </c>
    </row>
    <row r="1457" spans="1:5" ht="18" x14ac:dyDescent="0.35">
      <c r="A1457" s="1" t="s">
        <v>1480</v>
      </c>
      <c r="B1457" s="1" t="s">
        <v>31</v>
      </c>
      <c r="C1457" s="1" t="s">
        <v>92</v>
      </c>
      <c r="D1457" s="1" t="s">
        <v>34</v>
      </c>
      <c r="E1457" s="1">
        <v>5</v>
      </c>
    </row>
    <row r="1458" spans="1:5" ht="18" x14ac:dyDescent="0.35">
      <c r="A1458" s="1" t="s">
        <v>1481</v>
      </c>
      <c r="B1458" s="1" t="s">
        <v>2064</v>
      </c>
      <c r="C1458" s="1" t="s">
        <v>50</v>
      </c>
      <c r="D1458" s="1" t="s">
        <v>25</v>
      </c>
      <c r="E1458" s="1">
        <v>3</v>
      </c>
    </row>
    <row r="1459" spans="1:5" ht="18" x14ac:dyDescent="0.35">
      <c r="A1459" s="1" t="s">
        <v>1482</v>
      </c>
      <c r="B1459" s="1" t="s">
        <v>31</v>
      </c>
      <c r="C1459" s="1" t="s">
        <v>61</v>
      </c>
      <c r="D1459" s="1" t="s">
        <v>24</v>
      </c>
      <c r="E1459" s="1">
        <v>2</v>
      </c>
    </row>
    <row r="1460" spans="1:5" ht="18" x14ac:dyDescent="0.35">
      <c r="A1460" s="1" t="s">
        <v>1483</v>
      </c>
      <c r="B1460" s="1" t="s">
        <v>70</v>
      </c>
      <c r="C1460" s="1" t="s">
        <v>50</v>
      </c>
      <c r="D1460" s="1" t="s">
        <v>25</v>
      </c>
      <c r="E1460" s="1">
        <v>1</v>
      </c>
    </row>
    <row r="1461" spans="1:5" ht="18" x14ac:dyDescent="0.35">
      <c r="A1461" s="1" t="s">
        <v>1484</v>
      </c>
      <c r="B1461" s="1" t="s">
        <v>21</v>
      </c>
      <c r="C1461" s="1" t="s">
        <v>33</v>
      </c>
      <c r="D1461" s="1" t="s">
        <v>25</v>
      </c>
      <c r="E1461" s="1">
        <v>3</v>
      </c>
    </row>
    <row r="1462" spans="1:5" ht="18" x14ac:dyDescent="0.35">
      <c r="A1462" s="1" t="s">
        <v>1485</v>
      </c>
      <c r="B1462" s="1" t="s">
        <v>44</v>
      </c>
      <c r="C1462" s="1" t="s">
        <v>33</v>
      </c>
      <c r="D1462" s="1" t="s">
        <v>25</v>
      </c>
      <c r="E1462" s="1">
        <v>5</v>
      </c>
    </row>
    <row r="1463" spans="1:5" ht="18" x14ac:dyDescent="0.35">
      <c r="A1463" s="1" t="s">
        <v>1486</v>
      </c>
      <c r="B1463" s="1" t="s">
        <v>56</v>
      </c>
      <c r="C1463" s="1" t="s">
        <v>66</v>
      </c>
      <c r="D1463" s="1" t="s">
        <v>25</v>
      </c>
      <c r="E1463" s="1">
        <v>5</v>
      </c>
    </row>
    <row r="1464" spans="1:5" ht="18" x14ac:dyDescent="0.35">
      <c r="A1464" s="1" t="s">
        <v>1487</v>
      </c>
      <c r="B1464" s="1" t="s">
        <v>44</v>
      </c>
      <c r="C1464" s="1" t="s">
        <v>61</v>
      </c>
      <c r="D1464" s="1" t="s">
        <v>25</v>
      </c>
      <c r="E1464" s="1">
        <v>5</v>
      </c>
    </row>
    <row r="1465" spans="1:5" ht="18" x14ac:dyDescent="0.35">
      <c r="A1465" s="1" t="s">
        <v>1488</v>
      </c>
      <c r="B1465" s="1" t="s">
        <v>21</v>
      </c>
      <c r="C1465" s="1" t="s">
        <v>92</v>
      </c>
      <c r="D1465" s="1" t="s">
        <v>34</v>
      </c>
      <c r="E1465" s="1">
        <v>5</v>
      </c>
    </row>
    <row r="1466" spans="1:5" ht="18" x14ac:dyDescent="0.35">
      <c r="A1466" s="1" t="s">
        <v>1489</v>
      </c>
      <c r="B1466" s="1" t="s">
        <v>44</v>
      </c>
      <c r="C1466" s="1" t="s">
        <v>61</v>
      </c>
      <c r="D1466" s="1" t="s">
        <v>34</v>
      </c>
      <c r="E1466" s="1">
        <v>1</v>
      </c>
    </row>
    <row r="1467" spans="1:5" ht="18" x14ac:dyDescent="0.35">
      <c r="A1467" s="1" t="s">
        <v>1490</v>
      </c>
      <c r="B1467" s="1" t="s">
        <v>70</v>
      </c>
      <c r="C1467" s="1" t="s">
        <v>82</v>
      </c>
      <c r="D1467" s="1" t="s">
        <v>24</v>
      </c>
      <c r="E1467" s="1">
        <v>4</v>
      </c>
    </row>
    <row r="1468" spans="1:5" ht="18" x14ac:dyDescent="0.35">
      <c r="A1468" s="1" t="s">
        <v>1491</v>
      </c>
      <c r="B1468" s="1" t="s">
        <v>56</v>
      </c>
      <c r="C1468" s="1" t="s">
        <v>23</v>
      </c>
      <c r="D1468" s="1" t="s">
        <v>57</v>
      </c>
      <c r="E1468" s="1">
        <v>5</v>
      </c>
    </row>
    <row r="1469" spans="1:5" ht="18" x14ac:dyDescent="0.35">
      <c r="A1469" s="1" t="s">
        <v>1492</v>
      </c>
      <c r="B1469" s="1" t="s">
        <v>73</v>
      </c>
      <c r="C1469" s="1" t="s">
        <v>82</v>
      </c>
      <c r="D1469" s="1" t="s">
        <v>25</v>
      </c>
      <c r="E1469" s="1">
        <v>2</v>
      </c>
    </row>
    <row r="1470" spans="1:5" ht="18" x14ac:dyDescent="0.35">
      <c r="A1470" s="1" t="s">
        <v>1493</v>
      </c>
      <c r="B1470" s="1" t="s">
        <v>70</v>
      </c>
      <c r="C1470" s="1" t="s">
        <v>66</v>
      </c>
      <c r="D1470" s="1" t="s">
        <v>25</v>
      </c>
      <c r="E1470" s="1">
        <v>2</v>
      </c>
    </row>
    <row r="1471" spans="1:5" ht="18" x14ac:dyDescent="0.35">
      <c r="A1471" s="2">
        <v>394000000000</v>
      </c>
      <c r="B1471" s="1" t="s">
        <v>70</v>
      </c>
      <c r="C1471" s="1" t="s">
        <v>66</v>
      </c>
      <c r="D1471" s="1" t="s">
        <v>24</v>
      </c>
      <c r="E1471" s="1">
        <v>3</v>
      </c>
    </row>
    <row r="1472" spans="1:5" ht="18" x14ac:dyDescent="0.35">
      <c r="A1472" s="1" t="s">
        <v>1494</v>
      </c>
      <c r="B1472" s="1" t="s">
        <v>56</v>
      </c>
      <c r="C1472" s="1" t="s">
        <v>66</v>
      </c>
      <c r="D1472" s="1" t="s">
        <v>57</v>
      </c>
      <c r="E1472" s="1">
        <v>4</v>
      </c>
    </row>
    <row r="1473" spans="1:5" ht="18" x14ac:dyDescent="0.35">
      <c r="A1473" s="1" t="s">
        <v>1495</v>
      </c>
      <c r="B1473" s="1" t="s">
        <v>21</v>
      </c>
      <c r="C1473" s="1" t="s">
        <v>66</v>
      </c>
      <c r="D1473" s="1" t="s">
        <v>25</v>
      </c>
      <c r="E1473" s="1">
        <v>1</v>
      </c>
    </row>
    <row r="1474" spans="1:5" ht="18" x14ac:dyDescent="0.35">
      <c r="A1474" s="2" t="s">
        <v>1496</v>
      </c>
      <c r="B1474" s="1" t="s">
        <v>73</v>
      </c>
      <c r="C1474" s="1" t="s">
        <v>66</v>
      </c>
      <c r="D1474" s="1" t="s">
        <v>57</v>
      </c>
      <c r="E1474" s="1">
        <v>2</v>
      </c>
    </row>
    <row r="1475" spans="1:5" ht="18" x14ac:dyDescent="0.35">
      <c r="A1475" s="1" t="s">
        <v>1497</v>
      </c>
      <c r="B1475" s="1" t="s">
        <v>73</v>
      </c>
      <c r="C1475" s="1" t="s">
        <v>50</v>
      </c>
      <c r="D1475" s="1" t="s">
        <v>24</v>
      </c>
      <c r="E1475" s="1">
        <v>3</v>
      </c>
    </row>
    <row r="1476" spans="1:5" ht="18" x14ac:dyDescent="0.35">
      <c r="A1476" s="1" t="s">
        <v>1498</v>
      </c>
      <c r="B1476" s="1" t="s">
        <v>56</v>
      </c>
      <c r="C1476" s="1" t="s">
        <v>23</v>
      </c>
      <c r="D1476" s="1" t="s">
        <v>57</v>
      </c>
      <c r="E1476" s="1">
        <v>2</v>
      </c>
    </row>
    <row r="1477" spans="1:5" ht="18" x14ac:dyDescent="0.35">
      <c r="A1477" s="1" t="s">
        <v>1499</v>
      </c>
      <c r="B1477" s="1" t="s">
        <v>21</v>
      </c>
      <c r="C1477" s="1" t="s">
        <v>61</v>
      </c>
      <c r="D1477" s="1" t="s">
        <v>34</v>
      </c>
      <c r="E1477" s="1">
        <v>4</v>
      </c>
    </row>
    <row r="1478" spans="1:5" ht="18" x14ac:dyDescent="0.35">
      <c r="A1478" s="2">
        <v>386000000</v>
      </c>
      <c r="B1478" s="1" t="s">
        <v>21</v>
      </c>
      <c r="C1478" s="1" t="s">
        <v>66</v>
      </c>
      <c r="D1478" s="1" t="s">
        <v>25</v>
      </c>
      <c r="E1478" s="1">
        <v>5</v>
      </c>
    </row>
    <row r="1479" spans="1:5" ht="18" x14ac:dyDescent="0.35">
      <c r="A1479" s="1" t="s">
        <v>1500</v>
      </c>
      <c r="B1479" s="1" t="s">
        <v>44</v>
      </c>
      <c r="C1479" s="1" t="s">
        <v>66</v>
      </c>
      <c r="D1479" s="1" t="s">
        <v>24</v>
      </c>
      <c r="E1479" s="1">
        <v>4</v>
      </c>
    </row>
    <row r="1480" spans="1:5" ht="18" x14ac:dyDescent="0.35">
      <c r="A1480" s="1" t="s">
        <v>1501</v>
      </c>
      <c r="B1480" s="1" t="s">
        <v>21</v>
      </c>
      <c r="C1480" s="1" t="s">
        <v>66</v>
      </c>
      <c r="D1480" s="1" t="s">
        <v>34</v>
      </c>
      <c r="E1480" s="1">
        <v>5</v>
      </c>
    </row>
    <row r="1481" spans="1:5" ht="18" x14ac:dyDescent="0.35">
      <c r="A1481" s="1" t="s">
        <v>1502</v>
      </c>
      <c r="B1481" s="1" t="s">
        <v>21</v>
      </c>
      <c r="C1481" s="1" t="s">
        <v>23</v>
      </c>
      <c r="D1481" s="1" t="s">
        <v>34</v>
      </c>
      <c r="E1481" s="1">
        <v>2</v>
      </c>
    </row>
    <row r="1482" spans="1:5" ht="18" x14ac:dyDescent="0.35">
      <c r="A1482" s="1" t="s">
        <v>1503</v>
      </c>
      <c r="B1482" s="1" t="s">
        <v>56</v>
      </c>
      <c r="C1482" s="1" t="s">
        <v>92</v>
      </c>
      <c r="D1482" s="1" t="s">
        <v>57</v>
      </c>
      <c r="E1482" s="1">
        <v>2</v>
      </c>
    </row>
    <row r="1483" spans="1:5" ht="18" x14ac:dyDescent="0.35">
      <c r="A1483" s="1" t="s">
        <v>1504</v>
      </c>
      <c r="B1483" s="1" t="s">
        <v>21</v>
      </c>
      <c r="C1483" s="1" t="s">
        <v>61</v>
      </c>
      <c r="D1483" s="1" t="s">
        <v>25</v>
      </c>
      <c r="E1483" s="1">
        <v>3</v>
      </c>
    </row>
    <row r="1484" spans="1:5" ht="18" x14ac:dyDescent="0.35">
      <c r="A1484" s="1" t="s">
        <v>1505</v>
      </c>
      <c r="B1484" s="1" t="s">
        <v>44</v>
      </c>
      <c r="C1484" s="1" t="s">
        <v>66</v>
      </c>
      <c r="D1484" s="1" t="s">
        <v>34</v>
      </c>
      <c r="E1484" s="1">
        <v>5</v>
      </c>
    </row>
    <row r="1485" spans="1:5" ht="18" x14ac:dyDescent="0.35">
      <c r="A1485" s="1" t="s">
        <v>1506</v>
      </c>
      <c r="B1485" s="1" t="s">
        <v>56</v>
      </c>
      <c r="C1485" s="1" t="s">
        <v>23</v>
      </c>
      <c r="D1485" s="1" t="s">
        <v>34</v>
      </c>
      <c r="E1485" s="1">
        <v>4</v>
      </c>
    </row>
    <row r="1486" spans="1:5" ht="18" x14ac:dyDescent="0.35">
      <c r="A1486" s="1" t="s">
        <v>1507</v>
      </c>
      <c r="B1486" s="1" t="s">
        <v>73</v>
      </c>
      <c r="C1486" s="1" t="s">
        <v>66</v>
      </c>
      <c r="D1486" s="1" t="s">
        <v>24</v>
      </c>
      <c r="E1486" s="1">
        <v>4</v>
      </c>
    </row>
    <row r="1487" spans="1:5" ht="18" x14ac:dyDescent="0.35">
      <c r="A1487" s="1" t="s">
        <v>1508</v>
      </c>
      <c r="B1487" s="1" t="s">
        <v>31</v>
      </c>
      <c r="C1487" s="1" t="s">
        <v>33</v>
      </c>
      <c r="D1487" s="1" t="s">
        <v>24</v>
      </c>
      <c r="E1487" s="1">
        <v>2</v>
      </c>
    </row>
    <row r="1488" spans="1:5" ht="18" x14ac:dyDescent="0.35">
      <c r="A1488" s="1" t="s">
        <v>1509</v>
      </c>
      <c r="B1488" s="1" t="s">
        <v>21</v>
      </c>
      <c r="C1488" s="1" t="s">
        <v>50</v>
      </c>
      <c r="D1488" s="1" t="s">
        <v>24</v>
      </c>
      <c r="E1488" s="1">
        <v>2</v>
      </c>
    </row>
    <row r="1489" spans="1:5" ht="18" x14ac:dyDescent="0.35">
      <c r="A1489" s="1" t="s">
        <v>1510</v>
      </c>
      <c r="B1489" s="1" t="s">
        <v>73</v>
      </c>
      <c r="C1489" s="1" t="s">
        <v>23</v>
      </c>
      <c r="D1489" s="1" t="s">
        <v>24</v>
      </c>
      <c r="E1489" s="1">
        <v>3</v>
      </c>
    </row>
    <row r="1490" spans="1:5" ht="18" x14ac:dyDescent="0.35">
      <c r="A1490" s="1" t="s">
        <v>1511</v>
      </c>
      <c r="B1490" s="1" t="s">
        <v>44</v>
      </c>
      <c r="C1490" s="1" t="s">
        <v>33</v>
      </c>
      <c r="D1490" s="1" t="s">
        <v>34</v>
      </c>
      <c r="E1490" s="1">
        <v>5</v>
      </c>
    </row>
    <row r="1491" spans="1:5" ht="18" x14ac:dyDescent="0.35">
      <c r="A1491" s="1" t="s">
        <v>1512</v>
      </c>
      <c r="B1491" s="1" t="s">
        <v>73</v>
      </c>
      <c r="C1491" s="1" t="s">
        <v>82</v>
      </c>
      <c r="D1491" s="1" t="s">
        <v>57</v>
      </c>
      <c r="E1491" s="1">
        <v>5</v>
      </c>
    </row>
    <row r="1492" spans="1:5" ht="18" x14ac:dyDescent="0.35">
      <c r="A1492" s="1" t="s">
        <v>1513</v>
      </c>
      <c r="B1492" s="1" t="s">
        <v>44</v>
      </c>
      <c r="C1492" s="1" t="s">
        <v>50</v>
      </c>
      <c r="D1492" s="1" t="s">
        <v>34</v>
      </c>
      <c r="E1492" s="1">
        <v>4</v>
      </c>
    </row>
    <row r="1493" spans="1:5" ht="18" x14ac:dyDescent="0.35">
      <c r="A1493" s="1" t="s">
        <v>1514</v>
      </c>
      <c r="B1493" s="1" t="s">
        <v>31</v>
      </c>
      <c r="C1493" s="1" t="s">
        <v>66</v>
      </c>
      <c r="D1493" s="1" t="s">
        <v>57</v>
      </c>
      <c r="E1493" s="1">
        <v>2</v>
      </c>
    </row>
    <row r="1494" spans="1:5" ht="18" x14ac:dyDescent="0.35">
      <c r="A1494" s="1" t="s">
        <v>1515</v>
      </c>
      <c r="B1494" s="1" t="s">
        <v>44</v>
      </c>
      <c r="C1494" s="1" t="s">
        <v>66</v>
      </c>
      <c r="D1494" s="1" t="s">
        <v>25</v>
      </c>
      <c r="E1494" s="1">
        <v>2</v>
      </c>
    </row>
    <row r="1495" spans="1:5" ht="18" x14ac:dyDescent="0.35">
      <c r="A1495" s="1" t="s">
        <v>1516</v>
      </c>
      <c r="B1495" s="1" t="s">
        <v>44</v>
      </c>
      <c r="C1495" s="1" t="s">
        <v>82</v>
      </c>
      <c r="D1495" s="1" t="s">
        <v>25</v>
      </c>
      <c r="E1495" s="1">
        <v>5</v>
      </c>
    </row>
    <row r="1496" spans="1:5" ht="18" x14ac:dyDescent="0.35">
      <c r="A1496" s="1" t="s">
        <v>1517</v>
      </c>
      <c r="B1496" s="1" t="s">
        <v>70</v>
      </c>
      <c r="C1496" s="1" t="s">
        <v>50</v>
      </c>
      <c r="D1496" s="1" t="s">
        <v>57</v>
      </c>
      <c r="E1496" s="1">
        <v>4</v>
      </c>
    </row>
    <row r="1497" spans="1:5" ht="18" x14ac:dyDescent="0.35">
      <c r="A1497" s="1" t="s">
        <v>1518</v>
      </c>
      <c r="B1497" s="1" t="s">
        <v>44</v>
      </c>
      <c r="C1497" s="1" t="s">
        <v>82</v>
      </c>
      <c r="D1497" s="1" t="s">
        <v>57</v>
      </c>
      <c r="E1497" s="1">
        <v>3</v>
      </c>
    </row>
    <row r="1498" spans="1:5" ht="18" x14ac:dyDescent="0.35">
      <c r="A1498" s="1" t="s">
        <v>1519</v>
      </c>
      <c r="B1498" s="1" t="s">
        <v>44</v>
      </c>
      <c r="C1498" s="1" t="s">
        <v>61</v>
      </c>
      <c r="D1498" s="1" t="s">
        <v>24</v>
      </c>
      <c r="E1498" s="1">
        <v>5</v>
      </c>
    </row>
    <row r="1499" spans="1:5" ht="18" x14ac:dyDescent="0.35">
      <c r="A1499" s="1" t="s">
        <v>1520</v>
      </c>
      <c r="B1499" s="1" t="s">
        <v>70</v>
      </c>
      <c r="C1499" s="1" t="s">
        <v>92</v>
      </c>
      <c r="D1499" s="1" t="s">
        <v>57</v>
      </c>
      <c r="E1499" s="1">
        <v>2</v>
      </c>
    </row>
    <row r="1500" spans="1:5" ht="18" x14ac:dyDescent="0.35">
      <c r="A1500" s="1" t="s">
        <v>1521</v>
      </c>
      <c r="B1500" s="1" t="s">
        <v>44</v>
      </c>
      <c r="C1500" s="1" t="s">
        <v>33</v>
      </c>
      <c r="D1500" s="1" t="s">
        <v>24</v>
      </c>
      <c r="E1500" s="1">
        <v>3</v>
      </c>
    </row>
    <row r="1501" spans="1:5" ht="18" x14ac:dyDescent="0.35">
      <c r="A1501" s="1" t="s">
        <v>1522</v>
      </c>
      <c r="B1501" s="1" t="s">
        <v>56</v>
      </c>
      <c r="C1501" s="1" t="s">
        <v>23</v>
      </c>
      <c r="D1501" s="1" t="s">
        <v>24</v>
      </c>
      <c r="E1501" s="1">
        <v>4</v>
      </c>
    </row>
    <row r="1502" spans="1:5" ht="18" x14ac:dyDescent="0.35">
      <c r="A1502" s="1" t="s">
        <v>1523</v>
      </c>
      <c r="B1502" s="1" t="s">
        <v>21</v>
      </c>
      <c r="C1502" s="1" t="s">
        <v>82</v>
      </c>
      <c r="D1502" s="1" t="s">
        <v>34</v>
      </c>
      <c r="E1502" s="1">
        <v>4</v>
      </c>
    </row>
    <row r="1503" spans="1:5" ht="18" x14ac:dyDescent="0.35">
      <c r="A1503" s="1" t="s">
        <v>1524</v>
      </c>
      <c r="B1503" s="1" t="s">
        <v>2064</v>
      </c>
      <c r="C1503" s="1" t="s">
        <v>92</v>
      </c>
      <c r="D1503" s="1" t="s">
        <v>24</v>
      </c>
      <c r="E1503" s="1">
        <v>2</v>
      </c>
    </row>
    <row r="1504" spans="1:5" ht="18" x14ac:dyDescent="0.35">
      <c r="A1504" s="1" t="s">
        <v>1525</v>
      </c>
      <c r="B1504" s="1" t="s">
        <v>21</v>
      </c>
      <c r="C1504" s="1" t="s">
        <v>92</v>
      </c>
      <c r="D1504" s="1" t="s">
        <v>24</v>
      </c>
      <c r="E1504" s="1">
        <v>5</v>
      </c>
    </row>
    <row r="1505" spans="1:5" ht="18" x14ac:dyDescent="0.35">
      <c r="A1505" s="1" t="s">
        <v>1526</v>
      </c>
      <c r="B1505" s="1" t="s">
        <v>31</v>
      </c>
      <c r="C1505" s="1" t="s">
        <v>92</v>
      </c>
      <c r="D1505" s="1" t="s">
        <v>34</v>
      </c>
      <c r="E1505" s="1">
        <v>2</v>
      </c>
    </row>
    <row r="1506" spans="1:5" ht="18" x14ac:dyDescent="0.35">
      <c r="A1506" s="1" t="s">
        <v>1527</v>
      </c>
      <c r="B1506" s="1" t="s">
        <v>73</v>
      </c>
      <c r="C1506" s="1" t="s">
        <v>82</v>
      </c>
      <c r="D1506" s="1" t="s">
        <v>34</v>
      </c>
      <c r="E1506" s="1">
        <v>4</v>
      </c>
    </row>
    <row r="1507" spans="1:5" ht="18" x14ac:dyDescent="0.35">
      <c r="A1507" s="1" t="s">
        <v>1528</v>
      </c>
      <c r="B1507" s="1" t="s">
        <v>70</v>
      </c>
      <c r="C1507" s="1" t="s">
        <v>66</v>
      </c>
      <c r="D1507" s="1" t="s">
        <v>24</v>
      </c>
      <c r="E1507" s="1">
        <v>2</v>
      </c>
    </row>
    <row r="1508" spans="1:5" ht="18" x14ac:dyDescent="0.35">
      <c r="A1508" s="1" t="s">
        <v>1529</v>
      </c>
      <c r="B1508" s="1" t="s">
        <v>70</v>
      </c>
      <c r="C1508" s="1" t="s">
        <v>33</v>
      </c>
      <c r="D1508" s="1" t="s">
        <v>24</v>
      </c>
      <c r="E1508" s="1">
        <v>2</v>
      </c>
    </row>
    <row r="1509" spans="1:5" ht="18" x14ac:dyDescent="0.35">
      <c r="A1509" s="1" t="s">
        <v>1530</v>
      </c>
      <c r="B1509" s="1" t="s">
        <v>31</v>
      </c>
      <c r="C1509" s="1" t="s">
        <v>23</v>
      </c>
      <c r="D1509" s="1" t="s">
        <v>57</v>
      </c>
      <c r="E1509" s="1">
        <v>5</v>
      </c>
    </row>
    <row r="1510" spans="1:5" ht="18" x14ac:dyDescent="0.35">
      <c r="A1510" s="1" t="s">
        <v>1531</v>
      </c>
      <c r="B1510" s="1" t="s">
        <v>31</v>
      </c>
      <c r="C1510" s="1" t="s">
        <v>33</v>
      </c>
      <c r="D1510" s="1" t="s">
        <v>57</v>
      </c>
      <c r="E1510" s="1">
        <v>4</v>
      </c>
    </row>
    <row r="1511" spans="1:5" ht="18" x14ac:dyDescent="0.35">
      <c r="A1511" s="1" t="s">
        <v>1532</v>
      </c>
      <c r="B1511" s="1" t="s">
        <v>56</v>
      </c>
      <c r="C1511" s="1" t="s">
        <v>50</v>
      </c>
      <c r="D1511" s="1" t="s">
        <v>24</v>
      </c>
      <c r="E1511" s="1">
        <v>1</v>
      </c>
    </row>
    <row r="1512" spans="1:5" ht="18" x14ac:dyDescent="0.35">
      <c r="A1512" s="1" t="s">
        <v>1533</v>
      </c>
      <c r="B1512" s="1" t="s">
        <v>21</v>
      </c>
      <c r="C1512" s="1" t="s">
        <v>23</v>
      </c>
      <c r="D1512" s="1" t="s">
        <v>57</v>
      </c>
      <c r="E1512" s="1">
        <v>1</v>
      </c>
    </row>
    <row r="1513" spans="1:5" ht="18" x14ac:dyDescent="0.35">
      <c r="A1513" s="1" t="s">
        <v>1534</v>
      </c>
      <c r="B1513" s="1" t="s">
        <v>44</v>
      </c>
      <c r="C1513" s="1" t="s">
        <v>61</v>
      </c>
      <c r="D1513" s="1" t="s">
        <v>34</v>
      </c>
      <c r="E1513" s="1">
        <v>5</v>
      </c>
    </row>
    <row r="1514" spans="1:5" ht="18" x14ac:dyDescent="0.35">
      <c r="A1514" s="1" t="s">
        <v>1535</v>
      </c>
      <c r="B1514" s="1" t="s">
        <v>70</v>
      </c>
      <c r="C1514" s="1" t="s">
        <v>66</v>
      </c>
      <c r="D1514" s="1" t="s">
        <v>34</v>
      </c>
      <c r="E1514" s="1">
        <v>1</v>
      </c>
    </row>
    <row r="1515" spans="1:5" ht="18" x14ac:dyDescent="0.35">
      <c r="A1515" s="1" t="s">
        <v>1536</v>
      </c>
      <c r="B1515" s="1" t="s">
        <v>56</v>
      </c>
      <c r="C1515" s="1" t="s">
        <v>82</v>
      </c>
      <c r="D1515" s="1" t="s">
        <v>24</v>
      </c>
      <c r="E1515" s="1">
        <v>1</v>
      </c>
    </row>
    <row r="1516" spans="1:5" ht="18" x14ac:dyDescent="0.35">
      <c r="A1516" s="1" t="s">
        <v>1537</v>
      </c>
      <c r="B1516" s="1" t="s">
        <v>56</v>
      </c>
      <c r="C1516" s="1" t="s">
        <v>61</v>
      </c>
      <c r="D1516" s="1" t="s">
        <v>25</v>
      </c>
      <c r="E1516" s="1">
        <v>5</v>
      </c>
    </row>
    <row r="1517" spans="1:5" ht="18" x14ac:dyDescent="0.35">
      <c r="A1517" s="1" t="s">
        <v>1538</v>
      </c>
      <c r="B1517" s="1" t="s">
        <v>73</v>
      </c>
      <c r="C1517" s="1" t="s">
        <v>82</v>
      </c>
      <c r="D1517" s="1" t="s">
        <v>24</v>
      </c>
      <c r="E1517" s="1">
        <v>4</v>
      </c>
    </row>
    <row r="1518" spans="1:5" ht="18" x14ac:dyDescent="0.35">
      <c r="A1518" s="1" t="s">
        <v>1539</v>
      </c>
      <c r="B1518" s="1" t="s">
        <v>70</v>
      </c>
      <c r="C1518" s="1" t="s">
        <v>50</v>
      </c>
      <c r="D1518" s="1" t="s">
        <v>57</v>
      </c>
      <c r="E1518" s="1">
        <v>4</v>
      </c>
    </row>
    <row r="1519" spans="1:5" ht="18" x14ac:dyDescent="0.35">
      <c r="A1519" s="1" t="s">
        <v>1540</v>
      </c>
      <c r="B1519" s="1" t="s">
        <v>56</v>
      </c>
      <c r="C1519" s="1" t="s">
        <v>61</v>
      </c>
      <c r="D1519" s="1" t="s">
        <v>25</v>
      </c>
      <c r="E1519" s="1">
        <v>1</v>
      </c>
    </row>
    <row r="1520" spans="1:5" ht="18" x14ac:dyDescent="0.35">
      <c r="A1520" s="1" t="s">
        <v>1541</v>
      </c>
      <c r="B1520" s="1" t="s">
        <v>73</v>
      </c>
      <c r="C1520" s="1" t="s">
        <v>66</v>
      </c>
      <c r="D1520" s="1" t="s">
        <v>25</v>
      </c>
      <c r="E1520" s="1">
        <v>2</v>
      </c>
    </row>
    <row r="1521" spans="1:5" ht="18" x14ac:dyDescent="0.35">
      <c r="A1521" s="1" t="s">
        <v>1542</v>
      </c>
      <c r="B1521" s="1" t="s">
        <v>56</v>
      </c>
      <c r="C1521" s="1" t="s">
        <v>33</v>
      </c>
      <c r="D1521" s="1" t="s">
        <v>24</v>
      </c>
      <c r="E1521" s="1">
        <v>3</v>
      </c>
    </row>
    <row r="1522" spans="1:5" ht="18" x14ac:dyDescent="0.35">
      <c r="A1522" s="1" t="s">
        <v>1543</v>
      </c>
      <c r="B1522" s="1" t="s">
        <v>21</v>
      </c>
      <c r="C1522" s="1" t="s">
        <v>23</v>
      </c>
      <c r="D1522" s="1" t="s">
        <v>34</v>
      </c>
      <c r="E1522" s="1">
        <v>5</v>
      </c>
    </row>
    <row r="1523" spans="1:5" ht="18" x14ac:dyDescent="0.35">
      <c r="A1523" s="1" t="s">
        <v>1544</v>
      </c>
      <c r="B1523" s="1" t="s">
        <v>56</v>
      </c>
      <c r="C1523" s="1" t="s">
        <v>82</v>
      </c>
      <c r="D1523" s="1" t="s">
        <v>24</v>
      </c>
      <c r="E1523" s="1">
        <v>4</v>
      </c>
    </row>
    <row r="1524" spans="1:5" ht="18" x14ac:dyDescent="0.35">
      <c r="A1524" s="1" t="s">
        <v>1545</v>
      </c>
      <c r="B1524" s="1" t="s">
        <v>21</v>
      </c>
      <c r="C1524" s="1" t="s">
        <v>92</v>
      </c>
      <c r="D1524" s="1" t="s">
        <v>34</v>
      </c>
      <c r="E1524" s="1">
        <v>3</v>
      </c>
    </row>
    <row r="1525" spans="1:5" ht="18" x14ac:dyDescent="0.35">
      <c r="A1525" s="1" t="s">
        <v>1546</v>
      </c>
      <c r="B1525" s="1" t="s">
        <v>56</v>
      </c>
      <c r="C1525" s="1" t="s">
        <v>82</v>
      </c>
      <c r="D1525" s="1" t="s">
        <v>57</v>
      </c>
      <c r="E1525" s="1">
        <v>5</v>
      </c>
    </row>
    <row r="1526" spans="1:5" ht="18" x14ac:dyDescent="0.35">
      <c r="A1526" s="1">
        <v>17145288</v>
      </c>
      <c r="B1526" s="1" t="s">
        <v>73</v>
      </c>
      <c r="C1526" s="1" t="s">
        <v>33</v>
      </c>
      <c r="D1526" s="1" t="s">
        <v>57</v>
      </c>
      <c r="E1526" s="1">
        <v>4</v>
      </c>
    </row>
    <row r="1527" spans="1:5" ht="18" x14ac:dyDescent="0.35">
      <c r="A1527" s="1" t="s">
        <v>1547</v>
      </c>
      <c r="B1527" s="1" t="s">
        <v>73</v>
      </c>
      <c r="C1527" s="1" t="s">
        <v>23</v>
      </c>
      <c r="D1527" s="1" t="s">
        <v>24</v>
      </c>
      <c r="E1527" s="1">
        <v>5</v>
      </c>
    </row>
    <row r="1528" spans="1:5" ht="18" x14ac:dyDescent="0.35">
      <c r="A1528" s="1" t="s">
        <v>1548</v>
      </c>
      <c r="B1528" s="1" t="s">
        <v>70</v>
      </c>
      <c r="C1528" s="1" t="s">
        <v>23</v>
      </c>
      <c r="D1528" s="1" t="s">
        <v>57</v>
      </c>
      <c r="E1528" s="1">
        <v>5</v>
      </c>
    </row>
    <row r="1529" spans="1:5" ht="18" x14ac:dyDescent="0.35">
      <c r="A1529" s="1" t="s">
        <v>1549</v>
      </c>
      <c r="B1529" s="1" t="s">
        <v>70</v>
      </c>
      <c r="C1529" s="1" t="s">
        <v>82</v>
      </c>
      <c r="D1529" s="1" t="s">
        <v>25</v>
      </c>
      <c r="E1529" s="1">
        <v>3</v>
      </c>
    </row>
    <row r="1530" spans="1:5" ht="18" x14ac:dyDescent="0.35">
      <c r="A1530" s="1" t="s">
        <v>1550</v>
      </c>
      <c r="B1530" s="1" t="s">
        <v>70</v>
      </c>
      <c r="C1530" s="1" t="s">
        <v>50</v>
      </c>
      <c r="D1530" s="1" t="s">
        <v>24</v>
      </c>
      <c r="E1530" s="1">
        <v>2</v>
      </c>
    </row>
    <row r="1531" spans="1:5" ht="18" x14ac:dyDescent="0.35">
      <c r="A1531" s="1" t="s">
        <v>1551</v>
      </c>
      <c r="B1531" s="1" t="s">
        <v>21</v>
      </c>
      <c r="C1531" s="1" t="s">
        <v>61</v>
      </c>
      <c r="D1531" s="1" t="s">
        <v>34</v>
      </c>
      <c r="E1531" s="1">
        <v>1</v>
      </c>
    </row>
    <row r="1532" spans="1:5" ht="18" x14ac:dyDescent="0.35">
      <c r="A1532" s="1" t="s">
        <v>1552</v>
      </c>
      <c r="B1532" s="1" t="s">
        <v>73</v>
      </c>
      <c r="C1532" s="1" t="s">
        <v>23</v>
      </c>
      <c r="D1532" s="1" t="s">
        <v>57</v>
      </c>
      <c r="E1532" s="1">
        <v>1</v>
      </c>
    </row>
    <row r="1533" spans="1:5" ht="18" x14ac:dyDescent="0.35">
      <c r="A1533" s="1" t="s">
        <v>1553</v>
      </c>
      <c r="B1533" s="1" t="s">
        <v>56</v>
      </c>
      <c r="C1533" s="1" t="s">
        <v>33</v>
      </c>
      <c r="D1533" s="1" t="s">
        <v>57</v>
      </c>
      <c r="E1533" s="1">
        <v>5</v>
      </c>
    </row>
    <row r="1534" spans="1:5" ht="18" x14ac:dyDescent="0.35">
      <c r="A1534" s="1" t="s">
        <v>1554</v>
      </c>
      <c r="B1534" s="1" t="s">
        <v>2064</v>
      </c>
      <c r="C1534" s="1" t="s">
        <v>66</v>
      </c>
      <c r="D1534" s="1" t="s">
        <v>24</v>
      </c>
      <c r="E1534" s="1">
        <v>2</v>
      </c>
    </row>
    <row r="1535" spans="1:5" ht="18" x14ac:dyDescent="0.35">
      <c r="A1535" s="1" t="s">
        <v>1555</v>
      </c>
      <c r="B1535" s="1" t="s">
        <v>56</v>
      </c>
      <c r="C1535" s="1" t="s">
        <v>61</v>
      </c>
      <c r="D1535" s="1" t="s">
        <v>25</v>
      </c>
      <c r="E1535" s="1">
        <v>5</v>
      </c>
    </row>
    <row r="1536" spans="1:5" ht="18" x14ac:dyDescent="0.35">
      <c r="A1536" s="1" t="s">
        <v>1556</v>
      </c>
      <c r="B1536" s="1" t="s">
        <v>56</v>
      </c>
      <c r="C1536" s="1" t="s">
        <v>33</v>
      </c>
      <c r="D1536" s="1" t="s">
        <v>34</v>
      </c>
      <c r="E1536" s="1">
        <v>4</v>
      </c>
    </row>
    <row r="1537" spans="1:5" ht="18" x14ac:dyDescent="0.35">
      <c r="A1537" s="1" t="s">
        <v>1557</v>
      </c>
      <c r="B1537" s="1" t="s">
        <v>70</v>
      </c>
      <c r="C1537" s="1" t="s">
        <v>50</v>
      </c>
      <c r="D1537" s="1" t="s">
        <v>25</v>
      </c>
      <c r="E1537" s="1">
        <v>2</v>
      </c>
    </row>
    <row r="1538" spans="1:5" ht="18" x14ac:dyDescent="0.35">
      <c r="A1538" s="1" t="s">
        <v>1558</v>
      </c>
      <c r="B1538" s="1" t="s">
        <v>73</v>
      </c>
      <c r="C1538" s="1" t="s">
        <v>92</v>
      </c>
      <c r="D1538" s="1" t="s">
        <v>57</v>
      </c>
      <c r="E1538" s="1">
        <v>2</v>
      </c>
    </row>
    <row r="1539" spans="1:5" ht="18" x14ac:dyDescent="0.35">
      <c r="A1539" s="1" t="s">
        <v>1559</v>
      </c>
      <c r="B1539" s="1" t="s">
        <v>31</v>
      </c>
      <c r="C1539" s="1" t="s">
        <v>61</v>
      </c>
      <c r="D1539" s="1" t="s">
        <v>34</v>
      </c>
      <c r="E1539" s="1">
        <v>3</v>
      </c>
    </row>
    <row r="1540" spans="1:5" ht="18" x14ac:dyDescent="0.35">
      <c r="A1540" s="1" t="s">
        <v>1560</v>
      </c>
      <c r="B1540" s="1" t="s">
        <v>73</v>
      </c>
      <c r="C1540" s="1" t="s">
        <v>61</v>
      </c>
      <c r="D1540" s="1" t="s">
        <v>34</v>
      </c>
      <c r="E1540" s="1">
        <v>3</v>
      </c>
    </row>
    <row r="1541" spans="1:5" ht="18" x14ac:dyDescent="0.35">
      <c r="A1541" s="1" t="s">
        <v>1561</v>
      </c>
      <c r="B1541" s="1" t="s">
        <v>73</v>
      </c>
      <c r="C1541" s="1" t="s">
        <v>66</v>
      </c>
      <c r="D1541" s="1" t="s">
        <v>34</v>
      </c>
      <c r="E1541" s="1">
        <v>3</v>
      </c>
    </row>
    <row r="1542" spans="1:5" ht="18" x14ac:dyDescent="0.35">
      <c r="A1542" s="1" t="s">
        <v>1562</v>
      </c>
      <c r="B1542" s="1" t="s">
        <v>31</v>
      </c>
      <c r="C1542" s="1" t="s">
        <v>23</v>
      </c>
      <c r="D1542" s="1" t="s">
        <v>24</v>
      </c>
      <c r="E1542" s="1">
        <v>1</v>
      </c>
    </row>
    <row r="1543" spans="1:5" ht="18" x14ac:dyDescent="0.35">
      <c r="A1543" s="1" t="s">
        <v>1563</v>
      </c>
      <c r="B1543" s="1" t="s">
        <v>2064</v>
      </c>
      <c r="C1543" s="1" t="s">
        <v>50</v>
      </c>
      <c r="D1543" s="1" t="s">
        <v>57</v>
      </c>
      <c r="E1543" s="1">
        <v>4</v>
      </c>
    </row>
    <row r="1544" spans="1:5" ht="18" x14ac:dyDescent="0.35">
      <c r="A1544" s="1" t="s">
        <v>1564</v>
      </c>
      <c r="B1544" s="1" t="s">
        <v>56</v>
      </c>
      <c r="C1544" s="1" t="s">
        <v>23</v>
      </c>
      <c r="D1544" s="1" t="s">
        <v>24</v>
      </c>
      <c r="E1544" s="1">
        <v>4</v>
      </c>
    </row>
    <row r="1545" spans="1:5" ht="18" x14ac:dyDescent="0.35">
      <c r="A1545" s="1" t="s">
        <v>1565</v>
      </c>
      <c r="B1545" s="1" t="s">
        <v>70</v>
      </c>
      <c r="C1545" s="1" t="s">
        <v>61</v>
      </c>
      <c r="D1545" s="1" t="s">
        <v>57</v>
      </c>
      <c r="E1545" s="1">
        <v>4</v>
      </c>
    </row>
    <row r="1546" spans="1:5" ht="18" x14ac:dyDescent="0.35">
      <c r="A1546" s="1" t="s">
        <v>1566</v>
      </c>
      <c r="B1546" s="1" t="s">
        <v>56</v>
      </c>
      <c r="C1546" s="1" t="s">
        <v>92</v>
      </c>
      <c r="D1546" s="1" t="s">
        <v>57</v>
      </c>
      <c r="E1546" s="1">
        <v>2</v>
      </c>
    </row>
    <row r="1547" spans="1:5" ht="18" x14ac:dyDescent="0.35">
      <c r="A1547" s="1" t="s">
        <v>1567</v>
      </c>
      <c r="B1547" s="1" t="s">
        <v>73</v>
      </c>
      <c r="C1547" s="1" t="s">
        <v>92</v>
      </c>
      <c r="D1547" s="1" t="s">
        <v>25</v>
      </c>
      <c r="E1547" s="1">
        <v>1</v>
      </c>
    </row>
    <row r="1548" spans="1:5" ht="18" x14ac:dyDescent="0.35">
      <c r="A1548" s="1" t="s">
        <v>1568</v>
      </c>
      <c r="B1548" s="1" t="s">
        <v>73</v>
      </c>
      <c r="C1548" s="1" t="s">
        <v>82</v>
      </c>
      <c r="D1548" s="1" t="s">
        <v>34</v>
      </c>
      <c r="E1548" s="1">
        <v>4</v>
      </c>
    </row>
    <row r="1549" spans="1:5" ht="18" x14ac:dyDescent="0.35">
      <c r="A1549" s="1" t="s">
        <v>1569</v>
      </c>
      <c r="B1549" s="1" t="s">
        <v>70</v>
      </c>
      <c r="C1549" s="1" t="s">
        <v>92</v>
      </c>
      <c r="D1549" s="1" t="s">
        <v>24</v>
      </c>
      <c r="E1549" s="1">
        <v>4</v>
      </c>
    </row>
    <row r="1550" spans="1:5" ht="18" x14ac:dyDescent="0.35">
      <c r="A1550" s="1" t="s">
        <v>1570</v>
      </c>
      <c r="B1550" s="1" t="s">
        <v>73</v>
      </c>
      <c r="C1550" s="1" t="s">
        <v>33</v>
      </c>
      <c r="D1550" s="1" t="s">
        <v>25</v>
      </c>
      <c r="E1550" s="1">
        <v>4</v>
      </c>
    </row>
    <row r="1551" spans="1:5" ht="18" x14ac:dyDescent="0.35">
      <c r="A1551" s="1" t="s">
        <v>1571</v>
      </c>
      <c r="B1551" s="1" t="s">
        <v>70</v>
      </c>
      <c r="C1551" s="1" t="s">
        <v>61</v>
      </c>
      <c r="D1551" s="1" t="s">
        <v>57</v>
      </c>
      <c r="E1551" s="1">
        <v>2</v>
      </c>
    </row>
    <row r="1552" spans="1:5" ht="18" x14ac:dyDescent="0.35">
      <c r="A1552" s="1" t="s">
        <v>1572</v>
      </c>
      <c r="B1552" s="1" t="s">
        <v>56</v>
      </c>
      <c r="C1552" s="1" t="s">
        <v>23</v>
      </c>
      <c r="D1552" s="1" t="s">
        <v>25</v>
      </c>
      <c r="E1552" s="1">
        <v>4</v>
      </c>
    </row>
    <row r="1553" spans="1:5" ht="18" x14ac:dyDescent="0.35">
      <c r="A1553" s="1" t="s">
        <v>1573</v>
      </c>
      <c r="B1553" s="1" t="s">
        <v>56</v>
      </c>
      <c r="C1553" s="1" t="s">
        <v>66</v>
      </c>
      <c r="D1553" s="1" t="s">
        <v>57</v>
      </c>
      <c r="E1553" s="1">
        <v>5</v>
      </c>
    </row>
    <row r="1554" spans="1:5" ht="18" x14ac:dyDescent="0.35">
      <c r="A1554" s="1" t="s">
        <v>1574</v>
      </c>
      <c r="B1554" s="1" t="s">
        <v>73</v>
      </c>
      <c r="C1554" s="1" t="s">
        <v>66</v>
      </c>
      <c r="D1554" s="1" t="s">
        <v>34</v>
      </c>
      <c r="E1554" s="1">
        <v>2</v>
      </c>
    </row>
    <row r="1555" spans="1:5" ht="18" x14ac:dyDescent="0.35">
      <c r="A1555" s="1" t="s">
        <v>1575</v>
      </c>
      <c r="B1555" s="1" t="s">
        <v>73</v>
      </c>
      <c r="C1555" s="1" t="s">
        <v>23</v>
      </c>
      <c r="D1555" s="1" t="s">
        <v>57</v>
      </c>
      <c r="E1555" s="1">
        <v>5</v>
      </c>
    </row>
    <row r="1556" spans="1:5" ht="18" x14ac:dyDescent="0.35">
      <c r="A1556" s="2" t="s">
        <v>1576</v>
      </c>
      <c r="B1556" s="1" t="s">
        <v>44</v>
      </c>
      <c r="C1556" s="1" t="s">
        <v>50</v>
      </c>
      <c r="D1556" s="1" t="s">
        <v>24</v>
      </c>
      <c r="E1556" s="1">
        <v>2</v>
      </c>
    </row>
    <row r="1557" spans="1:5" ht="18" x14ac:dyDescent="0.35">
      <c r="A1557" s="1" t="s">
        <v>1577</v>
      </c>
      <c r="B1557" s="1" t="s">
        <v>21</v>
      </c>
      <c r="C1557" s="1" t="s">
        <v>23</v>
      </c>
      <c r="D1557" s="1" t="s">
        <v>25</v>
      </c>
      <c r="E1557" s="1">
        <v>1</v>
      </c>
    </row>
    <row r="1558" spans="1:5" ht="18" x14ac:dyDescent="0.35">
      <c r="A1558" s="1" t="s">
        <v>1578</v>
      </c>
      <c r="B1558" s="1" t="s">
        <v>70</v>
      </c>
      <c r="C1558" s="1" t="s">
        <v>33</v>
      </c>
      <c r="D1558" s="1" t="s">
        <v>25</v>
      </c>
      <c r="E1558" s="1">
        <v>4</v>
      </c>
    </row>
    <row r="1559" spans="1:5" ht="18" x14ac:dyDescent="0.35">
      <c r="A1559" s="1" t="s">
        <v>1579</v>
      </c>
      <c r="B1559" s="1" t="s">
        <v>21</v>
      </c>
      <c r="C1559" s="1" t="s">
        <v>61</v>
      </c>
      <c r="D1559" s="1" t="s">
        <v>34</v>
      </c>
      <c r="E1559" s="1">
        <v>3</v>
      </c>
    </row>
    <row r="1560" spans="1:5" ht="18" x14ac:dyDescent="0.35">
      <c r="A1560" s="1" t="s">
        <v>1580</v>
      </c>
      <c r="B1560" s="1" t="s">
        <v>21</v>
      </c>
      <c r="C1560" s="1" t="s">
        <v>82</v>
      </c>
      <c r="D1560" s="1" t="s">
        <v>25</v>
      </c>
      <c r="E1560" s="1">
        <v>2</v>
      </c>
    </row>
    <row r="1561" spans="1:5" ht="18" x14ac:dyDescent="0.35">
      <c r="A1561" s="1" t="s">
        <v>1581</v>
      </c>
      <c r="B1561" s="1" t="s">
        <v>31</v>
      </c>
      <c r="C1561" s="1" t="s">
        <v>92</v>
      </c>
      <c r="D1561" s="1" t="s">
        <v>34</v>
      </c>
      <c r="E1561" s="1">
        <v>4</v>
      </c>
    </row>
    <row r="1562" spans="1:5" ht="18" x14ac:dyDescent="0.35">
      <c r="A1562" s="1" t="s">
        <v>1582</v>
      </c>
      <c r="B1562" s="1" t="s">
        <v>70</v>
      </c>
      <c r="C1562" s="1" t="s">
        <v>23</v>
      </c>
      <c r="D1562" s="1" t="s">
        <v>24</v>
      </c>
      <c r="E1562" s="1">
        <v>4</v>
      </c>
    </row>
    <row r="1563" spans="1:5" ht="18" x14ac:dyDescent="0.35">
      <c r="A1563" s="1" t="s">
        <v>1583</v>
      </c>
      <c r="B1563" s="1" t="s">
        <v>31</v>
      </c>
      <c r="C1563" s="1" t="s">
        <v>92</v>
      </c>
      <c r="D1563" s="1" t="s">
        <v>57</v>
      </c>
      <c r="E1563" s="1">
        <v>3</v>
      </c>
    </row>
    <row r="1564" spans="1:5" ht="18" x14ac:dyDescent="0.35">
      <c r="A1564" s="1" t="s">
        <v>1584</v>
      </c>
      <c r="B1564" s="1" t="s">
        <v>21</v>
      </c>
      <c r="C1564" s="1" t="s">
        <v>82</v>
      </c>
      <c r="D1564" s="1" t="s">
        <v>57</v>
      </c>
      <c r="E1564" s="1">
        <v>2</v>
      </c>
    </row>
    <row r="1565" spans="1:5" ht="18" x14ac:dyDescent="0.35">
      <c r="A1565" s="1" t="s">
        <v>1585</v>
      </c>
      <c r="B1565" s="1" t="s">
        <v>73</v>
      </c>
      <c r="C1565" s="1" t="s">
        <v>92</v>
      </c>
      <c r="D1565" s="1" t="s">
        <v>25</v>
      </c>
      <c r="E1565" s="1">
        <v>2</v>
      </c>
    </row>
    <row r="1566" spans="1:5" ht="18" x14ac:dyDescent="0.35">
      <c r="A1566" s="1" t="s">
        <v>1586</v>
      </c>
      <c r="B1566" s="1" t="s">
        <v>56</v>
      </c>
      <c r="C1566" s="1" t="s">
        <v>82</v>
      </c>
      <c r="D1566" s="1" t="s">
        <v>34</v>
      </c>
      <c r="E1566" s="1">
        <v>3</v>
      </c>
    </row>
    <row r="1567" spans="1:5" ht="18" x14ac:dyDescent="0.35">
      <c r="A1567" s="1" t="s">
        <v>1587</v>
      </c>
      <c r="B1567" s="1" t="s">
        <v>56</v>
      </c>
      <c r="C1567" s="1" t="s">
        <v>50</v>
      </c>
      <c r="D1567" s="1" t="s">
        <v>24</v>
      </c>
      <c r="E1567" s="1">
        <v>4</v>
      </c>
    </row>
    <row r="1568" spans="1:5" ht="18" x14ac:dyDescent="0.35">
      <c r="A1568" s="1" t="s">
        <v>1588</v>
      </c>
      <c r="B1568" s="1" t="s">
        <v>31</v>
      </c>
      <c r="C1568" s="1" t="s">
        <v>23</v>
      </c>
      <c r="D1568" s="1" t="s">
        <v>34</v>
      </c>
      <c r="E1568" s="1">
        <v>2</v>
      </c>
    </row>
    <row r="1569" spans="1:5" ht="18" x14ac:dyDescent="0.35">
      <c r="A1569" s="1" t="s">
        <v>1589</v>
      </c>
      <c r="B1569" s="1" t="s">
        <v>21</v>
      </c>
      <c r="C1569" s="1" t="s">
        <v>33</v>
      </c>
      <c r="D1569" s="1" t="s">
        <v>34</v>
      </c>
      <c r="E1569" s="1">
        <v>1</v>
      </c>
    </row>
    <row r="1570" spans="1:5" ht="18" x14ac:dyDescent="0.35">
      <c r="A1570" s="1" t="s">
        <v>1590</v>
      </c>
      <c r="B1570" s="1" t="s">
        <v>21</v>
      </c>
      <c r="C1570" s="1" t="s">
        <v>82</v>
      </c>
      <c r="D1570" s="1" t="s">
        <v>25</v>
      </c>
      <c r="E1570" s="1">
        <v>3</v>
      </c>
    </row>
    <row r="1571" spans="1:5" ht="18" x14ac:dyDescent="0.35">
      <c r="A1571" s="1" t="s">
        <v>1591</v>
      </c>
      <c r="B1571" s="1" t="s">
        <v>2064</v>
      </c>
      <c r="C1571" s="1" t="s">
        <v>66</v>
      </c>
      <c r="D1571" s="1" t="s">
        <v>25</v>
      </c>
      <c r="E1571" s="1">
        <v>2</v>
      </c>
    </row>
    <row r="1572" spans="1:5" ht="18" x14ac:dyDescent="0.35">
      <c r="A1572" s="1" t="s">
        <v>1592</v>
      </c>
      <c r="B1572" s="1" t="s">
        <v>31</v>
      </c>
      <c r="C1572" s="1" t="s">
        <v>82</v>
      </c>
      <c r="D1572" s="1" t="s">
        <v>57</v>
      </c>
      <c r="E1572" s="1">
        <v>5</v>
      </c>
    </row>
    <row r="1573" spans="1:5" ht="18" x14ac:dyDescent="0.35">
      <c r="A1573" s="1" t="s">
        <v>1593</v>
      </c>
      <c r="B1573" s="1" t="s">
        <v>21</v>
      </c>
      <c r="C1573" s="1" t="s">
        <v>50</v>
      </c>
      <c r="D1573" s="1" t="s">
        <v>34</v>
      </c>
      <c r="E1573" s="1">
        <v>3</v>
      </c>
    </row>
    <row r="1574" spans="1:5" ht="18" x14ac:dyDescent="0.35">
      <c r="A1574" s="1" t="s">
        <v>1594</v>
      </c>
      <c r="B1574" s="1" t="s">
        <v>56</v>
      </c>
      <c r="C1574" s="1" t="s">
        <v>92</v>
      </c>
      <c r="D1574" s="1" t="s">
        <v>25</v>
      </c>
      <c r="E1574" s="1">
        <v>5</v>
      </c>
    </row>
    <row r="1575" spans="1:5" ht="18" x14ac:dyDescent="0.35">
      <c r="A1575" s="1" t="s">
        <v>1595</v>
      </c>
      <c r="B1575" s="1" t="s">
        <v>56</v>
      </c>
      <c r="C1575" s="1" t="s">
        <v>33</v>
      </c>
      <c r="D1575" s="1" t="s">
        <v>25</v>
      </c>
      <c r="E1575" s="1">
        <v>5</v>
      </c>
    </row>
    <row r="1576" spans="1:5" ht="18" x14ac:dyDescent="0.35">
      <c r="A1576" s="1" t="s">
        <v>1596</v>
      </c>
      <c r="B1576" s="1" t="s">
        <v>44</v>
      </c>
      <c r="C1576" s="1" t="s">
        <v>23</v>
      </c>
      <c r="D1576" s="1" t="s">
        <v>24</v>
      </c>
      <c r="E1576" s="1">
        <v>5</v>
      </c>
    </row>
    <row r="1577" spans="1:5" ht="18" x14ac:dyDescent="0.35">
      <c r="A1577" s="1" t="s">
        <v>1597</v>
      </c>
      <c r="B1577" s="1" t="s">
        <v>44</v>
      </c>
      <c r="C1577" s="1" t="s">
        <v>61</v>
      </c>
      <c r="D1577" s="1" t="s">
        <v>34</v>
      </c>
      <c r="E1577" s="1">
        <v>5</v>
      </c>
    </row>
    <row r="1578" spans="1:5" ht="18" x14ac:dyDescent="0.35">
      <c r="A1578" s="1" t="s">
        <v>1598</v>
      </c>
      <c r="B1578" s="1" t="s">
        <v>70</v>
      </c>
      <c r="C1578" s="1" t="s">
        <v>61</v>
      </c>
      <c r="D1578" s="1" t="s">
        <v>25</v>
      </c>
      <c r="E1578" s="1">
        <v>3</v>
      </c>
    </row>
    <row r="1579" spans="1:5" ht="18" x14ac:dyDescent="0.35">
      <c r="A1579" s="1" t="s">
        <v>1599</v>
      </c>
      <c r="B1579" s="1" t="s">
        <v>31</v>
      </c>
      <c r="C1579" s="1" t="s">
        <v>61</v>
      </c>
      <c r="D1579" s="1" t="s">
        <v>25</v>
      </c>
      <c r="E1579" s="1">
        <v>3</v>
      </c>
    </row>
    <row r="1580" spans="1:5" ht="18" x14ac:dyDescent="0.35">
      <c r="A1580" s="1" t="s">
        <v>1600</v>
      </c>
      <c r="B1580" s="1" t="s">
        <v>73</v>
      </c>
      <c r="C1580" s="1" t="s">
        <v>23</v>
      </c>
      <c r="D1580" s="1" t="s">
        <v>34</v>
      </c>
      <c r="E1580" s="1">
        <v>5</v>
      </c>
    </row>
    <row r="1581" spans="1:5" ht="18" x14ac:dyDescent="0.35">
      <c r="A1581" s="2" t="s">
        <v>1601</v>
      </c>
      <c r="B1581" s="1" t="s">
        <v>73</v>
      </c>
      <c r="C1581" s="1" t="s">
        <v>92</v>
      </c>
      <c r="D1581" s="1" t="s">
        <v>25</v>
      </c>
      <c r="E1581" s="1">
        <v>5</v>
      </c>
    </row>
    <row r="1582" spans="1:5" ht="18" x14ac:dyDescent="0.35">
      <c r="A1582" s="1" t="s">
        <v>1602</v>
      </c>
      <c r="B1582" s="1" t="s">
        <v>2064</v>
      </c>
      <c r="C1582" s="1" t="s">
        <v>50</v>
      </c>
      <c r="D1582" s="1" t="s">
        <v>34</v>
      </c>
      <c r="E1582" s="1">
        <v>5</v>
      </c>
    </row>
    <row r="1583" spans="1:5" ht="18" x14ac:dyDescent="0.35">
      <c r="A1583" s="1" t="s">
        <v>1603</v>
      </c>
      <c r="B1583" s="1" t="s">
        <v>21</v>
      </c>
      <c r="C1583" s="1" t="s">
        <v>92</v>
      </c>
      <c r="D1583" s="1" t="s">
        <v>57</v>
      </c>
      <c r="E1583" s="1">
        <v>2</v>
      </c>
    </row>
    <row r="1584" spans="1:5" ht="18" x14ac:dyDescent="0.35">
      <c r="A1584" s="1" t="s">
        <v>1604</v>
      </c>
      <c r="B1584" s="1" t="s">
        <v>21</v>
      </c>
      <c r="C1584" s="1" t="s">
        <v>50</v>
      </c>
      <c r="D1584" s="1" t="s">
        <v>34</v>
      </c>
      <c r="E1584" s="1">
        <v>4</v>
      </c>
    </row>
    <row r="1585" spans="1:5" ht="18" x14ac:dyDescent="0.35">
      <c r="A1585" s="1" t="s">
        <v>1605</v>
      </c>
      <c r="B1585" s="1" t="s">
        <v>21</v>
      </c>
      <c r="C1585" s="1" t="s">
        <v>23</v>
      </c>
      <c r="D1585" s="1" t="s">
        <v>34</v>
      </c>
      <c r="E1585" s="1">
        <v>3</v>
      </c>
    </row>
    <row r="1586" spans="1:5" ht="18" x14ac:dyDescent="0.35">
      <c r="A1586" s="1">
        <v>80387324</v>
      </c>
      <c r="B1586" s="1" t="s">
        <v>31</v>
      </c>
      <c r="C1586" s="1" t="s">
        <v>61</v>
      </c>
      <c r="D1586" s="1" t="s">
        <v>25</v>
      </c>
      <c r="E1586" s="1">
        <v>4</v>
      </c>
    </row>
    <row r="1587" spans="1:5" ht="18" x14ac:dyDescent="0.35">
      <c r="A1587" s="1" t="s">
        <v>1606</v>
      </c>
      <c r="B1587" s="1" t="s">
        <v>2064</v>
      </c>
      <c r="C1587" s="1" t="s">
        <v>23</v>
      </c>
      <c r="D1587" s="1" t="s">
        <v>57</v>
      </c>
      <c r="E1587" s="1">
        <v>1</v>
      </c>
    </row>
    <row r="1588" spans="1:5" ht="18" x14ac:dyDescent="0.35">
      <c r="A1588" s="1" t="s">
        <v>1607</v>
      </c>
      <c r="B1588" s="1" t="s">
        <v>21</v>
      </c>
      <c r="C1588" s="1" t="s">
        <v>50</v>
      </c>
      <c r="D1588" s="1" t="s">
        <v>57</v>
      </c>
      <c r="E1588" s="1">
        <v>3</v>
      </c>
    </row>
    <row r="1589" spans="1:5" ht="18" x14ac:dyDescent="0.35">
      <c r="A1589" s="1" t="s">
        <v>1608</v>
      </c>
      <c r="B1589" s="1" t="s">
        <v>44</v>
      </c>
      <c r="C1589" s="1" t="s">
        <v>23</v>
      </c>
      <c r="D1589" s="1" t="s">
        <v>57</v>
      </c>
      <c r="E1589" s="1">
        <v>3</v>
      </c>
    </row>
    <row r="1590" spans="1:5" ht="18" x14ac:dyDescent="0.35">
      <c r="A1590" s="1" t="s">
        <v>1609</v>
      </c>
      <c r="B1590" s="1" t="s">
        <v>73</v>
      </c>
      <c r="C1590" s="1" t="s">
        <v>23</v>
      </c>
      <c r="D1590" s="1" t="s">
        <v>24</v>
      </c>
      <c r="E1590" s="1">
        <v>1</v>
      </c>
    </row>
    <row r="1591" spans="1:5" ht="18" x14ac:dyDescent="0.35">
      <c r="A1591" s="2" t="s">
        <v>1610</v>
      </c>
      <c r="B1591" s="1" t="s">
        <v>44</v>
      </c>
      <c r="C1591" s="1" t="s">
        <v>61</v>
      </c>
      <c r="D1591" s="1" t="s">
        <v>57</v>
      </c>
      <c r="E1591" s="1">
        <v>3</v>
      </c>
    </row>
    <row r="1592" spans="1:5" ht="18" x14ac:dyDescent="0.35">
      <c r="A1592" s="1" t="s">
        <v>1611</v>
      </c>
      <c r="B1592" s="1" t="s">
        <v>2064</v>
      </c>
      <c r="C1592" s="1" t="s">
        <v>33</v>
      </c>
      <c r="D1592" s="1" t="s">
        <v>57</v>
      </c>
      <c r="E1592" s="1">
        <v>5</v>
      </c>
    </row>
    <row r="1593" spans="1:5" ht="18" x14ac:dyDescent="0.35">
      <c r="A1593" s="1" t="s">
        <v>1612</v>
      </c>
      <c r="B1593" s="1" t="s">
        <v>70</v>
      </c>
      <c r="C1593" s="1" t="s">
        <v>23</v>
      </c>
      <c r="D1593" s="1" t="s">
        <v>24</v>
      </c>
      <c r="E1593" s="1">
        <v>3</v>
      </c>
    </row>
    <row r="1594" spans="1:5" ht="18" x14ac:dyDescent="0.35">
      <c r="A1594" s="1" t="s">
        <v>1613</v>
      </c>
      <c r="B1594" s="1" t="s">
        <v>44</v>
      </c>
      <c r="C1594" s="1" t="s">
        <v>82</v>
      </c>
      <c r="D1594" s="1" t="s">
        <v>57</v>
      </c>
      <c r="E1594" s="1">
        <v>4</v>
      </c>
    </row>
    <row r="1595" spans="1:5" ht="18" x14ac:dyDescent="0.35">
      <c r="A1595" s="1" t="s">
        <v>1614</v>
      </c>
      <c r="B1595" s="1" t="s">
        <v>44</v>
      </c>
      <c r="C1595" s="1" t="s">
        <v>23</v>
      </c>
      <c r="D1595" s="1" t="s">
        <v>57</v>
      </c>
      <c r="E1595" s="1">
        <v>5</v>
      </c>
    </row>
    <row r="1596" spans="1:5" ht="18" x14ac:dyDescent="0.35">
      <c r="A1596" s="1" t="s">
        <v>1615</v>
      </c>
      <c r="B1596" s="1" t="s">
        <v>31</v>
      </c>
      <c r="C1596" s="1" t="s">
        <v>92</v>
      </c>
      <c r="D1596" s="1" t="s">
        <v>57</v>
      </c>
      <c r="E1596" s="1">
        <v>3</v>
      </c>
    </row>
    <row r="1597" spans="1:5" ht="18" x14ac:dyDescent="0.35">
      <c r="A1597" s="2" t="s">
        <v>1616</v>
      </c>
      <c r="B1597" s="1" t="s">
        <v>31</v>
      </c>
      <c r="C1597" s="1" t="s">
        <v>66</v>
      </c>
      <c r="D1597" s="1" t="s">
        <v>24</v>
      </c>
      <c r="E1597" s="1">
        <v>1</v>
      </c>
    </row>
    <row r="1598" spans="1:5" ht="18" x14ac:dyDescent="0.35">
      <c r="A1598" s="1" t="s">
        <v>1617</v>
      </c>
      <c r="B1598" s="1" t="s">
        <v>73</v>
      </c>
      <c r="C1598" s="1" t="s">
        <v>33</v>
      </c>
      <c r="D1598" s="1" t="s">
        <v>57</v>
      </c>
      <c r="E1598" s="1">
        <v>5</v>
      </c>
    </row>
    <row r="1599" spans="1:5" ht="18" x14ac:dyDescent="0.35">
      <c r="A1599" s="1" t="s">
        <v>1618</v>
      </c>
      <c r="B1599" s="1" t="s">
        <v>2064</v>
      </c>
      <c r="C1599" s="1" t="s">
        <v>33</v>
      </c>
      <c r="D1599" s="1" t="s">
        <v>25</v>
      </c>
      <c r="E1599" s="1">
        <v>2</v>
      </c>
    </row>
    <row r="1600" spans="1:5" ht="18" x14ac:dyDescent="0.35">
      <c r="A1600" s="1" t="s">
        <v>1619</v>
      </c>
      <c r="B1600" s="1" t="s">
        <v>44</v>
      </c>
      <c r="C1600" s="1" t="s">
        <v>33</v>
      </c>
      <c r="D1600" s="1" t="s">
        <v>24</v>
      </c>
      <c r="E1600" s="1">
        <v>2</v>
      </c>
    </row>
    <row r="1601" spans="1:5" ht="18" x14ac:dyDescent="0.35">
      <c r="A1601" s="1" t="s">
        <v>1620</v>
      </c>
      <c r="B1601" s="1" t="s">
        <v>21</v>
      </c>
      <c r="C1601" s="1" t="s">
        <v>50</v>
      </c>
      <c r="D1601" s="1" t="s">
        <v>34</v>
      </c>
      <c r="E1601" s="1">
        <v>5</v>
      </c>
    </row>
    <row r="1602" spans="1:5" ht="18" x14ac:dyDescent="0.35">
      <c r="A1602" s="1" t="s">
        <v>1621</v>
      </c>
      <c r="B1602" s="1" t="s">
        <v>56</v>
      </c>
      <c r="C1602" s="1" t="s">
        <v>82</v>
      </c>
      <c r="D1602" s="1" t="s">
        <v>25</v>
      </c>
      <c r="E1602" s="1">
        <v>5</v>
      </c>
    </row>
    <row r="1603" spans="1:5" ht="18" x14ac:dyDescent="0.35">
      <c r="A1603" s="1" t="s">
        <v>1622</v>
      </c>
      <c r="B1603" s="1" t="s">
        <v>73</v>
      </c>
      <c r="C1603" s="1" t="s">
        <v>92</v>
      </c>
      <c r="D1603" s="1" t="s">
        <v>57</v>
      </c>
      <c r="E1603" s="1">
        <v>1</v>
      </c>
    </row>
    <row r="1604" spans="1:5" ht="18" x14ac:dyDescent="0.35">
      <c r="A1604" s="1" t="s">
        <v>1623</v>
      </c>
      <c r="B1604" s="1" t="s">
        <v>21</v>
      </c>
      <c r="C1604" s="1" t="s">
        <v>33</v>
      </c>
      <c r="D1604" s="1" t="s">
        <v>25</v>
      </c>
      <c r="E1604" s="1">
        <v>4</v>
      </c>
    </row>
    <row r="1605" spans="1:5" ht="18" x14ac:dyDescent="0.35">
      <c r="A1605" s="1" t="s">
        <v>1624</v>
      </c>
      <c r="B1605" s="1" t="s">
        <v>56</v>
      </c>
      <c r="C1605" s="1" t="s">
        <v>61</v>
      </c>
      <c r="D1605" s="1" t="s">
        <v>25</v>
      </c>
      <c r="E1605" s="1">
        <v>1</v>
      </c>
    </row>
    <row r="1606" spans="1:5" ht="18" x14ac:dyDescent="0.35">
      <c r="A1606" s="1" t="s">
        <v>1625</v>
      </c>
      <c r="B1606" s="1" t="s">
        <v>44</v>
      </c>
      <c r="C1606" s="1" t="s">
        <v>23</v>
      </c>
      <c r="D1606" s="1" t="s">
        <v>24</v>
      </c>
      <c r="E1606" s="1">
        <v>1</v>
      </c>
    </row>
    <row r="1607" spans="1:5" ht="18" x14ac:dyDescent="0.35">
      <c r="A1607" s="1" t="s">
        <v>1626</v>
      </c>
      <c r="B1607" s="1" t="s">
        <v>70</v>
      </c>
      <c r="C1607" s="1" t="s">
        <v>61</v>
      </c>
      <c r="D1607" s="1" t="s">
        <v>24</v>
      </c>
      <c r="E1607" s="1">
        <v>4</v>
      </c>
    </row>
    <row r="1608" spans="1:5" ht="18" x14ac:dyDescent="0.35">
      <c r="A1608" s="1" t="s">
        <v>1627</v>
      </c>
      <c r="B1608" s="1" t="s">
        <v>73</v>
      </c>
      <c r="C1608" s="1" t="s">
        <v>61</v>
      </c>
      <c r="D1608" s="1" t="s">
        <v>34</v>
      </c>
      <c r="E1608" s="1">
        <v>5</v>
      </c>
    </row>
    <row r="1609" spans="1:5" ht="18" x14ac:dyDescent="0.35">
      <c r="A1609" s="1" t="s">
        <v>1628</v>
      </c>
      <c r="B1609" s="1" t="s">
        <v>70</v>
      </c>
      <c r="C1609" s="1" t="s">
        <v>66</v>
      </c>
      <c r="D1609" s="1" t="s">
        <v>34</v>
      </c>
      <c r="E1609" s="1">
        <v>2</v>
      </c>
    </row>
    <row r="1610" spans="1:5" ht="18" x14ac:dyDescent="0.35">
      <c r="A1610" s="1" t="s">
        <v>1629</v>
      </c>
      <c r="B1610" s="1" t="s">
        <v>2064</v>
      </c>
      <c r="C1610" s="1" t="s">
        <v>23</v>
      </c>
      <c r="D1610" s="1" t="s">
        <v>25</v>
      </c>
      <c r="E1610" s="1">
        <v>2</v>
      </c>
    </row>
    <row r="1611" spans="1:5" ht="18" x14ac:dyDescent="0.35">
      <c r="A1611" s="1" t="s">
        <v>1630</v>
      </c>
      <c r="B1611" s="1" t="s">
        <v>2064</v>
      </c>
      <c r="C1611" s="1" t="s">
        <v>33</v>
      </c>
      <c r="D1611" s="1" t="s">
        <v>34</v>
      </c>
      <c r="E1611" s="1">
        <v>2</v>
      </c>
    </row>
    <row r="1612" spans="1:5" ht="18" x14ac:dyDescent="0.35">
      <c r="A1612" s="1" t="s">
        <v>1631</v>
      </c>
      <c r="B1612" s="1" t="s">
        <v>44</v>
      </c>
      <c r="C1612" s="1" t="s">
        <v>92</v>
      </c>
      <c r="D1612" s="1" t="s">
        <v>25</v>
      </c>
      <c r="E1612" s="1">
        <v>1</v>
      </c>
    </row>
    <row r="1613" spans="1:5" ht="18" x14ac:dyDescent="0.35">
      <c r="A1613" s="1" t="s">
        <v>1632</v>
      </c>
      <c r="B1613" s="1" t="s">
        <v>21</v>
      </c>
      <c r="C1613" s="1" t="s">
        <v>66</v>
      </c>
      <c r="D1613" s="1" t="s">
        <v>34</v>
      </c>
      <c r="E1613" s="1">
        <v>3</v>
      </c>
    </row>
    <row r="1614" spans="1:5" ht="18" x14ac:dyDescent="0.35">
      <c r="A1614" s="1" t="s">
        <v>1633</v>
      </c>
      <c r="B1614" s="1" t="s">
        <v>21</v>
      </c>
      <c r="C1614" s="1" t="s">
        <v>23</v>
      </c>
      <c r="D1614" s="1" t="s">
        <v>25</v>
      </c>
      <c r="E1614" s="1">
        <v>5</v>
      </c>
    </row>
    <row r="1615" spans="1:5" ht="18" x14ac:dyDescent="0.35">
      <c r="A1615" s="1" t="s">
        <v>1634</v>
      </c>
      <c r="B1615" s="1" t="s">
        <v>73</v>
      </c>
      <c r="C1615" s="1" t="s">
        <v>82</v>
      </c>
      <c r="D1615" s="1" t="s">
        <v>25</v>
      </c>
      <c r="E1615" s="1">
        <v>1</v>
      </c>
    </row>
    <row r="1616" spans="1:5" ht="18" x14ac:dyDescent="0.35">
      <c r="A1616" s="1" t="s">
        <v>1635</v>
      </c>
      <c r="B1616" s="1" t="s">
        <v>44</v>
      </c>
      <c r="C1616" s="1" t="s">
        <v>50</v>
      </c>
      <c r="D1616" s="1" t="s">
        <v>25</v>
      </c>
      <c r="E1616" s="1">
        <v>2</v>
      </c>
    </row>
    <row r="1617" spans="1:5" ht="18" x14ac:dyDescent="0.35">
      <c r="A1617" s="1" t="s">
        <v>1636</v>
      </c>
      <c r="B1617" s="1" t="s">
        <v>21</v>
      </c>
      <c r="C1617" s="1" t="s">
        <v>82</v>
      </c>
      <c r="D1617" s="1" t="s">
        <v>34</v>
      </c>
      <c r="E1617" s="1">
        <v>5</v>
      </c>
    </row>
    <row r="1618" spans="1:5" ht="18" x14ac:dyDescent="0.35">
      <c r="A1618" s="1" t="s">
        <v>1637</v>
      </c>
      <c r="B1618" s="1" t="s">
        <v>31</v>
      </c>
      <c r="C1618" s="1" t="s">
        <v>50</v>
      </c>
      <c r="D1618" s="1" t="s">
        <v>34</v>
      </c>
      <c r="E1618" s="1">
        <v>1</v>
      </c>
    </row>
    <row r="1619" spans="1:5" ht="18" x14ac:dyDescent="0.35">
      <c r="A1619" s="1" t="s">
        <v>1638</v>
      </c>
      <c r="B1619" s="1" t="s">
        <v>2064</v>
      </c>
      <c r="C1619" s="1" t="s">
        <v>50</v>
      </c>
      <c r="D1619" s="1" t="s">
        <v>34</v>
      </c>
      <c r="E1619" s="1">
        <v>4</v>
      </c>
    </row>
    <row r="1620" spans="1:5" ht="18" x14ac:dyDescent="0.35">
      <c r="A1620" s="1" t="s">
        <v>1639</v>
      </c>
      <c r="B1620" s="1" t="s">
        <v>31</v>
      </c>
      <c r="C1620" s="1" t="s">
        <v>23</v>
      </c>
      <c r="D1620" s="1" t="s">
        <v>34</v>
      </c>
      <c r="E1620" s="1">
        <v>2</v>
      </c>
    </row>
    <row r="1621" spans="1:5" ht="18" x14ac:dyDescent="0.35">
      <c r="A1621" s="1" t="s">
        <v>1640</v>
      </c>
      <c r="B1621" s="1" t="s">
        <v>56</v>
      </c>
      <c r="C1621" s="1" t="s">
        <v>92</v>
      </c>
      <c r="D1621" s="1" t="s">
        <v>24</v>
      </c>
      <c r="E1621" s="1">
        <v>2</v>
      </c>
    </row>
    <row r="1622" spans="1:5" ht="18" x14ac:dyDescent="0.35">
      <c r="A1622" s="1" t="s">
        <v>1641</v>
      </c>
      <c r="B1622" s="1" t="s">
        <v>56</v>
      </c>
      <c r="C1622" s="1" t="s">
        <v>61</v>
      </c>
      <c r="D1622" s="1" t="s">
        <v>57</v>
      </c>
      <c r="E1622" s="1">
        <v>2</v>
      </c>
    </row>
    <row r="1623" spans="1:5" ht="18" x14ac:dyDescent="0.35">
      <c r="A1623" s="1" t="s">
        <v>1642</v>
      </c>
      <c r="B1623" s="1" t="s">
        <v>70</v>
      </c>
      <c r="C1623" s="1" t="s">
        <v>92</v>
      </c>
      <c r="D1623" s="1" t="s">
        <v>25</v>
      </c>
      <c r="E1623" s="1">
        <v>4</v>
      </c>
    </row>
    <row r="1624" spans="1:5" ht="18" x14ac:dyDescent="0.35">
      <c r="A1624" s="1" t="s">
        <v>1643</v>
      </c>
      <c r="B1624" s="1" t="s">
        <v>21</v>
      </c>
      <c r="C1624" s="1" t="s">
        <v>23</v>
      </c>
      <c r="D1624" s="1" t="s">
        <v>24</v>
      </c>
      <c r="E1624" s="1">
        <v>2</v>
      </c>
    </row>
    <row r="1625" spans="1:5" ht="18" x14ac:dyDescent="0.35">
      <c r="A1625" s="1" t="s">
        <v>1644</v>
      </c>
      <c r="B1625" s="1" t="s">
        <v>2064</v>
      </c>
      <c r="C1625" s="1" t="s">
        <v>33</v>
      </c>
      <c r="D1625" s="1" t="s">
        <v>34</v>
      </c>
      <c r="E1625" s="1">
        <v>1</v>
      </c>
    </row>
    <row r="1626" spans="1:5" ht="18" x14ac:dyDescent="0.35">
      <c r="A1626" s="1" t="s">
        <v>1645</v>
      </c>
      <c r="B1626" s="1" t="s">
        <v>21</v>
      </c>
      <c r="C1626" s="1" t="s">
        <v>66</v>
      </c>
      <c r="D1626" s="1" t="s">
        <v>57</v>
      </c>
      <c r="E1626" s="1">
        <v>4</v>
      </c>
    </row>
    <row r="1627" spans="1:5" ht="18" x14ac:dyDescent="0.35">
      <c r="A1627" s="1" t="s">
        <v>1646</v>
      </c>
      <c r="B1627" s="1" t="s">
        <v>44</v>
      </c>
      <c r="C1627" s="1" t="s">
        <v>61</v>
      </c>
      <c r="D1627" s="1" t="s">
        <v>57</v>
      </c>
      <c r="E1627" s="1">
        <v>2</v>
      </c>
    </row>
    <row r="1628" spans="1:5" ht="18" x14ac:dyDescent="0.35">
      <c r="A1628" s="1" t="s">
        <v>1647</v>
      </c>
      <c r="B1628" s="1" t="s">
        <v>44</v>
      </c>
      <c r="C1628" s="1" t="s">
        <v>61</v>
      </c>
      <c r="D1628" s="1" t="s">
        <v>57</v>
      </c>
      <c r="E1628" s="1">
        <v>1</v>
      </c>
    </row>
    <row r="1629" spans="1:5" ht="18" x14ac:dyDescent="0.35">
      <c r="A1629" s="1" t="s">
        <v>1648</v>
      </c>
      <c r="B1629" s="1" t="s">
        <v>31</v>
      </c>
      <c r="C1629" s="1" t="s">
        <v>66</v>
      </c>
      <c r="D1629" s="1" t="s">
        <v>34</v>
      </c>
      <c r="E1629" s="1">
        <v>1</v>
      </c>
    </row>
    <row r="1630" spans="1:5" ht="18" x14ac:dyDescent="0.35">
      <c r="A1630" s="1" t="s">
        <v>1649</v>
      </c>
      <c r="B1630" s="1" t="s">
        <v>21</v>
      </c>
      <c r="C1630" s="1" t="s">
        <v>33</v>
      </c>
      <c r="D1630" s="1" t="s">
        <v>57</v>
      </c>
      <c r="E1630" s="1">
        <v>2</v>
      </c>
    </row>
    <row r="1631" spans="1:5" ht="18" x14ac:dyDescent="0.35">
      <c r="A1631" s="1" t="s">
        <v>1650</v>
      </c>
      <c r="B1631" s="1" t="s">
        <v>21</v>
      </c>
      <c r="C1631" s="1" t="s">
        <v>33</v>
      </c>
      <c r="D1631" s="1" t="s">
        <v>34</v>
      </c>
      <c r="E1631" s="1">
        <v>5</v>
      </c>
    </row>
    <row r="1632" spans="1:5" ht="18" x14ac:dyDescent="0.35">
      <c r="A1632" s="1" t="s">
        <v>1651</v>
      </c>
      <c r="B1632" s="1" t="s">
        <v>2064</v>
      </c>
      <c r="C1632" s="1" t="s">
        <v>66</v>
      </c>
      <c r="D1632" s="1" t="s">
        <v>57</v>
      </c>
      <c r="E1632" s="1">
        <v>4</v>
      </c>
    </row>
    <row r="1633" spans="1:5" ht="18" x14ac:dyDescent="0.35">
      <c r="A1633" s="2">
        <v>780000000000000</v>
      </c>
      <c r="B1633" s="1" t="s">
        <v>31</v>
      </c>
      <c r="C1633" s="1" t="s">
        <v>61</v>
      </c>
      <c r="D1633" s="1" t="s">
        <v>25</v>
      </c>
      <c r="E1633" s="1">
        <v>4</v>
      </c>
    </row>
    <row r="1634" spans="1:5" ht="18" x14ac:dyDescent="0.35">
      <c r="A1634" s="1" t="s">
        <v>1652</v>
      </c>
      <c r="B1634" s="1" t="s">
        <v>21</v>
      </c>
      <c r="C1634" s="1" t="s">
        <v>82</v>
      </c>
      <c r="D1634" s="1" t="s">
        <v>57</v>
      </c>
      <c r="E1634" s="1">
        <v>5</v>
      </c>
    </row>
    <row r="1635" spans="1:5" ht="18" x14ac:dyDescent="0.35">
      <c r="A1635" s="1" t="s">
        <v>1653</v>
      </c>
      <c r="B1635" s="1" t="s">
        <v>31</v>
      </c>
      <c r="C1635" s="1" t="s">
        <v>61</v>
      </c>
      <c r="D1635" s="1" t="s">
        <v>25</v>
      </c>
      <c r="E1635" s="1">
        <v>3</v>
      </c>
    </row>
    <row r="1636" spans="1:5" ht="18" x14ac:dyDescent="0.35">
      <c r="A1636" s="1" t="s">
        <v>1654</v>
      </c>
      <c r="B1636" s="1" t="s">
        <v>56</v>
      </c>
      <c r="C1636" s="1" t="s">
        <v>50</v>
      </c>
      <c r="D1636" s="1" t="s">
        <v>24</v>
      </c>
      <c r="E1636" s="1">
        <v>1</v>
      </c>
    </row>
    <row r="1637" spans="1:5" ht="18" x14ac:dyDescent="0.35">
      <c r="A1637" s="1" t="s">
        <v>1655</v>
      </c>
      <c r="B1637" s="1" t="s">
        <v>56</v>
      </c>
      <c r="C1637" s="1" t="s">
        <v>66</v>
      </c>
      <c r="D1637" s="1" t="s">
        <v>57</v>
      </c>
      <c r="E1637" s="1">
        <v>1</v>
      </c>
    </row>
    <row r="1638" spans="1:5" ht="18" x14ac:dyDescent="0.35">
      <c r="A1638" s="1" t="s">
        <v>1656</v>
      </c>
      <c r="B1638" s="1" t="s">
        <v>44</v>
      </c>
      <c r="C1638" s="1" t="s">
        <v>50</v>
      </c>
      <c r="D1638" s="1" t="s">
        <v>57</v>
      </c>
      <c r="E1638" s="1">
        <v>3</v>
      </c>
    </row>
    <row r="1639" spans="1:5" ht="18" x14ac:dyDescent="0.35">
      <c r="A1639" s="1" t="s">
        <v>1657</v>
      </c>
      <c r="B1639" s="1" t="s">
        <v>2064</v>
      </c>
      <c r="C1639" s="1" t="s">
        <v>61</v>
      </c>
      <c r="D1639" s="1" t="s">
        <v>57</v>
      </c>
      <c r="E1639" s="1">
        <v>5</v>
      </c>
    </row>
    <row r="1640" spans="1:5" ht="18" x14ac:dyDescent="0.35">
      <c r="A1640" s="1" t="s">
        <v>1658</v>
      </c>
      <c r="B1640" s="1" t="s">
        <v>70</v>
      </c>
      <c r="C1640" s="1" t="s">
        <v>92</v>
      </c>
      <c r="D1640" s="1" t="s">
        <v>57</v>
      </c>
      <c r="E1640" s="1">
        <v>5</v>
      </c>
    </row>
    <row r="1641" spans="1:5" ht="18" x14ac:dyDescent="0.35">
      <c r="A1641" s="1" t="s">
        <v>1659</v>
      </c>
      <c r="B1641" s="1" t="s">
        <v>73</v>
      </c>
      <c r="C1641" s="1" t="s">
        <v>23</v>
      </c>
      <c r="D1641" s="1" t="s">
        <v>25</v>
      </c>
      <c r="E1641" s="1">
        <v>1</v>
      </c>
    </row>
    <row r="1642" spans="1:5" ht="18" x14ac:dyDescent="0.35">
      <c r="A1642" s="1" t="s">
        <v>1660</v>
      </c>
      <c r="B1642" s="1" t="s">
        <v>70</v>
      </c>
      <c r="C1642" s="1" t="s">
        <v>82</v>
      </c>
      <c r="D1642" s="1" t="s">
        <v>57</v>
      </c>
      <c r="E1642" s="1">
        <v>2</v>
      </c>
    </row>
    <row r="1643" spans="1:5" ht="18" x14ac:dyDescent="0.35">
      <c r="A1643" s="1" t="s">
        <v>1661</v>
      </c>
      <c r="B1643" s="1" t="s">
        <v>2064</v>
      </c>
      <c r="C1643" s="1" t="s">
        <v>92</v>
      </c>
      <c r="D1643" s="1" t="s">
        <v>57</v>
      </c>
      <c r="E1643" s="1">
        <v>4</v>
      </c>
    </row>
    <row r="1644" spans="1:5" ht="18" x14ac:dyDescent="0.35">
      <c r="A1644" s="1" t="s">
        <v>1662</v>
      </c>
      <c r="B1644" s="1" t="s">
        <v>70</v>
      </c>
      <c r="C1644" s="1" t="s">
        <v>66</v>
      </c>
      <c r="D1644" s="1" t="s">
        <v>25</v>
      </c>
      <c r="E1644" s="1">
        <v>3</v>
      </c>
    </row>
    <row r="1645" spans="1:5" ht="18" x14ac:dyDescent="0.35">
      <c r="A1645" s="1" t="s">
        <v>1663</v>
      </c>
      <c r="B1645" s="1" t="s">
        <v>31</v>
      </c>
      <c r="C1645" s="1" t="s">
        <v>66</v>
      </c>
      <c r="D1645" s="1" t="s">
        <v>57</v>
      </c>
      <c r="E1645" s="1">
        <v>2</v>
      </c>
    </row>
    <row r="1646" spans="1:5" ht="18" x14ac:dyDescent="0.35">
      <c r="A1646" s="1" t="s">
        <v>1664</v>
      </c>
      <c r="B1646" s="1" t="s">
        <v>31</v>
      </c>
      <c r="C1646" s="1" t="s">
        <v>92</v>
      </c>
      <c r="D1646" s="1" t="s">
        <v>57</v>
      </c>
      <c r="E1646" s="1">
        <v>4</v>
      </c>
    </row>
    <row r="1647" spans="1:5" ht="18" x14ac:dyDescent="0.35">
      <c r="A1647" s="1" t="s">
        <v>1665</v>
      </c>
      <c r="B1647" s="1" t="s">
        <v>2064</v>
      </c>
      <c r="C1647" s="1" t="s">
        <v>50</v>
      </c>
      <c r="D1647" s="1" t="s">
        <v>24</v>
      </c>
      <c r="E1647" s="1">
        <v>4</v>
      </c>
    </row>
    <row r="1648" spans="1:5" ht="18" x14ac:dyDescent="0.35">
      <c r="A1648" s="1" t="s">
        <v>1666</v>
      </c>
      <c r="B1648" s="1" t="s">
        <v>73</v>
      </c>
      <c r="C1648" s="1" t="s">
        <v>66</v>
      </c>
      <c r="D1648" s="1" t="s">
        <v>25</v>
      </c>
      <c r="E1648" s="1">
        <v>5</v>
      </c>
    </row>
    <row r="1649" spans="1:5" ht="18" x14ac:dyDescent="0.35">
      <c r="A1649" s="1" t="s">
        <v>1667</v>
      </c>
      <c r="B1649" s="1" t="s">
        <v>56</v>
      </c>
      <c r="C1649" s="1" t="s">
        <v>82</v>
      </c>
      <c r="D1649" s="1" t="s">
        <v>24</v>
      </c>
      <c r="E1649" s="1">
        <v>5</v>
      </c>
    </row>
    <row r="1650" spans="1:5" ht="18" x14ac:dyDescent="0.35">
      <c r="A1650" s="1" t="s">
        <v>1668</v>
      </c>
      <c r="B1650" s="1" t="s">
        <v>2064</v>
      </c>
      <c r="C1650" s="1" t="s">
        <v>92</v>
      </c>
      <c r="D1650" s="1" t="s">
        <v>25</v>
      </c>
      <c r="E1650" s="1">
        <v>3</v>
      </c>
    </row>
    <row r="1651" spans="1:5" ht="18" x14ac:dyDescent="0.35">
      <c r="A1651" s="1" t="s">
        <v>1669</v>
      </c>
      <c r="B1651" s="1" t="s">
        <v>70</v>
      </c>
      <c r="C1651" s="1" t="s">
        <v>50</v>
      </c>
      <c r="D1651" s="1" t="s">
        <v>34</v>
      </c>
      <c r="E1651" s="1">
        <v>3</v>
      </c>
    </row>
    <row r="1652" spans="1:5" ht="18" x14ac:dyDescent="0.35">
      <c r="A1652" s="1" t="s">
        <v>1670</v>
      </c>
      <c r="B1652" s="1" t="s">
        <v>44</v>
      </c>
      <c r="C1652" s="1" t="s">
        <v>50</v>
      </c>
      <c r="D1652" s="1" t="s">
        <v>24</v>
      </c>
      <c r="E1652" s="1">
        <v>3</v>
      </c>
    </row>
    <row r="1653" spans="1:5" ht="18" x14ac:dyDescent="0.35">
      <c r="A1653" s="1" t="s">
        <v>1671</v>
      </c>
      <c r="B1653" s="1" t="s">
        <v>70</v>
      </c>
      <c r="C1653" s="1" t="s">
        <v>66</v>
      </c>
      <c r="D1653" s="1" t="s">
        <v>34</v>
      </c>
      <c r="E1653" s="1">
        <v>5</v>
      </c>
    </row>
    <row r="1654" spans="1:5" ht="18" x14ac:dyDescent="0.35">
      <c r="A1654" s="1" t="s">
        <v>1672</v>
      </c>
      <c r="B1654" s="1" t="s">
        <v>2064</v>
      </c>
      <c r="C1654" s="1" t="s">
        <v>66</v>
      </c>
      <c r="D1654" s="1" t="s">
        <v>34</v>
      </c>
      <c r="E1654" s="1">
        <v>2</v>
      </c>
    </row>
    <row r="1655" spans="1:5" ht="18" x14ac:dyDescent="0.35">
      <c r="A1655" s="1" t="s">
        <v>1673</v>
      </c>
      <c r="B1655" s="1" t="s">
        <v>56</v>
      </c>
      <c r="C1655" s="1" t="s">
        <v>50</v>
      </c>
      <c r="D1655" s="1" t="s">
        <v>25</v>
      </c>
      <c r="E1655" s="1">
        <v>3</v>
      </c>
    </row>
    <row r="1656" spans="1:5" ht="18" x14ac:dyDescent="0.35">
      <c r="A1656" s="1" t="s">
        <v>1674</v>
      </c>
      <c r="B1656" s="1" t="s">
        <v>44</v>
      </c>
      <c r="C1656" s="1" t="s">
        <v>33</v>
      </c>
      <c r="D1656" s="1" t="s">
        <v>24</v>
      </c>
      <c r="E1656" s="1">
        <v>2</v>
      </c>
    </row>
    <row r="1657" spans="1:5" ht="18" x14ac:dyDescent="0.35">
      <c r="A1657" s="1" t="s">
        <v>1675</v>
      </c>
      <c r="B1657" s="1" t="s">
        <v>2064</v>
      </c>
      <c r="C1657" s="1" t="s">
        <v>50</v>
      </c>
      <c r="D1657" s="1" t="s">
        <v>34</v>
      </c>
      <c r="E1657" s="1">
        <v>4</v>
      </c>
    </row>
    <row r="1658" spans="1:5" ht="18" x14ac:dyDescent="0.35">
      <c r="A1658" s="1">
        <v>48616567</v>
      </c>
      <c r="B1658" s="1" t="s">
        <v>70</v>
      </c>
      <c r="C1658" s="1" t="s">
        <v>50</v>
      </c>
      <c r="D1658" s="1" t="s">
        <v>25</v>
      </c>
      <c r="E1658" s="1">
        <v>5</v>
      </c>
    </row>
    <row r="1659" spans="1:5" ht="18" x14ac:dyDescent="0.35">
      <c r="A1659" s="1" t="s">
        <v>1676</v>
      </c>
      <c r="B1659" s="1" t="s">
        <v>31</v>
      </c>
      <c r="C1659" s="1" t="s">
        <v>61</v>
      </c>
      <c r="D1659" s="1" t="s">
        <v>24</v>
      </c>
      <c r="E1659" s="1">
        <v>4</v>
      </c>
    </row>
    <row r="1660" spans="1:5" ht="18" x14ac:dyDescent="0.35">
      <c r="A1660" s="1" t="s">
        <v>1677</v>
      </c>
      <c r="B1660" s="1" t="s">
        <v>21</v>
      </c>
      <c r="C1660" s="1" t="s">
        <v>82</v>
      </c>
      <c r="D1660" s="1" t="s">
        <v>57</v>
      </c>
      <c r="E1660" s="1">
        <v>1</v>
      </c>
    </row>
    <row r="1661" spans="1:5" ht="18" x14ac:dyDescent="0.35">
      <c r="A1661" s="1" t="s">
        <v>1678</v>
      </c>
      <c r="B1661" s="1" t="s">
        <v>44</v>
      </c>
      <c r="C1661" s="1" t="s">
        <v>66</v>
      </c>
      <c r="D1661" s="1" t="s">
        <v>34</v>
      </c>
      <c r="E1661" s="1">
        <v>5</v>
      </c>
    </row>
    <row r="1662" spans="1:5" ht="18" x14ac:dyDescent="0.35">
      <c r="A1662" s="1" t="s">
        <v>1679</v>
      </c>
      <c r="B1662" s="1" t="s">
        <v>56</v>
      </c>
      <c r="C1662" s="1" t="s">
        <v>50</v>
      </c>
      <c r="D1662" s="1" t="s">
        <v>34</v>
      </c>
      <c r="E1662" s="1">
        <v>4</v>
      </c>
    </row>
    <row r="1663" spans="1:5" ht="18" x14ac:dyDescent="0.35">
      <c r="A1663" s="1" t="s">
        <v>1680</v>
      </c>
      <c r="B1663" s="1" t="s">
        <v>31</v>
      </c>
      <c r="C1663" s="1" t="s">
        <v>33</v>
      </c>
      <c r="D1663" s="1" t="s">
        <v>57</v>
      </c>
      <c r="E1663" s="1">
        <v>4</v>
      </c>
    </row>
    <row r="1664" spans="1:5" ht="18" x14ac:dyDescent="0.35">
      <c r="A1664" s="1" t="s">
        <v>1681</v>
      </c>
      <c r="B1664" s="1" t="s">
        <v>56</v>
      </c>
      <c r="C1664" s="1" t="s">
        <v>33</v>
      </c>
      <c r="D1664" s="1" t="s">
        <v>25</v>
      </c>
      <c r="E1664" s="1">
        <v>3</v>
      </c>
    </row>
    <row r="1665" spans="1:5" ht="18" x14ac:dyDescent="0.35">
      <c r="A1665" s="1" t="s">
        <v>1682</v>
      </c>
      <c r="B1665" s="1" t="s">
        <v>31</v>
      </c>
      <c r="C1665" s="1" t="s">
        <v>50</v>
      </c>
      <c r="D1665" s="1" t="s">
        <v>25</v>
      </c>
      <c r="E1665" s="1">
        <v>3</v>
      </c>
    </row>
    <row r="1666" spans="1:5" ht="18" x14ac:dyDescent="0.35">
      <c r="A1666" s="1" t="s">
        <v>1683</v>
      </c>
      <c r="B1666" s="1" t="s">
        <v>44</v>
      </c>
      <c r="C1666" s="1" t="s">
        <v>82</v>
      </c>
      <c r="D1666" s="1" t="s">
        <v>24</v>
      </c>
      <c r="E1666" s="1">
        <v>2</v>
      </c>
    </row>
    <row r="1667" spans="1:5" ht="18" x14ac:dyDescent="0.35">
      <c r="A1667" s="1" t="s">
        <v>1684</v>
      </c>
      <c r="B1667" s="1" t="s">
        <v>56</v>
      </c>
      <c r="C1667" s="1" t="s">
        <v>61</v>
      </c>
      <c r="D1667" s="1" t="s">
        <v>24</v>
      </c>
      <c r="E1667" s="1">
        <v>1</v>
      </c>
    </row>
    <row r="1668" spans="1:5" ht="18" x14ac:dyDescent="0.35">
      <c r="A1668" s="1" t="s">
        <v>1685</v>
      </c>
      <c r="B1668" s="1" t="s">
        <v>2064</v>
      </c>
      <c r="C1668" s="1" t="s">
        <v>33</v>
      </c>
      <c r="D1668" s="1" t="s">
        <v>57</v>
      </c>
      <c r="E1668" s="1">
        <v>1</v>
      </c>
    </row>
    <row r="1669" spans="1:5" ht="18" x14ac:dyDescent="0.35">
      <c r="A1669" s="1" t="s">
        <v>1686</v>
      </c>
      <c r="B1669" s="1" t="s">
        <v>21</v>
      </c>
      <c r="C1669" s="1" t="s">
        <v>66</v>
      </c>
      <c r="D1669" s="1" t="s">
        <v>34</v>
      </c>
      <c r="E1669" s="1">
        <v>5</v>
      </c>
    </row>
    <row r="1670" spans="1:5" ht="18" x14ac:dyDescent="0.35">
      <c r="A1670" s="1" t="s">
        <v>1687</v>
      </c>
      <c r="B1670" s="1" t="s">
        <v>31</v>
      </c>
      <c r="C1670" s="1" t="s">
        <v>50</v>
      </c>
      <c r="D1670" s="1" t="s">
        <v>34</v>
      </c>
      <c r="E1670" s="1">
        <v>2</v>
      </c>
    </row>
    <row r="1671" spans="1:5" ht="18" x14ac:dyDescent="0.35">
      <c r="A1671" s="1" t="s">
        <v>1688</v>
      </c>
      <c r="B1671" s="1" t="s">
        <v>21</v>
      </c>
      <c r="C1671" s="1" t="s">
        <v>50</v>
      </c>
      <c r="D1671" s="1" t="s">
        <v>25</v>
      </c>
      <c r="E1671" s="1">
        <v>4</v>
      </c>
    </row>
    <row r="1672" spans="1:5" ht="18" x14ac:dyDescent="0.35">
      <c r="A1672" s="1" t="s">
        <v>1689</v>
      </c>
      <c r="B1672" s="1" t="s">
        <v>73</v>
      </c>
      <c r="C1672" s="1" t="s">
        <v>33</v>
      </c>
      <c r="D1672" s="1" t="s">
        <v>24</v>
      </c>
      <c r="E1672" s="1">
        <v>4</v>
      </c>
    </row>
    <row r="1673" spans="1:5" ht="18" x14ac:dyDescent="0.35">
      <c r="A1673" s="1" t="s">
        <v>1690</v>
      </c>
      <c r="B1673" s="1" t="s">
        <v>70</v>
      </c>
      <c r="C1673" s="1" t="s">
        <v>23</v>
      </c>
      <c r="D1673" s="1" t="s">
        <v>24</v>
      </c>
      <c r="E1673" s="1">
        <v>2</v>
      </c>
    </row>
    <row r="1674" spans="1:5" ht="18" x14ac:dyDescent="0.35">
      <c r="A1674" s="1" t="s">
        <v>1691</v>
      </c>
      <c r="B1674" s="1" t="s">
        <v>56</v>
      </c>
      <c r="C1674" s="1" t="s">
        <v>33</v>
      </c>
      <c r="D1674" s="1" t="s">
        <v>25</v>
      </c>
      <c r="E1674" s="1">
        <v>2</v>
      </c>
    </row>
    <row r="1675" spans="1:5" ht="18" x14ac:dyDescent="0.35">
      <c r="A1675" s="1" t="s">
        <v>1692</v>
      </c>
      <c r="B1675" s="1" t="s">
        <v>21</v>
      </c>
      <c r="C1675" s="1" t="s">
        <v>92</v>
      </c>
      <c r="D1675" s="1" t="s">
        <v>34</v>
      </c>
      <c r="E1675" s="1">
        <v>5</v>
      </c>
    </row>
    <row r="1676" spans="1:5" ht="18" x14ac:dyDescent="0.35">
      <c r="A1676" s="1" t="s">
        <v>1693</v>
      </c>
      <c r="B1676" s="1" t="s">
        <v>73</v>
      </c>
      <c r="C1676" s="1" t="s">
        <v>92</v>
      </c>
      <c r="D1676" s="1" t="s">
        <v>24</v>
      </c>
      <c r="E1676" s="1">
        <v>2</v>
      </c>
    </row>
    <row r="1677" spans="1:5" ht="18" x14ac:dyDescent="0.35">
      <c r="A1677" s="1" t="s">
        <v>1694</v>
      </c>
      <c r="B1677" s="1" t="s">
        <v>70</v>
      </c>
      <c r="C1677" s="1" t="s">
        <v>33</v>
      </c>
      <c r="D1677" s="1" t="s">
        <v>34</v>
      </c>
      <c r="E1677" s="1">
        <v>1</v>
      </c>
    </row>
    <row r="1678" spans="1:5" ht="18" x14ac:dyDescent="0.35">
      <c r="A1678" s="1" t="s">
        <v>1695</v>
      </c>
      <c r="B1678" s="1" t="s">
        <v>44</v>
      </c>
      <c r="C1678" s="1" t="s">
        <v>66</v>
      </c>
      <c r="D1678" s="1" t="s">
        <v>34</v>
      </c>
      <c r="E1678" s="1">
        <v>1</v>
      </c>
    </row>
    <row r="1679" spans="1:5" ht="18" x14ac:dyDescent="0.35">
      <c r="A1679" s="1" t="s">
        <v>1696</v>
      </c>
      <c r="B1679" s="1" t="s">
        <v>21</v>
      </c>
      <c r="C1679" s="1" t="s">
        <v>50</v>
      </c>
      <c r="D1679" s="1" t="s">
        <v>25</v>
      </c>
      <c r="E1679" s="1">
        <v>5</v>
      </c>
    </row>
    <row r="1680" spans="1:5" ht="18" x14ac:dyDescent="0.35">
      <c r="A1680" s="1" t="s">
        <v>1697</v>
      </c>
      <c r="B1680" s="1" t="s">
        <v>73</v>
      </c>
      <c r="C1680" s="1" t="s">
        <v>66</v>
      </c>
      <c r="D1680" s="1" t="s">
        <v>24</v>
      </c>
      <c r="E1680" s="1">
        <v>1</v>
      </c>
    </row>
    <row r="1681" spans="1:5" ht="18" x14ac:dyDescent="0.35">
      <c r="A1681" s="1" t="s">
        <v>1698</v>
      </c>
      <c r="B1681" s="1" t="s">
        <v>44</v>
      </c>
      <c r="C1681" s="1" t="s">
        <v>23</v>
      </c>
      <c r="D1681" s="1" t="s">
        <v>34</v>
      </c>
      <c r="E1681" s="1">
        <v>3</v>
      </c>
    </row>
    <row r="1682" spans="1:5" ht="18" x14ac:dyDescent="0.35">
      <c r="A1682" s="1" t="s">
        <v>1699</v>
      </c>
      <c r="B1682" s="1" t="s">
        <v>2064</v>
      </c>
      <c r="C1682" s="1" t="s">
        <v>33</v>
      </c>
      <c r="D1682" s="1" t="s">
        <v>24</v>
      </c>
      <c r="E1682" s="1">
        <v>1</v>
      </c>
    </row>
    <row r="1683" spans="1:5" ht="18" x14ac:dyDescent="0.35">
      <c r="A1683" s="1" t="s">
        <v>1700</v>
      </c>
      <c r="B1683" s="1" t="s">
        <v>21</v>
      </c>
      <c r="C1683" s="1" t="s">
        <v>92</v>
      </c>
      <c r="D1683" s="1" t="s">
        <v>34</v>
      </c>
      <c r="E1683" s="1">
        <v>2</v>
      </c>
    </row>
    <row r="1684" spans="1:5" ht="18" x14ac:dyDescent="0.35">
      <c r="A1684" s="1">
        <v>64325798</v>
      </c>
      <c r="B1684" s="1" t="s">
        <v>31</v>
      </c>
      <c r="C1684" s="1" t="s">
        <v>23</v>
      </c>
      <c r="D1684" s="1" t="s">
        <v>24</v>
      </c>
      <c r="E1684" s="1">
        <v>4</v>
      </c>
    </row>
    <row r="1685" spans="1:5" ht="18" x14ac:dyDescent="0.35">
      <c r="A1685" s="1" t="s">
        <v>1701</v>
      </c>
      <c r="B1685" s="1" t="s">
        <v>73</v>
      </c>
      <c r="C1685" s="1" t="s">
        <v>92</v>
      </c>
      <c r="D1685" s="1" t="s">
        <v>34</v>
      </c>
      <c r="E1685" s="1">
        <v>5</v>
      </c>
    </row>
    <row r="1686" spans="1:5" ht="18" x14ac:dyDescent="0.35">
      <c r="A1686" s="1" t="s">
        <v>1702</v>
      </c>
      <c r="B1686" s="1" t="s">
        <v>31</v>
      </c>
      <c r="C1686" s="1" t="s">
        <v>92</v>
      </c>
      <c r="D1686" s="1" t="s">
        <v>24</v>
      </c>
      <c r="E1686" s="1">
        <v>5</v>
      </c>
    </row>
    <row r="1687" spans="1:5" ht="18" x14ac:dyDescent="0.35">
      <c r="A1687" s="1" t="s">
        <v>1703</v>
      </c>
      <c r="B1687" s="1" t="s">
        <v>44</v>
      </c>
      <c r="C1687" s="1" t="s">
        <v>61</v>
      </c>
      <c r="D1687" s="1" t="s">
        <v>24</v>
      </c>
      <c r="E1687" s="1">
        <v>1</v>
      </c>
    </row>
    <row r="1688" spans="1:5" ht="18" x14ac:dyDescent="0.35">
      <c r="A1688" s="1" t="s">
        <v>1704</v>
      </c>
      <c r="B1688" s="1" t="s">
        <v>44</v>
      </c>
      <c r="C1688" s="1" t="s">
        <v>82</v>
      </c>
      <c r="D1688" s="1" t="s">
        <v>34</v>
      </c>
      <c r="E1688" s="1">
        <v>2</v>
      </c>
    </row>
    <row r="1689" spans="1:5" ht="18" x14ac:dyDescent="0.35">
      <c r="A1689" s="1" t="s">
        <v>1705</v>
      </c>
      <c r="B1689" s="1" t="s">
        <v>21</v>
      </c>
      <c r="C1689" s="1" t="s">
        <v>82</v>
      </c>
      <c r="D1689" s="1" t="s">
        <v>24</v>
      </c>
      <c r="E1689" s="1">
        <v>4</v>
      </c>
    </row>
    <row r="1690" spans="1:5" ht="18" x14ac:dyDescent="0.35">
      <c r="A1690" s="1" t="s">
        <v>1706</v>
      </c>
      <c r="B1690" s="1" t="s">
        <v>2064</v>
      </c>
      <c r="C1690" s="1" t="s">
        <v>82</v>
      </c>
      <c r="D1690" s="1" t="s">
        <v>24</v>
      </c>
      <c r="E1690" s="1">
        <v>5</v>
      </c>
    </row>
    <row r="1691" spans="1:5" ht="18" x14ac:dyDescent="0.35">
      <c r="A1691" s="1" t="s">
        <v>1707</v>
      </c>
      <c r="B1691" s="1" t="s">
        <v>2064</v>
      </c>
      <c r="C1691" s="1" t="s">
        <v>23</v>
      </c>
      <c r="D1691" s="1" t="s">
        <v>24</v>
      </c>
      <c r="E1691" s="1">
        <v>1</v>
      </c>
    </row>
    <row r="1692" spans="1:5" ht="18" x14ac:dyDescent="0.35">
      <c r="A1692" s="1" t="s">
        <v>1708</v>
      </c>
      <c r="B1692" s="1" t="s">
        <v>44</v>
      </c>
      <c r="C1692" s="1" t="s">
        <v>33</v>
      </c>
      <c r="D1692" s="1" t="s">
        <v>34</v>
      </c>
      <c r="E1692" s="1">
        <v>4</v>
      </c>
    </row>
    <row r="1693" spans="1:5" ht="18" x14ac:dyDescent="0.35">
      <c r="A1693" s="1" t="s">
        <v>1709</v>
      </c>
      <c r="B1693" s="1" t="s">
        <v>56</v>
      </c>
      <c r="C1693" s="1" t="s">
        <v>61</v>
      </c>
      <c r="D1693" s="1" t="s">
        <v>34</v>
      </c>
      <c r="E1693" s="1">
        <v>5</v>
      </c>
    </row>
    <row r="1694" spans="1:5" ht="18" x14ac:dyDescent="0.35">
      <c r="A1694" s="1" t="s">
        <v>1710</v>
      </c>
      <c r="B1694" s="1" t="s">
        <v>44</v>
      </c>
      <c r="C1694" s="1" t="s">
        <v>61</v>
      </c>
      <c r="D1694" s="1" t="s">
        <v>57</v>
      </c>
      <c r="E1694" s="1">
        <v>5</v>
      </c>
    </row>
    <row r="1695" spans="1:5" ht="18" x14ac:dyDescent="0.35">
      <c r="A1695" s="1" t="s">
        <v>1711</v>
      </c>
      <c r="B1695" s="1" t="s">
        <v>44</v>
      </c>
      <c r="C1695" s="1" t="s">
        <v>92</v>
      </c>
      <c r="D1695" s="1" t="s">
        <v>24</v>
      </c>
      <c r="E1695" s="1">
        <v>1</v>
      </c>
    </row>
    <row r="1696" spans="1:5" ht="18" x14ac:dyDescent="0.35">
      <c r="A1696" s="1" t="s">
        <v>1712</v>
      </c>
      <c r="B1696" s="1" t="s">
        <v>70</v>
      </c>
      <c r="C1696" s="1" t="s">
        <v>66</v>
      </c>
      <c r="D1696" s="1" t="s">
        <v>24</v>
      </c>
      <c r="E1696" s="1">
        <v>4</v>
      </c>
    </row>
    <row r="1697" spans="1:5" ht="18" x14ac:dyDescent="0.35">
      <c r="A1697" s="1" t="s">
        <v>1713</v>
      </c>
      <c r="B1697" s="1" t="s">
        <v>31</v>
      </c>
      <c r="C1697" s="1" t="s">
        <v>92</v>
      </c>
      <c r="D1697" s="1" t="s">
        <v>57</v>
      </c>
      <c r="E1697" s="1">
        <v>4</v>
      </c>
    </row>
    <row r="1698" spans="1:5" ht="18" x14ac:dyDescent="0.35">
      <c r="A1698" s="1" t="s">
        <v>1714</v>
      </c>
      <c r="B1698" s="1" t="s">
        <v>21</v>
      </c>
      <c r="C1698" s="1" t="s">
        <v>92</v>
      </c>
      <c r="D1698" s="1" t="s">
        <v>34</v>
      </c>
      <c r="E1698" s="1">
        <v>4</v>
      </c>
    </row>
    <row r="1699" spans="1:5" ht="18" x14ac:dyDescent="0.35">
      <c r="A1699" s="1" t="s">
        <v>1715</v>
      </c>
      <c r="B1699" s="1" t="s">
        <v>21</v>
      </c>
      <c r="C1699" s="1" t="s">
        <v>50</v>
      </c>
      <c r="D1699" s="1" t="s">
        <v>34</v>
      </c>
      <c r="E1699" s="1">
        <v>5</v>
      </c>
    </row>
    <row r="1700" spans="1:5" ht="18" x14ac:dyDescent="0.35">
      <c r="A1700" s="1" t="s">
        <v>1716</v>
      </c>
      <c r="B1700" s="1" t="s">
        <v>56</v>
      </c>
      <c r="C1700" s="1" t="s">
        <v>66</v>
      </c>
      <c r="D1700" s="1" t="s">
        <v>34</v>
      </c>
      <c r="E1700" s="1">
        <v>3</v>
      </c>
    </row>
    <row r="1701" spans="1:5" ht="18" x14ac:dyDescent="0.35">
      <c r="A1701" s="1" t="s">
        <v>1717</v>
      </c>
      <c r="B1701" s="1" t="s">
        <v>56</v>
      </c>
      <c r="C1701" s="1" t="s">
        <v>50</v>
      </c>
      <c r="D1701" s="1" t="s">
        <v>34</v>
      </c>
      <c r="E1701" s="1">
        <v>2</v>
      </c>
    </row>
    <row r="1702" spans="1:5" ht="18" x14ac:dyDescent="0.35">
      <c r="A1702" s="1" t="s">
        <v>1718</v>
      </c>
      <c r="B1702" s="1" t="s">
        <v>70</v>
      </c>
      <c r="C1702" s="1" t="s">
        <v>92</v>
      </c>
      <c r="D1702" s="1" t="s">
        <v>24</v>
      </c>
      <c r="E1702" s="1">
        <v>2</v>
      </c>
    </row>
    <row r="1703" spans="1:5" ht="18" x14ac:dyDescent="0.35">
      <c r="A1703" s="1" t="s">
        <v>1719</v>
      </c>
      <c r="B1703" s="1" t="s">
        <v>73</v>
      </c>
      <c r="C1703" s="1" t="s">
        <v>61</v>
      </c>
      <c r="D1703" s="1" t="s">
        <v>25</v>
      </c>
      <c r="E1703" s="1">
        <v>3</v>
      </c>
    </row>
    <row r="1704" spans="1:5" ht="18" x14ac:dyDescent="0.35">
      <c r="A1704" s="1" t="s">
        <v>1720</v>
      </c>
      <c r="B1704" s="1" t="s">
        <v>2064</v>
      </c>
      <c r="C1704" s="1" t="s">
        <v>61</v>
      </c>
      <c r="D1704" s="1" t="s">
        <v>24</v>
      </c>
      <c r="E1704" s="1">
        <v>4</v>
      </c>
    </row>
    <row r="1705" spans="1:5" ht="18" x14ac:dyDescent="0.35">
      <c r="A1705" s="1" t="s">
        <v>1721</v>
      </c>
      <c r="B1705" s="1" t="s">
        <v>21</v>
      </c>
      <c r="C1705" s="1" t="s">
        <v>92</v>
      </c>
      <c r="D1705" s="1" t="s">
        <v>24</v>
      </c>
      <c r="E1705" s="1">
        <v>5</v>
      </c>
    </row>
    <row r="1706" spans="1:5" ht="18" x14ac:dyDescent="0.35">
      <c r="A1706" s="1" t="s">
        <v>1722</v>
      </c>
      <c r="B1706" s="1" t="s">
        <v>44</v>
      </c>
      <c r="C1706" s="1" t="s">
        <v>61</v>
      </c>
      <c r="D1706" s="1" t="s">
        <v>57</v>
      </c>
      <c r="E1706" s="1">
        <v>1</v>
      </c>
    </row>
    <row r="1707" spans="1:5" ht="18" x14ac:dyDescent="0.35">
      <c r="A1707" s="1" t="s">
        <v>1723</v>
      </c>
      <c r="B1707" s="1" t="s">
        <v>56</v>
      </c>
      <c r="C1707" s="1" t="s">
        <v>66</v>
      </c>
      <c r="D1707" s="1" t="s">
        <v>25</v>
      </c>
      <c r="E1707" s="1">
        <v>1</v>
      </c>
    </row>
    <row r="1708" spans="1:5" ht="18" x14ac:dyDescent="0.35">
      <c r="A1708" s="1" t="s">
        <v>1724</v>
      </c>
      <c r="B1708" s="1" t="s">
        <v>70</v>
      </c>
      <c r="C1708" s="1" t="s">
        <v>66</v>
      </c>
      <c r="D1708" s="1" t="s">
        <v>57</v>
      </c>
      <c r="E1708" s="1">
        <v>2</v>
      </c>
    </row>
    <row r="1709" spans="1:5" ht="18" x14ac:dyDescent="0.35">
      <c r="A1709" s="1" t="s">
        <v>1725</v>
      </c>
      <c r="B1709" s="1" t="s">
        <v>73</v>
      </c>
      <c r="C1709" s="1" t="s">
        <v>50</v>
      </c>
      <c r="D1709" s="1" t="s">
        <v>24</v>
      </c>
      <c r="E1709" s="1">
        <v>1</v>
      </c>
    </row>
    <row r="1710" spans="1:5" ht="18" x14ac:dyDescent="0.35">
      <c r="A1710" s="1" t="s">
        <v>1726</v>
      </c>
      <c r="B1710" s="1" t="s">
        <v>70</v>
      </c>
      <c r="C1710" s="1" t="s">
        <v>61</v>
      </c>
      <c r="D1710" s="1" t="s">
        <v>25</v>
      </c>
      <c r="E1710" s="1">
        <v>1</v>
      </c>
    </row>
    <row r="1711" spans="1:5" ht="18" x14ac:dyDescent="0.35">
      <c r="A1711" s="1" t="s">
        <v>1727</v>
      </c>
      <c r="B1711" s="1" t="s">
        <v>56</v>
      </c>
      <c r="C1711" s="1" t="s">
        <v>23</v>
      </c>
      <c r="D1711" s="1" t="s">
        <v>25</v>
      </c>
      <c r="E1711" s="1">
        <v>5</v>
      </c>
    </row>
    <row r="1712" spans="1:5" ht="18" x14ac:dyDescent="0.35">
      <c r="A1712" s="1" t="s">
        <v>1728</v>
      </c>
      <c r="B1712" s="1" t="s">
        <v>56</v>
      </c>
      <c r="C1712" s="1" t="s">
        <v>23</v>
      </c>
      <c r="D1712" s="1" t="s">
        <v>34</v>
      </c>
      <c r="E1712" s="1">
        <v>5</v>
      </c>
    </row>
    <row r="1713" spans="1:5" ht="18" x14ac:dyDescent="0.35">
      <c r="A1713" s="1" t="s">
        <v>1729</v>
      </c>
      <c r="B1713" s="1" t="s">
        <v>2064</v>
      </c>
      <c r="C1713" s="1" t="s">
        <v>33</v>
      </c>
      <c r="D1713" s="1" t="s">
        <v>57</v>
      </c>
      <c r="E1713" s="1">
        <v>5</v>
      </c>
    </row>
    <row r="1714" spans="1:5" ht="18" x14ac:dyDescent="0.35">
      <c r="A1714" s="1" t="s">
        <v>1730</v>
      </c>
      <c r="B1714" s="1" t="s">
        <v>70</v>
      </c>
      <c r="C1714" s="1" t="s">
        <v>23</v>
      </c>
      <c r="D1714" s="1" t="s">
        <v>34</v>
      </c>
      <c r="E1714" s="1">
        <v>5</v>
      </c>
    </row>
    <row r="1715" spans="1:5" ht="18" x14ac:dyDescent="0.35">
      <c r="A1715" s="1" t="s">
        <v>1731</v>
      </c>
      <c r="B1715" s="1" t="s">
        <v>31</v>
      </c>
      <c r="C1715" s="1" t="s">
        <v>23</v>
      </c>
      <c r="D1715" s="1" t="s">
        <v>24</v>
      </c>
      <c r="E1715" s="1">
        <v>5</v>
      </c>
    </row>
    <row r="1716" spans="1:5" ht="18" x14ac:dyDescent="0.35">
      <c r="A1716" s="1" t="s">
        <v>1732</v>
      </c>
      <c r="B1716" s="1" t="s">
        <v>31</v>
      </c>
      <c r="C1716" s="1" t="s">
        <v>92</v>
      </c>
      <c r="D1716" s="1" t="s">
        <v>25</v>
      </c>
      <c r="E1716" s="1">
        <v>4</v>
      </c>
    </row>
    <row r="1717" spans="1:5" ht="18" x14ac:dyDescent="0.35">
      <c r="A1717" s="1" t="s">
        <v>1733</v>
      </c>
      <c r="B1717" s="1" t="s">
        <v>31</v>
      </c>
      <c r="C1717" s="1" t="s">
        <v>61</v>
      </c>
      <c r="D1717" s="1" t="s">
        <v>25</v>
      </c>
      <c r="E1717" s="1">
        <v>5</v>
      </c>
    </row>
    <row r="1718" spans="1:5" ht="18" x14ac:dyDescent="0.35">
      <c r="A1718" s="1" t="s">
        <v>1734</v>
      </c>
      <c r="B1718" s="1" t="s">
        <v>73</v>
      </c>
      <c r="C1718" s="1" t="s">
        <v>61</v>
      </c>
      <c r="D1718" s="1" t="s">
        <v>34</v>
      </c>
      <c r="E1718" s="1">
        <v>4</v>
      </c>
    </row>
    <row r="1719" spans="1:5" ht="18" x14ac:dyDescent="0.35">
      <c r="A1719" s="1" t="s">
        <v>1735</v>
      </c>
      <c r="B1719" s="1" t="s">
        <v>44</v>
      </c>
      <c r="C1719" s="1" t="s">
        <v>66</v>
      </c>
      <c r="D1719" s="1" t="s">
        <v>57</v>
      </c>
      <c r="E1719" s="1">
        <v>3</v>
      </c>
    </row>
    <row r="1720" spans="1:5" ht="18" x14ac:dyDescent="0.35">
      <c r="A1720" s="1" t="s">
        <v>1736</v>
      </c>
      <c r="B1720" s="1" t="s">
        <v>21</v>
      </c>
      <c r="C1720" s="1" t="s">
        <v>33</v>
      </c>
      <c r="D1720" s="1" t="s">
        <v>24</v>
      </c>
      <c r="E1720" s="1">
        <v>1</v>
      </c>
    </row>
    <row r="1721" spans="1:5" ht="18" x14ac:dyDescent="0.35">
      <c r="A1721" s="1" t="s">
        <v>1737</v>
      </c>
      <c r="B1721" s="1" t="s">
        <v>2064</v>
      </c>
      <c r="C1721" s="1" t="s">
        <v>33</v>
      </c>
      <c r="D1721" s="1" t="s">
        <v>57</v>
      </c>
      <c r="E1721" s="1">
        <v>5</v>
      </c>
    </row>
    <row r="1722" spans="1:5" ht="18" x14ac:dyDescent="0.35">
      <c r="A1722" s="2" t="s">
        <v>1738</v>
      </c>
      <c r="B1722" s="1" t="s">
        <v>21</v>
      </c>
      <c r="C1722" s="1" t="s">
        <v>50</v>
      </c>
      <c r="D1722" s="1" t="s">
        <v>25</v>
      </c>
      <c r="E1722" s="1">
        <v>1</v>
      </c>
    </row>
    <row r="1723" spans="1:5" ht="18" x14ac:dyDescent="0.35">
      <c r="A1723" s="1" t="s">
        <v>1739</v>
      </c>
      <c r="B1723" s="1" t="s">
        <v>73</v>
      </c>
      <c r="C1723" s="1" t="s">
        <v>33</v>
      </c>
      <c r="D1723" s="1" t="s">
        <v>57</v>
      </c>
      <c r="E1723" s="1">
        <v>2</v>
      </c>
    </row>
    <row r="1724" spans="1:5" ht="18" x14ac:dyDescent="0.35">
      <c r="A1724" s="1" t="s">
        <v>1740</v>
      </c>
      <c r="B1724" s="1" t="s">
        <v>56</v>
      </c>
      <c r="C1724" s="1" t="s">
        <v>92</v>
      </c>
      <c r="D1724" s="1" t="s">
        <v>34</v>
      </c>
      <c r="E1724" s="1">
        <v>2</v>
      </c>
    </row>
    <row r="1725" spans="1:5" ht="18" x14ac:dyDescent="0.35">
      <c r="A1725" s="1" t="s">
        <v>1741</v>
      </c>
      <c r="B1725" s="1" t="s">
        <v>21</v>
      </c>
      <c r="C1725" s="1" t="s">
        <v>50</v>
      </c>
      <c r="D1725" s="1" t="s">
        <v>25</v>
      </c>
      <c r="E1725" s="1">
        <v>2</v>
      </c>
    </row>
    <row r="1726" spans="1:5" ht="18" x14ac:dyDescent="0.35">
      <c r="A1726" s="1" t="s">
        <v>1742</v>
      </c>
      <c r="B1726" s="1" t="s">
        <v>56</v>
      </c>
      <c r="C1726" s="1" t="s">
        <v>66</v>
      </c>
      <c r="D1726" s="1" t="s">
        <v>57</v>
      </c>
      <c r="E1726" s="1">
        <v>4</v>
      </c>
    </row>
    <row r="1727" spans="1:5" ht="18" x14ac:dyDescent="0.35">
      <c r="A1727" s="1" t="s">
        <v>1743</v>
      </c>
      <c r="B1727" s="1" t="s">
        <v>31</v>
      </c>
      <c r="C1727" s="1" t="s">
        <v>50</v>
      </c>
      <c r="D1727" s="1" t="s">
        <v>57</v>
      </c>
      <c r="E1727" s="1">
        <v>4</v>
      </c>
    </row>
    <row r="1728" spans="1:5" ht="18" x14ac:dyDescent="0.35">
      <c r="A1728" s="1" t="s">
        <v>1744</v>
      </c>
      <c r="B1728" s="1" t="s">
        <v>73</v>
      </c>
      <c r="C1728" s="1" t="s">
        <v>61</v>
      </c>
      <c r="D1728" s="1" t="s">
        <v>24</v>
      </c>
      <c r="E1728" s="1">
        <v>1</v>
      </c>
    </row>
    <row r="1729" spans="1:5" ht="18" x14ac:dyDescent="0.35">
      <c r="A1729" s="1" t="s">
        <v>1745</v>
      </c>
      <c r="B1729" s="1" t="s">
        <v>73</v>
      </c>
      <c r="C1729" s="1" t="s">
        <v>23</v>
      </c>
      <c r="D1729" s="1" t="s">
        <v>57</v>
      </c>
      <c r="E1729" s="1">
        <v>2</v>
      </c>
    </row>
    <row r="1730" spans="1:5" ht="18" x14ac:dyDescent="0.35">
      <c r="A1730" s="1" t="s">
        <v>1746</v>
      </c>
      <c r="B1730" s="1" t="s">
        <v>56</v>
      </c>
      <c r="C1730" s="1" t="s">
        <v>33</v>
      </c>
      <c r="D1730" s="1" t="s">
        <v>34</v>
      </c>
      <c r="E1730" s="1">
        <v>4</v>
      </c>
    </row>
    <row r="1731" spans="1:5" ht="18" x14ac:dyDescent="0.35">
      <c r="A1731" s="1" t="s">
        <v>1747</v>
      </c>
      <c r="B1731" s="1" t="s">
        <v>21</v>
      </c>
      <c r="C1731" s="1" t="s">
        <v>92</v>
      </c>
      <c r="D1731" s="1" t="s">
        <v>25</v>
      </c>
      <c r="E1731" s="1">
        <v>4</v>
      </c>
    </row>
    <row r="1732" spans="1:5" ht="18" x14ac:dyDescent="0.35">
      <c r="A1732" s="1" t="s">
        <v>1748</v>
      </c>
      <c r="B1732" s="1" t="s">
        <v>21</v>
      </c>
      <c r="C1732" s="1" t="s">
        <v>82</v>
      </c>
      <c r="D1732" s="1" t="s">
        <v>34</v>
      </c>
      <c r="E1732" s="1">
        <v>5</v>
      </c>
    </row>
    <row r="1733" spans="1:5" ht="18" x14ac:dyDescent="0.35">
      <c r="A1733" s="1" t="s">
        <v>1749</v>
      </c>
      <c r="B1733" s="1" t="s">
        <v>56</v>
      </c>
      <c r="C1733" s="1" t="s">
        <v>33</v>
      </c>
      <c r="D1733" s="1" t="s">
        <v>24</v>
      </c>
      <c r="E1733" s="1">
        <v>2</v>
      </c>
    </row>
    <row r="1734" spans="1:5" ht="18" x14ac:dyDescent="0.35">
      <c r="A1734" s="1" t="s">
        <v>1750</v>
      </c>
      <c r="B1734" s="1" t="s">
        <v>2064</v>
      </c>
      <c r="C1734" s="1" t="s">
        <v>92</v>
      </c>
      <c r="D1734" s="1" t="s">
        <v>57</v>
      </c>
      <c r="E1734" s="1">
        <v>1</v>
      </c>
    </row>
    <row r="1735" spans="1:5" ht="18" x14ac:dyDescent="0.35">
      <c r="A1735" s="1" t="s">
        <v>1751</v>
      </c>
      <c r="B1735" s="1" t="s">
        <v>56</v>
      </c>
      <c r="C1735" s="1" t="s">
        <v>61</v>
      </c>
      <c r="D1735" s="1" t="s">
        <v>34</v>
      </c>
      <c r="E1735" s="1">
        <v>5</v>
      </c>
    </row>
    <row r="1736" spans="1:5" ht="18" x14ac:dyDescent="0.35">
      <c r="A1736" s="1" t="s">
        <v>1752</v>
      </c>
      <c r="B1736" s="1" t="s">
        <v>44</v>
      </c>
      <c r="C1736" s="1" t="s">
        <v>61</v>
      </c>
      <c r="D1736" s="1" t="s">
        <v>24</v>
      </c>
      <c r="E1736" s="1">
        <v>3</v>
      </c>
    </row>
    <row r="1737" spans="1:5" ht="18" x14ac:dyDescent="0.35">
      <c r="A1737" s="1" t="s">
        <v>1753</v>
      </c>
      <c r="B1737" s="1" t="s">
        <v>44</v>
      </c>
      <c r="C1737" s="1" t="s">
        <v>82</v>
      </c>
      <c r="D1737" s="1" t="s">
        <v>57</v>
      </c>
      <c r="E1737" s="1">
        <v>5</v>
      </c>
    </row>
    <row r="1738" spans="1:5" ht="18" x14ac:dyDescent="0.35">
      <c r="A1738" s="1" t="s">
        <v>1754</v>
      </c>
      <c r="B1738" s="1" t="s">
        <v>21</v>
      </c>
      <c r="C1738" s="1" t="s">
        <v>66</v>
      </c>
      <c r="D1738" s="1" t="s">
        <v>24</v>
      </c>
      <c r="E1738" s="1">
        <v>1</v>
      </c>
    </row>
    <row r="1739" spans="1:5" ht="18" x14ac:dyDescent="0.35">
      <c r="A1739" s="1">
        <v>14120407</v>
      </c>
      <c r="B1739" s="1" t="s">
        <v>73</v>
      </c>
      <c r="C1739" s="1" t="s">
        <v>82</v>
      </c>
      <c r="D1739" s="1" t="s">
        <v>24</v>
      </c>
      <c r="E1739" s="1">
        <v>4</v>
      </c>
    </row>
    <row r="1740" spans="1:5" ht="18" x14ac:dyDescent="0.35">
      <c r="A1740" s="1" t="s">
        <v>1755</v>
      </c>
      <c r="B1740" s="1" t="s">
        <v>2064</v>
      </c>
      <c r="C1740" s="1" t="s">
        <v>82</v>
      </c>
      <c r="D1740" s="1" t="s">
        <v>24</v>
      </c>
      <c r="E1740" s="1">
        <v>4</v>
      </c>
    </row>
    <row r="1741" spans="1:5" ht="18" x14ac:dyDescent="0.35">
      <c r="A1741" s="1" t="s">
        <v>1756</v>
      </c>
      <c r="B1741" s="1" t="s">
        <v>2064</v>
      </c>
      <c r="C1741" s="1" t="s">
        <v>66</v>
      </c>
      <c r="D1741" s="1" t="s">
        <v>25</v>
      </c>
      <c r="E1741" s="1">
        <v>4</v>
      </c>
    </row>
    <row r="1742" spans="1:5" ht="18" x14ac:dyDescent="0.35">
      <c r="A1742" s="1" t="s">
        <v>1757</v>
      </c>
      <c r="B1742" s="1" t="s">
        <v>56</v>
      </c>
      <c r="C1742" s="1" t="s">
        <v>50</v>
      </c>
      <c r="D1742" s="1" t="s">
        <v>57</v>
      </c>
      <c r="E1742" s="1">
        <v>3</v>
      </c>
    </row>
    <row r="1743" spans="1:5" ht="18" x14ac:dyDescent="0.35">
      <c r="A1743" s="1" t="s">
        <v>1758</v>
      </c>
      <c r="B1743" s="1" t="s">
        <v>21</v>
      </c>
      <c r="C1743" s="1" t="s">
        <v>66</v>
      </c>
      <c r="D1743" s="1" t="s">
        <v>24</v>
      </c>
      <c r="E1743" s="1">
        <v>3</v>
      </c>
    </row>
    <row r="1744" spans="1:5" ht="18" x14ac:dyDescent="0.35">
      <c r="A1744" s="1" t="s">
        <v>1759</v>
      </c>
      <c r="B1744" s="1" t="s">
        <v>21</v>
      </c>
      <c r="C1744" s="1" t="s">
        <v>82</v>
      </c>
      <c r="D1744" s="1" t="s">
        <v>24</v>
      </c>
      <c r="E1744" s="1">
        <v>4</v>
      </c>
    </row>
    <row r="1745" spans="1:5" ht="18" x14ac:dyDescent="0.35">
      <c r="A1745" s="1" t="s">
        <v>1760</v>
      </c>
      <c r="B1745" s="1" t="s">
        <v>31</v>
      </c>
      <c r="C1745" s="1" t="s">
        <v>82</v>
      </c>
      <c r="D1745" s="1" t="s">
        <v>24</v>
      </c>
      <c r="E1745" s="1">
        <v>5</v>
      </c>
    </row>
    <row r="1746" spans="1:5" ht="18" x14ac:dyDescent="0.35">
      <c r="A1746" s="1" t="s">
        <v>1761</v>
      </c>
      <c r="B1746" s="1" t="s">
        <v>31</v>
      </c>
      <c r="C1746" s="1" t="s">
        <v>33</v>
      </c>
      <c r="D1746" s="1" t="s">
        <v>57</v>
      </c>
      <c r="E1746" s="1">
        <v>5</v>
      </c>
    </row>
    <row r="1747" spans="1:5" ht="18" x14ac:dyDescent="0.35">
      <c r="A1747" s="1" t="s">
        <v>1762</v>
      </c>
      <c r="B1747" s="1" t="s">
        <v>31</v>
      </c>
      <c r="C1747" s="1" t="s">
        <v>92</v>
      </c>
      <c r="D1747" s="1" t="s">
        <v>57</v>
      </c>
      <c r="E1747" s="1">
        <v>5</v>
      </c>
    </row>
    <row r="1748" spans="1:5" ht="18" x14ac:dyDescent="0.35">
      <c r="A1748" s="1" t="s">
        <v>1763</v>
      </c>
      <c r="B1748" s="1" t="s">
        <v>73</v>
      </c>
      <c r="C1748" s="1" t="s">
        <v>23</v>
      </c>
      <c r="D1748" s="1" t="s">
        <v>25</v>
      </c>
      <c r="E1748" s="1">
        <v>2</v>
      </c>
    </row>
    <row r="1749" spans="1:5" ht="18" x14ac:dyDescent="0.35">
      <c r="A1749" s="1" t="s">
        <v>1764</v>
      </c>
      <c r="B1749" s="1" t="s">
        <v>73</v>
      </c>
      <c r="C1749" s="1" t="s">
        <v>50</v>
      </c>
      <c r="D1749" s="1" t="s">
        <v>24</v>
      </c>
      <c r="E1749" s="1">
        <v>3</v>
      </c>
    </row>
    <row r="1750" spans="1:5" ht="18" x14ac:dyDescent="0.35">
      <c r="A1750" s="1" t="s">
        <v>1765</v>
      </c>
      <c r="B1750" s="1" t="s">
        <v>73</v>
      </c>
      <c r="C1750" s="1" t="s">
        <v>33</v>
      </c>
      <c r="D1750" s="1" t="s">
        <v>25</v>
      </c>
      <c r="E1750" s="1">
        <v>4</v>
      </c>
    </row>
    <row r="1751" spans="1:5" ht="18" x14ac:dyDescent="0.35">
      <c r="A1751" s="1" t="s">
        <v>1766</v>
      </c>
      <c r="B1751" s="1" t="s">
        <v>73</v>
      </c>
      <c r="C1751" s="1" t="s">
        <v>23</v>
      </c>
      <c r="D1751" s="1" t="s">
        <v>25</v>
      </c>
      <c r="E1751" s="1">
        <v>5</v>
      </c>
    </row>
    <row r="1752" spans="1:5" ht="18" x14ac:dyDescent="0.35">
      <c r="A1752" s="1" t="s">
        <v>1767</v>
      </c>
      <c r="B1752" s="1" t="s">
        <v>70</v>
      </c>
      <c r="C1752" s="1" t="s">
        <v>61</v>
      </c>
      <c r="D1752" s="1" t="s">
        <v>24</v>
      </c>
      <c r="E1752" s="1">
        <v>3</v>
      </c>
    </row>
    <row r="1753" spans="1:5" ht="18" x14ac:dyDescent="0.35">
      <c r="A1753" s="1" t="s">
        <v>1768</v>
      </c>
      <c r="B1753" s="1" t="s">
        <v>56</v>
      </c>
      <c r="C1753" s="1" t="s">
        <v>66</v>
      </c>
      <c r="D1753" s="1" t="s">
        <v>34</v>
      </c>
      <c r="E1753" s="1">
        <v>4</v>
      </c>
    </row>
    <row r="1754" spans="1:5" ht="18" x14ac:dyDescent="0.35">
      <c r="A1754" s="1" t="s">
        <v>1769</v>
      </c>
      <c r="B1754" s="1" t="s">
        <v>21</v>
      </c>
      <c r="C1754" s="1" t="s">
        <v>66</v>
      </c>
      <c r="D1754" s="1" t="s">
        <v>25</v>
      </c>
      <c r="E1754" s="1">
        <v>3</v>
      </c>
    </row>
    <row r="1755" spans="1:5" ht="18" x14ac:dyDescent="0.35">
      <c r="A1755" s="1" t="s">
        <v>1770</v>
      </c>
      <c r="B1755" s="1" t="s">
        <v>56</v>
      </c>
      <c r="C1755" s="1" t="s">
        <v>82</v>
      </c>
      <c r="D1755" s="1" t="s">
        <v>57</v>
      </c>
      <c r="E1755" s="1">
        <v>4</v>
      </c>
    </row>
    <row r="1756" spans="1:5" ht="18" x14ac:dyDescent="0.35">
      <c r="A1756" s="1" t="s">
        <v>1771</v>
      </c>
      <c r="B1756" s="1" t="s">
        <v>2064</v>
      </c>
      <c r="C1756" s="1" t="s">
        <v>50</v>
      </c>
      <c r="D1756" s="1" t="s">
        <v>57</v>
      </c>
      <c r="E1756" s="1">
        <v>2</v>
      </c>
    </row>
    <row r="1757" spans="1:5" ht="18" x14ac:dyDescent="0.35">
      <c r="A1757" s="1" t="s">
        <v>1772</v>
      </c>
      <c r="B1757" s="1" t="s">
        <v>44</v>
      </c>
      <c r="C1757" s="1" t="s">
        <v>82</v>
      </c>
      <c r="D1757" s="1" t="s">
        <v>24</v>
      </c>
      <c r="E1757" s="1">
        <v>4</v>
      </c>
    </row>
    <row r="1758" spans="1:5" ht="18" x14ac:dyDescent="0.35">
      <c r="A1758" s="1" t="s">
        <v>1773</v>
      </c>
      <c r="B1758" s="1" t="s">
        <v>21</v>
      </c>
      <c r="C1758" s="1" t="s">
        <v>92</v>
      </c>
      <c r="D1758" s="1" t="s">
        <v>34</v>
      </c>
      <c r="E1758" s="1">
        <v>3</v>
      </c>
    </row>
    <row r="1759" spans="1:5" ht="18" x14ac:dyDescent="0.35">
      <c r="A1759" s="1" t="s">
        <v>1774</v>
      </c>
      <c r="B1759" s="1" t="s">
        <v>44</v>
      </c>
      <c r="C1759" s="1" t="s">
        <v>50</v>
      </c>
      <c r="D1759" s="1" t="s">
        <v>57</v>
      </c>
      <c r="E1759" s="1">
        <v>3</v>
      </c>
    </row>
    <row r="1760" spans="1:5" ht="18" x14ac:dyDescent="0.35">
      <c r="A1760" s="1" t="s">
        <v>1775</v>
      </c>
      <c r="B1760" s="1" t="s">
        <v>73</v>
      </c>
      <c r="C1760" s="1" t="s">
        <v>50</v>
      </c>
      <c r="D1760" s="1" t="s">
        <v>25</v>
      </c>
      <c r="E1760" s="1">
        <v>1</v>
      </c>
    </row>
    <row r="1761" spans="1:5" ht="18" x14ac:dyDescent="0.35">
      <c r="A1761" s="1" t="s">
        <v>1776</v>
      </c>
      <c r="B1761" s="1" t="s">
        <v>56</v>
      </c>
      <c r="C1761" s="1" t="s">
        <v>50</v>
      </c>
      <c r="D1761" s="1" t="s">
        <v>34</v>
      </c>
      <c r="E1761" s="1">
        <v>4</v>
      </c>
    </row>
    <row r="1762" spans="1:5" ht="18" x14ac:dyDescent="0.35">
      <c r="A1762" s="1" t="s">
        <v>1777</v>
      </c>
      <c r="B1762" s="1" t="s">
        <v>73</v>
      </c>
      <c r="C1762" s="1" t="s">
        <v>61</v>
      </c>
      <c r="D1762" s="1" t="s">
        <v>57</v>
      </c>
      <c r="E1762" s="1">
        <v>3</v>
      </c>
    </row>
    <row r="1763" spans="1:5" ht="18" x14ac:dyDescent="0.35">
      <c r="A1763" s="1" t="s">
        <v>1778</v>
      </c>
      <c r="B1763" s="1" t="s">
        <v>56</v>
      </c>
      <c r="C1763" s="1" t="s">
        <v>33</v>
      </c>
      <c r="D1763" s="1" t="s">
        <v>57</v>
      </c>
      <c r="E1763" s="1">
        <v>3</v>
      </c>
    </row>
    <row r="1764" spans="1:5" ht="18" x14ac:dyDescent="0.35">
      <c r="A1764" s="1">
        <v>99043747</v>
      </c>
      <c r="B1764" s="1" t="s">
        <v>44</v>
      </c>
      <c r="C1764" s="1" t="s">
        <v>50</v>
      </c>
      <c r="D1764" s="1" t="s">
        <v>57</v>
      </c>
      <c r="E1764" s="1">
        <v>3</v>
      </c>
    </row>
    <row r="1765" spans="1:5" ht="18" x14ac:dyDescent="0.35">
      <c r="A1765" s="1" t="s">
        <v>1779</v>
      </c>
      <c r="B1765" s="1" t="s">
        <v>70</v>
      </c>
      <c r="C1765" s="1" t="s">
        <v>92</v>
      </c>
      <c r="D1765" s="1" t="s">
        <v>34</v>
      </c>
      <c r="E1765" s="1">
        <v>5</v>
      </c>
    </row>
    <row r="1766" spans="1:5" ht="18" x14ac:dyDescent="0.35">
      <c r="A1766" s="1" t="s">
        <v>1780</v>
      </c>
      <c r="B1766" s="1" t="s">
        <v>2064</v>
      </c>
      <c r="C1766" s="1" t="s">
        <v>33</v>
      </c>
      <c r="D1766" s="1" t="s">
        <v>57</v>
      </c>
      <c r="E1766" s="1">
        <v>4</v>
      </c>
    </row>
    <row r="1767" spans="1:5" ht="18" x14ac:dyDescent="0.35">
      <c r="A1767" s="1" t="s">
        <v>1781</v>
      </c>
      <c r="B1767" s="1" t="s">
        <v>31</v>
      </c>
      <c r="C1767" s="1" t="s">
        <v>92</v>
      </c>
      <c r="D1767" s="1" t="s">
        <v>34</v>
      </c>
      <c r="E1767" s="1">
        <v>1</v>
      </c>
    </row>
    <row r="1768" spans="1:5" ht="18" x14ac:dyDescent="0.35">
      <c r="A1768" s="1" t="s">
        <v>1782</v>
      </c>
      <c r="B1768" s="1" t="s">
        <v>21</v>
      </c>
      <c r="C1768" s="1" t="s">
        <v>66</v>
      </c>
      <c r="D1768" s="1" t="s">
        <v>24</v>
      </c>
      <c r="E1768" s="1">
        <v>2</v>
      </c>
    </row>
    <row r="1769" spans="1:5" ht="18" x14ac:dyDescent="0.35">
      <c r="A1769" s="1" t="s">
        <v>1783</v>
      </c>
      <c r="B1769" s="1" t="s">
        <v>56</v>
      </c>
      <c r="C1769" s="1" t="s">
        <v>66</v>
      </c>
      <c r="D1769" s="1" t="s">
        <v>25</v>
      </c>
      <c r="E1769" s="1">
        <v>3</v>
      </c>
    </row>
    <row r="1770" spans="1:5" ht="18" x14ac:dyDescent="0.35">
      <c r="A1770" s="1" t="s">
        <v>1784</v>
      </c>
      <c r="B1770" s="1" t="s">
        <v>70</v>
      </c>
      <c r="C1770" s="1" t="s">
        <v>82</v>
      </c>
      <c r="D1770" s="1" t="s">
        <v>24</v>
      </c>
      <c r="E1770" s="1">
        <v>4</v>
      </c>
    </row>
    <row r="1771" spans="1:5" ht="18" x14ac:dyDescent="0.35">
      <c r="A1771" s="1" t="s">
        <v>1785</v>
      </c>
      <c r="B1771" s="1" t="s">
        <v>21</v>
      </c>
      <c r="C1771" s="1" t="s">
        <v>66</v>
      </c>
      <c r="D1771" s="1" t="s">
        <v>57</v>
      </c>
      <c r="E1771" s="1">
        <v>1</v>
      </c>
    </row>
    <row r="1772" spans="1:5" ht="18" x14ac:dyDescent="0.35">
      <c r="A1772" s="1" t="s">
        <v>1786</v>
      </c>
      <c r="B1772" s="1" t="s">
        <v>73</v>
      </c>
      <c r="C1772" s="1" t="s">
        <v>23</v>
      </c>
      <c r="D1772" s="1" t="s">
        <v>34</v>
      </c>
      <c r="E1772" s="1">
        <v>1</v>
      </c>
    </row>
    <row r="1773" spans="1:5" ht="18" x14ac:dyDescent="0.35">
      <c r="A1773" s="1" t="s">
        <v>1787</v>
      </c>
      <c r="B1773" s="1" t="s">
        <v>31</v>
      </c>
      <c r="C1773" s="1" t="s">
        <v>66</v>
      </c>
      <c r="D1773" s="1" t="s">
        <v>34</v>
      </c>
      <c r="E1773" s="1">
        <v>2</v>
      </c>
    </row>
    <row r="1774" spans="1:5" ht="18" x14ac:dyDescent="0.35">
      <c r="A1774" s="1" t="s">
        <v>1788</v>
      </c>
      <c r="B1774" s="1" t="s">
        <v>56</v>
      </c>
      <c r="C1774" s="1" t="s">
        <v>50</v>
      </c>
      <c r="D1774" s="1" t="s">
        <v>57</v>
      </c>
      <c r="E1774" s="1">
        <v>3</v>
      </c>
    </row>
    <row r="1775" spans="1:5" ht="18" x14ac:dyDescent="0.35">
      <c r="A1775" s="1" t="s">
        <v>1789</v>
      </c>
      <c r="B1775" s="1" t="s">
        <v>56</v>
      </c>
      <c r="C1775" s="1" t="s">
        <v>92</v>
      </c>
      <c r="D1775" s="1" t="s">
        <v>57</v>
      </c>
      <c r="E1775" s="1">
        <v>1</v>
      </c>
    </row>
    <row r="1776" spans="1:5" ht="18" x14ac:dyDescent="0.35">
      <c r="A1776" s="1" t="s">
        <v>1790</v>
      </c>
      <c r="B1776" s="1" t="s">
        <v>70</v>
      </c>
      <c r="C1776" s="1" t="s">
        <v>50</v>
      </c>
      <c r="D1776" s="1" t="s">
        <v>57</v>
      </c>
      <c r="E1776" s="1">
        <v>4</v>
      </c>
    </row>
    <row r="1777" spans="1:5" ht="18" x14ac:dyDescent="0.35">
      <c r="A1777" s="1" t="s">
        <v>1791</v>
      </c>
      <c r="B1777" s="1" t="s">
        <v>73</v>
      </c>
      <c r="C1777" s="1" t="s">
        <v>82</v>
      </c>
      <c r="D1777" s="1" t="s">
        <v>25</v>
      </c>
      <c r="E1777" s="1">
        <v>5</v>
      </c>
    </row>
    <row r="1778" spans="1:5" ht="18" x14ac:dyDescent="0.35">
      <c r="A1778" s="1" t="s">
        <v>1792</v>
      </c>
      <c r="B1778" s="1" t="s">
        <v>73</v>
      </c>
      <c r="C1778" s="1" t="s">
        <v>61</v>
      </c>
      <c r="D1778" s="1" t="s">
        <v>57</v>
      </c>
      <c r="E1778" s="1">
        <v>3</v>
      </c>
    </row>
    <row r="1779" spans="1:5" ht="18" x14ac:dyDescent="0.35">
      <c r="A1779" s="1" t="s">
        <v>1793</v>
      </c>
      <c r="B1779" s="1" t="s">
        <v>73</v>
      </c>
      <c r="C1779" s="1" t="s">
        <v>50</v>
      </c>
      <c r="D1779" s="1" t="s">
        <v>34</v>
      </c>
      <c r="E1779" s="1">
        <v>1</v>
      </c>
    </row>
    <row r="1780" spans="1:5" ht="18" x14ac:dyDescent="0.35">
      <c r="A1780" s="1" t="s">
        <v>1794</v>
      </c>
      <c r="B1780" s="1" t="s">
        <v>73</v>
      </c>
      <c r="C1780" s="1" t="s">
        <v>50</v>
      </c>
      <c r="D1780" s="1" t="s">
        <v>24</v>
      </c>
      <c r="E1780" s="1">
        <v>5</v>
      </c>
    </row>
    <row r="1781" spans="1:5" ht="18" x14ac:dyDescent="0.35">
      <c r="A1781" s="1" t="s">
        <v>1795</v>
      </c>
      <c r="B1781" s="1" t="s">
        <v>73</v>
      </c>
      <c r="C1781" s="1" t="s">
        <v>33</v>
      </c>
      <c r="D1781" s="1" t="s">
        <v>24</v>
      </c>
      <c r="E1781" s="1">
        <v>3</v>
      </c>
    </row>
    <row r="1782" spans="1:5" ht="18" x14ac:dyDescent="0.35">
      <c r="A1782" s="1" t="s">
        <v>1796</v>
      </c>
      <c r="B1782" s="1" t="s">
        <v>73</v>
      </c>
      <c r="C1782" s="1" t="s">
        <v>50</v>
      </c>
      <c r="D1782" s="1" t="s">
        <v>24</v>
      </c>
      <c r="E1782" s="1">
        <v>3</v>
      </c>
    </row>
    <row r="1783" spans="1:5" ht="18" x14ac:dyDescent="0.35">
      <c r="A1783" s="1" t="s">
        <v>1797</v>
      </c>
      <c r="B1783" s="1" t="s">
        <v>70</v>
      </c>
      <c r="C1783" s="1" t="s">
        <v>66</v>
      </c>
      <c r="D1783" s="1" t="s">
        <v>34</v>
      </c>
      <c r="E1783" s="1">
        <v>5</v>
      </c>
    </row>
    <row r="1784" spans="1:5" ht="18" x14ac:dyDescent="0.35">
      <c r="A1784" s="1" t="s">
        <v>1798</v>
      </c>
      <c r="B1784" s="1" t="s">
        <v>44</v>
      </c>
      <c r="C1784" s="1" t="s">
        <v>23</v>
      </c>
      <c r="D1784" s="1" t="s">
        <v>24</v>
      </c>
      <c r="E1784" s="1">
        <v>3</v>
      </c>
    </row>
    <row r="1785" spans="1:5" ht="18" x14ac:dyDescent="0.35">
      <c r="A1785" s="1" t="s">
        <v>1799</v>
      </c>
      <c r="B1785" s="1" t="s">
        <v>73</v>
      </c>
      <c r="C1785" s="1" t="s">
        <v>50</v>
      </c>
      <c r="D1785" s="1" t="s">
        <v>34</v>
      </c>
      <c r="E1785" s="1">
        <v>3</v>
      </c>
    </row>
    <row r="1786" spans="1:5" ht="18" x14ac:dyDescent="0.35">
      <c r="A1786" s="1" t="s">
        <v>1800</v>
      </c>
      <c r="B1786" s="1" t="s">
        <v>21</v>
      </c>
      <c r="C1786" s="1" t="s">
        <v>92</v>
      </c>
      <c r="D1786" s="1" t="s">
        <v>25</v>
      </c>
      <c r="E1786" s="1">
        <v>3</v>
      </c>
    </row>
    <row r="1787" spans="1:5" ht="18" x14ac:dyDescent="0.35">
      <c r="A1787" s="1" t="s">
        <v>1801</v>
      </c>
      <c r="B1787" s="1" t="s">
        <v>44</v>
      </c>
      <c r="C1787" s="1" t="s">
        <v>66</v>
      </c>
      <c r="D1787" s="1" t="s">
        <v>24</v>
      </c>
      <c r="E1787" s="1">
        <v>5</v>
      </c>
    </row>
    <row r="1788" spans="1:5" ht="18" x14ac:dyDescent="0.35">
      <c r="A1788" s="1" t="s">
        <v>1802</v>
      </c>
      <c r="B1788" s="1" t="s">
        <v>44</v>
      </c>
      <c r="C1788" s="1" t="s">
        <v>50</v>
      </c>
      <c r="D1788" s="1" t="s">
        <v>25</v>
      </c>
      <c r="E1788" s="1">
        <v>1</v>
      </c>
    </row>
    <row r="1789" spans="1:5" ht="18" x14ac:dyDescent="0.35">
      <c r="A1789" s="1" t="s">
        <v>1803</v>
      </c>
      <c r="B1789" s="1" t="s">
        <v>21</v>
      </c>
      <c r="C1789" s="1" t="s">
        <v>92</v>
      </c>
      <c r="D1789" s="1" t="s">
        <v>24</v>
      </c>
      <c r="E1789" s="1">
        <v>2</v>
      </c>
    </row>
    <row r="1790" spans="1:5" ht="18" x14ac:dyDescent="0.35">
      <c r="A1790" s="1" t="s">
        <v>1804</v>
      </c>
      <c r="B1790" s="1" t="s">
        <v>73</v>
      </c>
      <c r="C1790" s="1" t="s">
        <v>33</v>
      </c>
      <c r="D1790" s="1" t="s">
        <v>34</v>
      </c>
      <c r="E1790" s="1">
        <v>2</v>
      </c>
    </row>
    <row r="1791" spans="1:5" ht="18" x14ac:dyDescent="0.35">
      <c r="A1791" s="1" t="s">
        <v>1805</v>
      </c>
      <c r="B1791" s="1" t="s">
        <v>70</v>
      </c>
      <c r="C1791" s="1" t="s">
        <v>23</v>
      </c>
      <c r="D1791" s="1" t="s">
        <v>57</v>
      </c>
      <c r="E1791" s="1">
        <v>4</v>
      </c>
    </row>
    <row r="1792" spans="1:5" ht="18" x14ac:dyDescent="0.35">
      <c r="A1792" s="1" t="s">
        <v>1806</v>
      </c>
      <c r="B1792" s="1" t="s">
        <v>56</v>
      </c>
      <c r="C1792" s="1" t="s">
        <v>50</v>
      </c>
      <c r="D1792" s="1" t="s">
        <v>57</v>
      </c>
      <c r="E1792" s="1">
        <v>5</v>
      </c>
    </row>
    <row r="1793" spans="1:5" ht="18" x14ac:dyDescent="0.35">
      <c r="A1793" s="1" t="s">
        <v>1807</v>
      </c>
      <c r="B1793" s="1" t="s">
        <v>31</v>
      </c>
      <c r="C1793" s="1" t="s">
        <v>92</v>
      </c>
      <c r="D1793" s="1" t="s">
        <v>57</v>
      </c>
      <c r="E1793" s="1">
        <v>1</v>
      </c>
    </row>
    <row r="1794" spans="1:5" ht="18" x14ac:dyDescent="0.35">
      <c r="A1794" s="1" t="s">
        <v>1808</v>
      </c>
      <c r="B1794" s="1" t="s">
        <v>2064</v>
      </c>
      <c r="C1794" s="1" t="s">
        <v>33</v>
      </c>
      <c r="D1794" s="1" t="s">
        <v>24</v>
      </c>
      <c r="E1794" s="1">
        <v>4</v>
      </c>
    </row>
    <row r="1795" spans="1:5" ht="18" x14ac:dyDescent="0.35">
      <c r="A1795" s="1" t="s">
        <v>1809</v>
      </c>
      <c r="B1795" s="1" t="s">
        <v>2064</v>
      </c>
      <c r="C1795" s="1" t="s">
        <v>23</v>
      </c>
      <c r="D1795" s="1" t="s">
        <v>34</v>
      </c>
      <c r="E1795" s="1">
        <v>3</v>
      </c>
    </row>
    <row r="1796" spans="1:5" ht="18" x14ac:dyDescent="0.35">
      <c r="A1796" s="1" t="s">
        <v>1810</v>
      </c>
      <c r="B1796" s="1" t="s">
        <v>21</v>
      </c>
      <c r="C1796" s="1" t="s">
        <v>61</v>
      </c>
      <c r="D1796" s="1" t="s">
        <v>25</v>
      </c>
      <c r="E1796" s="1">
        <v>3</v>
      </c>
    </row>
    <row r="1797" spans="1:5" ht="18" x14ac:dyDescent="0.35">
      <c r="A1797" s="1" t="s">
        <v>1811</v>
      </c>
      <c r="B1797" s="1" t="s">
        <v>2064</v>
      </c>
      <c r="C1797" s="1" t="s">
        <v>50</v>
      </c>
      <c r="D1797" s="1" t="s">
        <v>34</v>
      </c>
      <c r="E1797" s="1">
        <v>3</v>
      </c>
    </row>
    <row r="1798" spans="1:5" ht="18" x14ac:dyDescent="0.35">
      <c r="A1798" s="1" t="s">
        <v>1812</v>
      </c>
      <c r="B1798" s="1" t="s">
        <v>21</v>
      </c>
      <c r="C1798" s="1" t="s">
        <v>33</v>
      </c>
      <c r="D1798" s="1" t="s">
        <v>24</v>
      </c>
      <c r="E1798" s="1">
        <v>3</v>
      </c>
    </row>
    <row r="1799" spans="1:5" ht="18" x14ac:dyDescent="0.35">
      <c r="A1799" s="1" t="s">
        <v>1813</v>
      </c>
      <c r="B1799" s="1" t="s">
        <v>73</v>
      </c>
      <c r="C1799" s="1" t="s">
        <v>82</v>
      </c>
      <c r="D1799" s="1" t="s">
        <v>24</v>
      </c>
      <c r="E1799" s="1">
        <v>3</v>
      </c>
    </row>
    <row r="1800" spans="1:5" ht="18" x14ac:dyDescent="0.35">
      <c r="A1800" s="1" t="s">
        <v>1814</v>
      </c>
      <c r="B1800" s="1" t="s">
        <v>56</v>
      </c>
      <c r="C1800" s="1" t="s">
        <v>92</v>
      </c>
      <c r="D1800" s="1" t="s">
        <v>57</v>
      </c>
      <c r="E1800" s="1">
        <v>3</v>
      </c>
    </row>
    <row r="1801" spans="1:5" ht="18" x14ac:dyDescent="0.35">
      <c r="A1801" s="1" t="s">
        <v>1815</v>
      </c>
      <c r="B1801" s="1" t="s">
        <v>44</v>
      </c>
      <c r="C1801" s="1" t="s">
        <v>92</v>
      </c>
      <c r="D1801" s="1" t="s">
        <v>34</v>
      </c>
      <c r="E1801" s="1">
        <v>4</v>
      </c>
    </row>
    <row r="1802" spans="1:5" ht="18" x14ac:dyDescent="0.35">
      <c r="A1802" s="1" t="s">
        <v>1816</v>
      </c>
      <c r="B1802" s="1" t="s">
        <v>2064</v>
      </c>
      <c r="C1802" s="1" t="s">
        <v>92</v>
      </c>
      <c r="D1802" s="1" t="s">
        <v>24</v>
      </c>
      <c r="E1802" s="1">
        <v>1</v>
      </c>
    </row>
    <row r="1803" spans="1:5" ht="18" x14ac:dyDescent="0.35">
      <c r="A1803" s="1" t="s">
        <v>1817</v>
      </c>
      <c r="B1803" s="1" t="s">
        <v>31</v>
      </c>
      <c r="C1803" s="1" t="s">
        <v>23</v>
      </c>
      <c r="D1803" s="1" t="s">
        <v>25</v>
      </c>
      <c r="E1803" s="1">
        <v>3</v>
      </c>
    </row>
    <row r="1804" spans="1:5" ht="18" x14ac:dyDescent="0.35">
      <c r="A1804" s="1" t="s">
        <v>1818</v>
      </c>
      <c r="B1804" s="1" t="s">
        <v>2064</v>
      </c>
      <c r="C1804" s="1" t="s">
        <v>92</v>
      </c>
      <c r="D1804" s="1" t="s">
        <v>25</v>
      </c>
      <c r="E1804" s="1">
        <v>3</v>
      </c>
    </row>
    <row r="1805" spans="1:5" ht="18" x14ac:dyDescent="0.35">
      <c r="A1805" s="1" t="s">
        <v>1819</v>
      </c>
      <c r="B1805" s="1" t="s">
        <v>73</v>
      </c>
      <c r="C1805" s="1" t="s">
        <v>50</v>
      </c>
      <c r="D1805" s="1" t="s">
        <v>24</v>
      </c>
      <c r="E1805" s="1">
        <v>4</v>
      </c>
    </row>
    <row r="1806" spans="1:5" ht="18" x14ac:dyDescent="0.35">
      <c r="A1806" s="1" t="s">
        <v>1820</v>
      </c>
      <c r="B1806" s="1" t="s">
        <v>70</v>
      </c>
      <c r="C1806" s="1" t="s">
        <v>33</v>
      </c>
      <c r="D1806" s="1" t="s">
        <v>25</v>
      </c>
      <c r="E1806" s="1">
        <v>2</v>
      </c>
    </row>
    <row r="1807" spans="1:5" ht="18" x14ac:dyDescent="0.35">
      <c r="A1807" s="1" t="s">
        <v>1821</v>
      </c>
      <c r="B1807" s="1" t="s">
        <v>31</v>
      </c>
      <c r="C1807" s="1" t="s">
        <v>66</v>
      </c>
      <c r="D1807" s="1" t="s">
        <v>24</v>
      </c>
      <c r="E1807" s="1">
        <v>1</v>
      </c>
    </row>
    <row r="1808" spans="1:5" ht="18" x14ac:dyDescent="0.35">
      <c r="A1808" s="1" t="s">
        <v>1822</v>
      </c>
      <c r="B1808" s="1" t="s">
        <v>70</v>
      </c>
      <c r="C1808" s="1" t="s">
        <v>66</v>
      </c>
      <c r="D1808" s="1" t="s">
        <v>24</v>
      </c>
      <c r="E1808" s="1">
        <v>1</v>
      </c>
    </row>
    <row r="1809" spans="1:5" ht="18" x14ac:dyDescent="0.35">
      <c r="A1809" s="2" t="s">
        <v>1823</v>
      </c>
      <c r="B1809" s="1" t="s">
        <v>73</v>
      </c>
      <c r="C1809" s="1" t="s">
        <v>66</v>
      </c>
      <c r="D1809" s="1" t="s">
        <v>24</v>
      </c>
      <c r="E1809" s="1">
        <v>3</v>
      </c>
    </row>
    <row r="1810" spans="1:5" ht="18" x14ac:dyDescent="0.35">
      <c r="A1810" s="1" t="s">
        <v>1824</v>
      </c>
      <c r="B1810" s="1" t="s">
        <v>31</v>
      </c>
      <c r="C1810" s="1" t="s">
        <v>50</v>
      </c>
      <c r="D1810" s="1" t="s">
        <v>34</v>
      </c>
      <c r="E1810" s="1">
        <v>1</v>
      </c>
    </row>
    <row r="1811" spans="1:5" ht="18" x14ac:dyDescent="0.35">
      <c r="A1811" s="1" t="s">
        <v>1825</v>
      </c>
      <c r="B1811" s="1" t="s">
        <v>70</v>
      </c>
      <c r="C1811" s="1" t="s">
        <v>82</v>
      </c>
      <c r="D1811" s="1" t="s">
        <v>24</v>
      </c>
      <c r="E1811" s="1">
        <v>5</v>
      </c>
    </row>
    <row r="1812" spans="1:5" ht="18" x14ac:dyDescent="0.35">
      <c r="A1812" s="1" t="s">
        <v>1826</v>
      </c>
      <c r="B1812" s="1" t="s">
        <v>31</v>
      </c>
      <c r="C1812" s="1" t="s">
        <v>66</v>
      </c>
      <c r="D1812" s="1" t="s">
        <v>57</v>
      </c>
      <c r="E1812" s="1">
        <v>5</v>
      </c>
    </row>
    <row r="1813" spans="1:5" ht="18" x14ac:dyDescent="0.35">
      <c r="A1813" s="1" t="s">
        <v>1827</v>
      </c>
      <c r="B1813" s="1" t="s">
        <v>2064</v>
      </c>
      <c r="C1813" s="1" t="s">
        <v>50</v>
      </c>
      <c r="D1813" s="1" t="s">
        <v>34</v>
      </c>
      <c r="E1813" s="1">
        <v>4</v>
      </c>
    </row>
    <row r="1814" spans="1:5" ht="18" x14ac:dyDescent="0.35">
      <c r="A1814" s="1" t="s">
        <v>1828</v>
      </c>
      <c r="B1814" s="1" t="s">
        <v>73</v>
      </c>
      <c r="C1814" s="1" t="s">
        <v>61</v>
      </c>
      <c r="D1814" s="1" t="s">
        <v>34</v>
      </c>
      <c r="E1814" s="1">
        <v>4</v>
      </c>
    </row>
    <row r="1815" spans="1:5" ht="18" x14ac:dyDescent="0.35">
      <c r="A1815" s="1" t="s">
        <v>1829</v>
      </c>
      <c r="B1815" s="1" t="s">
        <v>73</v>
      </c>
      <c r="C1815" s="1" t="s">
        <v>23</v>
      </c>
      <c r="D1815" s="1" t="s">
        <v>57</v>
      </c>
      <c r="E1815" s="1">
        <v>1</v>
      </c>
    </row>
    <row r="1816" spans="1:5" ht="18" x14ac:dyDescent="0.35">
      <c r="A1816" s="1" t="s">
        <v>1830</v>
      </c>
      <c r="B1816" s="1" t="s">
        <v>44</v>
      </c>
      <c r="C1816" s="1" t="s">
        <v>66</v>
      </c>
      <c r="D1816" s="1" t="s">
        <v>24</v>
      </c>
      <c r="E1816" s="1">
        <v>3</v>
      </c>
    </row>
    <row r="1817" spans="1:5" ht="18" x14ac:dyDescent="0.35">
      <c r="A1817" s="1" t="s">
        <v>1831</v>
      </c>
      <c r="B1817" s="1" t="s">
        <v>56</v>
      </c>
      <c r="C1817" s="1" t="s">
        <v>23</v>
      </c>
      <c r="D1817" s="1" t="s">
        <v>25</v>
      </c>
      <c r="E1817" s="1">
        <v>4</v>
      </c>
    </row>
    <row r="1818" spans="1:5" ht="18" x14ac:dyDescent="0.35">
      <c r="A1818" s="1">
        <v>85333826</v>
      </c>
      <c r="B1818" s="1" t="s">
        <v>44</v>
      </c>
      <c r="C1818" s="1" t="s">
        <v>50</v>
      </c>
      <c r="D1818" s="1" t="s">
        <v>34</v>
      </c>
      <c r="E1818" s="1">
        <v>4</v>
      </c>
    </row>
    <row r="1819" spans="1:5" ht="18" x14ac:dyDescent="0.35">
      <c r="A1819" s="1" t="s">
        <v>1832</v>
      </c>
      <c r="B1819" s="1" t="s">
        <v>56</v>
      </c>
      <c r="C1819" s="1" t="s">
        <v>33</v>
      </c>
      <c r="D1819" s="1" t="s">
        <v>24</v>
      </c>
      <c r="E1819" s="1">
        <v>4</v>
      </c>
    </row>
    <row r="1820" spans="1:5" ht="18" x14ac:dyDescent="0.35">
      <c r="A1820" s="1" t="s">
        <v>1833</v>
      </c>
      <c r="B1820" s="1" t="s">
        <v>21</v>
      </c>
      <c r="C1820" s="1" t="s">
        <v>23</v>
      </c>
      <c r="D1820" s="1" t="s">
        <v>34</v>
      </c>
      <c r="E1820" s="1">
        <v>5</v>
      </c>
    </row>
    <row r="1821" spans="1:5" ht="18" x14ac:dyDescent="0.35">
      <c r="A1821" s="1" t="s">
        <v>1834</v>
      </c>
      <c r="B1821" s="1" t="s">
        <v>2064</v>
      </c>
      <c r="C1821" s="1" t="s">
        <v>23</v>
      </c>
      <c r="D1821" s="1" t="s">
        <v>24</v>
      </c>
      <c r="E1821" s="1">
        <v>4</v>
      </c>
    </row>
    <row r="1822" spans="1:5" ht="18" x14ac:dyDescent="0.35">
      <c r="A1822" s="1" t="s">
        <v>1835</v>
      </c>
      <c r="B1822" s="1" t="s">
        <v>21</v>
      </c>
      <c r="C1822" s="1" t="s">
        <v>66</v>
      </c>
      <c r="D1822" s="1" t="s">
        <v>24</v>
      </c>
      <c r="E1822" s="1">
        <v>5</v>
      </c>
    </row>
    <row r="1823" spans="1:5" ht="18" x14ac:dyDescent="0.35">
      <c r="A1823" s="1" t="s">
        <v>1836</v>
      </c>
      <c r="B1823" s="1" t="s">
        <v>31</v>
      </c>
      <c r="C1823" s="1" t="s">
        <v>92</v>
      </c>
      <c r="D1823" s="1" t="s">
        <v>25</v>
      </c>
      <c r="E1823" s="1">
        <v>2</v>
      </c>
    </row>
    <row r="1824" spans="1:5" ht="18" x14ac:dyDescent="0.35">
      <c r="A1824" s="1" t="s">
        <v>1837</v>
      </c>
      <c r="B1824" s="1" t="s">
        <v>21</v>
      </c>
      <c r="C1824" s="1" t="s">
        <v>92</v>
      </c>
      <c r="D1824" s="1" t="s">
        <v>57</v>
      </c>
      <c r="E1824" s="1">
        <v>3</v>
      </c>
    </row>
    <row r="1825" spans="1:5" ht="18" x14ac:dyDescent="0.35">
      <c r="A1825" s="1" t="s">
        <v>1838</v>
      </c>
      <c r="B1825" s="1" t="s">
        <v>44</v>
      </c>
      <c r="C1825" s="1" t="s">
        <v>66</v>
      </c>
      <c r="D1825" s="1" t="s">
        <v>24</v>
      </c>
      <c r="E1825" s="1">
        <v>4</v>
      </c>
    </row>
    <row r="1826" spans="1:5" ht="18" x14ac:dyDescent="0.35">
      <c r="A1826" s="1" t="s">
        <v>1839</v>
      </c>
      <c r="B1826" s="1" t="s">
        <v>44</v>
      </c>
      <c r="C1826" s="1" t="s">
        <v>66</v>
      </c>
      <c r="D1826" s="1" t="s">
        <v>24</v>
      </c>
      <c r="E1826" s="1">
        <v>3</v>
      </c>
    </row>
    <row r="1827" spans="1:5" ht="18" x14ac:dyDescent="0.35">
      <c r="A1827" s="1" t="s">
        <v>1840</v>
      </c>
      <c r="B1827" s="1" t="s">
        <v>56</v>
      </c>
      <c r="C1827" s="1" t="s">
        <v>23</v>
      </c>
      <c r="D1827" s="1" t="s">
        <v>57</v>
      </c>
      <c r="E1827" s="1">
        <v>3</v>
      </c>
    </row>
    <row r="1828" spans="1:5" ht="18" x14ac:dyDescent="0.35">
      <c r="A1828" s="1" t="s">
        <v>1841</v>
      </c>
      <c r="B1828" s="1" t="s">
        <v>73</v>
      </c>
      <c r="C1828" s="1" t="s">
        <v>50</v>
      </c>
      <c r="D1828" s="1" t="s">
        <v>57</v>
      </c>
      <c r="E1828" s="1">
        <v>3</v>
      </c>
    </row>
    <row r="1829" spans="1:5" ht="18" x14ac:dyDescent="0.35">
      <c r="A1829" s="1" t="s">
        <v>1842</v>
      </c>
      <c r="B1829" s="1" t="s">
        <v>21</v>
      </c>
      <c r="C1829" s="1" t="s">
        <v>50</v>
      </c>
      <c r="D1829" s="1" t="s">
        <v>34</v>
      </c>
      <c r="E1829" s="1">
        <v>5</v>
      </c>
    </row>
    <row r="1830" spans="1:5" ht="18" x14ac:dyDescent="0.35">
      <c r="A1830" s="1" t="s">
        <v>1843</v>
      </c>
      <c r="B1830" s="1" t="s">
        <v>70</v>
      </c>
      <c r="C1830" s="1" t="s">
        <v>50</v>
      </c>
      <c r="D1830" s="1" t="s">
        <v>25</v>
      </c>
      <c r="E1830" s="1">
        <v>5</v>
      </c>
    </row>
    <row r="1831" spans="1:5" ht="18" x14ac:dyDescent="0.35">
      <c r="A1831" s="1" t="s">
        <v>1844</v>
      </c>
      <c r="B1831" s="1" t="s">
        <v>44</v>
      </c>
      <c r="C1831" s="1" t="s">
        <v>50</v>
      </c>
      <c r="D1831" s="1" t="s">
        <v>57</v>
      </c>
      <c r="E1831" s="1">
        <v>2</v>
      </c>
    </row>
    <row r="1832" spans="1:5" ht="18" x14ac:dyDescent="0.35">
      <c r="A1832" s="1" t="s">
        <v>1845</v>
      </c>
      <c r="B1832" s="1" t="s">
        <v>73</v>
      </c>
      <c r="C1832" s="1" t="s">
        <v>23</v>
      </c>
      <c r="D1832" s="1" t="s">
        <v>25</v>
      </c>
      <c r="E1832" s="1">
        <v>3</v>
      </c>
    </row>
    <row r="1833" spans="1:5" ht="18" x14ac:dyDescent="0.35">
      <c r="A1833" s="1" t="s">
        <v>1846</v>
      </c>
      <c r="B1833" s="1" t="s">
        <v>44</v>
      </c>
      <c r="C1833" s="1" t="s">
        <v>23</v>
      </c>
      <c r="D1833" s="1" t="s">
        <v>57</v>
      </c>
      <c r="E1833" s="1">
        <v>2</v>
      </c>
    </row>
    <row r="1834" spans="1:5" ht="18" x14ac:dyDescent="0.35">
      <c r="A1834" s="1" t="s">
        <v>1847</v>
      </c>
      <c r="B1834" s="1" t="s">
        <v>31</v>
      </c>
      <c r="C1834" s="1" t="s">
        <v>92</v>
      </c>
      <c r="D1834" s="1" t="s">
        <v>57</v>
      </c>
      <c r="E1834" s="1">
        <v>4</v>
      </c>
    </row>
    <row r="1835" spans="1:5" ht="18" x14ac:dyDescent="0.35">
      <c r="A1835" s="1" t="s">
        <v>1848</v>
      </c>
      <c r="B1835" s="1" t="s">
        <v>44</v>
      </c>
      <c r="C1835" s="1" t="s">
        <v>92</v>
      </c>
      <c r="D1835" s="1" t="s">
        <v>25</v>
      </c>
      <c r="E1835" s="1">
        <v>1</v>
      </c>
    </row>
    <row r="1836" spans="1:5" ht="18" x14ac:dyDescent="0.35">
      <c r="A1836" s="2" t="s">
        <v>1849</v>
      </c>
      <c r="B1836" s="1" t="s">
        <v>70</v>
      </c>
      <c r="C1836" s="1" t="s">
        <v>66</v>
      </c>
      <c r="D1836" s="1" t="s">
        <v>25</v>
      </c>
      <c r="E1836" s="1">
        <v>3</v>
      </c>
    </row>
    <row r="1837" spans="1:5" ht="18" x14ac:dyDescent="0.35">
      <c r="A1837" s="1" t="s">
        <v>1850</v>
      </c>
      <c r="B1837" s="1" t="s">
        <v>73</v>
      </c>
      <c r="C1837" s="1" t="s">
        <v>23</v>
      </c>
      <c r="D1837" s="1" t="s">
        <v>57</v>
      </c>
      <c r="E1837" s="1">
        <v>5</v>
      </c>
    </row>
    <row r="1838" spans="1:5" ht="18" x14ac:dyDescent="0.35">
      <c r="A1838" s="1" t="s">
        <v>1851</v>
      </c>
      <c r="B1838" s="1" t="s">
        <v>56</v>
      </c>
      <c r="C1838" s="1" t="s">
        <v>23</v>
      </c>
      <c r="D1838" s="1" t="s">
        <v>34</v>
      </c>
      <c r="E1838" s="1">
        <v>4</v>
      </c>
    </row>
    <row r="1839" spans="1:5" ht="18" x14ac:dyDescent="0.35">
      <c r="A1839" s="1" t="s">
        <v>1852</v>
      </c>
      <c r="B1839" s="1" t="s">
        <v>2064</v>
      </c>
      <c r="C1839" s="1" t="s">
        <v>82</v>
      </c>
      <c r="D1839" s="1" t="s">
        <v>34</v>
      </c>
      <c r="E1839" s="1">
        <v>4</v>
      </c>
    </row>
    <row r="1840" spans="1:5" ht="18" x14ac:dyDescent="0.35">
      <c r="A1840" s="1" t="s">
        <v>1853</v>
      </c>
      <c r="B1840" s="1" t="s">
        <v>2064</v>
      </c>
      <c r="C1840" s="1" t="s">
        <v>66</v>
      </c>
      <c r="D1840" s="1" t="s">
        <v>34</v>
      </c>
      <c r="E1840" s="1">
        <v>5</v>
      </c>
    </row>
    <row r="1841" spans="1:5" ht="18" x14ac:dyDescent="0.35">
      <c r="A1841" s="1" t="s">
        <v>1854</v>
      </c>
      <c r="B1841" s="1" t="s">
        <v>56</v>
      </c>
      <c r="C1841" s="1" t="s">
        <v>92</v>
      </c>
      <c r="D1841" s="1" t="s">
        <v>25</v>
      </c>
      <c r="E1841" s="1">
        <v>4</v>
      </c>
    </row>
    <row r="1842" spans="1:5" ht="18" x14ac:dyDescent="0.35">
      <c r="A1842" s="1" t="s">
        <v>1855</v>
      </c>
      <c r="B1842" s="1" t="s">
        <v>56</v>
      </c>
      <c r="C1842" s="1" t="s">
        <v>23</v>
      </c>
      <c r="D1842" s="1" t="s">
        <v>57</v>
      </c>
      <c r="E1842" s="1">
        <v>3</v>
      </c>
    </row>
    <row r="1843" spans="1:5" ht="18" x14ac:dyDescent="0.35">
      <c r="A1843" s="1" t="s">
        <v>1856</v>
      </c>
      <c r="B1843" s="1" t="s">
        <v>73</v>
      </c>
      <c r="C1843" s="1" t="s">
        <v>66</v>
      </c>
      <c r="D1843" s="1" t="s">
        <v>25</v>
      </c>
      <c r="E1843" s="1">
        <v>1</v>
      </c>
    </row>
    <row r="1844" spans="1:5" ht="18" x14ac:dyDescent="0.35">
      <c r="A1844" s="1" t="s">
        <v>1857</v>
      </c>
      <c r="B1844" s="1" t="s">
        <v>56</v>
      </c>
      <c r="C1844" s="1" t="s">
        <v>50</v>
      </c>
      <c r="D1844" s="1" t="s">
        <v>34</v>
      </c>
      <c r="E1844" s="1">
        <v>2</v>
      </c>
    </row>
    <row r="1845" spans="1:5" ht="18" x14ac:dyDescent="0.35">
      <c r="A1845" s="1" t="s">
        <v>1858</v>
      </c>
      <c r="B1845" s="1" t="s">
        <v>73</v>
      </c>
      <c r="C1845" s="1" t="s">
        <v>50</v>
      </c>
      <c r="D1845" s="1" t="s">
        <v>57</v>
      </c>
      <c r="E1845" s="1">
        <v>2</v>
      </c>
    </row>
    <row r="1846" spans="1:5" ht="18" x14ac:dyDescent="0.35">
      <c r="A1846" s="1" t="s">
        <v>1859</v>
      </c>
      <c r="B1846" s="1" t="s">
        <v>70</v>
      </c>
      <c r="C1846" s="1" t="s">
        <v>23</v>
      </c>
      <c r="D1846" s="1" t="s">
        <v>34</v>
      </c>
      <c r="E1846" s="1">
        <v>3</v>
      </c>
    </row>
    <row r="1847" spans="1:5" ht="18" x14ac:dyDescent="0.35">
      <c r="A1847" s="1" t="s">
        <v>1860</v>
      </c>
      <c r="B1847" s="1" t="s">
        <v>44</v>
      </c>
      <c r="C1847" s="1" t="s">
        <v>50</v>
      </c>
      <c r="D1847" s="1" t="s">
        <v>57</v>
      </c>
      <c r="E1847" s="1">
        <v>2</v>
      </c>
    </row>
    <row r="1848" spans="1:5" ht="18" x14ac:dyDescent="0.35">
      <c r="A1848" s="1" t="s">
        <v>1861</v>
      </c>
      <c r="B1848" s="1" t="s">
        <v>70</v>
      </c>
      <c r="C1848" s="1" t="s">
        <v>92</v>
      </c>
      <c r="D1848" s="1" t="s">
        <v>34</v>
      </c>
      <c r="E1848" s="1">
        <v>1</v>
      </c>
    </row>
    <row r="1849" spans="1:5" ht="18" x14ac:dyDescent="0.35">
      <c r="A1849" s="1" t="s">
        <v>1862</v>
      </c>
      <c r="B1849" s="1" t="s">
        <v>56</v>
      </c>
      <c r="C1849" s="1" t="s">
        <v>66</v>
      </c>
      <c r="D1849" s="1" t="s">
        <v>24</v>
      </c>
      <c r="E1849" s="1">
        <v>1</v>
      </c>
    </row>
    <row r="1850" spans="1:5" ht="18" x14ac:dyDescent="0.35">
      <c r="A1850" s="1" t="s">
        <v>1863</v>
      </c>
      <c r="B1850" s="1" t="s">
        <v>70</v>
      </c>
      <c r="C1850" s="1" t="s">
        <v>61</v>
      </c>
      <c r="D1850" s="1" t="s">
        <v>34</v>
      </c>
      <c r="E1850" s="1">
        <v>4</v>
      </c>
    </row>
    <row r="1851" spans="1:5" ht="18" x14ac:dyDescent="0.35">
      <c r="A1851" s="1" t="s">
        <v>1864</v>
      </c>
      <c r="B1851" s="1" t="s">
        <v>44</v>
      </c>
      <c r="C1851" s="1" t="s">
        <v>61</v>
      </c>
      <c r="D1851" s="1" t="s">
        <v>24</v>
      </c>
      <c r="E1851" s="1">
        <v>3</v>
      </c>
    </row>
    <row r="1852" spans="1:5" ht="18" x14ac:dyDescent="0.35">
      <c r="A1852" s="1" t="s">
        <v>1865</v>
      </c>
      <c r="B1852" s="1" t="s">
        <v>31</v>
      </c>
      <c r="C1852" s="1" t="s">
        <v>82</v>
      </c>
      <c r="D1852" s="1" t="s">
        <v>57</v>
      </c>
      <c r="E1852" s="1">
        <v>3</v>
      </c>
    </row>
    <row r="1853" spans="1:5" ht="18" x14ac:dyDescent="0.35">
      <c r="A1853" s="1" t="s">
        <v>1866</v>
      </c>
      <c r="B1853" s="1" t="s">
        <v>56</v>
      </c>
      <c r="C1853" s="1" t="s">
        <v>66</v>
      </c>
      <c r="D1853" s="1" t="s">
        <v>24</v>
      </c>
      <c r="E1853" s="1">
        <v>2</v>
      </c>
    </row>
    <row r="1854" spans="1:5" ht="18" x14ac:dyDescent="0.35">
      <c r="A1854" s="1" t="s">
        <v>1867</v>
      </c>
      <c r="B1854" s="1" t="s">
        <v>56</v>
      </c>
      <c r="C1854" s="1" t="s">
        <v>82</v>
      </c>
      <c r="D1854" s="1" t="s">
        <v>25</v>
      </c>
      <c r="E1854" s="1">
        <v>5</v>
      </c>
    </row>
    <row r="1855" spans="1:5" ht="18" x14ac:dyDescent="0.35">
      <c r="A1855" s="1" t="s">
        <v>1868</v>
      </c>
      <c r="B1855" s="1" t="s">
        <v>21</v>
      </c>
      <c r="C1855" s="1" t="s">
        <v>66</v>
      </c>
      <c r="D1855" s="1" t="s">
        <v>34</v>
      </c>
      <c r="E1855" s="1">
        <v>5</v>
      </c>
    </row>
    <row r="1856" spans="1:5" ht="18" x14ac:dyDescent="0.35">
      <c r="A1856" s="1" t="s">
        <v>1869</v>
      </c>
      <c r="B1856" s="1" t="s">
        <v>31</v>
      </c>
      <c r="C1856" s="1" t="s">
        <v>33</v>
      </c>
      <c r="D1856" s="1" t="s">
        <v>25</v>
      </c>
      <c r="E1856" s="1">
        <v>1</v>
      </c>
    </row>
    <row r="1857" spans="1:5" ht="18" x14ac:dyDescent="0.35">
      <c r="A1857" s="1" t="s">
        <v>1870</v>
      </c>
      <c r="B1857" s="1" t="s">
        <v>21</v>
      </c>
      <c r="C1857" s="1" t="s">
        <v>61</v>
      </c>
      <c r="D1857" s="1" t="s">
        <v>57</v>
      </c>
      <c r="E1857" s="1">
        <v>4</v>
      </c>
    </row>
    <row r="1858" spans="1:5" ht="18" x14ac:dyDescent="0.35">
      <c r="A1858" s="1" t="s">
        <v>1871</v>
      </c>
      <c r="B1858" s="1" t="s">
        <v>56</v>
      </c>
      <c r="C1858" s="1" t="s">
        <v>50</v>
      </c>
      <c r="D1858" s="1" t="s">
        <v>57</v>
      </c>
      <c r="E1858" s="1">
        <v>3</v>
      </c>
    </row>
    <row r="1859" spans="1:5" ht="18" x14ac:dyDescent="0.35">
      <c r="A1859" s="1" t="s">
        <v>1872</v>
      </c>
      <c r="B1859" s="1" t="s">
        <v>21</v>
      </c>
      <c r="C1859" s="1" t="s">
        <v>92</v>
      </c>
      <c r="D1859" s="1" t="s">
        <v>25</v>
      </c>
      <c r="E1859" s="1">
        <v>1</v>
      </c>
    </row>
    <row r="1860" spans="1:5" ht="18" x14ac:dyDescent="0.35">
      <c r="A1860" s="1" t="s">
        <v>1873</v>
      </c>
      <c r="B1860" s="1" t="s">
        <v>21</v>
      </c>
      <c r="C1860" s="1" t="s">
        <v>66</v>
      </c>
      <c r="D1860" s="1" t="s">
        <v>24</v>
      </c>
      <c r="E1860" s="1">
        <v>3</v>
      </c>
    </row>
    <row r="1861" spans="1:5" ht="18" x14ac:dyDescent="0.35">
      <c r="A1861" s="1" t="s">
        <v>1874</v>
      </c>
      <c r="B1861" s="1" t="s">
        <v>56</v>
      </c>
      <c r="C1861" s="1" t="s">
        <v>23</v>
      </c>
      <c r="D1861" s="1" t="s">
        <v>57</v>
      </c>
      <c r="E1861" s="1">
        <v>4</v>
      </c>
    </row>
    <row r="1862" spans="1:5" ht="18" x14ac:dyDescent="0.35">
      <c r="A1862" s="1" t="s">
        <v>1875</v>
      </c>
      <c r="B1862" s="1" t="s">
        <v>2064</v>
      </c>
      <c r="C1862" s="1" t="s">
        <v>50</v>
      </c>
      <c r="D1862" s="1" t="s">
        <v>24</v>
      </c>
      <c r="E1862" s="1">
        <v>1</v>
      </c>
    </row>
    <row r="1863" spans="1:5" ht="18" x14ac:dyDescent="0.35">
      <c r="A1863" s="1" t="s">
        <v>1876</v>
      </c>
      <c r="B1863" s="1" t="s">
        <v>2064</v>
      </c>
      <c r="C1863" s="1" t="s">
        <v>50</v>
      </c>
      <c r="D1863" s="1" t="s">
        <v>57</v>
      </c>
      <c r="E1863" s="1">
        <v>2</v>
      </c>
    </row>
    <row r="1864" spans="1:5" ht="18" x14ac:dyDescent="0.35">
      <c r="A1864" s="1" t="s">
        <v>1877</v>
      </c>
      <c r="B1864" s="1" t="s">
        <v>56</v>
      </c>
      <c r="C1864" s="1" t="s">
        <v>92</v>
      </c>
      <c r="D1864" s="1" t="s">
        <v>24</v>
      </c>
      <c r="E1864" s="1">
        <v>1</v>
      </c>
    </row>
    <row r="1865" spans="1:5" ht="18" x14ac:dyDescent="0.35">
      <c r="A1865" s="1" t="s">
        <v>1878</v>
      </c>
      <c r="B1865" s="1" t="s">
        <v>73</v>
      </c>
      <c r="C1865" s="1" t="s">
        <v>50</v>
      </c>
      <c r="D1865" s="1" t="s">
        <v>25</v>
      </c>
      <c r="E1865" s="1">
        <v>1</v>
      </c>
    </row>
    <row r="1866" spans="1:5" ht="18" x14ac:dyDescent="0.35">
      <c r="A1866" s="1" t="s">
        <v>1879</v>
      </c>
      <c r="B1866" s="1" t="s">
        <v>21</v>
      </c>
      <c r="C1866" s="1" t="s">
        <v>33</v>
      </c>
      <c r="D1866" s="1" t="s">
        <v>25</v>
      </c>
      <c r="E1866" s="1">
        <v>3</v>
      </c>
    </row>
    <row r="1867" spans="1:5" ht="18" x14ac:dyDescent="0.35">
      <c r="A1867" s="1" t="s">
        <v>1880</v>
      </c>
      <c r="B1867" s="1" t="s">
        <v>56</v>
      </c>
      <c r="C1867" s="1" t="s">
        <v>23</v>
      </c>
      <c r="D1867" s="1" t="s">
        <v>57</v>
      </c>
      <c r="E1867" s="1">
        <v>3</v>
      </c>
    </row>
    <row r="1868" spans="1:5" ht="18" x14ac:dyDescent="0.35">
      <c r="A1868" s="1" t="s">
        <v>1881</v>
      </c>
      <c r="B1868" s="1" t="s">
        <v>31</v>
      </c>
      <c r="C1868" s="1" t="s">
        <v>82</v>
      </c>
      <c r="D1868" s="1" t="s">
        <v>57</v>
      </c>
      <c r="E1868" s="1">
        <v>5</v>
      </c>
    </row>
    <row r="1869" spans="1:5" ht="18" x14ac:dyDescent="0.35">
      <c r="A1869" s="1" t="s">
        <v>1882</v>
      </c>
      <c r="B1869" s="1" t="s">
        <v>44</v>
      </c>
      <c r="C1869" s="1" t="s">
        <v>33</v>
      </c>
      <c r="D1869" s="1" t="s">
        <v>24</v>
      </c>
      <c r="E1869" s="1">
        <v>1</v>
      </c>
    </row>
    <row r="1870" spans="1:5" ht="18" x14ac:dyDescent="0.35">
      <c r="A1870" s="1" t="s">
        <v>1883</v>
      </c>
      <c r="B1870" s="1" t="s">
        <v>56</v>
      </c>
      <c r="C1870" s="1" t="s">
        <v>33</v>
      </c>
      <c r="D1870" s="1" t="s">
        <v>24</v>
      </c>
      <c r="E1870" s="1">
        <v>3</v>
      </c>
    </row>
    <row r="1871" spans="1:5" ht="18" x14ac:dyDescent="0.35">
      <c r="A1871" s="1" t="s">
        <v>1884</v>
      </c>
      <c r="B1871" s="1" t="s">
        <v>73</v>
      </c>
      <c r="C1871" s="1" t="s">
        <v>66</v>
      </c>
      <c r="D1871" s="1" t="s">
        <v>34</v>
      </c>
      <c r="E1871" s="1">
        <v>5</v>
      </c>
    </row>
    <row r="1872" spans="1:5" ht="18" x14ac:dyDescent="0.35">
      <c r="A1872" s="1" t="s">
        <v>1885</v>
      </c>
      <c r="B1872" s="1" t="s">
        <v>56</v>
      </c>
      <c r="C1872" s="1" t="s">
        <v>23</v>
      </c>
      <c r="D1872" s="1" t="s">
        <v>34</v>
      </c>
      <c r="E1872" s="1">
        <v>3</v>
      </c>
    </row>
    <row r="1873" spans="1:5" ht="18" x14ac:dyDescent="0.35">
      <c r="A1873" s="1" t="s">
        <v>1886</v>
      </c>
      <c r="B1873" s="1" t="s">
        <v>73</v>
      </c>
      <c r="C1873" s="1" t="s">
        <v>82</v>
      </c>
      <c r="D1873" s="1" t="s">
        <v>34</v>
      </c>
      <c r="E1873" s="1">
        <v>4</v>
      </c>
    </row>
    <row r="1874" spans="1:5" ht="18" x14ac:dyDescent="0.35">
      <c r="A1874" s="1" t="s">
        <v>1887</v>
      </c>
      <c r="B1874" s="1" t="s">
        <v>44</v>
      </c>
      <c r="C1874" s="1" t="s">
        <v>66</v>
      </c>
      <c r="D1874" s="1" t="s">
        <v>24</v>
      </c>
      <c r="E1874" s="1">
        <v>3</v>
      </c>
    </row>
    <row r="1875" spans="1:5" ht="18" x14ac:dyDescent="0.35">
      <c r="A1875" s="1" t="s">
        <v>1888</v>
      </c>
      <c r="B1875" s="1" t="s">
        <v>31</v>
      </c>
      <c r="C1875" s="1" t="s">
        <v>82</v>
      </c>
      <c r="D1875" s="1" t="s">
        <v>24</v>
      </c>
      <c r="E1875" s="1">
        <v>5</v>
      </c>
    </row>
    <row r="1876" spans="1:5" ht="18" x14ac:dyDescent="0.35">
      <c r="A1876" s="1" t="s">
        <v>1889</v>
      </c>
      <c r="B1876" s="1" t="s">
        <v>56</v>
      </c>
      <c r="C1876" s="1" t="s">
        <v>33</v>
      </c>
      <c r="D1876" s="1" t="s">
        <v>24</v>
      </c>
      <c r="E1876" s="1">
        <v>1</v>
      </c>
    </row>
    <row r="1877" spans="1:5" ht="18" x14ac:dyDescent="0.35">
      <c r="A1877" s="1" t="s">
        <v>1890</v>
      </c>
      <c r="B1877" s="1" t="s">
        <v>70</v>
      </c>
      <c r="C1877" s="1" t="s">
        <v>66</v>
      </c>
      <c r="D1877" s="1" t="s">
        <v>24</v>
      </c>
      <c r="E1877" s="1">
        <v>2</v>
      </c>
    </row>
    <row r="1878" spans="1:5" ht="18" x14ac:dyDescent="0.35">
      <c r="A1878" s="1" t="s">
        <v>1891</v>
      </c>
      <c r="B1878" s="1" t="s">
        <v>44</v>
      </c>
      <c r="C1878" s="1" t="s">
        <v>92</v>
      </c>
      <c r="D1878" s="1" t="s">
        <v>57</v>
      </c>
      <c r="E1878" s="1">
        <v>2</v>
      </c>
    </row>
    <row r="1879" spans="1:5" ht="18" x14ac:dyDescent="0.35">
      <c r="A1879" s="1">
        <v>76551349</v>
      </c>
      <c r="B1879" s="1" t="s">
        <v>44</v>
      </c>
      <c r="C1879" s="1" t="s">
        <v>33</v>
      </c>
      <c r="D1879" s="1" t="s">
        <v>25</v>
      </c>
      <c r="E1879" s="1">
        <v>2</v>
      </c>
    </row>
    <row r="1880" spans="1:5" ht="18" x14ac:dyDescent="0.35">
      <c r="A1880" s="1" t="s">
        <v>1892</v>
      </c>
      <c r="B1880" s="1" t="s">
        <v>73</v>
      </c>
      <c r="C1880" s="1" t="s">
        <v>50</v>
      </c>
      <c r="D1880" s="1" t="s">
        <v>34</v>
      </c>
      <c r="E1880" s="1">
        <v>4</v>
      </c>
    </row>
    <row r="1881" spans="1:5" ht="18" x14ac:dyDescent="0.35">
      <c r="A1881" s="1" t="s">
        <v>1893</v>
      </c>
      <c r="B1881" s="1" t="s">
        <v>21</v>
      </c>
      <c r="C1881" s="1" t="s">
        <v>82</v>
      </c>
      <c r="D1881" s="1" t="s">
        <v>34</v>
      </c>
      <c r="E1881" s="1">
        <v>3</v>
      </c>
    </row>
    <row r="1882" spans="1:5" ht="18" x14ac:dyDescent="0.35">
      <c r="A1882" s="1" t="s">
        <v>1894</v>
      </c>
      <c r="B1882" s="1" t="s">
        <v>31</v>
      </c>
      <c r="C1882" s="1" t="s">
        <v>66</v>
      </c>
      <c r="D1882" s="1" t="s">
        <v>25</v>
      </c>
      <c r="E1882" s="1">
        <v>1</v>
      </c>
    </row>
    <row r="1883" spans="1:5" ht="18" x14ac:dyDescent="0.35">
      <c r="A1883" s="1" t="s">
        <v>1895</v>
      </c>
      <c r="B1883" s="1" t="s">
        <v>44</v>
      </c>
      <c r="C1883" s="1" t="s">
        <v>61</v>
      </c>
      <c r="D1883" s="1" t="s">
        <v>57</v>
      </c>
      <c r="E1883" s="1">
        <v>3</v>
      </c>
    </row>
    <row r="1884" spans="1:5" ht="18" x14ac:dyDescent="0.35">
      <c r="A1884" s="1" t="s">
        <v>1896</v>
      </c>
      <c r="B1884" s="1" t="s">
        <v>21</v>
      </c>
      <c r="C1884" s="1" t="s">
        <v>92</v>
      </c>
      <c r="D1884" s="1" t="s">
        <v>57</v>
      </c>
      <c r="E1884" s="1">
        <v>1</v>
      </c>
    </row>
    <row r="1885" spans="1:5" ht="18" x14ac:dyDescent="0.35">
      <c r="A1885" s="1" t="s">
        <v>1897</v>
      </c>
      <c r="B1885" s="1" t="s">
        <v>73</v>
      </c>
      <c r="C1885" s="1" t="s">
        <v>92</v>
      </c>
      <c r="D1885" s="1" t="s">
        <v>24</v>
      </c>
      <c r="E1885" s="1">
        <v>4</v>
      </c>
    </row>
    <row r="1886" spans="1:5" ht="18" x14ac:dyDescent="0.35">
      <c r="A1886" s="1" t="s">
        <v>1898</v>
      </c>
      <c r="B1886" s="1" t="s">
        <v>73</v>
      </c>
      <c r="C1886" s="1" t="s">
        <v>23</v>
      </c>
      <c r="D1886" s="1" t="s">
        <v>25</v>
      </c>
      <c r="E1886" s="1">
        <v>2</v>
      </c>
    </row>
    <row r="1887" spans="1:5" ht="18" x14ac:dyDescent="0.35">
      <c r="A1887" s="1" t="s">
        <v>1899</v>
      </c>
      <c r="B1887" s="1" t="s">
        <v>56</v>
      </c>
      <c r="C1887" s="1" t="s">
        <v>61</v>
      </c>
      <c r="D1887" s="1" t="s">
        <v>24</v>
      </c>
      <c r="E1887" s="1">
        <v>5</v>
      </c>
    </row>
    <row r="1888" spans="1:5" ht="18" x14ac:dyDescent="0.35">
      <c r="A1888" s="1" t="s">
        <v>1900</v>
      </c>
      <c r="B1888" s="1" t="s">
        <v>56</v>
      </c>
      <c r="C1888" s="1" t="s">
        <v>33</v>
      </c>
      <c r="D1888" s="1" t="s">
        <v>34</v>
      </c>
      <c r="E1888" s="1">
        <v>4</v>
      </c>
    </row>
    <row r="1889" spans="1:5" ht="18" x14ac:dyDescent="0.35">
      <c r="A1889" s="1" t="s">
        <v>1901</v>
      </c>
      <c r="B1889" s="1" t="s">
        <v>21</v>
      </c>
      <c r="C1889" s="1" t="s">
        <v>50</v>
      </c>
      <c r="D1889" s="1" t="s">
        <v>25</v>
      </c>
      <c r="E1889" s="1">
        <v>2</v>
      </c>
    </row>
    <row r="1890" spans="1:5" ht="18" x14ac:dyDescent="0.35">
      <c r="A1890" s="1" t="s">
        <v>1902</v>
      </c>
      <c r="B1890" s="1" t="s">
        <v>70</v>
      </c>
      <c r="C1890" s="1" t="s">
        <v>23</v>
      </c>
      <c r="D1890" s="1" t="s">
        <v>25</v>
      </c>
      <c r="E1890" s="1">
        <v>1</v>
      </c>
    </row>
    <row r="1891" spans="1:5" ht="18" x14ac:dyDescent="0.35">
      <c r="A1891" s="1" t="s">
        <v>1903</v>
      </c>
      <c r="B1891" s="1" t="s">
        <v>70</v>
      </c>
      <c r="C1891" s="1" t="s">
        <v>66</v>
      </c>
      <c r="D1891" s="1" t="s">
        <v>34</v>
      </c>
      <c r="E1891" s="1">
        <v>1</v>
      </c>
    </row>
    <row r="1892" spans="1:5" ht="18" x14ac:dyDescent="0.35">
      <c r="A1892" s="1" t="s">
        <v>1904</v>
      </c>
      <c r="B1892" s="1" t="s">
        <v>31</v>
      </c>
      <c r="C1892" s="1" t="s">
        <v>50</v>
      </c>
      <c r="D1892" s="1" t="s">
        <v>34</v>
      </c>
      <c r="E1892" s="1">
        <v>1</v>
      </c>
    </row>
    <row r="1893" spans="1:5" ht="18" x14ac:dyDescent="0.35">
      <c r="A1893" s="1" t="s">
        <v>1905</v>
      </c>
      <c r="B1893" s="1" t="s">
        <v>21</v>
      </c>
      <c r="C1893" s="1" t="s">
        <v>66</v>
      </c>
      <c r="D1893" s="1" t="s">
        <v>57</v>
      </c>
      <c r="E1893" s="1">
        <v>5</v>
      </c>
    </row>
    <row r="1894" spans="1:5" ht="18" x14ac:dyDescent="0.35">
      <c r="A1894" s="1" t="s">
        <v>1906</v>
      </c>
      <c r="B1894" s="1" t="s">
        <v>56</v>
      </c>
      <c r="C1894" s="1" t="s">
        <v>23</v>
      </c>
      <c r="D1894" s="1" t="s">
        <v>24</v>
      </c>
      <c r="E1894" s="1">
        <v>1</v>
      </c>
    </row>
    <row r="1895" spans="1:5" ht="18" x14ac:dyDescent="0.35">
      <c r="A1895" s="1" t="s">
        <v>1907</v>
      </c>
      <c r="B1895" s="1" t="s">
        <v>56</v>
      </c>
      <c r="C1895" s="1" t="s">
        <v>66</v>
      </c>
      <c r="D1895" s="1" t="s">
        <v>24</v>
      </c>
      <c r="E1895" s="1">
        <v>2</v>
      </c>
    </row>
    <row r="1896" spans="1:5" ht="18" x14ac:dyDescent="0.35">
      <c r="A1896" s="1" t="s">
        <v>1908</v>
      </c>
      <c r="B1896" s="1" t="s">
        <v>31</v>
      </c>
      <c r="C1896" s="1" t="s">
        <v>23</v>
      </c>
      <c r="D1896" s="1" t="s">
        <v>34</v>
      </c>
      <c r="E1896" s="1">
        <v>2</v>
      </c>
    </row>
    <row r="1897" spans="1:5" ht="18" x14ac:dyDescent="0.35">
      <c r="A1897" s="1" t="s">
        <v>1909</v>
      </c>
      <c r="B1897" s="1" t="s">
        <v>73</v>
      </c>
      <c r="C1897" s="1" t="s">
        <v>82</v>
      </c>
      <c r="D1897" s="1" t="s">
        <v>25</v>
      </c>
      <c r="E1897" s="1">
        <v>5</v>
      </c>
    </row>
    <row r="1898" spans="1:5" ht="18" x14ac:dyDescent="0.35">
      <c r="A1898" s="1" t="s">
        <v>1910</v>
      </c>
      <c r="B1898" s="1" t="s">
        <v>2064</v>
      </c>
      <c r="C1898" s="1" t="s">
        <v>92</v>
      </c>
      <c r="D1898" s="1" t="s">
        <v>34</v>
      </c>
      <c r="E1898" s="1">
        <v>2</v>
      </c>
    </row>
    <row r="1899" spans="1:5" ht="18" x14ac:dyDescent="0.35">
      <c r="A1899" s="1" t="s">
        <v>1911</v>
      </c>
      <c r="B1899" s="1" t="s">
        <v>73</v>
      </c>
      <c r="C1899" s="1" t="s">
        <v>92</v>
      </c>
      <c r="D1899" s="1" t="s">
        <v>25</v>
      </c>
      <c r="E1899" s="1">
        <v>5</v>
      </c>
    </row>
    <row r="1900" spans="1:5" ht="18" x14ac:dyDescent="0.35">
      <c r="A1900" s="1" t="s">
        <v>1912</v>
      </c>
      <c r="B1900" s="1" t="s">
        <v>44</v>
      </c>
      <c r="C1900" s="1" t="s">
        <v>23</v>
      </c>
      <c r="D1900" s="1" t="s">
        <v>25</v>
      </c>
      <c r="E1900" s="1">
        <v>1</v>
      </c>
    </row>
    <row r="1901" spans="1:5" ht="18" x14ac:dyDescent="0.35">
      <c r="A1901" s="1" t="s">
        <v>1913</v>
      </c>
      <c r="B1901" s="1" t="s">
        <v>21</v>
      </c>
      <c r="C1901" s="1" t="s">
        <v>50</v>
      </c>
      <c r="D1901" s="1" t="s">
        <v>34</v>
      </c>
      <c r="E1901" s="1">
        <v>2</v>
      </c>
    </row>
    <row r="1902" spans="1:5" ht="18" x14ac:dyDescent="0.35">
      <c r="A1902" s="1" t="s">
        <v>1914</v>
      </c>
      <c r="B1902" s="1" t="s">
        <v>21</v>
      </c>
      <c r="C1902" s="1" t="s">
        <v>33</v>
      </c>
      <c r="D1902" s="1" t="s">
        <v>34</v>
      </c>
      <c r="E1902" s="1">
        <v>3</v>
      </c>
    </row>
    <row r="1903" spans="1:5" ht="18" x14ac:dyDescent="0.35">
      <c r="A1903" s="1" t="s">
        <v>1915</v>
      </c>
      <c r="B1903" s="1" t="s">
        <v>2064</v>
      </c>
      <c r="C1903" s="1" t="s">
        <v>61</v>
      </c>
      <c r="D1903" s="1" t="s">
        <v>57</v>
      </c>
      <c r="E1903" s="1">
        <v>4</v>
      </c>
    </row>
    <row r="1904" spans="1:5" ht="18" x14ac:dyDescent="0.35">
      <c r="A1904" s="1" t="s">
        <v>1916</v>
      </c>
      <c r="B1904" s="1" t="s">
        <v>21</v>
      </c>
      <c r="C1904" s="1" t="s">
        <v>92</v>
      </c>
      <c r="D1904" s="1" t="s">
        <v>57</v>
      </c>
      <c r="E1904" s="1">
        <v>2</v>
      </c>
    </row>
    <row r="1905" spans="1:5" ht="18" x14ac:dyDescent="0.35">
      <c r="A1905" s="1" t="s">
        <v>1917</v>
      </c>
      <c r="B1905" s="1" t="s">
        <v>56</v>
      </c>
      <c r="C1905" s="1" t="s">
        <v>23</v>
      </c>
      <c r="D1905" s="1" t="s">
        <v>25</v>
      </c>
      <c r="E1905" s="1">
        <v>2</v>
      </c>
    </row>
    <row r="1906" spans="1:5" ht="18" x14ac:dyDescent="0.35">
      <c r="A1906" s="1" t="s">
        <v>1918</v>
      </c>
      <c r="B1906" s="1" t="s">
        <v>56</v>
      </c>
      <c r="C1906" s="1" t="s">
        <v>23</v>
      </c>
      <c r="D1906" s="1" t="s">
        <v>34</v>
      </c>
      <c r="E1906" s="1">
        <v>1</v>
      </c>
    </row>
    <row r="1907" spans="1:5" ht="18" x14ac:dyDescent="0.35">
      <c r="A1907" s="1" t="s">
        <v>1919</v>
      </c>
      <c r="B1907" s="1" t="s">
        <v>21</v>
      </c>
      <c r="C1907" s="1" t="s">
        <v>61</v>
      </c>
      <c r="D1907" s="1" t="s">
        <v>57</v>
      </c>
      <c r="E1907" s="1">
        <v>4</v>
      </c>
    </row>
    <row r="1908" spans="1:5" ht="18" x14ac:dyDescent="0.35">
      <c r="A1908" s="1" t="s">
        <v>1920</v>
      </c>
      <c r="B1908" s="1" t="s">
        <v>70</v>
      </c>
      <c r="C1908" s="1" t="s">
        <v>66</v>
      </c>
      <c r="D1908" s="1" t="s">
        <v>25</v>
      </c>
      <c r="E1908" s="1">
        <v>4</v>
      </c>
    </row>
    <row r="1909" spans="1:5" ht="18" x14ac:dyDescent="0.35">
      <c r="A1909" s="1" t="s">
        <v>1921</v>
      </c>
      <c r="B1909" s="1" t="s">
        <v>44</v>
      </c>
      <c r="C1909" s="1" t="s">
        <v>61</v>
      </c>
      <c r="D1909" s="1" t="s">
        <v>34</v>
      </c>
      <c r="E1909" s="1">
        <v>4</v>
      </c>
    </row>
    <row r="1910" spans="1:5" ht="18" x14ac:dyDescent="0.35">
      <c r="A1910" s="1" t="s">
        <v>1922</v>
      </c>
      <c r="B1910" s="1" t="s">
        <v>73</v>
      </c>
      <c r="C1910" s="1" t="s">
        <v>33</v>
      </c>
      <c r="D1910" s="1" t="s">
        <v>34</v>
      </c>
      <c r="E1910" s="1">
        <v>3</v>
      </c>
    </row>
    <row r="1911" spans="1:5" ht="18" x14ac:dyDescent="0.35">
      <c r="A1911" s="1" t="s">
        <v>1923</v>
      </c>
      <c r="B1911" s="1" t="s">
        <v>70</v>
      </c>
      <c r="C1911" s="1" t="s">
        <v>23</v>
      </c>
      <c r="D1911" s="1" t="s">
        <v>57</v>
      </c>
      <c r="E1911" s="1">
        <v>3</v>
      </c>
    </row>
    <row r="1912" spans="1:5" ht="18" x14ac:dyDescent="0.35">
      <c r="A1912" s="1" t="s">
        <v>1924</v>
      </c>
      <c r="B1912" s="1" t="s">
        <v>44</v>
      </c>
      <c r="C1912" s="1" t="s">
        <v>23</v>
      </c>
      <c r="D1912" s="1" t="s">
        <v>57</v>
      </c>
      <c r="E1912" s="1">
        <v>5</v>
      </c>
    </row>
    <row r="1913" spans="1:5" ht="18" x14ac:dyDescent="0.35">
      <c r="A1913" s="1" t="s">
        <v>1925</v>
      </c>
      <c r="B1913" s="1" t="s">
        <v>70</v>
      </c>
      <c r="C1913" s="1" t="s">
        <v>92</v>
      </c>
      <c r="D1913" s="1" t="s">
        <v>24</v>
      </c>
      <c r="E1913" s="1">
        <v>2</v>
      </c>
    </row>
    <row r="1914" spans="1:5" ht="18" x14ac:dyDescent="0.35">
      <c r="A1914" s="1" t="s">
        <v>1926</v>
      </c>
      <c r="B1914" s="1" t="s">
        <v>73</v>
      </c>
      <c r="C1914" s="1" t="s">
        <v>82</v>
      </c>
      <c r="D1914" s="1" t="s">
        <v>25</v>
      </c>
      <c r="E1914" s="1">
        <v>1</v>
      </c>
    </row>
    <row r="1915" spans="1:5" ht="18" x14ac:dyDescent="0.35">
      <c r="A1915" s="1" t="s">
        <v>1927</v>
      </c>
      <c r="B1915" s="1" t="s">
        <v>2064</v>
      </c>
      <c r="C1915" s="1" t="s">
        <v>61</v>
      </c>
      <c r="D1915" s="1" t="s">
        <v>24</v>
      </c>
      <c r="E1915" s="1">
        <v>5</v>
      </c>
    </row>
    <row r="1916" spans="1:5" ht="18" x14ac:dyDescent="0.35">
      <c r="A1916" s="1" t="s">
        <v>1928</v>
      </c>
      <c r="B1916" s="1" t="s">
        <v>44</v>
      </c>
      <c r="C1916" s="1" t="s">
        <v>61</v>
      </c>
      <c r="D1916" s="1" t="s">
        <v>24</v>
      </c>
      <c r="E1916" s="1">
        <v>3</v>
      </c>
    </row>
    <row r="1917" spans="1:5" ht="18" x14ac:dyDescent="0.35">
      <c r="A1917" s="1" t="s">
        <v>1929</v>
      </c>
      <c r="B1917" s="1" t="s">
        <v>21</v>
      </c>
      <c r="C1917" s="1" t="s">
        <v>92</v>
      </c>
      <c r="D1917" s="1" t="s">
        <v>34</v>
      </c>
      <c r="E1917" s="1">
        <v>3</v>
      </c>
    </row>
    <row r="1918" spans="1:5" ht="18" x14ac:dyDescent="0.35">
      <c r="A1918" s="1" t="s">
        <v>1930</v>
      </c>
      <c r="B1918" s="1" t="s">
        <v>70</v>
      </c>
      <c r="C1918" s="1" t="s">
        <v>61</v>
      </c>
      <c r="D1918" s="1" t="s">
        <v>57</v>
      </c>
      <c r="E1918" s="1">
        <v>5</v>
      </c>
    </row>
    <row r="1919" spans="1:5" ht="18" x14ac:dyDescent="0.35">
      <c r="A1919" s="1" t="s">
        <v>1931</v>
      </c>
      <c r="B1919" s="1" t="s">
        <v>73</v>
      </c>
      <c r="C1919" s="1" t="s">
        <v>23</v>
      </c>
      <c r="D1919" s="1" t="s">
        <v>25</v>
      </c>
      <c r="E1919" s="1">
        <v>4</v>
      </c>
    </row>
    <row r="1920" spans="1:5" ht="18" x14ac:dyDescent="0.35">
      <c r="A1920" s="1" t="s">
        <v>1932</v>
      </c>
      <c r="B1920" s="1" t="s">
        <v>70</v>
      </c>
      <c r="C1920" s="1" t="s">
        <v>50</v>
      </c>
      <c r="D1920" s="1" t="s">
        <v>57</v>
      </c>
      <c r="E1920" s="1">
        <v>4</v>
      </c>
    </row>
    <row r="1921" spans="1:5" ht="18" x14ac:dyDescent="0.35">
      <c r="A1921" s="1" t="s">
        <v>1933</v>
      </c>
      <c r="B1921" s="1" t="s">
        <v>73</v>
      </c>
      <c r="C1921" s="1" t="s">
        <v>66</v>
      </c>
      <c r="D1921" s="1" t="s">
        <v>34</v>
      </c>
      <c r="E1921" s="1">
        <v>4</v>
      </c>
    </row>
    <row r="1922" spans="1:5" ht="18" x14ac:dyDescent="0.35">
      <c r="A1922" s="1" t="s">
        <v>1934</v>
      </c>
      <c r="B1922" s="1" t="s">
        <v>2064</v>
      </c>
      <c r="C1922" s="1" t="s">
        <v>50</v>
      </c>
      <c r="D1922" s="1" t="s">
        <v>57</v>
      </c>
      <c r="E1922" s="1">
        <v>1</v>
      </c>
    </row>
    <row r="1923" spans="1:5" ht="18" x14ac:dyDescent="0.35">
      <c r="A1923" s="1" t="s">
        <v>1935</v>
      </c>
      <c r="B1923" s="1" t="s">
        <v>2064</v>
      </c>
      <c r="C1923" s="1" t="s">
        <v>33</v>
      </c>
      <c r="D1923" s="1" t="s">
        <v>24</v>
      </c>
      <c r="E1923" s="1">
        <v>3</v>
      </c>
    </row>
    <row r="1924" spans="1:5" ht="18" x14ac:dyDescent="0.35">
      <c r="A1924" s="1" t="s">
        <v>1936</v>
      </c>
      <c r="B1924" s="1" t="s">
        <v>31</v>
      </c>
      <c r="C1924" s="1" t="s">
        <v>66</v>
      </c>
      <c r="D1924" s="1" t="s">
        <v>34</v>
      </c>
      <c r="E1924" s="1">
        <v>2</v>
      </c>
    </row>
    <row r="1925" spans="1:5" ht="18" x14ac:dyDescent="0.35">
      <c r="A1925" s="1" t="s">
        <v>1937</v>
      </c>
      <c r="B1925" s="1" t="s">
        <v>56</v>
      </c>
      <c r="C1925" s="1" t="s">
        <v>61</v>
      </c>
      <c r="D1925" s="1" t="s">
        <v>24</v>
      </c>
      <c r="E1925" s="1">
        <v>4</v>
      </c>
    </row>
    <row r="1926" spans="1:5" ht="18" x14ac:dyDescent="0.35">
      <c r="A1926" s="1" t="s">
        <v>1938</v>
      </c>
      <c r="B1926" s="1" t="s">
        <v>70</v>
      </c>
      <c r="C1926" s="1" t="s">
        <v>61</v>
      </c>
      <c r="D1926" s="1" t="s">
        <v>57</v>
      </c>
      <c r="E1926" s="1">
        <v>3</v>
      </c>
    </row>
    <row r="1927" spans="1:5" ht="18" x14ac:dyDescent="0.35">
      <c r="A1927" s="2" t="s">
        <v>1939</v>
      </c>
      <c r="B1927" s="1" t="s">
        <v>70</v>
      </c>
      <c r="C1927" s="1" t="s">
        <v>33</v>
      </c>
      <c r="D1927" s="1" t="s">
        <v>24</v>
      </c>
      <c r="E1927" s="1">
        <v>3</v>
      </c>
    </row>
    <row r="1928" spans="1:5" ht="18" x14ac:dyDescent="0.35">
      <c r="A1928" s="1" t="s">
        <v>1940</v>
      </c>
      <c r="B1928" s="1" t="s">
        <v>70</v>
      </c>
      <c r="C1928" s="1" t="s">
        <v>23</v>
      </c>
      <c r="D1928" s="1" t="s">
        <v>57</v>
      </c>
      <c r="E1928" s="1">
        <v>3</v>
      </c>
    </row>
    <row r="1929" spans="1:5" ht="18" x14ac:dyDescent="0.35">
      <c r="A1929" s="1" t="s">
        <v>1941</v>
      </c>
      <c r="B1929" s="1" t="s">
        <v>31</v>
      </c>
      <c r="C1929" s="1" t="s">
        <v>61</v>
      </c>
      <c r="D1929" s="1" t="s">
        <v>34</v>
      </c>
      <c r="E1929" s="1">
        <v>2</v>
      </c>
    </row>
    <row r="1930" spans="1:5" ht="18" x14ac:dyDescent="0.35">
      <c r="A1930" s="1" t="s">
        <v>1942</v>
      </c>
      <c r="B1930" s="1" t="s">
        <v>21</v>
      </c>
      <c r="C1930" s="1" t="s">
        <v>66</v>
      </c>
      <c r="D1930" s="1" t="s">
        <v>57</v>
      </c>
      <c r="E1930" s="1">
        <v>3</v>
      </c>
    </row>
    <row r="1931" spans="1:5" ht="18" x14ac:dyDescent="0.35">
      <c r="A1931" s="1" t="s">
        <v>1943</v>
      </c>
      <c r="B1931" s="1" t="s">
        <v>73</v>
      </c>
      <c r="C1931" s="1" t="s">
        <v>23</v>
      </c>
      <c r="D1931" s="1" t="s">
        <v>25</v>
      </c>
      <c r="E1931" s="1">
        <v>1</v>
      </c>
    </row>
    <row r="1932" spans="1:5" ht="18" x14ac:dyDescent="0.35">
      <c r="A1932" s="1" t="s">
        <v>1944</v>
      </c>
      <c r="B1932" s="1" t="s">
        <v>70</v>
      </c>
      <c r="C1932" s="1" t="s">
        <v>33</v>
      </c>
      <c r="D1932" s="1" t="s">
        <v>25</v>
      </c>
      <c r="E1932" s="1">
        <v>1</v>
      </c>
    </row>
    <row r="1933" spans="1:5" ht="18" x14ac:dyDescent="0.35">
      <c r="A1933" s="1" t="s">
        <v>1945</v>
      </c>
      <c r="B1933" s="1" t="s">
        <v>2064</v>
      </c>
      <c r="C1933" s="1" t="s">
        <v>92</v>
      </c>
      <c r="D1933" s="1" t="s">
        <v>57</v>
      </c>
      <c r="E1933" s="1">
        <v>2</v>
      </c>
    </row>
    <row r="1934" spans="1:5" ht="18" x14ac:dyDescent="0.35">
      <c r="A1934" s="1" t="s">
        <v>1946</v>
      </c>
      <c r="B1934" s="1" t="s">
        <v>2064</v>
      </c>
      <c r="C1934" s="1" t="s">
        <v>92</v>
      </c>
      <c r="D1934" s="1" t="s">
        <v>24</v>
      </c>
      <c r="E1934" s="1">
        <v>2</v>
      </c>
    </row>
    <row r="1935" spans="1:5" ht="18" x14ac:dyDescent="0.35">
      <c r="A1935" s="1" t="s">
        <v>1947</v>
      </c>
      <c r="B1935" s="1" t="s">
        <v>21</v>
      </c>
      <c r="C1935" s="1" t="s">
        <v>23</v>
      </c>
      <c r="D1935" s="1" t="s">
        <v>25</v>
      </c>
      <c r="E1935" s="1">
        <v>5</v>
      </c>
    </row>
    <row r="1936" spans="1:5" ht="18" x14ac:dyDescent="0.35">
      <c r="A1936" s="1" t="s">
        <v>1948</v>
      </c>
      <c r="B1936" s="1" t="s">
        <v>21</v>
      </c>
      <c r="C1936" s="1" t="s">
        <v>82</v>
      </c>
      <c r="D1936" s="1" t="s">
        <v>57</v>
      </c>
      <c r="E1936" s="1">
        <v>1</v>
      </c>
    </row>
    <row r="1937" spans="1:5" ht="18" x14ac:dyDescent="0.35">
      <c r="A1937" s="1" t="s">
        <v>1949</v>
      </c>
      <c r="B1937" s="1" t="s">
        <v>21</v>
      </c>
      <c r="C1937" s="1" t="s">
        <v>23</v>
      </c>
      <c r="D1937" s="1" t="s">
        <v>34</v>
      </c>
      <c r="E1937" s="1">
        <v>4</v>
      </c>
    </row>
    <row r="1938" spans="1:5" ht="18" x14ac:dyDescent="0.35">
      <c r="A1938" s="1" t="s">
        <v>1950</v>
      </c>
      <c r="B1938" s="1" t="s">
        <v>73</v>
      </c>
      <c r="C1938" s="1" t="s">
        <v>61</v>
      </c>
      <c r="D1938" s="1" t="s">
        <v>24</v>
      </c>
      <c r="E1938" s="1">
        <v>5</v>
      </c>
    </row>
    <row r="1939" spans="1:5" ht="18" x14ac:dyDescent="0.35">
      <c r="A1939" s="1" t="s">
        <v>1951</v>
      </c>
      <c r="B1939" s="1" t="s">
        <v>44</v>
      </c>
      <c r="C1939" s="1" t="s">
        <v>33</v>
      </c>
      <c r="D1939" s="1" t="s">
        <v>57</v>
      </c>
      <c r="E1939" s="1">
        <v>3</v>
      </c>
    </row>
    <row r="1940" spans="1:5" ht="18" x14ac:dyDescent="0.35">
      <c r="A1940" s="1" t="s">
        <v>1952</v>
      </c>
      <c r="B1940" s="1" t="s">
        <v>70</v>
      </c>
      <c r="C1940" s="1" t="s">
        <v>61</v>
      </c>
      <c r="D1940" s="1" t="s">
        <v>24</v>
      </c>
      <c r="E1940" s="1">
        <v>2</v>
      </c>
    </row>
    <row r="1941" spans="1:5" ht="18" x14ac:dyDescent="0.35">
      <c r="A1941" s="1" t="s">
        <v>1953</v>
      </c>
      <c r="B1941" s="1" t="s">
        <v>70</v>
      </c>
      <c r="C1941" s="1" t="s">
        <v>66</v>
      </c>
      <c r="D1941" s="1" t="s">
        <v>25</v>
      </c>
      <c r="E1941" s="1">
        <v>2</v>
      </c>
    </row>
    <row r="1942" spans="1:5" ht="18" x14ac:dyDescent="0.35">
      <c r="A1942" s="1" t="s">
        <v>1954</v>
      </c>
      <c r="B1942" s="1" t="s">
        <v>56</v>
      </c>
      <c r="C1942" s="1" t="s">
        <v>92</v>
      </c>
      <c r="D1942" s="1" t="s">
        <v>24</v>
      </c>
      <c r="E1942" s="1">
        <v>1</v>
      </c>
    </row>
    <row r="1943" spans="1:5" ht="18" x14ac:dyDescent="0.35">
      <c r="A1943" s="1" t="s">
        <v>1955</v>
      </c>
      <c r="B1943" s="1" t="s">
        <v>70</v>
      </c>
      <c r="C1943" s="1" t="s">
        <v>61</v>
      </c>
      <c r="D1943" s="1" t="s">
        <v>34</v>
      </c>
      <c r="E1943" s="1">
        <v>1</v>
      </c>
    </row>
    <row r="1944" spans="1:5" ht="18" x14ac:dyDescent="0.35">
      <c r="A1944" s="1" t="s">
        <v>1956</v>
      </c>
      <c r="B1944" s="1" t="s">
        <v>70</v>
      </c>
      <c r="C1944" s="1" t="s">
        <v>92</v>
      </c>
      <c r="D1944" s="1" t="s">
        <v>34</v>
      </c>
      <c r="E1944" s="1">
        <v>2</v>
      </c>
    </row>
    <row r="1945" spans="1:5" ht="18" x14ac:dyDescent="0.35">
      <c r="A1945" s="1" t="s">
        <v>1957</v>
      </c>
      <c r="B1945" s="1" t="s">
        <v>21</v>
      </c>
      <c r="C1945" s="1" t="s">
        <v>50</v>
      </c>
      <c r="D1945" s="1" t="s">
        <v>34</v>
      </c>
      <c r="E1945" s="1">
        <v>2</v>
      </c>
    </row>
    <row r="1946" spans="1:5" ht="18" x14ac:dyDescent="0.35">
      <c r="A1946" s="1" t="s">
        <v>1958</v>
      </c>
      <c r="B1946" s="1" t="s">
        <v>2064</v>
      </c>
      <c r="C1946" s="1" t="s">
        <v>61</v>
      </c>
      <c r="D1946" s="1" t="s">
        <v>57</v>
      </c>
      <c r="E1946" s="1">
        <v>1</v>
      </c>
    </row>
    <row r="1947" spans="1:5" ht="18" x14ac:dyDescent="0.35">
      <c r="A1947" s="1" t="s">
        <v>1959</v>
      </c>
      <c r="B1947" s="1" t="s">
        <v>73</v>
      </c>
      <c r="C1947" s="1" t="s">
        <v>82</v>
      </c>
      <c r="D1947" s="1" t="s">
        <v>34</v>
      </c>
      <c r="E1947" s="1">
        <v>4</v>
      </c>
    </row>
    <row r="1948" spans="1:5" ht="18" x14ac:dyDescent="0.35">
      <c r="A1948" s="1" t="s">
        <v>1960</v>
      </c>
      <c r="B1948" s="1" t="s">
        <v>73</v>
      </c>
      <c r="C1948" s="1" t="s">
        <v>50</v>
      </c>
      <c r="D1948" s="1" t="s">
        <v>25</v>
      </c>
      <c r="E1948" s="1">
        <v>1</v>
      </c>
    </row>
    <row r="1949" spans="1:5" ht="18" x14ac:dyDescent="0.35">
      <c r="A1949" s="1" t="s">
        <v>1961</v>
      </c>
      <c r="B1949" s="1" t="s">
        <v>44</v>
      </c>
      <c r="C1949" s="1" t="s">
        <v>23</v>
      </c>
      <c r="D1949" s="1" t="s">
        <v>57</v>
      </c>
      <c r="E1949" s="1">
        <v>2</v>
      </c>
    </row>
    <row r="1950" spans="1:5" ht="18" x14ac:dyDescent="0.35">
      <c r="A1950" s="1" t="s">
        <v>1962</v>
      </c>
      <c r="B1950" s="1" t="s">
        <v>21</v>
      </c>
      <c r="C1950" s="1" t="s">
        <v>50</v>
      </c>
      <c r="D1950" s="1" t="s">
        <v>25</v>
      </c>
      <c r="E1950" s="1">
        <v>5</v>
      </c>
    </row>
    <row r="1951" spans="1:5" ht="18" x14ac:dyDescent="0.35">
      <c r="A1951" s="1" t="s">
        <v>1963</v>
      </c>
      <c r="B1951" s="1" t="s">
        <v>2064</v>
      </c>
      <c r="C1951" s="1" t="s">
        <v>92</v>
      </c>
      <c r="D1951" s="1" t="s">
        <v>24</v>
      </c>
      <c r="E1951" s="1">
        <v>4</v>
      </c>
    </row>
    <row r="1952" spans="1:5" ht="18" x14ac:dyDescent="0.35">
      <c r="A1952" s="1" t="s">
        <v>1964</v>
      </c>
      <c r="B1952" s="1" t="s">
        <v>70</v>
      </c>
      <c r="C1952" s="1" t="s">
        <v>82</v>
      </c>
      <c r="D1952" s="1" t="s">
        <v>34</v>
      </c>
      <c r="E1952" s="1">
        <v>2</v>
      </c>
    </row>
    <row r="1953" spans="1:5" ht="18" x14ac:dyDescent="0.35">
      <c r="A1953" s="1" t="s">
        <v>1965</v>
      </c>
      <c r="B1953" s="1" t="s">
        <v>2064</v>
      </c>
      <c r="C1953" s="1" t="s">
        <v>61</v>
      </c>
      <c r="D1953" s="1" t="s">
        <v>34</v>
      </c>
      <c r="E1953" s="1">
        <v>3</v>
      </c>
    </row>
    <row r="1954" spans="1:5" ht="18" x14ac:dyDescent="0.35">
      <c r="A1954" s="1" t="s">
        <v>1966</v>
      </c>
      <c r="B1954" s="1" t="s">
        <v>70</v>
      </c>
      <c r="C1954" s="1" t="s">
        <v>92</v>
      </c>
      <c r="D1954" s="1" t="s">
        <v>25</v>
      </c>
      <c r="E1954" s="1">
        <v>1</v>
      </c>
    </row>
    <row r="1955" spans="1:5" ht="18" x14ac:dyDescent="0.35">
      <c r="A1955" s="1" t="s">
        <v>1967</v>
      </c>
      <c r="B1955" s="1" t="s">
        <v>44</v>
      </c>
      <c r="C1955" s="1" t="s">
        <v>66</v>
      </c>
      <c r="D1955" s="1" t="s">
        <v>24</v>
      </c>
      <c r="E1955" s="1">
        <v>4</v>
      </c>
    </row>
    <row r="1956" spans="1:5" ht="18" x14ac:dyDescent="0.35">
      <c r="A1956" s="1" t="s">
        <v>1968</v>
      </c>
      <c r="B1956" s="1" t="s">
        <v>2064</v>
      </c>
      <c r="C1956" s="1" t="s">
        <v>82</v>
      </c>
      <c r="D1956" s="1" t="s">
        <v>25</v>
      </c>
      <c r="E1956" s="1">
        <v>3</v>
      </c>
    </row>
    <row r="1957" spans="1:5" ht="18" x14ac:dyDescent="0.35">
      <c r="A1957" s="1" t="s">
        <v>1969</v>
      </c>
      <c r="B1957" s="1" t="s">
        <v>73</v>
      </c>
      <c r="C1957" s="1" t="s">
        <v>92</v>
      </c>
      <c r="D1957" s="1" t="s">
        <v>24</v>
      </c>
      <c r="E1957" s="1">
        <v>4</v>
      </c>
    </row>
    <row r="1958" spans="1:5" ht="18" x14ac:dyDescent="0.35">
      <c r="A1958" s="1" t="s">
        <v>1970</v>
      </c>
      <c r="B1958" s="1" t="s">
        <v>44</v>
      </c>
      <c r="C1958" s="1" t="s">
        <v>66</v>
      </c>
      <c r="D1958" s="1" t="s">
        <v>34</v>
      </c>
      <c r="E1958" s="1">
        <v>5</v>
      </c>
    </row>
    <row r="1959" spans="1:5" ht="18" x14ac:dyDescent="0.35">
      <c r="A1959" s="2">
        <v>617000000</v>
      </c>
      <c r="B1959" s="1" t="s">
        <v>44</v>
      </c>
      <c r="C1959" s="1" t="s">
        <v>23</v>
      </c>
      <c r="D1959" s="1" t="s">
        <v>34</v>
      </c>
      <c r="E1959" s="1">
        <v>1</v>
      </c>
    </row>
    <row r="1960" spans="1:5" ht="18" x14ac:dyDescent="0.35">
      <c r="A1960" s="1" t="s">
        <v>1971</v>
      </c>
      <c r="B1960" s="1" t="s">
        <v>44</v>
      </c>
      <c r="C1960" s="1" t="s">
        <v>66</v>
      </c>
      <c r="D1960" s="1" t="s">
        <v>34</v>
      </c>
      <c r="E1960" s="1">
        <v>5</v>
      </c>
    </row>
    <row r="1961" spans="1:5" ht="18" x14ac:dyDescent="0.35">
      <c r="A1961" s="1" t="s">
        <v>1972</v>
      </c>
      <c r="B1961" s="1" t="s">
        <v>56</v>
      </c>
      <c r="C1961" s="1" t="s">
        <v>61</v>
      </c>
      <c r="D1961" s="1" t="s">
        <v>24</v>
      </c>
      <c r="E1961" s="1">
        <v>1</v>
      </c>
    </row>
    <row r="1962" spans="1:5" ht="18" x14ac:dyDescent="0.35">
      <c r="A1962" s="1" t="s">
        <v>1973</v>
      </c>
      <c r="B1962" s="1" t="s">
        <v>21</v>
      </c>
      <c r="C1962" s="1" t="s">
        <v>50</v>
      </c>
      <c r="D1962" s="1" t="s">
        <v>25</v>
      </c>
      <c r="E1962" s="1">
        <v>4</v>
      </c>
    </row>
    <row r="1963" spans="1:5" ht="18" x14ac:dyDescent="0.35">
      <c r="A1963" s="1" t="s">
        <v>1974</v>
      </c>
      <c r="B1963" s="1" t="s">
        <v>44</v>
      </c>
      <c r="C1963" s="1" t="s">
        <v>50</v>
      </c>
      <c r="D1963" s="1" t="s">
        <v>25</v>
      </c>
      <c r="E1963" s="1">
        <v>4</v>
      </c>
    </row>
    <row r="1964" spans="1:5" ht="18" x14ac:dyDescent="0.35">
      <c r="A1964" s="1" t="s">
        <v>1975</v>
      </c>
      <c r="B1964" s="1" t="s">
        <v>2064</v>
      </c>
      <c r="C1964" s="1" t="s">
        <v>33</v>
      </c>
      <c r="D1964" s="1" t="s">
        <v>24</v>
      </c>
      <c r="E1964" s="1">
        <v>1</v>
      </c>
    </row>
    <row r="1965" spans="1:5" ht="18" x14ac:dyDescent="0.35">
      <c r="A1965" s="1" t="s">
        <v>1976</v>
      </c>
      <c r="B1965" s="1" t="s">
        <v>56</v>
      </c>
      <c r="C1965" s="1" t="s">
        <v>61</v>
      </c>
      <c r="D1965" s="1" t="s">
        <v>24</v>
      </c>
      <c r="E1965" s="1">
        <v>1</v>
      </c>
    </row>
    <row r="1966" spans="1:5" ht="18" x14ac:dyDescent="0.35">
      <c r="A1966" s="1" t="s">
        <v>1977</v>
      </c>
      <c r="B1966" s="1" t="s">
        <v>21</v>
      </c>
      <c r="C1966" s="1" t="s">
        <v>23</v>
      </c>
      <c r="D1966" s="1" t="s">
        <v>57</v>
      </c>
      <c r="E1966" s="1">
        <v>5</v>
      </c>
    </row>
    <row r="1967" spans="1:5" ht="18" x14ac:dyDescent="0.35">
      <c r="A1967" s="1" t="s">
        <v>1978</v>
      </c>
      <c r="B1967" s="1" t="s">
        <v>21</v>
      </c>
      <c r="C1967" s="1" t="s">
        <v>23</v>
      </c>
      <c r="D1967" s="1" t="s">
        <v>57</v>
      </c>
      <c r="E1967" s="1">
        <v>2</v>
      </c>
    </row>
    <row r="1968" spans="1:5" ht="18" x14ac:dyDescent="0.35">
      <c r="A1968" s="1" t="s">
        <v>1979</v>
      </c>
      <c r="B1968" s="1" t="s">
        <v>2064</v>
      </c>
      <c r="C1968" s="1" t="s">
        <v>61</v>
      </c>
      <c r="D1968" s="1" t="s">
        <v>34</v>
      </c>
      <c r="E1968" s="1">
        <v>4</v>
      </c>
    </row>
    <row r="1969" spans="1:5" ht="18" x14ac:dyDescent="0.35">
      <c r="A1969" s="1" t="s">
        <v>1980</v>
      </c>
      <c r="B1969" s="1" t="s">
        <v>70</v>
      </c>
      <c r="C1969" s="1" t="s">
        <v>23</v>
      </c>
      <c r="D1969" s="1" t="s">
        <v>24</v>
      </c>
      <c r="E1969" s="1">
        <v>2</v>
      </c>
    </row>
    <row r="1970" spans="1:5" ht="18" x14ac:dyDescent="0.35">
      <c r="A1970" s="1" t="s">
        <v>1981</v>
      </c>
      <c r="B1970" s="1" t="s">
        <v>2064</v>
      </c>
      <c r="C1970" s="1" t="s">
        <v>50</v>
      </c>
      <c r="D1970" s="1" t="s">
        <v>57</v>
      </c>
      <c r="E1970" s="1">
        <v>3</v>
      </c>
    </row>
    <row r="1971" spans="1:5" ht="18" x14ac:dyDescent="0.35">
      <c r="A1971" s="1" t="s">
        <v>1982</v>
      </c>
      <c r="B1971" s="1" t="s">
        <v>44</v>
      </c>
      <c r="C1971" s="1" t="s">
        <v>33</v>
      </c>
      <c r="D1971" s="1" t="s">
        <v>34</v>
      </c>
      <c r="E1971" s="1">
        <v>1</v>
      </c>
    </row>
    <row r="1972" spans="1:5" ht="18" x14ac:dyDescent="0.35">
      <c r="A1972" s="1" t="s">
        <v>1983</v>
      </c>
      <c r="B1972" s="1" t="s">
        <v>73</v>
      </c>
      <c r="C1972" s="1" t="s">
        <v>33</v>
      </c>
      <c r="D1972" s="1" t="s">
        <v>25</v>
      </c>
      <c r="E1972" s="1">
        <v>4</v>
      </c>
    </row>
    <row r="1973" spans="1:5" ht="18" x14ac:dyDescent="0.35">
      <c r="A1973" s="1" t="s">
        <v>1984</v>
      </c>
      <c r="B1973" s="1" t="s">
        <v>56</v>
      </c>
      <c r="C1973" s="1" t="s">
        <v>23</v>
      </c>
      <c r="D1973" s="1" t="s">
        <v>34</v>
      </c>
      <c r="E1973" s="1">
        <v>3</v>
      </c>
    </row>
    <row r="1974" spans="1:5" ht="18" x14ac:dyDescent="0.35">
      <c r="A1974" s="1" t="s">
        <v>1985</v>
      </c>
      <c r="B1974" s="1" t="s">
        <v>44</v>
      </c>
      <c r="C1974" s="1" t="s">
        <v>92</v>
      </c>
      <c r="D1974" s="1" t="s">
        <v>25</v>
      </c>
      <c r="E1974" s="1">
        <v>4</v>
      </c>
    </row>
    <row r="1975" spans="1:5" ht="18" x14ac:dyDescent="0.35">
      <c r="A1975" s="1" t="s">
        <v>1986</v>
      </c>
      <c r="B1975" s="1" t="s">
        <v>31</v>
      </c>
      <c r="C1975" s="1" t="s">
        <v>33</v>
      </c>
      <c r="D1975" s="1" t="s">
        <v>24</v>
      </c>
      <c r="E1975" s="1">
        <v>1</v>
      </c>
    </row>
    <row r="1976" spans="1:5" ht="18" x14ac:dyDescent="0.35">
      <c r="A1976" s="1" t="s">
        <v>1987</v>
      </c>
      <c r="B1976" s="1" t="s">
        <v>44</v>
      </c>
      <c r="C1976" s="1" t="s">
        <v>33</v>
      </c>
      <c r="D1976" s="1" t="s">
        <v>34</v>
      </c>
      <c r="E1976" s="1">
        <v>4</v>
      </c>
    </row>
    <row r="1977" spans="1:5" ht="18" x14ac:dyDescent="0.35">
      <c r="A1977" s="1" t="s">
        <v>1988</v>
      </c>
      <c r="B1977" s="1" t="s">
        <v>73</v>
      </c>
      <c r="C1977" s="1" t="s">
        <v>50</v>
      </c>
      <c r="D1977" s="1" t="s">
        <v>34</v>
      </c>
      <c r="E1977" s="1">
        <v>5</v>
      </c>
    </row>
    <row r="1978" spans="1:5" ht="18" x14ac:dyDescent="0.35">
      <c r="A1978" s="1" t="s">
        <v>1989</v>
      </c>
      <c r="B1978" s="1" t="s">
        <v>73</v>
      </c>
      <c r="C1978" s="1" t="s">
        <v>66</v>
      </c>
      <c r="D1978" s="1" t="s">
        <v>57</v>
      </c>
      <c r="E1978" s="1">
        <v>5</v>
      </c>
    </row>
    <row r="1979" spans="1:5" ht="18" x14ac:dyDescent="0.35">
      <c r="A1979" s="1" t="s">
        <v>1990</v>
      </c>
      <c r="B1979" s="1" t="s">
        <v>56</v>
      </c>
      <c r="C1979" s="1" t="s">
        <v>92</v>
      </c>
      <c r="D1979" s="1" t="s">
        <v>25</v>
      </c>
      <c r="E1979" s="1">
        <v>2</v>
      </c>
    </row>
    <row r="1980" spans="1:5" ht="18" x14ac:dyDescent="0.35">
      <c r="A1980" s="1" t="s">
        <v>1991</v>
      </c>
      <c r="B1980" s="1" t="s">
        <v>2064</v>
      </c>
      <c r="C1980" s="1" t="s">
        <v>33</v>
      </c>
      <c r="D1980" s="1" t="s">
        <v>57</v>
      </c>
      <c r="E1980" s="1">
        <v>4</v>
      </c>
    </row>
    <row r="1981" spans="1:5" ht="18" x14ac:dyDescent="0.35">
      <c r="A1981" s="1" t="s">
        <v>1992</v>
      </c>
      <c r="B1981" s="1" t="s">
        <v>21</v>
      </c>
      <c r="C1981" s="1" t="s">
        <v>23</v>
      </c>
      <c r="D1981" s="1" t="s">
        <v>34</v>
      </c>
      <c r="E1981" s="1">
        <v>5</v>
      </c>
    </row>
    <row r="1982" spans="1:5" ht="18" x14ac:dyDescent="0.35">
      <c r="A1982" s="1" t="s">
        <v>1993</v>
      </c>
      <c r="B1982" s="1" t="s">
        <v>56</v>
      </c>
      <c r="C1982" s="1" t="s">
        <v>33</v>
      </c>
      <c r="D1982" s="1" t="s">
        <v>25</v>
      </c>
      <c r="E1982" s="1">
        <v>2</v>
      </c>
    </row>
    <row r="1983" spans="1:5" ht="18" x14ac:dyDescent="0.35">
      <c r="A1983" s="1" t="s">
        <v>1994</v>
      </c>
      <c r="B1983" s="1" t="s">
        <v>73</v>
      </c>
      <c r="C1983" s="1" t="s">
        <v>92</v>
      </c>
      <c r="D1983" s="1" t="s">
        <v>34</v>
      </c>
      <c r="E1983" s="1">
        <v>3</v>
      </c>
    </row>
    <row r="1984" spans="1:5" ht="18" x14ac:dyDescent="0.35">
      <c r="A1984" s="1">
        <v>10759974</v>
      </c>
      <c r="B1984" s="1" t="s">
        <v>21</v>
      </c>
      <c r="C1984" s="1" t="s">
        <v>33</v>
      </c>
      <c r="D1984" s="1" t="s">
        <v>57</v>
      </c>
      <c r="E1984" s="1">
        <v>3</v>
      </c>
    </row>
    <row r="1985" spans="1:5" ht="18" x14ac:dyDescent="0.35">
      <c r="A1985" s="1" t="s">
        <v>1995</v>
      </c>
      <c r="B1985" s="1" t="s">
        <v>31</v>
      </c>
      <c r="C1985" s="1" t="s">
        <v>82</v>
      </c>
      <c r="D1985" s="1" t="s">
        <v>34</v>
      </c>
      <c r="E1985" s="1">
        <v>1</v>
      </c>
    </row>
    <row r="1986" spans="1:5" ht="18" x14ac:dyDescent="0.35">
      <c r="A1986" s="1" t="s">
        <v>1996</v>
      </c>
      <c r="B1986" s="1" t="s">
        <v>73</v>
      </c>
      <c r="C1986" s="1" t="s">
        <v>82</v>
      </c>
      <c r="D1986" s="1" t="s">
        <v>57</v>
      </c>
      <c r="E1986" s="1">
        <v>4</v>
      </c>
    </row>
    <row r="1987" spans="1:5" ht="18" x14ac:dyDescent="0.35">
      <c r="A1987" s="1" t="s">
        <v>1997</v>
      </c>
      <c r="B1987" s="1" t="s">
        <v>73</v>
      </c>
      <c r="C1987" s="1" t="s">
        <v>33</v>
      </c>
      <c r="D1987" s="1" t="s">
        <v>25</v>
      </c>
      <c r="E1987" s="1">
        <v>1</v>
      </c>
    </row>
    <row r="1988" spans="1:5" ht="18" x14ac:dyDescent="0.35">
      <c r="A1988" s="1" t="s">
        <v>1998</v>
      </c>
      <c r="B1988" s="1" t="s">
        <v>70</v>
      </c>
      <c r="C1988" s="1" t="s">
        <v>23</v>
      </c>
      <c r="D1988" s="1" t="s">
        <v>57</v>
      </c>
      <c r="E1988" s="1">
        <v>1</v>
      </c>
    </row>
    <row r="1989" spans="1:5" ht="18" x14ac:dyDescent="0.35">
      <c r="A1989" s="1" t="s">
        <v>1999</v>
      </c>
      <c r="B1989" s="1" t="s">
        <v>70</v>
      </c>
      <c r="C1989" s="1" t="s">
        <v>61</v>
      </c>
      <c r="D1989" s="1" t="s">
        <v>34</v>
      </c>
      <c r="E1989" s="1">
        <v>2</v>
      </c>
    </row>
    <row r="1990" spans="1:5" ht="18" x14ac:dyDescent="0.35">
      <c r="A1990" s="1" t="s">
        <v>2000</v>
      </c>
      <c r="B1990" s="1" t="s">
        <v>2064</v>
      </c>
      <c r="C1990" s="1" t="s">
        <v>66</v>
      </c>
      <c r="D1990" s="1" t="s">
        <v>34</v>
      </c>
      <c r="E1990" s="1">
        <v>4</v>
      </c>
    </row>
    <row r="1991" spans="1:5" ht="18" x14ac:dyDescent="0.35">
      <c r="A1991" s="1" t="s">
        <v>2001</v>
      </c>
      <c r="B1991" s="1" t="s">
        <v>31</v>
      </c>
      <c r="C1991" s="1" t="s">
        <v>33</v>
      </c>
      <c r="D1991" s="1" t="s">
        <v>57</v>
      </c>
      <c r="E1991" s="1">
        <v>1</v>
      </c>
    </row>
    <row r="1992" spans="1:5" ht="18" x14ac:dyDescent="0.35">
      <c r="A1992" s="1" t="s">
        <v>2002</v>
      </c>
      <c r="B1992" s="1" t="s">
        <v>21</v>
      </c>
      <c r="C1992" s="1" t="s">
        <v>50</v>
      </c>
      <c r="D1992" s="1" t="s">
        <v>34</v>
      </c>
      <c r="E1992" s="1">
        <v>3</v>
      </c>
    </row>
    <row r="1993" spans="1:5" ht="18" x14ac:dyDescent="0.35">
      <c r="A1993" s="1" t="s">
        <v>2003</v>
      </c>
      <c r="B1993" s="1" t="s">
        <v>31</v>
      </c>
      <c r="C1993" s="1" t="s">
        <v>82</v>
      </c>
      <c r="D1993" s="1" t="s">
        <v>57</v>
      </c>
      <c r="E1993" s="1">
        <v>3</v>
      </c>
    </row>
    <row r="1994" spans="1:5" ht="18" x14ac:dyDescent="0.35">
      <c r="A1994" s="1" t="s">
        <v>2004</v>
      </c>
      <c r="B1994" s="1" t="s">
        <v>21</v>
      </c>
      <c r="C1994" s="1" t="s">
        <v>50</v>
      </c>
      <c r="D1994" s="1" t="s">
        <v>25</v>
      </c>
      <c r="E1994" s="1">
        <v>2</v>
      </c>
    </row>
    <row r="1995" spans="1:5" ht="18" x14ac:dyDescent="0.35">
      <c r="A1995" s="1" t="s">
        <v>2005</v>
      </c>
      <c r="B1995" s="1" t="s">
        <v>21</v>
      </c>
      <c r="C1995" s="1" t="s">
        <v>92</v>
      </c>
      <c r="D1995" s="1" t="s">
        <v>57</v>
      </c>
      <c r="E1995" s="1">
        <v>3</v>
      </c>
    </row>
    <row r="1996" spans="1:5" ht="18" x14ac:dyDescent="0.35">
      <c r="A1996" s="2" t="s">
        <v>2006</v>
      </c>
      <c r="B1996" s="1" t="s">
        <v>56</v>
      </c>
      <c r="C1996" s="1" t="s">
        <v>66</v>
      </c>
      <c r="D1996" s="1" t="s">
        <v>24</v>
      </c>
      <c r="E1996" s="1">
        <v>5</v>
      </c>
    </row>
    <row r="1997" spans="1:5" ht="18" x14ac:dyDescent="0.35">
      <c r="A1997" s="1" t="s">
        <v>2007</v>
      </c>
      <c r="B1997" s="1" t="s">
        <v>70</v>
      </c>
      <c r="C1997" s="1" t="s">
        <v>50</v>
      </c>
      <c r="D1997" s="1" t="s">
        <v>57</v>
      </c>
      <c r="E1997" s="1">
        <v>3</v>
      </c>
    </row>
    <row r="1998" spans="1:5" ht="18" x14ac:dyDescent="0.35">
      <c r="A1998" s="1" t="s">
        <v>2008</v>
      </c>
      <c r="B1998" s="1" t="s">
        <v>56</v>
      </c>
      <c r="C1998" s="1" t="s">
        <v>23</v>
      </c>
      <c r="D1998" s="1" t="s">
        <v>34</v>
      </c>
      <c r="E1998" s="1">
        <v>2</v>
      </c>
    </row>
    <row r="1999" spans="1:5" ht="18" x14ac:dyDescent="0.35">
      <c r="A1999" s="1" t="s">
        <v>2009</v>
      </c>
      <c r="B1999" s="1" t="s">
        <v>56</v>
      </c>
      <c r="C1999" s="1" t="s">
        <v>66</v>
      </c>
      <c r="D1999" s="1" t="s">
        <v>34</v>
      </c>
      <c r="E1999" s="1">
        <v>3</v>
      </c>
    </row>
    <row r="2000" spans="1:5" ht="18" x14ac:dyDescent="0.35">
      <c r="A2000" s="1" t="s">
        <v>2010</v>
      </c>
      <c r="B2000" s="1" t="s">
        <v>44</v>
      </c>
      <c r="C2000" s="1" t="s">
        <v>61</v>
      </c>
      <c r="D2000" s="1" t="s">
        <v>57</v>
      </c>
      <c r="E2000" s="1">
        <v>1</v>
      </c>
    </row>
    <row r="2001" spans="1:5" ht="18" x14ac:dyDescent="0.35">
      <c r="A2001" s="1" t="s">
        <v>2011</v>
      </c>
      <c r="B2001" s="1" t="s">
        <v>73</v>
      </c>
      <c r="C2001" s="1" t="s">
        <v>66</v>
      </c>
      <c r="D2001" s="1" t="s">
        <v>34</v>
      </c>
      <c r="E2001" s="1">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7E593-1C3B-4778-80D9-10118643AFB3}">
  <sheetPr codeName="Sheet4"/>
  <dimension ref="A1:I2001"/>
  <sheetViews>
    <sheetView workbookViewId="0">
      <selection activeCell="G8" sqref="G8"/>
    </sheetView>
  </sheetViews>
  <sheetFormatPr defaultRowHeight="14.4" x14ac:dyDescent="0.3"/>
  <cols>
    <col min="1" max="1" width="12.21875" customWidth="1"/>
    <col min="2" max="2" width="9.109375" bestFit="1" customWidth="1"/>
    <col min="3" max="3" width="12.33203125" bestFit="1" customWidth="1"/>
    <col min="4" max="4" width="13.88671875" bestFit="1" customWidth="1"/>
    <col min="5" max="5" width="11.5546875" bestFit="1" customWidth="1"/>
  </cols>
  <sheetData>
    <row r="1" spans="1:9" ht="42" x14ac:dyDescent="0.3">
      <c r="A1" s="3" t="s">
        <v>0</v>
      </c>
      <c r="B1" s="3" t="s">
        <v>6</v>
      </c>
      <c r="C1" s="3" t="s">
        <v>7</v>
      </c>
      <c r="D1" s="3" t="s">
        <v>11</v>
      </c>
      <c r="E1" s="3" t="s">
        <v>12</v>
      </c>
      <c r="G1" s="3"/>
      <c r="H1" s="3"/>
      <c r="I1" s="3"/>
    </row>
    <row r="2" spans="1:9" ht="18" x14ac:dyDescent="0.35">
      <c r="A2" s="1" t="s">
        <v>17</v>
      </c>
      <c r="B2" s="1">
        <v>42</v>
      </c>
      <c r="C2" s="1" t="s">
        <v>22</v>
      </c>
      <c r="D2" s="1">
        <v>0</v>
      </c>
      <c r="E2" s="1" t="s">
        <v>25</v>
      </c>
    </row>
    <row r="3" spans="1:9" ht="18" x14ac:dyDescent="0.35">
      <c r="A3" s="1" t="s">
        <v>28</v>
      </c>
      <c r="B3" s="1">
        <v>34</v>
      </c>
      <c r="C3" s="1" t="s">
        <v>32</v>
      </c>
      <c r="D3" s="1">
        <v>7</v>
      </c>
      <c r="E3" s="1" t="s">
        <v>25</v>
      </c>
    </row>
    <row r="4" spans="1:9" ht="18" x14ac:dyDescent="0.35">
      <c r="A4" s="1" t="s">
        <v>37</v>
      </c>
      <c r="B4" s="1">
        <v>21</v>
      </c>
      <c r="C4" s="1" t="s">
        <v>32</v>
      </c>
      <c r="D4" s="1">
        <v>2</v>
      </c>
      <c r="E4" s="1" t="s">
        <v>40</v>
      </c>
    </row>
    <row r="5" spans="1:9" ht="18" x14ac:dyDescent="0.35">
      <c r="A5" s="1" t="s">
        <v>42</v>
      </c>
      <c r="B5" s="1">
        <v>57</v>
      </c>
      <c r="C5" s="1" t="s">
        <v>22</v>
      </c>
      <c r="D5" s="1">
        <v>4</v>
      </c>
      <c r="E5" s="1" t="s">
        <v>45</v>
      </c>
    </row>
    <row r="6" spans="1:9" ht="18" x14ac:dyDescent="0.35">
      <c r="A6" s="1" t="s">
        <v>47</v>
      </c>
      <c r="B6" s="1">
        <v>26</v>
      </c>
      <c r="C6" s="1" t="s">
        <v>22</v>
      </c>
      <c r="D6" s="1">
        <v>10</v>
      </c>
      <c r="E6" s="1" t="s">
        <v>40</v>
      </c>
    </row>
    <row r="7" spans="1:9" ht="18" x14ac:dyDescent="0.35">
      <c r="A7" s="1" t="s">
        <v>51</v>
      </c>
      <c r="B7" s="1">
        <v>74</v>
      </c>
      <c r="C7" s="1" t="s">
        <v>53</v>
      </c>
      <c r="D7" s="1">
        <v>0</v>
      </c>
      <c r="E7" s="1" t="s">
        <v>40</v>
      </c>
    </row>
    <row r="8" spans="1:9" ht="18" x14ac:dyDescent="0.35">
      <c r="A8" s="1" t="s">
        <v>54</v>
      </c>
      <c r="B8" s="1">
        <v>72</v>
      </c>
      <c r="C8" s="1" t="s">
        <v>53</v>
      </c>
      <c r="D8" s="1">
        <v>7</v>
      </c>
      <c r="E8" s="1" t="s">
        <v>45</v>
      </c>
    </row>
    <row r="9" spans="1:9" ht="18" x14ac:dyDescent="0.35">
      <c r="A9" s="1" t="s">
        <v>58</v>
      </c>
      <c r="B9" s="1">
        <v>34</v>
      </c>
      <c r="C9" s="1" t="s">
        <v>22</v>
      </c>
      <c r="D9" s="1">
        <v>6</v>
      </c>
      <c r="E9" s="1" t="s">
        <v>62</v>
      </c>
    </row>
    <row r="10" spans="1:9" ht="18" x14ac:dyDescent="0.35">
      <c r="A10" s="1" t="s">
        <v>63</v>
      </c>
      <c r="B10" s="1">
        <v>29</v>
      </c>
      <c r="C10" s="1" t="s">
        <v>32</v>
      </c>
      <c r="D10" s="1">
        <v>7</v>
      </c>
      <c r="E10" s="1" t="s">
        <v>45</v>
      </c>
    </row>
    <row r="11" spans="1:9" ht="18" x14ac:dyDescent="0.35">
      <c r="A11" s="1" t="s">
        <v>65</v>
      </c>
      <c r="B11" s="1">
        <v>60</v>
      </c>
      <c r="C11" s="1" t="s">
        <v>22</v>
      </c>
      <c r="D11" s="1">
        <v>7</v>
      </c>
      <c r="E11" s="1" t="s">
        <v>62</v>
      </c>
    </row>
    <row r="12" spans="1:9" ht="18" x14ac:dyDescent="0.35">
      <c r="A12" s="1" t="s">
        <v>67</v>
      </c>
      <c r="B12" s="1">
        <v>37</v>
      </c>
      <c r="C12" s="1" t="s">
        <v>22</v>
      </c>
      <c r="D12" s="1">
        <v>5</v>
      </c>
      <c r="E12" s="1" t="s">
        <v>45</v>
      </c>
    </row>
    <row r="13" spans="1:9" ht="18" x14ac:dyDescent="0.35">
      <c r="A13" s="1" t="s">
        <v>68</v>
      </c>
      <c r="B13" s="1">
        <v>47</v>
      </c>
      <c r="C13" s="1" t="s">
        <v>32</v>
      </c>
      <c r="D13" s="1">
        <v>8</v>
      </c>
      <c r="E13" s="1" t="s">
        <v>40</v>
      </c>
    </row>
    <row r="14" spans="1:9" ht="18" x14ac:dyDescent="0.35">
      <c r="A14" s="1" t="s">
        <v>69</v>
      </c>
      <c r="B14" s="1">
        <v>21</v>
      </c>
      <c r="C14" s="1" t="s">
        <v>22</v>
      </c>
      <c r="D14" s="1">
        <v>7</v>
      </c>
      <c r="E14" s="1" t="s">
        <v>25</v>
      </c>
    </row>
    <row r="15" spans="1:9" ht="18" x14ac:dyDescent="0.35">
      <c r="A15" s="1" t="s">
        <v>71</v>
      </c>
      <c r="B15" s="1">
        <v>37</v>
      </c>
      <c r="C15" s="1" t="s">
        <v>32</v>
      </c>
      <c r="D15" s="1">
        <v>9</v>
      </c>
      <c r="E15" s="1" t="s">
        <v>25</v>
      </c>
    </row>
    <row r="16" spans="1:9" ht="18" x14ac:dyDescent="0.35">
      <c r="A16" s="1" t="s">
        <v>74</v>
      </c>
      <c r="B16" s="1">
        <v>68</v>
      </c>
      <c r="C16" s="1" t="s">
        <v>53</v>
      </c>
      <c r="D16" s="1">
        <v>5</v>
      </c>
      <c r="E16" s="1" t="s">
        <v>62</v>
      </c>
    </row>
    <row r="17" spans="1:5" ht="18" x14ac:dyDescent="0.35">
      <c r="A17" s="1" t="s">
        <v>75</v>
      </c>
      <c r="B17" s="1">
        <v>64</v>
      </c>
      <c r="C17" s="1" t="s">
        <v>53</v>
      </c>
      <c r="D17" s="1">
        <v>10</v>
      </c>
      <c r="E17" s="1" t="s">
        <v>40</v>
      </c>
    </row>
    <row r="18" spans="1:5" ht="18" x14ac:dyDescent="0.35">
      <c r="A18" s="1" t="s">
        <v>76</v>
      </c>
      <c r="B18" s="1">
        <v>27</v>
      </c>
      <c r="C18" s="1" t="s">
        <v>53</v>
      </c>
      <c r="D18" s="1">
        <v>10</v>
      </c>
      <c r="E18" s="1" t="s">
        <v>40</v>
      </c>
    </row>
    <row r="19" spans="1:5" ht="18" x14ac:dyDescent="0.35">
      <c r="A19" s="1" t="s">
        <v>77</v>
      </c>
      <c r="B19" s="1">
        <v>19</v>
      </c>
      <c r="C19" s="1" t="s">
        <v>22</v>
      </c>
      <c r="D19" s="1">
        <v>2</v>
      </c>
      <c r="E19" s="1" t="s">
        <v>25</v>
      </c>
    </row>
    <row r="20" spans="1:5" ht="18" x14ac:dyDescent="0.35">
      <c r="A20" s="1" t="s">
        <v>78</v>
      </c>
      <c r="B20" s="1">
        <v>56</v>
      </c>
      <c r="C20" s="1" t="s">
        <v>22</v>
      </c>
      <c r="D20" s="1">
        <v>6</v>
      </c>
      <c r="E20" s="1" t="s">
        <v>40</v>
      </c>
    </row>
    <row r="21" spans="1:5" ht="18" x14ac:dyDescent="0.35">
      <c r="A21" s="1" t="s">
        <v>80</v>
      </c>
      <c r="B21" s="1">
        <v>71</v>
      </c>
      <c r="C21" s="1" t="s">
        <v>22</v>
      </c>
      <c r="D21" s="1">
        <v>7</v>
      </c>
      <c r="E21" s="1" t="s">
        <v>25</v>
      </c>
    </row>
    <row r="22" spans="1:5" ht="18" x14ac:dyDescent="0.35">
      <c r="A22" s="1" t="s">
        <v>81</v>
      </c>
      <c r="B22" s="1">
        <v>39</v>
      </c>
      <c r="C22" s="1" t="s">
        <v>22</v>
      </c>
      <c r="D22" s="1">
        <v>8</v>
      </c>
      <c r="E22" s="1" t="s">
        <v>25</v>
      </c>
    </row>
    <row r="23" spans="1:5" ht="18" x14ac:dyDescent="0.35">
      <c r="A23" s="1" t="s">
        <v>83</v>
      </c>
      <c r="B23" s="1">
        <v>63</v>
      </c>
      <c r="C23" s="1" t="s">
        <v>22</v>
      </c>
      <c r="D23" s="1">
        <v>6</v>
      </c>
      <c r="E23" s="1" t="s">
        <v>62</v>
      </c>
    </row>
    <row r="24" spans="1:5" ht="18" x14ac:dyDescent="0.35">
      <c r="A24" s="1" t="s">
        <v>84</v>
      </c>
      <c r="B24" s="1">
        <v>32</v>
      </c>
      <c r="C24" s="1" t="s">
        <v>32</v>
      </c>
      <c r="D24" s="1">
        <v>9</v>
      </c>
      <c r="E24" s="1" t="s">
        <v>62</v>
      </c>
    </row>
    <row r="25" spans="1:5" ht="18" x14ac:dyDescent="0.35">
      <c r="A25" s="1" t="s">
        <v>85</v>
      </c>
      <c r="B25" s="1">
        <v>44</v>
      </c>
      <c r="C25" s="1" t="s">
        <v>53</v>
      </c>
      <c r="D25" s="1">
        <v>2</v>
      </c>
      <c r="E25" s="1" t="s">
        <v>25</v>
      </c>
    </row>
    <row r="26" spans="1:5" ht="18" x14ac:dyDescent="0.35">
      <c r="A26" s="1" t="s">
        <v>86</v>
      </c>
      <c r="B26" s="1">
        <v>43</v>
      </c>
      <c r="C26" s="1" t="s">
        <v>32</v>
      </c>
      <c r="D26" s="1">
        <v>9</v>
      </c>
      <c r="E26" s="1" t="s">
        <v>45</v>
      </c>
    </row>
    <row r="27" spans="1:5" ht="18" x14ac:dyDescent="0.35">
      <c r="A27" s="1" t="s">
        <v>87</v>
      </c>
      <c r="B27" s="1">
        <v>30</v>
      </c>
      <c r="C27" s="1" t="s">
        <v>32</v>
      </c>
      <c r="D27" s="1">
        <v>2</v>
      </c>
      <c r="E27" s="1" t="s">
        <v>62</v>
      </c>
    </row>
    <row r="28" spans="1:5" ht="18" x14ac:dyDescent="0.35">
      <c r="A28" s="1" t="s">
        <v>88</v>
      </c>
      <c r="B28" s="1">
        <v>60</v>
      </c>
      <c r="C28" s="1" t="s">
        <v>53</v>
      </c>
      <c r="D28" s="1">
        <v>8</v>
      </c>
      <c r="E28" s="1" t="s">
        <v>40</v>
      </c>
    </row>
    <row r="29" spans="1:5" ht="18" x14ac:dyDescent="0.35">
      <c r="A29" s="1" t="s">
        <v>89</v>
      </c>
      <c r="B29" s="1">
        <v>32</v>
      </c>
      <c r="C29" s="1" t="s">
        <v>32</v>
      </c>
      <c r="D29" s="1">
        <v>6</v>
      </c>
      <c r="E29" s="1" t="s">
        <v>40</v>
      </c>
    </row>
    <row r="30" spans="1:5" ht="18" x14ac:dyDescent="0.35">
      <c r="A30" s="1" t="s">
        <v>90</v>
      </c>
      <c r="B30" s="1">
        <v>47</v>
      </c>
      <c r="C30" s="1" t="s">
        <v>22</v>
      </c>
      <c r="D30" s="1">
        <v>2</v>
      </c>
      <c r="E30" s="1" t="s">
        <v>45</v>
      </c>
    </row>
    <row r="31" spans="1:5" ht="18" x14ac:dyDescent="0.35">
      <c r="A31" s="1" t="s">
        <v>91</v>
      </c>
      <c r="B31" s="1">
        <v>56</v>
      </c>
      <c r="C31" s="1" t="s">
        <v>22</v>
      </c>
      <c r="D31" s="1">
        <v>7</v>
      </c>
      <c r="E31" s="1" t="s">
        <v>40</v>
      </c>
    </row>
    <row r="32" spans="1:5" ht="18" x14ac:dyDescent="0.35">
      <c r="A32" s="1" t="s">
        <v>93</v>
      </c>
      <c r="B32" s="1">
        <v>35</v>
      </c>
      <c r="C32" s="1" t="s">
        <v>53</v>
      </c>
      <c r="D32" s="1">
        <v>0</v>
      </c>
      <c r="E32" s="1" t="s">
        <v>40</v>
      </c>
    </row>
    <row r="33" spans="1:5" ht="18" x14ac:dyDescent="0.35">
      <c r="A33" s="1" t="s">
        <v>94</v>
      </c>
      <c r="B33" s="1">
        <v>75</v>
      </c>
      <c r="C33" s="1" t="s">
        <v>53</v>
      </c>
      <c r="D33" s="1">
        <v>3</v>
      </c>
      <c r="E33" s="1" t="s">
        <v>45</v>
      </c>
    </row>
    <row r="34" spans="1:5" ht="18" x14ac:dyDescent="0.35">
      <c r="A34" s="1" t="s">
        <v>95</v>
      </c>
      <c r="B34" s="1">
        <v>18</v>
      </c>
      <c r="C34" s="1" t="s">
        <v>53</v>
      </c>
      <c r="D34" s="1">
        <v>4</v>
      </c>
      <c r="E34" s="1" t="s">
        <v>45</v>
      </c>
    </row>
    <row r="35" spans="1:5" ht="18" x14ac:dyDescent="0.35">
      <c r="A35" s="1" t="s">
        <v>96</v>
      </c>
      <c r="B35" s="1">
        <v>32</v>
      </c>
      <c r="C35" s="1" t="s">
        <v>53</v>
      </c>
      <c r="D35" s="1">
        <v>0</v>
      </c>
      <c r="E35" s="1" t="s">
        <v>45</v>
      </c>
    </row>
    <row r="36" spans="1:5" ht="18" x14ac:dyDescent="0.35">
      <c r="A36" s="1" t="s">
        <v>97</v>
      </c>
      <c r="B36" s="1">
        <v>23</v>
      </c>
      <c r="C36" s="1" t="s">
        <v>53</v>
      </c>
      <c r="D36" s="1">
        <v>4</v>
      </c>
      <c r="E36" s="1" t="s">
        <v>45</v>
      </c>
    </row>
    <row r="37" spans="1:5" ht="18" x14ac:dyDescent="0.35">
      <c r="A37" s="1" t="s">
        <v>98</v>
      </c>
      <c r="B37" s="1">
        <v>40</v>
      </c>
      <c r="C37" s="1" t="s">
        <v>53</v>
      </c>
      <c r="D37" s="1">
        <v>7</v>
      </c>
      <c r="E37" s="1" t="s">
        <v>62</v>
      </c>
    </row>
    <row r="38" spans="1:5" ht="18" x14ac:dyDescent="0.35">
      <c r="A38" s="1" t="s">
        <v>99</v>
      </c>
      <c r="B38" s="1">
        <v>61</v>
      </c>
      <c r="C38" s="1" t="s">
        <v>53</v>
      </c>
      <c r="D38" s="1">
        <v>2</v>
      </c>
      <c r="E38" s="1" t="s">
        <v>25</v>
      </c>
    </row>
    <row r="39" spans="1:5" ht="18" x14ac:dyDescent="0.35">
      <c r="A39" s="1" t="s">
        <v>100</v>
      </c>
      <c r="B39" s="1">
        <v>68</v>
      </c>
      <c r="C39" s="1" t="s">
        <v>32</v>
      </c>
      <c r="D39" s="1">
        <v>1</v>
      </c>
      <c r="E39" s="1" t="s">
        <v>62</v>
      </c>
    </row>
    <row r="40" spans="1:5" ht="18" x14ac:dyDescent="0.35">
      <c r="A40" s="1" t="s">
        <v>101</v>
      </c>
      <c r="B40" s="1">
        <v>21</v>
      </c>
      <c r="C40" s="1" t="s">
        <v>32</v>
      </c>
      <c r="D40" s="1">
        <v>5</v>
      </c>
      <c r="E40" s="1" t="s">
        <v>62</v>
      </c>
    </row>
    <row r="41" spans="1:5" ht="18" x14ac:dyDescent="0.35">
      <c r="A41" s="1" t="s">
        <v>102</v>
      </c>
      <c r="B41" s="1">
        <v>65</v>
      </c>
      <c r="C41" s="1" t="s">
        <v>53</v>
      </c>
      <c r="D41" s="1">
        <v>3</v>
      </c>
      <c r="E41" s="1" t="s">
        <v>40</v>
      </c>
    </row>
    <row r="42" spans="1:5" ht="18" x14ac:dyDescent="0.35">
      <c r="A42" s="1" t="s">
        <v>103</v>
      </c>
      <c r="B42" s="1">
        <v>43</v>
      </c>
      <c r="C42" s="1" t="s">
        <v>32</v>
      </c>
      <c r="D42" s="1">
        <v>1</v>
      </c>
      <c r="E42" s="1" t="s">
        <v>40</v>
      </c>
    </row>
    <row r="43" spans="1:5" ht="18" x14ac:dyDescent="0.35">
      <c r="A43" s="1">
        <v>2463718</v>
      </c>
      <c r="B43" s="1">
        <v>56</v>
      </c>
      <c r="C43" s="1" t="s">
        <v>53</v>
      </c>
      <c r="D43" s="1">
        <v>8</v>
      </c>
      <c r="E43" s="1" t="s">
        <v>40</v>
      </c>
    </row>
    <row r="44" spans="1:5" ht="18" x14ac:dyDescent="0.35">
      <c r="A44" s="1" t="s">
        <v>105</v>
      </c>
      <c r="B44" s="1">
        <v>67</v>
      </c>
      <c r="C44" s="1" t="s">
        <v>22</v>
      </c>
      <c r="D44" s="1">
        <v>8</v>
      </c>
      <c r="E44" s="1" t="s">
        <v>62</v>
      </c>
    </row>
    <row r="45" spans="1:5" ht="18" x14ac:dyDescent="0.35">
      <c r="A45" s="1" t="s">
        <v>106</v>
      </c>
      <c r="B45" s="1">
        <v>49</v>
      </c>
      <c r="C45" s="1" t="s">
        <v>22</v>
      </c>
      <c r="D45" s="1">
        <v>8</v>
      </c>
      <c r="E45" s="1" t="s">
        <v>45</v>
      </c>
    </row>
    <row r="46" spans="1:5" ht="18" x14ac:dyDescent="0.35">
      <c r="A46" s="1" t="s">
        <v>107</v>
      </c>
      <c r="B46" s="1">
        <v>67</v>
      </c>
      <c r="C46" s="1" t="s">
        <v>22</v>
      </c>
      <c r="D46" s="1">
        <v>10</v>
      </c>
      <c r="E46" s="1" t="s">
        <v>45</v>
      </c>
    </row>
    <row r="47" spans="1:5" ht="18" x14ac:dyDescent="0.35">
      <c r="A47" s="2">
        <v>960000000000</v>
      </c>
      <c r="B47" s="1">
        <v>24</v>
      </c>
      <c r="C47" s="1" t="s">
        <v>22</v>
      </c>
      <c r="D47" s="1">
        <v>3</v>
      </c>
      <c r="E47" s="1" t="s">
        <v>45</v>
      </c>
    </row>
    <row r="48" spans="1:5" ht="18" x14ac:dyDescent="0.35">
      <c r="A48" s="1" t="s">
        <v>108</v>
      </c>
      <c r="B48" s="1">
        <v>30</v>
      </c>
      <c r="C48" s="1" t="s">
        <v>32</v>
      </c>
      <c r="D48" s="1">
        <v>6</v>
      </c>
      <c r="E48" s="1" t="s">
        <v>45</v>
      </c>
    </row>
    <row r="49" spans="1:5" ht="18" x14ac:dyDescent="0.35">
      <c r="A49" s="1" t="s">
        <v>109</v>
      </c>
      <c r="B49" s="1">
        <v>41</v>
      </c>
      <c r="C49" s="1" t="s">
        <v>22</v>
      </c>
      <c r="D49" s="1">
        <v>8</v>
      </c>
      <c r="E49" s="1" t="s">
        <v>62</v>
      </c>
    </row>
    <row r="50" spans="1:5" ht="18" x14ac:dyDescent="0.35">
      <c r="A50" s="2">
        <v>855000000000000</v>
      </c>
      <c r="B50" s="1">
        <v>38</v>
      </c>
      <c r="C50" s="1" t="s">
        <v>53</v>
      </c>
      <c r="D50" s="1">
        <v>9</v>
      </c>
      <c r="E50" s="1" t="s">
        <v>45</v>
      </c>
    </row>
    <row r="51" spans="1:5" ht="18" x14ac:dyDescent="0.35">
      <c r="A51" s="1" t="s">
        <v>110</v>
      </c>
      <c r="B51" s="1">
        <v>57</v>
      </c>
      <c r="C51" s="1" t="s">
        <v>32</v>
      </c>
      <c r="D51" s="1">
        <v>8</v>
      </c>
      <c r="E51" s="1" t="s">
        <v>62</v>
      </c>
    </row>
    <row r="52" spans="1:5" ht="18" x14ac:dyDescent="0.35">
      <c r="A52" s="1" t="s">
        <v>111</v>
      </c>
      <c r="B52" s="1">
        <v>50</v>
      </c>
      <c r="C52" s="1" t="s">
        <v>53</v>
      </c>
      <c r="D52" s="1">
        <v>9</v>
      </c>
      <c r="E52" s="1" t="s">
        <v>45</v>
      </c>
    </row>
    <row r="53" spans="1:5" ht="18" x14ac:dyDescent="0.35">
      <c r="A53" s="1" t="s">
        <v>112</v>
      </c>
      <c r="B53" s="1">
        <v>29</v>
      </c>
      <c r="C53" s="1" t="s">
        <v>32</v>
      </c>
      <c r="D53" s="1">
        <v>4</v>
      </c>
      <c r="E53" s="1" t="s">
        <v>45</v>
      </c>
    </row>
    <row r="54" spans="1:5" ht="18" x14ac:dyDescent="0.35">
      <c r="A54" s="1" t="s">
        <v>113</v>
      </c>
      <c r="B54" s="1">
        <v>18</v>
      </c>
      <c r="C54" s="1" t="s">
        <v>22</v>
      </c>
      <c r="D54" s="1">
        <v>8</v>
      </c>
      <c r="E54" s="1" t="s">
        <v>62</v>
      </c>
    </row>
    <row r="55" spans="1:5" ht="18" x14ac:dyDescent="0.35">
      <c r="A55" s="2" t="s">
        <v>114</v>
      </c>
      <c r="B55" s="1">
        <v>26</v>
      </c>
      <c r="C55" s="1" t="s">
        <v>53</v>
      </c>
      <c r="D55" s="1">
        <v>7</v>
      </c>
      <c r="E55" s="1" t="s">
        <v>45</v>
      </c>
    </row>
    <row r="56" spans="1:5" ht="18" x14ac:dyDescent="0.35">
      <c r="A56" s="1" t="s">
        <v>115</v>
      </c>
      <c r="B56" s="1">
        <v>46</v>
      </c>
      <c r="C56" s="1" t="s">
        <v>53</v>
      </c>
      <c r="D56" s="1">
        <v>0</v>
      </c>
      <c r="E56" s="1" t="s">
        <v>45</v>
      </c>
    </row>
    <row r="57" spans="1:5" ht="18" x14ac:dyDescent="0.35">
      <c r="A57" s="1" t="s">
        <v>116</v>
      </c>
      <c r="B57" s="1">
        <v>44</v>
      </c>
      <c r="C57" s="1" t="s">
        <v>32</v>
      </c>
      <c r="D57" s="1">
        <v>4</v>
      </c>
      <c r="E57" s="1" t="s">
        <v>45</v>
      </c>
    </row>
    <row r="58" spans="1:5" ht="18" x14ac:dyDescent="0.35">
      <c r="A58" s="1" t="s">
        <v>117</v>
      </c>
      <c r="B58" s="1">
        <v>39</v>
      </c>
      <c r="C58" s="1" t="s">
        <v>53</v>
      </c>
      <c r="D58" s="1">
        <v>1</v>
      </c>
      <c r="E58" s="1" t="s">
        <v>45</v>
      </c>
    </row>
    <row r="59" spans="1:5" ht="18" x14ac:dyDescent="0.35">
      <c r="A59" s="1" t="s">
        <v>118</v>
      </c>
      <c r="B59" s="1">
        <v>56</v>
      </c>
      <c r="C59" s="1" t="s">
        <v>32</v>
      </c>
      <c r="D59" s="1">
        <v>7</v>
      </c>
      <c r="E59" s="1" t="s">
        <v>40</v>
      </c>
    </row>
    <row r="60" spans="1:5" ht="18" x14ac:dyDescent="0.35">
      <c r="A60" s="1" t="s">
        <v>119</v>
      </c>
      <c r="B60" s="1">
        <v>24</v>
      </c>
      <c r="C60" s="1" t="s">
        <v>53</v>
      </c>
      <c r="D60" s="1">
        <v>10</v>
      </c>
      <c r="E60" s="1" t="s">
        <v>25</v>
      </c>
    </row>
    <row r="61" spans="1:5" ht="18" x14ac:dyDescent="0.35">
      <c r="A61" s="1" t="s">
        <v>120</v>
      </c>
      <c r="B61" s="1">
        <v>25</v>
      </c>
      <c r="C61" s="1" t="s">
        <v>32</v>
      </c>
      <c r="D61" s="1">
        <v>7</v>
      </c>
      <c r="E61" s="1" t="s">
        <v>40</v>
      </c>
    </row>
    <row r="62" spans="1:5" ht="18" x14ac:dyDescent="0.35">
      <c r="A62" s="1" t="s">
        <v>121</v>
      </c>
      <c r="B62" s="1">
        <v>46</v>
      </c>
      <c r="C62" s="1" t="s">
        <v>32</v>
      </c>
      <c r="D62" s="1">
        <v>3</v>
      </c>
      <c r="E62" s="1" t="s">
        <v>45</v>
      </c>
    </row>
    <row r="63" spans="1:5" ht="18" x14ac:dyDescent="0.35">
      <c r="A63" s="1" t="s">
        <v>122</v>
      </c>
      <c r="B63" s="1">
        <v>51</v>
      </c>
      <c r="C63" s="1" t="s">
        <v>32</v>
      </c>
      <c r="D63" s="1">
        <v>10</v>
      </c>
      <c r="E63" s="1" t="s">
        <v>62</v>
      </c>
    </row>
    <row r="64" spans="1:5" ht="18" x14ac:dyDescent="0.35">
      <c r="A64" s="1" t="s">
        <v>123</v>
      </c>
      <c r="B64" s="1">
        <v>25</v>
      </c>
      <c r="C64" s="1" t="s">
        <v>32</v>
      </c>
      <c r="D64" s="1">
        <v>9</v>
      </c>
      <c r="E64" s="1" t="s">
        <v>25</v>
      </c>
    </row>
    <row r="65" spans="1:5" ht="18" x14ac:dyDescent="0.35">
      <c r="A65" s="1" t="s">
        <v>124</v>
      </c>
      <c r="B65" s="1">
        <v>33</v>
      </c>
      <c r="C65" s="1" t="s">
        <v>32</v>
      </c>
      <c r="D65" s="1">
        <v>0</v>
      </c>
      <c r="E65" s="1" t="s">
        <v>25</v>
      </c>
    </row>
    <row r="66" spans="1:5" ht="18" x14ac:dyDescent="0.35">
      <c r="A66" s="1" t="s">
        <v>125</v>
      </c>
      <c r="B66" s="1">
        <v>70</v>
      </c>
      <c r="C66" s="1" t="s">
        <v>32</v>
      </c>
      <c r="D66" s="1">
        <v>0</v>
      </c>
      <c r="E66" s="1" t="s">
        <v>25</v>
      </c>
    </row>
    <row r="67" spans="1:5" ht="18" x14ac:dyDescent="0.35">
      <c r="A67" s="1" t="s">
        <v>126</v>
      </c>
      <c r="B67" s="1">
        <v>47</v>
      </c>
      <c r="C67" s="1" t="s">
        <v>32</v>
      </c>
      <c r="D67" s="1">
        <v>7</v>
      </c>
      <c r="E67" s="1" t="s">
        <v>45</v>
      </c>
    </row>
    <row r="68" spans="1:5" ht="18" x14ac:dyDescent="0.35">
      <c r="A68" s="1" t="s">
        <v>127</v>
      </c>
      <c r="B68" s="1">
        <v>45</v>
      </c>
      <c r="C68" s="1" t="s">
        <v>53</v>
      </c>
      <c r="D68" s="1">
        <v>6</v>
      </c>
      <c r="E68" s="1" t="s">
        <v>25</v>
      </c>
    </row>
    <row r="69" spans="1:5" ht="18" x14ac:dyDescent="0.35">
      <c r="A69" s="1" t="s">
        <v>128</v>
      </c>
      <c r="B69" s="1">
        <v>19</v>
      </c>
      <c r="C69" s="1" t="s">
        <v>22</v>
      </c>
      <c r="D69" s="1">
        <v>2</v>
      </c>
      <c r="E69" s="1" t="s">
        <v>45</v>
      </c>
    </row>
    <row r="70" spans="1:5" ht="18" x14ac:dyDescent="0.35">
      <c r="A70" s="1" t="s">
        <v>129</v>
      </c>
      <c r="B70" s="1">
        <v>39</v>
      </c>
      <c r="C70" s="1" t="s">
        <v>32</v>
      </c>
      <c r="D70" s="1">
        <v>2</v>
      </c>
      <c r="E70" s="1" t="s">
        <v>25</v>
      </c>
    </row>
    <row r="71" spans="1:5" ht="18" x14ac:dyDescent="0.35">
      <c r="A71" s="1" t="s">
        <v>130</v>
      </c>
      <c r="B71" s="1">
        <v>59</v>
      </c>
      <c r="C71" s="1" t="s">
        <v>53</v>
      </c>
      <c r="D71" s="1">
        <v>5</v>
      </c>
      <c r="E71" s="1" t="s">
        <v>62</v>
      </c>
    </row>
    <row r="72" spans="1:5" ht="18" x14ac:dyDescent="0.35">
      <c r="A72" s="1" t="s">
        <v>131</v>
      </c>
      <c r="B72" s="1">
        <v>37</v>
      </c>
      <c r="C72" s="1" t="s">
        <v>22</v>
      </c>
      <c r="D72" s="1">
        <v>2</v>
      </c>
      <c r="E72" s="1" t="s">
        <v>62</v>
      </c>
    </row>
    <row r="73" spans="1:5" ht="18" x14ac:dyDescent="0.35">
      <c r="A73" s="1" t="s">
        <v>132</v>
      </c>
      <c r="B73" s="1">
        <v>66</v>
      </c>
      <c r="C73" s="1" t="s">
        <v>32</v>
      </c>
      <c r="D73" s="1">
        <v>4</v>
      </c>
      <c r="E73" s="1" t="s">
        <v>62</v>
      </c>
    </row>
    <row r="74" spans="1:5" ht="18" x14ac:dyDescent="0.35">
      <c r="A74" s="1" t="s">
        <v>133</v>
      </c>
      <c r="B74" s="1">
        <v>31</v>
      </c>
      <c r="C74" s="1" t="s">
        <v>32</v>
      </c>
      <c r="D74" s="1">
        <v>1</v>
      </c>
      <c r="E74" s="1" t="s">
        <v>40</v>
      </c>
    </row>
    <row r="75" spans="1:5" ht="18" x14ac:dyDescent="0.35">
      <c r="A75" s="1" t="s">
        <v>134</v>
      </c>
      <c r="B75" s="1">
        <v>48</v>
      </c>
      <c r="C75" s="1" t="s">
        <v>22</v>
      </c>
      <c r="D75" s="1">
        <v>8</v>
      </c>
      <c r="E75" s="1" t="s">
        <v>45</v>
      </c>
    </row>
    <row r="76" spans="1:5" ht="18" x14ac:dyDescent="0.35">
      <c r="A76" s="1" t="s">
        <v>135</v>
      </c>
      <c r="B76" s="1">
        <v>55</v>
      </c>
      <c r="C76" s="1" t="s">
        <v>22</v>
      </c>
      <c r="D76" s="1">
        <v>10</v>
      </c>
      <c r="E76" s="1" t="s">
        <v>40</v>
      </c>
    </row>
    <row r="77" spans="1:5" ht="18" x14ac:dyDescent="0.35">
      <c r="A77" s="1" t="s">
        <v>136</v>
      </c>
      <c r="B77" s="1">
        <v>72</v>
      </c>
      <c r="C77" s="1" t="s">
        <v>53</v>
      </c>
      <c r="D77" s="1">
        <v>8</v>
      </c>
      <c r="E77" s="1" t="s">
        <v>45</v>
      </c>
    </row>
    <row r="78" spans="1:5" ht="18" x14ac:dyDescent="0.35">
      <c r="A78" s="1" t="s">
        <v>137</v>
      </c>
      <c r="B78" s="1">
        <v>59</v>
      </c>
      <c r="C78" s="1" t="s">
        <v>22</v>
      </c>
      <c r="D78" s="1">
        <v>2</v>
      </c>
      <c r="E78" s="1" t="s">
        <v>62</v>
      </c>
    </row>
    <row r="79" spans="1:5" ht="18" x14ac:dyDescent="0.35">
      <c r="A79" s="1" t="s">
        <v>138</v>
      </c>
      <c r="B79" s="1">
        <v>26</v>
      </c>
      <c r="C79" s="1" t="s">
        <v>32</v>
      </c>
      <c r="D79" s="1">
        <v>4</v>
      </c>
      <c r="E79" s="1" t="s">
        <v>25</v>
      </c>
    </row>
    <row r="80" spans="1:5" ht="18" x14ac:dyDescent="0.35">
      <c r="A80" s="1" t="s">
        <v>139</v>
      </c>
      <c r="B80" s="1">
        <v>70</v>
      </c>
      <c r="C80" s="1" t="s">
        <v>22</v>
      </c>
      <c r="D80" s="1">
        <v>9</v>
      </c>
      <c r="E80" s="1" t="s">
        <v>62</v>
      </c>
    </row>
    <row r="81" spans="1:5" ht="18" x14ac:dyDescent="0.35">
      <c r="A81" s="1" t="s">
        <v>140</v>
      </c>
      <c r="B81" s="1">
        <v>46</v>
      </c>
      <c r="C81" s="1" t="s">
        <v>22</v>
      </c>
      <c r="D81" s="1">
        <v>3</v>
      </c>
      <c r="E81" s="1" t="s">
        <v>45</v>
      </c>
    </row>
    <row r="82" spans="1:5" ht="18" x14ac:dyDescent="0.35">
      <c r="A82" s="1" t="s">
        <v>141</v>
      </c>
      <c r="B82" s="1">
        <v>41</v>
      </c>
      <c r="C82" s="1" t="s">
        <v>53</v>
      </c>
      <c r="D82" s="1">
        <v>7</v>
      </c>
      <c r="E82" s="1" t="s">
        <v>62</v>
      </c>
    </row>
    <row r="83" spans="1:5" ht="18" x14ac:dyDescent="0.35">
      <c r="A83" s="1" t="s">
        <v>142</v>
      </c>
      <c r="B83" s="1">
        <v>68</v>
      </c>
      <c r="C83" s="1" t="s">
        <v>53</v>
      </c>
      <c r="D83" s="1">
        <v>1</v>
      </c>
      <c r="E83" s="1" t="s">
        <v>25</v>
      </c>
    </row>
    <row r="84" spans="1:5" ht="18" x14ac:dyDescent="0.35">
      <c r="A84" s="1" t="s">
        <v>143</v>
      </c>
      <c r="B84" s="1">
        <v>62</v>
      </c>
      <c r="C84" s="1" t="s">
        <v>32</v>
      </c>
      <c r="D84" s="1">
        <v>7</v>
      </c>
      <c r="E84" s="1" t="s">
        <v>25</v>
      </c>
    </row>
    <row r="85" spans="1:5" ht="18" x14ac:dyDescent="0.35">
      <c r="A85" s="1" t="s">
        <v>144</v>
      </c>
      <c r="B85" s="1">
        <v>71</v>
      </c>
      <c r="C85" s="1" t="s">
        <v>53</v>
      </c>
      <c r="D85" s="1">
        <v>8</v>
      </c>
      <c r="E85" s="1" t="s">
        <v>40</v>
      </c>
    </row>
    <row r="86" spans="1:5" ht="18" x14ac:dyDescent="0.35">
      <c r="A86" s="1" t="s">
        <v>145</v>
      </c>
      <c r="B86" s="1">
        <v>58</v>
      </c>
      <c r="C86" s="1" t="s">
        <v>32</v>
      </c>
      <c r="D86" s="1">
        <v>0</v>
      </c>
      <c r="E86" s="1" t="s">
        <v>40</v>
      </c>
    </row>
    <row r="87" spans="1:5" ht="18" x14ac:dyDescent="0.35">
      <c r="A87" s="1" t="s">
        <v>146</v>
      </c>
      <c r="B87" s="1">
        <v>43</v>
      </c>
      <c r="C87" s="1" t="s">
        <v>22</v>
      </c>
      <c r="D87" s="1">
        <v>10</v>
      </c>
      <c r="E87" s="1" t="s">
        <v>62</v>
      </c>
    </row>
    <row r="88" spans="1:5" ht="18" x14ac:dyDescent="0.35">
      <c r="A88" s="1" t="s">
        <v>147</v>
      </c>
      <c r="B88" s="1">
        <v>31</v>
      </c>
      <c r="C88" s="1" t="s">
        <v>22</v>
      </c>
      <c r="D88" s="1">
        <v>2</v>
      </c>
      <c r="E88" s="1" t="s">
        <v>40</v>
      </c>
    </row>
    <row r="89" spans="1:5" ht="18" x14ac:dyDescent="0.35">
      <c r="A89" s="1" t="s">
        <v>148</v>
      </c>
      <c r="B89" s="1">
        <v>21</v>
      </c>
      <c r="C89" s="1" t="s">
        <v>53</v>
      </c>
      <c r="D89" s="1">
        <v>5</v>
      </c>
      <c r="E89" s="1" t="s">
        <v>62</v>
      </c>
    </row>
    <row r="90" spans="1:5" ht="18" x14ac:dyDescent="0.35">
      <c r="A90" s="1" t="s">
        <v>149</v>
      </c>
      <c r="B90" s="1">
        <v>62</v>
      </c>
      <c r="C90" s="1" t="s">
        <v>53</v>
      </c>
      <c r="D90" s="1">
        <v>10</v>
      </c>
      <c r="E90" s="1" t="s">
        <v>25</v>
      </c>
    </row>
    <row r="91" spans="1:5" ht="18" x14ac:dyDescent="0.35">
      <c r="A91" s="1" t="s">
        <v>150</v>
      </c>
      <c r="B91" s="1">
        <v>50</v>
      </c>
      <c r="C91" s="1" t="s">
        <v>53</v>
      </c>
      <c r="D91" s="1">
        <v>3</v>
      </c>
      <c r="E91" s="1" t="s">
        <v>45</v>
      </c>
    </row>
    <row r="92" spans="1:5" ht="18" x14ac:dyDescent="0.35">
      <c r="A92" s="1" t="s">
        <v>151</v>
      </c>
      <c r="B92" s="1">
        <v>39</v>
      </c>
      <c r="C92" s="1" t="s">
        <v>32</v>
      </c>
      <c r="D92" s="1">
        <v>10</v>
      </c>
      <c r="E92" s="1" t="s">
        <v>25</v>
      </c>
    </row>
    <row r="93" spans="1:5" ht="18" x14ac:dyDescent="0.35">
      <c r="A93" s="1" t="s">
        <v>152</v>
      </c>
      <c r="B93" s="1">
        <v>46</v>
      </c>
      <c r="C93" s="1" t="s">
        <v>32</v>
      </c>
      <c r="D93" s="1">
        <v>3</v>
      </c>
      <c r="E93" s="1" t="s">
        <v>40</v>
      </c>
    </row>
    <row r="94" spans="1:5" ht="18" x14ac:dyDescent="0.35">
      <c r="A94" s="1" t="s">
        <v>153</v>
      </c>
      <c r="B94" s="1">
        <v>59</v>
      </c>
      <c r="C94" s="1" t="s">
        <v>22</v>
      </c>
      <c r="D94" s="1">
        <v>1</v>
      </c>
      <c r="E94" s="1" t="s">
        <v>45</v>
      </c>
    </row>
    <row r="95" spans="1:5" ht="18" x14ac:dyDescent="0.35">
      <c r="A95" s="1" t="s">
        <v>154</v>
      </c>
      <c r="B95" s="1">
        <v>48</v>
      </c>
      <c r="C95" s="1" t="s">
        <v>32</v>
      </c>
      <c r="D95" s="1">
        <v>3</v>
      </c>
      <c r="E95" s="1" t="s">
        <v>40</v>
      </c>
    </row>
    <row r="96" spans="1:5" ht="18" x14ac:dyDescent="0.35">
      <c r="A96" s="1" t="s">
        <v>155</v>
      </c>
      <c r="B96" s="1">
        <v>26</v>
      </c>
      <c r="C96" s="1" t="s">
        <v>53</v>
      </c>
      <c r="D96" s="1">
        <v>9</v>
      </c>
      <c r="E96" s="1" t="s">
        <v>40</v>
      </c>
    </row>
    <row r="97" spans="1:5" ht="18" x14ac:dyDescent="0.35">
      <c r="A97" s="1" t="s">
        <v>156</v>
      </c>
      <c r="B97" s="1">
        <v>59</v>
      </c>
      <c r="C97" s="1" t="s">
        <v>22</v>
      </c>
      <c r="D97" s="1">
        <v>1</v>
      </c>
      <c r="E97" s="1" t="s">
        <v>25</v>
      </c>
    </row>
    <row r="98" spans="1:5" ht="18" x14ac:dyDescent="0.35">
      <c r="A98" s="1" t="s">
        <v>157</v>
      </c>
      <c r="B98" s="1">
        <v>18</v>
      </c>
      <c r="C98" s="1" t="s">
        <v>22</v>
      </c>
      <c r="D98" s="1">
        <v>5</v>
      </c>
      <c r="E98" s="1" t="s">
        <v>40</v>
      </c>
    </row>
    <row r="99" spans="1:5" ht="18" x14ac:dyDescent="0.35">
      <c r="A99" s="1" t="s">
        <v>158</v>
      </c>
      <c r="B99" s="1">
        <v>62</v>
      </c>
      <c r="C99" s="1" t="s">
        <v>32</v>
      </c>
      <c r="D99" s="1">
        <v>7</v>
      </c>
      <c r="E99" s="1" t="s">
        <v>45</v>
      </c>
    </row>
    <row r="100" spans="1:5" ht="18" x14ac:dyDescent="0.35">
      <c r="A100" s="1" t="s">
        <v>159</v>
      </c>
      <c r="B100" s="1">
        <v>22</v>
      </c>
      <c r="C100" s="1" t="s">
        <v>32</v>
      </c>
      <c r="D100" s="1">
        <v>10</v>
      </c>
      <c r="E100" s="1" t="s">
        <v>62</v>
      </c>
    </row>
    <row r="101" spans="1:5" ht="18" x14ac:dyDescent="0.35">
      <c r="A101" s="1" t="s">
        <v>160</v>
      </c>
      <c r="B101" s="1">
        <v>18</v>
      </c>
      <c r="C101" s="1" t="s">
        <v>53</v>
      </c>
      <c r="D101" s="1">
        <v>5</v>
      </c>
      <c r="E101" s="1" t="s">
        <v>62</v>
      </c>
    </row>
    <row r="102" spans="1:5" ht="18" x14ac:dyDescent="0.35">
      <c r="A102" s="1" t="s">
        <v>161</v>
      </c>
      <c r="B102" s="1">
        <v>73</v>
      </c>
      <c r="C102" s="1" t="s">
        <v>32</v>
      </c>
      <c r="D102" s="1">
        <v>6</v>
      </c>
      <c r="E102" s="1" t="s">
        <v>40</v>
      </c>
    </row>
    <row r="103" spans="1:5" ht="18" x14ac:dyDescent="0.35">
      <c r="A103" s="1" t="s">
        <v>162</v>
      </c>
      <c r="B103" s="1">
        <v>20</v>
      </c>
      <c r="C103" s="1" t="s">
        <v>53</v>
      </c>
      <c r="D103" s="1">
        <v>0</v>
      </c>
      <c r="E103" s="1" t="s">
        <v>45</v>
      </c>
    </row>
    <row r="104" spans="1:5" ht="18" x14ac:dyDescent="0.35">
      <c r="A104" s="1" t="s">
        <v>163</v>
      </c>
      <c r="B104" s="1">
        <v>32</v>
      </c>
      <c r="C104" s="1" t="s">
        <v>22</v>
      </c>
      <c r="D104" s="1">
        <v>1</v>
      </c>
      <c r="E104" s="1" t="s">
        <v>25</v>
      </c>
    </row>
    <row r="105" spans="1:5" ht="18" x14ac:dyDescent="0.35">
      <c r="A105" s="1" t="s">
        <v>164</v>
      </c>
      <c r="B105" s="1">
        <v>55</v>
      </c>
      <c r="C105" s="1" t="s">
        <v>53</v>
      </c>
      <c r="D105" s="1">
        <v>7</v>
      </c>
      <c r="E105" s="1" t="s">
        <v>62</v>
      </c>
    </row>
    <row r="106" spans="1:5" ht="18" x14ac:dyDescent="0.35">
      <c r="A106" s="1" t="s">
        <v>165</v>
      </c>
      <c r="B106" s="1">
        <v>32</v>
      </c>
      <c r="C106" s="1" t="s">
        <v>32</v>
      </c>
      <c r="D106" s="1">
        <v>0</v>
      </c>
      <c r="E106" s="1" t="s">
        <v>62</v>
      </c>
    </row>
    <row r="107" spans="1:5" ht="18" x14ac:dyDescent="0.35">
      <c r="A107" s="1" t="s">
        <v>166</v>
      </c>
      <c r="B107" s="1">
        <v>39</v>
      </c>
      <c r="C107" s="1" t="s">
        <v>32</v>
      </c>
      <c r="D107" s="1">
        <v>8</v>
      </c>
      <c r="E107" s="1" t="s">
        <v>45</v>
      </c>
    </row>
    <row r="108" spans="1:5" ht="18" x14ac:dyDescent="0.35">
      <c r="A108" s="1">
        <v>53333442</v>
      </c>
      <c r="B108" s="1">
        <v>46</v>
      </c>
      <c r="C108" s="1" t="s">
        <v>22</v>
      </c>
      <c r="D108" s="1">
        <v>5</v>
      </c>
      <c r="E108" s="1" t="s">
        <v>45</v>
      </c>
    </row>
    <row r="109" spans="1:5" ht="18" x14ac:dyDescent="0.35">
      <c r="A109" s="1" t="s">
        <v>167</v>
      </c>
      <c r="B109" s="1">
        <v>28</v>
      </c>
      <c r="C109" s="1" t="s">
        <v>22</v>
      </c>
      <c r="D109" s="1">
        <v>4</v>
      </c>
      <c r="E109" s="1" t="s">
        <v>45</v>
      </c>
    </row>
    <row r="110" spans="1:5" ht="18" x14ac:dyDescent="0.35">
      <c r="A110" s="1" t="s">
        <v>168</v>
      </c>
      <c r="B110" s="1">
        <v>19</v>
      </c>
      <c r="C110" s="1" t="s">
        <v>53</v>
      </c>
      <c r="D110" s="1">
        <v>0</v>
      </c>
      <c r="E110" s="1" t="s">
        <v>40</v>
      </c>
    </row>
    <row r="111" spans="1:5" ht="18" x14ac:dyDescent="0.35">
      <c r="A111" s="1" t="s">
        <v>169</v>
      </c>
      <c r="B111" s="1">
        <v>18</v>
      </c>
      <c r="C111" s="1" t="s">
        <v>32</v>
      </c>
      <c r="D111" s="1">
        <v>7</v>
      </c>
      <c r="E111" s="1" t="s">
        <v>45</v>
      </c>
    </row>
    <row r="112" spans="1:5" ht="18" x14ac:dyDescent="0.35">
      <c r="A112" s="1" t="s">
        <v>170</v>
      </c>
      <c r="B112" s="1">
        <v>28</v>
      </c>
      <c r="C112" s="1" t="s">
        <v>32</v>
      </c>
      <c r="D112" s="1">
        <v>3</v>
      </c>
      <c r="E112" s="1" t="s">
        <v>25</v>
      </c>
    </row>
    <row r="113" spans="1:5" ht="18" x14ac:dyDescent="0.35">
      <c r="A113" s="1" t="s">
        <v>171</v>
      </c>
      <c r="B113" s="1">
        <v>40</v>
      </c>
      <c r="C113" s="1" t="s">
        <v>53</v>
      </c>
      <c r="D113" s="1">
        <v>6</v>
      </c>
      <c r="E113" s="1" t="s">
        <v>62</v>
      </c>
    </row>
    <row r="114" spans="1:5" ht="18" x14ac:dyDescent="0.35">
      <c r="A114" s="1" t="s">
        <v>172</v>
      </c>
      <c r="B114" s="1">
        <v>67</v>
      </c>
      <c r="C114" s="1" t="s">
        <v>22</v>
      </c>
      <c r="D114" s="1">
        <v>8</v>
      </c>
      <c r="E114" s="1" t="s">
        <v>62</v>
      </c>
    </row>
    <row r="115" spans="1:5" ht="18" x14ac:dyDescent="0.35">
      <c r="A115" s="1" t="s">
        <v>173</v>
      </c>
      <c r="B115" s="1">
        <v>74</v>
      </c>
      <c r="C115" s="1" t="s">
        <v>53</v>
      </c>
      <c r="D115" s="1">
        <v>0</v>
      </c>
      <c r="E115" s="1" t="s">
        <v>25</v>
      </c>
    </row>
    <row r="116" spans="1:5" ht="18" x14ac:dyDescent="0.35">
      <c r="A116" s="1" t="s">
        <v>174</v>
      </c>
      <c r="B116" s="1">
        <v>69</v>
      </c>
      <c r="C116" s="1" t="s">
        <v>22</v>
      </c>
      <c r="D116" s="1">
        <v>10</v>
      </c>
      <c r="E116" s="1" t="s">
        <v>45</v>
      </c>
    </row>
    <row r="117" spans="1:5" ht="18" x14ac:dyDescent="0.35">
      <c r="A117" s="1" t="s">
        <v>175</v>
      </c>
      <c r="B117" s="1">
        <v>50</v>
      </c>
      <c r="C117" s="1" t="s">
        <v>32</v>
      </c>
      <c r="D117" s="1">
        <v>5</v>
      </c>
      <c r="E117" s="1" t="s">
        <v>25</v>
      </c>
    </row>
    <row r="118" spans="1:5" ht="18" x14ac:dyDescent="0.35">
      <c r="A118" s="1" t="s">
        <v>176</v>
      </c>
      <c r="B118" s="1">
        <v>71</v>
      </c>
      <c r="C118" s="1" t="s">
        <v>53</v>
      </c>
      <c r="D118" s="1">
        <v>8</v>
      </c>
      <c r="E118" s="1" t="s">
        <v>45</v>
      </c>
    </row>
    <row r="119" spans="1:5" ht="18" x14ac:dyDescent="0.35">
      <c r="A119" s="1" t="s">
        <v>177</v>
      </c>
      <c r="B119" s="1">
        <v>45</v>
      </c>
      <c r="C119" s="1" t="s">
        <v>53</v>
      </c>
      <c r="D119" s="1">
        <v>6</v>
      </c>
      <c r="E119" s="1" t="s">
        <v>25</v>
      </c>
    </row>
    <row r="120" spans="1:5" ht="18" x14ac:dyDescent="0.35">
      <c r="A120" s="1" t="s">
        <v>178</v>
      </c>
      <c r="B120" s="1">
        <v>33</v>
      </c>
      <c r="C120" s="1" t="s">
        <v>53</v>
      </c>
      <c r="D120" s="1">
        <v>7</v>
      </c>
      <c r="E120" s="1" t="s">
        <v>40</v>
      </c>
    </row>
    <row r="121" spans="1:5" ht="18" x14ac:dyDescent="0.35">
      <c r="A121" s="1" t="s">
        <v>179</v>
      </c>
      <c r="B121" s="1">
        <v>48</v>
      </c>
      <c r="C121" s="1" t="s">
        <v>53</v>
      </c>
      <c r="D121" s="1">
        <v>0</v>
      </c>
      <c r="E121" s="1" t="s">
        <v>40</v>
      </c>
    </row>
    <row r="122" spans="1:5" ht="18" x14ac:dyDescent="0.35">
      <c r="A122" s="1" t="s">
        <v>180</v>
      </c>
      <c r="B122" s="1">
        <v>30</v>
      </c>
      <c r="C122" s="1" t="s">
        <v>53</v>
      </c>
      <c r="D122" s="1">
        <v>4</v>
      </c>
      <c r="E122" s="1" t="s">
        <v>40</v>
      </c>
    </row>
    <row r="123" spans="1:5" ht="18" x14ac:dyDescent="0.35">
      <c r="A123" s="1" t="s">
        <v>181</v>
      </c>
      <c r="B123" s="1">
        <v>52</v>
      </c>
      <c r="C123" s="1" t="s">
        <v>22</v>
      </c>
      <c r="D123" s="1">
        <v>4</v>
      </c>
      <c r="E123" s="1" t="s">
        <v>62</v>
      </c>
    </row>
    <row r="124" spans="1:5" ht="18" x14ac:dyDescent="0.35">
      <c r="A124" s="1" t="s">
        <v>182</v>
      </c>
      <c r="B124" s="1">
        <v>49</v>
      </c>
      <c r="C124" s="1" t="s">
        <v>53</v>
      </c>
      <c r="D124" s="1">
        <v>3</v>
      </c>
      <c r="E124" s="1" t="s">
        <v>40</v>
      </c>
    </row>
    <row r="125" spans="1:5" ht="18" x14ac:dyDescent="0.35">
      <c r="A125" s="1" t="s">
        <v>183</v>
      </c>
      <c r="B125" s="1">
        <v>71</v>
      </c>
      <c r="C125" s="1" t="s">
        <v>53</v>
      </c>
      <c r="D125" s="1">
        <v>7</v>
      </c>
      <c r="E125" s="1" t="s">
        <v>25</v>
      </c>
    </row>
    <row r="126" spans="1:5" ht="18" x14ac:dyDescent="0.35">
      <c r="A126" s="2" t="s">
        <v>184</v>
      </c>
      <c r="B126" s="1">
        <v>20</v>
      </c>
      <c r="C126" s="1" t="s">
        <v>32</v>
      </c>
      <c r="D126" s="1">
        <v>10</v>
      </c>
      <c r="E126" s="1" t="s">
        <v>45</v>
      </c>
    </row>
    <row r="127" spans="1:5" ht="18" x14ac:dyDescent="0.35">
      <c r="A127" s="2" t="s">
        <v>185</v>
      </c>
      <c r="B127" s="1">
        <v>45</v>
      </c>
      <c r="C127" s="1" t="s">
        <v>32</v>
      </c>
      <c r="D127" s="1">
        <v>4</v>
      </c>
      <c r="E127" s="1" t="s">
        <v>62</v>
      </c>
    </row>
    <row r="128" spans="1:5" ht="18" x14ac:dyDescent="0.35">
      <c r="A128" s="1" t="s">
        <v>186</v>
      </c>
      <c r="B128" s="1">
        <v>49</v>
      </c>
      <c r="C128" s="1" t="s">
        <v>22</v>
      </c>
      <c r="D128" s="1">
        <v>10</v>
      </c>
      <c r="E128" s="1" t="s">
        <v>40</v>
      </c>
    </row>
    <row r="129" spans="1:5" ht="18" x14ac:dyDescent="0.35">
      <c r="A129" s="1" t="s">
        <v>187</v>
      </c>
      <c r="B129" s="1">
        <v>22</v>
      </c>
      <c r="C129" s="1" t="s">
        <v>53</v>
      </c>
      <c r="D129" s="1">
        <v>2</v>
      </c>
      <c r="E129" s="1" t="s">
        <v>25</v>
      </c>
    </row>
    <row r="130" spans="1:5" ht="18" x14ac:dyDescent="0.35">
      <c r="A130" s="1" t="s">
        <v>188</v>
      </c>
      <c r="B130" s="1">
        <v>35</v>
      </c>
      <c r="C130" s="1" t="s">
        <v>53</v>
      </c>
      <c r="D130" s="1">
        <v>8</v>
      </c>
      <c r="E130" s="1" t="s">
        <v>45</v>
      </c>
    </row>
    <row r="131" spans="1:5" ht="18" x14ac:dyDescent="0.35">
      <c r="A131" s="1" t="s">
        <v>189</v>
      </c>
      <c r="B131" s="1">
        <v>58</v>
      </c>
      <c r="C131" s="1" t="s">
        <v>53</v>
      </c>
      <c r="D131" s="1">
        <v>5</v>
      </c>
      <c r="E131" s="1" t="s">
        <v>62</v>
      </c>
    </row>
    <row r="132" spans="1:5" ht="18" x14ac:dyDescent="0.35">
      <c r="A132" s="1" t="s">
        <v>190</v>
      </c>
      <c r="B132" s="1">
        <v>21</v>
      </c>
      <c r="C132" s="1" t="s">
        <v>53</v>
      </c>
      <c r="D132" s="1">
        <v>4</v>
      </c>
      <c r="E132" s="1" t="s">
        <v>45</v>
      </c>
    </row>
    <row r="133" spans="1:5" ht="18" x14ac:dyDescent="0.35">
      <c r="A133" s="1" t="s">
        <v>191</v>
      </c>
      <c r="B133" s="1">
        <v>38</v>
      </c>
      <c r="C133" s="1" t="s">
        <v>32</v>
      </c>
      <c r="D133" s="1">
        <v>1</v>
      </c>
      <c r="E133" s="1" t="s">
        <v>62</v>
      </c>
    </row>
    <row r="134" spans="1:5" ht="18" x14ac:dyDescent="0.35">
      <c r="A134" s="1" t="s">
        <v>192</v>
      </c>
      <c r="B134" s="1">
        <v>25</v>
      </c>
      <c r="C134" s="1" t="s">
        <v>32</v>
      </c>
      <c r="D134" s="1">
        <v>1</v>
      </c>
      <c r="E134" s="1" t="s">
        <v>40</v>
      </c>
    </row>
    <row r="135" spans="1:5" ht="18" x14ac:dyDescent="0.35">
      <c r="A135" s="1" t="s">
        <v>193</v>
      </c>
      <c r="B135" s="1">
        <v>45</v>
      </c>
      <c r="C135" s="1" t="s">
        <v>32</v>
      </c>
      <c r="D135" s="1">
        <v>1</v>
      </c>
      <c r="E135" s="1" t="s">
        <v>45</v>
      </c>
    </row>
    <row r="136" spans="1:5" ht="18" x14ac:dyDescent="0.35">
      <c r="A136" s="1" t="s">
        <v>194</v>
      </c>
      <c r="B136" s="1">
        <v>43</v>
      </c>
      <c r="C136" s="1" t="s">
        <v>53</v>
      </c>
      <c r="D136" s="1">
        <v>3</v>
      </c>
      <c r="E136" s="1" t="s">
        <v>25</v>
      </c>
    </row>
    <row r="137" spans="1:5" ht="18" x14ac:dyDescent="0.35">
      <c r="A137" s="1" t="s">
        <v>195</v>
      </c>
      <c r="B137" s="1">
        <v>33</v>
      </c>
      <c r="C137" s="1" t="s">
        <v>32</v>
      </c>
      <c r="D137" s="1">
        <v>5</v>
      </c>
      <c r="E137" s="1" t="s">
        <v>25</v>
      </c>
    </row>
    <row r="138" spans="1:5" ht="18" x14ac:dyDescent="0.35">
      <c r="A138" s="1" t="s">
        <v>196</v>
      </c>
      <c r="B138" s="1">
        <v>70</v>
      </c>
      <c r="C138" s="1" t="s">
        <v>32</v>
      </c>
      <c r="D138" s="1">
        <v>2</v>
      </c>
      <c r="E138" s="1" t="s">
        <v>25</v>
      </c>
    </row>
    <row r="139" spans="1:5" ht="18" x14ac:dyDescent="0.35">
      <c r="A139" s="1" t="s">
        <v>197</v>
      </c>
      <c r="B139" s="1">
        <v>44</v>
      </c>
      <c r="C139" s="1" t="s">
        <v>22</v>
      </c>
      <c r="D139" s="1">
        <v>2</v>
      </c>
      <c r="E139" s="1" t="s">
        <v>25</v>
      </c>
    </row>
    <row r="140" spans="1:5" ht="18" x14ac:dyDescent="0.35">
      <c r="A140" s="1" t="s">
        <v>198</v>
      </c>
      <c r="B140" s="1">
        <v>23</v>
      </c>
      <c r="C140" s="1" t="s">
        <v>53</v>
      </c>
      <c r="D140" s="1">
        <v>8</v>
      </c>
      <c r="E140" s="1" t="s">
        <v>62</v>
      </c>
    </row>
    <row r="141" spans="1:5" ht="18" x14ac:dyDescent="0.35">
      <c r="A141" s="1" t="s">
        <v>199</v>
      </c>
      <c r="B141" s="1">
        <v>68</v>
      </c>
      <c r="C141" s="1" t="s">
        <v>22</v>
      </c>
      <c r="D141" s="1">
        <v>2</v>
      </c>
      <c r="E141" s="1" t="s">
        <v>62</v>
      </c>
    </row>
    <row r="142" spans="1:5" ht="18" x14ac:dyDescent="0.35">
      <c r="A142" s="1" t="s">
        <v>200</v>
      </c>
      <c r="B142" s="1">
        <v>27</v>
      </c>
      <c r="C142" s="1" t="s">
        <v>53</v>
      </c>
      <c r="D142" s="1">
        <v>10</v>
      </c>
      <c r="E142" s="1" t="s">
        <v>25</v>
      </c>
    </row>
    <row r="143" spans="1:5" ht="18" x14ac:dyDescent="0.35">
      <c r="A143" s="1" t="s">
        <v>201</v>
      </c>
      <c r="B143" s="1">
        <v>25</v>
      </c>
      <c r="C143" s="1" t="s">
        <v>32</v>
      </c>
      <c r="D143" s="1">
        <v>4</v>
      </c>
      <c r="E143" s="1" t="s">
        <v>40</v>
      </c>
    </row>
    <row r="144" spans="1:5" ht="18" x14ac:dyDescent="0.35">
      <c r="A144" s="1" t="s">
        <v>202</v>
      </c>
      <c r="B144" s="1">
        <v>50</v>
      </c>
      <c r="C144" s="1" t="s">
        <v>53</v>
      </c>
      <c r="D144" s="1">
        <v>5</v>
      </c>
      <c r="E144" s="1" t="s">
        <v>40</v>
      </c>
    </row>
    <row r="145" spans="1:5" ht="18" x14ac:dyDescent="0.35">
      <c r="A145" s="1" t="s">
        <v>203</v>
      </c>
      <c r="B145" s="1">
        <v>65</v>
      </c>
      <c r="C145" s="1" t="s">
        <v>32</v>
      </c>
      <c r="D145" s="1">
        <v>10</v>
      </c>
      <c r="E145" s="1" t="s">
        <v>25</v>
      </c>
    </row>
    <row r="146" spans="1:5" ht="18" x14ac:dyDescent="0.35">
      <c r="A146" s="2" t="s">
        <v>204</v>
      </c>
      <c r="B146" s="1">
        <v>21</v>
      </c>
      <c r="C146" s="1" t="s">
        <v>22</v>
      </c>
      <c r="D146" s="1">
        <v>5</v>
      </c>
      <c r="E146" s="1" t="s">
        <v>45</v>
      </c>
    </row>
    <row r="147" spans="1:5" ht="18" x14ac:dyDescent="0.35">
      <c r="A147" s="2" t="s">
        <v>205</v>
      </c>
      <c r="B147" s="1">
        <v>33</v>
      </c>
      <c r="C147" s="1" t="s">
        <v>22</v>
      </c>
      <c r="D147" s="1">
        <v>9</v>
      </c>
      <c r="E147" s="1" t="s">
        <v>45</v>
      </c>
    </row>
    <row r="148" spans="1:5" ht="18" x14ac:dyDescent="0.35">
      <c r="A148" s="1" t="s">
        <v>206</v>
      </c>
      <c r="B148" s="1">
        <v>47</v>
      </c>
      <c r="C148" s="1" t="s">
        <v>53</v>
      </c>
      <c r="D148" s="1">
        <v>2</v>
      </c>
      <c r="E148" s="1" t="s">
        <v>40</v>
      </c>
    </row>
    <row r="149" spans="1:5" ht="18" x14ac:dyDescent="0.35">
      <c r="A149" s="1" t="s">
        <v>207</v>
      </c>
      <c r="B149" s="1">
        <v>48</v>
      </c>
      <c r="C149" s="1" t="s">
        <v>53</v>
      </c>
      <c r="D149" s="1">
        <v>4</v>
      </c>
      <c r="E149" s="1" t="s">
        <v>62</v>
      </c>
    </row>
    <row r="150" spans="1:5" ht="18" x14ac:dyDescent="0.35">
      <c r="A150" s="1">
        <v>35737949</v>
      </c>
      <c r="B150" s="1">
        <v>18</v>
      </c>
      <c r="C150" s="1" t="s">
        <v>53</v>
      </c>
      <c r="D150" s="1">
        <v>2</v>
      </c>
      <c r="E150" s="1" t="s">
        <v>25</v>
      </c>
    </row>
    <row r="151" spans="1:5" ht="18" x14ac:dyDescent="0.35">
      <c r="A151" s="1" t="s">
        <v>208</v>
      </c>
      <c r="B151" s="1">
        <v>56</v>
      </c>
      <c r="C151" s="1" t="s">
        <v>32</v>
      </c>
      <c r="D151" s="1">
        <v>3</v>
      </c>
      <c r="E151" s="1" t="s">
        <v>62</v>
      </c>
    </row>
    <row r="152" spans="1:5" ht="18" x14ac:dyDescent="0.35">
      <c r="A152" s="1" t="s">
        <v>209</v>
      </c>
      <c r="B152" s="1">
        <v>34</v>
      </c>
      <c r="C152" s="1" t="s">
        <v>32</v>
      </c>
      <c r="D152" s="1">
        <v>7</v>
      </c>
      <c r="E152" s="1" t="s">
        <v>25</v>
      </c>
    </row>
    <row r="153" spans="1:5" ht="18" x14ac:dyDescent="0.35">
      <c r="A153" s="1" t="s">
        <v>210</v>
      </c>
      <c r="B153" s="1">
        <v>28</v>
      </c>
      <c r="C153" s="1" t="s">
        <v>22</v>
      </c>
      <c r="D153" s="1">
        <v>1</v>
      </c>
      <c r="E153" s="1" t="s">
        <v>45</v>
      </c>
    </row>
    <row r="154" spans="1:5" ht="18" x14ac:dyDescent="0.35">
      <c r="A154" s="1" t="s">
        <v>211</v>
      </c>
      <c r="B154" s="1">
        <v>52</v>
      </c>
      <c r="C154" s="1" t="s">
        <v>22</v>
      </c>
      <c r="D154" s="1">
        <v>10</v>
      </c>
      <c r="E154" s="1" t="s">
        <v>45</v>
      </c>
    </row>
    <row r="155" spans="1:5" ht="18" x14ac:dyDescent="0.35">
      <c r="A155" s="1" t="s">
        <v>212</v>
      </c>
      <c r="B155" s="1">
        <v>24</v>
      </c>
      <c r="C155" s="1" t="s">
        <v>32</v>
      </c>
      <c r="D155" s="1">
        <v>10</v>
      </c>
      <c r="E155" s="1" t="s">
        <v>62</v>
      </c>
    </row>
    <row r="156" spans="1:5" ht="18" x14ac:dyDescent="0.35">
      <c r="A156" s="1" t="s">
        <v>213</v>
      </c>
      <c r="B156" s="1">
        <v>53</v>
      </c>
      <c r="C156" s="1" t="s">
        <v>53</v>
      </c>
      <c r="D156" s="1">
        <v>5</v>
      </c>
      <c r="E156" s="1" t="s">
        <v>25</v>
      </c>
    </row>
    <row r="157" spans="1:5" ht="18" x14ac:dyDescent="0.35">
      <c r="A157" s="1" t="s">
        <v>214</v>
      </c>
      <c r="B157" s="1">
        <v>58</v>
      </c>
      <c r="C157" s="1" t="s">
        <v>32</v>
      </c>
      <c r="D157" s="1">
        <v>10</v>
      </c>
      <c r="E157" s="1" t="s">
        <v>25</v>
      </c>
    </row>
    <row r="158" spans="1:5" ht="18" x14ac:dyDescent="0.35">
      <c r="A158" s="1" t="s">
        <v>215</v>
      </c>
      <c r="B158" s="1">
        <v>45</v>
      </c>
      <c r="C158" s="1" t="s">
        <v>53</v>
      </c>
      <c r="D158" s="1">
        <v>8</v>
      </c>
      <c r="E158" s="1" t="s">
        <v>25</v>
      </c>
    </row>
    <row r="159" spans="1:5" ht="18" x14ac:dyDescent="0.35">
      <c r="A159" s="1" t="s">
        <v>216</v>
      </c>
      <c r="B159" s="1">
        <v>31</v>
      </c>
      <c r="C159" s="1" t="s">
        <v>32</v>
      </c>
      <c r="D159" s="1">
        <v>1</v>
      </c>
      <c r="E159" s="1" t="s">
        <v>62</v>
      </c>
    </row>
    <row r="160" spans="1:5" ht="18" x14ac:dyDescent="0.35">
      <c r="A160" s="1" t="s">
        <v>217</v>
      </c>
      <c r="B160" s="1">
        <v>22</v>
      </c>
      <c r="C160" s="1" t="s">
        <v>22</v>
      </c>
      <c r="D160" s="1">
        <v>8</v>
      </c>
      <c r="E160" s="1" t="s">
        <v>25</v>
      </c>
    </row>
    <row r="161" spans="1:5" ht="18" x14ac:dyDescent="0.35">
      <c r="A161" s="1" t="s">
        <v>218</v>
      </c>
      <c r="B161" s="1">
        <v>40</v>
      </c>
      <c r="C161" s="1" t="s">
        <v>53</v>
      </c>
      <c r="D161" s="1">
        <v>10</v>
      </c>
      <c r="E161" s="1" t="s">
        <v>40</v>
      </c>
    </row>
    <row r="162" spans="1:5" ht="18" x14ac:dyDescent="0.35">
      <c r="A162" s="2">
        <v>701000000000</v>
      </c>
      <c r="B162" s="1">
        <v>37</v>
      </c>
      <c r="C162" s="1" t="s">
        <v>53</v>
      </c>
      <c r="D162" s="1">
        <v>9</v>
      </c>
      <c r="E162" s="1" t="s">
        <v>45</v>
      </c>
    </row>
    <row r="163" spans="1:5" ht="18" x14ac:dyDescent="0.35">
      <c r="A163" s="1" t="s">
        <v>219</v>
      </c>
      <c r="B163" s="1">
        <v>64</v>
      </c>
      <c r="C163" s="1" t="s">
        <v>32</v>
      </c>
      <c r="D163" s="1">
        <v>4</v>
      </c>
      <c r="E163" s="1" t="s">
        <v>45</v>
      </c>
    </row>
    <row r="164" spans="1:5" ht="18" x14ac:dyDescent="0.35">
      <c r="A164" s="1" t="s">
        <v>220</v>
      </c>
      <c r="B164" s="1">
        <v>64</v>
      </c>
      <c r="C164" s="1" t="s">
        <v>32</v>
      </c>
      <c r="D164" s="1">
        <v>8</v>
      </c>
      <c r="E164" s="1" t="s">
        <v>45</v>
      </c>
    </row>
    <row r="165" spans="1:5" ht="18" x14ac:dyDescent="0.35">
      <c r="A165" s="1" t="s">
        <v>221</v>
      </c>
      <c r="B165" s="1">
        <v>37</v>
      </c>
      <c r="C165" s="1" t="s">
        <v>22</v>
      </c>
      <c r="D165" s="1">
        <v>4</v>
      </c>
      <c r="E165" s="1" t="s">
        <v>45</v>
      </c>
    </row>
    <row r="166" spans="1:5" ht="18" x14ac:dyDescent="0.35">
      <c r="A166" s="1" t="s">
        <v>222</v>
      </c>
      <c r="B166" s="1">
        <v>61</v>
      </c>
      <c r="C166" s="1" t="s">
        <v>53</v>
      </c>
      <c r="D166" s="1">
        <v>0</v>
      </c>
      <c r="E166" s="1" t="s">
        <v>25</v>
      </c>
    </row>
    <row r="167" spans="1:5" ht="18" x14ac:dyDescent="0.35">
      <c r="A167" s="1" t="s">
        <v>223</v>
      </c>
      <c r="B167" s="1">
        <v>41</v>
      </c>
      <c r="C167" s="1" t="s">
        <v>53</v>
      </c>
      <c r="D167" s="1">
        <v>3</v>
      </c>
      <c r="E167" s="1" t="s">
        <v>62</v>
      </c>
    </row>
    <row r="168" spans="1:5" ht="18" x14ac:dyDescent="0.35">
      <c r="A168" s="1" t="s">
        <v>224</v>
      </c>
      <c r="B168" s="1">
        <v>36</v>
      </c>
      <c r="C168" s="1" t="s">
        <v>22</v>
      </c>
      <c r="D168" s="1">
        <v>5</v>
      </c>
      <c r="E168" s="1" t="s">
        <v>25</v>
      </c>
    </row>
    <row r="169" spans="1:5" ht="18" x14ac:dyDescent="0.35">
      <c r="A169" s="1" t="s">
        <v>225</v>
      </c>
      <c r="B169" s="1">
        <v>27</v>
      </c>
      <c r="C169" s="1" t="s">
        <v>22</v>
      </c>
      <c r="D169" s="1">
        <v>1</v>
      </c>
      <c r="E169" s="1" t="s">
        <v>25</v>
      </c>
    </row>
    <row r="170" spans="1:5" ht="18" x14ac:dyDescent="0.35">
      <c r="A170" s="1" t="s">
        <v>226</v>
      </c>
      <c r="B170" s="1">
        <v>70</v>
      </c>
      <c r="C170" s="1" t="s">
        <v>32</v>
      </c>
      <c r="D170" s="1">
        <v>4</v>
      </c>
      <c r="E170" s="1" t="s">
        <v>25</v>
      </c>
    </row>
    <row r="171" spans="1:5" ht="18" x14ac:dyDescent="0.35">
      <c r="A171" s="1" t="s">
        <v>227</v>
      </c>
      <c r="B171" s="1">
        <v>55</v>
      </c>
      <c r="C171" s="1" t="s">
        <v>22</v>
      </c>
      <c r="D171" s="1">
        <v>4</v>
      </c>
      <c r="E171" s="1" t="s">
        <v>45</v>
      </c>
    </row>
    <row r="172" spans="1:5" ht="18" x14ac:dyDescent="0.35">
      <c r="A172" s="1" t="s">
        <v>228</v>
      </c>
      <c r="B172" s="1">
        <v>61</v>
      </c>
      <c r="C172" s="1" t="s">
        <v>22</v>
      </c>
      <c r="D172" s="1">
        <v>5</v>
      </c>
      <c r="E172" s="1" t="s">
        <v>40</v>
      </c>
    </row>
    <row r="173" spans="1:5" ht="18" x14ac:dyDescent="0.35">
      <c r="A173" s="1" t="s">
        <v>229</v>
      </c>
      <c r="B173" s="1">
        <v>73</v>
      </c>
      <c r="C173" s="1" t="s">
        <v>22</v>
      </c>
      <c r="D173" s="1">
        <v>3</v>
      </c>
      <c r="E173" s="1" t="s">
        <v>40</v>
      </c>
    </row>
    <row r="174" spans="1:5" ht="18" x14ac:dyDescent="0.35">
      <c r="A174" s="1" t="s">
        <v>230</v>
      </c>
      <c r="B174" s="1">
        <v>55</v>
      </c>
      <c r="C174" s="1" t="s">
        <v>22</v>
      </c>
      <c r="D174" s="1">
        <v>7</v>
      </c>
      <c r="E174" s="1" t="s">
        <v>25</v>
      </c>
    </row>
    <row r="175" spans="1:5" ht="18" x14ac:dyDescent="0.35">
      <c r="A175" s="1">
        <v>37426413</v>
      </c>
      <c r="B175" s="1">
        <v>74</v>
      </c>
      <c r="C175" s="1" t="s">
        <v>22</v>
      </c>
      <c r="D175" s="1">
        <v>8</v>
      </c>
      <c r="E175" s="1" t="s">
        <v>45</v>
      </c>
    </row>
    <row r="176" spans="1:5" ht="18" x14ac:dyDescent="0.35">
      <c r="A176" s="1" t="s">
        <v>231</v>
      </c>
      <c r="B176" s="1">
        <v>35</v>
      </c>
      <c r="C176" s="1" t="s">
        <v>53</v>
      </c>
      <c r="D176" s="1">
        <v>2</v>
      </c>
      <c r="E176" s="1" t="s">
        <v>45</v>
      </c>
    </row>
    <row r="177" spans="1:5" ht="18" x14ac:dyDescent="0.35">
      <c r="A177" s="1" t="s">
        <v>232</v>
      </c>
      <c r="B177" s="1">
        <v>54</v>
      </c>
      <c r="C177" s="1" t="s">
        <v>22</v>
      </c>
      <c r="D177" s="1">
        <v>5</v>
      </c>
      <c r="E177" s="1" t="s">
        <v>45</v>
      </c>
    </row>
    <row r="178" spans="1:5" ht="18" x14ac:dyDescent="0.35">
      <c r="A178" s="1" t="s">
        <v>233</v>
      </c>
      <c r="B178" s="1">
        <v>30</v>
      </c>
      <c r="C178" s="1" t="s">
        <v>22</v>
      </c>
      <c r="D178" s="1">
        <v>5</v>
      </c>
      <c r="E178" s="1" t="s">
        <v>40</v>
      </c>
    </row>
    <row r="179" spans="1:5" ht="18" x14ac:dyDescent="0.35">
      <c r="A179" s="1" t="s">
        <v>234</v>
      </c>
      <c r="B179" s="1">
        <v>36</v>
      </c>
      <c r="C179" s="1" t="s">
        <v>22</v>
      </c>
      <c r="D179" s="1">
        <v>4</v>
      </c>
      <c r="E179" s="1" t="s">
        <v>40</v>
      </c>
    </row>
    <row r="180" spans="1:5" ht="18" x14ac:dyDescent="0.35">
      <c r="A180" s="1" t="s">
        <v>235</v>
      </c>
      <c r="B180" s="1">
        <v>58</v>
      </c>
      <c r="C180" s="1" t="s">
        <v>22</v>
      </c>
      <c r="D180" s="1">
        <v>5</v>
      </c>
      <c r="E180" s="1" t="s">
        <v>45</v>
      </c>
    </row>
    <row r="181" spans="1:5" ht="18" x14ac:dyDescent="0.35">
      <c r="A181" s="1" t="s">
        <v>236</v>
      </c>
      <c r="B181" s="1">
        <v>44</v>
      </c>
      <c r="C181" s="1" t="s">
        <v>22</v>
      </c>
      <c r="D181" s="1">
        <v>4</v>
      </c>
      <c r="E181" s="1" t="s">
        <v>40</v>
      </c>
    </row>
    <row r="182" spans="1:5" ht="18" x14ac:dyDescent="0.35">
      <c r="A182" s="1">
        <v>5543578</v>
      </c>
      <c r="B182" s="1">
        <v>51</v>
      </c>
      <c r="C182" s="1" t="s">
        <v>32</v>
      </c>
      <c r="D182" s="1">
        <v>1</v>
      </c>
      <c r="E182" s="1" t="s">
        <v>40</v>
      </c>
    </row>
    <row r="183" spans="1:5" ht="18" x14ac:dyDescent="0.35">
      <c r="A183" s="1" t="s">
        <v>237</v>
      </c>
      <c r="B183" s="1">
        <v>33</v>
      </c>
      <c r="C183" s="1" t="s">
        <v>53</v>
      </c>
      <c r="D183" s="1">
        <v>6</v>
      </c>
      <c r="E183" s="1" t="s">
        <v>25</v>
      </c>
    </row>
    <row r="184" spans="1:5" ht="18" x14ac:dyDescent="0.35">
      <c r="A184" s="1" t="s">
        <v>238</v>
      </c>
      <c r="B184" s="1">
        <v>49</v>
      </c>
      <c r="C184" s="1" t="s">
        <v>53</v>
      </c>
      <c r="D184" s="1">
        <v>8</v>
      </c>
      <c r="E184" s="1" t="s">
        <v>25</v>
      </c>
    </row>
    <row r="185" spans="1:5" ht="18" x14ac:dyDescent="0.35">
      <c r="A185" s="1" t="s">
        <v>239</v>
      </c>
      <c r="B185" s="1">
        <v>43</v>
      </c>
      <c r="C185" s="1" t="s">
        <v>22</v>
      </c>
      <c r="D185" s="1">
        <v>9</v>
      </c>
      <c r="E185" s="1" t="s">
        <v>25</v>
      </c>
    </row>
    <row r="186" spans="1:5" ht="18" x14ac:dyDescent="0.35">
      <c r="A186" s="1" t="s">
        <v>240</v>
      </c>
      <c r="B186" s="1">
        <v>65</v>
      </c>
      <c r="C186" s="1" t="s">
        <v>22</v>
      </c>
      <c r="D186" s="1">
        <v>5</v>
      </c>
      <c r="E186" s="1" t="s">
        <v>45</v>
      </c>
    </row>
    <row r="187" spans="1:5" ht="18" x14ac:dyDescent="0.35">
      <c r="A187" s="1" t="s">
        <v>241</v>
      </c>
      <c r="B187" s="1">
        <v>31</v>
      </c>
      <c r="C187" s="1" t="s">
        <v>53</v>
      </c>
      <c r="D187" s="1">
        <v>9</v>
      </c>
      <c r="E187" s="1" t="s">
        <v>25</v>
      </c>
    </row>
    <row r="188" spans="1:5" ht="18" x14ac:dyDescent="0.35">
      <c r="A188" s="1" t="s">
        <v>242</v>
      </c>
      <c r="B188" s="1">
        <v>19</v>
      </c>
      <c r="C188" s="1" t="s">
        <v>53</v>
      </c>
      <c r="D188" s="1">
        <v>5</v>
      </c>
      <c r="E188" s="1" t="s">
        <v>40</v>
      </c>
    </row>
    <row r="189" spans="1:5" ht="18" x14ac:dyDescent="0.35">
      <c r="A189" s="1" t="s">
        <v>243</v>
      </c>
      <c r="B189" s="1">
        <v>61</v>
      </c>
      <c r="C189" s="1" t="s">
        <v>53</v>
      </c>
      <c r="D189" s="1">
        <v>2</v>
      </c>
      <c r="E189" s="1" t="s">
        <v>45</v>
      </c>
    </row>
    <row r="190" spans="1:5" ht="18" x14ac:dyDescent="0.35">
      <c r="A190" s="1" t="s">
        <v>244</v>
      </c>
      <c r="B190" s="1">
        <v>19</v>
      </c>
      <c r="C190" s="1" t="s">
        <v>53</v>
      </c>
      <c r="D190" s="1">
        <v>10</v>
      </c>
      <c r="E190" s="1" t="s">
        <v>40</v>
      </c>
    </row>
    <row r="191" spans="1:5" ht="18" x14ac:dyDescent="0.35">
      <c r="A191" s="1" t="s">
        <v>245</v>
      </c>
      <c r="B191" s="1">
        <v>33</v>
      </c>
      <c r="C191" s="1" t="s">
        <v>32</v>
      </c>
      <c r="D191" s="1">
        <v>3</v>
      </c>
      <c r="E191" s="1" t="s">
        <v>45</v>
      </c>
    </row>
    <row r="192" spans="1:5" ht="18" x14ac:dyDescent="0.35">
      <c r="A192" s="1" t="s">
        <v>246</v>
      </c>
      <c r="B192" s="1">
        <v>66</v>
      </c>
      <c r="C192" s="1" t="s">
        <v>53</v>
      </c>
      <c r="D192" s="1">
        <v>4</v>
      </c>
      <c r="E192" s="1" t="s">
        <v>62</v>
      </c>
    </row>
    <row r="193" spans="1:5" ht="18" x14ac:dyDescent="0.35">
      <c r="A193" s="1" t="s">
        <v>247</v>
      </c>
      <c r="B193" s="1">
        <v>53</v>
      </c>
      <c r="C193" s="1" t="s">
        <v>22</v>
      </c>
      <c r="D193" s="1">
        <v>7</v>
      </c>
      <c r="E193" s="1" t="s">
        <v>40</v>
      </c>
    </row>
    <row r="194" spans="1:5" ht="18" x14ac:dyDescent="0.35">
      <c r="A194" s="1" t="s">
        <v>248</v>
      </c>
      <c r="B194" s="1">
        <v>58</v>
      </c>
      <c r="C194" s="1" t="s">
        <v>53</v>
      </c>
      <c r="D194" s="1">
        <v>9</v>
      </c>
      <c r="E194" s="1" t="s">
        <v>25</v>
      </c>
    </row>
    <row r="195" spans="1:5" ht="18" x14ac:dyDescent="0.35">
      <c r="A195" s="1" t="s">
        <v>249</v>
      </c>
      <c r="B195" s="1">
        <v>60</v>
      </c>
      <c r="C195" s="1" t="s">
        <v>53</v>
      </c>
      <c r="D195" s="1">
        <v>3</v>
      </c>
      <c r="E195" s="1" t="s">
        <v>62</v>
      </c>
    </row>
    <row r="196" spans="1:5" ht="18" x14ac:dyDescent="0.35">
      <c r="A196" s="1" t="s">
        <v>250</v>
      </c>
      <c r="B196" s="1">
        <v>54</v>
      </c>
      <c r="C196" s="1" t="s">
        <v>22</v>
      </c>
      <c r="D196" s="1">
        <v>6</v>
      </c>
      <c r="E196" s="1" t="s">
        <v>62</v>
      </c>
    </row>
    <row r="197" spans="1:5" ht="18" x14ac:dyDescent="0.35">
      <c r="A197" s="1" t="s">
        <v>251</v>
      </c>
      <c r="B197" s="1">
        <v>56</v>
      </c>
      <c r="C197" s="1" t="s">
        <v>32</v>
      </c>
      <c r="D197" s="1">
        <v>4</v>
      </c>
      <c r="E197" s="1" t="s">
        <v>62</v>
      </c>
    </row>
    <row r="198" spans="1:5" ht="18" x14ac:dyDescent="0.35">
      <c r="A198" s="1" t="s">
        <v>252</v>
      </c>
      <c r="B198" s="1">
        <v>31</v>
      </c>
      <c r="C198" s="1" t="s">
        <v>22</v>
      </c>
      <c r="D198" s="1">
        <v>1</v>
      </c>
      <c r="E198" s="1" t="s">
        <v>40</v>
      </c>
    </row>
    <row r="199" spans="1:5" ht="18" x14ac:dyDescent="0.35">
      <c r="A199" s="1" t="s">
        <v>253</v>
      </c>
      <c r="B199" s="1">
        <v>29</v>
      </c>
      <c r="C199" s="1" t="s">
        <v>32</v>
      </c>
      <c r="D199" s="1">
        <v>2</v>
      </c>
      <c r="E199" s="1" t="s">
        <v>62</v>
      </c>
    </row>
    <row r="200" spans="1:5" ht="18" x14ac:dyDescent="0.35">
      <c r="A200" s="1" t="s">
        <v>254</v>
      </c>
      <c r="B200" s="1">
        <v>27</v>
      </c>
      <c r="C200" s="1" t="s">
        <v>22</v>
      </c>
      <c r="D200" s="1">
        <v>0</v>
      </c>
      <c r="E200" s="1" t="s">
        <v>40</v>
      </c>
    </row>
    <row r="201" spans="1:5" ht="18" x14ac:dyDescent="0.35">
      <c r="A201" s="1" t="s">
        <v>255</v>
      </c>
      <c r="B201" s="1">
        <v>56</v>
      </c>
      <c r="C201" s="1" t="s">
        <v>53</v>
      </c>
      <c r="D201" s="1">
        <v>10</v>
      </c>
      <c r="E201" s="1" t="s">
        <v>45</v>
      </c>
    </row>
    <row r="202" spans="1:5" ht="18" x14ac:dyDescent="0.35">
      <c r="A202" s="1" t="s">
        <v>256</v>
      </c>
      <c r="B202" s="1">
        <v>30</v>
      </c>
      <c r="C202" s="1" t="s">
        <v>22</v>
      </c>
      <c r="D202" s="1">
        <v>5</v>
      </c>
      <c r="E202" s="1" t="s">
        <v>45</v>
      </c>
    </row>
    <row r="203" spans="1:5" ht="18" x14ac:dyDescent="0.35">
      <c r="A203" s="1" t="s">
        <v>257</v>
      </c>
      <c r="B203" s="1">
        <v>39</v>
      </c>
      <c r="C203" s="1" t="s">
        <v>32</v>
      </c>
      <c r="D203" s="1">
        <v>9</v>
      </c>
      <c r="E203" s="1" t="s">
        <v>62</v>
      </c>
    </row>
    <row r="204" spans="1:5" ht="18" x14ac:dyDescent="0.35">
      <c r="A204" s="1" t="s">
        <v>258</v>
      </c>
      <c r="B204" s="1">
        <v>45</v>
      </c>
      <c r="C204" s="1" t="s">
        <v>32</v>
      </c>
      <c r="D204" s="1">
        <v>6</v>
      </c>
      <c r="E204" s="1" t="s">
        <v>40</v>
      </c>
    </row>
    <row r="205" spans="1:5" ht="18" x14ac:dyDescent="0.35">
      <c r="A205" s="1" t="s">
        <v>259</v>
      </c>
      <c r="B205" s="1">
        <v>49</v>
      </c>
      <c r="C205" s="1" t="s">
        <v>22</v>
      </c>
      <c r="D205" s="1">
        <v>0</v>
      </c>
      <c r="E205" s="1" t="s">
        <v>40</v>
      </c>
    </row>
    <row r="206" spans="1:5" ht="18" x14ac:dyDescent="0.35">
      <c r="A206" s="1" t="s">
        <v>260</v>
      </c>
      <c r="B206" s="1">
        <v>40</v>
      </c>
      <c r="C206" s="1" t="s">
        <v>32</v>
      </c>
      <c r="D206" s="1">
        <v>5</v>
      </c>
      <c r="E206" s="1" t="s">
        <v>45</v>
      </c>
    </row>
    <row r="207" spans="1:5" ht="18" x14ac:dyDescent="0.35">
      <c r="A207" s="1" t="s">
        <v>261</v>
      </c>
      <c r="B207" s="1">
        <v>52</v>
      </c>
      <c r="C207" s="1" t="s">
        <v>22</v>
      </c>
      <c r="D207" s="1">
        <v>5</v>
      </c>
      <c r="E207" s="1" t="s">
        <v>45</v>
      </c>
    </row>
    <row r="208" spans="1:5" ht="18" x14ac:dyDescent="0.35">
      <c r="A208" s="1" t="s">
        <v>262</v>
      </c>
      <c r="B208" s="1">
        <v>59</v>
      </c>
      <c r="C208" s="1" t="s">
        <v>53</v>
      </c>
      <c r="D208" s="1">
        <v>2</v>
      </c>
      <c r="E208" s="1" t="s">
        <v>45</v>
      </c>
    </row>
    <row r="209" spans="1:5" ht="18" x14ac:dyDescent="0.35">
      <c r="A209" s="1" t="s">
        <v>263</v>
      </c>
      <c r="B209" s="1">
        <v>21</v>
      </c>
      <c r="C209" s="1" t="s">
        <v>32</v>
      </c>
      <c r="D209" s="1">
        <v>6</v>
      </c>
      <c r="E209" s="1" t="s">
        <v>62</v>
      </c>
    </row>
    <row r="210" spans="1:5" ht="18" x14ac:dyDescent="0.35">
      <c r="A210" s="1" t="s">
        <v>264</v>
      </c>
      <c r="B210" s="1">
        <v>48</v>
      </c>
      <c r="C210" s="1" t="s">
        <v>22</v>
      </c>
      <c r="D210" s="1">
        <v>7</v>
      </c>
      <c r="E210" s="1" t="s">
        <v>25</v>
      </c>
    </row>
    <row r="211" spans="1:5" ht="18" x14ac:dyDescent="0.35">
      <c r="A211" s="1" t="s">
        <v>265</v>
      </c>
      <c r="B211" s="1">
        <v>72</v>
      </c>
      <c r="C211" s="1" t="s">
        <v>53</v>
      </c>
      <c r="D211" s="1">
        <v>2</v>
      </c>
      <c r="E211" s="1" t="s">
        <v>25</v>
      </c>
    </row>
    <row r="212" spans="1:5" ht="18" x14ac:dyDescent="0.35">
      <c r="A212" s="1" t="s">
        <v>266</v>
      </c>
      <c r="B212" s="1">
        <v>19</v>
      </c>
      <c r="C212" s="1" t="s">
        <v>53</v>
      </c>
      <c r="D212" s="1">
        <v>2</v>
      </c>
      <c r="E212" s="1" t="s">
        <v>62</v>
      </c>
    </row>
    <row r="213" spans="1:5" ht="18" x14ac:dyDescent="0.35">
      <c r="A213" s="1" t="s">
        <v>267</v>
      </c>
      <c r="B213" s="1">
        <v>67</v>
      </c>
      <c r="C213" s="1" t="s">
        <v>53</v>
      </c>
      <c r="D213" s="1">
        <v>7</v>
      </c>
      <c r="E213" s="1" t="s">
        <v>25</v>
      </c>
    </row>
    <row r="214" spans="1:5" ht="18" x14ac:dyDescent="0.35">
      <c r="A214" s="1" t="s">
        <v>268</v>
      </c>
      <c r="B214" s="1">
        <v>49</v>
      </c>
      <c r="C214" s="1" t="s">
        <v>53</v>
      </c>
      <c r="D214" s="1">
        <v>8</v>
      </c>
      <c r="E214" s="1" t="s">
        <v>25</v>
      </c>
    </row>
    <row r="215" spans="1:5" ht="18" x14ac:dyDescent="0.35">
      <c r="A215" s="1" t="s">
        <v>269</v>
      </c>
      <c r="B215" s="1">
        <v>28</v>
      </c>
      <c r="C215" s="1" t="s">
        <v>22</v>
      </c>
      <c r="D215" s="1">
        <v>8</v>
      </c>
      <c r="E215" s="1" t="s">
        <v>25</v>
      </c>
    </row>
    <row r="216" spans="1:5" ht="18" x14ac:dyDescent="0.35">
      <c r="A216" s="1" t="s">
        <v>270</v>
      </c>
      <c r="B216" s="1">
        <v>18</v>
      </c>
      <c r="C216" s="1" t="s">
        <v>22</v>
      </c>
      <c r="D216" s="1">
        <v>3</v>
      </c>
      <c r="E216" s="1" t="s">
        <v>62</v>
      </c>
    </row>
    <row r="217" spans="1:5" ht="18" x14ac:dyDescent="0.35">
      <c r="A217" s="1" t="s">
        <v>271</v>
      </c>
      <c r="B217" s="1">
        <v>24</v>
      </c>
      <c r="C217" s="1" t="s">
        <v>53</v>
      </c>
      <c r="D217" s="1">
        <v>6</v>
      </c>
      <c r="E217" s="1" t="s">
        <v>25</v>
      </c>
    </row>
    <row r="218" spans="1:5" ht="18" x14ac:dyDescent="0.35">
      <c r="A218" s="1" t="s">
        <v>272</v>
      </c>
      <c r="B218" s="1">
        <v>55</v>
      </c>
      <c r="C218" s="1" t="s">
        <v>32</v>
      </c>
      <c r="D218" s="1">
        <v>2</v>
      </c>
      <c r="E218" s="1" t="s">
        <v>62</v>
      </c>
    </row>
    <row r="219" spans="1:5" ht="18" x14ac:dyDescent="0.35">
      <c r="A219" s="1" t="s">
        <v>273</v>
      </c>
      <c r="B219" s="1">
        <v>66</v>
      </c>
      <c r="C219" s="1" t="s">
        <v>22</v>
      </c>
      <c r="D219" s="1">
        <v>2</v>
      </c>
      <c r="E219" s="1" t="s">
        <v>62</v>
      </c>
    </row>
    <row r="220" spans="1:5" ht="18" x14ac:dyDescent="0.35">
      <c r="A220" s="1" t="s">
        <v>274</v>
      </c>
      <c r="B220" s="1">
        <v>33</v>
      </c>
      <c r="C220" s="1" t="s">
        <v>32</v>
      </c>
      <c r="D220" s="1">
        <v>8</v>
      </c>
      <c r="E220" s="1" t="s">
        <v>45</v>
      </c>
    </row>
    <row r="221" spans="1:5" ht="18" x14ac:dyDescent="0.35">
      <c r="A221" s="1" t="s">
        <v>275</v>
      </c>
      <c r="B221" s="1">
        <v>65</v>
      </c>
      <c r="C221" s="1" t="s">
        <v>22</v>
      </c>
      <c r="D221" s="1">
        <v>9</v>
      </c>
      <c r="E221" s="1" t="s">
        <v>45</v>
      </c>
    </row>
    <row r="222" spans="1:5" ht="18" x14ac:dyDescent="0.35">
      <c r="A222" s="1" t="s">
        <v>276</v>
      </c>
      <c r="B222" s="1">
        <v>43</v>
      </c>
      <c r="C222" s="1" t="s">
        <v>22</v>
      </c>
      <c r="D222" s="1">
        <v>5</v>
      </c>
      <c r="E222" s="1" t="s">
        <v>62</v>
      </c>
    </row>
    <row r="223" spans="1:5" ht="18" x14ac:dyDescent="0.35">
      <c r="A223" s="1" t="s">
        <v>277</v>
      </c>
      <c r="B223" s="1">
        <v>63</v>
      </c>
      <c r="C223" s="1" t="s">
        <v>32</v>
      </c>
      <c r="D223" s="1">
        <v>7</v>
      </c>
      <c r="E223" s="1" t="s">
        <v>40</v>
      </c>
    </row>
    <row r="224" spans="1:5" ht="18" x14ac:dyDescent="0.35">
      <c r="A224" s="1" t="s">
        <v>278</v>
      </c>
      <c r="B224" s="1">
        <v>56</v>
      </c>
      <c r="C224" s="1" t="s">
        <v>22</v>
      </c>
      <c r="D224" s="1">
        <v>2</v>
      </c>
      <c r="E224" s="1" t="s">
        <v>40</v>
      </c>
    </row>
    <row r="225" spans="1:5" ht="18" x14ac:dyDescent="0.35">
      <c r="A225" s="2" t="s">
        <v>279</v>
      </c>
      <c r="B225" s="1">
        <v>63</v>
      </c>
      <c r="C225" s="1" t="s">
        <v>32</v>
      </c>
      <c r="D225" s="1">
        <v>5</v>
      </c>
      <c r="E225" s="1" t="s">
        <v>62</v>
      </c>
    </row>
    <row r="226" spans="1:5" ht="18" x14ac:dyDescent="0.35">
      <c r="A226" s="1" t="s">
        <v>280</v>
      </c>
      <c r="B226" s="1">
        <v>67</v>
      </c>
      <c r="C226" s="1" t="s">
        <v>32</v>
      </c>
      <c r="D226" s="1">
        <v>5</v>
      </c>
      <c r="E226" s="1" t="s">
        <v>45</v>
      </c>
    </row>
    <row r="227" spans="1:5" ht="18" x14ac:dyDescent="0.35">
      <c r="A227" s="1" t="s">
        <v>281</v>
      </c>
      <c r="B227" s="1">
        <v>37</v>
      </c>
      <c r="C227" s="1" t="s">
        <v>22</v>
      </c>
      <c r="D227" s="1">
        <v>5</v>
      </c>
      <c r="E227" s="1" t="s">
        <v>45</v>
      </c>
    </row>
    <row r="228" spans="1:5" ht="18" x14ac:dyDescent="0.35">
      <c r="A228" s="1" t="s">
        <v>282</v>
      </c>
      <c r="B228" s="1">
        <v>32</v>
      </c>
      <c r="C228" s="1" t="s">
        <v>32</v>
      </c>
      <c r="D228" s="1">
        <v>0</v>
      </c>
      <c r="E228" s="1" t="s">
        <v>40</v>
      </c>
    </row>
    <row r="229" spans="1:5" ht="18" x14ac:dyDescent="0.35">
      <c r="A229" s="1" t="s">
        <v>283</v>
      </c>
      <c r="B229" s="1">
        <v>45</v>
      </c>
      <c r="C229" s="1" t="s">
        <v>32</v>
      </c>
      <c r="D229" s="1">
        <v>0</v>
      </c>
      <c r="E229" s="1" t="s">
        <v>40</v>
      </c>
    </row>
    <row r="230" spans="1:5" ht="18" x14ac:dyDescent="0.35">
      <c r="A230" s="1" t="s">
        <v>284</v>
      </c>
      <c r="B230" s="1">
        <v>42</v>
      </c>
      <c r="C230" s="1" t="s">
        <v>32</v>
      </c>
      <c r="D230" s="1">
        <v>5</v>
      </c>
      <c r="E230" s="1" t="s">
        <v>40</v>
      </c>
    </row>
    <row r="231" spans="1:5" ht="18" x14ac:dyDescent="0.35">
      <c r="A231" s="1" t="s">
        <v>285</v>
      </c>
      <c r="B231" s="1">
        <v>54</v>
      </c>
      <c r="C231" s="1" t="s">
        <v>53</v>
      </c>
      <c r="D231" s="1">
        <v>10</v>
      </c>
      <c r="E231" s="1" t="s">
        <v>40</v>
      </c>
    </row>
    <row r="232" spans="1:5" ht="18" x14ac:dyDescent="0.35">
      <c r="A232" s="1" t="s">
        <v>286</v>
      </c>
      <c r="B232" s="1">
        <v>45</v>
      </c>
      <c r="C232" s="1" t="s">
        <v>22</v>
      </c>
      <c r="D232" s="1">
        <v>10</v>
      </c>
      <c r="E232" s="1" t="s">
        <v>45</v>
      </c>
    </row>
    <row r="233" spans="1:5" ht="18" x14ac:dyDescent="0.35">
      <c r="A233" s="1" t="s">
        <v>287</v>
      </c>
      <c r="B233" s="1">
        <v>34</v>
      </c>
      <c r="C233" s="1" t="s">
        <v>32</v>
      </c>
      <c r="D233" s="1">
        <v>7</v>
      </c>
      <c r="E233" s="1" t="s">
        <v>45</v>
      </c>
    </row>
    <row r="234" spans="1:5" ht="18" x14ac:dyDescent="0.35">
      <c r="A234" s="1" t="s">
        <v>288</v>
      </c>
      <c r="B234" s="1">
        <v>65</v>
      </c>
      <c r="C234" s="1" t="s">
        <v>53</v>
      </c>
      <c r="D234" s="1">
        <v>0</v>
      </c>
      <c r="E234" s="1" t="s">
        <v>40</v>
      </c>
    </row>
    <row r="235" spans="1:5" ht="18" x14ac:dyDescent="0.35">
      <c r="A235" s="1" t="s">
        <v>289</v>
      </c>
      <c r="B235" s="1">
        <v>27</v>
      </c>
      <c r="C235" s="1" t="s">
        <v>53</v>
      </c>
      <c r="D235" s="1">
        <v>1</v>
      </c>
      <c r="E235" s="1" t="s">
        <v>40</v>
      </c>
    </row>
    <row r="236" spans="1:5" ht="18" x14ac:dyDescent="0.35">
      <c r="A236" s="1" t="s">
        <v>290</v>
      </c>
      <c r="B236" s="1">
        <v>50</v>
      </c>
      <c r="C236" s="1" t="s">
        <v>53</v>
      </c>
      <c r="D236" s="1">
        <v>2</v>
      </c>
      <c r="E236" s="1" t="s">
        <v>62</v>
      </c>
    </row>
    <row r="237" spans="1:5" ht="18" x14ac:dyDescent="0.35">
      <c r="A237" s="1" t="s">
        <v>291</v>
      </c>
      <c r="B237" s="1">
        <v>20</v>
      </c>
      <c r="C237" s="1" t="s">
        <v>53</v>
      </c>
      <c r="D237" s="1">
        <v>6</v>
      </c>
      <c r="E237" s="1" t="s">
        <v>62</v>
      </c>
    </row>
    <row r="238" spans="1:5" ht="18" x14ac:dyDescent="0.35">
      <c r="A238" s="1" t="s">
        <v>292</v>
      </c>
      <c r="B238" s="1">
        <v>34</v>
      </c>
      <c r="C238" s="1" t="s">
        <v>22</v>
      </c>
      <c r="D238" s="1">
        <v>1</v>
      </c>
      <c r="E238" s="1" t="s">
        <v>62</v>
      </c>
    </row>
    <row r="239" spans="1:5" ht="18" x14ac:dyDescent="0.35">
      <c r="A239" s="1" t="s">
        <v>293</v>
      </c>
      <c r="B239" s="1">
        <v>46</v>
      </c>
      <c r="C239" s="1" t="s">
        <v>22</v>
      </c>
      <c r="D239" s="1">
        <v>8</v>
      </c>
      <c r="E239" s="1" t="s">
        <v>45</v>
      </c>
    </row>
    <row r="240" spans="1:5" ht="18" x14ac:dyDescent="0.35">
      <c r="A240" s="1" t="s">
        <v>294</v>
      </c>
      <c r="B240" s="1">
        <v>37</v>
      </c>
      <c r="C240" s="1" t="s">
        <v>32</v>
      </c>
      <c r="D240" s="1">
        <v>10</v>
      </c>
      <c r="E240" s="1" t="s">
        <v>62</v>
      </c>
    </row>
    <row r="241" spans="1:5" ht="18" x14ac:dyDescent="0.35">
      <c r="A241" s="1" t="s">
        <v>295</v>
      </c>
      <c r="B241" s="1">
        <v>69</v>
      </c>
      <c r="C241" s="1" t="s">
        <v>32</v>
      </c>
      <c r="D241" s="1">
        <v>7</v>
      </c>
      <c r="E241" s="1" t="s">
        <v>40</v>
      </c>
    </row>
    <row r="242" spans="1:5" ht="18" x14ac:dyDescent="0.35">
      <c r="A242" s="1" t="s">
        <v>296</v>
      </c>
      <c r="B242" s="1">
        <v>62</v>
      </c>
      <c r="C242" s="1" t="s">
        <v>53</v>
      </c>
      <c r="D242" s="1">
        <v>2</v>
      </c>
      <c r="E242" s="1" t="s">
        <v>62</v>
      </c>
    </row>
    <row r="243" spans="1:5" ht="18" x14ac:dyDescent="0.35">
      <c r="A243" s="1" t="s">
        <v>297</v>
      </c>
      <c r="B243" s="1">
        <v>52</v>
      </c>
      <c r="C243" s="1" t="s">
        <v>22</v>
      </c>
      <c r="D243" s="1">
        <v>1</v>
      </c>
      <c r="E243" s="1" t="s">
        <v>45</v>
      </c>
    </row>
    <row r="244" spans="1:5" ht="18" x14ac:dyDescent="0.35">
      <c r="A244" s="1" t="s">
        <v>298</v>
      </c>
      <c r="B244" s="1">
        <v>42</v>
      </c>
      <c r="C244" s="1" t="s">
        <v>22</v>
      </c>
      <c r="D244" s="1">
        <v>3</v>
      </c>
      <c r="E244" s="1" t="s">
        <v>40</v>
      </c>
    </row>
    <row r="245" spans="1:5" ht="18" x14ac:dyDescent="0.35">
      <c r="A245" s="1" t="s">
        <v>299</v>
      </c>
      <c r="B245" s="1">
        <v>66</v>
      </c>
      <c r="C245" s="1" t="s">
        <v>32</v>
      </c>
      <c r="D245" s="1">
        <v>9</v>
      </c>
      <c r="E245" s="1" t="s">
        <v>62</v>
      </c>
    </row>
    <row r="246" spans="1:5" ht="18" x14ac:dyDescent="0.35">
      <c r="A246" s="1" t="s">
        <v>300</v>
      </c>
      <c r="B246" s="1">
        <v>55</v>
      </c>
      <c r="C246" s="1" t="s">
        <v>53</v>
      </c>
      <c r="D246" s="1">
        <v>8</v>
      </c>
      <c r="E246" s="1" t="s">
        <v>45</v>
      </c>
    </row>
    <row r="247" spans="1:5" ht="18" x14ac:dyDescent="0.35">
      <c r="A247" s="1" t="s">
        <v>301</v>
      </c>
      <c r="B247" s="1">
        <v>35</v>
      </c>
      <c r="C247" s="1" t="s">
        <v>32</v>
      </c>
      <c r="D247" s="1">
        <v>5</v>
      </c>
      <c r="E247" s="1" t="s">
        <v>25</v>
      </c>
    </row>
    <row r="248" spans="1:5" ht="18" x14ac:dyDescent="0.35">
      <c r="A248" s="1" t="s">
        <v>302</v>
      </c>
      <c r="B248" s="1">
        <v>70</v>
      </c>
      <c r="C248" s="1" t="s">
        <v>22</v>
      </c>
      <c r="D248" s="1">
        <v>0</v>
      </c>
      <c r="E248" s="1" t="s">
        <v>25</v>
      </c>
    </row>
    <row r="249" spans="1:5" ht="18" x14ac:dyDescent="0.35">
      <c r="A249" s="1" t="s">
        <v>303</v>
      </c>
      <c r="B249" s="1">
        <v>58</v>
      </c>
      <c r="C249" s="1" t="s">
        <v>32</v>
      </c>
      <c r="D249" s="1">
        <v>5</v>
      </c>
      <c r="E249" s="1" t="s">
        <v>62</v>
      </c>
    </row>
    <row r="250" spans="1:5" ht="18" x14ac:dyDescent="0.35">
      <c r="A250" s="1" t="s">
        <v>304</v>
      </c>
      <c r="B250" s="1">
        <v>57</v>
      </c>
      <c r="C250" s="1" t="s">
        <v>32</v>
      </c>
      <c r="D250" s="1">
        <v>8</v>
      </c>
      <c r="E250" s="1" t="s">
        <v>45</v>
      </c>
    </row>
    <row r="251" spans="1:5" ht="18" x14ac:dyDescent="0.35">
      <c r="A251" s="1" t="s">
        <v>305</v>
      </c>
      <c r="B251" s="1">
        <v>47</v>
      </c>
      <c r="C251" s="1" t="s">
        <v>53</v>
      </c>
      <c r="D251" s="1">
        <v>7</v>
      </c>
      <c r="E251" s="1" t="s">
        <v>62</v>
      </c>
    </row>
    <row r="252" spans="1:5" ht="18" x14ac:dyDescent="0.35">
      <c r="A252" s="2" t="s">
        <v>306</v>
      </c>
      <c r="B252" s="1">
        <v>73</v>
      </c>
      <c r="C252" s="1" t="s">
        <v>32</v>
      </c>
      <c r="D252" s="1">
        <v>6</v>
      </c>
      <c r="E252" s="1" t="s">
        <v>62</v>
      </c>
    </row>
    <row r="253" spans="1:5" ht="18" x14ac:dyDescent="0.35">
      <c r="A253" s="1" t="s">
        <v>307</v>
      </c>
      <c r="B253" s="1">
        <v>37</v>
      </c>
      <c r="C253" s="1" t="s">
        <v>32</v>
      </c>
      <c r="D253" s="1">
        <v>8</v>
      </c>
      <c r="E253" s="1" t="s">
        <v>25</v>
      </c>
    </row>
    <row r="254" spans="1:5" ht="18" x14ac:dyDescent="0.35">
      <c r="A254" s="1" t="s">
        <v>308</v>
      </c>
      <c r="B254" s="1">
        <v>50</v>
      </c>
      <c r="C254" s="1" t="s">
        <v>22</v>
      </c>
      <c r="D254" s="1">
        <v>10</v>
      </c>
      <c r="E254" s="1" t="s">
        <v>40</v>
      </c>
    </row>
    <row r="255" spans="1:5" ht="18" x14ac:dyDescent="0.35">
      <c r="A255" s="1" t="s">
        <v>309</v>
      </c>
      <c r="B255" s="1">
        <v>72</v>
      </c>
      <c r="C255" s="1" t="s">
        <v>53</v>
      </c>
      <c r="D255" s="1">
        <v>6</v>
      </c>
      <c r="E255" s="1" t="s">
        <v>40</v>
      </c>
    </row>
    <row r="256" spans="1:5" ht="18" x14ac:dyDescent="0.35">
      <c r="A256" s="1" t="s">
        <v>310</v>
      </c>
      <c r="B256" s="1">
        <v>63</v>
      </c>
      <c r="C256" s="1" t="s">
        <v>32</v>
      </c>
      <c r="D256" s="1">
        <v>10</v>
      </c>
      <c r="E256" s="1" t="s">
        <v>62</v>
      </c>
    </row>
    <row r="257" spans="1:5" ht="18" x14ac:dyDescent="0.35">
      <c r="A257" s="1" t="s">
        <v>311</v>
      </c>
      <c r="B257" s="1">
        <v>66</v>
      </c>
      <c r="C257" s="1" t="s">
        <v>32</v>
      </c>
      <c r="D257" s="1">
        <v>10</v>
      </c>
      <c r="E257" s="1" t="s">
        <v>25</v>
      </c>
    </row>
    <row r="258" spans="1:5" ht="18" x14ac:dyDescent="0.35">
      <c r="A258" s="1">
        <v>13953128</v>
      </c>
      <c r="B258" s="1">
        <v>49</v>
      </c>
      <c r="C258" s="1" t="s">
        <v>22</v>
      </c>
      <c r="D258" s="1">
        <v>10</v>
      </c>
      <c r="E258" s="1" t="s">
        <v>62</v>
      </c>
    </row>
    <row r="259" spans="1:5" ht="18" x14ac:dyDescent="0.35">
      <c r="A259" s="1" t="s">
        <v>312</v>
      </c>
      <c r="B259" s="1">
        <v>53</v>
      </c>
      <c r="C259" s="1" t="s">
        <v>22</v>
      </c>
      <c r="D259" s="1">
        <v>9</v>
      </c>
      <c r="E259" s="1" t="s">
        <v>62</v>
      </c>
    </row>
    <row r="260" spans="1:5" ht="18" x14ac:dyDescent="0.35">
      <c r="A260" s="1" t="s">
        <v>313</v>
      </c>
      <c r="B260" s="1">
        <v>59</v>
      </c>
      <c r="C260" s="1" t="s">
        <v>22</v>
      </c>
      <c r="D260" s="1">
        <v>5</v>
      </c>
      <c r="E260" s="1" t="s">
        <v>25</v>
      </c>
    </row>
    <row r="261" spans="1:5" ht="18" x14ac:dyDescent="0.35">
      <c r="A261" s="1" t="s">
        <v>314</v>
      </c>
      <c r="B261" s="1">
        <v>36</v>
      </c>
      <c r="C261" s="1" t="s">
        <v>22</v>
      </c>
      <c r="D261" s="1">
        <v>10</v>
      </c>
      <c r="E261" s="1" t="s">
        <v>62</v>
      </c>
    </row>
    <row r="262" spans="1:5" ht="18" x14ac:dyDescent="0.35">
      <c r="A262" s="1" t="s">
        <v>315</v>
      </c>
      <c r="B262" s="1">
        <v>73</v>
      </c>
      <c r="C262" s="1" t="s">
        <v>53</v>
      </c>
      <c r="D262" s="1">
        <v>10</v>
      </c>
      <c r="E262" s="1" t="s">
        <v>45</v>
      </c>
    </row>
    <row r="263" spans="1:5" ht="18" x14ac:dyDescent="0.35">
      <c r="A263" s="1" t="s">
        <v>316</v>
      </c>
      <c r="B263" s="1">
        <v>63</v>
      </c>
      <c r="C263" s="1" t="s">
        <v>53</v>
      </c>
      <c r="D263" s="1">
        <v>9</v>
      </c>
      <c r="E263" s="1" t="s">
        <v>62</v>
      </c>
    </row>
    <row r="264" spans="1:5" ht="18" x14ac:dyDescent="0.35">
      <c r="A264" s="1" t="s">
        <v>317</v>
      </c>
      <c r="B264" s="1">
        <v>39</v>
      </c>
      <c r="C264" s="1" t="s">
        <v>32</v>
      </c>
      <c r="D264" s="1">
        <v>0</v>
      </c>
      <c r="E264" s="1" t="s">
        <v>40</v>
      </c>
    </row>
    <row r="265" spans="1:5" ht="18" x14ac:dyDescent="0.35">
      <c r="A265" s="1" t="s">
        <v>318</v>
      </c>
      <c r="B265" s="1">
        <v>43</v>
      </c>
      <c r="C265" s="1" t="s">
        <v>32</v>
      </c>
      <c r="D265" s="1">
        <v>8</v>
      </c>
      <c r="E265" s="1" t="s">
        <v>45</v>
      </c>
    </row>
    <row r="266" spans="1:5" ht="18" x14ac:dyDescent="0.35">
      <c r="A266" s="1" t="s">
        <v>319</v>
      </c>
      <c r="B266" s="1">
        <v>45</v>
      </c>
      <c r="C266" s="1" t="s">
        <v>32</v>
      </c>
      <c r="D266" s="1">
        <v>1</v>
      </c>
      <c r="E266" s="1" t="s">
        <v>25</v>
      </c>
    </row>
    <row r="267" spans="1:5" ht="18" x14ac:dyDescent="0.35">
      <c r="A267" s="1" t="s">
        <v>320</v>
      </c>
      <c r="B267" s="1">
        <v>27</v>
      </c>
      <c r="C267" s="1" t="s">
        <v>53</v>
      </c>
      <c r="D267" s="1">
        <v>4</v>
      </c>
      <c r="E267" s="1" t="s">
        <v>40</v>
      </c>
    </row>
    <row r="268" spans="1:5" ht="18" x14ac:dyDescent="0.35">
      <c r="A268" s="1" t="s">
        <v>321</v>
      </c>
      <c r="B268" s="1">
        <v>56</v>
      </c>
      <c r="C268" s="1" t="s">
        <v>53</v>
      </c>
      <c r="D268" s="1">
        <v>10</v>
      </c>
      <c r="E268" s="1" t="s">
        <v>62</v>
      </c>
    </row>
    <row r="269" spans="1:5" ht="18" x14ac:dyDescent="0.35">
      <c r="A269" s="1" t="s">
        <v>322</v>
      </c>
      <c r="B269" s="1">
        <v>43</v>
      </c>
      <c r="C269" s="1" t="s">
        <v>53</v>
      </c>
      <c r="D269" s="1">
        <v>0</v>
      </c>
      <c r="E269" s="1" t="s">
        <v>62</v>
      </c>
    </row>
    <row r="270" spans="1:5" ht="18" x14ac:dyDescent="0.35">
      <c r="A270" s="1" t="s">
        <v>323</v>
      </c>
      <c r="B270" s="1">
        <v>66</v>
      </c>
      <c r="C270" s="1" t="s">
        <v>22</v>
      </c>
      <c r="D270" s="1">
        <v>9</v>
      </c>
      <c r="E270" s="1" t="s">
        <v>45</v>
      </c>
    </row>
    <row r="271" spans="1:5" ht="18" x14ac:dyDescent="0.35">
      <c r="A271" s="1" t="s">
        <v>324</v>
      </c>
      <c r="B271" s="1">
        <v>67</v>
      </c>
      <c r="C271" s="1" t="s">
        <v>53</v>
      </c>
      <c r="D271" s="1">
        <v>4</v>
      </c>
      <c r="E271" s="1" t="s">
        <v>25</v>
      </c>
    </row>
    <row r="272" spans="1:5" ht="18" x14ac:dyDescent="0.35">
      <c r="A272" s="1" t="s">
        <v>325</v>
      </c>
      <c r="B272" s="1">
        <v>72</v>
      </c>
      <c r="C272" s="1" t="s">
        <v>53</v>
      </c>
      <c r="D272" s="1">
        <v>0</v>
      </c>
      <c r="E272" s="1" t="s">
        <v>40</v>
      </c>
    </row>
    <row r="273" spans="1:5" ht="18" x14ac:dyDescent="0.35">
      <c r="A273" s="1" t="s">
        <v>326</v>
      </c>
      <c r="B273" s="1">
        <v>40</v>
      </c>
      <c r="C273" s="1" t="s">
        <v>53</v>
      </c>
      <c r="D273" s="1">
        <v>10</v>
      </c>
      <c r="E273" s="1" t="s">
        <v>25</v>
      </c>
    </row>
    <row r="274" spans="1:5" ht="18" x14ac:dyDescent="0.35">
      <c r="A274" s="1" t="s">
        <v>327</v>
      </c>
      <c r="B274" s="1">
        <v>29</v>
      </c>
      <c r="C274" s="1" t="s">
        <v>53</v>
      </c>
      <c r="D274" s="1">
        <v>3</v>
      </c>
      <c r="E274" s="1" t="s">
        <v>25</v>
      </c>
    </row>
    <row r="275" spans="1:5" ht="18" x14ac:dyDescent="0.35">
      <c r="A275" s="1" t="s">
        <v>328</v>
      </c>
      <c r="B275" s="1">
        <v>56</v>
      </c>
      <c r="C275" s="1" t="s">
        <v>53</v>
      </c>
      <c r="D275" s="1">
        <v>1</v>
      </c>
      <c r="E275" s="1" t="s">
        <v>45</v>
      </c>
    </row>
    <row r="276" spans="1:5" ht="18" x14ac:dyDescent="0.35">
      <c r="A276" s="2" t="s">
        <v>329</v>
      </c>
      <c r="B276" s="1">
        <v>58</v>
      </c>
      <c r="C276" s="1" t="s">
        <v>32</v>
      </c>
      <c r="D276" s="1">
        <v>10</v>
      </c>
      <c r="E276" s="1" t="s">
        <v>25</v>
      </c>
    </row>
    <row r="277" spans="1:5" ht="18" x14ac:dyDescent="0.35">
      <c r="A277" s="1" t="s">
        <v>330</v>
      </c>
      <c r="B277" s="1">
        <v>68</v>
      </c>
      <c r="C277" s="1" t="s">
        <v>22</v>
      </c>
      <c r="D277" s="1">
        <v>0</v>
      </c>
      <c r="E277" s="1" t="s">
        <v>40</v>
      </c>
    </row>
    <row r="278" spans="1:5" ht="18" x14ac:dyDescent="0.35">
      <c r="A278" s="1" t="s">
        <v>331</v>
      </c>
      <c r="B278" s="1">
        <v>19</v>
      </c>
      <c r="C278" s="1" t="s">
        <v>32</v>
      </c>
      <c r="D278" s="1">
        <v>10</v>
      </c>
      <c r="E278" s="1" t="s">
        <v>45</v>
      </c>
    </row>
    <row r="279" spans="1:5" ht="18" x14ac:dyDescent="0.35">
      <c r="A279" s="1" t="s">
        <v>332</v>
      </c>
      <c r="B279" s="1">
        <v>54</v>
      </c>
      <c r="C279" s="1" t="s">
        <v>22</v>
      </c>
      <c r="D279" s="1">
        <v>5</v>
      </c>
      <c r="E279" s="1" t="s">
        <v>25</v>
      </c>
    </row>
    <row r="280" spans="1:5" ht="18" x14ac:dyDescent="0.35">
      <c r="A280" s="1" t="s">
        <v>333</v>
      </c>
      <c r="B280" s="1">
        <v>62</v>
      </c>
      <c r="C280" s="1" t="s">
        <v>53</v>
      </c>
      <c r="D280" s="1">
        <v>8</v>
      </c>
      <c r="E280" s="1" t="s">
        <v>40</v>
      </c>
    </row>
    <row r="281" spans="1:5" ht="18" x14ac:dyDescent="0.35">
      <c r="A281" s="1" t="s">
        <v>334</v>
      </c>
      <c r="B281" s="1">
        <v>28</v>
      </c>
      <c r="C281" s="1" t="s">
        <v>22</v>
      </c>
      <c r="D281" s="1">
        <v>0</v>
      </c>
      <c r="E281" s="1" t="s">
        <v>40</v>
      </c>
    </row>
    <row r="282" spans="1:5" ht="18" x14ac:dyDescent="0.35">
      <c r="A282" s="1" t="s">
        <v>335</v>
      </c>
      <c r="B282" s="1">
        <v>74</v>
      </c>
      <c r="C282" s="1" t="s">
        <v>53</v>
      </c>
      <c r="D282" s="1">
        <v>10</v>
      </c>
      <c r="E282" s="1" t="s">
        <v>62</v>
      </c>
    </row>
    <row r="283" spans="1:5" ht="18" x14ac:dyDescent="0.35">
      <c r="A283" s="1" t="s">
        <v>336</v>
      </c>
      <c r="B283" s="1">
        <v>51</v>
      </c>
      <c r="C283" s="1" t="s">
        <v>53</v>
      </c>
      <c r="D283" s="1">
        <v>1</v>
      </c>
      <c r="E283" s="1" t="s">
        <v>62</v>
      </c>
    </row>
    <row r="284" spans="1:5" ht="18" x14ac:dyDescent="0.35">
      <c r="A284" s="1" t="s">
        <v>337</v>
      </c>
      <c r="B284" s="1">
        <v>33</v>
      </c>
      <c r="C284" s="1" t="s">
        <v>32</v>
      </c>
      <c r="D284" s="1">
        <v>6</v>
      </c>
      <c r="E284" s="1" t="s">
        <v>40</v>
      </c>
    </row>
    <row r="285" spans="1:5" ht="18" x14ac:dyDescent="0.35">
      <c r="A285" s="1" t="s">
        <v>338</v>
      </c>
      <c r="B285" s="1">
        <v>55</v>
      </c>
      <c r="C285" s="1" t="s">
        <v>53</v>
      </c>
      <c r="D285" s="1">
        <v>7</v>
      </c>
      <c r="E285" s="1" t="s">
        <v>62</v>
      </c>
    </row>
    <row r="286" spans="1:5" ht="18" x14ac:dyDescent="0.35">
      <c r="A286" s="1" t="s">
        <v>339</v>
      </c>
      <c r="B286" s="1">
        <v>40</v>
      </c>
      <c r="C286" s="1" t="s">
        <v>22</v>
      </c>
      <c r="D286" s="1">
        <v>10</v>
      </c>
      <c r="E286" s="1" t="s">
        <v>45</v>
      </c>
    </row>
    <row r="287" spans="1:5" ht="18" x14ac:dyDescent="0.35">
      <c r="A287" s="1" t="s">
        <v>340</v>
      </c>
      <c r="B287" s="1">
        <v>30</v>
      </c>
      <c r="C287" s="1" t="s">
        <v>53</v>
      </c>
      <c r="D287" s="1">
        <v>1</v>
      </c>
      <c r="E287" s="1" t="s">
        <v>40</v>
      </c>
    </row>
    <row r="288" spans="1:5" ht="18" x14ac:dyDescent="0.35">
      <c r="A288" s="1" t="s">
        <v>341</v>
      </c>
      <c r="B288" s="1">
        <v>33</v>
      </c>
      <c r="C288" s="1" t="s">
        <v>22</v>
      </c>
      <c r="D288" s="1">
        <v>3</v>
      </c>
      <c r="E288" s="1" t="s">
        <v>45</v>
      </c>
    </row>
    <row r="289" spans="1:5" ht="18" x14ac:dyDescent="0.35">
      <c r="A289" s="1" t="s">
        <v>342</v>
      </c>
      <c r="B289" s="1">
        <v>62</v>
      </c>
      <c r="C289" s="1" t="s">
        <v>53</v>
      </c>
      <c r="D289" s="1">
        <v>8</v>
      </c>
      <c r="E289" s="1" t="s">
        <v>40</v>
      </c>
    </row>
    <row r="290" spans="1:5" ht="18" x14ac:dyDescent="0.35">
      <c r="A290" s="1" t="s">
        <v>343</v>
      </c>
      <c r="B290" s="1">
        <v>51</v>
      </c>
      <c r="C290" s="1" t="s">
        <v>32</v>
      </c>
      <c r="D290" s="1">
        <v>10</v>
      </c>
      <c r="E290" s="1" t="s">
        <v>62</v>
      </c>
    </row>
    <row r="291" spans="1:5" ht="18" x14ac:dyDescent="0.35">
      <c r="A291" s="1" t="s">
        <v>344</v>
      </c>
      <c r="B291" s="1">
        <v>59</v>
      </c>
      <c r="C291" s="1" t="s">
        <v>32</v>
      </c>
      <c r="D291" s="1">
        <v>2</v>
      </c>
      <c r="E291" s="1" t="s">
        <v>25</v>
      </c>
    </row>
    <row r="292" spans="1:5" ht="18" x14ac:dyDescent="0.35">
      <c r="A292" s="1" t="s">
        <v>345</v>
      </c>
      <c r="B292" s="1">
        <v>22</v>
      </c>
      <c r="C292" s="1" t="s">
        <v>22</v>
      </c>
      <c r="D292" s="1">
        <v>1</v>
      </c>
      <c r="E292" s="1" t="s">
        <v>45</v>
      </c>
    </row>
    <row r="293" spans="1:5" ht="18" x14ac:dyDescent="0.35">
      <c r="A293" s="1" t="s">
        <v>346</v>
      </c>
      <c r="B293" s="1">
        <v>56</v>
      </c>
      <c r="C293" s="1" t="s">
        <v>32</v>
      </c>
      <c r="D293" s="1">
        <v>10</v>
      </c>
      <c r="E293" s="1" t="s">
        <v>25</v>
      </c>
    </row>
    <row r="294" spans="1:5" ht="18" x14ac:dyDescent="0.35">
      <c r="A294" s="1" t="s">
        <v>347</v>
      </c>
      <c r="B294" s="1">
        <v>42</v>
      </c>
      <c r="C294" s="1" t="s">
        <v>22</v>
      </c>
      <c r="D294" s="1">
        <v>0</v>
      </c>
      <c r="E294" s="1" t="s">
        <v>25</v>
      </c>
    </row>
    <row r="295" spans="1:5" ht="18" x14ac:dyDescent="0.35">
      <c r="A295" s="1" t="s">
        <v>348</v>
      </c>
      <c r="B295" s="1">
        <v>43</v>
      </c>
      <c r="C295" s="1" t="s">
        <v>22</v>
      </c>
      <c r="D295" s="1">
        <v>3</v>
      </c>
      <c r="E295" s="1" t="s">
        <v>40</v>
      </c>
    </row>
    <row r="296" spans="1:5" ht="18" x14ac:dyDescent="0.35">
      <c r="A296" s="1" t="s">
        <v>349</v>
      </c>
      <c r="B296" s="1">
        <v>39</v>
      </c>
      <c r="C296" s="1" t="s">
        <v>32</v>
      </c>
      <c r="D296" s="1">
        <v>7</v>
      </c>
      <c r="E296" s="1" t="s">
        <v>40</v>
      </c>
    </row>
    <row r="297" spans="1:5" ht="18" x14ac:dyDescent="0.35">
      <c r="A297" s="1" t="s">
        <v>350</v>
      </c>
      <c r="B297" s="1">
        <v>49</v>
      </c>
      <c r="C297" s="1" t="s">
        <v>53</v>
      </c>
      <c r="D297" s="1">
        <v>7</v>
      </c>
      <c r="E297" s="1" t="s">
        <v>62</v>
      </c>
    </row>
    <row r="298" spans="1:5" ht="18" x14ac:dyDescent="0.35">
      <c r="A298" s="1" t="s">
        <v>351</v>
      </c>
      <c r="B298" s="1">
        <v>54</v>
      </c>
      <c r="C298" s="1" t="s">
        <v>32</v>
      </c>
      <c r="D298" s="1">
        <v>0</v>
      </c>
      <c r="E298" s="1" t="s">
        <v>45</v>
      </c>
    </row>
    <row r="299" spans="1:5" ht="18" x14ac:dyDescent="0.35">
      <c r="A299" s="1" t="s">
        <v>352</v>
      </c>
      <c r="B299" s="1">
        <v>73</v>
      </c>
      <c r="C299" s="1" t="s">
        <v>32</v>
      </c>
      <c r="D299" s="1">
        <v>1</v>
      </c>
      <c r="E299" s="1" t="s">
        <v>45</v>
      </c>
    </row>
    <row r="300" spans="1:5" ht="18" x14ac:dyDescent="0.35">
      <c r="A300" s="1" t="s">
        <v>353</v>
      </c>
      <c r="B300" s="1">
        <v>27</v>
      </c>
      <c r="C300" s="1" t="s">
        <v>22</v>
      </c>
      <c r="D300" s="1">
        <v>9</v>
      </c>
      <c r="E300" s="1" t="s">
        <v>25</v>
      </c>
    </row>
    <row r="301" spans="1:5" ht="18" x14ac:dyDescent="0.35">
      <c r="A301" s="1" t="s">
        <v>354</v>
      </c>
      <c r="B301" s="1">
        <v>22</v>
      </c>
      <c r="C301" s="1" t="s">
        <v>22</v>
      </c>
      <c r="D301" s="1">
        <v>4</v>
      </c>
      <c r="E301" s="1" t="s">
        <v>62</v>
      </c>
    </row>
    <row r="302" spans="1:5" ht="18" x14ac:dyDescent="0.35">
      <c r="A302" s="1" t="s">
        <v>355</v>
      </c>
      <c r="B302" s="1">
        <v>38</v>
      </c>
      <c r="C302" s="1" t="s">
        <v>32</v>
      </c>
      <c r="D302" s="1">
        <v>10</v>
      </c>
      <c r="E302" s="1" t="s">
        <v>62</v>
      </c>
    </row>
    <row r="303" spans="1:5" ht="18" x14ac:dyDescent="0.35">
      <c r="A303" s="1" t="s">
        <v>356</v>
      </c>
      <c r="B303" s="1">
        <v>52</v>
      </c>
      <c r="C303" s="1" t="s">
        <v>32</v>
      </c>
      <c r="D303" s="1">
        <v>7</v>
      </c>
      <c r="E303" s="1" t="s">
        <v>25</v>
      </c>
    </row>
    <row r="304" spans="1:5" ht="18" x14ac:dyDescent="0.35">
      <c r="A304" s="1" t="s">
        <v>357</v>
      </c>
      <c r="B304" s="1">
        <v>66</v>
      </c>
      <c r="C304" s="1" t="s">
        <v>32</v>
      </c>
      <c r="D304" s="1">
        <v>5</v>
      </c>
      <c r="E304" s="1" t="s">
        <v>40</v>
      </c>
    </row>
    <row r="305" spans="1:5" ht="18" x14ac:dyDescent="0.35">
      <c r="A305" s="1" t="s">
        <v>358</v>
      </c>
      <c r="B305" s="1">
        <v>50</v>
      </c>
      <c r="C305" s="1" t="s">
        <v>22</v>
      </c>
      <c r="D305" s="1">
        <v>8</v>
      </c>
      <c r="E305" s="1" t="s">
        <v>45</v>
      </c>
    </row>
    <row r="306" spans="1:5" ht="18" x14ac:dyDescent="0.35">
      <c r="A306" s="1" t="s">
        <v>359</v>
      </c>
      <c r="B306" s="1">
        <v>37</v>
      </c>
      <c r="C306" s="1" t="s">
        <v>53</v>
      </c>
      <c r="D306" s="1">
        <v>2</v>
      </c>
      <c r="E306" s="1" t="s">
        <v>40</v>
      </c>
    </row>
    <row r="307" spans="1:5" ht="18" x14ac:dyDescent="0.35">
      <c r="A307" s="1" t="s">
        <v>360</v>
      </c>
      <c r="B307" s="1">
        <v>38</v>
      </c>
      <c r="C307" s="1" t="s">
        <v>53</v>
      </c>
      <c r="D307" s="1">
        <v>1</v>
      </c>
      <c r="E307" s="1" t="s">
        <v>45</v>
      </c>
    </row>
    <row r="308" spans="1:5" ht="18" x14ac:dyDescent="0.35">
      <c r="A308" s="1" t="s">
        <v>361</v>
      </c>
      <c r="B308" s="1">
        <v>39</v>
      </c>
      <c r="C308" s="1" t="s">
        <v>53</v>
      </c>
      <c r="D308" s="1">
        <v>10</v>
      </c>
      <c r="E308" s="1" t="s">
        <v>62</v>
      </c>
    </row>
    <row r="309" spans="1:5" ht="18" x14ac:dyDescent="0.35">
      <c r="A309" s="1" t="s">
        <v>362</v>
      </c>
      <c r="B309" s="1">
        <v>68</v>
      </c>
      <c r="C309" s="1" t="s">
        <v>22</v>
      </c>
      <c r="D309" s="1">
        <v>8</v>
      </c>
      <c r="E309" s="1" t="s">
        <v>25</v>
      </c>
    </row>
    <row r="310" spans="1:5" ht="18" x14ac:dyDescent="0.35">
      <c r="A310" s="1" t="s">
        <v>363</v>
      </c>
      <c r="B310" s="1">
        <v>62</v>
      </c>
      <c r="C310" s="1" t="s">
        <v>22</v>
      </c>
      <c r="D310" s="1">
        <v>3</v>
      </c>
      <c r="E310" s="1" t="s">
        <v>40</v>
      </c>
    </row>
    <row r="311" spans="1:5" ht="18" x14ac:dyDescent="0.35">
      <c r="A311" s="1" t="s">
        <v>364</v>
      </c>
      <c r="B311" s="1">
        <v>47</v>
      </c>
      <c r="C311" s="1" t="s">
        <v>32</v>
      </c>
      <c r="D311" s="1">
        <v>8</v>
      </c>
      <c r="E311" s="1" t="s">
        <v>40</v>
      </c>
    </row>
    <row r="312" spans="1:5" ht="18" x14ac:dyDescent="0.35">
      <c r="A312" s="1" t="s">
        <v>365</v>
      </c>
      <c r="B312" s="1">
        <v>18</v>
      </c>
      <c r="C312" s="1" t="s">
        <v>53</v>
      </c>
      <c r="D312" s="1">
        <v>2</v>
      </c>
      <c r="E312" s="1" t="s">
        <v>40</v>
      </c>
    </row>
    <row r="313" spans="1:5" ht="18" x14ac:dyDescent="0.35">
      <c r="A313" s="1" t="s">
        <v>366</v>
      </c>
      <c r="B313" s="1">
        <v>61</v>
      </c>
      <c r="C313" s="1" t="s">
        <v>53</v>
      </c>
      <c r="D313" s="1">
        <v>10</v>
      </c>
      <c r="E313" s="1" t="s">
        <v>40</v>
      </c>
    </row>
    <row r="314" spans="1:5" ht="18" x14ac:dyDescent="0.35">
      <c r="A314" s="1" t="s">
        <v>367</v>
      </c>
      <c r="B314" s="1">
        <v>55</v>
      </c>
      <c r="C314" s="1" t="s">
        <v>53</v>
      </c>
      <c r="D314" s="1">
        <v>3</v>
      </c>
      <c r="E314" s="1" t="s">
        <v>45</v>
      </c>
    </row>
    <row r="315" spans="1:5" ht="18" x14ac:dyDescent="0.35">
      <c r="A315" s="1" t="s">
        <v>368</v>
      </c>
      <c r="B315" s="1">
        <v>59</v>
      </c>
      <c r="C315" s="1" t="s">
        <v>53</v>
      </c>
      <c r="D315" s="1">
        <v>4</v>
      </c>
      <c r="E315" s="1" t="s">
        <v>45</v>
      </c>
    </row>
    <row r="316" spans="1:5" ht="18" x14ac:dyDescent="0.35">
      <c r="A316" s="1" t="s">
        <v>369</v>
      </c>
      <c r="B316" s="1">
        <v>23</v>
      </c>
      <c r="C316" s="1" t="s">
        <v>22</v>
      </c>
      <c r="D316" s="1">
        <v>1</v>
      </c>
      <c r="E316" s="1" t="s">
        <v>62</v>
      </c>
    </row>
    <row r="317" spans="1:5" ht="18" x14ac:dyDescent="0.35">
      <c r="A317" s="1" t="s">
        <v>370</v>
      </c>
      <c r="B317" s="1">
        <v>34</v>
      </c>
      <c r="C317" s="1" t="s">
        <v>53</v>
      </c>
      <c r="D317" s="1">
        <v>6</v>
      </c>
      <c r="E317" s="1" t="s">
        <v>40</v>
      </c>
    </row>
    <row r="318" spans="1:5" ht="18" x14ac:dyDescent="0.35">
      <c r="A318" s="1" t="s">
        <v>371</v>
      </c>
      <c r="B318" s="1">
        <v>51</v>
      </c>
      <c r="C318" s="1" t="s">
        <v>53</v>
      </c>
      <c r="D318" s="1">
        <v>1</v>
      </c>
      <c r="E318" s="1" t="s">
        <v>25</v>
      </c>
    </row>
    <row r="319" spans="1:5" ht="18" x14ac:dyDescent="0.35">
      <c r="A319" s="2">
        <v>5490000000</v>
      </c>
      <c r="B319" s="1">
        <v>19</v>
      </c>
      <c r="C319" s="1" t="s">
        <v>32</v>
      </c>
      <c r="D319" s="1">
        <v>5</v>
      </c>
      <c r="E319" s="1" t="s">
        <v>40</v>
      </c>
    </row>
    <row r="320" spans="1:5" ht="18" x14ac:dyDescent="0.35">
      <c r="A320" s="1" t="s">
        <v>372</v>
      </c>
      <c r="B320" s="1">
        <v>31</v>
      </c>
      <c r="C320" s="1" t="s">
        <v>32</v>
      </c>
      <c r="D320" s="1">
        <v>7</v>
      </c>
      <c r="E320" s="1" t="s">
        <v>40</v>
      </c>
    </row>
    <row r="321" spans="1:5" ht="18" x14ac:dyDescent="0.35">
      <c r="A321" s="1" t="s">
        <v>373</v>
      </c>
      <c r="B321" s="1">
        <v>51</v>
      </c>
      <c r="C321" s="1" t="s">
        <v>22</v>
      </c>
      <c r="D321" s="1">
        <v>7</v>
      </c>
      <c r="E321" s="1" t="s">
        <v>45</v>
      </c>
    </row>
    <row r="322" spans="1:5" ht="18" x14ac:dyDescent="0.35">
      <c r="A322" s="2">
        <v>8.5299999999999999E+87</v>
      </c>
      <c r="B322" s="1">
        <v>46</v>
      </c>
      <c r="C322" s="1" t="s">
        <v>32</v>
      </c>
      <c r="D322" s="1">
        <v>3</v>
      </c>
      <c r="E322" s="1" t="s">
        <v>45</v>
      </c>
    </row>
    <row r="323" spans="1:5" ht="18" x14ac:dyDescent="0.35">
      <c r="A323" s="1" t="s">
        <v>374</v>
      </c>
      <c r="B323" s="1">
        <v>74</v>
      </c>
      <c r="C323" s="1" t="s">
        <v>22</v>
      </c>
      <c r="D323" s="1">
        <v>0</v>
      </c>
      <c r="E323" s="1" t="s">
        <v>45</v>
      </c>
    </row>
    <row r="324" spans="1:5" ht="18" x14ac:dyDescent="0.35">
      <c r="A324" s="1" t="s">
        <v>375</v>
      </c>
      <c r="B324" s="1">
        <v>62</v>
      </c>
      <c r="C324" s="1" t="s">
        <v>53</v>
      </c>
      <c r="D324" s="1">
        <v>10</v>
      </c>
      <c r="E324" s="1" t="s">
        <v>62</v>
      </c>
    </row>
    <row r="325" spans="1:5" ht="18" x14ac:dyDescent="0.35">
      <c r="A325" s="1" t="s">
        <v>376</v>
      </c>
      <c r="B325" s="1">
        <v>55</v>
      </c>
      <c r="C325" s="1" t="s">
        <v>53</v>
      </c>
      <c r="D325" s="1">
        <v>5</v>
      </c>
      <c r="E325" s="1" t="s">
        <v>62</v>
      </c>
    </row>
    <row r="326" spans="1:5" ht="18" x14ac:dyDescent="0.35">
      <c r="A326" s="1" t="s">
        <v>377</v>
      </c>
      <c r="B326" s="1">
        <v>52</v>
      </c>
      <c r="C326" s="1" t="s">
        <v>53</v>
      </c>
      <c r="D326" s="1">
        <v>4</v>
      </c>
      <c r="E326" s="1" t="s">
        <v>62</v>
      </c>
    </row>
    <row r="327" spans="1:5" ht="18" x14ac:dyDescent="0.35">
      <c r="A327" s="1" t="s">
        <v>378</v>
      </c>
      <c r="B327" s="1">
        <v>43</v>
      </c>
      <c r="C327" s="1" t="s">
        <v>32</v>
      </c>
      <c r="D327" s="1">
        <v>6</v>
      </c>
      <c r="E327" s="1" t="s">
        <v>62</v>
      </c>
    </row>
    <row r="328" spans="1:5" ht="18" x14ac:dyDescent="0.35">
      <c r="A328" s="1" t="s">
        <v>379</v>
      </c>
      <c r="B328" s="1">
        <v>45</v>
      </c>
      <c r="C328" s="1" t="s">
        <v>53</v>
      </c>
      <c r="D328" s="1">
        <v>8</v>
      </c>
      <c r="E328" s="1" t="s">
        <v>25</v>
      </c>
    </row>
    <row r="329" spans="1:5" ht="18" x14ac:dyDescent="0.35">
      <c r="A329" s="1" t="s">
        <v>380</v>
      </c>
      <c r="B329" s="1">
        <v>48</v>
      </c>
      <c r="C329" s="1" t="s">
        <v>32</v>
      </c>
      <c r="D329" s="1">
        <v>0</v>
      </c>
      <c r="E329" s="1" t="s">
        <v>40</v>
      </c>
    </row>
    <row r="330" spans="1:5" ht="18" x14ac:dyDescent="0.35">
      <c r="A330" s="1" t="s">
        <v>381</v>
      </c>
      <c r="B330" s="1">
        <v>58</v>
      </c>
      <c r="C330" s="1" t="s">
        <v>22</v>
      </c>
      <c r="D330" s="1">
        <v>9</v>
      </c>
      <c r="E330" s="1" t="s">
        <v>62</v>
      </c>
    </row>
    <row r="331" spans="1:5" ht="18" x14ac:dyDescent="0.35">
      <c r="A331" s="1" t="s">
        <v>382</v>
      </c>
      <c r="B331" s="1">
        <v>41</v>
      </c>
      <c r="C331" s="1" t="s">
        <v>53</v>
      </c>
      <c r="D331" s="1">
        <v>5</v>
      </c>
      <c r="E331" s="1" t="s">
        <v>25</v>
      </c>
    </row>
    <row r="332" spans="1:5" ht="18" x14ac:dyDescent="0.35">
      <c r="A332" s="1" t="s">
        <v>383</v>
      </c>
      <c r="B332" s="1">
        <v>54</v>
      </c>
      <c r="C332" s="1" t="s">
        <v>53</v>
      </c>
      <c r="D332" s="1">
        <v>0</v>
      </c>
      <c r="E332" s="1" t="s">
        <v>62</v>
      </c>
    </row>
    <row r="333" spans="1:5" ht="18" x14ac:dyDescent="0.35">
      <c r="A333" s="1" t="s">
        <v>384</v>
      </c>
      <c r="B333" s="1">
        <v>72</v>
      </c>
      <c r="C333" s="1" t="s">
        <v>22</v>
      </c>
      <c r="D333" s="1">
        <v>6</v>
      </c>
      <c r="E333" s="1" t="s">
        <v>40</v>
      </c>
    </row>
    <row r="334" spans="1:5" ht="18" x14ac:dyDescent="0.35">
      <c r="A334" s="1">
        <v>62013893</v>
      </c>
      <c r="B334" s="1">
        <v>36</v>
      </c>
      <c r="C334" s="1" t="s">
        <v>53</v>
      </c>
      <c r="D334" s="1">
        <v>4</v>
      </c>
      <c r="E334" s="1" t="s">
        <v>40</v>
      </c>
    </row>
    <row r="335" spans="1:5" ht="18" x14ac:dyDescent="0.35">
      <c r="A335" s="1" t="s">
        <v>385</v>
      </c>
      <c r="B335" s="1">
        <v>26</v>
      </c>
      <c r="C335" s="1" t="s">
        <v>32</v>
      </c>
      <c r="D335" s="1">
        <v>9</v>
      </c>
      <c r="E335" s="1" t="s">
        <v>45</v>
      </c>
    </row>
    <row r="336" spans="1:5" ht="18" x14ac:dyDescent="0.35">
      <c r="A336" s="1" t="s">
        <v>386</v>
      </c>
      <c r="B336" s="1">
        <v>53</v>
      </c>
      <c r="C336" s="1" t="s">
        <v>22</v>
      </c>
      <c r="D336" s="1">
        <v>3</v>
      </c>
      <c r="E336" s="1" t="s">
        <v>62</v>
      </c>
    </row>
    <row r="337" spans="1:5" ht="18" x14ac:dyDescent="0.35">
      <c r="A337" s="1" t="s">
        <v>387</v>
      </c>
      <c r="B337" s="1">
        <v>64</v>
      </c>
      <c r="C337" s="1" t="s">
        <v>32</v>
      </c>
      <c r="D337" s="1">
        <v>8</v>
      </c>
      <c r="E337" s="1" t="s">
        <v>45</v>
      </c>
    </row>
    <row r="338" spans="1:5" ht="18" x14ac:dyDescent="0.35">
      <c r="A338" s="1" t="s">
        <v>388</v>
      </c>
      <c r="B338" s="1">
        <v>18</v>
      </c>
      <c r="C338" s="1" t="s">
        <v>22</v>
      </c>
      <c r="D338" s="1">
        <v>6</v>
      </c>
      <c r="E338" s="1" t="s">
        <v>40</v>
      </c>
    </row>
    <row r="339" spans="1:5" ht="18" x14ac:dyDescent="0.35">
      <c r="A339" s="1">
        <v>60069917</v>
      </c>
      <c r="B339" s="1">
        <v>36</v>
      </c>
      <c r="C339" s="1" t="s">
        <v>32</v>
      </c>
      <c r="D339" s="1">
        <v>9</v>
      </c>
      <c r="E339" s="1" t="s">
        <v>25</v>
      </c>
    </row>
    <row r="340" spans="1:5" ht="18" x14ac:dyDescent="0.35">
      <c r="A340" s="1" t="s">
        <v>389</v>
      </c>
      <c r="B340" s="1">
        <v>49</v>
      </c>
      <c r="C340" s="1" t="s">
        <v>32</v>
      </c>
      <c r="D340" s="1">
        <v>6</v>
      </c>
      <c r="E340" s="1" t="s">
        <v>25</v>
      </c>
    </row>
    <row r="341" spans="1:5" ht="18" x14ac:dyDescent="0.35">
      <c r="A341" s="1" t="s">
        <v>390</v>
      </c>
      <c r="B341" s="1">
        <v>70</v>
      </c>
      <c r="C341" s="1" t="s">
        <v>32</v>
      </c>
      <c r="D341" s="1">
        <v>1</v>
      </c>
      <c r="E341" s="1" t="s">
        <v>25</v>
      </c>
    </row>
    <row r="342" spans="1:5" ht="18" x14ac:dyDescent="0.35">
      <c r="A342" s="1" t="s">
        <v>391</v>
      </c>
      <c r="B342" s="1">
        <v>42</v>
      </c>
      <c r="C342" s="1" t="s">
        <v>32</v>
      </c>
      <c r="D342" s="1">
        <v>2</v>
      </c>
      <c r="E342" s="1" t="s">
        <v>25</v>
      </c>
    </row>
    <row r="343" spans="1:5" ht="18" x14ac:dyDescent="0.35">
      <c r="A343" s="1" t="s">
        <v>392</v>
      </c>
      <c r="B343" s="1">
        <v>44</v>
      </c>
      <c r="C343" s="1" t="s">
        <v>32</v>
      </c>
      <c r="D343" s="1">
        <v>8</v>
      </c>
      <c r="E343" s="1" t="s">
        <v>45</v>
      </c>
    </row>
    <row r="344" spans="1:5" ht="18" x14ac:dyDescent="0.35">
      <c r="A344" s="1" t="s">
        <v>393</v>
      </c>
      <c r="B344" s="1">
        <v>37</v>
      </c>
      <c r="C344" s="1" t="s">
        <v>32</v>
      </c>
      <c r="D344" s="1">
        <v>10</v>
      </c>
      <c r="E344" s="1" t="s">
        <v>40</v>
      </c>
    </row>
    <row r="345" spans="1:5" ht="18" x14ac:dyDescent="0.35">
      <c r="A345" s="1" t="s">
        <v>394</v>
      </c>
      <c r="B345" s="1">
        <v>60</v>
      </c>
      <c r="C345" s="1" t="s">
        <v>53</v>
      </c>
      <c r="D345" s="1">
        <v>2</v>
      </c>
      <c r="E345" s="1" t="s">
        <v>40</v>
      </c>
    </row>
    <row r="346" spans="1:5" ht="18" x14ac:dyDescent="0.35">
      <c r="A346" s="1" t="s">
        <v>395</v>
      </c>
      <c r="B346" s="1">
        <v>34</v>
      </c>
      <c r="C346" s="1" t="s">
        <v>32</v>
      </c>
      <c r="D346" s="1">
        <v>0</v>
      </c>
      <c r="E346" s="1" t="s">
        <v>62</v>
      </c>
    </row>
    <row r="347" spans="1:5" ht="18" x14ac:dyDescent="0.35">
      <c r="A347" s="1" t="s">
        <v>396</v>
      </c>
      <c r="B347" s="1">
        <v>35</v>
      </c>
      <c r="C347" s="1" t="s">
        <v>32</v>
      </c>
      <c r="D347" s="1">
        <v>8</v>
      </c>
      <c r="E347" s="1" t="s">
        <v>40</v>
      </c>
    </row>
    <row r="348" spans="1:5" ht="18" x14ac:dyDescent="0.35">
      <c r="A348" s="1" t="s">
        <v>397</v>
      </c>
      <c r="B348" s="1">
        <v>43</v>
      </c>
      <c r="C348" s="1" t="s">
        <v>53</v>
      </c>
      <c r="D348" s="1">
        <v>1</v>
      </c>
      <c r="E348" s="1" t="s">
        <v>40</v>
      </c>
    </row>
    <row r="349" spans="1:5" ht="18" x14ac:dyDescent="0.35">
      <c r="A349" s="1" t="s">
        <v>398</v>
      </c>
      <c r="B349" s="1">
        <v>31</v>
      </c>
      <c r="C349" s="1" t="s">
        <v>53</v>
      </c>
      <c r="D349" s="1">
        <v>0</v>
      </c>
      <c r="E349" s="1" t="s">
        <v>45</v>
      </c>
    </row>
    <row r="350" spans="1:5" ht="18" x14ac:dyDescent="0.35">
      <c r="A350" s="1" t="s">
        <v>399</v>
      </c>
      <c r="B350" s="1">
        <v>75</v>
      </c>
      <c r="C350" s="1" t="s">
        <v>32</v>
      </c>
      <c r="D350" s="1">
        <v>6</v>
      </c>
      <c r="E350" s="1" t="s">
        <v>62</v>
      </c>
    </row>
    <row r="351" spans="1:5" ht="18" x14ac:dyDescent="0.35">
      <c r="A351" s="1" t="s">
        <v>400</v>
      </c>
      <c r="B351" s="1">
        <v>56</v>
      </c>
      <c r="C351" s="1" t="s">
        <v>32</v>
      </c>
      <c r="D351" s="1">
        <v>3</v>
      </c>
      <c r="E351" s="1" t="s">
        <v>62</v>
      </c>
    </row>
    <row r="352" spans="1:5" ht="18" x14ac:dyDescent="0.35">
      <c r="A352" s="1" t="s">
        <v>401</v>
      </c>
      <c r="B352" s="1">
        <v>45</v>
      </c>
      <c r="C352" s="1" t="s">
        <v>53</v>
      </c>
      <c r="D352" s="1">
        <v>10</v>
      </c>
      <c r="E352" s="1" t="s">
        <v>40</v>
      </c>
    </row>
    <row r="353" spans="1:5" ht="18" x14ac:dyDescent="0.35">
      <c r="A353" s="1" t="s">
        <v>402</v>
      </c>
      <c r="B353" s="1">
        <v>37</v>
      </c>
      <c r="C353" s="1" t="s">
        <v>53</v>
      </c>
      <c r="D353" s="1">
        <v>10</v>
      </c>
      <c r="E353" s="1" t="s">
        <v>25</v>
      </c>
    </row>
    <row r="354" spans="1:5" ht="18" x14ac:dyDescent="0.35">
      <c r="A354" s="1" t="s">
        <v>403</v>
      </c>
      <c r="B354" s="1">
        <v>48</v>
      </c>
      <c r="C354" s="1" t="s">
        <v>53</v>
      </c>
      <c r="D354" s="1">
        <v>5</v>
      </c>
      <c r="E354" s="1" t="s">
        <v>40</v>
      </c>
    </row>
    <row r="355" spans="1:5" ht="18" x14ac:dyDescent="0.35">
      <c r="A355" s="1" t="s">
        <v>404</v>
      </c>
      <c r="B355" s="1">
        <v>35</v>
      </c>
      <c r="C355" s="1" t="s">
        <v>53</v>
      </c>
      <c r="D355" s="1">
        <v>8</v>
      </c>
      <c r="E355" s="1" t="s">
        <v>40</v>
      </c>
    </row>
    <row r="356" spans="1:5" ht="18" x14ac:dyDescent="0.35">
      <c r="A356" s="1" t="s">
        <v>405</v>
      </c>
      <c r="B356" s="1">
        <v>18</v>
      </c>
      <c r="C356" s="1" t="s">
        <v>53</v>
      </c>
      <c r="D356" s="1">
        <v>1</v>
      </c>
      <c r="E356" s="1" t="s">
        <v>45</v>
      </c>
    </row>
    <row r="357" spans="1:5" ht="18" x14ac:dyDescent="0.35">
      <c r="A357" s="1" t="s">
        <v>406</v>
      </c>
      <c r="B357" s="1">
        <v>64</v>
      </c>
      <c r="C357" s="1" t="s">
        <v>32</v>
      </c>
      <c r="D357" s="1">
        <v>5</v>
      </c>
      <c r="E357" s="1" t="s">
        <v>25</v>
      </c>
    </row>
    <row r="358" spans="1:5" ht="18" x14ac:dyDescent="0.35">
      <c r="A358" s="1" t="s">
        <v>407</v>
      </c>
      <c r="B358" s="1">
        <v>59</v>
      </c>
      <c r="C358" s="1" t="s">
        <v>53</v>
      </c>
      <c r="D358" s="1">
        <v>6</v>
      </c>
      <c r="E358" s="1" t="s">
        <v>25</v>
      </c>
    </row>
    <row r="359" spans="1:5" ht="18" x14ac:dyDescent="0.35">
      <c r="A359" s="1" t="s">
        <v>408</v>
      </c>
      <c r="B359" s="1">
        <v>69</v>
      </c>
      <c r="C359" s="1" t="s">
        <v>32</v>
      </c>
      <c r="D359" s="1">
        <v>4</v>
      </c>
      <c r="E359" s="1" t="s">
        <v>25</v>
      </c>
    </row>
    <row r="360" spans="1:5" ht="18" x14ac:dyDescent="0.35">
      <c r="A360" s="1" t="s">
        <v>409</v>
      </c>
      <c r="B360" s="1">
        <v>53</v>
      </c>
      <c r="C360" s="1" t="s">
        <v>32</v>
      </c>
      <c r="D360" s="1">
        <v>7</v>
      </c>
      <c r="E360" s="1" t="s">
        <v>25</v>
      </c>
    </row>
    <row r="361" spans="1:5" ht="18" x14ac:dyDescent="0.35">
      <c r="A361" s="1">
        <v>74164254</v>
      </c>
      <c r="B361" s="1">
        <v>34</v>
      </c>
      <c r="C361" s="1" t="s">
        <v>32</v>
      </c>
      <c r="D361" s="1">
        <v>9</v>
      </c>
      <c r="E361" s="1" t="s">
        <v>25</v>
      </c>
    </row>
    <row r="362" spans="1:5" ht="18" x14ac:dyDescent="0.35">
      <c r="A362" s="1" t="s">
        <v>410</v>
      </c>
      <c r="B362" s="1">
        <v>67</v>
      </c>
      <c r="C362" s="1" t="s">
        <v>32</v>
      </c>
      <c r="D362" s="1">
        <v>10</v>
      </c>
      <c r="E362" s="1" t="s">
        <v>25</v>
      </c>
    </row>
    <row r="363" spans="1:5" ht="18" x14ac:dyDescent="0.35">
      <c r="A363" s="1" t="s">
        <v>411</v>
      </c>
      <c r="B363" s="1">
        <v>33</v>
      </c>
      <c r="C363" s="1" t="s">
        <v>32</v>
      </c>
      <c r="D363" s="1">
        <v>0</v>
      </c>
      <c r="E363" s="1" t="s">
        <v>62</v>
      </c>
    </row>
    <row r="364" spans="1:5" ht="18" x14ac:dyDescent="0.35">
      <c r="A364" s="1" t="s">
        <v>412</v>
      </c>
      <c r="B364" s="1">
        <v>61</v>
      </c>
      <c r="C364" s="1" t="s">
        <v>32</v>
      </c>
      <c r="D364" s="1">
        <v>4</v>
      </c>
      <c r="E364" s="1" t="s">
        <v>62</v>
      </c>
    </row>
    <row r="365" spans="1:5" ht="18" x14ac:dyDescent="0.35">
      <c r="A365" s="1" t="s">
        <v>413</v>
      </c>
      <c r="B365" s="1">
        <v>31</v>
      </c>
      <c r="C365" s="1" t="s">
        <v>22</v>
      </c>
      <c r="D365" s="1">
        <v>6</v>
      </c>
      <c r="E365" s="1" t="s">
        <v>62</v>
      </c>
    </row>
    <row r="366" spans="1:5" ht="18" x14ac:dyDescent="0.35">
      <c r="A366" s="1" t="s">
        <v>414</v>
      </c>
      <c r="B366" s="1">
        <v>51</v>
      </c>
      <c r="C366" s="1" t="s">
        <v>22</v>
      </c>
      <c r="D366" s="1">
        <v>8</v>
      </c>
      <c r="E366" s="1" t="s">
        <v>45</v>
      </c>
    </row>
    <row r="367" spans="1:5" ht="18" x14ac:dyDescent="0.35">
      <c r="A367" s="1" t="s">
        <v>415</v>
      </c>
      <c r="B367" s="1">
        <v>67</v>
      </c>
      <c r="C367" s="1" t="s">
        <v>53</v>
      </c>
      <c r="D367" s="1">
        <v>4</v>
      </c>
      <c r="E367" s="1" t="s">
        <v>62</v>
      </c>
    </row>
    <row r="368" spans="1:5" ht="18" x14ac:dyDescent="0.35">
      <c r="A368" s="1" t="s">
        <v>416</v>
      </c>
      <c r="B368" s="1">
        <v>57</v>
      </c>
      <c r="C368" s="1" t="s">
        <v>32</v>
      </c>
      <c r="D368" s="1">
        <v>6</v>
      </c>
      <c r="E368" s="1" t="s">
        <v>45</v>
      </c>
    </row>
    <row r="369" spans="1:5" ht="18" x14ac:dyDescent="0.35">
      <c r="A369" s="1" t="s">
        <v>417</v>
      </c>
      <c r="B369" s="1">
        <v>40</v>
      </c>
      <c r="C369" s="1" t="s">
        <v>32</v>
      </c>
      <c r="D369" s="1">
        <v>6</v>
      </c>
      <c r="E369" s="1" t="s">
        <v>45</v>
      </c>
    </row>
    <row r="370" spans="1:5" ht="18" x14ac:dyDescent="0.35">
      <c r="A370" s="1" t="s">
        <v>418</v>
      </c>
      <c r="B370" s="1">
        <v>51</v>
      </c>
      <c r="C370" s="1" t="s">
        <v>22</v>
      </c>
      <c r="D370" s="1">
        <v>7</v>
      </c>
      <c r="E370" s="1" t="s">
        <v>40</v>
      </c>
    </row>
    <row r="371" spans="1:5" ht="18" x14ac:dyDescent="0.35">
      <c r="A371" s="1" t="s">
        <v>419</v>
      </c>
      <c r="B371" s="1">
        <v>58</v>
      </c>
      <c r="C371" s="1" t="s">
        <v>22</v>
      </c>
      <c r="D371" s="1">
        <v>10</v>
      </c>
      <c r="E371" s="1" t="s">
        <v>40</v>
      </c>
    </row>
    <row r="372" spans="1:5" ht="18" x14ac:dyDescent="0.35">
      <c r="A372" s="1" t="s">
        <v>420</v>
      </c>
      <c r="B372" s="1">
        <v>24</v>
      </c>
      <c r="C372" s="1" t="s">
        <v>32</v>
      </c>
      <c r="D372" s="1">
        <v>7</v>
      </c>
      <c r="E372" s="1" t="s">
        <v>62</v>
      </c>
    </row>
    <row r="373" spans="1:5" ht="18" x14ac:dyDescent="0.35">
      <c r="A373" s="1" t="s">
        <v>421</v>
      </c>
      <c r="B373" s="1">
        <v>35</v>
      </c>
      <c r="C373" s="1" t="s">
        <v>53</v>
      </c>
      <c r="D373" s="1">
        <v>3</v>
      </c>
      <c r="E373" s="1" t="s">
        <v>45</v>
      </c>
    </row>
    <row r="374" spans="1:5" ht="18" x14ac:dyDescent="0.35">
      <c r="A374" s="1" t="s">
        <v>422</v>
      </c>
      <c r="B374" s="1">
        <v>62</v>
      </c>
      <c r="C374" s="1" t="s">
        <v>53</v>
      </c>
      <c r="D374" s="1">
        <v>9</v>
      </c>
      <c r="E374" s="1" t="s">
        <v>45</v>
      </c>
    </row>
    <row r="375" spans="1:5" ht="18" x14ac:dyDescent="0.35">
      <c r="A375" s="1" t="s">
        <v>423</v>
      </c>
      <c r="B375" s="1">
        <v>62</v>
      </c>
      <c r="C375" s="1" t="s">
        <v>53</v>
      </c>
      <c r="D375" s="1">
        <v>8</v>
      </c>
      <c r="E375" s="1" t="s">
        <v>62</v>
      </c>
    </row>
    <row r="376" spans="1:5" ht="18" x14ac:dyDescent="0.35">
      <c r="A376" s="1" t="s">
        <v>424</v>
      </c>
      <c r="B376" s="1">
        <v>51</v>
      </c>
      <c r="C376" s="1" t="s">
        <v>53</v>
      </c>
      <c r="D376" s="1">
        <v>8</v>
      </c>
      <c r="E376" s="1" t="s">
        <v>25</v>
      </c>
    </row>
    <row r="377" spans="1:5" ht="18" x14ac:dyDescent="0.35">
      <c r="A377" s="1" t="s">
        <v>425</v>
      </c>
      <c r="B377" s="1">
        <v>37</v>
      </c>
      <c r="C377" s="1" t="s">
        <v>32</v>
      </c>
      <c r="D377" s="1">
        <v>10</v>
      </c>
      <c r="E377" s="1" t="s">
        <v>40</v>
      </c>
    </row>
    <row r="378" spans="1:5" ht="18" x14ac:dyDescent="0.35">
      <c r="A378" s="1" t="s">
        <v>426</v>
      </c>
      <c r="B378" s="1">
        <v>69</v>
      </c>
      <c r="C378" s="1" t="s">
        <v>32</v>
      </c>
      <c r="D378" s="1">
        <v>2</v>
      </c>
      <c r="E378" s="1" t="s">
        <v>62</v>
      </c>
    </row>
    <row r="379" spans="1:5" ht="18" x14ac:dyDescent="0.35">
      <c r="A379" s="1" t="s">
        <v>427</v>
      </c>
      <c r="B379" s="1">
        <v>42</v>
      </c>
      <c r="C379" s="1" t="s">
        <v>22</v>
      </c>
      <c r="D379" s="1">
        <v>6</v>
      </c>
      <c r="E379" s="1" t="s">
        <v>62</v>
      </c>
    </row>
    <row r="380" spans="1:5" ht="18" x14ac:dyDescent="0.35">
      <c r="A380" s="1" t="s">
        <v>428</v>
      </c>
      <c r="B380" s="1">
        <v>60</v>
      </c>
      <c r="C380" s="1" t="s">
        <v>53</v>
      </c>
      <c r="D380" s="1">
        <v>3</v>
      </c>
      <c r="E380" s="1" t="s">
        <v>25</v>
      </c>
    </row>
    <row r="381" spans="1:5" ht="18" x14ac:dyDescent="0.35">
      <c r="A381" s="1" t="s">
        <v>429</v>
      </c>
      <c r="B381" s="1">
        <v>31</v>
      </c>
      <c r="C381" s="1" t="s">
        <v>53</v>
      </c>
      <c r="D381" s="1">
        <v>7</v>
      </c>
      <c r="E381" s="1" t="s">
        <v>45</v>
      </c>
    </row>
    <row r="382" spans="1:5" ht="18" x14ac:dyDescent="0.35">
      <c r="A382" s="1" t="s">
        <v>430</v>
      </c>
      <c r="B382" s="1">
        <v>33</v>
      </c>
      <c r="C382" s="1" t="s">
        <v>53</v>
      </c>
      <c r="D382" s="1">
        <v>2</v>
      </c>
      <c r="E382" s="1" t="s">
        <v>40</v>
      </c>
    </row>
    <row r="383" spans="1:5" ht="18" x14ac:dyDescent="0.35">
      <c r="A383" s="1" t="s">
        <v>431</v>
      </c>
      <c r="B383" s="1">
        <v>68</v>
      </c>
      <c r="C383" s="1" t="s">
        <v>53</v>
      </c>
      <c r="D383" s="1">
        <v>10</v>
      </c>
      <c r="E383" s="1" t="s">
        <v>45</v>
      </c>
    </row>
    <row r="384" spans="1:5" ht="18" x14ac:dyDescent="0.35">
      <c r="A384" s="1" t="s">
        <v>432</v>
      </c>
      <c r="B384" s="1">
        <v>44</v>
      </c>
      <c r="C384" s="1" t="s">
        <v>22</v>
      </c>
      <c r="D384" s="1">
        <v>6</v>
      </c>
      <c r="E384" s="1" t="s">
        <v>40</v>
      </c>
    </row>
    <row r="385" spans="1:5" ht="18" x14ac:dyDescent="0.35">
      <c r="A385" s="1" t="s">
        <v>433</v>
      </c>
      <c r="B385" s="1">
        <v>29</v>
      </c>
      <c r="C385" s="1" t="s">
        <v>53</v>
      </c>
      <c r="D385" s="1">
        <v>7</v>
      </c>
      <c r="E385" s="1" t="s">
        <v>25</v>
      </c>
    </row>
    <row r="386" spans="1:5" ht="18" x14ac:dyDescent="0.35">
      <c r="A386" s="1" t="s">
        <v>434</v>
      </c>
      <c r="B386" s="1">
        <v>36</v>
      </c>
      <c r="C386" s="1" t="s">
        <v>32</v>
      </c>
      <c r="D386" s="1">
        <v>1</v>
      </c>
      <c r="E386" s="1" t="s">
        <v>62</v>
      </c>
    </row>
    <row r="387" spans="1:5" ht="18" x14ac:dyDescent="0.35">
      <c r="A387" s="1" t="s">
        <v>435</v>
      </c>
      <c r="B387" s="1">
        <v>66</v>
      </c>
      <c r="C387" s="1" t="s">
        <v>22</v>
      </c>
      <c r="D387" s="1">
        <v>9</v>
      </c>
      <c r="E387" s="1" t="s">
        <v>25</v>
      </c>
    </row>
    <row r="388" spans="1:5" ht="18" x14ac:dyDescent="0.35">
      <c r="A388" s="1" t="s">
        <v>436</v>
      </c>
      <c r="B388" s="1">
        <v>47</v>
      </c>
      <c r="C388" s="1" t="s">
        <v>53</v>
      </c>
      <c r="D388" s="1">
        <v>3</v>
      </c>
      <c r="E388" s="1" t="s">
        <v>45</v>
      </c>
    </row>
    <row r="389" spans="1:5" ht="18" x14ac:dyDescent="0.35">
      <c r="A389" s="1" t="s">
        <v>437</v>
      </c>
      <c r="B389" s="1">
        <v>33</v>
      </c>
      <c r="C389" s="1" t="s">
        <v>22</v>
      </c>
      <c r="D389" s="1">
        <v>5</v>
      </c>
      <c r="E389" s="1" t="s">
        <v>25</v>
      </c>
    </row>
    <row r="390" spans="1:5" ht="18" x14ac:dyDescent="0.35">
      <c r="A390" s="1" t="s">
        <v>438</v>
      </c>
      <c r="B390" s="1">
        <v>59</v>
      </c>
      <c r="C390" s="1" t="s">
        <v>32</v>
      </c>
      <c r="D390" s="1">
        <v>2</v>
      </c>
      <c r="E390" s="1" t="s">
        <v>40</v>
      </c>
    </row>
    <row r="391" spans="1:5" ht="18" x14ac:dyDescent="0.35">
      <c r="A391" s="1" t="s">
        <v>439</v>
      </c>
      <c r="B391" s="1">
        <v>33</v>
      </c>
      <c r="C391" s="1" t="s">
        <v>53</v>
      </c>
      <c r="D391" s="1">
        <v>4</v>
      </c>
      <c r="E391" s="1" t="s">
        <v>40</v>
      </c>
    </row>
    <row r="392" spans="1:5" ht="18" x14ac:dyDescent="0.35">
      <c r="A392" s="1" t="s">
        <v>440</v>
      </c>
      <c r="B392" s="1">
        <v>45</v>
      </c>
      <c r="C392" s="1" t="s">
        <v>32</v>
      </c>
      <c r="D392" s="1">
        <v>10</v>
      </c>
      <c r="E392" s="1" t="s">
        <v>40</v>
      </c>
    </row>
    <row r="393" spans="1:5" ht="18" x14ac:dyDescent="0.35">
      <c r="A393" s="1" t="s">
        <v>441</v>
      </c>
      <c r="B393" s="1">
        <v>60</v>
      </c>
      <c r="C393" s="1" t="s">
        <v>53</v>
      </c>
      <c r="D393" s="1">
        <v>1</v>
      </c>
      <c r="E393" s="1" t="s">
        <v>62</v>
      </c>
    </row>
    <row r="394" spans="1:5" ht="18" x14ac:dyDescent="0.35">
      <c r="A394" s="1" t="s">
        <v>442</v>
      </c>
      <c r="B394" s="1">
        <v>27</v>
      </c>
      <c r="C394" s="1" t="s">
        <v>53</v>
      </c>
      <c r="D394" s="1">
        <v>4</v>
      </c>
      <c r="E394" s="1" t="s">
        <v>40</v>
      </c>
    </row>
    <row r="395" spans="1:5" ht="18" x14ac:dyDescent="0.35">
      <c r="A395" s="1" t="s">
        <v>443</v>
      </c>
      <c r="B395" s="1">
        <v>31</v>
      </c>
      <c r="C395" s="1" t="s">
        <v>32</v>
      </c>
      <c r="D395" s="1">
        <v>1</v>
      </c>
      <c r="E395" s="1" t="s">
        <v>62</v>
      </c>
    </row>
    <row r="396" spans="1:5" ht="18" x14ac:dyDescent="0.35">
      <c r="A396" s="2" t="s">
        <v>444</v>
      </c>
      <c r="B396" s="1">
        <v>19</v>
      </c>
      <c r="C396" s="1" t="s">
        <v>22</v>
      </c>
      <c r="D396" s="1">
        <v>10</v>
      </c>
      <c r="E396" s="1" t="s">
        <v>62</v>
      </c>
    </row>
    <row r="397" spans="1:5" ht="18" x14ac:dyDescent="0.35">
      <c r="A397" s="1">
        <v>65855880</v>
      </c>
      <c r="B397" s="1">
        <v>27</v>
      </c>
      <c r="C397" s="1" t="s">
        <v>22</v>
      </c>
      <c r="D397" s="1">
        <v>8</v>
      </c>
      <c r="E397" s="1" t="s">
        <v>25</v>
      </c>
    </row>
    <row r="398" spans="1:5" ht="18" x14ac:dyDescent="0.35">
      <c r="A398" s="1" t="s">
        <v>445</v>
      </c>
      <c r="B398" s="1">
        <v>25</v>
      </c>
      <c r="C398" s="1" t="s">
        <v>22</v>
      </c>
      <c r="D398" s="1">
        <v>9</v>
      </c>
      <c r="E398" s="1" t="s">
        <v>62</v>
      </c>
    </row>
    <row r="399" spans="1:5" ht="18" x14ac:dyDescent="0.35">
      <c r="A399" s="1" t="s">
        <v>446</v>
      </c>
      <c r="B399" s="1">
        <v>47</v>
      </c>
      <c r="C399" s="1" t="s">
        <v>32</v>
      </c>
      <c r="D399" s="1">
        <v>7</v>
      </c>
      <c r="E399" s="1" t="s">
        <v>62</v>
      </c>
    </row>
    <row r="400" spans="1:5" ht="18" x14ac:dyDescent="0.35">
      <c r="A400" s="1" t="s">
        <v>447</v>
      </c>
      <c r="B400" s="1">
        <v>67</v>
      </c>
      <c r="C400" s="1" t="s">
        <v>22</v>
      </c>
      <c r="D400" s="1">
        <v>4</v>
      </c>
      <c r="E400" s="1" t="s">
        <v>62</v>
      </c>
    </row>
    <row r="401" spans="1:5" ht="18" x14ac:dyDescent="0.35">
      <c r="A401" s="1" t="s">
        <v>448</v>
      </c>
      <c r="B401" s="1">
        <v>67</v>
      </c>
      <c r="C401" s="1" t="s">
        <v>53</v>
      </c>
      <c r="D401" s="1">
        <v>5</v>
      </c>
      <c r="E401" s="1" t="s">
        <v>62</v>
      </c>
    </row>
    <row r="402" spans="1:5" ht="18" x14ac:dyDescent="0.35">
      <c r="A402" s="1" t="s">
        <v>449</v>
      </c>
      <c r="B402" s="1">
        <v>26</v>
      </c>
      <c r="C402" s="1" t="s">
        <v>53</v>
      </c>
      <c r="D402" s="1">
        <v>9</v>
      </c>
      <c r="E402" s="1" t="s">
        <v>62</v>
      </c>
    </row>
    <row r="403" spans="1:5" ht="18" x14ac:dyDescent="0.35">
      <c r="A403" s="1" t="s">
        <v>450</v>
      </c>
      <c r="B403" s="1">
        <v>37</v>
      </c>
      <c r="C403" s="1" t="s">
        <v>32</v>
      </c>
      <c r="D403" s="1">
        <v>9</v>
      </c>
      <c r="E403" s="1" t="s">
        <v>40</v>
      </c>
    </row>
    <row r="404" spans="1:5" ht="18" x14ac:dyDescent="0.35">
      <c r="A404" s="1" t="s">
        <v>451</v>
      </c>
      <c r="B404" s="1">
        <v>75</v>
      </c>
      <c r="C404" s="1" t="s">
        <v>32</v>
      </c>
      <c r="D404" s="1">
        <v>4</v>
      </c>
      <c r="E404" s="1" t="s">
        <v>40</v>
      </c>
    </row>
    <row r="405" spans="1:5" ht="18" x14ac:dyDescent="0.35">
      <c r="A405" s="1" t="s">
        <v>452</v>
      </c>
      <c r="B405" s="1">
        <v>58</v>
      </c>
      <c r="C405" s="1" t="s">
        <v>22</v>
      </c>
      <c r="D405" s="1">
        <v>10</v>
      </c>
      <c r="E405" s="1" t="s">
        <v>45</v>
      </c>
    </row>
    <row r="406" spans="1:5" ht="18" x14ac:dyDescent="0.35">
      <c r="A406" s="1" t="s">
        <v>453</v>
      </c>
      <c r="B406" s="1">
        <v>36</v>
      </c>
      <c r="C406" s="1" t="s">
        <v>22</v>
      </c>
      <c r="D406" s="1">
        <v>4</v>
      </c>
      <c r="E406" s="1" t="s">
        <v>40</v>
      </c>
    </row>
    <row r="407" spans="1:5" ht="18" x14ac:dyDescent="0.35">
      <c r="A407" s="1" t="s">
        <v>454</v>
      </c>
      <c r="B407" s="1">
        <v>62</v>
      </c>
      <c r="C407" s="1" t="s">
        <v>32</v>
      </c>
      <c r="D407" s="1">
        <v>7</v>
      </c>
      <c r="E407" s="1" t="s">
        <v>62</v>
      </c>
    </row>
    <row r="408" spans="1:5" ht="18" x14ac:dyDescent="0.35">
      <c r="A408" s="1" t="s">
        <v>455</v>
      </c>
      <c r="B408" s="1">
        <v>18</v>
      </c>
      <c r="C408" s="1" t="s">
        <v>53</v>
      </c>
      <c r="D408" s="1">
        <v>3</v>
      </c>
      <c r="E408" s="1" t="s">
        <v>45</v>
      </c>
    </row>
    <row r="409" spans="1:5" ht="18" x14ac:dyDescent="0.35">
      <c r="A409" s="1" t="s">
        <v>456</v>
      </c>
      <c r="B409" s="1">
        <v>45</v>
      </c>
      <c r="C409" s="1" t="s">
        <v>53</v>
      </c>
      <c r="D409" s="1">
        <v>2</v>
      </c>
      <c r="E409" s="1" t="s">
        <v>25</v>
      </c>
    </row>
    <row r="410" spans="1:5" ht="18" x14ac:dyDescent="0.35">
      <c r="A410" s="1" t="s">
        <v>457</v>
      </c>
      <c r="B410" s="1">
        <v>38</v>
      </c>
      <c r="C410" s="1" t="s">
        <v>22</v>
      </c>
      <c r="D410" s="1">
        <v>8</v>
      </c>
      <c r="E410" s="1" t="s">
        <v>62</v>
      </c>
    </row>
    <row r="411" spans="1:5" ht="18" x14ac:dyDescent="0.35">
      <c r="A411" s="1" t="s">
        <v>458</v>
      </c>
      <c r="B411" s="1">
        <v>61</v>
      </c>
      <c r="C411" s="1" t="s">
        <v>53</v>
      </c>
      <c r="D411" s="1">
        <v>4</v>
      </c>
      <c r="E411" s="1" t="s">
        <v>62</v>
      </c>
    </row>
    <row r="412" spans="1:5" ht="18" x14ac:dyDescent="0.35">
      <c r="A412" s="1" t="s">
        <v>459</v>
      </c>
      <c r="B412" s="1">
        <v>25</v>
      </c>
      <c r="C412" s="1" t="s">
        <v>53</v>
      </c>
      <c r="D412" s="1">
        <v>0</v>
      </c>
      <c r="E412" s="1" t="s">
        <v>45</v>
      </c>
    </row>
    <row r="413" spans="1:5" ht="18" x14ac:dyDescent="0.35">
      <c r="A413" s="1" t="s">
        <v>460</v>
      </c>
      <c r="B413" s="1">
        <v>32</v>
      </c>
      <c r="C413" s="1" t="s">
        <v>32</v>
      </c>
      <c r="D413" s="1">
        <v>2</v>
      </c>
      <c r="E413" s="1" t="s">
        <v>25</v>
      </c>
    </row>
    <row r="414" spans="1:5" ht="18" x14ac:dyDescent="0.35">
      <c r="A414" s="1" t="s">
        <v>461</v>
      </c>
      <c r="B414" s="1">
        <v>35</v>
      </c>
      <c r="C414" s="1" t="s">
        <v>53</v>
      </c>
      <c r="D414" s="1">
        <v>4</v>
      </c>
      <c r="E414" s="1" t="s">
        <v>25</v>
      </c>
    </row>
    <row r="415" spans="1:5" ht="18" x14ac:dyDescent="0.35">
      <c r="A415" s="1" t="s">
        <v>462</v>
      </c>
      <c r="B415" s="1">
        <v>18</v>
      </c>
      <c r="C415" s="1" t="s">
        <v>53</v>
      </c>
      <c r="D415" s="1">
        <v>3</v>
      </c>
      <c r="E415" s="1" t="s">
        <v>45</v>
      </c>
    </row>
    <row r="416" spans="1:5" ht="18" x14ac:dyDescent="0.35">
      <c r="A416" s="1" t="s">
        <v>463</v>
      </c>
      <c r="B416" s="1">
        <v>57</v>
      </c>
      <c r="C416" s="1" t="s">
        <v>22</v>
      </c>
      <c r="D416" s="1">
        <v>8</v>
      </c>
      <c r="E416" s="1" t="s">
        <v>62</v>
      </c>
    </row>
    <row r="417" spans="1:5" ht="18" x14ac:dyDescent="0.35">
      <c r="A417" s="1" t="s">
        <v>464</v>
      </c>
      <c r="B417" s="1">
        <v>54</v>
      </c>
      <c r="C417" s="1" t="s">
        <v>22</v>
      </c>
      <c r="D417" s="1">
        <v>0</v>
      </c>
      <c r="E417" s="1" t="s">
        <v>40</v>
      </c>
    </row>
    <row r="418" spans="1:5" ht="18" x14ac:dyDescent="0.35">
      <c r="A418" s="1" t="s">
        <v>465</v>
      </c>
      <c r="B418" s="1">
        <v>49</v>
      </c>
      <c r="C418" s="1" t="s">
        <v>22</v>
      </c>
      <c r="D418" s="1">
        <v>0</v>
      </c>
      <c r="E418" s="1" t="s">
        <v>25</v>
      </c>
    </row>
    <row r="419" spans="1:5" ht="18" x14ac:dyDescent="0.35">
      <c r="A419" s="1" t="s">
        <v>466</v>
      </c>
      <c r="B419" s="1">
        <v>65</v>
      </c>
      <c r="C419" s="1" t="s">
        <v>32</v>
      </c>
      <c r="D419" s="1">
        <v>2</v>
      </c>
      <c r="E419" s="1" t="s">
        <v>62</v>
      </c>
    </row>
    <row r="420" spans="1:5" ht="18" x14ac:dyDescent="0.35">
      <c r="A420" s="1" t="s">
        <v>467</v>
      </c>
      <c r="B420" s="1">
        <v>37</v>
      </c>
      <c r="C420" s="1" t="s">
        <v>22</v>
      </c>
      <c r="D420" s="1">
        <v>5</v>
      </c>
      <c r="E420" s="1" t="s">
        <v>45</v>
      </c>
    </row>
    <row r="421" spans="1:5" ht="18" x14ac:dyDescent="0.35">
      <c r="A421" s="1" t="s">
        <v>468</v>
      </c>
      <c r="B421" s="1">
        <v>18</v>
      </c>
      <c r="C421" s="1" t="s">
        <v>32</v>
      </c>
      <c r="D421" s="1">
        <v>0</v>
      </c>
      <c r="E421" s="1" t="s">
        <v>62</v>
      </c>
    </row>
    <row r="422" spans="1:5" ht="18" x14ac:dyDescent="0.35">
      <c r="A422" s="1" t="s">
        <v>469</v>
      </c>
      <c r="B422" s="1">
        <v>63</v>
      </c>
      <c r="C422" s="1" t="s">
        <v>53</v>
      </c>
      <c r="D422" s="1">
        <v>3</v>
      </c>
      <c r="E422" s="1" t="s">
        <v>62</v>
      </c>
    </row>
    <row r="423" spans="1:5" ht="18" x14ac:dyDescent="0.35">
      <c r="A423" s="1" t="s">
        <v>470</v>
      </c>
      <c r="B423" s="1">
        <v>41</v>
      </c>
      <c r="C423" s="1" t="s">
        <v>32</v>
      </c>
      <c r="D423" s="1">
        <v>10</v>
      </c>
      <c r="E423" s="1" t="s">
        <v>40</v>
      </c>
    </row>
    <row r="424" spans="1:5" ht="18" x14ac:dyDescent="0.35">
      <c r="A424" s="1" t="s">
        <v>471</v>
      </c>
      <c r="B424" s="1">
        <v>24</v>
      </c>
      <c r="C424" s="1" t="s">
        <v>32</v>
      </c>
      <c r="D424" s="1">
        <v>2</v>
      </c>
      <c r="E424" s="1" t="s">
        <v>40</v>
      </c>
    </row>
    <row r="425" spans="1:5" ht="18" x14ac:dyDescent="0.35">
      <c r="A425" s="1" t="s">
        <v>472</v>
      </c>
      <c r="B425" s="1">
        <v>20</v>
      </c>
      <c r="C425" s="1" t="s">
        <v>22</v>
      </c>
      <c r="D425" s="1">
        <v>3</v>
      </c>
      <c r="E425" s="1" t="s">
        <v>40</v>
      </c>
    </row>
    <row r="426" spans="1:5" ht="18" x14ac:dyDescent="0.35">
      <c r="A426" s="1" t="s">
        <v>473</v>
      </c>
      <c r="B426" s="1">
        <v>43</v>
      </c>
      <c r="C426" s="1" t="s">
        <v>53</v>
      </c>
      <c r="D426" s="1">
        <v>4</v>
      </c>
      <c r="E426" s="1" t="s">
        <v>45</v>
      </c>
    </row>
    <row r="427" spans="1:5" ht="18" x14ac:dyDescent="0.35">
      <c r="A427" s="1" t="s">
        <v>474</v>
      </c>
      <c r="B427" s="1">
        <v>19</v>
      </c>
      <c r="C427" s="1" t="s">
        <v>53</v>
      </c>
      <c r="D427" s="1">
        <v>0</v>
      </c>
      <c r="E427" s="1" t="s">
        <v>62</v>
      </c>
    </row>
    <row r="428" spans="1:5" ht="18" x14ac:dyDescent="0.35">
      <c r="A428" s="1" t="s">
        <v>475</v>
      </c>
      <c r="B428" s="1">
        <v>33</v>
      </c>
      <c r="C428" s="1" t="s">
        <v>32</v>
      </c>
      <c r="D428" s="1">
        <v>1</v>
      </c>
      <c r="E428" s="1" t="s">
        <v>45</v>
      </c>
    </row>
    <row r="429" spans="1:5" ht="18" x14ac:dyDescent="0.35">
      <c r="A429" s="1" t="s">
        <v>476</v>
      </c>
      <c r="B429" s="1">
        <v>63</v>
      </c>
      <c r="C429" s="1" t="s">
        <v>22</v>
      </c>
      <c r="D429" s="1">
        <v>10</v>
      </c>
      <c r="E429" s="1" t="s">
        <v>62</v>
      </c>
    </row>
    <row r="430" spans="1:5" ht="18" x14ac:dyDescent="0.35">
      <c r="A430" s="1" t="s">
        <v>477</v>
      </c>
      <c r="B430" s="1">
        <v>61</v>
      </c>
      <c r="C430" s="1" t="s">
        <v>32</v>
      </c>
      <c r="D430" s="1">
        <v>5</v>
      </c>
      <c r="E430" s="1" t="s">
        <v>25</v>
      </c>
    </row>
    <row r="431" spans="1:5" ht="18" x14ac:dyDescent="0.35">
      <c r="A431" s="1" t="s">
        <v>478</v>
      </c>
      <c r="B431" s="1">
        <v>69</v>
      </c>
      <c r="C431" s="1" t="s">
        <v>32</v>
      </c>
      <c r="D431" s="1">
        <v>0</v>
      </c>
      <c r="E431" s="1" t="s">
        <v>25</v>
      </c>
    </row>
    <row r="432" spans="1:5" ht="18" x14ac:dyDescent="0.35">
      <c r="A432" s="1" t="s">
        <v>479</v>
      </c>
      <c r="B432" s="1">
        <v>31</v>
      </c>
      <c r="C432" s="1" t="s">
        <v>32</v>
      </c>
      <c r="D432" s="1">
        <v>0</v>
      </c>
      <c r="E432" s="1" t="s">
        <v>25</v>
      </c>
    </row>
    <row r="433" spans="1:5" ht="18" x14ac:dyDescent="0.35">
      <c r="A433" s="1" t="s">
        <v>480</v>
      </c>
      <c r="B433" s="1">
        <v>67</v>
      </c>
      <c r="C433" s="1" t="s">
        <v>53</v>
      </c>
      <c r="D433" s="1">
        <v>0</v>
      </c>
      <c r="E433" s="1" t="s">
        <v>25</v>
      </c>
    </row>
    <row r="434" spans="1:5" ht="18" x14ac:dyDescent="0.35">
      <c r="A434" s="1" t="s">
        <v>481</v>
      </c>
      <c r="B434" s="1">
        <v>54</v>
      </c>
      <c r="C434" s="1" t="s">
        <v>22</v>
      </c>
      <c r="D434" s="1">
        <v>5</v>
      </c>
      <c r="E434" s="1" t="s">
        <v>62</v>
      </c>
    </row>
    <row r="435" spans="1:5" ht="18" x14ac:dyDescent="0.35">
      <c r="A435" s="1" t="s">
        <v>482</v>
      </c>
      <c r="B435" s="1">
        <v>56</v>
      </c>
      <c r="C435" s="1" t="s">
        <v>22</v>
      </c>
      <c r="D435" s="1">
        <v>8</v>
      </c>
      <c r="E435" s="1" t="s">
        <v>45</v>
      </c>
    </row>
    <row r="436" spans="1:5" ht="18" x14ac:dyDescent="0.35">
      <c r="A436" s="1" t="s">
        <v>483</v>
      </c>
      <c r="B436" s="1">
        <v>19</v>
      </c>
      <c r="C436" s="1" t="s">
        <v>32</v>
      </c>
      <c r="D436" s="1">
        <v>4</v>
      </c>
      <c r="E436" s="1" t="s">
        <v>45</v>
      </c>
    </row>
    <row r="437" spans="1:5" ht="18" x14ac:dyDescent="0.35">
      <c r="A437" s="1" t="s">
        <v>484</v>
      </c>
      <c r="B437" s="1">
        <v>51</v>
      </c>
      <c r="C437" s="1" t="s">
        <v>53</v>
      </c>
      <c r="D437" s="1">
        <v>10</v>
      </c>
      <c r="E437" s="1" t="s">
        <v>40</v>
      </c>
    </row>
    <row r="438" spans="1:5" ht="18" x14ac:dyDescent="0.35">
      <c r="A438" s="1" t="s">
        <v>485</v>
      </c>
      <c r="B438" s="1">
        <v>18</v>
      </c>
      <c r="C438" s="1" t="s">
        <v>53</v>
      </c>
      <c r="D438" s="1">
        <v>7</v>
      </c>
      <c r="E438" s="1" t="s">
        <v>40</v>
      </c>
    </row>
    <row r="439" spans="1:5" ht="18" x14ac:dyDescent="0.35">
      <c r="A439" s="2">
        <v>406000</v>
      </c>
      <c r="B439" s="1">
        <v>54</v>
      </c>
      <c r="C439" s="1" t="s">
        <v>22</v>
      </c>
      <c r="D439" s="1">
        <v>3</v>
      </c>
      <c r="E439" s="1" t="s">
        <v>45</v>
      </c>
    </row>
    <row r="440" spans="1:5" ht="18" x14ac:dyDescent="0.35">
      <c r="A440" s="1" t="s">
        <v>486</v>
      </c>
      <c r="B440" s="1">
        <v>70</v>
      </c>
      <c r="C440" s="1" t="s">
        <v>32</v>
      </c>
      <c r="D440" s="1">
        <v>4</v>
      </c>
      <c r="E440" s="1" t="s">
        <v>62</v>
      </c>
    </row>
    <row r="441" spans="1:5" ht="18" x14ac:dyDescent="0.35">
      <c r="A441" s="1" t="s">
        <v>487</v>
      </c>
      <c r="B441" s="1">
        <v>58</v>
      </c>
      <c r="C441" s="1" t="s">
        <v>32</v>
      </c>
      <c r="D441" s="1">
        <v>3</v>
      </c>
      <c r="E441" s="1" t="s">
        <v>62</v>
      </c>
    </row>
    <row r="442" spans="1:5" ht="18" x14ac:dyDescent="0.35">
      <c r="A442" s="1" t="s">
        <v>488</v>
      </c>
      <c r="B442" s="1">
        <v>31</v>
      </c>
      <c r="C442" s="1" t="s">
        <v>53</v>
      </c>
      <c r="D442" s="1">
        <v>5</v>
      </c>
      <c r="E442" s="1" t="s">
        <v>25</v>
      </c>
    </row>
    <row r="443" spans="1:5" ht="18" x14ac:dyDescent="0.35">
      <c r="A443" s="1" t="s">
        <v>489</v>
      </c>
      <c r="B443" s="1">
        <v>55</v>
      </c>
      <c r="C443" s="1" t="s">
        <v>32</v>
      </c>
      <c r="D443" s="1">
        <v>7</v>
      </c>
      <c r="E443" s="1" t="s">
        <v>62</v>
      </c>
    </row>
    <row r="444" spans="1:5" ht="18" x14ac:dyDescent="0.35">
      <c r="A444" s="1" t="s">
        <v>490</v>
      </c>
      <c r="B444" s="1">
        <v>51</v>
      </c>
      <c r="C444" s="1" t="s">
        <v>53</v>
      </c>
      <c r="D444" s="1">
        <v>1</v>
      </c>
      <c r="E444" s="1" t="s">
        <v>25</v>
      </c>
    </row>
    <row r="445" spans="1:5" ht="18" x14ac:dyDescent="0.35">
      <c r="A445" s="1" t="s">
        <v>491</v>
      </c>
      <c r="B445" s="1">
        <v>24</v>
      </c>
      <c r="C445" s="1" t="s">
        <v>22</v>
      </c>
      <c r="D445" s="1">
        <v>8</v>
      </c>
      <c r="E445" s="1" t="s">
        <v>45</v>
      </c>
    </row>
    <row r="446" spans="1:5" ht="18" x14ac:dyDescent="0.35">
      <c r="A446" s="1" t="s">
        <v>492</v>
      </c>
      <c r="B446" s="1">
        <v>51</v>
      </c>
      <c r="C446" s="1" t="s">
        <v>22</v>
      </c>
      <c r="D446" s="1">
        <v>8</v>
      </c>
      <c r="E446" s="1" t="s">
        <v>40</v>
      </c>
    </row>
    <row r="447" spans="1:5" ht="18" x14ac:dyDescent="0.35">
      <c r="A447" s="1" t="s">
        <v>493</v>
      </c>
      <c r="B447" s="1">
        <v>40</v>
      </c>
      <c r="C447" s="1" t="s">
        <v>32</v>
      </c>
      <c r="D447" s="1">
        <v>7</v>
      </c>
      <c r="E447" s="1" t="s">
        <v>25</v>
      </c>
    </row>
    <row r="448" spans="1:5" ht="18" x14ac:dyDescent="0.35">
      <c r="A448" s="1" t="s">
        <v>494</v>
      </c>
      <c r="B448" s="1">
        <v>40</v>
      </c>
      <c r="C448" s="1" t="s">
        <v>32</v>
      </c>
      <c r="D448" s="1">
        <v>0</v>
      </c>
      <c r="E448" s="1" t="s">
        <v>25</v>
      </c>
    </row>
    <row r="449" spans="1:5" ht="18" x14ac:dyDescent="0.35">
      <c r="A449" s="1" t="s">
        <v>495</v>
      </c>
      <c r="B449" s="1">
        <v>54</v>
      </c>
      <c r="C449" s="1" t="s">
        <v>22</v>
      </c>
      <c r="D449" s="1">
        <v>4</v>
      </c>
      <c r="E449" s="1" t="s">
        <v>45</v>
      </c>
    </row>
    <row r="450" spans="1:5" ht="18" x14ac:dyDescent="0.35">
      <c r="A450" s="1" t="s">
        <v>496</v>
      </c>
      <c r="B450" s="1">
        <v>28</v>
      </c>
      <c r="C450" s="1" t="s">
        <v>22</v>
      </c>
      <c r="D450" s="1">
        <v>5</v>
      </c>
      <c r="E450" s="1" t="s">
        <v>62</v>
      </c>
    </row>
    <row r="451" spans="1:5" ht="18" x14ac:dyDescent="0.35">
      <c r="A451" s="1" t="s">
        <v>497</v>
      </c>
      <c r="B451" s="1">
        <v>39</v>
      </c>
      <c r="C451" s="1" t="s">
        <v>32</v>
      </c>
      <c r="D451" s="1">
        <v>5</v>
      </c>
      <c r="E451" s="1" t="s">
        <v>62</v>
      </c>
    </row>
    <row r="452" spans="1:5" ht="18" x14ac:dyDescent="0.35">
      <c r="A452" s="1" t="s">
        <v>498</v>
      </c>
      <c r="B452" s="1">
        <v>75</v>
      </c>
      <c r="C452" s="1" t="s">
        <v>53</v>
      </c>
      <c r="D452" s="1">
        <v>7</v>
      </c>
      <c r="E452" s="1" t="s">
        <v>25</v>
      </c>
    </row>
    <row r="453" spans="1:5" ht="18" x14ac:dyDescent="0.35">
      <c r="A453" s="1" t="s">
        <v>499</v>
      </c>
      <c r="B453" s="1">
        <v>51</v>
      </c>
      <c r="C453" s="1" t="s">
        <v>22</v>
      </c>
      <c r="D453" s="1">
        <v>1</v>
      </c>
      <c r="E453" s="1" t="s">
        <v>62</v>
      </c>
    </row>
    <row r="454" spans="1:5" ht="18" x14ac:dyDescent="0.35">
      <c r="A454" s="1" t="s">
        <v>500</v>
      </c>
      <c r="B454" s="1">
        <v>64</v>
      </c>
      <c r="C454" s="1" t="s">
        <v>22</v>
      </c>
      <c r="D454" s="1">
        <v>10</v>
      </c>
      <c r="E454" s="1" t="s">
        <v>40</v>
      </c>
    </row>
    <row r="455" spans="1:5" ht="18" x14ac:dyDescent="0.35">
      <c r="A455" s="1" t="s">
        <v>501</v>
      </c>
      <c r="B455" s="1">
        <v>21</v>
      </c>
      <c r="C455" s="1" t="s">
        <v>53</v>
      </c>
      <c r="D455" s="1">
        <v>9</v>
      </c>
      <c r="E455" s="1" t="s">
        <v>25</v>
      </c>
    </row>
    <row r="456" spans="1:5" ht="18" x14ac:dyDescent="0.35">
      <c r="A456" s="1" t="s">
        <v>502</v>
      </c>
      <c r="B456" s="1">
        <v>25</v>
      </c>
      <c r="C456" s="1" t="s">
        <v>53</v>
      </c>
      <c r="D456" s="1">
        <v>2</v>
      </c>
      <c r="E456" s="1" t="s">
        <v>45</v>
      </c>
    </row>
    <row r="457" spans="1:5" ht="18" x14ac:dyDescent="0.35">
      <c r="A457" s="1" t="s">
        <v>503</v>
      </c>
      <c r="B457" s="1">
        <v>50</v>
      </c>
      <c r="C457" s="1" t="s">
        <v>53</v>
      </c>
      <c r="D457" s="1">
        <v>0</v>
      </c>
      <c r="E457" s="1" t="s">
        <v>25</v>
      </c>
    </row>
    <row r="458" spans="1:5" ht="18" x14ac:dyDescent="0.35">
      <c r="A458" s="1" t="s">
        <v>504</v>
      </c>
      <c r="B458" s="1">
        <v>30</v>
      </c>
      <c r="C458" s="1" t="s">
        <v>22</v>
      </c>
      <c r="D458" s="1">
        <v>6</v>
      </c>
      <c r="E458" s="1" t="s">
        <v>40</v>
      </c>
    </row>
    <row r="459" spans="1:5" ht="18" x14ac:dyDescent="0.35">
      <c r="A459" s="1" t="s">
        <v>505</v>
      </c>
      <c r="B459" s="1">
        <v>68</v>
      </c>
      <c r="C459" s="1" t="s">
        <v>32</v>
      </c>
      <c r="D459" s="1">
        <v>2</v>
      </c>
      <c r="E459" s="1" t="s">
        <v>25</v>
      </c>
    </row>
    <row r="460" spans="1:5" ht="18" x14ac:dyDescent="0.35">
      <c r="A460" s="1" t="s">
        <v>506</v>
      </c>
      <c r="B460" s="1">
        <v>20</v>
      </c>
      <c r="C460" s="1" t="s">
        <v>22</v>
      </c>
      <c r="D460" s="1">
        <v>10</v>
      </c>
      <c r="E460" s="1" t="s">
        <v>25</v>
      </c>
    </row>
    <row r="461" spans="1:5" ht="18" x14ac:dyDescent="0.35">
      <c r="A461" s="1" t="s">
        <v>507</v>
      </c>
      <c r="B461" s="1">
        <v>27</v>
      </c>
      <c r="C461" s="1" t="s">
        <v>53</v>
      </c>
      <c r="D461" s="1">
        <v>4</v>
      </c>
      <c r="E461" s="1" t="s">
        <v>45</v>
      </c>
    </row>
    <row r="462" spans="1:5" ht="18" x14ac:dyDescent="0.35">
      <c r="A462" s="1" t="s">
        <v>508</v>
      </c>
      <c r="B462" s="1">
        <v>46</v>
      </c>
      <c r="C462" s="1" t="s">
        <v>53</v>
      </c>
      <c r="D462" s="1">
        <v>0</v>
      </c>
      <c r="E462" s="1" t="s">
        <v>45</v>
      </c>
    </row>
    <row r="463" spans="1:5" ht="18" x14ac:dyDescent="0.35">
      <c r="A463" s="1" t="s">
        <v>509</v>
      </c>
      <c r="B463" s="1">
        <v>49</v>
      </c>
      <c r="C463" s="1" t="s">
        <v>53</v>
      </c>
      <c r="D463" s="1">
        <v>0</v>
      </c>
      <c r="E463" s="1" t="s">
        <v>40</v>
      </c>
    </row>
    <row r="464" spans="1:5" ht="18" x14ac:dyDescent="0.35">
      <c r="A464" s="1" t="s">
        <v>510</v>
      </c>
      <c r="B464" s="1">
        <v>34</v>
      </c>
      <c r="C464" s="1" t="s">
        <v>53</v>
      </c>
      <c r="D464" s="1">
        <v>2</v>
      </c>
      <c r="E464" s="1" t="s">
        <v>25</v>
      </c>
    </row>
    <row r="465" spans="1:5" ht="18" x14ac:dyDescent="0.35">
      <c r="A465" s="1" t="s">
        <v>511</v>
      </c>
      <c r="B465" s="1">
        <v>44</v>
      </c>
      <c r="C465" s="1" t="s">
        <v>32</v>
      </c>
      <c r="D465" s="1">
        <v>10</v>
      </c>
      <c r="E465" s="1" t="s">
        <v>62</v>
      </c>
    </row>
    <row r="466" spans="1:5" ht="18" x14ac:dyDescent="0.35">
      <c r="A466" s="1" t="s">
        <v>512</v>
      </c>
      <c r="B466" s="1">
        <v>73</v>
      </c>
      <c r="C466" s="1" t="s">
        <v>32</v>
      </c>
      <c r="D466" s="1">
        <v>0</v>
      </c>
      <c r="E466" s="1" t="s">
        <v>62</v>
      </c>
    </row>
    <row r="467" spans="1:5" ht="18" x14ac:dyDescent="0.35">
      <c r="A467" s="1" t="s">
        <v>513</v>
      </c>
      <c r="B467" s="1">
        <v>52</v>
      </c>
      <c r="C467" s="1" t="s">
        <v>22</v>
      </c>
      <c r="D467" s="1">
        <v>5</v>
      </c>
      <c r="E467" s="1" t="s">
        <v>40</v>
      </c>
    </row>
    <row r="468" spans="1:5" ht="18" x14ac:dyDescent="0.35">
      <c r="A468" s="1" t="s">
        <v>514</v>
      </c>
      <c r="B468" s="1">
        <v>73</v>
      </c>
      <c r="C468" s="1" t="s">
        <v>32</v>
      </c>
      <c r="D468" s="1">
        <v>8</v>
      </c>
      <c r="E468" s="1" t="s">
        <v>25</v>
      </c>
    </row>
    <row r="469" spans="1:5" ht="18" x14ac:dyDescent="0.35">
      <c r="A469" s="1" t="s">
        <v>515</v>
      </c>
      <c r="B469" s="1">
        <v>51</v>
      </c>
      <c r="C469" s="1" t="s">
        <v>32</v>
      </c>
      <c r="D469" s="1">
        <v>0</v>
      </c>
      <c r="E469" s="1" t="s">
        <v>25</v>
      </c>
    </row>
    <row r="470" spans="1:5" ht="18" x14ac:dyDescent="0.35">
      <c r="A470" s="1" t="s">
        <v>516</v>
      </c>
      <c r="B470" s="1">
        <v>69</v>
      </c>
      <c r="C470" s="1" t="s">
        <v>32</v>
      </c>
      <c r="D470" s="1">
        <v>8</v>
      </c>
      <c r="E470" s="1" t="s">
        <v>25</v>
      </c>
    </row>
    <row r="471" spans="1:5" ht="18" x14ac:dyDescent="0.35">
      <c r="A471" s="1" t="s">
        <v>517</v>
      </c>
      <c r="B471" s="1">
        <v>70</v>
      </c>
      <c r="C471" s="1" t="s">
        <v>32</v>
      </c>
      <c r="D471" s="1">
        <v>10</v>
      </c>
      <c r="E471" s="1" t="s">
        <v>25</v>
      </c>
    </row>
    <row r="472" spans="1:5" ht="18" x14ac:dyDescent="0.35">
      <c r="A472" s="1" t="s">
        <v>518</v>
      </c>
      <c r="B472" s="1">
        <v>51</v>
      </c>
      <c r="C472" s="1" t="s">
        <v>22</v>
      </c>
      <c r="D472" s="1">
        <v>6</v>
      </c>
      <c r="E472" s="1" t="s">
        <v>40</v>
      </c>
    </row>
    <row r="473" spans="1:5" ht="18" x14ac:dyDescent="0.35">
      <c r="A473" s="1" t="s">
        <v>519</v>
      </c>
      <c r="B473" s="1">
        <v>39</v>
      </c>
      <c r="C473" s="1" t="s">
        <v>22</v>
      </c>
      <c r="D473" s="1">
        <v>7</v>
      </c>
      <c r="E473" s="1" t="s">
        <v>40</v>
      </c>
    </row>
    <row r="474" spans="1:5" ht="18" x14ac:dyDescent="0.35">
      <c r="A474" s="1" t="s">
        <v>520</v>
      </c>
      <c r="B474" s="1">
        <v>71</v>
      </c>
      <c r="C474" s="1" t="s">
        <v>53</v>
      </c>
      <c r="D474" s="1">
        <v>1</v>
      </c>
      <c r="E474" s="1" t="s">
        <v>45</v>
      </c>
    </row>
    <row r="475" spans="1:5" ht="18" x14ac:dyDescent="0.35">
      <c r="A475" s="1" t="s">
        <v>521</v>
      </c>
      <c r="B475" s="1">
        <v>45</v>
      </c>
      <c r="C475" s="1" t="s">
        <v>53</v>
      </c>
      <c r="D475" s="1">
        <v>3</v>
      </c>
      <c r="E475" s="1" t="s">
        <v>25</v>
      </c>
    </row>
    <row r="476" spans="1:5" ht="18" x14ac:dyDescent="0.35">
      <c r="A476" s="1" t="s">
        <v>522</v>
      </c>
      <c r="B476" s="1">
        <v>70</v>
      </c>
      <c r="C476" s="1" t="s">
        <v>53</v>
      </c>
      <c r="D476" s="1">
        <v>3</v>
      </c>
      <c r="E476" s="1" t="s">
        <v>40</v>
      </c>
    </row>
    <row r="477" spans="1:5" ht="18" x14ac:dyDescent="0.35">
      <c r="A477" s="1" t="s">
        <v>523</v>
      </c>
      <c r="B477" s="1">
        <v>21</v>
      </c>
      <c r="C477" s="1" t="s">
        <v>32</v>
      </c>
      <c r="D477" s="1">
        <v>3</v>
      </c>
      <c r="E477" s="1" t="s">
        <v>40</v>
      </c>
    </row>
    <row r="478" spans="1:5" ht="18" x14ac:dyDescent="0.35">
      <c r="A478" s="1" t="s">
        <v>524</v>
      </c>
      <c r="B478" s="1">
        <v>33</v>
      </c>
      <c r="C478" s="1" t="s">
        <v>53</v>
      </c>
      <c r="D478" s="1">
        <v>8</v>
      </c>
      <c r="E478" s="1" t="s">
        <v>45</v>
      </c>
    </row>
    <row r="479" spans="1:5" ht="18" x14ac:dyDescent="0.35">
      <c r="A479" s="1" t="s">
        <v>525</v>
      </c>
      <c r="B479" s="1">
        <v>26</v>
      </c>
      <c r="C479" s="1" t="s">
        <v>53</v>
      </c>
      <c r="D479" s="1">
        <v>4</v>
      </c>
      <c r="E479" s="1" t="s">
        <v>62</v>
      </c>
    </row>
    <row r="480" spans="1:5" ht="18" x14ac:dyDescent="0.35">
      <c r="A480" s="1" t="s">
        <v>526</v>
      </c>
      <c r="B480" s="1">
        <v>37</v>
      </c>
      <c r="C480" s="1" t="s">
        <v>22</v>
      </c>
      <c r="D480" s="1">
        <v>2</v>
      </c>
      <c r="E480" s="1" t="s">
        <v>40</v>
      </c>
    </row>
    <row r="481" spans="1:5" ht="18" x14ac:dyDescent="0.35">
      <c r="A481" s="1" t="s">
        <v>527</v>
      </c>
      <c r="B481" s="1">
        <v>49</v>
      </c>
      <c r="C481" s="1" t="s">
        <v>32</v>
      </c>
      <c r="D481" s="1">
        <v>10</v>
      </c>
      <c r="E481" s="1" t="s">
        <v>25</v>
      </c>
    </row>
    <row r="482" spans="1:5" ht="18" x14ac:dyDescent="0.35">
      <c r="A482" s="1">
        <v>6398640</v>
      </c>
      <c r="B482" s="1">
        <v>51</v>
      </c>
      <c r="C482" s="1" t="s">
        <v>32</v>
      </c>
      <c r="D482" s="1">
        <v>0</v>
      </c>
      <c r="E482" s="1" t="s">
        <v>25</v>
      </c>
    </row>
    <row r="483" spans="1:5" ht="18" x14ac:dyDescent="0.35">
      <c r="A483" s="1" t="s">
        <v>528</v>
      </c>
      <c r="B483" s="1">
        <v>60</v>
      </c>
      <c r="C483" s="1" t="s">
        <v>32</v>
      </c>
      <c r="D483" s="1">
        <v>8</v>
      </c>
      <c r="E483" s="1" t="s">
        <v>40</v>
      </c>
    </row>
    <row r="484" spans="1:5" ht="18" x14ac:dyDescent="0.35">
      <c r="A484" s="1" t="s">
        <v>529</v>
      </c>
      <c r="B484" s="1">
        <v>38</v>
      </c>
      <c r="C484" s="1" t="s">
        <v>22</v>
      </c>
      <c r="D484" s="1">
        <v>8</v>
      </c>
      <c r="E484" s="1" t="s">
        <v>40</v>
      </c>
    </row>
    <row r="485" spans="1:5" ht="18" x14ac:dyDescent="0.35">
      <c r="A485" s="1" t="s">
        <v>530</v>
      </c>
      <c r="B485" s="1">
        <v>59</v>
      </c>
      <c r="C485" s="1" t="s">
        <v>53</v>
      </c>
      <c r="D485" s="1">
        <v>0</v>
      </c>
      <c r="E485" s="1" t="s">
        <v>25</v>
      </c>
    </row>
    <row r="486" spans="1:5" ht="18" x14ac:dyDescent="0.35">
      <c r="A486" s="1" t="s">
        <v>531</v>
      </c>
      <c r="B486" s="1">
        <v>54</v>
      </c>
      <c r="C486" s="1" t="s">
        <v>53</v>
      </c>
      <c r="D486" s="1">
        <v>7</v>
      </c>
      <c r="E486" s="1" t="s">
        <v>25</v>
      </c>
    </row>
    <row r="487" spans="1:5" ht="18" x14ac:dyDescent="0.35">
      <c r="A487" s="1" t="s">
        <v>532</v>
      </c>
      <c r="B487" s="1">
        <v>67</v>
      </c>
      <c r="C487" s="1" t="s">
        <v>32</v>
      </c>
      <c r="D487" s="1">
        <v>0</v>
      </c>
      <c r="E487" s="1" t="s">
        <v>25</v>
      </c>
    </row>
    <row r="488" spans="1:5" ht="18" x14ac:dyDescent="0.35">
      <c r="A488" s="1" t="s">
        <v>533</v>
      </c>
      <c r="B488" s="1">
        <v>72</v>
      </c>
      <c r="C488" s="1" t="s">
        <v>32</v>
      </c>
      <c r="D488" s="1">
        <v>1</v>
      </c>
      <c r="E488" s="1" t="s">
        <v>62</v>
      </c>
    </row>
    <row r="489" spans="1:5" ht="18" x14ac:dyDescent="0.35">
      <c r="A489" s="1" t="s">
        <v>534</v>
      </c>
      <c r="B489" s="1">
        <v>19</v>
      </c>
      <c r="C489" s="1" t="s">
        <v>22</v>
      </c>
      <c r="D489" s="1">
        <v>0</v>
      </c>
      <c r="E489" s="1" t="s">
        <v>45</v>
      </c>
    </row>
    <row r="490" spans="1:5" ht="18" x14ac:dyDescent="0.35">
      <c r="A490" s="1" t="s">
        <v>535</v>
      </c>
      <c r="B490" s="1">
        <v>21</v>
      </c>
      <c r="C490" s="1" t="s">
        <v>32</v>
      </c>
      <c r="D490" s="1">
        <v>1</v>
      </c>
      <c r="E490" s="1" t="s">
        <v>45</v>
      </c>
    </row>
    <row r="491" spans="1:5" ht="18" x14ac:dyDescent="0.35">
      <c r="A491" s="1" t="s">
        <v>536</v>
      </c>
      <c r="B491" s="1">
        <v>37</v>
      </c>
      <c r="C491" s="1" t="s">
        <v>22</v>
      </c>
      <c r="D491" s="1">
        <v>10</v>
      </c>
      <c r="E491" s="1" t="s">
        <v>40</v>
      </c>
    </row>
    <row r="492" spans="1:5" ht="18" x14ac:dyDescent="0.35">
      <c r="A492" s="1" t="s">
        <v>537</v>
      </c>
      <c r="B492" s="1">
        <v>20</v>
      </c>
      <c r="C492" s="1" t="s">
        <v>53</v>
      </c>
      <c r="D492" s="1">
        <v>1</v>
      </c>
      <c r="E492" s="1" t="s">
        <v>62</v>
      </c>
    </row>
    <row r="493" spans="1:5" ht="18" x14ac:dyDescent="0.35">
      <c r="A493" s="1" t="s">
        <v>538</v>
      </c>
      <c r="B493" s="1">
        <v>63</v>
      </c>
      <c r="C493" s="1" t="s">
        <v>32</v>
      </c>
      <c r="D493" s="1">
        <v>10</v>
      </c>
      <c r="E493" s="1" t="s">
        <v>40</v>
      </c>
    </row>
    <row r="494" spans="1:5" ht="18" x14ac:dyDescent="0.35">
      <c r="A494" s="1" t="s">
        <v>539</v>
      </c>
      <c r="B494" s="1">
        <v>73</v>
      </c>
      <c r="C494" s="1" t="s">
        <v>22</v>
      </c>
      <c r="D494" s="1">
        <v>5</v>
      </c>
      <c r="E494" s="1" t="s">
        <v>25</v>
      </c>
    </row>
    <row r="495" spans="1:5" ht="18" x14ac:dyDescent="0.35">
      <c r="A495" s="1" t="s">
        <v>540</v>
      </c>
      <c r="B495" s="1">
        <v>37</v>
      </c>
      <c r="C495" s="1" t="s">
        <v>53</v>
      </c>
      <c r="D495" s="1">
        <v>8</v>
      </c>
      <c r="E495" s="1" t="s">
        <v>25</v>
      </c>
    </row>
    <row r="496" spans="1:5" ht="18" x14ac:dyDescent="0.35">
      <c r="A496" s="1" t="s">
        <v>541</v>
      </c>
      <c r="B496" s="1">
        <v>18</v>
      </c>
      <c r="C496" s="1" t="s">
        <v>32</v>
      </c>
      <c r="D496" s="1">
        <v>8</v>
      </c>
      <c r="E496" s="1" t="s">
        <v>62</v>
      </c>
    </row>
    <row r="497" spans="1:5" ht="18" x14ac:dyDescent="0.35">
      <c r="A497" s="1" t="s">
        <v>542</v>
      </c>
      <c r="B497" s="1">
        <v>70</v>
      </c>
      <c r="C497" s="1" t="s">
        <v>32</v>
      </c>
      <c r="D497" s="1">
        <v>5</v>
      </c>
      <c r="E497" s="1" t="s">
        <v>40</v>
      </c>
    </row>
    <row r="498" spans="1:5" ht="18" x14ac:dyDescent="0.35">
      <c r="A498" s="1" t="s">
        <v>543</v>
      </c>
      <c r="B498" s="1">
        <v>52</v>
      </c>
      <c r="C498" s="1" t="s">
        <v>32</v>
      </c>
      <c r="D498" s="1">
        <v>4</v>
      </c>
      <c r="E498" s="1" t="s">
        <v>62</v>
      </c>
    </row>
    <row r="499" spans="1:5" ht="18" x14ac:dyDescent="0.35">
      <c r="A499" s="1">
        <v>93783699</v>
      </c>
      <c r="B499" s="1">
        <v>70</v>
      </c>
      <c r="C499" s="1" t="s">
        <v>22</v>
      </c>
      <c r="D499" s="1">
        <v>7</v>
      </c>
      <c r="E499" s="1" t="s">
        <v>40</v>
      </c>
    </row>
    <row r="500" spans="1:5" ht="18" x14ac:dyDescent="0.35">
      <c r="A500" s="1" t="s">
        <v>544</v>
      </c>
      <c r="B500" s="1">
        <v>73</v>
      </c>
      <c r="C500" s="1" t="s">
        <v>32</v>
      </c>
      <c r="D500" s="1">
        <v>0</v>
      </c>
      <c r="E500" s="1" t="s">
        <v>45</v>
      </c>
    </row>
    <row r="501" spans="1:5" ht="18" x14ac:dyDescent="0.35">
      <c r="A501" s="1" t="s">
        <v>545</v>
      </c>
      <c r="B501" s="1">
        <v>41</v>
      </c>
      <c r="C501" s="1" t="s">
        <v>22</v>
      </c>
      <c r="D501" s="1">
        <v>2</v>
      </c>
      <c r="E501" s="1" t="s">
        <v>25</v>
      </c>
    </row>
    <row r="502" spans="1:5" ht="18" x14ac:dyDescent="0.35">
      <c r="A502" s="1" t="s">
        <v>546</v>
      </c>
      <c r="B502" s="1">
        <v>61</v>
      </c>
      <c r="C502" s="1" t="s">
        <v>53</v>
      </c>
      <c r="D502" s="1">
        <v>0</v>
      </c>
      <c r="E502" s="1" t="s">
        <v>45</v>
      </c>
    </row>
    <row r="503" spans="1:5" ht="18" x14ac:dyDescent="0.35">
      <c r="A503" s="1" t="s">
        <v>547</v>
      </c>
      <c r="B503" s="1">
        <v>43</v>
      </c>
      <c r="C503" s="1" t="s">
        <v>53</v>
      </c>
      <c r="D503" s="1">
        <v>7</v>
      </c>
      <c r="E503" s="1" t="s">
        <v>40</v>
      </c>
    </row>
    <row r="504" spans="1:5" ht="18" x14ac:dyDescent="0.35">
      <c r="A504" s="1" t="s">
        <v>548</v>
      </c>
      <c r="B504" s="1">
        <v>71</v>
      </c>
      <c r="C504" s="1" t="s">
        <v>32</v>
      </c>
      <c r="D504" s="1">
        <v>3</v>
      </c>
      <c r="E504" s="1" t="s">
        <v>45</v>
      </c>
    </row>
    <row r="505" spans="1:5" ht="18" x14ac:dyDescent="0.35">
      <c r="A505" s="2" t="s">
        <v>549</v>
      </c>
      <c r="B505" s="1">
        <v>50</v>
      </c>
      <c r="C505" s="1" t="s">
        <v>53</v>
      </c>
      <c r="D505" s="1">
        <v>1</v>
      </c>
      <c r="E505" s="1" t="s">
        <v>62</v>
      </c>
    </row>
    <row r="506" spans="1:5" ht="18" x14ac:dyDescent="0.35">
      <c r="A506" s="1" t="s">
        <v>550</v>
      </c>
      <c r="B506" s="1">
        <v>32</v>
      </c>
      <c r="C506" s="1" t="s">
        <v>32</v>
      </c>
      <c r="D506" s="1">
        <v>5</v>
      </c>
      <c r="E506" s="1" t="s">
        <v>25</v>
      </c>
    </row>
    <row r="507" spans="1:5" ht="18" x14ac:dyDescent="0.35">
      <c r="A507" s="1" t="s">
        <v>551</v>
      </c>
      <c r="B507" s="1">
        <v>56</v>
      </c>
      <c r="C507" s="1" t="s">
        <v>22</v>
      </c>
      <c r="D507" s="1">
        <v>0</v>
      </c>
      <c r="E507" s="1" t="s">
        <v>40</v>
      </c>
    </row>
    <row r="508" spans="1:5" ht="18" x14ac:dyDescent="0.35">
      <c r="A508" s="1" t="s">
        <v>552</v>
      </c>
      <c r="B508" s="1">
        <v>37</v>
      </c>
      <c r="C508" s="1" t="s">
        <v>32</v>
      </c>
      <c r="D508" s="1">
        <v>2</v>
      </c>
      <c r="E508" s="1" t="s">
        <v>25</v>
      </c>
    </row>
    <row r="509" spans="1:5" ht="18" x14ac:dyDescent="0.35">
      <c r="A509" s="1" t="s">
        <v>553</v>
      </c>
      <c r="B509" s="1">
        <v>23</v>
      </c>
      <c r="C509" s="1" t="s">
        <v>53</v>
      </c>
      <c r="D509" s="1">
        <v>5</v>
      </c>
      <c r="E509" s="1" t="s">
        <v>45</v>
      </c>
    </row>
    <row r="510" spans="1:5" ht="18" x14ac:dyDescent="0.35">
      <c r="A510" s="1" t="s">
        <v>554</v>
      </c>
      <c r="B510" s="1">
        <v>29</v>
      </c>
      <c r="C510" s="1" t="s">
        <v>53</v>
      </c>
      <c r="D510" s="1">
        <v>10</v>
      </c>
      <c r="E510" s="1" t="s">
        <v>40</v>
      </c>
    </row>
    <row r="511" spans="1:5" ht="18" x14ac:dyDescent="0.35">
      <c r="A511" s="1" t="s">
        <v>555</v>
      </c>
      <c r="B511" s="1">
        <v>25</v>
      </c>
      <c r="C511" s="1" t="s">
        <v>22</v>
      </c>
      <c r="D511" s="1">
        <v>8</v>
      </c>
      <c r="E511" s="1" t="s">
        <v>40</v>
      </c>
    </row>
    <row r="512" spans="1:5" ht="18" x14ac:dyDescent="0.35">
      <c r="A512" s="1" t="s">
        <v>556</v>
      </c>
      <c r="B512" s="1">
        <v>48</v>
      </c>
      <c r="C512" s="1" t="s">
        <v>22</v>
      </c>
      <c r="D512" s="1">
        <v>1</v>
      </c>
      <c r="E512" s="1" t="s">
        <v>62</v>
      </c>
    </row>
    <row r="513" spans="1:5" ht="18" x14ac:dyDescent="0.35">
      <c r="A513" s="1" t="s">
        <v>557</v>
      </c>
      <c r="B513" s="1">
        <v>29</v>
      </c>
      <c r="C513" s="1" t="s">
        <v>32</v>
      </c>
      <c r="D513" s="1">
        <v>0</v>
      </c>
      <c r="E513" s="1" t="s">
        <v>45</v>
      </c>
    </row>
    <row r="514" spans="1:5" ht="18" x14ac:dyDescent="0.35">
      <c r="A514" s="1" t="s">
        <v>558</v>
      </c>
      <c r="B514" s="1">
        <v>49</v>
      </c>
      <c r="C514" s="1" t="s">
        <v>22</v>
      </c>
      <c r="D514" s="1">
        <v>2</v>
      </c>
      <c r="E514" s="1" t="s">
        <v>62</v>
      </c>
    </row>
    <row r="515" spans="1:5" ht="18" x14ac:dyDescent="0.35">
      <c r="A515" s="1" t="s">
        <v>559</v>
      </c>
      <c r="B515" s="1">
        <v>70</v>
      </c>
      <c r="C515" s="1" t="s">
        <v>53</v>
      </c>
      <c r="D515" s="1">
        <v>9</v>
      </c>
      <c r="E515" s="1" t="s">
        <v>25</v>
      </c>
    </row>
    <row r="516" spans="1:5" ht="18" x14ac:dyDescent="0.35">
      <c r="A516" s="1" t="s">
        <v>560</v>
      </c>
      <c r="B516" s="1">
        <v>22</v>
      </c>
      <c r="C516" s="1" t="s">
        <v>53</v>
      </c>
      <c r="D516" s="1">
        <v>0</v>
      </c>
      <c r="E516" s="1" t="s">
        <v>45</v>
      </c>
    </row>
    <row r="517" spans="1:5" ht="18" x14ac:dyDescent="0.35">
      <c r="A517" s="1" t="s">
        <v>561</v>
      </c>
      <c r="B517" s="1">
        <v>23</v>
      </c>
      <c r="C517" s="1" t="s">
        <v>22</v>
      </c>
      <c r="D517" s="1">
        <v>7</v>
      </c>
      <c r="E517" s="1" t="s">
        <v>25</v>
      </c>
    </row>
    <row r="518" spans="1:5" ht="18" x14ac:dyDescent="0.35">
      <c r="A518" s="1" t="s">
        <v>562</v>
      </c>
      <c r="B518" s="1">
        <v>51</v>
      </c>
      <c r="C518" s="1" t="s">
        <v>32</v>
      </c>
      <c r="D518" s="1">
        <v>1</v>
      </c>
      <c r="E518" s="1" t="s">
        <v>25</v>
      </c>
    </row>
    <row r="519" spans="1:5" ht="18" x14ac:dyDescent="0.35">
      <c r="A519" s="1" t="s">
        <v>563</v>
      </c>
      <c r="B519" s="1">
        <v>68</v>
      </c>
      <c r="C519" s="1" t="s">
        <v>53</v>
      </c>
      <c r="D519" s="1">
        <v>3</v>
      </c>
      <c r="E519" s="1" t="s">
        <v>62</v>
      </c>
    </row>
    <row r="520" spans="1:5" ht="18" x14ac:dyDescent="0.35">
      <c r="A520" s="1" t="s">
        <v>564</v>
      </c>
      <c r="B520" s="1">
        <v>41</v>
      </c>
      <c r="C520" s="1" t="s">
        <v>53</v>
      </c>
      <c r="D520" s="1">
        <v>6</v>
      </c>
      <c r="E520" s="1" t="s">
        <v>62</v>
      </c>
    </row>
    <row r="521" spans="1:5" ht="18" x14ac:dyDescent="0.35">
      <c r="A521" s="1" t="s">
        <v>565</v>
      </c>
      <c r="B521" s="1">
        <v>23</v>
      </c>
      <c r="C521" s="1" t="s">
        <v>32</v>
      </c>
      <c r="D521" s="1">
        <v>2</v>
      </c>
      <c r="E521" s="1" t="s">
        <v>40</v>
      </c>
    </row>
    <row r="522" spans="1:5" ht="18" x14ac:dyDescent="0.35">
      <c r="A522" s="1" t="s">
        <v>566</v>
      </c>
      <c r="B522" s="1">
        <v>35</v>
      </c>
      <c r="C522" s="1" t="s">
        <v>22</v>
      </c>
      <c r="D522" s="1">
        <v>3</v>
      </c>
      <c r="E522" s="1" t="s">
        <v>25</v>
      </c>
    </row>
    <row r="523" spans="1:5" ht="18" x14ac:dyDescent="0.35">
      <c r="A523" s="1" t="s">
        <v>567</v>
      </c>
      <c r="B523" s="1">
        <v>69</v>
      </c>
      <c r="C523" s="1" t="s">
        <v>32</v>
      </c>
      <c r="D523" s="1">
        <v>4</v>
      </c>
      <c r="E523" s="1" t="s">
        <v>45</v>
      </c>
    </row>
    <row r="524" spans="1:5" ht="18" x14ac:dyDescent="0.35">
      <c r="A524" s="1" t="s">
        <v>568</v>
      </c>
      <c r="B524" s="1">
        <v>63</v>
      </c>
      <c r="C524" s="1" t="s">
        <v>32</v>
      </c>
      <c r="D524" s="1">
        <v>7</v>
      </c>
      <c r="E524" s="1" t="s">
        <v>25</v>
      </c>
    </row>
    <row r="525" spans="1:5" ht="18" x14ac:dyDescent="0.35">
      <c r="A525" s="1" t="s">
        <v>569</v>
      </c>
      <c r="B525" s="1">
        <v>33</v>
      </c>
      <c r="C525" s="1" t="s">
        <v>53</v>
      </c>
      <c r="D525" s="1">
        <v>7</v>
      </c>
      <c r="E525" s="1" t="s">
        <v>25</v>
      </c>
    </row>
    <row r="526" spans="1:5" ht="18" x14ac:dyDescent="0.35">
      <c r="A526" s="1" t="s">
        <v>570</v>
      </c>
      <c r="B526" s="1">
        <v>30</v>
      </c>
      <c r="C526" s="1" t="s">
        <v>53</v>
      </c>
      <c r="D526" s="1">
        <v>5</v>
      </c>
      <c r="E526" s="1" t="s">
        <v>40</v>
      </c>
    </row>
    <row r="527" spans="1:5" ht="18" x14ac:dyDescent="0.35">
      <c r="A527" s="1" t="s">
        <v>571</v>
      </c>
      <c r="B527" s="1">
        <v>23</v>
      </c>
      <c r="C527" s="1" t="s">
        <v>22</v>
      </c>
      <c r="D527" s="1">
        <v>9</v>
      </c>
      <c r="E527" s="1" t="s">
        <v>45</v>
      </c>
    </row>
    <row r="528" spans="1:5" ht="18" x14ac:dyDescent="0.35">
      <c r="A528" s="1" t="s">
        <v>572</v>
      </c>
      <c r="B528" s="1">
        <v>60</v>
      </c>
      <c r="C528" s="1" t="s">
        <v>32</v>
      </c>
      <c r="D528" s="1">
        <v>7</v>
      </c>
      <c r="E528" s="1" t="s">
        <v>45</v>
      </c>
    </row>
    <row r="529" spans="1:5" ht="18" x14ac:dyDescent="0.35">
      <c r="A529" s="1" t="s">
        <v>573</v>
      </c>
      <c r="B529" s="1">
        <v>18</v>
      </c>
      <c r="C529" s="1" t="s">
        <v>32</v>
      </c>
      <c r="D529" s="1">
        <v>1</v>
      </c>
      <c r="E529" s="1" t="s">
        <v>62</v>
      </c>
    </row>
    <row r="530" spans="1:5" ht="18" x14ac:dyDescent="0.35">
      <c r="A530" s="1" t="s">
        <v>574</v>
      </c>
      <c r="B530" s="1">
        <v>21</v>
      </c>
      <c r="C530" s="1" t="s">
        <v>22</v>
      </c>
      <c r="D530" s="1">
        <v>4</v>
      </c>
      <c r="E530" s="1" t="s">
        <v>45</v>
      </c>
    </row>
    <row r="531" spans="1:5" ht="18" x14ac:dyDescent="0.35">
      <c r="A531" s="1" t="s">
        <v>575</v>
      </c>
      <c r="B531" s="1">
        <v>23</v>
      </c>
      <c r="C531" s="1" t="s">
        <v>53</v>
      </c>
      <c r="D531" s="1">
        <v>6</v>
      </c>
      <c r="E531" s="1" t="s">
        <v>40</v>
      </c>
    </row>
    <row r="532" spans="1:5" ht="18" x14ac:dyDescent="0.35">
      <c r="A532" s="1" t="s">
        <v>576</v>
      </c>
      <c r="B532" s="1">
        <v>32</v>
      </c>
      <c r="C532" s="1" t="s">
        <v>22</v>
      </c>
      <c r="D532" s="1">
        <v>6</v>
      </c>
      <c r="E532" s="1" t="s">
        <v>40</v>
      </c>
    </row>
    <row r="533" spans="1:5" ht="18" x14ac:dyDescent="0.35">
      <c r="A533" s="1" t="s">
        <v>577</v>
      </c>
      <c r="B533" s="1">
        <v>24</v>
      </c>
      <c r="C533" s="1" t="s">
        <v>32</v>
      </c>
      <c r="D533" s="1">
        <v>2</v>
      </c>
      <c r="E533" s="1" t="s">
        <v>62</v>
      </c>
    </row>
    <row r="534" spans="1:5" ht="18" x14ac:dyDescent="0.35">
      <c r="A534" s="1" t="s">
        <v>578</v>
      </c>
      <c r="B534" s="1">
        <v>38</v>
      </c>
      <c r="C534" s="1" t="s">
        <v>22</v>
      </c>
      <c r="D534" s="1">
        <v>2</v>
      </c>
      <c r="E534" s="1" t="s">
        <v>62</v>
      </c>
    </row>
    <row r="535" spans="1:5" ht="18" x14ac:dyDescent="0.35">
      <c r="A535" s="1" t="s">
        <v>579</v>
      </c>
      <c r="B535" s="1">
        <v>32</v>
      </c>
      <c r="C535" s="1" t="s">
        <v>32</v>
      </c>
      <c r="D535" s="1">
        <v>2</v>
      </c>
      <c r="E535" s="1" t="s">
        <v>40</v>
      </c>
    </row>
    <row r="536" spans="1:5" ht="18" x14ac:dyDescent="0.35">
      <c r="A536" s="1" t="s">
        <v>580</v>
      </c>
      <c r="B536" s="1">
        <v>24</v>
      </c>
      <c r="C536" s="1" t="s">
        <v>53</v>
      </c>
      <c r="D536" s="1">
        <v>8</v>
      </c>
      <c r="E536" s="1" t="s">
        <v>62</v>
      </c>
    </row>
    <row r="537" spans="1:5" ht="18" x14ac:dyDescent="0.35">
      <c r="A537" s="1" t="s">
        <v>581</v>
      </c>
      <c r="B537" s="1">
        <v>50</v>
      </c>
      <c r="C537" s="1" t="s">
        <v>53</v>
      </c>
      <c r="D537" s="1">
        <v>6</v>
      </c>
      <c r="E537" s="1" t="s">
        <v>40</v>
      </c>
    </row>
    <row r="538" spans="1:5" ht="18" x14ac:dyDescent="0.35">
      <c r="A538" s="1" t="s">
        <v>582</v>
      </c>
      <c r="B538" s="1">
        <v>33</v>
      </c>
      <c r="C538" s="1" t="s">
        <v>32</v>
      </c>
      <c r="D538" s="1">
        <v>1</v>
      </c>
      <c r="E538" s="1" t="s">
        <v>62</v>
      </c>
    </row>
    <row r="539" spans="1:5" ht="18" x14ac:dyDescent="0.35">
      <c r="A539" s="1" t="s">
        <v>583</v>
      </c>
      <c r="B539" s="1">
        <v>46</v>
      </c>
      <c r="C539" s="1" t="s">
        <v>53</v>
      </c>
      <c r="D539" s="1">
        <v>6</v>
      </c>
      <c r="E539" s="1" t="s">
        <v>62</v>
      </c>
    </row>
    <row r="540" spans="1:5" ht="18" x14ac:dyDescent="0.35">
      <c r="A540" s="1" t="s">
        <v>584</v>
      </c>
      <c r="B540" s="1">
        <v>53</v>
      </c>
      <c r="C540" s="1" t="s">
        <v>22</v>
      </c>
      <c r="D540" s="1">
        <v>10</v>
      </c>
      <c r="E540" s="1" t="s">
        <v>40</v>
      </c>
    </row>
    <row r="541" spans="1:5" ht="18" x14ac:dyDescent="0.35">
      <c r="A541" s="1" t="s">
        <v>585</v>
      </c>
      <c r="B541" s="1">
        <v>47</v>
      </c>
      <c r="C541" s="1" t="s">
        <v>22</v>
      </c>
      <c r="D541" s="1">
        <v>4</v>
      </c>
      <c r="E541" s="1" t="s">
        <v>25</v>
      </c>
    </row>
    <row r="542" spans="1:5" ht="18" x14ac:dyDescent="0.35">
      <c r="A542" s="1" t="s">
        <v>586</v>
      </c>
      <c r="B542" s="1">
        <v>43</v>
      </c>
      <c r="C542" s="1" t="s">
        <v>32</v>
      </c>
      <c r="D542" s="1">
        <v>6</v>
      </c>
      <c r="E542" s="1" t="s">
        <v>25</v>
      </c>
    </row>
    <row r="543" spans="1:5" ht="18" x14ac:dyDescent="0.35">
      <c r="A543" s="1" t="s">
        <v>587</v>
      </c>
      <c r="B543" s="1">
        <v>67</v>
      </c>
      <c r="C543" s="1" t="s">
        <v>32</v>
      </c>
      <c r="D543" s="1">
        <v>10</v>
      </c>
      <c r="E543" s="1" t="s">
        <v>25</v>
      </c>
    </row>
    <row r="544" spans="1:5" ht="18" x14ac:dyDescent="0.35">
      <c r="A544" s="1" t="s">
        <v>588</v>
      </c>
      <c r="B544" s="1">
        <v>66</v>
      </c>
      <c r="C544" s="1" t="s">
        <v>53</v>
      </c>
      <c r="D544" s="1">
        <v>6</v>
      </c>
      <c r="E544" s="1" t="s">
        <v>40</v>
      </c>
    </row>
    <row r="545" spans="1:5" ht="18" x14ac:dyDescent="0.35">
      <c r="A545" s="1" t="s">
        <v>589</v>
      </c>
      <c r="B545" s="1">
        <v>48</v>
      </c>
      <c r="C545" s="1" t="s">
        <v>53</v>
      </c>
      <c r="D545" s="1">
        <v>4</v>
      </c>
      <c r="E545" s="1" t="s">
        <v>25</v>
      </c>
    </row>
    <row r="546" spans="1:5" ht="18" x14ac:dyDescent="0.35">
      <c r="A546" s="1" t="s">
        <v>590</v>
      </c>
      <c r="B546" s="1">
        <v>43</v>
      </c>
      <c r="C546" s="1" t="s">
        <v>32</v>
      </c>
      <c r="D546" s="1">
        <v>10</v>
      </c>
      <c r="E546" s="1" t="s">
        <v>40</v>
      </c>
    </row>
    <row r="547" spans="1:5" ht="18" x14ac:dyDescent="0.35">
      <c r="A547" s="1" t="s">
        <v>591</v>
      </c>
      <c r="B547" s="1">
        <v>67</v>
      </c>
      <c r="C547" s="1" t="s">
        <v>53</v>
      </c>
      <c r="D547" s="1">
        <v>5</v>
      </c>
      <c r="E547" s="1" t="s">
        <v>62</v>
      </c>
    </row>
    <row r="548" spans="1:5" ht="18" x14ac:dyDescent="0.35">
      <c r="A548" s="2" t="s">
        <v>592</v>
      </c>
      <c r="B548" s="1">
        <v>60</v>
      </c>
      <c r="C548" s="1" t="s">
        <v>32</v>
      </c>
      <c r="D548" s="1">
        <v>4</v>
      </c>
      <c r="E548" s="1" t="s">
        <v>45</v>
      </c>
    </row>
    <row r="549" spans="1:5" ht="18" x14ac:dyDescent="0.35">
      <c r="A549" s="1" t="s">
        <v>593</v>
      </c>
      <c r="B549" s="1">
        <v>53</v>
      </c>
      <c r="C549" s="1" t="s">
        <v>32</v>
      </c>
      <c r="D549" s="1">
        <v>8</v>
      </c>
      <c r="E549" s="1" t="s">
        <v>62</v>
      </c>
    </row>
    <row r="550" spans="1:5" ht="18" x14ac:dyDescent="0.35">
      <c r="A550" s="1" t="s">
        <v>594</v>
      </c>
      <c r="B550" s="1">
        <v>21</v>
      </c>
      <c r="C550" s="1" t="s">
        <v>32</v>
      </c>
      <c r="D550" s="1">
        <v>1</v>
      </c>
      <c r="E550" s="1" t="s">
        <v>62</v>
      </c>
    </row>
    <row r="551" spans="1:5" ht="18" x14ac:dyDescent="0.35">
      <c r="A551" s="1" t="s">
        <v>595</v>
      </c>
      <c r="B551" s="1">
        <v>63</v>
      </c>
      <c r="C551" s="1" t="s">
        <v>53</v>
      </c>
      <c r="D551" s="1">
        <v>3</v>
      </c>
      <c r="E551" s="1" t="s">
        <v>25</v>
      </c>
    </row>
    <row r="552" spans="1:5" ht="18" x14ac:dyDescent="0.35">
      <c r="A552" s="1" t="s">
        <v>596</v>
      </c>
      <c r="B552" s="1">
        <v>24</v>
      </c>
      <c r="C552" s="1" t="s">
        <v>22</v>
      </c>
      <c r="D552" s="1">
        <v>8</v>
      </c>
      <c r="E552" s="1" t="s">
        <v>45</v>
      </c>
    </row>
    <row r="553" spans="1:5" ht="18" x14ac:dyDescent="0.35">
      <c r="A553" s="1" t="s">
        <v>597</v>
      </c>
      <c r="B553" s="1">
        <v>23</v>
      </c>
      <c r="C553" s="1" t="s">
        <v>22</v>
      </c>
      <c r="D553" s="1">
        <v>0</v>
      </c>
      <c r="E553" s="1" t="s">
        <v>62</v>
      </c>
    </row>
    <row r="554" spans="1:5" ht="18" x14ac:dyDescent="0.35">
      <c r="A554" s="1" t="s">
        <v>598</v>
      </c>
      <c r="B554" s="1">
        <v>26</v>
      </c>
      <c r="C554" s="1" t="s">
        <v>32</v>
      </c>
      <c r="D554" s="1">
        <v>8</v>
      </c>
      <c r="E554" s="1" t="s">
        <v>25</v>
      </c>
    </row>
    <row r="555" spans="1:5" ht="18" x14ac:dyDescent="0.35">
      <c r="A555" s="1" t="s">
        <v>599</v>
      </c>
      <c r="B555" s="1">
        <v>27</v>
      </c>
      <c r="C555" s="1" t="s">
        <v>22</v>
      </c>
      <c r="D555" s="1">
        <v>8</v>
      </c>
      <c r="E555" s="1" t="s">
        <v>25</v>
      </c>
    </row>
    <row r="556" spans="1:5" ht="18" x14ac:dyDescent="0.35">
      <c r="A556" s="1" t="s">
        <v>600</v>
      </c>
      <c r="B556" s="1">
        <v>23</v>
      </c>
      <c r="C556" s="1" t="s">
        <v>32</v>
      </c>
      <c r="D556" s="1">
        <v>0</v>
      </c>
      <c r="E556" s="1" t="s">
        <v>45</v>
      </c>
    </row>
    <row r="557" spans="1:5" ht="18" x14ac:dyDescent="0.35">
      <c r="A557" s="1" t="s">
        <v>601</v>
      </c>
      <c r="B557" s="1">
        <v>32</v>
      </c>
      <c r="C557" s="1" t="s">
        <v>53</v>
      </c>
      <c r="D557" s="1">
        <v>3</v>
      </c>
      <c r="E557" s="1" t="s">
        <v>45</v>
      </c>
    </row>
    <row r="558" spans="1:5" ht="18" x14ac:dyDescent="0.35">
      <c r="A558" s="1" t="s">
        <v>602</v>
      </c>
      <c r="B558" s="1">
        <v>50</v>
      </c>
      <c r="C558" s="1" t="s">
        <v>22</v>
      </c>
      <c r="D558" s="1">
        <v>2</v>
      </c>
      <c r="E558" s="1" t="s">
        <v>45</v>
      </c>
    </row>
    <row r="559" spans="1:5" ht="18" x14ac:dyDescent="0.35">
      <c r="A559" s="1" t="s">
        <v>603</v>
      </c>
      <c r="B559" s="1">
        <v>68</v>
      </c>
      <c r="C559" s="1" t="s">
        <v>22</v>
      </c>
      <c r="D559" s="1">
        <v>8</v>
      </c>
      <c r="E559" s="1" t="s">
        <v>62</v>
      </c>
    </row>
    <row r="560" spans="1:5" ht="18" x14ac:dyDescent="0.35">
      <c r="A560" s="1" t="s">
        <v>604</v>
      </c>
      <c r="B560" s="1">
        <v>58</v>
      </c>
      <c r="C560" s="1" t="s">
        <v>22</v>
      </c>
      <c r="D560" s="1">
        <v>1</v>
      </c>
      <c r="E560" s="1" t="s">
        <v>40</v>
      </c>
    </row>
    <row r="561" spans="1:5" ht="18" x14ac:dyDescent="0.35">
      <c r="A561" s="1" t="s">
        <v>605</v>
      </c>
      <c r="B561" s="1">
        <v>54</v>
      </c>
      <c r="C561" s="1" t="s">
        <v>22</v>
      </c>
      <c r="D561" s="1">
        <v>4</v>
      </c>
      <c r="E561" s="1" t="s">
        <v>40</v>
      </c>
    </row>
    <row r="562" spans="1:5" ht="18" x14ac:dyDescent="0.35">
      <c r="A562" s="1" t="s">
        <v>606</v>
      </c>
      <c r="B562" s="1">
        <v>51</v>
      </c>
      <c r="C562" s="1" t="s">
        <v>22</v>
      </c>
      <c r="D562" s="1">
        <v>0</v>
      </c>
      <c r="E562" s="1" t="s">
        <v>62</v>
      </c>
    </row>
    <row r="563" spans="1:5" ht="18" x14ac:dyDescent="0.35">
      <c r="A563" s="1" t="s">
        <v>607</v>
      </c>
      <c r="B563" s="1">
        <v>23</v>
      </c>
      <c r="C563" s="1" t="s">
        <v>22</v>
      </c>
      <c r="D563" s="1">
        <v>3</v>
      </c>
      <c r="E563" s="1" t="s">
        <v>25</v>
      </c>
    </row>
    <row r="564" spans="1:5" ht="18" x14ac:dyDescent="0.35">
      <c r="A564" s="1" t="s">
        <v>608</v>
      </c>
      <c r="B564" s="1">
        <v>74</v>
      </c>
      <c r="C564" s="1" t="s">
        <v>22</v>
      </c>
      <c r="D564" s="1">
        <v>8</v>
      </c>
      <c r="E564" s="1" t="s">
        <v>25</v>
      </c>
    </row>
    <row r="565" spans="1:5" ht="18" x14ac:dyDescent="0.35">
      <c r="A565" s="1" t="s">
        <v>609</v>
      </c>
      <c r="B565" s="1">
        <v>72</v>
      </c>
      <c r="C565" s="1" t="s">
        <v>32</v>
      </c>
      <c r="D565" s="1">
        <v>5</v>
      </c>
      <c r="E565" s="1" t="s">
        <v>25</v>
      </c>
    </row>
    <row r="566" spans="1:5" ht="18" x14ac:dyDescent="0.35">
      <c r="A566" s="1" t="s">
        <v>610</v>
      </c>
      <c r="B566" s="1">
        <v>67</v>
      </c>
      <c r="C566" s="1" t="s">
        <v>53</v>
      </c>
      <c r="D566" s="1">
        <v>6</v>
      </c>
      <c r="E566" s="1" t="s">
        <v>62</v>
      </c>
    </row>
    <row r="567" spans="1:5" ht="18" x14ac:dyDescent="0.35">
      <c r="A567" s="1" t="s">
        <v>611</v>
      </c>
      <c r="B567" s="1">
        <v>68</v>
      </c>
      <c r="C567" s="1" t="s">
        <v>32</v>
      </c>
      <c r="D567" s="1">
        <v>4</v>
      </c>
      <c r="E567" s="1" t="s">
        <v>62</v>
      </c>
    </row>
    <row r="568" spans="1:5" ht="18" x14ac:dyDescent="0.35">
      <c r="A568" s="1" t="s">
        <v>612</v>
      </c>
      <c r="B568" s="1">
        <v>33</v>
      </c>
      <c r="C568" s="1" t="s">
        <v>32</v>
      </c>
      <c r="D568" s="1">
        <v>0</v>
      </c>
      <c r="E568" s="1" t="s">
        <v>25</v>
      </c>
    </row>
    <row r="569" spans="1:5" ht="18" x14ac:dyDescent="0.35">
      <c r="A569" s="1" t="s">
        <v>613</v>
      </c>
      <c r="B569" s="1">
        <v>39</v>
      </c>
      <c r="C569" s="1" t="s">
        <v>53</v>
      </c>
      <c r="D569" s="1">
        <v>7</v>
      </c>
      <c r="E569" s="1" t="s">
        <v>62</v>
      </c>
    </row>
    <row r="570" spans="1:5" ht="18" x14ac:dyDescent="0.35">
      <c r="A570" s="1" t="s">
        <v>614</v>
      </c>
      <c r="B570" s="1">
        <v>60</v>
      </c>
      <c r="C570" s="1" t="s">
        <v>32</v>
      </c>
      <c r="D570" s="1">
        <v>0</v>
      </c>
      <c r="E570" s="1" t="s">
        <v>62</v>
      </c>
    </row>
    <row r="571" spans="1:5" ht="18" x14ac:dyDescent="0.35">
      <c r="A571" s="1" t="s">
        <v>615</v>
      </c>
      <c r="B571" s="1">
        <v>54</v>
      </c>
      <c r="C571" s="1" t="s">
        <v>22</v>
      </c>
      <c r="D571" s="1">
        <v>7</v>
      </c>
      <c r="E571" s="1" t="s">
        <v>62</v>
      </c>
    </row>
    <row r="572" spans="1:5" ht="18" x14ac:dyDescent="0.35">
      <c r="A572" s="1" t="s">
        <v>616</v>
      </c>
      <c r="B572" s="1">
        <v>60</v>
      </c>
      <c r="C572" s="1" t="s">
        <v>32</v>
      </c>
      <c r="D572" s="1">
        <v>5</v>
      </c>
      <c r="E572" s="1" t="s">
        <v>62</v>
      </c>
    </row>
    <row r="573" spans="1:5" ht="18" x14ac:dyDescent="0.35">
      <c r="A573" s="1" t="s">
        <v>617</v>
      </c>
      <c r="B573" s="1">
        <v>67</v>
      </c>
      <c r="C573" s="1" t="s">
        <v>22</v>
      </c>
      <c r="D573" s="1">
        <v>5</v>
      </c>
      <c r="E573" s="1" t="s">
        <v>62</v>
      </c>
    </row>
    <row r="574" spans="1:5" ht="18" x14ac:dyDescent="0.35">
      <c r="A574" s="1" t="s">
        <v>618</v>
      </c>
      <c r="B574" s="1">
        <v>25</v>
      </c>
      <c r="C574" s="1" t="s">
        <v>22</v>
      </c>
      <c r="D574" s="1">
        <v>8</v>
      </c>
      <c r="E574" s="1" t="s">
        <v>45</v>
      </c>
    </row>
    <row r="575" spans="1:5" ht="18" x14ac:dyDescent="0.35">
      <c r="A575" s="1" t="s">
        <v>619</v>
      </c>
      <c r="B575" s="1">
        <v>34</v>
      </c>
      <c r="C575" s="1" t="s">
        <v>53</v>
      </c>
      <c r="D575" s="1">
        <v>5</v>
      </c>
      <c r="E575" s="1" t="s">
        <v>40</v>
      </c>
    </row>
    <row r="576" spans="1:5" ht="18" x14ac:dyDescent="0.35">
      <c r="A576" s="1" t="s">
        <v>620</v>
      </c>
      <c r="B576" s="1">
        <v>47</v>
      </c>
      <c r="C576" s="1" t="s">
        <v>32</v>
      </c>
      <c r="D576" s="1">
        <v>4</v>
      </c>
      <c r="E576" s="1" t="s">
        <v>40</v>
      </c>
    </row>
    <row r="577" spans="1:5" ht="18" x14ac:dyDescent="0.35">
      <c r="A577" s="1" t="s">
        <v>621</v>
      </c>
      <c r="B577" s="1">
        <v>33</v>
      </c>
      <c r="C577" s="1" t="s">
        <v>22</v>
      </c>
      <c r="D577" s="1">
        <v>5</v>
      </c>
      <c r="E577" s="1" t="s">
        <v>40</v>
      </c>
    </row>
    <row r="578" spans="1:5" ht="18" x14ac:dyDescent="0.35">
      <c r="A578" s="1" t="s">
        <v>622</v>
      </c>
      <c r="B578" s="1">
        <v>23</v>
      </c>
      <c r="C578" s="1" t="s">
        <v>32</v>
      </c>
      <c r="D578" s="1">
        <v>7</v>
      </c>
      <c r="E578" s="1" t="s">
        <v>40</v>
      </c>
    </row>
    <row r="579" spans="1:5" ht="18" x14ac:dyDescent="0.35">
      <c r="A579" s="1" t="s">
        <v>623</v>
      </c>
      <c r="B579" s="1">
        <v>54</v>
      </c>
      <c r="C579" s="1" t="s">
        <v>22</v>
      </c>
      <c r="D579" s="1">
        <v>7</v>
      </c>
      <c r="E579" s="1" t="s">
        <v>25</v>
      </c>
    </row>
    <row r="580" spans="1:5" ht="18" x14ac:dyDescent="0.35">
      <c r="A580" s="1" t="s">
        <v>624</v>
      </c>
      <c r="B580" s="1">
        <v>50</v>
      </c>
      <c r="C580" s="1" t="s">
        <v>32</v>
      </c>
      <c r="D580" s="1">
        <v>6</v>
      </c>
      <c r="E580" s="1" t="s">
        <v>25</v>
      </c>
    </row>
    <row r="581" spans="1:5" ht="18" x14ac:dyDescent="0.35">
      <c r="A581" s="1" t="s">
        <v>625</v>
      </c>
      <c r="B581" s="1">
        <v>36</v>
      </c>
      <c r="C581" s="1" t="s">
        <v>53</v>
      </c>
      <c r="D581" s="1">
        <v>4</v>
      </c>
      <c r="E581" s="1" t="s">
        <v>25</v>
      </c>
    </row>
    <row r="582" spans="1:5" ht="18" x14ac:dyDescent="0.35">
      <c r="A582" s="1">
        <v>44740497</v>
      </c>
      <c r="B582" s="1">
        <v>65</v>
      </c>
      <c r="C582" s="1" t="s">
        <v>22</v>
      </c>
      <c r="D582" s="1">
        <v>0</v>
      </c>
      <c r="E582" s="1" t="s">
        <v>25</v>
      </c>
    </row>
    <row r="583" spans="1:5" ht="18" x14ac:dyDescent="0.35">
      <c r="A583" s="1" t="s">
        <v>626</v>
      </c>
      <c r="B583" s="1">
        <v>29</v>
      </c>
      <c r="C583" s="1" t="s">
        <v>53</v>
      </c>
      <c r="D583" s="1">
        <v>0</v>
      </c>
      <c r="E583" s="1" t="s">
        <v>62</v>
      </c>
    </row>
    <row r="584" spans="1:5" ht="18" x14ac:dyDescent="0.35">
      <c r="A584" s="1" t="s">
        <v>627</v>
      </c>
      <c r="B584" s="1">
        <v>47</v>
      </c>
      <c r="C584" s="1" t="s">
        <v>53</v>
      </c>
      <c r="D584" s="1">
        <v>1</v>
      </c>
      <c r="E584" s="1" t="s">
        <v>45</v>
      </c>
    </row>
    <row r="585" spans="1:5" ht="18" x14ac:dyDescent="0.35">
      <c r="A585" s="1" t="s">
        <v>628</v>
      </c>
      <c r="B585" s="1">
        <v>52</v>
      </c>
      <c r="C585" s="1" t="s">
        <v>32</v>
      </c>
      <c r="D585" s="1">
        <v>1</v>
      </c>
      <c r="E585" s="1" t="s">
        <v>62</v>
      </c>
    </row>
    <row r="586" spans="1:5" ht="18" x14ac:dyDescent="0.35">
      <c r="A586" s="1" t="s">
        <v>629</v>
      </c>
      <c r="B586" s="1">
        <v>65</v>
      </c>
      <c r="C586" s="1" t="s">
        <v>32</v>
      </c>
      <c r="D586" s="1">
        <v>3</v>
      </c>
      <c r="E586" s="1" t="s">
        <v>40</v>
      </c>
    </row>
    <row r="587" spans="1:5" ht="18" x14ac:dyDescent="0.35">
      <c r="A587" s="1" t="s">
        <v>630</v>
      </c>
      <c r="B587" s="1">
        <v>74</v>
      </c>
      <c r="C587" s="1" t="s">
        <v>32</v>
      </c>
      <c r="D587" s="1">
        <v>7</v>
      </c>
      <c r="E587" s="1" t="s">
        <v>45</v>
      </c>
    </row>
    <row r="588" spans="1:5" ht="18" x14ac:dyDescent="0.35">
      <c r="A588" s="1" t="s">
        <v>631</v>
      </c>
      <c r="B588" s="1">
        <v>21</v>
      </c>
      <c r="C588" s="1" t="s">
        <v>53</v>
      </c>
      <c r="D588" s="1">
        <v>6</v>
      </c>
      <c r="E588" s="1" t="s">
        <v>62</v>
      </c>
    </row>
    <row r="589" spans="1:5" ht="18" x14ac:dyDescent="0.35">
      <c r="A589" s="1" t="s">
        <v>632</v>
      </c>
      <c r="B589" s="1">
        <v>51</v>
      </c>
      <c r="C589" s="1" t="s">
        <v>32</v>
      </c>
      <c r="D589" s="1">
        <v>8</v>
      </c>
      <c r="E589" s="1" t="s">
        <v>62</v>
      </c>
    </row>
    <row r="590" spans="1:5" ht="18" x14ac:dyDescent="0.35">
      <c r="A590" s="1" t="s">
        <v>633</v>
      </c>
      <c r="B590" s="1">
        <v>50</v>
      </c>
      <c r="C590" s="1" t="s">
        <v>53</v>
      </c>
      <c r="D590" s="1">
        <v>2</v>
      </c>
      <c r="E590" s="1" t="s">
        <v>62</v>
      </c>
    </row>
    <row r="591" spans="1:5" ht="18" x14ac:dyDescent="0.35">
      <c r="A591" s="1" t="s">
        <v>634</v>
      </c>
      <c r="B591" s="1">
        <v>60</v>
      </c>
      <c r="C591" s="1" t="s">
        <v>32</v>
      </c>
      <c r="D591" s="1">
        <v>9</v>
      </c>
      <c r="E591" s="1" t="s">
        <v>40</v>
      </c>
    </row>
    <row r="592" spans="1:5" ht="18" x14ac:dyDescent="0.35">
      <c r="A592" s="1" t="s">
        <v>635</v>
      </c>
      <c r="B592" s="1">
        <v>31</v>
      </c>
      <c r="C592" s="1" t="s">
        <v>22</v>
      </c>
      <c r="D592" s="1">
        <v>6</v>
      </c>
      <c r="E592" s="1" t="s">
        <v>25</v>
      </c>
    </row>
    <row r="593" spans="1:5" ht="18" x14ac:dyDescent="0.35">
      <c r="A593" s="1" t="s">
        <v>636</v>
      </c>
      <c r="B593" s="1">
        <v>26</v>
      </c>
      <c r="C593" s="1" t="s">
        <v>32</v>
      </c>
      <c r="D593" s="1">
        <v>2</v>
      </c>
      <c r="E593" s="1" t="s">
        <v>45</v>
      </c>
    </row>
    <row r="594" spans="1:5" ht="18" x14ac:dyDescent="0.35">
      <c r="A594" s="1" t="s">
        <v>637</v>
      </c>
      <c r="B594" s="1">
        <v>33</v>
      </c>
      <c r="C594" s="1" t="s">
        <v>22</v>
      </c>
      <c r="D594" s="1">
        <v>3</v>
      </c>
      <c r="E594" s="1" t="s">
        <v>45</v>
      </c>
    </row>
    <row r="595" spans="1:5" ht="18" x14ac:dyDescent="0.35">
      <c r="A595" s="1" t="s">
        <v>638</v>
      </c>
      <c r="B595" s="1">
        <v>68</v>
      </c>
      <c r="C595" s="1" t="s">
        <v>22</v>
      </c>
      <c r="D595" s="1">
        <v>2</v>
      </c>
      <c r="E595" s="1" t="s">
        <v>45</v>
      </c>
    </row>
    <row r="596" spans="1:5" ht="18" x14ac:dyDescent="0.35">
      <c r="A596" s="1" t="s">
        <v>639</v>
      </c>
      <c r="B596" s="1">
        <v>67</v>
      </c>
      <c r="C596" s="1" t="s">
        <v>53</v>
      </c>
      <c r="D596" s="1">
        <v>5</v>
      </c>
      <c r="E596" s="1" t="s">
        <v>45</v>
      </c>
    </row>
    <row r="597" spans="1:5" ht="18" x14ac:dyDescent="0.35">
      <c r="A597" s="1" t="s">
        <v>640</v>
      </c>
      <c r="B597" s="1">
        <v>20</v>
      </c>
      <c r="C597" s="1" t="s">
        <v>32</v>
      </c>
      <c r="D597" s="1">
        <v>6</v>
      </c>
      <c r="E597" s="1" t="s">
        <v>45</v>
      </c>
    </row>
    <row r="598" spans="1:5" ht="18" x14ac:dyDescent="0.35">
      <c r="A598" s="1" t="s">
        <v>641</v>
      </c>
      <c r="B598" s="1">
        <v>21</v>
      </c>
      <c r="C598" s="1" t="s">
        <v>32</v>
      </c>
      <c r="D598" s="1">
        <v>4</v>
      </c>
      <c r="E598" s="1" t="s">
        <v>62</v>
      </c>
    </row>
    <row r="599" spans="1:5" ht="18" x14ac:dyDescent="0.35">
      <c r="A599" s="1" t="s">
        <v>642</v>
      </c>
      <c r="B599" s="1">
        <v>39</v>
      </c>
      <c r="C599" s="1" t="s">
        <v>53</v>
      </c>
      <c r="D599" s="1">
        <v>5</v>
      </c>
      <c r="E599" s="1" t="s">
        <v>25</v>
      </c>
    </row>
    <row r="600" spans="1:5" ht="18" x14ac:dyDescent="0.35">
      <c r="A600" s="1" t="s">
        <v>643</v>
      </c>
      <c r="B600" s="1">
        <v>67</v>
      </c>
      <c r="C600" s="1" t="s">
        <v>53</v>
      </c>
      <c r="D600" s="1">
        <v>1</v>
      </c>
      <c r="E600" s="1" t="s">
        <v>62</v>
      </c>
    </row>
    <row r="601" spans="1:5" ht="18" x14ac:dyDescent="0.35">
      <c r="A601" s="1" t="s">
        <v>644</v>
      </c>
      <c r="B601" s="1">
        <v>73</v>
      </c>
      <c r="C601" s="1" t="s">
        <v>32</v>
      </c>
      <c r="D601" s="1">
        <v>10</v>
      </c>
      <c r="E601" s="1" t="s">
        <v>25</v>
      </c>
    </row>
    <row r="602" spans="1:5" ht="18" x14ac:dyDescent="0.35">
      <c r="A602" s="1" t="s">
        <v>645</v>
      </c>
      <c r="B602" s="1">
        <v>35</v>
      </c>
      <c r="C602" s="1" t="s">
        <v>53</v>
      </c>
      <c r="D602" s="1">
        <v>9</v>
      </c>
      <c r="E602" s="1" t="s">
        <v>25</v>
      </c>
    </row>
    <row r="603" spans="1:5" ht="18" x14ac:dyDescent="0.35">
      <c r="A603" s="1" t="s">
        <v>646</v>
      </c>
      <c r="B603" s="1">
        <v>64</v>
      </c>
      <c r="C603" s="1" t="s">
        <v>53</v>
      </c>
      <c r="D603" s="1">
        <v>3</v>
      </c>
      <c r="E603" s="1" t="s">
        <v>62</v>
      </c>
    </row>
    <row r="604" spans="1:5" ht="18" x14ac:dyDescent="0.35">
      <c r="A604" s="1" t="s">
        <v>647</v>
      </c>
      <c r="B604" s="1">
        <v>69</v>
      </c>
      <c r="C604" s="1" t="s">
        <v>22</v>
      </c>
      <c r="D604" s="1">
        <v>4</v>
      </c>
      <c r="E604" s="1" t="s">
        <v>25</v>
      </c>
    </row>
    <row r="605" spans="1:5" ht="18" x14ac:dyDescent="0.35">
      <c r="A605" s="1" t="s">
        <v>648</v>
      </c>
      <c r="B605" s="1">
        <v>24</v>
      </c>
      <c r="C605" s="1" t="s">
        <v>32</v>
      </c>
      <c r="D605" s="1">
        <v>3</v>
      </c>
      <c r="E605" s="1" t="s">
        <v>40</v>
      </c>
    </row>
    <row r="606" spans="1:5" ht="18" x14ac:dyDescent="0.35">
      <c r="A606" s="1" t="s">
        <v>649</v>
      </c>
      <c r="B606" s="1">
        <v>25</v>
      </c>
      <c r="C606" s="1" t="s">
        <v>32</v>
      </c>
      <c r="D606" s="1">
        <v>10</v>
      </c>
      <c r="E606" s="1" t="s">
        <v>62</v>
      </c>
    </row>
    <row r="607" spans="1:5" ht="18" x14ac:dyDescent="0.35">
      <c r="A607" s="1">
        <v>12329701</v>
      </c>
      <c r="B607" s="1">
        <v>59</v>
      </c>
      <c r="C607" s="1" t="s">
        <v>22</v>
      </c>
      <c r="D607" s="1">
        <v>0</v>
      </c>
      <c r="E607" s="1" t="s">
        <v>62</v>
      </c>
    </row>
    <row r="608" spans="1:5" ht="18" x14ac:dyDescent="0.35">
      <c r="A608" s="1" t="s">
        <v>650</v>
      </c>
      <c r="B608" s="1">
        <v>29</v>
      </c>
      <c r="C608" s="1" t="s">
        <v>22</v>
      </c>
      <c r="D608" s="1">
        <v>3</v>
      </c>
      <c r="E608" s="1" t="s">
        <v>40</v>
      </c>
    </row>
    <row r="609" spans="1:5" ht="18" x14ac:dyDescent="0.35">
      <c r="A609" s="1" t="s">
        <v>651</v>
      </c>
      <c r="B609" s="1">
        <v>29</v>
      </c>
      <c r="C609" s="1" t="s">
        <v>22</v>
      </c>
      <c r="D609" s="1">
        <v>0</v>
      </c>
      <c r="E609" s="1" t="s">
        <v>40</v>
      </c>
    </row>
    <row r="610" spans="1:5" ht="18" x14ac:dyDescent="0.35">
      <c r="A610" s="1" t="s">
        <v>652</v>
      </c>
      <c r="B610" s="1">
        <v>44</v>
      </c>
      <c r="C610" s="1" t="s">
        <v>32</v>
      </c>
      <c r="D610" s="1">
        <v>2</v>
      </c>
      <c r="E610" s="1" t="s">
        <v>62</v>
      </c>
    </row>
    <row r="611" spans="1:5" ht="18" x14ac:dyDescent="0.35">
      <c r="A611" s="1" t="s">
        <v>653</v>
      </c>
      <c r="B611" s="1">
        <v>19</v>
      </c>
      <c r="C611" s="1" t="s">
        <v>53</v>
      </c>
      <c r="D611" s="1">
        <v>7</v>
      </c>
      <c r="E611" s="1" t="s">
        <v>45</v>
      </c>
    </row>
    <row r="612" spans="1:5" ht="18" x14ac:dyDescent="0.35">
      <c r="A612" s="1" t="s">
        <v>654</v>
      </c>
      <c r="B612" s="1">
        <v>20</v>
      </c>
      <c r="C612" s="1" t="s">
        <v>32</v>
      </c>
      <c r="D612" s="1">
        <v>5</v>
      </c>
      <c r="E612" s="1" t="s">
        <v>25</v>
      </c>
    </row>
    <row r="613" spans="1:5" ht="18" x14ac:dyDescent="0.35">
      <c r="A613" s="1" t="s">
        <v>655</v>
      </c>
      <c r="B613" s="1">
        <v>18</v>
      </c>
      <c r="C613" s="1" t="s">
        <v>53</v>
      </c>
      <c r="D613" s="1">
        <v>4</v>
      </c>
      <c r="E613" s="1" t="s">
        <v>25</v>
      </c>
    </row>
    <row r="614" spans="1:5" ht="18" x14ac:dyDescent="0.35">
      <c r="A614" s="1" t="s">
        <v>656</v>
      </c>
      <c r="B614" s="1">
        <v>36</v>
      </c>
      <c r="C614" s="1" t="s">
        <v>53</v>
      </c>
      <c r="D614" s="1">
        <v>4</v>
      </c>
      <c r="E614" s="1" t="s">
        <v>40</v>
      </c>
    </row>
    <row r="615" spans="1:5" ht="18" x14ac:dyDescent="0.35">
      <c r="A615" s="1" t="s">
        <v>657</v>
      </c>
      <c r="B615" s="1">
        <v>29</v>
      </c>
      <c r="C615" s="1" t="s">
        <v>53</v>
      </c>
      <c r="D615" s="1">
        <v>5</v>
      </c>
      <c r="E615" s="1" t="s">
        <v>62</v>
      </c>
    </row>
    <row r="616" spans="1:5" ht="18" x14ac:dyDescent="0.35">
      <c r="A616" s="1" t="s">
        <v>658</v>
      </c>
      <c r="B616" s="1">
        <v>51</v>
      </c>
      <c r="C616" s="1" t="s">
        <v>22</v>
      </c>
      <c r="D616" s="1">
        <v>6</v>
      </c>
      <c r="E616" s="1" t="s">
        <v>45</v>
      </c>
    </row>
    <row r="617" spans="1:5" ht="18" x14ac:dyDescent="0.35">
      <c r="A617" s="1" t="s">
        <v>659</v>
      </c>
      <c r="B617" s="1">
        <v>66</v>
      </c>
      <c r="C617" s="1" t="s">
        <v>53</v>
      </c>
      <c r="D617" s="1">
        <v>2</v>
      </c>
      <c r="E617" s="1" t="s">
        <v>45</v>
      </c>
    </row>
    <row r="618" spans="1:5" ht="18" x14ac:dyDescent="0.35">
      <c r="A618" s="1" t="s">
        <v>660</v>
      </c>
      <c r="B618" s="1">
        <v>59</v>
      </c>
      <c r="C618" s="1" t="s">
        <v>22</v>
      </c>
      <c r="D618" s="1">
        <v>4</v>
      </c>
      <c r="E618" s="1" t="s">
        <v>62</v>
      </c>
    </row>
    <row r="619" spans="1:5" ht="18" x14ac:dyDescent="0.35">
      <c r="A619" s="2" t="s">
        <v>661</v>
      </c>
      <c r="B619" s="1">
        <v>30</v>
      </c>
      <c r="C619" s="1" t="s">
        <v>22</v>
      </c>
      <c r="D619" s="1">
        <v>7</v>
      </c>
      <c r="E619" s="1" t="s">
        <v>40</v>
      </c>
    </row>
    <row r="620" spans="1:5" ht="18" x14ac:dyDescent="0.35">
      <c r="A620" s="1" t="s">
        <v>662</v>
      </c>
      <c r="B620" s="1">
        <v>59</v>
      </c>
      <c r="C620" s="1" t="s">
        <v>53</v>
      </c>
      <c r="D620" s="1">
        <v>4</v>
      </c>
      <c r="E620" s="1" t="s">
        <v>45</v>
      </c>
    </row>
    <row r="621" spans="1:5" ht="18" x14ac:dyDescent="0.35">
      <c r="A621" s="1" t="s">
        <v>663</v>
      </c>
      <c r="B621" s="1">
        <v>62</v>
      </c>
      <c r="C621" s="1" t="s">
        <v>32</v>
      </c>
      <c r="D621" s="1">
        <v>4</v>
      </c>
      <c r="E621" s="1" t="s">
        <v>40</v>
      </c>
    </row>
    <row r="622" spans="1:5" ht="18" x14ac:dyDescent="0.35">
      <c r="A622" s="1" t="s">
        <v>664</v>
      </c>
      <c r="B622" s="1">
        <v>50</v>
      </c>
      <c r="C622" s="1" t="s">
        <v>32</v>
      </c>
      <c r="D622" s="1">
        <v>7</v>
      </c>
      <c r="E622" s="1" t="s">
        <v>62</v>
      </c>
    </row>
    <row r="623" spans="1:5" ht="18" x14ac:dyDescent="0.35">
      <c r="A623" s="1" t="s">
        <v>665</v>
      </c>
      <c r="B623" s="1">
        <v>34</v>
      </c>
      <c r="C623" s="1" t="s">
        <v>22</v>
      </c>
      <c r="D623" s="1">
        <v>0</v>
      </c>
      <c r="E623" s="1" t="s">
        <v>45</v>
      </c>
    </row>
    <row r="624" spans="1:5" ht="18" x14ac:dyDescent="0.35">
      <c r="A624" s="1" t="s">
        <v>666</v>
      </c>
      <c r="B624" s="1">
        <v>69</v>
      </c>
      <c r="C624" s="1" t="s">
        <v>22</v>
      </c>
      <c r="D624" s="1">
        <v>2</v>
      </c>
      <c r="E624" s="1" t="s">
        <v>45</v>
      </c>
    </row>
    <row r="625" spans="1:5" ht="18" x14ac:dyDescent="0.35">
      <c r="A625" s="1" t="s">
        <v>667</v>
      </c>
      <c r="B625" s="1">
        <v>70</v>
      </c>
      <c r="C625" s="1" t="s">
        <v>32</v>
      </c>
      <c r="D625" s="1">
        <v>0</v>
      </c>
      <c r="E625" s="1" t="s">
        <v>62</v>
      </c>
    </row>
    <row r="626" spans="1:5" ht="18" x14ac:dyDescent="0.35">
      <c r="A626" s="2" t="s">
        <v>668</v>
      </c>
      <c r="B626" s="1">
        <v>41</v>
      </c>
      <c r="C626" s="1" t="s">
        <v>53</v>
      </c>
      <c r="D626" s="1">
        <v>4</v>
      </c>
      <c r="E626" s="1" t="s">
        <v>45</v>
      </c>
    </row>
    <row r="627" spans="1:5" ht="18" x14ac:dyDescent="0.35">
      <c r="A627" s="1" t="s">
        <v>669</v>
      </c>
      <c r="B627" s="1">
        <v>33</v>
      </c>
      <c r="C627" s="1" t="s">
        <v>53</v>
      </c>
      <c r="D627" s="1">
        <v>10</v>
      </c>
      <c r="E627" s="1" t="s">
        <v>40</v>
      </c>
    </row>
    <row r="628" spans="1:5" ht="18" x14ac:dyDescent="0.35">
      <c r="A628" s="1" t="s">
        <v>670</v>
      </c>
      <c r="B628" s="1">
        <v>31</v>
      </c>
      <c r="C628" s="1" t="s">
        <v>32</v>
      </c>
      <c r="D628" s="1">
        <v>2</v>
      </c>
      <c r="E628" s="1" t="s">
        <v>62</v>
      </c>
    </row>
    <row r="629" spans="1:5" ht="18" x14ac:dyDescent="0.35">
      <c r="A629" s="1" t="s">
        <v>671</v>
      </c>
      <c r="B629" s="1">
        <v>53</v>
      </c>
      <c r="C629" s="1" t="s">
        <v>22</v>
      </c>
      <c r="D629" s="1">
        <v>4</v>
      </c>
      <c r="E629" s="1" t="s">
        <v>40</v>
      </c>
    </row>
    <row r="630" spans="1:5" ht="18" x14ac:dyDescent="0.35">
      <c r="A630" s="1" t="s">
        <v>672</v>
      </c>
      <c r="B630" s="1">
        <v>54</v>
      </c>
      <c r="C630" s="1" t="s">
        <v>22</v>
      </c>
      <c r="D630" s="1">
        <v>9</v>
      </c>
      <c r="E630" s="1" t="s">
        <v>25</v>
      </c>
    </row>
    <row r="631" spans="1:5" ht="18" x14ac:dyDescent="0.35">
      <c r="A631" s="1" t="s">
        <v>673</v>
      </c>
      <c r="B631" s="1">
        <v>25</v>
      </c>
      <c r="C631" s="1" t="s">
        <v>53</v>
      </c>
      <c r="D631" s="1">
        <v>6</v>
      </c>
      <c r="E631" s="1" t="s">
        <v>62</v>
      </c>
    </row>
    <row r="632" spans="1:5" ht="18" x14ac:dyDescent="0.35">
      <c r="A632" s="1" t="s">
        <v>674</v>
      </c>
      <c r="B632" s="1">
        <v>71</v>
      </c>
      <c r="C632" s="1" t="s">
        <v>32</v>
      </c>
      <c r="D632" s="1">
        <v>5</v>
      </c>
      <c r="E632" s="1" t="s">
        <v>40</v>
      </c>
    </row>
    <row r="633" spans="1:5" ht="18" x14ac:dyDescent="0.35">
      <c r="A633" s="1" t="s">
        <v>675</v>
      </c>
      <c r="B633" s="1">
        <v>60</v>
      </c>
      <c r="C633" s="1" t="s">
        <v>32</v>
      </c>
      <c r="D633" s="1">
        <v>2</v>
      </c>
      <c r="E633" s="1" t="s">
        <v>25</v>
      </c>
    </row>
    <row r="634" spans="1:5" ht="18" x14ac:dyDescent="0.35">
      <c r="A634" s="1" t="s">
        <v>676</v>
      </c>
      <c r="B634" s="1">
        <v>66</v>
      </c>
      <c r="C634" s="1" t="s">
        <v>53</v>
      </c>
      <c r="D634" s="1">
        <v>4</v>
      </c>
      <c r="E634" s="1" t="s">
        <v>45</v>
      </c>
    </row>
    <row r="635" spans="1:5" ht="18" x14ac:dyDescent="0.35">
      <c r="A635" s="1" t="s">
        <v>677</v>
      </c>
      <c r="B635" s="1">
        <v>70</v>
      </c>
      <c r="C635" s="1" t="s">
        <v>22</v>
      </c>
      <c r="D635" s="1">
        <v>2</v>
      </c>
      <c r="E635" s="1" t="s">
        <v>25</v>
      </c>
    </row>
    <row r="636" spans="1:5" ht="18" x14ac:dyDescent="0.35">
      <c r="A636" s="1" t="s">
        <v>678</v>
      </c>
      <c r="B636" s="1">
        <v>54</v>
      </c>
      <c r="C636" s="1" t="s">
        <v>32</v>
      </c>
      <c r="D636" s="1">
        <v>10</v>
      </c>
      <c r="E636" s="1" t="s">
        <v>25</v>
      </c>
    </row>
    <row r="637" spans="1:5" ht="18" x14ac:dyDescent="0.35">
      <c r="A637" s="1" t="s">
        <v>679</v>
      </c>
      <c r="B637" s="1">
        <v>34</v>
      </c>
      <c r="C637" s="1" t="s">
        <v>22</v>
      </c>
      <c r="D637" s="1">
        <v>2</v>
      </c>
      <c r="E637" s="1" t="s">
        <v>45</v>
      </c>
    </row>
    <row r="638" spans="1:5" ht="18" x14ac:dyDescent="0.35">
      <c r="A638" s="1" t="s">
        <v>680</v>
      </c>
      <c r="B638" s="1">
        <v>64</v>
      </c>
      <c r="C638" s="1" t="s">
        <v>32</v>
      </c>
      <c r="D638" s="1">
        <v>2</v>
      </c>
      <c r="E638" s="1" t="s">
        <v>45</v>
      </c>
    </row>
    <row r="639" spans="1:5" ht="18" x14ac:dyDescent="0.35">
      <c r="A639" s="1" t="s">
        <v>681</v>
      </c>
      <c r="B639" s="1">
        <v>29</v>
      </c>
      <c r="C639" s="1" t="s">
        <v>53</v>
      </c>
      <c r="D639" s="1">
        <v>4</v>
      </c>
      <c r="E639" s="1" t="s">
        <v>40</v>
      </c>
    </row>
    <row r="640" spans="1:5" ht="18" x14ac:dyDescent="0.35">
      <c r="A640" s="1" t="s">
        <v>682</v>
      </c>
      <c r="B640" s="1">
        <v>64</v>
      </c>
      <c r="C640" s="1" t="s">
        <v>53</v>
      </c>
      <c r="D640" s="1">
        <v>5</v>
      </c>
      <c r="E640" s="1" t="s">
        <v>40</v>
      </c>
    </row>
    <row r="641" spans="1:5" ht="18" x14ac:dyDescent="0.35">
      <c r="A641" s="1" t="s">
        <v>683</v>
      </c>
      <c r="B641" s="1">
        <v>29</v>
      </c>
      <c r="C641" s="1" t="s">
        <v>22</v>
      </c>
      <c r="D641" s="1">
        <v>5</v>
      </c>
      <c r="E641" s="1" t="s">
        <v>25</v>
      </c>
    </row>
    <row r="642" spans="1:5" ht="18" x14ac:dyDescent="0.35">
      <c r="A642" s="1" t="s">
        <v>684</v>
      </c>
      <c r="B642" s="1">
        <v>44</v>
      </c>
      <c r="C642" s="1" t="s">
        <v>32</v>
      </c>
      <c r="D642" s="1">
        <v>10</v>
      </c>
      <c r="E642" s="1" t="s">
        <v>40</v>
      </c>
    </row>
    <row r="643" spans="1:5" ht="18" x14ac:dyDescent="0.35">
      <c r="A643" s="1" t="s">
        <v>685</v>
      </c>
      <c r="B643" s="1">
        <v>43</v>
      </c>
      <c r="C643" s="1" t="s">
        <v>53</v>
      </c>
      <c r="D643" s="1">
        <v>1</v>
      </c>
      <c r="E643" s="1" t="s">
        <v>62</v>
      </c>
    </row>
    <row r="644" spans="1:5" ht="18" x14ac:dyDescent="0.35">
      <c r="A644" s="1" t="s">
        <v>686</v>
      </c>
      <c r="B644" s="1">
        <v>49</v>
      </c>
      <c r="C644" s="1" t="s">
        <v>53</v>
      </c>
      <c r="D644" s="1">
        <v>9</v>
      </c>
      <c r="E644" s="1" t="s">
        <v>62</v>
      </c>
    </row>
    <row r="645" spans="1:5" ht="18" x14ac:dyDescent="0.35">
      <c r="A645" s="1" t="s">
        <v>687</v>
      </c>
      <c r="B645" s="1">
        <v>59</v>
      </c>
      <c r="C645" s="1" t="s">
        <v>32</v>
      </c>
      <c r="D645" s="1">
        <v>2</v>
      </c>
      <c r="E645" s="1" t="s">
        <v>45</v>
      </c>
    </row>
    <row r="646" spans="1:5" ht="18" x14ac:dyDescent="0.35">
      <c r="A646" s="1" t="s">
        <v>688</v>
      </c>
      <c r="B646" s="1">
        <v>37</v>
      </c>
      <c r="C646" s="1" t="s">
        <v>53</v>
      </c>
      <c r="D646" s="1">
        <v>4</v>
      </c>
      <c r="E646" s="1" t="s">
        <v>62</v>
      </c>
    </row>
    <row r="647" spans="1:5" ht="18" x14ac:dyDescent="0.35">
      <c r="A647" s="1" t="s">
        <v>689</v>
      </c>
      <c r="B647" s="1">
        <v>27</v>
      </c>
      <c r="C647" s="1" t="s">
        <v>32</v>
      </c>
      <c r="D647" s="1">
        <v>2</v>
      </c>
      <c r="E647" s="1" t="s">
        <v>62</v>
      </c>
    </row>
    <row r="648" spans="1:5" ht="18" x14ac:dyDescent="0.35">
      <c r="A648" s="1" t="s">
        <v>690</v>
      </c>
      <c r="B648" s="1">
        <v>20</v>
      </c>
      <c r="C648" s="1" t="s">
        <v>53</v>
      </c>
      <c r="D648" s="1">
        <v>4</v>
      </c>
      <c r="E648" s="1" t="s">
        <v>45</v>
      </c>
    </row>
    <row r="649" spans="1:5" ht="18" x14ac:dyDescent="0.35">
      <c r="A649" s="1" t="s">
        <v>691</v>
      </c>
      <c r="B649" s="1">
        <v>40</v>
      </c>
      <c r="C649" s="1" t="s">
        <v>32</v>
      </c>
      <c r="D649" s="1">
        <v>8</v>
      </c>
      <c r="E649" s="1" t="s">
        <v>62</v>
      </c>
    </row>
    <row r="650" spans="1:5" ht="18" x14ac:dyDescent="0.35">
      <c r="A650" s="1" t="s">
        <v>692</v>
      </c>
      <c r="B650" s="1">
        <v>42</v>
      </c>
      <c r="C650" s="1" t="s">
        <v>22</v>
      </c>
      <c r="D650" s="1">
        <v>1</v>
      </c>
      <c r="E650" s="1" t="s">
        <v>40</v>
      </c>
    </row>
    <row r="651" spans="1:5" ht="18" x14ac:dyDescent="0.35">
      <c r="A651" s="1" t="s">
        <v>693</v>
      </c>
      <c r="B651" s="1">
        <v>62</v>
      </c>
      <c r="C651" s="1" t="s">
        <v>32</v>
      </c>
      <c r="D651" s="1">
        <v>0</v>
      </c>
      <c r="E651" s="1" t="s">
        <v>62</v>
      </c>
    </row>
    <row r="652" spans="1:5" ht="18" x14ac:dyDescent="0.35">
      <c r="A652" s="1" t="s">
        <v>694</v>
      </c>
      <c r="B652" s="1">
        <v>18</v>
      </c>
      <c r="C652" s="1" t="s">
        <v>22</v>
      </c>
      <c r="D652" s="1">
        <v>7</v>
      </c>
      <c r="E652" s="1" t="s">
        <v>25</v>
      </c>
    </row>
    <row r="653" spans="1:5" ht="18" x14ac:dyDescent="0.35">
      <c r="A653" s="1" t="s">
        <v>695</v>
      </c>
      <c r="B653" s="1">
        <v>32</v>
      </c>
      <c r="C653" s="1" t="s">
        <v>53</v>
      </c>
      <c r="D653" s="1">
        <v>2</v>
      </c>
      <c r="E653" s="1" t="s">
        <v>45</v>
      </c>
    </row>
    <row r="654" spans="1:5" ht="18" x14ac:dyDescent="0.35">
      <c r="A654" s="1" t="s">
        <v>696</v>
      </c>
      <c r="B654" s="1">
        <v>42</v>
      </c>
      <c r="C654" s="1" t="s">
        <v>32</v>
      </c>
      <c r="D654" s="1">
        <v>1</v>
      </c>
      <c r="E654" s="1" t="s">
        <v>40</v>
      </c>
    </row>
    <row r="655" spans="1:5" ht="18" x14ac:dyDescent="0.35">
      <c r="A655" s="1" t="s">
        <v>697</v>
      </c>
      <c r="B655" s="1">
        <v>44</v>
      </c>
      <c r="C655" s="1" t="s">
        <v>53</v>
      </c>
      <c r="D655" s="1">
        <v>10</v>
      </c>
      <c r="E655" s="1" t="s">
        <v>62</v>
      </c>
    </row>
    <row r="656" spans="1:5" ht="18" x14ac:dyDescent="0.35">
      <c r="A656" s="1" t="s">
        <v>698</v>
      </c>
      <c r="B656" s="1">
        <v>34</v>
      </c>
      <c r="C656" s="1" t="s">
        <v>22</v>
      </c>
      <c r="D656" s="1">
        <v>5</v>
      </c>
      <c r="E656" s="1" t="s">
        <v>40</v>
      </c>
    </row>
    <row r="657" spans="1:5" ht="18" x14ac:dyDescent="0.35">
      <c r="A657" s="1" t="s">
        <v>699</v>
      </c>
      <c r="B657" s="1">
        <v>54</v>
      </c>
      <c r="C657" s="1" t="s">
        <v>22</v>
      </c>
      <c r="D657" s="1">
        <v>9</v>
      </c>
      <c r="E657" s="1" t="s">
        <v>45</v>
      </c>
    </row>
    <row r="658" spans="1:5" ht="18" x14ac:dyDescent="0.35">
      <c r="A658" s="1" t="s">
        <v>700</v>
      </c>
      <c r="B658" s="1">
        <v>59</v>
      </c>
      <c r="C658" s="1" t="s">
        <v>53</v>
      </c>
      <c r="D658" s="1">
        <v>5</v>
      </c>
      <c r="E658" s="1" t="s">
        <v>40</v>
      </c>
    </row>
    <row r="659" spans="1:5" ht="18" x14ac:dyDescent="0.35">
      <c r="A659" s="1" t="s">
        <v>701</v>
      </c>
      <c r="B659" s="1">
        <v>48</v>
      </c>
      <c r="C659" s="1" t="s">
        <v>32</v>
      </c>
      <c r="D659" s="1">
        <v>9</v>
      </c>
      <c r="E659" s="1" t="s">
        <v>45</v>
      </c>
    </row>
    <row r="660" spans="1:5" ht="18" x14ac:dyDescent="0.35">
      <c r="A660" s="1" t="s">
        <v>702</v>
      </c>
      <c r="B660" s="1">
        <v>51</v>
      </c>
      <c r="C660" s="1" t="s">
        <v>32</v>
      </c>
      <c r="D660" s="1">
        <v>10</v>
      </c>
      <c r="E660" s="1" t="s">
        <v>40</v>
      </c>
    </row>
    <row r="661" spans="1:5" ht="18" x14ac:dyDescent="0.35">
      <c r="A661" s="1" t="s">
        <v>703</v>
      </c>
      <c r="B661" s="1">
        <v>45</v>
      </c>
      <c r="C661" s="1" t="s">
        <v>32</v>
      </c>
      <c r="D661" s="1">
        <v>6</v>
      </c>
      <c r="E661" s="1" t="s">
        <v>40</v>
      </c>
    </row>
    <row r="662" spans="1:5" ht="18" x14ac:dyDescent="0.35">
      <c r="A662" s="1" t="s">
        <v>704</v>
      </c>
      <c r="B662" s="1">
        <v>70</v>
      </c>
      <c r="C662" s="1" t="s">
        <v>22</v>
      </c>
      <c r="D662" s="1">
        <v>1</v>
      </c>
      <c r="E662" s="1" t="s">
        <v>45</v>
      </c>
    </row>
    <row r="663" spans="1:5" ht="18" x14ac:dyDescent="0.35">
      <c r="A663" s="1" t="s">
        <v>705</v>
      </c>
      <c r="B663" s="1">
        <v>39</v>
      </c>
      <c r="C663" s="1" t="s">
        <v>22</v>
      </c>
      <c r="D663" s="1">
        <v>6</v>
      </c>
      <c r="E663" s="1" t="s">
        <v>25</v>
      </c>
    </row>
    <row r="664" spans="1:5" ht="18" x14ac:dyDescent="0.35">
      <c r="A664" s="1" t="s">
        <v>706</v>
      </c>
      <c r="B664" s="1">
        <v>49</v>
      </c>
      <c r="C664" s="1" t="s">
        <v>53</v>
      </c>
      <c r="D664" s="1">
        <v>1</v>
      </c>
      <c r="E664" s="1" t="s">
        <v>25</v>
      </c>
    </row>
    <row r="665" spans="1:5" ht="18" x14ac:dyDescent="0.35">
      <c r="A665" s="1" t="s">
        <v>707</v>
      </c>
      <c r="B665" s="1">
        <v>51</v>
      </c>
      <c r="C665" s="1" t="s">
        <v>22</v>
      </c>
      <c r="D665" s="1">
        <v>7</v>
      </c>
      <c r="E665" s="1" t="s">
        <v>45</v>
      </c>
    </row>
    <row r="666" spans="1:5" ht="18" x14ac:dyDescent="0.35">
      <c r="A666" s="1" t="s">
        <v>708</v>
      </c>
      <c r="B666" s="1">
        <v>35</v>
      </c>
      <c r="C666" s="1" t="s">
        <v>53</v>
      </c>
      <c r="D666" s="1">
        <v>0</v>
      </c>
      <c r="E666" s="1" t="s">
        <v>62</v>
      </c>
    </row>
    <row r="667" spans="1:5" ht="18" x14ac:dyDescent="0.35">
      <c r="A667" s="1" t="s">
        <v>709</v>
      </c>
      <c r="B667" s="1">
        <v>70</v>
      </c>
      <c r="C667" s="1" t="s">
        <v>53</v>
      </c>
      <c r="D667" s="1">
        <v>0</v>
      </c>
      <c r="E667" s="1" t="s">
        <v>62</v>
      </c>
    </row>
    <row r="668" spans="1:5" ht="18" x14ac:dyDescent="0.35">
      <c r="A668" s="1" t="s">
        <v>710</v>
      </c>
      <c r="B668" s="1">
        <v>23</v>
      </c>
      <c r="C668" s="1" t="s">
        <v>32</v>
      </c>
      <c r="D668" s="1">
        <v>0</v>
      </c>
      <c r="E668" s="1" t="s">
        <v>25</v>
      </c>
    </row>
    <row r="669" spans="1:5" ht="18" x14ac:dyDescent="0.35">
      <c r="A669" s="1" t="s">
        <v>711</v>
      </c>
      <c r="B669" s="1">
        <v>19</v>
      </c>
      <c r="C669" s="1" t="s">
        <v>53</v>
      </c>
      <c r="D669" s="1">
        <v>2</v>
      </c>
      <c r="E669" s="1" t="s">
        <v>62</v>
      </c>
    </row>
    <row r="670" spans="1:5" ht="18" x14ac:dyDescent="0.35">
      <c r="A670" s="1" t="s">
        <v>712</v>
      </c>
      <c r="B670" s="1">
        <v>23</v>
      </c>
      <c r="C670" s="1" t="s">
        <v>22</v>
      </c>
      <c r="D670" s="1">
        <v>6</v>
      </c>
      <c r="E670" s="1" t="s">
        <v>25</v>
      </c>
    </row>
    <row r="671" spans="1:5" ht="18" x14ac:dyDescent="0.35">
      <c r="A671" s="1" t="s">
        <v>713</v>
      </c>
      <c r="B671" s="1">
        <v>25</v>
      </c>
      <c r="C671" s="1" t="s">
        <v>32</v>
      </c>
      <c r="D671" s="1">
        <v>3</v>
      </c>
      <c r="E671" s="1" t="s">
        <v>45</v>
      </c>
    </row>
    <row r="672" spans="1:5" ht="18" x14ac:dyDescent="0.35">
      <c r="A672" s="1" t="s">
        <v>714</v>
      </c>
      <c r="B672" s="1">
        <v>41</v>
      </c>
      <c r="C672" s="1" t="s">
        <v>22</v>
      </c>
      <c r="D672" s="1">
        <v>2</v>
      </c>
      <c r="E672" s="1" t="s">
        <v>62</v>
      </c>
    </row>
    <row r="673" spans="1:5" ht="18" x14ac:dyDescent="0.35">
      <c r="A673" s="1" t="s">
        <v>715</v>
      </c>
      <c r="B673" s="1">
        <v>26</v>
      </c>
      <c r="C673" s="1" t="s">
        <v>22</v>
      </c>
      <c r="D673" s="1">
        <v>8</v>
      </c>
      <c r="E673" s="1" t="s">
        <v>25</v>
      </c>
    </row>
    <row r="674" spans="1:5" ht="18" x14ac:dyDescent="0.35">
      <c r="A674" s="1" t="s">
        <v>716</v>
      </c>
      <c r="B674" s="1">
        <v>74</v>
      </c>
      <c r="C674" s="1" t="s">
        <v>53</v>
      </c>
      <c r="D674" s="1">
        <v>5</v>
      </c>
      <c r="E674" s="1" t="s">
        <v>40</v>
      </c>
    </row>
    <row r="675" spans="1:5" ht="18" x14ac:dyDescent="0.35">
      <c r="A675" s="1" t="s">
        <v>717</v>
      </c>
      <c r="B675" s="1">
        <v>60</v>
      </c>
      <c r="C675" s="1" t="s">
        <v>22</v>
      </c>
      <c r="D675" s="1">
        <v>6</v>
      </c>
      <c r="E675" s="1" t="s">
        <v>25</v>
      </c>
    </row>
    <row r="676" spans="1:5" ht="18" x14ac:dyDescent="0.35">
      <c r="A676" s="1" t="s">
        <v>718</v>
      </c>
      <c r="B676" s="1">
        <v>18</v>
      </c>
      <c r="C676" s="1" t="s">
        <v>32</v>
      </c>
      <c r="D676" s="1">
        <v>2</v>
      </c>
      <c r="E676" s="1" t="s">
        <v>25</v>
      </c>
    </row>
    <row r="677" spans="1:5" ht="18" x14ac:dyDescent="0.35">
      <c r="A677" s="1" t="s">
        <v>719</v>
      </c>
      <c r="B677" s="1">
        <v>38</v>
      </c>
      <c r="C677" s="1" t="s">
        <v>53</v>
      </c>
      <c r="D677" s="1">
        <v>9</v>
      </c>
      <c r="E677" s="1" t="s">
        <v>25</v>
      </c>
    </row>
    <row r="678" spans="1:5" ht="18" x14ac:dyDescent="0.35">
      <c r="A678" s="1" t="s">
        <v>720</v>
      </c>
      <c r="B678" s="1">
        <v>30</v>
      </c>
      <c r="C678" s="1" t="s">
        <v>32</v>
      </c>
      <c r="D678" s="1">
        <v>4</v>
      </c>
      <c r="E678" s="1" t="s">
        <v>45</v>
      </c>
    </row>
    <row r="679" spans="1:5" ht="18" x14ac:dyDescent="0.35">
      <c r="A679" s="1" t="s">
        <v>721</v>
      </c>
      <c r="B679" s="1">
        <v>23</v>
      </c>
      <c r="C679" s="1" t="s">
        <v>53</v>
      </c>
      <c r="D679" s="1">
        <v>8</v>
      </c>
      <c r="E679" s="1" t="s">
        <v>25</v>
      </c>
    </row>
    <row r="680" spans="1:5" ht="18" x14ac:dyDescent="0.35">
      <c r="A680" s="1" t="s">
        <v>722</v>
      </c>
      <c r="B680" s="1">
        <v>41</v>
      </c>
      <c r="C680" s="1" t="s">
        <v>22</v>
      </c>
      <c r="D680" s="1">
        <v>6</v>
      </c>
      <c r="E680" s="1" t="s">
        <v>62</v>
      </c>
    </row>
    <row r="681" spans="1:5" ht="18" x14ac:dyDescent="0.35">
      <c r="A681" s="1" t="s">
        <v>723</v>
      </c>
      <c r="B681" s="1">
        <v>57</v>
      </c>
      <c r="C681" s="1" t="s">
        <v>22</v>
      </c>
      <c r="D681" s="1">
        <v>0</v>
      </c>
      <c r="E681" s="1" t="s">
        <v>45</v>
      </c>
    </row>
    <row r="682" spans="1:5" ht="18" x14ac:dyDescent="0.35">
      <c r="A682" s="1" t="s">
        <v>724</v>
      </c>
      <c r="B682" s="1">
        <v>20</v>
      </c>
      <c r="C682" s="1" t="s">
        <v>32</v>
      </c>
      <c r="D682" s="1">
        <v>4</v>
      </c>
      <c r="E682" s="1" t="s">
        <v>25</v>
      </c>
    </row>
    <row r="683" spans="1:5" ht="18" x14ac:dyDescent="0.35">
      <c r="A683" s="1" t="s">
        <v>725</v>
      </c>
      <c r="B683" s="1">
        <v>62</v>
      </c>
      <c r="C683" s="1" t="s">
        <v>32</v>
      </c>
      <c r="D683" s="1">
        <v>10</v>
      </c>
      <c r="E683" s="1" t="s">
        <v>40</v>
      </c>
    </row>
    <row r="684" spans="1:5" ht="18" x14ac:dyDescent="0.35">
      <c r="A684" s="1" t="s">
        <v>726</v>
      </c>
      <c r="B684" s="1">
        <v>65</v>
      </c>
      <c r="C684" s="1" t="s">
        <v>53</v>
      </c>
      <c r="D684" s="1">
        <v>9</v>
      </c>
      <c r="E684" s="1" t="s">
        <v>25</v>
      </c>
    </row>
    <row r="685" spans="1:5" ht="18" x14ac:dyDescent="0.35">
      <c r="A685" s="1" t="s">
        <v>727</v>
      </c>
      <c r="B685" s="1">
        <v>39</v>
      </c>
      <c r="C685" s="1" t="s">
        <v>32</v>
      </c>
      <c r="D685" s="1">
        <v>2</v>
      </c>
      <c r="E685" s="1" t="s">
        <v>40</v>
      </c>
    </row>
    <row r="686" spans="1:5" ht="18" x14ac:dyDescent="0.35">
      <c r="A686" s="1" t="s">
        <v>728</v>
      </c>
      <c r="B686" s="1">
        <v>63</v>
      </c>
      <c r="C686" s="1" t="s">
        <v>53</v>
      </c>
      <c r="D686" s="1">
        <v>0</v>
      </c>
      <c r="E686" s="1" t="s">
        <v>25</v>
      </c>
    </row>
    <row r="687" spans="1:5" ht="18" x14ac:dyDescent="0.35">
      <c r="A687" s="1" t="s">
        <v>729</v>
      </c>
      <c r="B687" s="1">
        <v>56</v>
      </c>
      <c r="C687" s="1" t="s">
        <v>32</v>
      </c>
      <c r="D687" s="1">
        <v>6</v>
      </c>
      <c r="E687" s="1" t="s">
        <v>25</v>
      </c>
    </row>
    <row r="688" spans="1:5" ht="18" x14ac:dyDescent="0.35">
      <c r="A688" s="1" t="s">
        <v>730</v>
      </c>
      <c r="B688" s="1">
        <v>41</v>
      </c>
      <c r="C688" s="1" t="s">
        <v>32</v>
      </c>
      <c r="D688" s="1">
        <v>9</v>
      </c>
      <c r="E688" s="1" t="s">
        <v>45</v>
      </c>
    </row>
    <row r="689" spans="1:5" ht="18" x14ac:dyDescent="0.35">
      <c r="A689" s="1" t="s">
        <v>731</v>
      </c>
      <c r="B689" s="1">
        <v>39</v>
      </c>
      <c r="C689" s="1" t="s">
        <v>32</v>
      </c>
      <c r="D689" s="1">
        <v>1</v>
      </c>
      <c r="E689" s="1" t="s">
        <v>25</v>
      </c>
    </row>
    <row r="690" spans="1:5" ht="18" x14ac:dyDescent="0.35">
      <c r="A690" s="1" t="s">
        <v>732</v>
      </c>
      <c r="B690" s="1">
        <v>61</v>
      </c>
      <c r="C690" s="1" t="s">
        <v>53</v>
      </c>
      <c r="D690" s="1">
        <v>9</v>
      </c>
      <c r="E690" s="1" t="s">
        <v>62</v>
      </c>
    </row>
    <row r="691" spans="1:5" ht="18" x14ac:dyDescent="0.35">
      <c r="A691" s="1" t="s">
        <v>733</v>
      </c>
      <c r="B691" s="1">
        <v>21</v>
      </c>
      <c r="C691" s="1" t="s">
        <v>32</v>
      </c>
      <c r="D691" s="1">
        <v>5</v>
      </c>
      <c r="E691" s="1" t="s">
        <v>25</v>
      </c>
    </row>
    <row r="692" spans="1:5" ht="18" x14ac:dyDescent="0.35">
      <c r="A692" s="1" t="s">
        <v>734</v>
      </c>
      <c r="B692" s="1">
        <v>59</v>
      </c>
      <c r="C692" s="1" t="s">
        <v>22</v>
      </c>
      <c r="D692" s="1">
        <v>5</v>
      </c>
      <c r="E692" s="1" t="s">
        <v>45</v>
      </c>
    </row>
    <row r="693" spans="1:5" ht="18" x14ac:dyDescent="0.35">
      <c r="A693" s="1" t="s">
        <v>735</v>
      </c>
      <c r="B693" s="1">
        <v>32</v>
      </c>
      <c r="C693" s="1" t="s">
        <v>53</v>
      </c>
      <c r="D693" s="1">
        <v>4</v>
      </c>
      <c r="E693" s="1" t="s">
        <v>45</v>
      </c>
    </row>
    <row r="694" spans="1:5" ht="18" x14ac:dyDescent="0.35">
      <c r="A694" s="1" t="s">
        <v>736</v>
      </c>
      <c r="B694" s="1">
        <v>42</v>
      </c>
      <c r="C694" s="1" t="s">
        <v>22</v>
      </c>
      <c r="D694" s="1">
        <v>0</v>
      </c>
      <c r="E694" s="1" t="s">
        <v>40</v>
      </c>
    </row>
    <row r="695" spans="1:5" ht="18" x14ac:dyDescent="0.35">
      <c r="A695" s="1" t="s">
        <v>737</v>
      </c>
      <c r="B695" s="1">
        <v>35</v>
      </c>
      <c r="C695" s="1" t="s">
        <v>53</v>
      </c>
      <c r="D695" s="1">
        <v>3</v>
      </c>
      <c r="E695" s="1" t="s">
        <v>45</v>
      </c>
    </row>
    <row r="696" spans="1:5" ht="18" x14ac:dyDescent="0.35">
      <c r="A696" s="1" t="s">
        <v>738</v>
      </c>
      <c r="B696" s="1">
        <v>25</v>
      </c>
      <c r="C696" s="1" t="s">
        <v>22</v>
      </c>
      <c r="D696" s="1">
        <v>6</v>
      </c>
      <c r="E696" s="1" t="s">
        <v>40</v>
      </c>
    </row>
    <row r="697" spans="1:5" ht="18" x14ac:dyDescent="0.35">
      <c r="A697" s="1" t="s">
        <v>739</v>
      </c>
      <c r="B697" s="1">
        <v>24</v>
      </c>
      <c r="C697" s="1" t="s">
        <v>32</v>
      </c>
      <c r="D697" s="1">
        <v>0</v>
      </c>
      <c r="E697" s="1" t="s">
        <v>40</v>
      </c>
    </row>
    <row r="698" spans="1:5" ht="18" x14ac:dyDescent="0.35">
      <c r="A698" s="1" t="s">
        <v>740</v>
      </c>
      <c r="B698" s="1">
        <v>27</v>
      </c>
      <c r="C698" s="1" t="s">
        <v>22</v>
      </c>
      <c r="D698" s="1">
        <v>7</v>
      </c>
      <c r="E698" s="1" t="s">
        <v>62</v>
      </c>
    </row>
    <row r="699" spans="1:5" ht="18" x14ac:dyDescent="0.35">
      <c r="A699" s="1" t="s">
        <v>741</v>
      </c>
      <c r="B699" s="1">
        <v>27</v>
      </c>
      <c r="C699" s="1" t="s">
        <v>22</v>
      </c>
      <c r="D699" s="1">
        <v>1</v>
      </c>
      <c r="E699" s="1" t="s">
        <v>45</v>
      </c>
    </row>
    <row r="700" spans="1:5" ht="18" x14ac:dyDescent="0.35">
      <c r="A700" s="1" t="s">
        <v>742</v>
      </c>
      <c r="B700" s="1">
        <v>25</v>
      </c>
      <c r="C700" s="1" t="s">
        <v>22</v>
      </c>
      <c r="D700" s="1">
        <v>7</v>
      </c>
      <c r="E700" s="1" t="s">
        <v>25</v>
      </c>
    </row>
    <row r="701" spans="1:5" ht="18" x14ac:dyDescent="0.35">
      <c r="A701" s="1" t="s">
        <v>743</v>
      </c>
      <c r="B701" s="1">
        <v>35</v>
      </c>
      <c r="C701" s="1" t="s">
        <v>53</v>
      </c>
      <c r="D701" s="1">
        <v>9</v>
      </c>
      <c r="E701" s="1" t="s">
        <v>62</v>
      </c>
    </row>
    <row r="702" spans="1:5" ht="18" x14ac:dyDescent="0.35">
      <c r="A702" s="1" t="s">
        <v>744</v>
      </c>
      <c r="B702" s="1">
        <v>48</v>
      </c>
      <c r="C702" s="1" t="s">
        <v>53</v>
      </c>
      <c r="D702" s="1">
        <v>4</v>
      </c>
      <c r="E702" s="1" t="s">
        <v>45</v>
      </c>
    </row>
    <row r="703" spans="1:5" ht="18" x14ac:dyDescent="0.35">
      <c r="A703" s="1" t="s">
        <v>745</v>
      </c>
      <c r="B703" s="1">
        <v>50</v>
      </c>
      <c r="C703" s="1" t="s">
        <v>53</v>
      </c>
      <c r="D703" s="1">
        <v>9</v>
      </c>
      <c r="E703" s="1" t="s">
        <v>62</v>
      </c>
    </row>
    <row r="704" spans="1:5" ht="18" x14ac:dyDescent="0.35">
      <c r="A704" s="1">
        <v>75890409</v>
      </c>
      <c r="B704" s="1">
        <v>71</v>
      </c>
      <c r="C704" s="1" t="s">
        <v>32</v>
      </c>
      <c r="D704" s="1">
        <v>0</v>
      </c>
      <c r="E704" s="1" t="s">
        <v>62</v>
      </c>
    </row>
    <row r="705" spans="1:5" ht="18" x14ac:dyDescent="0.35">
      <c r="A705" s="1" t="s">
        <v>746</v>
      </c>
      <c r="B705" s="1">
        <v>49</v>
      </c>
      <c r="C705" s="1" t="s">
        <v>53</v>
      </c>
      <c r="D705" s="1">
        <v>6</v>
      </c>
      <c r="E705" s="1" t="s">
        <v>62</v>
      </c>
    </row>
    <row r="706" spans="1:5" ht="18" x14ac:dyDescent="0.35">
      <c r="A706" s="1" t="s">
        <v>747</v>
      </c>
      <c r="B706" s="1">
        <v>49</v>
      </c>
      <c r="C706" s="1" t="s">
        <v>22</v>
      </c>
      <c r="D706" s="1">
        <v>0</v>
      </c>
      <c r="E706" s="1" t="s">
        <v>25</v>
      </c>
    </row>
    <row r="707" spans="1:5" ht="18" x14ac:dyDescent="0.35">
      <c r="A707" s="1" t="s">
        <v>748</v>
      </c>
      <c r="B707" s="1">
        <v>68</v>
      </c>
      <c r="C707" s="1" t="s">
        <v>32</v>
      </c>
      <c r="D707" s="1">
        <v>8</v>
      </c>
      <c r="E707" s="1" t="s">
        <v>25</v>
      </c>
    </row>
    <row r="708" spans="1:5" ht="18" x14ac:dyDescent="0.35">
      <c r="A708" s="1" t="s">
        <v>749</v>
      </c>
      <c r="B708" s="1">
        <v>24</v>
      </c>
      <c r="C708" s="1" t="s">
        <v>53</v>
      </c>
      <c r="D708" s="1">
        <v>10</v>
      </c>
      <c r="E708" s="1" t="s">
        <v>40</v>
      </c>
    </row>
    <row r="709" spans="1:5" ht="18" x14ac:dyDescent="0.35">
      <c r="A709" s="1" t="s">
        <v>750</v>
      </c>
      <c r="B709" s="1">
        <v>62</v>
      </c>
      <c r="C709" s="1" t="s">
        <v>32</v>
      </c>
      <c r="D709" s="1">
        <v>7</v>
      </c>
      <c r="E709" s="1" t="s">
        <v>40</v>
      </c>
    </row>
    <row r="710" spans="1:5" ht="18" x14ac:dyDescent="0.35">
      <c r="A710" s="1" t="s">
        <v>751</v>
      </c>
      <c r="B710" s="1">
        <v>68</v>
      </c>
      <c r="C710" s="1" t="s">
        <v>53</v>
      </c>
      <c r="D710" s="1">
        <v>8</v>
      </c>
      <c r="E710" s="1" t="s">
        <v>25</v>
      </c>
    </row>
    <row r="711" spans="1:5" ht="18" x14ac:dyDescent="0.35">
      <c r="A711" s="1" t="s">
        <v>752</v>
      </c>
      <c r="B711" s="1">
        <v>24</v>
      </c>
      <c r="C711" s="1" t="s">
        <v>22</v>
      </c>
      <c r="D711" s="1">
        <v>10</v>
      </c>
      <c r="E711" s="1" t="s">
        <v>62</v>
      </c>
    </row>
    <row r="712" spans="1:5" ht="18" x14ac:dyDescent="0.35">
      <c r="A712" s="1" t="s">
        <v>753</v>
      </c>
      <c r="B712" s="1">
        <v>38</v>
      </c>
      <c r="C712" s="1" t="s">
        <v>53</v>
      </c>
      <c r="D712" s="1">
        <v>9</v>
      </c>
      <c r="E712" s="1" t="s">
        <v>40</v>
      </c>
    </row>
    <row r="713" spans="1:5" ht="18" x14ac:dyDescent="0.35">
      <c r="A713" s="1" t="s">
        <v>754</v>
      </c>
      <c r="B713" s="1">
        <v>47</v>
      </c>
      <c r="C713" s="1" t="s">
        <v>22</v>
      </c>
      <c r="D713" s="1">
        <v>1</v>
      </c>
      <c r="E713" s="1" t="s">
        <v>25</v>
      </c>
    </row>
    <row r="714" spans="1:5" ht="18" x14ac:dyDescent="0.35">
      <c r="A714" s="1" t="s">
        <v>755</v>
      </c>
      <c r="B714" s="1">
        <v>57</v>
      </c>
      <c r="C714" s="1" t="s">
        <v>53</v>
      </c>
      <c r="D714" s="1">
        <v>10</v>
      </c>
      <c r="E714" s="1" t="s">
        <v>45</v>
      </c>
    </row>
    <row r="715" spans="1:5" ht="18" x14ac:dyDescent="0.35">
      <c r="A715" s="1" t="s">
        <v>756</v>
      </c>
      <c r="B715" s="1">
        <v>70</v>
      </c>
      <c r="C715" s="1" t="s">
        <v>53</v>
      </c>
      <c r="D715" s="1">
        <v>8</v>
      </c>
      <c r="E715" s="1" t="s">
        <v>62</v>
      </c>
    </row>
    <row r="716" spans="1:5" ht="18" x14ac:dyDescent="0.35">
      <c r="A716" s="1" t="s">
        <v>757</v>
      </c>
      <c r="B716" s="1">
        <v>69</v>
      </c>
      <c r="C716" s="1" t="s">
        <v>53</v>
      </c>
      <c r="D716" s="1">
        <v>2</v>
      </c>
      <c r="E716" s="1" t="s">
        <v>25</v>
      </c>
    </row>
    <row r="717" spans="1:5" ht="18" x14ac:dyDescent="0.35">
      <c r="A717" s="1" t="s">
        <v>758</v>
      </c>
      <c r="B717" s="1">
        <v>68</v>
      </c>
      <c r="C717" s="1" t="s">
        <v>22</v>
      </c>
      <c r="D717" s="1">
        <v>4</v>
      </c>
      <c r="E717" s="1" t="s">
        <v>40</v>
      </c>
    </row>
    <row r="718" spans="1:5" ht="18" x14ac:dyDescent="0.35">
      <c r="A718" s="1" t="s">
        <v>759</v>
      </c>
      <c r="B718" s="1">
        <v>18</v>
      </c>
      <c r="C718" s="1" t="s">
        <v>32</v>
      </c>
      <c r="D718" s="1">
        <v>1</v>
      </c>
      <c r="E718" s="1" t="s">
        <v>25</v>
      </c>
    </row>
    <row r="719" spans="1:5" ht="18" x14ac:dyDescent="0.35">
      <c r="A719" s="1" t="s">
        <v>760</v>
      </c>
      <c r="B719" s="1">
        <v>37</v>
      </c>
      <c r="C719" s="1" t="s">
        <v>32</v>
      </c>
      <c r="D719" s="1">
        <v>5</v>
      </c>
      <c r="E719" s="1" t="s">
        <v>45</v>
      </c>
    </row>
    <row r="720" spans="1:5" ht="18" x14ac:dyDescent="0.35">
      <c r="A720" s="1" t="s">
        <v>761</v>
      </c>
      <c r="B720" s="1">
        <v>39</v>
      </c>
      <c r="C720" s="1" t="s">
        <v>32</v>
      </c>
      <c r="D720" s="1">
        <v>3</v>
      </c>
      <c r="E720" s="1" t="s">
        <v>62</v>
      </c>
    </row>
    <row r="721" spans="1:5" ht="18" x14ac:dyDescent="0.35">
      <c r="A721" s="1" t="s">
        <v>762</v>
      </c>
      <c r="B721" s="1">
        <v>72</v>
      </c>
      <c r="C721" s="1" t="s">
        <v>53</v>
      </c>
      <c r="D721" s="1">
        <v>6</v>
      </c>
      <c r="E721" s="1" t="s">
        <v>62</v>
      </c>
    </row>
    <row r="722" spans="1:5" ht="18" x14ac:dyDescent="0.35">
      <c r="A722" s="1" t="s">
        <v>763</v>
      </c>
      <c r="B722" s="1">
        <v>21</v>
      </c>
      <c r="C722" s="1" t="s">
        <v>32</v>
      </c>
      <c r="D722" s="1">
        <v>5</v>
      </c>
      <c r="E722" s="1" t="s">
        <v>45</v>
      </c>
    </row>
    <row r="723" spans="1:5" ht="18" x14ac:dyDescent="0.35">
      <c r="A723" s="1" t="s">
        <v>764</v>
      </c>
      <c r="B723" s="1">
        <v>36</v>
      </c>
      <c r="C723" s="1" t="s">
        <v>32</v>
      </c>
      <c r="D723" s="1">
        <v>2</v>
      </c>
      <c r="E723" s="1" t="s">
        <v>25</v>
      </c>
    </row>
    <row r="724" spans="1:5" ht="18" x14ac:dyDescent="0.35">
      <c r="A724" s="1" t="s">
        <v>765</v>
      </c>
      <c r="B724" s="1">
        <v>65</v>
      </c>
      <c r="C724" s="1" t="s">
        <v>53</v>
      </c>
      <c r="D724" s="1">
        <v>6</v>
      </c>
      <c r="E724" s="1" t="s">
        <v>40</v>
      </c>
    </row>
    <row r="725" spans="1:5" ht="18" x14ac:dyDescent="0.35">
      <c r="A725" s="1" t="s">
        <v>766</v>
      </c>
      <c r="B725" s="1">
        <v>53</v>
      </c>
      <c r="C725" s="1" t="s">
        <v>53</v>
      </c>
      <c r="D725" s="1">
        <v>7</v>
      </c>
      <c r="E725" s="1" t="s">
        <v>25</v>
      </c>
    </row>
    <row r="726" spans="1:5" ht="18" x14ac:dyDescent="0.35">
      <c r="A726" s="1" t="s">
        <v>767</v>
      </c>
      <c r="B726" s="1">
        <v>58</v>
      </c>
      <c r="C726" s="1" t="s">
        <v>53</v>
      </c>
      <c r="D726" s="1">
        <v>5</v>
      </c>
      <c r="E726" s="1" t="s">
        <v>45</v>
      </c>
    </row>
    <row r="727" spans="1:5" ht="18" x14ac:dyDescent="0.35">
      <c r="A727" s="1" t="s">
        <v>768</v>
      </c>
      <c r="B727" s="1">
        <v>34</v>
      </c>
      <c r="C727" s="1" t="s">
        <v>32</v>
      </c>
      <c r="D727" s="1">
        <v>10</v>
      </c>
      <c r="E727" s="1" t="s">
        <v>25</v>
      </c>
    </row>
    <row r="728" spans="1:5" ht="18" x14ac:dyDescent="0.35">
      <c r="A728" s="1" t="s">
        <v>769</v>
      </c>
      <c r="B728" s="1">
        <v>47</v>
      </c>
      <c r="C728" s="1" t="s">
        <v>53</v>
      </c>
      <c r="D728" s="1">
        <v>3</v>
      </c>
      <c r="E728" s="1" t="s">
        <v>62</v>
      </c>
    </row>
    <row r="729" spans="1:5" ht="18" x14ac:dyDescent="0.35">
      <c r="A729" s="1" t="s">
        <v>770</v>
      </c>
      <c r="B729" s="1">
        <v>53</v>
      </c>
      <c r="C729" s="1" t="s">
        <v>22</v>
      </c>
      <c r="D729" s="1">
        <v>3</v>
      </c>
      <c r="E729" s="1" t="s">
        <v>45</v>
      </c>
    </row>
    <row r="730" spans="1:5" ht="18" x14ac:dyDescent="0.35">
      <c r="A730" s="1" t="s">
        <v>771</v>
      </c>
      <c r="B730" s="1">
        <v>37</v>
      </c>
      <c r="C730" s="1" t="s">
        <v>22</v>
      </c>
      <c r="D730" s="1">
        <v>10</v>
      </c>
      <c r="E730" s="1" t="s">
        <v>45</v>
      </c>
    </row>
    <row r="731" spans="1:5" ht="18" x14ac:dyDescent="0.35">
      <c r="A731" s="1" t="s">
        <v>772</v>
      </c>
      <c r="B731" s="1">
        <v>22</v>
      </c>
      <c r="C731" s="1" t="s">
        <v>53</v>
      </c>
      <c r="D731" s="1">
        <v>7</v>
      </c>
      <c r="E731" s="1" t="s">
        <v>62</v>
      </c>
    </row>
    <row r="732" spans="1:5" ht="18" x14ac:dyDescent="0.35">
      <c r="A732" s="1" t="s">
        <v>773</v>
      </c>
      <c r="B732" s="1">
        <v>31</v>
      </c>
      <c r="C732" s="1" t="s">
        <v>32</v>
      </c>
      <c r="D732" s="1">
        <v>9</v>
      </c>
      <c r="E732" s="1" t="s">
        <v>25</v>
      </c>
    </row>
    <row r="733" spans="1:5" ht="18" x14ac:dyDescent="0.35">
      <c r="A733" s="1" t="s">
        <v>774</v>
      </c>
      <c r="B733" s="1">
        <v>20</v>
      </c>
      <c r="C733" s="1" t="s">
        <v>32</v>
      </c>
      <c r="D733" s="1">
        <v>4</v>
      </c>
      <c r="E733" s="1" t="s">
        <v>40</v>
      </c>
    </row>
    <row r="734" spans="1:5" ht="18" x14ac:dyDescent="0.35">
      <c r="A734" s="1" t="s">
        <v>775</v>
      </c>
      <c r="B734" s="1">
        <v>28</v>
      </c>
      <c r="C734" s="1" t="s">
        <v>32</v>
      </c>
      <c r="D734" s="1">
        <v>2</v>
      </c>
      <c r="E734" s="1" t="s">
        <v>45</v>
      </c>
    </row>
    <row r="735" spans="1:5" ht="18" x14ac:dyDescent="0.35">
      <c r="A735" s="1" t="s">
        <v>776</v>
      </c>
      <c r="B735" s="1">
        <v>40</v>
      </c>
      <c r="C735" s="1" t="s">
        <v>53</v>
      </c>
      <c r="D735" s="1">
        <v>0</v>
      </c>
      <c r="E735" s="1" t="s">
        <v>62</v>
      </c>
    </row>
    <row r="736" spans="1:5" ht="18" x14ac:dyDescent="0.35">
      <c r="A736" s="1" t="s">
        <v>777</v>
      </c>
      <c r="B736" s="1">
        <v>64</v>
      </c>
      <c r="C736" s="1" t="s">
        <v>53</v>
      </c>
      <c r="D736" s="1">
        <v>5</v>
      </c>
      <c r="E736" s="1" t="s">
        <v>62</v>
      </c>
    </row>
    <row r="737" spans="1:5" ht="18" x14ac:dyDescent="0.35">
      <c r="A737" s="2" t="s">
        <v>778</v>
      </c>
      <c r="B737" s="1">
        <v>29</v>
      </c>
      <c r="C737" s="1" t="s">
        <v>53</v>
      </c>
      <c r="D737" s="1">
        <v>6</v>
      </c>
      <c r="E737" s="1" t="s">
        <v>45</v>
      </c>
    </row>
    <row r="738" spans="1:5" ht="18" x14ac:dyDescent="0.35">
      <c r="A738" s="1" t="s">
        <v>779</v>
      </c>
      <c r="B738" s="1">
        <v>66</v>
      </c>
      <c r="C738" s="1" t="s">
        <v>22</v>
      </c>
      <c r="D738" s="1">
        <v>7</v>
      </c>
      <c r="E738" s="1" t="s">
        <v>62</v>
      </c>
    </row>
    <row r="739" spans="1:5" ht="18" x14ac:dyDescent="0.35">
      <c r="A739" s="1" t="s">
        <v>780</v>
      </c>
      <c r="B739" s="1">
        <v>33</v>
      </c>
      <c r="C739" s="1" t="s">
        <v>53</v>
      </c>
      <c r="D739" s="1">
        <v>6</v>
      </c>
      <c r="E739" s="1" t="s">
        <v>25</v>
      </c>
    </row>
    <row r="740" spans="1:5" ht="18" x14ac:dyDescent="0.35">
      <c r="A740" s="1" t="s">
        <v>781</v>
      </c>
      <c r="B740" s="1">
        <v>31</v>
      </c>
      <c r="C740" s="1" t="s">
        <v>53</v>
      </c>
      <c r="D740" s="1">
        <v>5</v>
      </c>
      <c r="E740" s="1" t="s">
        <v>62</v>
      </c>
    </row>
    <row r="741" spans="1:5" ht="18" x14ac:dyDescent="0.35">
      <c r="A741" s="1" t="s">
        <v>782</v>
      </c>
      <c r="B741" s="1">
        <v>74</v>
      </c>
      <c r="C741" s="1" t="s">
        <v>53</v>
      </c>
      <c r="D741" s="1">
        <v>2</v>
      </c>
      <c r="E741" s="1" t="s">
        <v>25</v>
      </c>
    </row>
    <row r="742" spans="1:5" ht="18" x14ac:dyDescent="0.35">
      <c r="A742" s="1" t="s">
        <v>783</v>
      </c>
      <c r="B742" s="1">
        <v>35</v>
      </c>
      <c r="C742" s="1" t="s">
        <v>32</v>
      </c>
      <c r="D742" s="1">
        <v>9</v>
      </c>
      <c r="E742" s="1" t="s">
        <v>40</v>
      </c>
    </row>
    <row r="743" spans="1:5" ht="18" x14ac:dyDescent="0.35">
      <c r="A743" s="1" t="s">
        <v>784</v>
      </c>
      <c r="B743" s="1">
        <v>68</v>
      </c>
      <c r="C743" s="1" t="s">
        <v>22</v>
      </c>
      <c r="D743" s="1">
        <v>8</v>
      </c>
      <c r="E743" s="1" t="s">
        <v>62</v>
      </c>
    </row>
    <row r="744" spans="1:5" ht="18" x14ac:dyDescent="0.35">
      <c r="A744" s="1" t="s">
        <v>785</v>
      </c>
      <c r="B744" s="1">
        <v>44</v>
      </c>
      <c r="C744" s="1" t="s">
        <v>53</v>
      </c>
      <c r="D744" s="1">
        <v>2</v>
      </c>
      <c r="E744" s="1" t="s">
        <v>40</v>
      </c>
    </row>
    <row r="745" spans="1:5" ht="18" x14ac:dyDescent="0.35">
      <c r="A745" s="1" t="s">
        <v>786</v>
      </c>
      <c r="B745" s="1">
        <v>63</v>
      </c>
      <c r="C745" s="1" t="s">
        <v>22</v>
      </c>
      <c r="D745" s="1">
        <v>4</v>
      </c>
      <c r="E745" s="1" t="s">
        <v>25</v>
      </c>
    </row>
    <row r="746" spans="1:5" ht="18" x14ac:dyDescent="0.35">
      <c r="A746" s="1" t="s">
        <v>787</v>
      </c>
      <c r="B746" s="1">
        <v>21</v>
      </c>
      <c r="C746" s="1" t="s">
        <v>22</v>
      </c>
      <c r="D746" s="1">
        <v>1</v>
      </c>
      <c r="E746" s="1" t="s">
        <v>45</v>
      </c>
    </row>
    <row r="747" spans="1:5" ht="18" x14ac:dyDescent="0.35">
      <c r="A747" s="1">
        <v>34883150</v>
      </c>
      <c r="B747" s="1">
        <v>35</v>
      </c>
      <c r="C747" s="1" t="s">
        <v>22</v>
      </c>
      <c r="D747" s="1">
        <v>6</v>
      </c>
      <c r="E747" s="1" t="s">
        <v>40</v>
      </c>
    </row>
    <row r="748" spans="1:5" ht="18" x14ac:dyDescent="0.35">
      <c r="A748" s="1" t="s">
        <v>788</v>
      </c>
      <c r="B748" s="1">
        <v>57</v>
      </c>
      <c r="C748" s="1" t="s">
        <v>53</v>
      </c>
      <c r="D748" s="1">
        <v>1</v>
      </c>
      <c r="E748" s="1" t="s">
        <v>40</v>
      </c>
    </row>
    <row r="749" spans="1:5" ht="18" x14ac:dyDescent="0.35">
      <c r="A749" s="1" t="s">
        <v>789</v>
      </c>
      <c r="B749" s="1">
        <v>42</v>
      </c>
      <c r="C749" s="1" t="s">
        <v>32</v>
      </c>
      <c r="D749" s="1">
        <v>8</v>
      </c>
      <c r="E749" s="1" t="s">
        <v>40</v>
      </c>
    </row>
    <row r="750" spans="1:5" ht="18" x14ac:dyDescent="0.35">
      <c r="A750" s="1" t="s">
        <v>790</v>
      </c>
      <c r="B750" s="1">
        <v>60</v>
      </c>
      <c r="C750" s="1" t="s">
        <v>22</v>
      </c>
      <c r="D750" s="1">
        <v>7</v>
      </c>
      <c r="E750" s="1" t="s">
        <v>25</v>
      </c>
    </row>
    <row r="751" spans="1:5" ht="18" x14ac:dyDescent="0.35">
      <c r="A751" s="1" t="s">
        <v>791</v>
      </c>
      <c r="B751" s="1">
        <v>65</v>
      </c>
      <c r="C751" s="1" t="s">
        <v>53</v>
      </c>
      <c r="D751" s="1">
        <v>0</v>
      </c>
      <c r="E751" s="1" t="s">
        <v>25</v>
      </c>
    </row>
    <row r="752" spans="1:5" ht="18" x14ac:dyDescent="0.35">
      <c r="A752" s="1" t="s">
        <v>792</v>
      </c>
      <c r="B752" s="1">
        <v>60</v>
      </c>
      <c r="C752" s="1" t="s">
        <v>22</v>
      </c>
      <c r="D752" s="1">
        <v>7</v>
      </c>
      <c r="E752" s="1" t="s">
        <v>25</v>
      </c>
    </row>
    <row r="753" spans="1:5" ht="18" x14ac:dyDescent="0.35">
      <c r="A753" s="1" t="s">
        <v>793</v>
      </c>
      <c r="B753" s="1">
        <v>37</v>
      </c>
      <c r="C753" s="1" t="s">
        <v>32</v>
      </c>
      <c r="D753" s="1">
        <v>10</v>
      </c>
      <c r="E753" s="1" t="s">
        <v>62</v>
      </c>
    </row>
    <row r="754" spans="1:5" ht="18" x14ac:dyDescent="0.35">
      <c r="A754" s="1" t="s">
        <v>794</v>
      </c>
      <c r="B754" s="1">
        <v>26</v>
      </c>
      <c r="C754" s="1" t="s">
        <v>22</v>
      </c>
      <c r="D754" s="1">
        <v>6</v>
      </c>
      <c r="E754" s="1" t="s">
        <v>62</v>
      </c>
    </row>
    <row r="755" spans="1:5" ht="18" x14ac:dyDescent="0.35">
      <c r="A755" s="1" t="s">
        <v>795</v>
      </c>
      <c r="B755" s="1">
        <v>19</v>
      </c>
      <c r="C755" s="1" t="s">
        <v>32</v>
      </c>
      <c r="D755" s="1">
        <v>5</v>
      </c>
      <c r="E755" s="1" t="s">
        <v>25</v>
      </c>
    </row>
    <row r="756" spans="1:5" ht="18" x14ac:dyDescent="0.35">
      <c r="A756" s="1" t="s">
        <v>796</v>
      </c>
      <c r="B756" s="1">
        <v>34</v>
      </c>
      <c r="C756" s="1" t="s">
        <v>53</v>
      </c>
      <c r="D756" s="1">
        <v>5</v>
      </c>
      <c r="E756" s="1" t="s">
        <v>45</v>
      </c>
    </row>
    <row r="757" spans="1:5" ht="18" x14ac:dyDescent="0.35">
      <c r="A757" s="1" t="s">
        <v>797</v>
      </c>
      <c r="B757" s="1">
        <v>21</v>
      </c>
      <c r="C757" s="1" t="s">
        <v>22</v>
      </c>
      <c r="D757" s="1">
        <v>6</v>
      </c>
      <c r="E757" s="1" t="s">
        <v>40</v>
      </c>
    </row>
    <row r="758" spans="1:5" ht="18" x14ac:dyDescent="0.35">
      <c r="A758" s="1" t="s">
        <v>798</v>
      </c>
      <c r="B758" s="1">
        <v>63</v>
      </c>
      <c r="C758" s="1" t="s">
        <v>22</v>
      </c>
      <c r="D758" s="1">
        <v>5</v>
      </c>
      <c r="E758" s="1" t="s">
        <v>40</v>
      </c>
    </row>
    <row r="759" spans="1:5" ht="18" x14ac:dyDescent="0.35">
      <c r="A759" s="1" t="s">
        <v>799</v>
      </c>
      <c r="B759" s="1">
        <v>62</v>
      </c>
      <c r="C759" s="1" t="s">
        <v>53</v>
      </c>
      <c r="D759" s="1">
        <v>8</v>
      </c>
      <c r="E759" s="1" t="s">
        <v>40</v>
      </c>
    </row>
    <row r="760" spans="1:5" ht="18" x14ac:dyDescent="0.35">
      <c r="A760" s="1" t="s">
        <v>800</v>
      </c>
      <c r="B760" s="1">
        <v>49</v>
      </c>
      <c r="C760" s="1" t="s">
        <v>32</v>
      </c>
      <c r="D760" s="1">
        <v>10</v>
      </c>
      <c r="E760" s="1" t="s">
        <v>40</v>
      </c>
    </row>
    <row r="761" spans="1:5" ht="18" x14ac:dyDescent="0.35">
      <c r="A761" s="1" t="s">
        <v>801</v>
      </c>
      <c r="B761" s="1">
        <v>42</v>
      </c>
      <c r="C761" s="1" t="s">
        <v>32</v>
      </c>
      <c r="D761" s="1">
        <v>5</v>
      </c>
      <c r="E761" s="1" t="s">
        <v>25</v>
      </c>
    </row>
    <row r="762" spans="1:5" ht="18" x14ac:dyDescent="0.35">
      <c r="A762" s="1" t="s">
        <v>802</v>
      </c>
      <c r="B762" s="1">
        <v>45</v>
      </c>
      <c r="C762" s="1" t="s">
        <v>22</v>
      </c>
      <c r="D762" s="1">
        <v>7</v>
      </c>
      <c r="E762" s="1" t="s">
        <v>45</v>
      </c>
    </row>
    <row r="763" spans="1:5" ht="18" x14ac:dyDescent="0.35">
      <c r="A763" s="1" t="s">
        <v>803</v>
      </c>
      <c r="B763" s="1">
        <v>75</v>
      </c>
      <c r="C763" s="1" t="s">
        <v>53</v>
      </c>
      <c r="D763" s="1">
        <v>9</v>
      </c>
      <c r="E763" s="1" t="s">
        <v>40</v>
      </c>
    </row>
    <row r="764" spans="1:5" ht="18" x14ac:dyDescent="0.35">
      <c r="A764" s="1" t="s">
        <v>804</v>
      </c>
      <c r="B764" s="1">
        <v>25</v>
      </c>
      <c r="C764" s="1" t="s">
        <v>32</v>
      </c>
      <c r="D764" s="1">
        <v>3</v>
      </c>
      <c r="E764" s="1" t="s">
        <v>40</v>
      </c>
    </row>
    <row r="765" spans="1:5" ht="18" x14ac:dyDescent="0.35">
      <c r="A765" s="1" t="s">
        <v>805</v>
      </c>
      <c r="B765" s="1">
        <v>21</v>
      </c>
      <c r="C765" s="1" t="s">
        <v>22</v>
      </c>
      <c r="D765" s="1">
        <v>9</v>
      </c>
      <c r="E765" s="1" t="s">
        <v>45</v>
      </c>
    </row>
    <row r="766" spans="1:5" ht="18" x14ac:dyDescent="0.35">
      <c r="A766" s="1" t="s">
        <v>806</v>
      </c>
      <c r="B766" s="1">
        <v>39</v>
      </c>
      <c r="C766" s="1" t="s">
        <v>53</v>
      </c>
      <c r="D766" s="1">
        <v>2</v>
      </c>
      <c r="E766" s="1" t="s">
        <v>62</v>
      </c>
    </row>
    <row r="767" spans="1:5" ht="18" x14ac:dyDescent="0.35">
      <c r="A767" s="1" t="s">
        <v>807</v>
      </c>
      <c r="B767" s="1">
        <v>53</v>
      </c>
      <c r="C767" s="1" t="s">
        <v>53</v>
      </c>
      <c r="D767" s="1">
        <v>3</v>
      </c>
      <c r="E767" s="1" t="s">
        <v>45</v>
      </c>
    </row>
    <row r="768" spans="1:5" ht="18" x14ac:dyDescent="0.35">
      <c r="A768" s="1" t="s">
        <v>808</v>
      </c>
      <c r="B768" s="1">
        <v>33</v>
      </c>
      <c r="C768" s="1" t="s">
        <v>22</v>
      </c>
      <c r="D768" s="1">
        <v>0</v>
      </c>
      <c r="E768" s="1" t="s">
        <v>62</v>
      </c>
    </row>
    <row r="769" spans="1:5" ht="18" x14ac:dyDescent="0.35">
      <c r="A769" s="1" t="s">
        <v>809</v>
      </c>
      <c r="B769" s="1">
        <v>23</v>
      </c>
      <c r="C769" s="1" t="s">
        <v>32</v>
      </c>
      <c r="D769" s="1">
        <v>7</v>
      </c>
      <c r="E769" s="1" t="s">
        <v>25</v>
      </c>
    </row>
    <row r="770" spans="1:5" ht="18" x14ac:dyDescent="0.35">
      <c r="A770" s="1">
        <v>20420250</v>
      </c>
      <c r="B770" s="1">
        <v>24</v>
      </c>
      <c r="C770" s="1" t="s">
        <v>32</v>
      </c>
      <c r="D770" s="1">
        <v>10</v>
      </c>
      <c r="E770" s="1" t="s">
        <v>25</v>
      </c>
    </row>
    <row r="771" spans="1:5" ht="18" x14ac:dyDescent="0.35">
      <c r="A771" s="1" t="s">
        <v>810</v>
      </c>
      <c r="B771" s="1">
        <v>64</v>
      </c>
      <c r="C771" s="1" t="s">
        <v>32</v>
      </c>
      <c r="D771" s="1">
        <v>8</v>
      </c>
      <c r="E771" s="1" t="s">
        <v>62</v>
      </c>
    </row>
    <row r="772" spans="1:5" ht="18" x14ac:dyDescent="0.35">
      <c r="A772" s="1" t="s">
        <v>811</v>
      </c>
      <c r="B772" s="1">
        <v>28</v>
      </c>
      <c r="C772" s="1" t="s">
        <v>32</v>
      </c>
      <c r="D772" s="1">
        <v>6</v>
      </c>
      <c r="E772" s="1" t="s">
        <v>40</v>
      </c>
    </row>
    <row r="773" spans="1:5" ht="18" x14ac:dyDescent="0.35">
      <c r="A773" s="1" t="s">
        <v>812</v>
      </c>
      <c r="B773" s="1">
        <v>63</v>
      </c>
      <c r="C773" s="1" t="s">
        <v>53</v>
      </c>
      <c r="D773" s="1">
        <v>0</v>
      </c>
      <c r="E773" s="1" t="s">
        <v>40</v>
      </c>
    </row>
    <row r="774" spans="1:5" ht="18" x14ac:dyDescent="0.35">
      <c r="A774" s="1">
        <v>8900926</v>
      </c>
      <c r="B774" s="1">
        <v>72</v>
      </c>
      <c r="C774" s="1" t="s">
        <v>22</v>
      </c>
      <c r="D774" s="1">
        <v>1</v>
      </c>
      <c r="E774" s="1" t="s">
        <v>62</v>
      </c>
    </row>
    <row r="775" spans="1:5" ht="18" x14ac:dyDescent="0.35">
      <c r="A775" s="1" t="s">
        <v>813</v>
      </c>
      <c r="B775" s="1">
        <v>63</v>
      </c>
      <c r="C775" s="1" t="s">
        <v>32</v>
      </c>
      <c r="D775" s="1">
        <v>5</v>
      </c>
      <c r="E775" s="1" t="s">
        <v>40</v>
      </c>
    </row>
    <row r="776" spans="1:5" ht="18" x14ac:dyDescent="0.35">
      <c r="A776" s="1" t="s">
        <v>814</v>
      </c>
      <c r="B776" s="1">
        <v>67</v>
      </c>
      <c r="C776" s="1" t="s">
        <v>53</v>
      </c>
      <c r="D776" s="1">
        <v>5</v>
      </c>
      <c r="E776" s="1" t="s">
        <v>45</v>
      </c>
    </row>
    <row r="777" spans="1:5" ht="18" x14ac:dyDescent="0.35">
      <c r="A777" s="1" t="s">
        <v>815</v>
      </c>
      <c r="B777" s="1">
        <v>60</v>
      </c>
      <c r="C777" s="1" t="s">
        <v>32</v>
      </c>
      <c r="D777" s="1">
        <v>7</v>
      </c>
      <c r="E777" s="1" t="s">
        <v>45</v>
      </c>
    </row>
    <row r="778" spans="1:5" ht="18" x14ac:dyDescent="0.35">
      <c r="A778" s="1" t="s">
        <v>816</v>
      </c>
      <c r="B778" s="1">
        <v>58</v>
      </c>
      <c r="C778" s="1" t="s">
        <v>53</v>
      </c>
      <c r="D778" s="1">
        <v>5</v>
      </c>
      <c r="E778" s="1" t="s">
        <v>45</v>
      </c>
    </row>
    <row r="779" spans="1:5" ht="18" x14ac:dyDescent="0.35">
      <c r="A779" s="1" t="s">
        <v>817</v>
      </c>
      <c r="B779" s="1">
        <v>39</v>
      </c>
      <c r="C779" s="1" t="s">
        <v>32</v>
      </c>
      <c r="D779" s="1">
        <v>10</v>
      </c>
      <c r="E779" s="1" t="s">
        <v>40</v>
      </c>
    </row>
    <row r="780" spans="1:5" ht="18" x14ac:dyDescent="0.35">
      <c r="A780" s="1" t="s">
        <v>818</v>
      </c>
      <c r="B780" s="1">
        <v>19</v>
      </c>
      <c r="C780" s="1" t="s">
        <v>32</v>
      </c>
      <c r="D780" s="1">
        <v>9</v>
      </c>
      <c r="E780" s="1" t="s">
        <v>62</v>
      </c>
    </row>
    <row r="781" spans="1:5" ht="18" x14ac:dyDescent="0.35">
      <c r="A781" s="1" t="s">
        <v>819</v>
      </c>
      <c r="B781" s="1">
        <v>32</v>
      </c>
      <c r="C781" s="1" t="s">
        <v>53</v>
      </c>
      <c r="D781" s="1">
        <v>4</v>
      </c>
      <c r="E781" s="1" t="s">
        <v>40</v>
      </c>
    </row>
    <row r="782" spans="1:5" ht="18" x14ac:dyDescent="0.35">
      <c r="A782" s="1" t="s">
        <v>820</v>
      </c>
      <c r="B782" s="1">
        <v>26</v>
      </c>
      <c r="C782" s="1" t="s">
        <v>32</v>
      </c>
      <c r="D782" s="1">
        <v>5</v>
      </c>
      <c r="E782" s="1" t="s">
        <v>62</v>
      </c>
    </row>
    <row r="783" spans="1:5" ht="18" x14ac:dyDescent="0.35">
      <c r="A783" s="1" t="s">
        <v>821</v>
      </c>
      <c r="B783" s="1">
        <v>46</v>
      </c>
      <c r="C783" s="1" t="s">
        <v>22</v>
      </c>
      <c r="D783" s="1">
        <v>1</v>
      </c>
      <c r="E783" s="1" t="s">
        <v>25</v>
      </c>
    </row>
    <row r="784" spans="1:5" ht="18" x14ac:dyDescent="0.35">
      <c r="A784" s="1" t="s">
        <v>822</v>
      </c>
      <c r="B784" s="1">
        <v>26</v>
      </c>
      <c r="C784" s="1" t="s">
        <v>32</v>
      </c>
      <c r="D784" s="1">
        <v>9</v>
      </c>
      <c r="E784" s="1" t="s">
        <v>62</v>
      </c>
    </row>
    <row r="785" spans="1:5" ht="18" x14ac:dyDescent="0.35">
      <c r="A785" s="1" t="s">
        <v>823</v>
      </c>
      <c r="B785" s="1">
        <v>51</v>
      </c>
      <c r="C785" s="1" t="s">
        <v>32</v>
      </c>
      <c r="D785" s="1">
        <v>3</v>
      </c>
      <c r="E785" s="1" t="s">
        <v>62</v>
      </c>
    </row>
    <row r="786" spans="1:5" ht="18" x14ac:dyDescent="0.35">
      <c r="A786" s="1" t="s">
        <v>824</v>
      </c>
      <c r="B786" s="1">
        <v>41</v>
      </c>
      <c r="C786" s="1" t="s">
        <v>22</v>
      </c>
      <c r="D786" s="1">
        <v>2</v>
      </c>
      <c r="E786" s="1" t="s">
        <v>62</v>
      </c>
    </row>
    <row r="787" spans="1:5" ht="18" x14ac:dyDescent="0.35">
      <c r="A787" s="1" t="s">
        <v>825</v>
      </c>
      <c r="B787" s="1">
        <v>58</v>
      </c>
      <c r="C787" s="1" t="s">
        <v>53</v>
      </c>
      <c r="D787" s="1">
        <v>1</v>
      </c>
      <c r="E787" s="1" t="s">
        <v>25</v>
      </c>
    </row>
    <row r="788" spans="1:5" ht="18" x14ac:dyDescent="0.35">
      <c r="A788" s="1" t="s">
        <v>826</v>
      </c>
      <c r="B788" s="1">
        <v>48</v>
      </c>
      <c r="C788" s="1" t="s">
        <v>22</v>
      </c>
      <c r="D788" s="1">
        <v>4</v>
      </c>
      <c r="E788" s="1" t="s">
        <v>62</v>
      </c>
    </row>
    <row r="789" spans="1:5" ht="18" x14ac:dyDescent="0.35">
      <c r="A789" s="1" t="s">
        <v>827</v>
      </c>
      <c r="B789" s="1">
        <v>64</v>
      </c>
      <c r="C789" s="1" t="s">
        <v>32</v>
      </c>
      <c r="D789" s="1">
        <v>4</v>
      </c>
      <c r="E789" s="1" t="s">
        <v>40</v>
      </c>
    </row>
    <row r="790" spans="1:5" ht="18" x14ac:dyDescent="0.35">
      <c r="A790" s="1" t="s">
        <v>828</v>
      </c>
      <c r="B790" s="1">
        <v>45</v>
      </c>
      <c r="C790" s="1" t="s">
        <v>22</v>
      </c>
      <c r="D790" s="1">
        <v>4</v>
      </c>
      <c r="E790" s="1" t="s">
        <v>25</v>
      </c>
    </row>
    <row r="791" spans="1:5" ht="18" x14ac:dyDescent="0.35">
      <c r="A791" s="1" t="s">
        <v>829</v>
      </c>
      <c r="B791" s="1">
        <v>55</v>
      </c>
      <c r="C791" s="1" t="s">
        <v>32</v>
      </c>
      <c r="D791" s="1">
        <v>3</v>
      </c>
      <c r="E791" s="1" t="s">
        <v>25</v>
      </c>
    </row>
    <row r="792" spans="1:5" ht="18" x14ac:dyDescent="0.35">
      <c r="A792" s="1" t="s">
        <v>830</v>
      </c>
      <c r="B792" s="1">
        <v>27</v>
      </c>
      <c r="C792" s="1" t="s">
        <v>32</v>
      </c>
      <c r="D792" s="1">
        <v>6</v>
      </c>
      <c r="E792" s="1" t="s">
        <v>62</v>
      </c>
    </row>
    <row r="793" spans="1:5" ht="18" x14ac:dyDescent="0.35">
      <c r="A793" s="1" t="s">
        <v>831</v>
      </c>
      <c r="B793" s="1">
        <v>32</v>
      </c>
      <c r="C793" s="1" t="s">
        <v>53</v>
      </c>
      <c r="D793" s="1">
        <v>9</v>
      </c>
      <c r="E793" s="1" t="s">
        <v>25</v>
      </c>
    </row>
    <row r="794" spans="1:5" ht="18" x14ac:dyDescent="0.35">
      <c r="A794" s="1" t="s">
        <v>832</v>
      </c>
      <c r="B794" s="1">
        <v>60</v>
      </c>
      <c r="C794" s="1" t="s">
        <v>32</v>
      </c>
      <c r="D794" s="1">
        <v>1</v>
      </c>
      <c r="E794" s="1" t="s">
        <v>45</v>
      </c>
    </row>
    <row r="795" spans="1:5" ht="18" x14ac:dyDescent="0.35">
      <c r="A795" s="1" t="s">
        <v>833</v>
      </c>
      <c r="B795" s="1">
        <v>42</v>
      </c>
      <c r="C795" s="1" t="s">
        <v>32</v>
      </c>
      <c r="D795" s="1">
        <v>4</v>
      </c>
      <c r="E795" s="1" t="s">
        <v>25</v>
      </c>
    </row>
    <row r="796" spans="1:5" ht="18" x14ac:dyDescent="0.35">
      <c r="A796" s="1" t="s">
        <v>834</v>
      </c>
      <c r="B796" s="1">
        <v>53</v>
      </c>
      <c r="C796" s="1" t="s">
        <v>22</v>
      </c>
      <c r="D796" s="1">
        <v>4</v>
      </c>
      <c r="E796" s="1" t="s">
        <v>40</v>
      </c>
    </row>
    <row r="797" spans="1:5" ht="18" x14ac:dyDescent="0.35">
      <c r="A797" s="1" t="s">
        <v>835</v>
      </c>
      <c r="B797" s="1">
        <v>69</v>
      </c>
      <c r="C797" s="1" t="s">
        <v>22</v>
      </c>
      <c r="D797" s="1">
        <v>3</v>
      </c>
      <c r="E797" s="1" t="s">
        <v>40</v>
      </c>
    </row>
    <row r="798" spans="1:5" ht="18" x14ac:dyDescent="0.35">
      <c r="A798" s="1" t="s">
        <v>836</v>
      </c>
      <c r="B798" s="1">
        <v>44</v>
      </c>
      <c r="C798" s="1" t="s">
        <v>32</v>
      </c>
      <c r="D798" s="1">
        <v>10</v>
      </c>
      <c r="E798" s="1" t="s">
        <v>45</v>
      </c>
    </row>
    <row r="799" spans="1:5" ht="18" x14ac:dyDescent="0.35">
      <c r="A799" s="1" t="s">
        <v>837</v>
      </c>
      <c r="B799" s="1">
        <v>66</v>
      </c>
      <c r="C799" s="1" t="s">
        <v>22</v>
      </c>
      <c r="D799" s="1">
        <v>1</v>
      </c>
      <c r="E799" s="1" t="s">
        <v>62</v>
      </c>
    </row>
    <row r="800" spans="1:5" ht="18" x14ac:dyDescent="0.35">
      <c r="A800" s="1" t="s">
        <v>838</v>
      </c>
      <c r="B800" s="1">
        <v>20</v>
      </c>
      <c r="C800" s="1" t="s">
        <v>53</v>
      </c>
      <c r="D800" s="1">
        <v>0</v>
      </c>
      <c r="E800" s="1" t="s">
        <v>45</v>
      </c>
    </row>
    <row r="801" spans="1:5" ht="18" x14ac:dyDescent="0.35">
      <c r="A801" s="1" t="s">
        <v>839</v>
      </c>
      <c r="B801" s="1">
        <v>22</v>
      </c>
      <c r="C801" s="1" t="s">
        <v>32</v>
      </c>
      <c r="D801" s="1">
        <v>5</v>
      </c>
      <c r="E801" s="1" t="s">
        <v>62</v>
      </c>
    </row>
    <row r="802" spans="1:5" ht="18" x14ac:dyDescent="0.35">
      <c r="A802" s="1" t="s">
        <v>840</v>
      </c>
      <c r="B802" s="1">
        <v>48</v>
      </c>
      <c r="C802" s="1" t="s">
        <v>53</v>
      </c>
      <c r="D802" s="1">
        <v>0</v>
      </c>
      <c r="E802" s="1" t="s">
        <v>25</v>
      </c>
    </row>
    <row r="803" spans="1:5" ht="18" x14ac:dyDescent="0.35">
      <c r="A803" s="1" t="s">
        <v>841</v>
      </c>
      <c r="B803" s="1">
        <v>43</v>
      </c>
      <c r="C803" s="1" t="s">
        <v>32</v>
      </c>
      <c r="D803" s="1">
        <v>7</v>
      </c>
      <c r="E803" s="1" t="s">
        <v>40</v>
      </c>
    </row>
    <row r="804" spans="1:5" ht="18" x14ac:dyDescent="0.35">
      <c r="A804" s="1" t="s">
        <v>842</v>
      </c>
      <c r="B804" s="1">
        <v>53</v>
      </c>
      <c r="C804" s="1" t="s">
        <v>22</v>
      </c>
      <c r="D804" s="1">
        <v>4</v>
      </c>
      <c r="E804" s="1" t="s">
        <v>25</v>
      </c>
    </row>
    <row r="805" spans="1:5" ht="18" x14ac:dyDescent="0.35">
      <c r="A805" s="2" t="s">
        <v>843</v>
      </c>
      <c r="B805" s="1">
        <v>31</v>
      </c>
      <c r="C805" s="1" t="s">
        <v>32</v>
      </c>
      <c r="D805" s="1">
        <v>7</v>
      </c>
      <c r="E805" s="1" t="s">
        <v>25</v>
      </c>
    </row>
    <row r="806" spans="1:5" ht="18" x14ac:dyDescent="0.35">
      <c r="A806" s="1" t="s">
        <v>844</v>
      </c>
      <c r="B806" s="1">
        <v>53</v>
      </c>
      <c r="C806" s="1" t="s">
        <v>22</v>
      </c>
      <c r="D806" s="1">
        <v>8</v>
      </c>
      <c r="E806" s="1" t="s">
        <v>62</v>
      </c>
    </row>
    <row r="807" spans="1:5" ht="18" x14ac:dyDescent="0.35">
      <c r="A807" s="1" t="s">
        <v>845</v>
      </c>
      <c r="B807" s="1">
        <v>61</v>
      </c>
      <c r="C807" s="1" t="s">
        <v>22</v>
      </c>
      <c r="D807" s="1">
        <v>7</v>
      </c>
      <c r="E807" s="1" t="s">
        <v>45</v>
      </c>
    </row>
    <row r="808" spans="1:5" ht="18" x14ac:dyDescent="0.35">
      <c r="A808" s="1" t="s">
        <v>846</v>
      </c>
      <c r="B808" s="1">
        <v>66</v>
      </c>
      <c r="C808" s="1" t="s">
        <v>32</v>
      </c>
      <c r="D808" s="1">
        <v>7</v>
      </c>
      <c r="E808" s="1" t="s">
        <v>45</v>
      </c>
    </row>
    <row r="809" spans="1:5" ht="18" x14ac:dyDescent="0.35">
      <c r="A809" s="1" t="s">
        <v>847</v>
      </c>
      <c r="B809" s="1">
        <v>49</v>
      </c>
      <c r="C809" s="1" t="s">
        <v>53</v>
      </c>
      <c r="D809" s="1">
        <v>10</v>
      </c>
      <c r="E809" s="1" t="s">
        <v>45</v>
      </c>
    </row>
    <row r="810" spans="1:5" ht="18" x14ac:dyDescent="0.35">
      <c r="A810" s="1" t="s">
        <v>848</v>
      </c>
      <c r="B810" s="1">
        <v>52</v>
      </c>
      <c r="C810" s="1" t="s">
        <v>53</v>
      </c>
      <c r="D810" s="1">
        <v>1</v>
      </c>
      <c r="E810" s="1" t="s">
        <v>62</v>
      </c>
    </row>
    <row r="811" spans="1:5" ht="18" x14ac:dyDescent="0.35">
      <c r="A811" s="1" t="s">
        <v>849</v>
      </c>
      <c r="B811" s="1">
        <v>39</v>
      </c>
      <c r="C811" s="1" t="s">
        <v>22</v>
      </c>
      <c r="D811" s="1">
        <v>0</v>
      </c>
      <c r="E811" s="1" t="s">
        <v>25</v>
      </c>
    </row>
    <row r="812" spans="1:5" ht="18" x14ac:dyDescent="0.35">
      <c r="A812" s="1" t="s">
        <v>850</v>
      </c>
      <c r="B812" s="1">
        <v>70</v>
      </c>
      <c r="C812" s="1" t="s">
        <v>32</v>
      </c>
      <c r="D812" s="1">
        <v>8</v>
      </c>
      <c r="E812" s="1" t="s">
        <v>62</v>
      </c>
    </row>
    <row r="813" spans="1:5" ht="18" x14ac:dyDescent="0.35">
      <c r="A813" s="1" t="s">
        <v>851</v>
      </c>
      <c r="B813" s="1">
        <v>47</v>
      </c>
      <c r="C813" s="1" t="s">
        <v>32</v>
      </c>
      <c r="D813" s="1">
        <v>9</v>
      </c>
      <c r="E813" s="1" t="s">
        <v>40</v>
      </c>
    </row>
    <row r="814" spans="1:5" ht="18" x14ac:dyDescent="0.35">
      <c r="A814" s="1" t="s">
        <v>852</v>
      </c>
      <c r="B814" s="1">
        <v>33</v>
      </c>
      <c r="C814" s="1" t="s">
        <v>22</v>
      </c>
      <c r="D814" s="1">
        <v>6</v>
      </c>
      <c r="E814" s="1" t="s">
        <v>40</v>
      </c>
    </row>
    <row r="815" spans="1:5" ht="18" x14ac:dyDescent="0.35">
      <c r="A815" s="1" t="s">
        <v>853</v>
      </c>
      <c r="B815" s="1">
        <v>74</v>
      </c>
      <c r="C815" s="1" t="s">
        <v>22</v>
      </c>
      <c r="D815" s="1">
        <v>1</v>
      </c>
      <c r="E815" s="1" t="s">
        <v>45</v>
      </c>
    </row>
    <row r="816" spans="1:5" ht="18" x14ac:dyDescent="0.35">
      <c r="A816" s="1" t="s">
        <v>854</v>
      </c>
      <c r="B816" s="1">
        <v>67</v>
      </c>
      <c r="C816" s="1" t="s">
        <v>53</v>
      </c>
      <c r="D816" s="1">
        <v>0</v>
      </c>
      <c r="E816" s="1" t="s">
        <v>25</v>
      </c>
    </row>
    <row r="817" spans="1:5" ht="18" x14ac:dyDescent="0.35">
      <c r="A817" s="1" t="s">
        <v>855</v>
      </c>
      <c r="B817" s="1">
        <v>45</v>
      </c>
      <c r="C817" s="1" t="s">
        <v>53</v>
      </c>
      <c r="D817" s="1">
        <v>0</v>
      </c>
      <c r="E817" s="1" t="s">
        <v>45</v>
      </c>
    </row>
    <row r="818" spans="1:5" ht="18" x14ac:dyDescent="0.35">
      <c r="A818" s="1" t="s">
        <v>856</v>
      </c>
      <c r="B818" s="1">
        <v>40</v>
      </c>
      <c r="C818" s="1" t="s">
        <v>53</v>
      </c>
      <c r="D818" s="1">
        <v>7</v>
      </c>
      <c r="E818" s="1" t="s">
        <v>62</v>
      </c>
    </row>
    <row r="819" spans="1:5" ht="18" x14ac:dyDescent="0.35">
      <c r="A819" s="1" t="s">
        <v>857</v>
      </c>
      <c r="B819" s="1">
        <v>52</v>
      </c>
      <c r="C819" s="1" t="s">
        <v>22</v>
      </c>
      <c r="D819" s="1">
        <v>6</v>
      </c>
      <c r="E819" s="1" t="s">
        <v>62</v>
      </c>
    </row>
    <row r="820" spans="1:5" ht="18" x14ac:dyDescent="0.35">
      <c r="A820" s="1" t="s">
        <v>858</v>
      </c>
      <c r="B820" s="1">
        <v>32</v>
      </c>
      <c r="C820" s="1" t="s">
        <v>22</v>
      </c>
      <c r="D820" s="1">
        <v>9</v>
      </c>
      <c r="E820" s="1" t="s">
        <v>25</v>
      </c>
    </row>
    <row r="821" spans="1:5" ht="18" x14ac:dyDescent="0.35">
      <c r="A821" s="1" t="s">
        <v>859</v>
      </c>
      <c r="B821" s="1">
        <v>71</v>
      </c>
      <c r="C821" s="1" t="s">
        <v>32</v>
      </c>
      <c r="D821" s="1">
        <v>5</v>
      </c>
      <c r="E821" s="1" t="s">
        <v>45</v>
      </c>
    </row>
    <row r="822" spans="1:5" ht="18" x14ac:dyDescent="0.35">
      <c r="A822" s="1" t="s">
        <v>860</v>
      </c>
      <c r="B822" s="1">
        <v>65</v>
      </c>
      <c r="C822" s="1" t="s">
        <v>53</v>
      </c>
      <c r="D822" s="1">
        <v>1</v>
      </c>
      <c r="E822" s="1" t="s">
        <v>45</v>
      </c>
    </row>
    <row r="823" spans="1:5" ht="18" x14ac:dyDescent="0.35">
      <c r="A823" s="1" t="s">
        <v>861</v>
      </c>
      <c r="B823" s="1">
        <v>35</v>
      </c>
      <c r="C823" s="1" t="s">
        <v>32</v>
      </c>
      <c r="D823" s="1">
        <v>10</v>
      </c>
      <c r="E823" s="1" t="s">
        <v>25</v>
      </c>
    </row>
    <row r="824" spans="1:5" ht="18" x14ac:dyDescent="0.35">
      <c r="A824" s="1" t="s">
        <v>862</v>
      </c>
      <c r="B824" s="1">
        <v>18</v>
      </c>
      <c r="C824" s="1" t="s">
        <v>32</v>
      </c>
      <c r="D824" s="1">
        <v>4</v>
      </c>
      <c r="E824" s="1" t="s">
        <v>25</v>
      </c>
    </row>
    <row r="825" spans="1:5" ht="18" x14ac:dyDescent="0.35">
      <c r="A825" s="1" t="s">
        <v>863</v>
      </c>
      <c r="B825" s="1">
        <v>35</v>
      </c>
      <c r="C825" s="1" t="s">
        <v>32</v>
      </c>
      <c r="D825" s="1">
        <v>6</v>
      </c>
      <c r="E825" s="1" t="s">
        <v>40</v>
      </c>
    </row>
    <row r="826" spans="1:5" ht="18" x14ac:dyDescent="0.35">
      <c r="A826" s="1" t="s">
        <v>864</v>
      </c>
      <c r="B826" s="1">
        <v>26</v>
      </c>
      <c r="C826" s="1" t="s">
        <v>32</v>
      </c>
      <c r="D826" s="1">
        <v>8</v>
      </c>
      <c r="E826" s="1" t="s">
        <v>40</v>
      </c>
    </row>
    <row r="827" spans="1:5" ht="18" x14ac:dyDescent="0.35">
      <c r="A827" s="1" t="s">
        <v>865</v>
      </c>
      <c r="B827" s="1">
        <v>35</v>
      </c>
      <c r="C827" s="1" t="s">
        <v>53</v>
      </c>
      <c r="D827" s="1">
        <v>2</v>
      </c>
      <c r="E827" s="1" t="s">
        <v>45</v>
      </c>
    </row>
    <row r="828" spans="1:5" ht="18" x14ac:dyDescent="0.35">
      <c r="A828" s="1" t="s">
        <v>866</v>
      </c>
      <c r="B828" s="1">
        <v>26</v>
      </c>
      <c r="C828" s="1" t="s">
        <v>22</v>
      </c>
      <c r="D828" s="1">
        <v>7</v>
      </c>
      <c r="E828" s="1" t="s">
        <v>45</v>
      </c>
    </row>
    <row r="829" spans="1:5" ht="18" x14ac:dyDescent="0.35">
      <c r="A829" s="1" t="s">
        <v>867</v>
      </c>
      <c r="B829" s="1">
        <v>27</v>
      </c>
      <c r="C829" s="1" t="s">
        <v>32</v>
      </c>
      <c r="D829" s="1">
        <v>4</v>
      </c>
      <c r="E829" s="1" t="s">
        <v>25</v>
      </c>
    </row>
    <row r="830" spans="1:5" ht="18" x14ac:dyDescent="0.35">
      <c r="A830" s="1" t="s">
        <v>868</v>
      </c>
      <c r="B830" s="1">
        <v>30</v>
      </c>
      <c r="C830" s="1" t="s">
        <v>32</v>
      </c>
      <c r="D830" s="1">
        <v>0</v>
      </c>
      <c r="E830" s="1" t="s">
        <v>45</v>
      </c>
    </row>
    <row r="831" spans="1:5" ht="18" x14ac:dyDescent="0.35">
      <c r="A831" s="1" t="s">
        <v>869</v>
      </c>
      <c r="B831" s="1">
        <v>18</v>
      </c>
      <c r="C831" s="1" t="s">
        <v>22</v>
      </c>
      <c r="D831" s="1">
        <v>10</v>
      </c>
      <c r="E831" s="1" t="s">
        <v>62</v>
      </c>
    </row>
    <row r="832" spans="1:5" ht="18" x14ac:dyDescent="0.35">
      <c r="A832" s="1" t="s">
        <v>870</v>
      </c>
      <c r="B832" s="1">
        <v>36</v>
      </c>
      <c r="C832" s="1" t="s">
        <v>53</v>
      </c>
      <c r="D832" s="1">
        <v>4</v>
      </c>
      <c r="E832" s="1" t="s">
        <v>40</v>
      </c>
    </row>
    <row r="833" spans="1:5" ht="18" x14ac:dyDescent="0.35">
      <c r="A833" s="1" t="s">
        <v>871</v>
      </c>
      <c r="B833" s="1">
        <v>40</v>
      </c>
      <c r="C833" s="1" t="s">
        <v>53</v>
      </c>
      <c r="D833" s="1">
        <v>9</v>
      </c>
      <c r="E833" s="1" t="s">
        <v>45</v>
      </c>
    </row>
    <row r="834" spans="1:5" ht="18" x14ac:dyDescent="0.35">
      <c r="A834" s="1" t="s">
        <v>872</v>
      </c>
      <c r="B834" s="1">
        <v>33</v>
      </c>
      <c r="C834" s="1" t="s">
        <v>53</v>
      </c>
      <c r="D834" s="1">
        <v>8</v>
      </c>
      <c r="E834" s="1" t="s">
        <v>25</v>
      </c>
    </row>
    <row r="835" spans="1:5" ht="18" x14ac:dyDescent="0.35">
      <c r="A835" s="1" t="s">
        <v>873</v>
      </c>
      <c r="B835" s="1">
        <v>43</v>
      </c>
      <c r="C835" s="1" t="s">
        <v>22</v>
      </c>
      <c r="D835" s="1">
        <v>10</v>
      </c>
      <c r="E835" s="1" t="s">
        <v>25</v>
      </c>
    </row>
    <row r="836" spans="1:5" ht="18" x14ac:dyDescent="0.35">
      <c r="A836" s="1" t="s">
        <v>874</v>
      </c>
      <c r="B836" s="1">
        <v>38</v>
      </c>
      <c r="C836" s="1" t="s">
        <v>32</v>
      </c>
      <c r="D836" s="1">
        <v>0</v>
      </c>
      <c r="E836" s="1" t="s">
        <v>40</v>
      </c>
    </row>
    <row r="837" spans="1:5" ht="18" x14ac:dyDescent="0.35">
      <c r="A837" s="1" t="s">
        <v>875</v>
      </c>
      <c r="B837" s="1">
        <v>55</v>
      </c>
      <c r="C837" s="1" t="s">
        <v>22</v>
      </c>
      <c r="D837" s="1">
        <v>7</v>
      </c>
      <c r="E837" s="1" t="s">
        <v>40</v>
      </c>
    </row>
    <row r="838" spans="1:5" ht="18" x14ac:dyDescent="0.35">
      <c r="A838" s="1" t="s">
        <v>876</v>
      </c>
      <c r="B838" s="1">
        <v>67</v>
      </c>
      <c r="C838" s="1" t="s">
        <v>53</v>
      </c>
      <c r="D838" s="1">
        <v>3</v>
      </c>
      <c r="E838" s="1" t="s">
        <v>40</v>
      </c>
    </row>
    <row r="839" spans="1:5" ht="18" x14ac:dyDescent="0.35">
      <c r="A839" s="1" t="s">
        <v>877</v>
      </c>
      <c r="B839" s="1">
        <v>47</v>
      </c>
      <c r="C839" s="1" t="s">
        <v>53</v>
      </c>
      <c r="D839" s="1">
        <v>5</v>
      </c>
      <c r="E839" s="1" t="s">
        <v>25</v>
      </c>
    </row>
    <row r="840" spans="1:5" ht="18" x14ac:dyDescent="0.35">
      <c r="A840" s="1" t="s">
        <v>878</v>
      </c>
      <c r="B840" s="1">
        <v>40</v>
      </c>
      <c r="C840" s="1" t="s">
        <v>32</v>
      </c>
      <c r="D840" s="1">
        <v>7</v>
      </c>
      <c r="E840" s="1" t="s">
        <v>45</v>
      </c>
    </row>
    <row r="841" spans="1:5" ht="18" x14ac:dyDescent="0.35">
      <c r="A841" s="1">
        <v>67919263</v>
      </c>
      <c r="B841" s="1">
        <v>26</v>
      </c>
      <c r="C841" s="1" t="s">
        <v>22</v>
      </c>
      <c r="D841" s="1">
        <v>0</v>
      </c>
      <c r="E841" s="1" t="s">
        <v>45</v>
      </c>
    </row>
    <row r="842" spans="1:5" ht="18" x14ac:dyDescent="0.35">
      <c r="A842" s="1" t="s">
        <v>879</v>
      </c>
      <c r="B842" s="1">
        <v>63</v>
      </c>
      <c r="C842" s="1" t="s">
        <v>32</v>
      </c>
      <c r="D842" s="1">
        <v>0</v>
      </c>
      <c r="E842" s="1" t="s">
        <v>40</v>
      </c>
    </row>
    <row r="843" spans="1:5" ht="18" x14ac:dyDescent="0.35">
      <c r="A843" s="1" t="s">
        <v>880</v>
      </c>
      <c r="B843" s="1">
        <v>48</v>
      </c>
      <c r="C843" s="1" t="s">
        <v>22</v>
      </c>
      <c r="D843" s="1">
        <v>5</v>
      </c>
      <c r="E843" s="1" t="s">
        <v>40</v>
      </c>
    </row>
    <row r="844" spans="1:5" ht="18" x14ac:dyDescent="0.35">
      <c r="A844" s="2" t="s">
        <v>881</v>
      </c>
      <c r="B844" s="1">
        <v>58</v>
      </c>
      <c r="C844" s="1" t="s">
        <v>32</v>
      </c>
      <c r="D844" s="1">
        <v>9</v>
      </c>
      <c r="E844" s="1" t="s">
        <v>62</v>
      </c>
    </row>
    <row r="845" spans="1:5" ht="18" x14ac:dyDescent="0.35">
      <c r="A845" s="1" t="s">
        <v>882</v>
      </c>
      <c r="B845" s="1">
        <v>21</v>
      </c>
      <c r="C845" s="1" t="s">
        <v>22</v>
      </c>
      <c r="D845" s="1">
        <v>8</v>
      </c>
      <c r="E845" s="1" t="s">
        <v>40</v>
      </c>
    </row>
    <row r="846" spans="1:5" ht="18" x14ac:dyDescent="0.35">
      <c r="A846" s="1" t="s">
        <v>883</v>
      </c>
      <c r="B846" s="1">
        <v>63</v>
      </c>
      <c r="C846" s="1" t="s">
        <v>53</v>
      </c>
      <c r="D846" s="1">
        <v>8</v>
      </c>
      <c r="E846" s="1" t="s">
        <v>40</v>
      </c>
    </row>
    <row r="847" spans="1:5" ht="18" x14ac:dyDescent="0.35">
      <c r="A847" s="1" t="s">
        <v>884</v>
      </c>
      <c r="B847" s="1">
        <v>44</v>
      </c>
      <c r="C847" s="1" t="s">
        <v>53</v>
      </c>
      <c r="D847" s="1">
        <v>3</v>
      </c>
      <c r="E847" s="1" t="s">
        <v>25</v>
      </c>
    </row>
    <row r="848" spans="1:5" ht="18" x14ac:dyDescent="0.35">
      <c r="A848" s="1" t="s">
        <v>885</v>
      </c>
      <c r="B848" s="1">
        <v>25</v>
      </c>
      <c r="C848" s="1" t="s">
        <v>22</v>
      </c>
      <c r="D848" s="1">
        <v>4</v>
      </c>
      <c r="E848" s="1" t="s">
        <v>45</v>
      </c>
    </row>
    <row r="849" spans="1:5" ht="18" x14ac:dyDescent="0.35">
      <c r="A849" s="1" t="s">
        <v>886</v>
      </c>
      <c r="B849" s="1">
        <v>61</v>
      </c>
      <c r="C849" s="1" t="s">
        <v>22</v>
      </c>
      <c r="D849" s="1">
        <v>7</v>
      </c>
      <c r="E849" s="1" t="s">
        <v>45</v>
      </c>
    </row>
    <row r="850" spans="1:5" ht="18" x14ac:dyDescent="0.35">
      <c r="A850" s="1" t="s">
        <v>887</v>
      </c>
      <c r="B850" s="1">
        <v>20</v>
      </c>
      <c r="C850" s="1" t="s">
        <v>32</v>
      </c>
      <c r="D850" s="1">
        <v>2</v>
      </c>
      <c r="E850" s="1" t="s">
        <v>45</v>
      </c>
    </row>
    <row r="851" spans="1:5" ht="18" x14ac:dyDescent="0.35">
      <c r="A851" s="1" t="s">
        <v>888</v>
      </c>
      <c r="B851" s="1">
        <v>46</v>
      </c>
      <c r="C851" s="1" t="s">
        <v>53</v>
      </c>
      <c r="D851" s="1">
        <v>9</v>
      </c>
      <c r="E851" s="1" t="s">
        <v>40</v>
      </c>
    </row>
    <row r="852" spans="1:5" ht="18" x14ac:dyDescent="0.35">
      <c r="A852" s="1" t="s">
        <v>889</v>
      </c>
      <c r="B852" s="1">
        <v>38</v>
      </c>
      <c r="C852" s="1" t="s">
        <v>22</v>
      </c>
      <c r="D852" s="1">
        <v>2</v>
      </c>
      <c r="E852" s="1" t="s">
        <v>25</v>
      </c>
    </row>
    <row r="853" spans="1:5" ht="18" x14ac:dyDescent="0.35">
      <c r="A853" s="1" t="s">
        <v>890</v>
      </c>
      <c r="B853" s="1">
        <v>73</v>
      </c>
      <c r="C853" s="1" t="s">
        <v>32</v>
      </c>
      <c r="D853" s="1">
        <v>4</v>
      </c>
      <c r="E853" s="1" t="s">
        <v>40</v>
      </c>
    </row>
    <row r="854" spans="1:5" ht="18" x14ac:dyDescent="0.35">
      <c r="A854" s="1" t="s">
        <v>891</v>
      </c>
      <c r="B854" s="1">
        <v>20</v>
      </c>
      <c r="C854" s="1" t="s">
        <v>53</v>
      </c>
      <c r="D854" s="1">
        <v>9</v>
      </c>
      <c r="E854" s="1" t="s">
        <v>40</v>
      </c>
    </row>
    <row r="855" spans="1:5" ht="18" x14ac:dyDescent="0.35">
      <c r="A855" s="1" t="s">
        <v>892</v>
      </c>
      <c r="B855" s="1">
        <v>64</v>
      </c>
      <c r="C855" s="1" t="s">
        <v>53</v>
      </c>
      <c r="D855" s="1">
        <v>8</v>
      </c>
      <c r="E855" s="1" t="s">
        <v>45</v>
      </c>
    </row>
    <row r="856" spans="1:5" ht="18" x14ac:dyDescent="0.35">
      <c r="A856" s="1" t="s">
        <v>893</v>
      </c>
      <c r="B856" s="1">
        <v>69</v>
      </c>
      <c r="C856" s="1" t="s">
        <v>22</v>
      </c>
      <c r="D856" s="1">
        <v>5</v>
      </c>
      <c r="E856" s="1" t="s">
        <v>45</v>
      </c>
    </row>
    <row r="857" spans="1:5" ht="18" x14ac:dyDescent="0.35">
      <c r="A857" s="1" t="s">
        <v>894</v>
      </c>
      <c r="B857" s="1">
        <v>36</v>
      </c>
      <c r="C857" s="1" t="s">
        <v>32</v>
      </c>
      <c r="D857" s="1">
        <v>4</v>
      </c>
      <c r="E857" s="1" t="s">
        <v>25</v>
      </c>
    </row>
    <row r="858" spans="1:5" ht="18" x14ac:dyDescent="0.35">
      <c r="A858" s="1" t="s">
        <v>895</v>
      </c>
      <c r="B858" s="1">
        <v>73</v>
      </c>
      <c r="C858" s="1" t="s">
        <v>32</v>
      </c>
      <c r="D858" s="1">
        <v>3</v>
      </c>
      <c r="E858" s="1" t="s">
        <v>40</v>
      </c>
    </row>
    <row r="859" spans="1:5" ht="18" x14ac:dyDescent="0.35">
      <c r="A859" s="1" t="s">
        <v>896</v>
      </c>
      <c r="B859" s="1">
        <v>62</v>
      </c>
      <c r="C859" s="1" t="s">
        <v>53</v>
      </c>
      <c r="D859" s="1">
        <v>4</v>
      </c>
      <c r="E859" s="1" t="s">
        <v>45</v>
      </c>
    </row>
    <row r="860" spans="1:5" ht="18" x14ac:dyDescent="0.35">
      <c r="A860" s="1" t="s">
        <v>897</v>
      </c>
      <c r="B860" s="1">
        <v>31</v>
      </c>
      <c r="C860" s="1" t="s">
        <v>53</v>
      </c>
      <c r="D860" s="1">
        <v>0</v>
      </c>
      <c r="E860" s="1" t="s">
        <v>62</v>
      </c>
    </row>
    <row r="861" spans="1:5" ht="18" x14ac:dyDescent="0.35">
      <c r="A861" s="1" t="s">
        <v>898</v>
      </c>
      <c r="B861" s="1">
        <v>37</v>
      </c>
      <c r="C861" s="1" t="s">
        <v>22</v>
      </c>
      <c r="D861" s="1">
        <v>0</v>
      </c>
      <c r="E861" s="1" t="s">
        <v>40</v>
      </c>
    </row>
    <row r="862" spans="1:5" ht="18" x14ac:dyDescent="0.35">
      <c r="A862" s="1" t="s">
        <v>899</v>
      </c>
      <c r="B862" s="1">
        <v>69</v>
      </c>
      <c r="C862" s="1" t="s">
        <v>32</v>
      </c>
      <c r="D862" s="1">
        <v>3</v>
      </c>
      <c r="E862" s="1" t="s">
        <v>62</v>
      </c>
    </row>
    <row r="863" spans="1:5" ht="18" x14ac:dyDescent="0.35">
      <c r="A863" s="1" t="s">
        <v>900</v>
      </c>
      <c r="B863" s="1">
        <v>71</v>
      </c>
      <c r="C863" s="1" t="s">
        <v>22</v>
      </c>
      <c r="D863" s="1">
        <v>1</v>
      </c>
      <c r="E863" s="1" t="s">
        <v>45</v>
      </c>
    </row>
    <row r="864" spans="1:5" ht="18" x14ac:dyDescent="0.35">
      <c r="A864" s="1" t="s">
        <v>901</v>
      </c>
      <c r="B864" s="1">
        <v>36</v>
      </c>
      <c r="C864" s="1" t="s">
        <v>53</v>
      </c>
      <c r="D864" s="1">
        <v>6</v>
      </c>
      <c r="E864" s="1" t="s">
        <v>45</v>
      </c>
    </row>
    <row r="865" spans="1:5" ht="18" x14ac:dyDescent="0.35">
      <c r="A865" s="1" t="s">
        <v>902</v>
      </c>
      <c r="B865" s="1">
        <v>45</v>
      </c>
      <c r="C865" s="1" t="s">
        <v>22</v>
      </c>
      <c r="D865" s="1">
        <v>10</v>
      </c>
      <c r="E865" s="1" t="s">
        <v>40</v>
      </c>
    </row>
    <row r="866" spans="1:5" ht="18" x14ac:dyDescent="0.35">
      <c r="A866" s="1" t="s">
        <v>903</v>
      </c>
      <c r="B866" s="1">
        <v>45</v>
      </c>
      <c r="C866" s="1" t="s">
        <v>22</v>
      </c>
      <c r="D866" s="1">
        <v>6</v>
      </c>
      <c r="E866" s="1" t="s">
        <v>45</v>
      </c>
    </row>
    <row r="867" spans="1:5" ht="18" x14ac:dyDescent="0.35">
      <c r="A867" s="1" t="s">
        <v>904</v>
      </c>
      <c r="B867" s="1">
        <v>30</v>
      </c>
      <c r="C867" s="1" t="s">
        <v>32</v>
      </c>
      <c r="D867" s="1">
        <v>0</v>
      </c>
      <c r="E867" s="1" t="s">
        <v>45</v>
      </c>
    </row>
    <row r="868" spans="1:5" ht="18" x14ac:dyDescent="0.35">
      <c r="A868" s="1" t="s">
        <v>905</v>
      </c>
      <c r="B868" s="1">
        <v>30</v>
      </c>
      <c r="C868" s="1" t="s">
        <v>32</v>
      </c>
      <c r="D868" s="1">
        <v>7</v>
      </c>
      <c r="E868" s="1" t="s">
        <v>40</v>
      </c>
    </row>
    <row r="869" spans="1:5" ht="18" x14ac:dyDescent="0.35">
      <c r="A869" s="1" t="s">
        <v>906</v>
      </c>
      <c r="B869" s="1">
        <v>31</v>
      </c>
      <c r="C869" s="1" t="s">
        <v>32</v>
      </c>
      <c r="D869" s="1">
        <v>0</v>
      </c>
      <c r="E869" s="1" t="s">
        <v>25</v>
      </c>
    </row>
    <row r="870" spans="1:5" ht="18" x14ac:dyDescent="0.35">
      <c r="A870" s="1" t="s">
        <v>907</v>
      </c>
      <c r="B870" s="1">
        <v>62</v>
      </c>
      <c r="C870" s="1" t="s">
        <v>32</v>
      </c>
      <c r="D870" s="1">
        <v>3</v>
      </c>
      <c r="E870" s="1" t="s">
        <v>25</v>
      </c>
    </row>
    <row r="871" spans="1:5" ht="18" x14ac:dyDescent="0.35">
      <c r="A871" s="1" t="s">
        <v>908</v>
      </c>
      <c r="B871" s="1">
        <v>72</v>
      </c>
      <c r="C871" s="1" t="s">
        <v>22</v>
      </c>
      <c r="D871" s="1">
        <v>10</v>
      </c>
      <c r="E871" s="1" t="s">
        <v>62</v>
      </c>
    </row>
    <row r="872" spans="1:5" ht="18" x14ac:dyDescent="0.35">
      <c r="A872" s="1" t="s">
        <v>909</v>
      </c>
      <c r="B872" s="1">
        <v>25</v>
      </c>
      <c r="C872" s="1" t="s">
        <v>53</v>
      </c>
      <c r="D872" s="1">
        <v>6</v>
      </c>
      <c r="E872" s="1" t="s">
        <v>25</v>
      </c>
    </row>
    <row r="873" spans="1:5" ht="18" x14ac:dyDescent="0.35">
      <c r="A873" s="1" t="s">
        <v>910</v>
      </c>
      <c r="B873" s="1">
        <v>51</v>
      </c>
      <c r="C873" s="1" t="s">
        <v>53</v>
      </c>
      <c r="D873" s="1">
        <v>1</v>
      </c>
      <c r="E873" s="1" t="s">
        <v>45</v>
      </c>
    </row>
    <row r="874" spans="1:5" ht="18" x14ac:dyDescent="0.35">
      <c r="A874" s="1" t="s">
        <v>911</v>
      </c>
      <c r="B874" s="1">
        <v>22</v>
      </c>
      <c r="C874" s="1" t="s">
        <v>22</v>
      </c>
      <c r="D874" s="1">
        <v>4</v>
      </c>
      <c r="E874" s="1" t="s">
        <v>40</v>
      </c>
    </row>
    <row r="875" spans="1:5" ht="18" x14ac:dyDescent="0.35">
      <c r="A875" s="1" t="s">
        <v>912</v>
      </c>
      <c r="B875" s="1">
        <v>37</v>
      </c>
      <c r="C875" s="1" t="s">
        <v>53</v>
      </c>
      <c r="D875" s="1">
        <v>6</v>
      </c>
      <c r="E875" s="1" t="s">
        <v>25</v>
      </c>
    </row>
    <row r="876" spans="1:5" ht="18" x14ac:dyDescent="0.35">
      <c r="A876" s="1" t="s">
        <v>913</v>
      </c>
      <c r="B876" s="1">
        <v>29</v>
      </c>
      <c r="C876" s="1" t="s">
        <v>53</v>
      </c>
      <c r="D876" s="1">
        <v>0</v>
      </c>
      <c r="E876" s="1" t="s">
        <v>45</v>
      </c>
    </row>
    <row r="877" spans="1:5" ht="18" x14ac:dyDescent="0.35">
      <c r="A877" s="1" t="s">
        <v>914</v>
      </c>
      <c r="B877" s="1">
        <v>66</v>
      </c>
      <c r="C877" s="1" t="s">
        <v>22</v>
      </c>
      <c r="D877" s="1">
        <v>1</v>
      </c>
      <c r="E877" s="1" t="s">
        <v>40</v>
      </c>
    </row>
    <row r="878" spans="1:5" ht="18" x14ac:dyDescent="0.35">
      <c r="A878" s="1" t="s">
        <v>915</v>
      </c>
      <c r="B878" s="1">
        <v>47</v>
      </c>
      <c r="C878" s="1" t="s">
        <v>22</v>
      </c>
      <c r="D878" s="1">
        <v>0</v>
      </c>
      <c r="E878" s="1" t="s">
        <v>25</v>
      </c>
    </row>
    <row r="879" spans="1:5" ht="18" x14ac:dyDescent="0.35">
      <c r="A879" s="1" t="s">
        <v>916</v>
      </c>
      <c r="B879" s="1">
        <v>30</v>
      </c>
      <c r="C879" s="1" t="s">
        <v>32</v>
      </c>
      <c r="D879" s="1">
        <v>8</v>
      </c>
      <c r="E879" s="1" t="s">
        <v>40</v>
      </c>
    </row>
    <row r="880" spans="1:5" ht="18" x14ac:dyDescent="0.35">
      <c r="A880" s="1" t="s">
        <v>917</v>
      </c>
      <c r="B880" s="1">
        <v>61</v>
      </c>
      <c r="C880" s="1" t="s">
        <v>53</v>
      </c>
      <c r="D880" s="1">
        <v>10</v>
      </c>
      <c r="E880" s="1" t="s">
        <v>45</v>
      </c>
    </row>
    <row r="881" spans="1:5" ht="18" x14ac:dyDescent="0.35">
      <c r="A881" s="1" t="s">
        <v>918</v>
      </c>
      <c r="B881" s="1">
        <v>21</v>
      </c>
      <c r="C881" s="1" t="s">
        <v>22</v>
      </c>
      <c r="D881" s="1">
        <v>7</v>
      </c>
      <c r="E881" s="1" t="s">
        <v>40</v>
      </c>
    </row>
    <row r="882" spans="1:5" ht="18" x14ac:dyDescent="0.35">
      <c r="A882" s="1" t="s">
        <v>919</v>
      </c>
      <c r="B882" s="1">
        <v>44</v>
      </c>
      <c r="C882" s="1" t="s">
        <v>53</v>
      </c>
      <c r="D882" s="1">
        <v>8</v>
      </c>
      <c r="E882" s="1" t="s">
        <v>25</v>
      </c>
    </row>
    <row r="883" spans="1:5" ht="18" x14ac:dyDescent="0.35">
      <c r="A883" s="1" t="s">
        <v>920</v>
      </c>
      <c r="B883" s="1">
        <v>64</v>
      </c>
      <c r="C883" s="1" t="s">
        <v>22</v>
      </c>
      <c r="D883" s="1">
        <v>2</v>
      </c>
      <c r="E883" s="1" t="s">
        <v>25</v>
      </c>
    </row>
    <row r="884" spans="1:5" ht="18" x14ac:dyDescent="0.35">
      <c r="A884" s="1" t="s">
        <v>921</v>
      </c>
      <c r="B884" s="1">
        <v>63</v>
      </c>
      <c r="C884" s="1" t="s">
        <v>53</v>
      </c>
      <c r="D884" s="1">
        <v>7</v>
      </c>
      <c r="E884" s="1" t="s">
        <v>25</v>
      </c>
    </row>
    <row r="885" spans="1:5" ht="18" x14ac:dyDescent="0.35">
      <c r="A885" s="1" t="s">
        <v>922</v>
      </c>
      <c r="B885" s="1">
        <v>31</v>
      </c>
      <c r="C885" s="1" t="s">
        <v>53</v>
      </c>
      <c r="D885" s="1">
        <v>3</v>
      </c>
      <c r="E885" s="1" t="s">
        <v>40</v>
      </c>
    </row>
    <row r="886" spans="1:5" ht="18" x14ac:dyDescent="0.35">
      <c r="A886" s="1" t="s">
        <v>923</v>
      </c>
      <c r="B886" s="1">
        <v>55</v>
      </c>
      <c r="C886" s="1" t="s">
        <v>22</v>
      </c>
      <c r="D886" s="1">
        <v>9</v>
      </c>
      <c r="E886" s="1" t="s">
        <v>45</v>
      </c>
    </row>
    <row r="887" spans="1:5" ht="18" x14ac:dyDescent="0.35">
      <c r="A887" s="1" t="s">
        <v>924</v>
      </c>
      <c r="B887" s="1">
        <v>69</v>
      </c>
      <c r="C887" s="1" t="s">
        <v>22</v>
      </c>
      <c r="D887" s="1">
        <v>8</v>
      </c>
      <c r="E887" s="1" t="s">
        <v>62</v>
      </c>
    </row>
    <row r="888" spans="1:5" ht="18" x14ac:dyDescent="0.35">
      <c r="A888" s="1" t="s">
        <v>925</v>
      </c>
      <c r="B888" s="1">
        <v>21</v>
      </c>
      <c r="C888" s="1" t="s">
        <v>32</v>
      </c>
      <c r="D888" s="1">
        <v>7</v>
      </c>
      <c r="E888" s="1" t="s">
        <v>40</v>
      </c>
    </row>
    <row r="889" spans="1:5" ht="18" x14ac:dyDescent="0.35">
      <c r="A889" s="1" t="s">
        <v>926</v>
      </c>
      <c r="B889" s="1">
        <v>46</v>
      </c>
      <c r="C889" s="1" t="s">
        <v>22</v>
      </c>
      <c r="D889" s="1">
        <v>8</v>
      </c>
      <c r="E889" s="1" t="s">
        <v>62</v>
      </c>
    </row>
    <row r="890" spans="1:5" ht="18" x14ac:dyDescent="0.35">
      <c r="A890" s="1" t="s">
        <v>927</v>
      </c>
      <c r="B890" s="1">
        <v>41</v>
      </c>
      <c r="C890" s="1" t="s">
        <v>53</v>
      </c>
      <c r="D890" s="1">
        <v>9</v>
      </c>
      <c r="E890" s="1" t="s">
        <v>40</v>
      </c>
    </row>
    <row r="891" spans="1:5" ht="18" x14ac:dyDescent="0.35">
      <c r="A891" s="1" t="s">
        <v>928</v>
      </c>
      <c r="B891" s="1">
        <v>50</v>
      </c>
      <c r="C891" s="1" t="s">
        <v>22</v>
      </c>
      <c r="D891" s="1">
        <v>0</v>
      </c>
      <c r="E891" s="1" t="s">
        <v>40</v>
      </c>
    </row>
    <row r="892" spans="1:5" ht="18" x14ac:dyDescent="0.35">
      <c r="A892" s="1" t="s">
        <v>929</v>
      </c>
      <c r="B892" s="1">
        <v>48</v>
      </c>
      <c r="C892" s="1" t="s">
        <v>22</v>
      </c>
      <c r="D892" s="1">
        <v>2</v>
      </c>
      <c r="E892" s="1" t="s">
        <v>25</v>
      </c>
    </row>
    <row r="893" spans="1:5" ht="18" x14ac:dyDescent="0.35">
      <c r="A893" s="1" t="s">
        <v>930</v>
      </c>
      <c r="B893" s="1">
        <v>25</v>
      </c>
      <c r="C893" s="1" t="s">
        <v>53</v>
      </c>
      <c r="D893" s="1">
        <v>9</v>
      </c>
      <c r="E893" s="1" t="s">
        <v>45</v>
      </c>
    </row>
    <row r="894" spans="1:5" ht="18" x14ac:dyDescent="0.35">
      <c r="A894" s="1" t="s">
        <v>931</v>
      </c>
      <c r="B894" s="1">
        <v>51</v>
      </c>
      <c r="C894" s="1" t="s">
        <v>53</v>
      </c>
      <c r="D894" s="1">
        <v>6</v>
      </c>
      <c r="E894" s="1" t="s">
        <v>45</v>
      </c>
    </row>
    <row r="895" spans="1:5" ht="18" x14ac:dyDescent="0.35">
      <c r="A895" s="1" t="s">
        <v>932</v>
      </c>
      <c r="B895" s="1">
        <v>75</v>
      </c>
      <c r="C895" s="1" t="s">
        <v>32</v>
      </c>
      <c r="D895" s="1">
        <v>5</v>
      </c>
      <c r="E895" s="1" t="s">
        <v>40</v>
      </c>
    </row>
    <row r="896" spans="1:5" ht="18" x14ac:dyDescent="0.35">
      <c r="A896" s="1" t="s">
        <v>933</v>
      </c>
      <c r="B896" s="1">
        <v>19</v>
      </c>
      <c r="C896" s="1" t="s">
        <v>22</v>
      </c>
      <c r="D896" s="1">
        <v>6</v>
      </c>
      <c r="E896" s="1" t="s">
        <v>25</v>
      </c>
    </row>
    <row r="897" spans="1:5" ht="18" x14ac:dyDescent="0.35">
      <c r="A897" s="1" t="s">
        <v>934</v>
      </c>
      <c r="B897" s="1">
        <v>45</v>
      </c>
      <c r="C897" s="1" t="s">
        <v>53</v>
      </c>
      <c r="D897" s="1">
        <v>3</v>
      </c>
      <c r="E897" s="1" t="s">
        <v>40</v>
      </c>
    </row>
    <row r="898" spans="1:5" ht="18" x14ac:dyDescent="0.35">
      <c r="A898" s="1" t="s">
        <v>935</v>
      </c>
      <c r="B898" s="1">
        <v>64</v>
      </c>
      <c r="C898" s="1" t="s">
        <v>53</v>
      </c>
      <c r="D898" s="1">
        <v>4</v>
      </c>
      <c r="E898" s="1" t="s">
        <v>40</v>
      </c>
    </row>
    <row r="899" spans="1:5" ht="18" x14ac:dyDescent="0.35">
      <c r="A899" s="1" t="s">
        <v>936</v>
      </c>
      <c r="B899" s="1">
        <v>19</v>
      </c>
      <c r="C899" s="1" t="s">
        <v>53</v>
      </c>
      <c r="D899" s="1">
        <v>0</v>
      </c>
      <c r="E899" s="1" t="s">
        <v>45</v>
      </c>
    </row>
    <row r="900" spans="1:5" ht="18" x14ac:dyDescent="0.35">
      <c r="A900" s="1" t="s">
        <v>937</v>
      </c>
      <c r="B900" s="1">
        <v>20</v>
      </c>
      <c r="C900" s="1" t="s">
        <v>32</v>
      </c>
      <c r="D900" s="1">
        <v>5</v>
      </c>
      <c r="E900" s="1" t="s">
        <v>62</v>
      </c>
    </row>
    <row r="901" spans="1:5" ht="18" x14ac:dyDescent="0.35">
      <c r="A901" s="1" t="s">
        <v>938</v>
      </c>
      <c r="B901" s="1">
        <v>58</v>
      </c>
      <c r="C901" s="1" t="s">
        <v>32</v>
      </c>
      <c r="D901" s="1">
        <v>2</v>
      </c>
      <c r="E901" s="1" t="s">
        <v>62</v>
      </c>
    </row>
    <row r="902" spans="1:5" ht="18" x14ac:dyDescent="0.35">
      <c r="A902" s="1" t="s">
        <v>939</v>
      </c>
      <c r="B902" s="1">
        <v>60</v>
      </c>
      <c r="C902" s="1" t="s">
        <v>32</v>
      </c>
      <c r="D902" s="1">
        <v>2</v>
      </c>
      <c r="E902" s="1" t="s">
        <v>40</v>
      </c>
    </row>
    <row r="903" spans="1:5" ht="18" x14ac:dyDescent="0.35">
      <c r="A903" s="1" t="s">
        <v>940</v>
      </c>
      <c r="B903" s="1">
        <v>19</v>
      </c>
      <c r="C903" s="1" t="s">
        <v>22</v>
      </c>
      <c r="D903" s="1">
        <v>2</v>
      </c>
      <c r="E903" s="1" t="s">
        <v>25</v>
      </c>
    </row>
    <row r="904" spans="1:5" ht="18" x14ac:dyDescent="0.35">
      <c r="A904" s="1" t="s">
        <v>941</v>
      </c>
      <c r="B904" s="1">
        <v>33</v>
      </c>
      <c r="C904" s="1" t="s">
        <v>53</v>
      </c>
      <c r="D904" s="1">
        <v>3</v>
      </c>
      <c r="E904" s="1" t="s">
        <v>45</v>
      </c>
    </row>
    <row r="905" spans="1:5" ht="18" x14ac:dyDescent="0.35">
      <c r="A905" s="1" t="s">
        <v>942</v>
      </c>
      <c r="B905" s="1">
        <v>51</v>
      </c>
      <c r="C905" s="1" t="s">
        <v>22</v>
      </c>
      <c r="D905" s="1">
        <v>9</v>
      </c>
      <c r="E905" s="1" t="s">
        <v>62</v>
      </c>
    </row>
    <row r="906" spans="1:5" ht="18" x14ac:dyDescent="0.35">
      <c r="A906" s="1" t="s">
        <v>943</v>
      </c>
      <c r="B906" s="1">
        <v>33</v>
      </c>
      <c r="C906" s="1" t="s">
        <v>53</v>
      </c>
      <c r="D906" s="1">
        <v>6</v>
      </c>
      <c r="E906" s="1" t="s">
        <v>45</v>
      </c>
    </row>
    <row r="907" spans="1:5" ht="18" x14ac:dyDescent="0.35">
      <c r="A907" s="1" t="s">
        <v>944</v>
      </c>
      <c r="B907" s="1">
        <v>18</v>
      </c>
      <c r="C907" s="1" t="s">
        <v>22</v>
      </c>
      <c r="D907" s="1">
        <v>5</v>
      </c>
      <c r="E907" s="1" t="s">
        <v>40</v>
      </c>
    </row>
    <row r="908" spans="1:5" ht="18" x14ac:dyDescent="0.35">
      <c r="A908" s="1" t="s">
        <v>945</v>
      </c>
      <c r="B908" s="1">
        <v>49</v>
      </c>
      <c r="C908" s="1" t="s">
        <v>32</v>
      </c>
      <c r="D908" s="1">
        <v>2</v>
      </c>
      <c r="E908" s="1" t="s">
        <v>45</v>
      </c>
    </row>
    <row r="909" spans="1:5" ht="18" x14ac:dyDescent="0.35">
      <c r="A909" s="1" t="s">
        <v>946</v>
      </c>
      <c r="B909" s="1">
        <v>62</v>
      </c>
      <c r="C909" s="1" t="s">
        <v>53</v>
      </c>
      <c r="D909" s="1">
        <v>0</v>
      </c>
      <c r="E909" s="1" t="s">
        <v>40</v>
      </c>
    </row>
    <row r="910" spans="1:5" ht="18" x14ac:dyDescent="0.35">
      <c r="A910" s="1" t="s">
        <v>947</v>
      </c>
      <c r="B910" s="1">
        <v>57</v>
      </c>
      <c r="C910" s="1" t="s">
        <v>22</v>
      </c>
      <c r="D910" s="1">
        <v>1</v>
      </c>
      <c r="E910" s="1" t="s">
        <v>40</v>
      </c>
    </row>
    <row r="911" spans="1:5" ht="18" x14ac:dyDescent="0.35">
      <c r="A911" s="1" t="s">
        <v>948</v>
      </c>
      <c r="B911" s="1">
        <v>19</v>
      </c>
      <c r="C911" s="1" t="s">
        <v>22</v>
      </c>
      <c r="D911" s="1">
        <v>0</v>
      </c>
      <c r="E911" s="1" t="s">
        <v>40</v>
      </c>
    </row>
    <row r="912" spans="1:5" ht="18" x14ac:dyDescent="0.35">
      <c r="A912" s="1" t="s">
        <v>949</v>
      </c>
      <c r="B912" s="1">
        <v>33</v>
      </c>
      <c r="C912" s="1" t="s">
        <v>32</v>
      </c>
      <c r="D912" s="1">
        <v>0</v>
      </c>
      <c r="E912" s="1" t="s">
        <v>25</v>
      </c>
    </row>
    <row r="913" spans="1:5" ht="18" x14ac:dyDescent="0.35">
      <c r="A913" s="1" t="s">
        <v>950</v>
      </c>
      <c r="B913" s="1">
        <v>37</v>
      </c>
      <c r="C913" s="1" t="s">
        <v>32</v>
      </c>
      <c r="D913" s="1">
        <v>4</v>
      </c>
      <c r="E913" s="1" t="s">
        <v>40</v>
      </c>
    </row>
    <row r="914" spans="1:5" ht="18" x14ac:dyDescent="0.35">
      <c r="A914" s="1" t="s">
        <v>951</v>
      </c>
      <c r="B914" s="1">
        <v>45</v>
      </c>
      <c r="C914" s="1" t="s">
        <v>53</v>
      </c>
      <c r="D914" s="1">
        <v>2</v>
      </c>
      <c r="E914" s="1" t="s">
        <v>25</v>
      </c>
    </row>
    <row r="915" spans="1:5" ht="18" x14ac:dyDescent="0.35">
      <c r="A915" s="1" t="s">
        <v>952</v>
      </c>
      <c r="B915" s="1">
        <v>72</v>
      </c>
      <c r="C915" s="1" t="s">
        <v>32</v>
      </c>
      <c r="D915" s="1">
        <v>5</v>
      </c>
      <c r="E915" s="1" t="s">
        <v>45</v>
      </c>
    </row>
    <row r="916" spans="1:5" ht="18" x14ac:dyDescent="0.35">
      <c r="A916" s="1" t="s">
        <v>953</v>
      </c>
      <c r="B916" s="1">
        <v>19</v>
      </c>
      <c r="C916" s="1" t="s">
        <v>32</v>
      </c>
      <c r="D916" s="1">
        <v>2</v>
      </c>
      <c r="E916" s="1" t="s">
        <v>45</v>
      </c>
    </row>
    <row r="917" spans="1:5" ht="18" x14ac:dyDescent="0.35">
      <c r="A917" s="1" t="s">
        <v>954</v>
      </c>
      <c r="B917" s="1">
        <v>27</v>
      </c>
      <c r="C917" s="1" t="s">
        <v>22</v>
      </c>
      <c r="D917" s="1">
        <v>0</v>
      </c>
      <c r="E917" s="1" t="s">
        <v>62</v>
      </c>
    </row>
    <row r="918" spans="1:5" ht="18" x14ac:dyDescent="0.35">
      <c r="A918" s="1" t="s">
        <v>955</v>
      </c>
      <c r="B918" s="1">
        <v>60</v>
      </c>
      <c r="C918" s="1" t="s">
        <v>32</v>
      </c>
      <c r="D918" s="1">
        <v>4</v>
      </c>
      <c r="E918" s="1" t="s">
        <v>45</v>
      </c>
    </row>
    <row r="919" spans="1:5" ht="18" x14ac:dyDescent="0.35">
      <c r="A919" s="1" t="s">
        <v>956</v>
      </c>
      <c r="B919" s="1">
        <v>45</v>
      </c>
      <c r="C919" s="1" t="s">
        <v>53</v>
      </c>
      <c r="D919" s="1">
        <v>4</v>
      </c>
      <c r="E919" s="1" t="s">
        <v>40</v>
      </c>
    </row>
    <row r="920" spans="1:5" ht="18" x14ac:dyDescent="0.35">
      <c r="A920" s="2" t="s">
        <v>957</v>
      </c>
      <c r="B920" s="1">
        <v>52</v>
      </c>
      <c r="C920" s="1" t="s">
        <v>32</v>
      </c>
      <c r="D920" s="1">
        <v>4</v>
      </c>
      <c r="E920" s="1" t="s">
        <v>40</v>
      </c>
    </row>
    <row r="921" spans="1:5" ht="18" x14ac:dyDescent="0.35">
      <c r="A921" s="1" t="s">
        <v>958</v>
      </c>
      <c r="B921" s="1">
        <v>22</v>
      </c>
      <c r="C921" s="1" t="s">
        <v>22</v>
      </c>
      <c r="D921" s="1">
        <v>9</v>
      </c>
      <c r="E921" s="1" t="s">
        <v>25</v>
      </c>
    </row>
    <row r="922" spans="1:5" ht="18" x14ac:dyDescent="0.35">
      <c r="A922" s="1" t="s">
        <v>959</v>
      </c>
      <c r="B922" s="1">
        <v>43</v>
      </c>
      <c r="C922" s="1" t="s">
        <v>32</v>
      </c>
      <c r="D922" s="1">
        <v>4</v>
      </c>
      <c r="E922" s="1" t="s">
        <v>25</v>
      </c>
    </row>
    <row r="923" spans="1:5" ht="18" x14ac:dyDescent="0.35">
      <c r="A923" s="1" t="s">
        <v>960</v>
      </c>
      <c r="B923" s="1">
        <v>56</v>
      </c>
      <c r="C923" s="1" t="s">
        <v>53</v>
      </c>
      <c r="D923" s="1">
        <v>8</v>
      </c>
      <c r="E923" s="1" t="s">
        <v>62</v>
      </c>
    </row>
    <row r="924" spans="1:5" ht="18" x14ac:dyDescent="0.35">
      <c r="A924" s="1" t="s">
        <v>961</v>
      </c>
      <c r="B924" s="1">
        <v>45</v>
      </c>
      <c r="C924" s="1" t="s">
        <v>53</v>
      </c>
      <c r="D924" s="1">
        <v>4</v>
      </c>
      <c r="E924" s="1" t="s">
        <v>62</v>
      </c>
    </row>
    <row r="925" spans="1:5" ht="18" x14ac:dyDescent="0.35">
      <c r="A925" s="1" t="s">
        <v>962</v>
      </c>
      <c r="B925" s="1">
        <v>39</v>
      </c>
      <c r="C925" s="1" t="s">
        <v>22</v>
      </c>
      <c r="D925" s="1">
        <v>7</v>
      </c>
      <c r="E925" s="1" t="s">
        <v>45</v>
      </c>
    </row>
    <row r="926" spans="1:5" ht="18" x14ac:dyDescent="0.35">
      <c r="A926" s="1" t="s">
        <v>963</v>
      </c>
      <c r="B926" s="1">
        <v>54</v>
      </c>
      <c r="C926" s="1" t="s">
        <v>22</v>
      </c>
      <c r="D926" s="1">
        <v>4</v>
      </c>
      <c r="E926" s="1" t="s">
        <v>45</v>
      </c>
    </row>
    <row r="927" spans="1:5" ht="18" x14ac:dyDescent="0.35">
      <c r="A927" s="1" t="s">
        <v>964</v>
      </c>
      <c r="B927" s="1">
        <v>63</v>
      </c>
      <c r="C927" s="1" t="s">
        <v>32</v>
      </c>
      <c r="D927" s="1">
        <v>1</v>
      </c>
      <c r="E927" s="1" t="s">
        <v>25</v>
      </c>
    </row>
    <row r="928" spans="1:5" ht="18" x14ac:dyDescent="0.35">
      <c r="A928" s="1" t="s">
        <v>965</v>
      </c>
      <c r="B928" s="1">
        <v>73</v>
      </c>
      <c r="C928" s="1" t="s">
        <v>53</v>
      </c>
      <c r="D928" s="1">
        <v>4</v>
      </c>
      <c r="E928" s="1" t="s">
        <v>40</v>
      </c>
    </row>
    <row r="929" spans="1:5" ht="18" x14ac:dyDescent="0.35">
      <c r="A929" s="1" t="s">
        <v>966</v>
      </c>
      <c r="B929" s="1">
        <v>43</v>
      </c>
      <c r="C929" s="1" t="s">
        <v>32</v>
      </c>
      <c r="D929" s="1">
        <v>8</v>
      </c>
      <c r="E929" s="1" t="s">
        <v>25</v>
      </c>
    </row>
    <row r="930" spans="1:5" ht="18" x14ac:dyDescent="0.35">
      <c r="A930" s="1" t="s">
        <v>967</v>
      </c>
      <c r="B930" s="1">
        <v>42</v>
      </c>
      <c r="C930" s="1" t="s">
        <v>22</v>
      </c>
      <c r="D930" s="1">
        <v>2</v>
      </c>
      <c r="E930" s="1" t="s">
        <v>62</v>
      </c>
    </row>
    <row r="931" spans="1:5" ht="18" x14ac:dyDescent="0.35">
      <c r="A931" s="1" t="s">
        <v>968</v>
      </c>
      <c r="B931" s="1">
        <v>36</v>
      </c>
      <c r="C931" s="1" t="s">
        <v>53</v>
      </c>
      <c r="D931" s="1">
        <v>5</v>
      </c>
      <c r="E931" s="1" t="s">
        <v>62</v>
      </c>
    </row>
    <row r="932" spans="1:5" ht="18" x14ac:dyDescent="0.35">
      <c r="A932" s="2" t="s">
        <v>969</v>
      </c>
      <c r="B932" s="1">
        <v>35</v>
      </c>
      <c r="C932" s="1" t="s">
        <v>32</v>
      </c>
      <c r="D932" s="1">
        <v>7</v>
      </c>
      <c r="E932" s="1" t="s">
        <v>40</v>
      </c>
    </row>
    <row r="933" spans="1:5" ht="18" x14ac:dyDescent="0.35">
      <c r="A933" s="1" t="s">
        <v>970</v>
      </c>
      <c r="B933" s="1">
        <v>48</v>
      </c>
      <c r="C933" s="1" t="s">
        <v>53</v>
      </c>
      <c r="D933" s="1">
        <v>4</v>
      </c>
      <c r="E933" s="1" t="s">
        <v>25</v>
      </c>
    </row>
    <row r="934" spans="1:5" ht="18" x14ac:dyDescent="0.35">
      <c r="A934" s="1" t="s">
        <v>971</v>
      </c>
      <c r="B934" s="1">
        <v>41</v>
      </c>
      <c r="C934" s="1" t="s">
        <v>32</v>
      </c>
      <c r="D934" s="1">
        <v>3</v>
      </c>
      <c r="E934" s="1" t="s">
        <v>25</v>
      </c>
    </row>
    <row r="935" spans="1:5" ht="18" x14ac:dyDescent="0.35">
      <c r="A935" s="1" t="s">
        <v>972</v>
      </c>
      <c r="B935" s="1">
        <v>20</v>
      </c>
      <c r="C935" s="1" t="s">
        <v>22</v>
      </c>
      <c r="D935" s="1">
        <v>8</v>
      </c>
      <c r="E935" s="1" t="s">
        <v>40</v>
      </c>
    </row>
    <row r="936" spans="1:5" ht="18" x14ac:dyDescent="0.35">
      <c r="A936" s="1" t="s">
        <v>973</v>
      </c>
      <c r="B936" s="1">
        <v>42</v>
      </c>
      <c r="C936" s="1" t="s">
        <v>53</v>
      </c>
      <c r="D936" s="1">
        <v>9</v>
      </c>
      <c r="E936" s="1" t="s">
        <v>40</v>
      </c>
    </row>
    <row r="937" spans="1:5" ht="18" x14ac:dyDescent="0.35">
      <c r="A937" s="1" t="s">
        <v>974</v>
      </c>
      <c r="B937" s="1">
        <v>47</v>
      </c>
      <c r="C937" s="1" t="s">
        <v>53</v>
      </c>
      <c r="D937" s="1">
        <v>6</v>
      </c>
      <c r="E937" s="1" t="s">
        <v>40</v>
      </c>
    </row>
    <row r="938" spans="1:5" ht="18" x14ac:dyDescent="0.35">
      <c r="A938" s="1">
        <v>57495429</v>
      </c>
      <c r="B938" s="1">
        <v>18</v>
      </c>
      <c r="C938" s="1" t="s">
        <v>32</v>
      </c>
      <c r="D938" s="1">
        <v>3</v>
      </c>
      <c r="E938" s="1" t="s">
        <v>25</v>
      </c>
    </row>
    <row r="939" spans="1:5" ht="18" x14ac:dyDescent="0.35">
      <c r="A939" s="1">
        <v>1515261</v>
      </c>
      <c r="B939" s="1">
        <v>51</v>
      </c>
      <c r="C939" s="1" t="s">
        <v>32</v>
      </c>
      <c r="D939" s="1">
        <v>5</v>
      </c>
      <c r="E939" s="1" t="s">
        <v>45</v>
      </c>
    </row>
    <row r="940" spans="1:5" ht="18" x14ac:dyDescent="0.35">
      <c r="A940" s="1" t="s">
        <v>975</v>
      </c>
      <c r="B940" s="1">
        <v>68</v>
      </c>
      <c r="C940" s="1" t="s">
        <v>22</v>
      </c>
      <c r="D940" s="1">
        <v>5</v>
      </c>
      <c r="E940" s="1" t="s">
        <v>40</v>
      </c>
    </row>
    <row r="941" spans="1:5" ht="18" x14ac:dyDescent="0.35">
      <c r="A941" s="1" t="s">
        <v>976</v>
      </c>
      <c r="B941" s="1">
        <v>62</v>
      </c>
      <c r="C941" s="1" t="s">
        <v>53</v>
      </c>
      <c r="D941" s="1">
        <v>9</v>
      </c>
      <c r="E941" s="1" t="s">
        <v>45</v>
      </c>
    </row>
    <row r="942" spans="1:5" ht="18" x14ac:dyDescent="0.35">
      <c r="A942" s="1" t="s">
        <v>977</v>
      </c>
      <c r="B942" s="1">
        <v>67</v>
      </c>
      <c r="C942" s="1" t="s">
        <v>22</v>
      </c>
      <c r="D942" s="1">
        <v>7</v>
      </c>
      <c r="E942" s="1" t="s">
        <v>45</v>
      </c>
    </row>
    <row r="943" spans="1:5" ht="18" x14ac:dyDescent="0.35">
      <c r="A943" s="1" t="s">
        <v>978</v>
      </c>
      <c r="B943" s="1">
        <v>72</v>
      </c>
      <c r="C943" s="1" t="s">
        <v>53</v>
      </c>
      <c r="D943" s="1">
        <v>2</v>
      </c>
      <c r="E943" s="1" t="s">
        <v>25</v>
      </c>
    </row>
    <row r="944" spans="1:5" ht="18" x14ac:dyDescent="0.35">
      <c r="A944" s="1" t="s">
        <v>979</v>
      </c>
      <c r="B944" s="1">
        <v>34</v>
      </c>
      <c r="C944" s="1" t="s">
        <v>32</v>
      </c>
      <c r="D944" s="1">
        <v>8</v>
      </c>
      <c r="E944" s="1" t="s">
        <v>62</v>
      </c>
    </row>
    <row r="945" spans="1:5" ht="18" x14ac:dyDescent="0.35">
      <c r="A945" s="1" t="s">
        <v>980</v>
      </c>
      <c r="B945" s="1">
        <v>74</v>
      </c>
      <c r="C945" s="1" t="s">
        <v>22</v>
      </c>
      <c r="D945" s="1">
        <v>9</v>
      </c>
      <c r="E945" s="1" t="s">
        <v>25</v>
      </c>
    </row>
    <row r="946" spans="1:5" ht="18" x14ac:dyDescent="0.35">
      <c r="A946" s="1" t="s">
        <v>981</v>
      </c>
      <c r="B946" s="1">
        <v>30</v>
      </c>
      <c r="C946" s="1" t="s">
        <v>32</v>
      </c>
      <c r="D946" s="1">
        <v>2</v>
      </c>
      <c r="E946" s="1" t="s">
        <v>45</v>
      </c>
    </row>
    <row r="947" spans="1:5" ht="18" x14ac:dyDescent="0.35">
      <c r="A947" s="1" t="s">
        <v>982</v>
      </c>
      <c r="B947" s="1">
        <v>55</v>
      </c>
      <c r="C947" s="1" t="s">
        <v>22</v>
      </c>
      <c r="D947" s="1">
        <v>9</v>
      </c>
      <c r="E947" s="1" t="s">
        <v>45</v>
      </c>
    </row>
    <row r="948" spans="1:5" ht="18" x14ac:dyDescent="0.35">
      <c r="A948" s="1" t="s">
        <v>983</v>
      </c>
      <c r="B948" s="1">
        <v>22</v>
      </c>
      <c r="C948" s="1" t="s">
        <v>32</v>
      </c>
      <c r="D948" s="1">
        <v>5</v>
      </c>
      <c r="E948" s="1" t="s">
        <v>40</v>
      </c>
    </row>
    <row r="949" spans="1:5" ht="18" x14ac:dyDescent="0.35">
      <c r="A949" s="1" t="s">
        <v>984</v>
      </c>
      <c r="B949" s="1">
        <v>60</v>
      </c>
      <c r="C949" s="1" t="s">
        <v>22</v>
      </c>
      <c r="D949" s="1">
        <v>7</v>
      </c>
      <c r="E949" s="1" t="s">
        <v>45</v>
      </c>
    </row>
    <row r="950" spans="1:5" ht="18" x14ac:dyDescent="0.35">
      <c r="A950" s="1" t="s">
        <v>985</v>
      </c>
      <c r="B950" s="1">
        <v>23</v>
      </c>
      <c r="C950" s="1" t="s">
        <v>22</v>
      </c>
      <c r="D950" s="1">
        <v>5</v>
      </c>
      <c r="E950" s="1" t="s">
        <v>40</v>
      </c>
    </row>
    <row r="951" spans="1:5" ht="18" x14ac:dyDescent="0.35">
      <c r="A951" s="1">
        <v>26426491</v>
      </c>
      <c r="B951" s="1">
        <v>61</v>
      </c>
      <c r="C951" s="1" t="s">
        <v>22</v>
      </c>
      <c r="D951" s="1">
        <v>8</v>
      </c>
      <c r="E951" s="1" t="s">
        <v>62</v>
      </c>
    </row>
    <row r="952" spans="1:5" ht="18" x14ac:dyDescent="0.35">
      <c r="A952" s="1" t="s">
        <v>986</v>
      </c>
      <c r="B952" s="1">
        <v>37</v>
      </c>
      <c r="C952" s="1" t="s">
        <v>53</v>
      </c>
      <c r="D952" s="1">
        <v>5</v>
      </c>
      <c r="E952" s="1" t="s">
        <v>25</v>
      </c>
    </row>
    <row r="953" spans="1:5" ht="18" x14ac:dyDescent="0.35">
      <c r="A953" s="1" t="s">
        <v>987</v>
      </c>
      <c r="B953" s="1">
        <v>57</v>
      </c>
      <c r="C953" s="1" t="s">
        <v>22</v>
      </c>
      <c r="D953" s="1">
        <v>7</v>
      </c>
      <c r="E953" s="1" t="s">
        <v>40</v>
      </c>
    </row>
    <row r="954" spans="1:5" ht="18" x14ac:dyDescent="0.35">
      <c r="A954" s="1" t="s">
        <v>988</v>
      </c>
      <c r="B954" s="1">
        <v>54</v>
      </c>
      <c r="C954" s="1" t="s">
        <v>53</v>
      </c>
      <c r="D954" s="1">
        <v>9</v>
      </c>
      <c r="E954" s="1" t="s">
        <v>62</v>
      </c>
    </row>
    <row r="955" spans="1:5" ht="18" x14ac:dyDescent="0.35">
      <c r="A955" s="1" t="s">
        <v>989</v>
      </c>
      <c r="B955" s="1">
        <v>29</v>
      </c>
      <c r="C955" s="1" t="s">
        <v>32</v>
      </c>
      <c r="D955" s="1">
        <v>4</v>
      </c>
      <c r="E955" s="1" t="s">
        <v>45</v>
      </c>
    </row>
    <row r="956" spans="1:5" ht="18" x14ac:dyDescent="0.35">
      <c r="A956" s="1" t="s">
        <v>990</v>
      </c>
      <c r="B956" s="1">
        <v>53</v>
      </c>
      <c r="C956" s="1" t="s">
        <v>53</v>
      </c>
      <c r="D956" s="1">
        <v>4</v>
      </c>
      <c r="E956" s="1" t="s">
        <v>40</v>
      </c>
    </row>
    <row r="957" spans="1:5" ht="18" x14ac:dyDescent="0.35">
      <c r="A957" s="1" t="s">
        <v>991</v>
      </c>
      <c r="B957" s="1">
        <v>57</v>
      </c>
      <c r="C957" s="1" t="s">
        <v>32</v>
      </c>
      <c r="D957" s="1">
        <v>4</v>
      </c>
      <c r="E957" s="1" t="s">
        <v>25</v>
      </c>
    </row>
    <row r="958" spans="1:5" ht="18" x14ac:dyDescent="0.35">
      <c r="A958" s="1" t="s">
        <v>992</v>
      </c>
      <c r="B958" s="1">
        <v>50</v>
      </c>
      <c r="C958" s="1" t="s">
        <v>32</v>
      </c>
      <c r="D958" s="1">
        <v>8</v>
      </c>
      <c r="E958" s="1" t="s">
        <v>45</v>
      </c>
    </row>
    <row r="959" spans="1:5" ht="18" x14ac:dyDescent="0.35">
      <c r="A959" s="1" t="s">
        <v>993</v>
      </c>
      <c r="B959" s="1">
        <v>62</v>
      </c>
      <c r="C959" s="1" t="s">
        <v>53</v>
      </c>
      <c r="D959" s="1">
        <v>4</v>
      </c>
      <c r="E959" s="1" t="s">
        <v>62</v>
      </c>
    </row>
    <row r="960" spans="1:5" ht="18" x14ac:dyDescent="0.35">
      <c r="A960" s="1" t="s">
        <v>994</v>
      </c>
      <c r="B960" s="1">
        <v>53</v>
      </c>
      <c r="C960" s="1" t="s">
        <v>32</v>
      </c>
      <c r="D960" s="1">
        <v>8</v>
      </c>
      <c r="E960" s="1" t="s">
        <v>62</v>
      </c>
    </row>
    <row r="961" spans="1:5" ht="18" x14ac:dyDescent="0.35">
      <c r="A961" s="1" t="s">
        <v>995</v>
      </c>
      <c r="B961" s="1">
        <v>26</v>
      </c>
      <c r="C961" s="1" t="s">
        <v>32</v>
      </c>
      <c r="D961" s="1">
        <v>0</v>
      </c>
      <c r="E961" s="1" t="s">
        <v>45</v>
      </c>
    </row>
    <row r="962" spans="1:5" ht="18" x14ac:dyDescent="0.35">
      <c r="A962" s="1" t="s">
        <v>996</v>
      </c>
      <c r="B962" s="1">
        <v>73</v>
      </c>
      <c r="C962" s="1" t="s">
        <v>22</v>
      </c>
      <c r="D962" s="1">
        <v>2</v>
      </c>
      <c r="E962" s="1" t="s">
        <v>40</v>
      </c>
    </row>
    <row r="963" spans="1:5" ht="18" x14ac:dyDescent="0.35">
      <c r="A963" s="1" t="s">
        <v>997</v>
      </c>
      <c r="B963" s="1">
        <v>71</v>
      </c>
      <c r="C963" s="1" t="s">
        <v>53</v>
      </c>
      <c r="D963" s="1">
        <v>3</v>
      </c>
      <c r="E963" s="1" t="s">
        <v>45</v>
      </c>
    </row>
    <row r="964" spans="1:5" ht="18" x14ac:dyDescent="0.35">
      <c r="A964" s="1" t="s">
        <v>998</v>
      </c>
      <c r="B964" s="1">
        <v>54</v>
      </c>
      <c r="C964" s="1" t="s">
        <v>22</v>
      </c>
      <c r="D964" s="1">
        <v>4</v>
      </c>
      <c r="E964" s="1" t="s">
        <v>25</v>
      </c>
    </row>
    <row r="965" spans="1:5" ht="18" x14ac:dyDescent="0.35">
      <c r="A965" s="1" t="s">
        <v>999</v>
      </c>
      <c r="B965" s="1">
        <v>63</v>
      </c>
      <c r="C965" s="1" t="s">
        <v>53</v>
      </c>
      <c r="D965" s="1">
        <v>0</v>
      </c>
      <c r="E965" s="1" t="s">
        <v>62</v>
      </c>
    </row>
    <row r="966" spans="1:5" ht="18" x14ac:dyDescent="0.35">
      <c r="A966" s="1" t="s">
        <v>1000</v>
      </c>
      <c r="B966" s="1">
        <v>53</v>
      </c>
      <c r="C966" s="1" t="s">
        <v>22</v>
      </c>
      <c r="D966" s="1">
        <v>5</v>
      </c>
      <c r="E966" s="1" t="s">
        <v>62</v>
      </c>
    </row>
    <row r="967" spans="1:5" ht="18" x14ac:dyDescent="0.35">
      <c r="A967" s="1" t="s">
        <v>1001</v>
      </c>
      <c r="B967" s="1">
        <v>19</v>
      </c>
      <c r="C967" s="1" t="s">
        <v>53</v>
      </c>
      <c r="D967" s="1">
        <v>5</v>
      </c>
      <c r="E967" s="1" t="s">
        <v>25</v>
      </c>
    </row>
    <row r="968" spans="1:5" ht="18" x14ac:dyDescent="0.35">
      <c r="A968" s="1" t="s">
        <v>1002</v>
      </c>
      <c r="B968" s="1">
        <v>67</v>
      </c>
      <c r="C968" s="1" t="s">
        <v>32</v>
      </c>
      <c r="D968" s="1">
        <v>10</v>
      </c>
      <c r="E968" s="1" t="s">
        <v>45</v>
      </c>
    </row>
    <row r="969" spans="1:5" ht="18" x14ac:dyDescent="0.35">
      <c r="A969" s="1" t="s">
        <v>1003</v>
      </c>
      <c r="B969" s="1">
        <v>56</v>
      </c>
      <c r="C969" s="1" t="s">
        <v>32</v>
      </c>
      <c r="D969" s="1">
        <v>2</v>
      </c>
      <c r="E969" s="1" t="s">
        <v>25</v>
      </c>
    </row>
    <row r="970" spans="1:5" ht="18" x14ac:dyDescent="0.35">
      <c r="A970" s="1" t="s">
        <v>1004</v>
      </c>
      <c r="B970" s="1">
        <v>31</v>
      </c>
      <c r="C970" s="1" t="s">
        <v>32</v>
      </c>
      <c r="D970" s="1">
        <v>10</v>
      </c>
      <c r="E970" s="1" t="s">
        <v>45</v>
      </c>
    </row>
    <row r="971" spans="1:5" ht="18" x14ac:dyDescent="0.35">
      <c r="A971" s="1" t="s">
        <v>1005</v>
      </c>
      <c r="B971" s="1">
        <v>48</v>
      </c>
      <c r="C971" s="1" t="s">
        <v>53</v>
      </c>
      <c r="D971" s="1">
        <v>7</v>
      </c>
      <c r="E971" s="1" t="s">
        <v>45</v>
      </c>
    </row>
    <row r="972" spans="1:5" ht="18" x14ac:dyDescent="0.35">
      <c r="A972" s="1" t="s">
        <v>1006</v>
      </c>
      <c r="B972" s="1">
        <v>32</v>
      </c>
      <c r="C972" s="1" t="s">
        <v>53</v>
      </c>
      <c r="D972" s="1">
        <v>7</v>
      </c>
      <c r="E972" s="1" t="s">
        <v>45</v>
      </c>
    </row>
    <row r="973" spans="1:5" ht="18" x14ac:dyDescent="0.35">
      <c r="A973" s="1" t="s">
        <v>1007</v>
      </c>
      <c r="B973" s="1">
        <v>21</v>
      </c>
      <c r="C973" s="1" t="s">
        <v>22</v>
      </c>
      <c r="D973" s="1">
        <v>0</v>
      </c>
      <c r="E973" s="1" t="s">
        <v>25</v>
      </c>
    </row>
    <row r="974" spans="1:5" ht="18" x14ac:dyDescent="0.35">
      <c r="A974" s="1" t="s">
        <v>1008</v>
      </c>
      <c r="B974" s="1">
        <v>20</v>
      </c>
      <c r="C974" s="1" t="s">
        <v>32</v>
      </c>
      <c r="D974" s="1">
        <v>1</v>
      </c>
      <c r="E974" s="1" t="s">
        <v>40</v>
      </c>
    </row>
    <row r="975" spans="1:5" ht="18" x14ac:dyDescent="0.35">
      <c r="A975" s="1" t="s">
        <v>1009</v>
      </c>
      <c r="B975" s="1">
        <v>36</v>
      </c>
      <c r="C975" s="1" t="s">
        <v>22</v>
      </c>
      <c r="D975" s="1">
        <v>3</v>
      </c>
      <c r="E975" s="1" t="s">
        <v>62</v>
      </c>
    </row>
    <row r="976" spans="1:5" ht="18" x14ac:dyDescent="0.35">
      <c r="A976" s="2">
        <v>36400000000000</v>
      </c>
      <c r="B976" s="1">
        <v>63</v>
      </c>
      <c r="C976" s="1" t="s">
        <v>32</v>
      </c>
      <c r="D976" s="1">
        <v>2</v>
      </c>
      <c r="E976" s="1" t="s">
        <v>40</v>
      </c>
    </row>
    <row r="977" spans="1:5" ht="18" x14ac:dyDescent="0.35">
      <c r="A977" s="1" t="s">
        <v>1010</v>
      </c>
      <c r="B977" s="1">
        <v>44</v>
      </c>
      <c r="C977" s="1" t="s">
        <v>32</v>
      </c>
      <c r="D977" s="1">
        <v>6</v>
      </c>
      <c r="E977" s="1" t="s">
        <v>62</v>
      </c>
    </row>
    <row r="978" spans="1:5" ht="18" x14ac:dyDescent="0.35">
      <c r="A978" s="1" t="s">
        <v>1011</v>
      </c>
      <c r="B978" s="1">
        <v>30</v>
      </c>
      <c r="C978" s="1" t="s">
        <v>53</v>
      </c>
      <c r="D978" s="1">
        <v>1</v>
      </c>
      <c r="E978" s="1" t="s">
        <v>62</v>
      </c>
    </row>
    <row r="979" spans="1:5" ht="18" x14ac:dyDescent="0.35">
      <c r="A979" s="1" t="s">
        <v>1012</v>
      </c>
      <c r="B979" s="1">
        <v>37</v>
      </c>
      <c r="C979" s="1" t="s">
        <v>53</v>
      </c>
      <c r="D979" s="1">
        <v>8</v>
      </c>
      <c r="E979" s="1" t="s">
        <v>40</v>
      </c>
    </row>
    <row r="980" spans="1:5" ht="18" x14ac:dyDescent="0.35">
      <c r="A980" s="1" t="s">
        <v>1013</v>
      </c>
      <c r="B980" s="1">
        <v>43</v>
      </c>
      <c r="C980" s="1" t="s">
        <v>22</v>
      </c>
      <c r="D980" s="1">
        <v>10</v>
      </c>
      <c r="E980" s="1" t="s">
        <v>62</v>
      </c>
    </row>
    <row r="981" spans="1:5" ht="18" x14ac:dyDescent="0.35">
      <c r="A981" s="1" t="s">
        <v>1014</v>
      </c>
      <c r="B981" s="1">
        <v>43</v>
      </c>
      <c r="C981" s="1" t="s">
        <v>53</v>
      </c>
      <c r="D981" s="1">
        <v>2</v>
      </c>
      <c r="E981" s="1" t="s">
        <v>25</v>
      </c>
    </row>
    <row r="982" spans="1:5" ht="18" x14ac:dyDescent="0.35">
      <c r="A982" s="1" t="s">
        <v>1015</v>
      </c>
      <c r="B982" s="1">
        <v>21</v>
      </c>
      <c r="C982" s="1" t="s">
        <v>22</v>
      </c>
      <c r="D982" s="1">
        <v>10</v>
      </c>
      <c r="E982" s="1" t="s">
        <v>40</v>
      </c>
    </row>
    <row r="983" spans="1:5" ht="18" x14ac:dyDescent="0.35">
      <c r="A983" s="1" t="s">
        <v>1016</v>
      </c>
      <c r="B983" s="1">
        <v>25</v>
      </c>
      <c r="C983" s="1" t="s">
        <v>32</v>
      </c>
      <c r="D983" s="1">
        <v>7</v>
      </c>
      <c r="E983" s="1" t="s">
        <v>25</v>
      </c>
    </row>
    <row r="984" spans="1:5" ht="18" x14ac:dyDescent="0.35">
      <c r="A984" s="1" t="s">
        <v>1017</v>
      </c>
      <c r="B984" s="1">
        <v>45</v>
      </c>
      <c r="C984" s="1" t="s">
        <v>53</v>
      </c>
      <c r="D984" s="1">
        <v>0</v>
      </c>
      <c r="E984" s="1" t="s">
        <v>40</v>
      </c>
    </row>
    <row r="985" spans="1:5" ht="18" x14ac:dyDescent="0.35">
      <c r="A985" s="1" t="s">
        <v>1018</v>
      </c>
      <c r="B985" s="1">
        <v>36</v>
      </c>
      <c r="C985" s="1" t="s">
        <v>32</v>
      </c>
      <c r="D985" s="1">
        <v>3</v>
      </c>
      <c r="E985" s="1" t="s">
        <v>40</v>
      </c>
    </row>
    <row r="986" spans="1:5" ht="18" x14ac:dyDescent="0.35">
      <c r="A986" s="1" t="s">
        <v>1019</v>
      </c>
      <c r="B986" s="1">
        <v>70</v>
      </c>
      <c r="C986" s="1" t="s">
        <v>32</v>
      </c>
      <c r="D986" s="1">
        <v>6</v>
      </c>
      <c r="E986" s="1" t="s">
        <v>45</v>
      </c>
    </row>
    <row r="987" spans="1:5" ht="18" x14ac:dyDescent="0.35">
      <c r="A987" s="1" t="s">
        <v>1020</v>
      </c>
      <c r="B987" s="1">
        <v>54</v>
      </c>
      <c r="C987" s="1" t="s">
        <v>53</v>
      </c>
      <c r="D987" s="1">
        <v>10</v>
      </c>
      <c r="E987" s="1" t="s">
        <v>25</v>
      </c>
    </row>
    <row r="988" spans="1:5" ht="18" x14ac:dyDescent="0.35">
      <c r="A988" s="1" t="s">
        <v>1021</v>
      </c>
      <c r="B988" s="1">
        <v>66</v>
      </c>
      <c r="C988" s="1" t="s">
        <v>22</v>
      </c>
      <c r="D988" s="1">
        <v>3</v>
      </c>
      <c r="E988" s="1" t="s">
        <v>40</v>
      </c>
    </row>
    <row r="989" spans="1:5" ht="18" x14ac:dyDescent="0.35">
      <c r="A989" s="1" t="s">
        <v>1022</v>
      </c>
      <c r="B989" s="1">
        <v>67</v>
      </c>
      <c r="C989" s="1" t="s">
        <v>53</v>
      </c>
      <c r="D989" s="1">
        <v>7</v>
      </c>
      <c r="E989" s="1" t="s">
        <v>45</v>
      </c>
    </row>
    <row r="990" spans="1:5" ht="18" x14ac:dyDescent="0.35">
      <c r="A990" s="1" t="s">
        <v>1023</v>
      </c>
      <c r="B990" s="1">
        <v>43</v>
      </c>
      <c r="C990" s="1" t="s">
        <v>22</v>
      </c>
      <c r="D990" s="1">
        <v>8</v>
      </c>
      <c r="E990" s="1" t="s">
        <v>62</v>
      </c>
    </row>
    <row r="991" spans="1:5" ht="18" x14ac:dyDescent="0.35">
      <c r="A991" s="1" t="s">
        <v>1024</v>
      </c>
      <c r="B991" s="1">
        <v>63</v>
      </c>
      <c r="C991" s="1" t="s">
        <v>53</v>
      </c>
      <c r="D991" s="1">
        <v>9</v>
      </c>
      <c r="E991" s="1" t="s">
        <v>25</v>
      </c>
    </row>
    <row r="992" spans="1:5" ht="18" x14ac:dyDescent="0.35">
      <c r="A992" s="1" t="s">
        <v>1025</v>
      </c>
      <c r="B992" s="1">
        <v>68</v>
      </c>
      <c r="C992" s="1" t="s">
        <v>22</v>
      </c>
      <c r="D992" s="1">
        <v>5</v>
      </c>
      <c r="E992" s="1" t="s">
        <v>25</v>
      </c>
    </row>
    <row r="993" spans="1:5" ht="18" x14ac:dyDescent="0.35">
      <c r="A993" s="1" t="s">
        <v>1026</v>
      </c>
      <c r="B993" s="1">
        <v>67</v>
      </c>
      <c r="C993" s="1" t="s">
        <v>22</v>
      </c>
      <c r="D993" s="1">
        <v>7</v>
      </c>
      <c r="E993" s="1" t="s">
        <v>40</v>
      </c>
    </row>
    <row r="994" spans="1:5" ht="18" x14ac:dyDescent="0.35">
      <c r="A994" s="1" t="s">
        <v>1027</v>
      </c>
      <c r="B994" s="1">
        <v>36</v>
      </c>
      <c r="C994" s="1" t="s">
        <v>22</v>
      </c>
      <c r="D994" s="1">
        <v>0</v>
      </c>
      <c r="E994" s="1" t="s">
        <v>45</v>
      </c>
    </row>
    <row r="995" spans="1:5" ht="18" x14ac:dyDescent="0.35">
      <c r="A995" s="1" t="s">
        <v>1028</v>
      </c>
      <c r="B995" s="1">
        <v>30</v>
      </c>
      <c r="C995" s="1" t="s">
        <v>53</v>
      </c>
      <c r="D995" s="1">
        <v>8</v>
      </c>
      <c r="E995" s="1" t="s">
        <v>45</v>
      </c>
    </row>
    <row r="996" spans="1:5" ht="18" x14ac:dyDescent="0.35">
      <c r="A996" s="1" t="s">
        <v>1029</v>
      </c>
      <c r="B996" s="1">
        <v>36</v>
      </c>
      <c r="C996" s="1" t="s">
        <v>53</v>
      </c>
      <c r="D996" s="1">
        <v>9</v>
      </c>
      <c r="E996" s="1" t="s">
        <v>25</v>
      </c>
    </row>
    <row r="997" spans="1:5" ht="18" x14ac:dyDescent="0.35">
      <c r="A997" s="1" t="s">
        <v>1030</v>
      </c>
      <c r="B997" s="1">
        <v>75</v>
      </c>
      <c r="C997" s="1" t="s">
        <v>53</v>
      </c>
      <c r="D997" s="1">
        <v>7</v>
      </c>
      <c r="E997" s="1" t="s">
        <v>40</v>
      </c>
    </row>
    <row r="998" spans="1:5" ht="18" x14ac:dyDescent="0.35">
      <c r="A998" s="1" t="s">
        <v>1031</v>
      </c>
      <c r="B998" s="1">
        <v>33</v>
      </c>
      <c r="C998" s="1" t="s">
        <v>53</v>
      </c>
      <c r="D998" s="1">
        <v>2</v>
      </c>
      <c r="E998" s="1" t="s">
        <v>25</v>
      </c>
    </row>
    <row r="999" spans="1:5" ht="18" x14ac:dyDescent="0.35">
      <c r="A999" s="1" t="s">
        <v>1032</v>
      </c>
      <c r="B999" s="1">
        <v>20</v>
      </c>
      <c r="C999" s="1" t="s">
        <v>32</v>
      </c>
      <c r="D999" s="1">
        <v>5</v>
      </c>
      <c r="E999" s="1" t="s">
        <v>25</v>
      </c>
    </row>
    <row r="1000" spans="1:5" ht="18" x14ac:dyDescent="0.35">
      <c r="A1000" s="1" t="s">
        <v>1033</v>
      </c>
      <c r="B1000" s="1">
        <v>22</v>
      </c>
      <c r="C1000" s="1" t="s">
        <v>22</v>
      </c>
      <c r="D1000" s="1">
        <v>9</v>
      </c>
      <c r="E1000" s="1" t="s">
        <v>62</v>
      </c>
    </row>
    <row r="1001" spans="1:5" ht="18" x14ac:dyDescent="0.35">
      <c r="A1001" s="1" t="s">
        <v>1034</v>
      </c>
      <c r="B1001" s="1">
        <v>19</v>
      </c>
      <c r="C1001" s="1" t="s">
        <v>22</v>
      </c>
      <c r="D1001" s="1">
        <v>6</v>
      </c>
      <c r="E1001" s="1" t="s">
        <v>45</v>
      </c>
    </row>
    <row r="1002" spans="1:5" ht="18" x14ac:dyDescent="0.35">
      <c r="A1002" s="1" t="s">
        <v>1035</v>
      </c>
      <c r="B1002" s="1">
        <v>22</v>
      </c>
      <c r="C1002" s="1" t="s">
        <v>53</v>
      </c>
      <c r="D1002" s="1">
        <v>2</v>
      </c>
      <c r="E1002" s="1" t="s">
        <v>62</v>
      </c>
    </row>
    <row r="1003" spans="1:5" ht="18" x14ac:dyDescent="0.35">
      <c r="A1003" s="1" t="s">
        <v>1036</v>
      </c>
      <c r="B1003" s="1">
        <v>29</v>
      </c>
      <c r="C1003" s="1" t="s">
        <v>32</v>
      </c>
      <c r="D1003" s="1">
        <v>5</v>
      </c>
      <c r="E1003" s="1" t="s">
        <v>25</v>
      </c>
    </row>
    <row r="1004" spans="1:5" ht="18" x14ac:dyDescent="0.35">
      <c r="A1004" s="1" t="s">
        <v>1037</v>
      </c>
      <c r="B1004" s="1">
        <v>56</v>
      </c>
      <c r="C1004" s="1" t="s">
        <v>53</v>
      </c>
      <c r="D1004" s="1">
        <v>7</v>
      </c>
      <c r="E1004" s="1" t="s">
        <v>45</v>
      </c>
    </row>
    <row r="1005" spans="1:5" ht="18" x14ac:dyDescent="0.35">
      <c r="A1005" s="1" t="s">
        <v>1038</v>
      </c>
      <c r="B1005" s="1">
        <v>62</v>
      </c>
      <c r="C1005" s="1" t="s">
        <v>53</v>
      </c>
      <c r="D1005" s="1">
        <v>5</v>
      </c>
      <c r="E1005" s="1" t="s">
        <v>62</v>
      </c>
    </row>
    <row r="1006" spans="1:5" ht="18" x14ac:dyDescent="0.35">
      <c r="A1006" s="1" t="s">
        <v>1039</v>
      </c>
      <c r="B1006" s="1">
        <v>24</v>
      </c>
      <c r="C1006" s="1" t="s">
        <v>32</v>
      </c>
      <c r="D1006" s="1">
        <v>8</v>
      </c>
      <c r="E1006" s="1" t="s">
        <v>25</v>
      </c>
    </row>
    <row r="1007" spans="1:5" ht="18" x14ac:dyDescent="0.35">
      <c r="A1007" s="1" t="s">
        <v>1040</v>
      </c>
      <c r="B1007" s="1">
        <v>54</v>
      </c>
      <c r="C1007" s="1" t="s">
        <v>32</v>
      </c>
      <c r="D1007" s="1">
        <v>10</v>
      </c>
      <c r="E1007" s="1" t="s">
        <v>40</v>
      </c>
    </row>
    <row r="1008" spans="1:5" ht="18" x14ac:dyDescent="0.35">
      <c r="A1008" s="1" t="s">
        <v>1041</v>
      </c>
      <c r="B1008" s="1">
        <v>44</v>
      </c>
      <c r="C1008" s="1" t="s">
        <v>32</v>
      </c>
      <c r="D1008" s="1">
        <v>3</v>
      </c>
      <c r="E1008" s="1" t="s">
        <v>45</v>
      </c>
    </row>
    <row r="1009" spans="1:5" ht="18" x14ac:dyDescent="0.35">
      <c r="A1009" s="1" t="s">
        <v>1042</v>
      </c>
      <c r="B1009" s="1">
        <v>25</v>
      </c>
      <c r="C1009" s="1" t="s">
        <v>32</v>
      </c>
      <c r="D1009" s="1">
        <v>1</v>
      </c>
      <c r="E1009" s="1" t="s">
        <v>40</v>
      </c>
    </row>
    <row r="1010" spans="1:5" ht="18" x14ac:dyDescent="0.35">
      <c r="A1010" s="1" t="s">
        <v>1043</v>
      </c>
      <c r="B1010" s="1">
        <v>68</v>
      </c>
      <c r="C1010" s="1" t="s">
        <v>53</v>
      </c>
      <c r="D1010" s="1">
        <v>3</v>
      </c>
      <c r="E1010" s="1" t="s">
        <v>25</v>
      </c>
    </row>
    <row r="1011" spans="1:5" ht="18" x14ac:dyDescent="0.35">
      <c r="A1011" s="1" t="s">
        <v>1044</v>
      </c>
      <c r="B1011" s="1">
        <v>30</v>
      </c>
      <c r="C1011" s="1" t="s">
        <v>22</v>
      </c>
      <c r="D1011" s="1">
        <v>2</v>
      </c>
      <c r="E1011" s="1" t="s">
        <v>62</v>
      </c>
    </row>
    <row r="1012" spans="1:5" ht="18" x14ac:dyDescent="0.35">
      <c r="A1012" s="1" t="s">
        <v>1045</v>
      </c>
      <c r="B1012" s="1">
        <v>35</v>
      </c>
      <c r="C1012" s="1" t="s">
        <v>53</v>
      </c>
      <c r="D1012" s="1">
        <v>5</v>
      </c>
      <c r="E1012" s="1" t="s">
        <v>25</v>
      </c>
    </row>
    <row r="1013" spans="1:5" ht="18" x14ac:dyDescent="0.35">
      <c r="A1013" s="1" t="s">
        <v>1046</v>
      </c>
      <c r="B1013" s="1">
        <v>37</v>
      </c>
      <c r="C1013" s="1" t="s">
        <v>53</v>
      </c>
      <c r="D1013" s="1">
        <v>0</v>
      </c>
      <c r="E1013" s="1" t="s">
        <v>40</v>
      </c>
    </row>
    <row r="1014" spans="1:5" ht="18" x14ac:dyDescent="0.35">
      <c r="A1014" s="1" t="s">
        <v>1047</v>
      </c>
      <c r="B1014" s="1">
        <v>64</v>
      </c>
      <c r="C1014" s="1" t="s">
        <v>22</v>
      </c>
      <c r="D1014" s="1">
        <v>7</v>
      </c>
      <c r="E1014" s="1" t="s">
        <v>25</v>
      </c>
    </row>
    <row r="1015" spans="1:5" ht="18" x14ac:dyDescent="0.35">
      <c r="A1015" s="1" t="s">
        <v>1048</v>
      </c>
      <c r="B1015" s="1">
        <v>43</v>
      </c>
      <c r="C1015" s="1" t="s">
        <v>53</v>
      </c>
      <c r="D1015" s="1">
        <v>7</v>
      </c>
      <c r="E1015" s="1" t="s">
        <v>45</v>
      </c>
    </row>
    <row r="1016" spans="1:5" ht="18" x14ac:dyDescent="0.35">
      <c r="A1016" s="1" t="s">
        <v>1049</v>
      </c>
      <c r="B1016" s="1">
        <v>72</v>
      </c>
      <c r="C1016" s="1" t="s">
        <v>32</v>
      </c>
      <c r="D1016" s="1">
        <v>6</v>
      </c>
      <c r="E1016" s="1" t="s">
        <v>25</v>
      </c>
    </row>
    <row r="1017" spans="1:5" ht="18" x14ac:dyDescent="0.35">
      <c r="A1017" s="1" t="s">
        <v>1050</v>
      </c>
      <c r="B1017" s="1">
        <v>35</v>
      </c>
      <c r="C1017" s="1" t="s">
        <v>22</v>
      </c>
      <c r="D1017" s="1">
        <v>8</v>
      </c>
      <c r="E1017" s="1" t="s">
        <v>62</v>
      </c>
    </row>
    <row r="1018" spans="1:5" ht="18" x14ac:dyDescent="0.35">
      <c r="A1018" s="1" t="s">
        <v>1051</v>
      </c>
      <c r="B1018" s="1">
        <v>66</v>
      </c>
      <c r="C1018" s="1" t="s">
        <v>22</v>
      </c>
      <c r="D1018" s="1">
        <v>8</v>
      </c>
      <c r="E1018" s="1" t="s">
        <v>40</v>
      </c>
    </row>
    <row r="1019" spans="1:5" ht="18" x14ac:dyDescent="0.35">
      <c r="A1019" s="1" t="s">
        <v>1052</v>
      </c>
      <c r="B1019" s="1">
        <v>73</v>
      </c>
      <c r="C1019" s="1" t="s">
        <v>22</v>
      </c>
      <c r="D1019" s="1">
        <v>8</v>
      </c>
      <c r="E1019" s="1" t="s">
        <v>45</v>
      </c>
    </row>
    <row r="1020" spans="1:5" ht="18" x14ac:dyDescent="0.35">
      <c r="A1020" s="1" t="s">
        <v>1053</v>
      </c>
      <c r="B1020" s="1">
        <v>21</v>
      </c>
      <c r="C1020" s="1" t="s">
        <v>32</v>
      </c>
      <c r="D1020" s="1">
        <v>0</v>
      </c>
      <c r="E1020" s="1" t="s">
        <v>45</v>
      </c>
    </row>
    <row r="1021" spans="1:5" ht="18" x14ac:dyDescent="0.35">
      <c r="A1021" s="1" t="s">
        <v>1054</v>
      </c>
      <c r="B1021" s="1">
        <v>64</v>
      </c>
      <c r="C1021" s="1" t="s">
        <v>22</v>
      </c>
      <c r="D1021" s="1">
        <v>5</v>
      </c>
      <c r="E1021" s="1" t="s">
        <v>45</v>
      </c>
    </row>
    <row r="1022" spans="1:5" ht="18" x14ac:dyDescent="0.35">
      <c r="A1022" s="1" t="s">
        <v>1055</v>
      </c>
      <c r="B1022" s="1">
        <v>70</v>
      </c>
      <c r="C1022" s="1" t="s">
        <v>53</v>
      </c>
      <c r="D1022" s="1">
        <v>8</v>
      </c>
      <c r="E1022" s="1" t="s">
        <v>25</v>
      </c>
    </row>
    <row r="1023" spans="1:5" ht="18" x14ac:dyDescent="0.35">
      <c r="A1023" s="1" t="s">
        <v>1056</v>
      </c>
      <c r="B1023" s="1">
        <v>38</v>
      </c>
      <c r="C1023" s="1" t="s">
        <v>53</v>
      </c>
      <c r="D1023" s="1">
        <v>2</v>
      </c>
      <c r="E1023" s="1" t="s">
        <v>25</v>
      </c>
    </row>
    <row r="1024" spans="1:5" ht="18" x14ac:dyDescent="0.35">
      <c r="A1024" s="1" t="s">
        <v>1057</v>
      </c>
      <c r="B1024" s="1">
        <v>39</v>
      </c>
      <c r="C1024" s="1" t="s">
        <v>22</v>
      </c>
      <c r="D1024" s="1">
        <v>2</v>
      </c>
      <c r="E1024" s="1" t="s">
        <v>62</v>
      </c>
    </row>
    <row r="1025" spans="1:5" ht="18" x14ac:dyDescent="0.35">
      <c r="A1025" s="1" t="s">
        <v>1058</v>
      </c>
      <c r="B1025" s="1">
        <v>34</v>
      </c>
      <c r="C1025" s="1" t="s">
        <v>22</v>
      </c>
      <c r="D1025" s="1">
        <v>1</v>
      </c>
      <c r="E1025" s="1" t="s">
        <v>40</v>
      </c>
    </row>
    <row r="1026" spans="1:5" ht="18" x14ac:dyDescent="0.35">
      <c r="A1026" s="1" t="s">
        <v>1059</v>
      </c>
      <c r="B1026" s="1">
        <v>23</v>
      </c>
      <c r="C1026" s="1" t="s">
        <v>53</v>
      </c>
      <c r="D1026" s="1">
        <v>5</v>
      </c>
      <c r="E1026" s="1" t="s">
        <v>62</v>
      </c>
    </row>
    <row r="1027" spans="1:5" ht="18" x14ac:dyDescent="0.35">
      <c r="A1027" s="1" t="s">
        <v>1060</v>
      </c>
      <c r="B1027" s="1">
        <v>67</v>
      </c>
      <c r="C1027" s="1" t="s">
        <v>32</v>
      </c>
      <c r="D1027" s="1">
        <v>5</v>
      </c>
      <c r="E1027" s="1" t="s">
        <v>62</v>
      </c>
    </row>
    <row r="1028" spans="1:5" ht="18" x14ac:dyDescent="0.35">
      <c r="A1028" s="1" t="s">
        <v>1061</v>
      </c>
      <c r="B1028" s="1">
        <v>71</v>
      </c>
      <c r="C1028" s="1" t="s">
        <v>53</v>
      </c>
      <c r="D1028" s="1">
        <v>6</v>
      </c>
      <c r="E1028" s="1" t="s">
        <v>62</v>
      </c>
    </row>
    <row r="1029" spans="1:5" ht="18" x14ac:dyDescent="0.35">
      <c r="A1029" s="1" t="s">
        <v>1062</v>
      </c>
      <c r="B1029" s="1">
        <v>32</v>
      </c>
      <c r="C1029" s="1" t="s">
        <v>22</v>
      </c>
      <c r="D1029" s="1">
        <v>5</v>
      </c>
      <c r="E1029" s="1" t="s">
        <v>45</v>
      </c>
    </row>
    <row r="1030" spans="1:5" ht="18" x14ac:dyDescent="0.35">
      <c r="A1030" s="1" t="s">
        <v>1063</v>
      </c>
      <c r="B1030" s="1">
        <v>39</v>
      </c>
      <c r="C1030" s="1" t="s">
        <v>53</v>
      </c>
      <c r="D1030" s="1">
        <v>5</v>
      </c>
      <c r="E1030" s="1" t="s">
        <v>25</v>
      </c>
    </row>
    <row r="1031" spans="1:5" ht="18" x14ac:dyDescent="0.35">
      <c r="A1031" s="1" t="s">
        <v>1064</v>
      </c>
      <c r="B1031" s="1">
        <v>74</v>
      </c>
      <c r="C1031" s="1" t="s">
        <v>53</v>
      </c>
      <c r="D1031" s="1">
        <v>10</v>
      </c>
      <c r="E1031" s="1" t="s">
        <v>62</v>
      </c>
    </row>
    <row r="1032" spans="1:5" ht="18" x14ac:dyDescent="0.35">
      <c r="A1032" s="1" t="s">
        <v>1065</v>
      </c>
      <c r="B1032" s="1">
        <v>48</v>
      </c>
      <c r="C1032" s="1" t="s">
        <v>53</v>
      </c>
      <c r="D1032" s="1">
        <v>2</v>
      </c>
      <c r="E1032" s="1" t="s">
        <v>40</v>
      </c>
    </row>
    <row r="1033" spans="1:5" ht="18" x14ac:dyDescent="0.35">
      <c r="A1033" s="1" t="s">
        <v>1066</v>
      </c>
      <c r="B1033" s="1">
        <v>44</v>
      </c>
      <c r="C1033" s="1" t="s">
        <v>32</v>
      </c>
      <c r="D1033" s="1">
        <v>9</v>
      </c>
      <c r="E1033" s="1" t="s">
        <v>40</v>
      </c>
    </row>
    <row r="1034" spans="1:5" ht="18" x14ac:dyDescent="0.35">
      <c r="A1034" s="1" t="s">
        <v>1067</v>
      </c>
      <c r="B1034" s="1">
        <v>45</v>
      </c>
      <c r="C1034" s="1" t="s">
        <v>22</v>
      </c>
      <c r="D1034" s="1">
        <v>3</v>
      </c>
      <c r="E1034" s="1" t="s">
        <v>62</v>
      </c>
    </row>
    <row r="1035" spans="1:5" ht="18" x14ac:dyDescent="0.35">
      <c r="A1035" s="1" t="s">
        <v>1068</v>
      </c>
      <c r="B1035" s="1">
        <v>21</v>
      </c>
      <c r="C1035" s="1" t="s">
        <v>53</v>
      </c>
      <c r="D1035" s="1">
        <v>2</v>
      </c>
      <c r="E1035" s="1" t="s">
        <v>62</v>
      </c>
    </row>
    <row r="1036" spans="1:5" ht="18" x14ac:dyDescent="0.35">
      <c r="A1036" s="1" t="s">
        <v>1069</v>
      </c>
      <c r="B1036" s="1">
        <v>29</v>
      </c>
      <c r="C1036" s="1" t="s">
        <v>22</v>
      </c>
      <c r="D1036" s="1">
        <v>5</v>
      </c>
      <c r="E1036" s="1" t="s">
        <v>45</v>
      </c>
    </row>
    <row r="1037" spans="1:5" ht="18" x14ac:dyDescent="0.35">
      <c r="A1037" s="1" t="s">
        <v>1070</v>
      </c>
      <c r="B1037" s="1">
        <v>33</v>
      </c>
      <c r="C1037" s="1" t="s">
        <v>53</v>
      </c>
      <c r="D1037" s="1">
        <v>0</v>
      </c>
      <c r="E1037" s="1" t="s">
        <v>62</v>
      </c>
    </row>
    <row r="1038" spans="1:5" ht="18" x14ac:dyDescent="0.35">
      <c r="A1038" s="1" t="s">
        <v>1071</v>
      </c>
      <c r="B1038" s="1">
        <v>43</v>
      </c>
      <c r="C1038" s="1" t="s">
        <v>22</v>
      </c>
      <c r="D1038" s="1">
        <v>5</v>
      </c>
      <c r="E1038" s="1" t="s">
        <v>25</v>
      </c>
    </row>
    <row r="1039" spans="1:5" ht="18" x14ac:dyDescent="0.35">
      <c r="A1039" s="1" t="s">
        <v>1072</v>
      </c>
      <c r="B1039" s="1">
        <v>21</v>
      </c>
      <c r="C1039" s="1" t="s">
        <v>53</v>
      </c>
      <c r="D1039" s="1">
        <v>1</v>
      </c>
      <c r="E1039" s="1" t="s">
        <v>62</v>
      </c>
    </row>
    <row r="1040" spans="1:5" ht="18" x14ac:dyDescent="0.35">
      <c r="A1040" s="1" t="s">
        <v>1073</v>
      </c>
      <c r="B1040" s="1">
        <v>19</v>
      </c>
      <c r="C1040" s="1" t="s">
        <v>22</v>
      </c>
      <c r="D1040" s="1">
        <v>0</v>
      </c>
      <c r="E1040" s="1" t="s">
        <v>62</v>
      </c>
    </row>
    <row r="1041" spans="1:5" ht="18" x14ac:dyDescent="0.35">
      <c r="A1041" s="1" t="s">
        <v>1074</v>
      </c>
      <c r="B1041" s="1">
        <v>24</v>
      </c>
      <c r="C1041" s="1" t="s">
        <v>53</v>
      </c>
      <c r="D1041" s="1">
        <v>10</v>
      </c>
      <c r="E1041" s="1" t="s">
        <v>40</v>
      </c>
    </row>
    <row r="1042" spans="1:5" ht="18" x14ac:dyDescent="0.35">
      <c r="A1042" s="1" t="s">
        <v>1075</v>
      </c>
      <c r="B1042" s="1">
        <v>23</v>
      </c>
      <c r="C1042" s="1" t="s">
        <v>32</v>
      </c>
      <c r="D1042" s="1">
        <v>4</v>
      </c>
      <c r="E1042" s="1" t="s">
        <v>25</v>
      </c>
    </row>
    <row r="1043" spans="1:5" ht="18" x14ac:dyDescent="0.35">
      <c r="A1043" s="1" t="s">
        <v>1076</v>
      </c>
      <c r="B1043" s="1">
        <v>68</v>
      </c>
      <c r="C1043" s="1" t="s">
        <v>53</v>
      </c>
      <c r="D1043" s="1">
        <v>1</v>
      </c>
      <c r="E1043" s="1" t="s">
        <v>40</v>
      </c>
    </row>
    <row r="1044" spans="1:5" ht="18" x14ac:dyDescent="0.35">
      <c r="A1044" s="1" t="s">
        <v>1077</v>
      </c>
      <c r="B1044" s="1">
        <v>75</v>
      </c>
      <c r="C1044" s="1" t="s">
        <v>53</v>
      </c>
      <c r="D1044" s="1">
        <v>1</v>
      </c>
      <c r="E1044" s="1" t="s">
        <v>25</v>
      </c>
    </row>
    <row r="1045" spans="1:5" ht="18" x14ac:dyDescent="0.35">
      <c r="A1045" s="1" t="s">
        <v>1078</v>
      </c>
      <c r="B1045" s="1">
        <v>50</v>
      </c>
      <c r="C1045" s="1" t="s">
        <v>32</v>
      </c>
      <c r="D1045" s="1">
        <v>6</v>
      </c>
      <c r="E1045" s="1" t="s">
        <v>40</v>
      </c>
    </row>
    <row r="1046" spans="1:5" ht="18" x14ac:dyDescent="0.35">
      <c r="A1046" s="1" t="s">
        <v>1079</v>
      </c>
      <c r="B1046" s="1">
        <v>46</v>
      </c>
      <c r="C1046" s="1" t="s">
        <v>53</v>
      </c>
      <c r="D1046" s="1">
        <v>9</v>
      </c>
      <c r="E1046" s="1" t="s">
        <v>45</v>
      </c>
    </row>
    <row r="1047" spans="1:5" ht="18" x14ac:dyDescent="0.35">
      <c r="A1047" s="1" t="s">
        <v>1080</v>
      </c>
      <c r="B1047" s="1">
        <v>39</v>
      </c>
      <c r="C1047" s="1" t="s">
        <v>32</v>
      </c>
      <c r="D1047" s="1">
        <v>3</v>
      </c>
      <c r="E1047" s="1" t="s">
        <v>62</v>
      </c>
    </row>
    <row r="1048" spans="1:5" ht="18" x14ac:dyDescent="0.35">
      <c r="A1048" s="1" t="s">
        <v>1081</v>
      </c>
      <c r="B1048" s="1">
        <v>47</v>
      </c>
      <c r="C1048" s="1" t="s">
        <v>53</v>
      </c>
      <c r="D1048" s="1">
        <v>0</v>
      </c>
      <c r="E1048" s="1" t="s">
        <v>25</v>
      </c>
    </row>
    <row r="1049" spans="1:5" ht="18" x14ac:dyDescent="0.35">
      <c r="A1049" s="1" t="s">
        <v>1082</v>
      </c>
      <c r="B1049" s="1">
        <v>58</v>
      </c>
      <c r="C1049" s="1" t="s">
        <v>32</v>
      </c>
      <c r="D1049" s="1">
        <v>10</v>
      </c>
      <c r="E1049" s="1" t="s">
        <v>45</v>
      </c>
    </row>
    <row r="1050" spans="1:5" ht="18" x14ac:dyDescent="0.35">
      <c r="A1050" s="1" t="s">
        <v>1083</v>
      </c>
      <c r="B1050" s="1">
        <v>26</v>
      </c>
      <c r="C1050" s="1" t="s">
        <v>22</v>
      </c>
      <c r="D1050" s="1">
        <v>6</v>
      </c>
      <c r="E1050" s="1" t="s">
        <v>25</v>
      </c>
    </row>
    <row r="1051" spans="1:5" ht="18" x14ac:dyDescent="0.35">
      <c r="A1051" s="1">
        <v>95934954</v>
      </c>
      <c r="B1051" s="1">
        <v>53</v>
      </c>
      <c r="C1051" s="1" t="s">
        <v>53</v>
      </c>
      <c r="D1051" s="1">
        <v>6</v>
      </c>
      <c r="E1051" s="1" t="s">
        <v>40</v>
      </c>
    </row>
    <row r="1052" spans="1:5" ht="18" x14ac:dyDescent="0.35">
      <c r="A1052" s="1" t="s">
        <v>1084</v>
      </c>
      <c r="B1052" s="1">
        <v>53</v>
      </c>
      <c r="C1052" s="1" t="s">
        <v>53</v>
      </c>
      <c r="D1052" s="1">
        <v>10</v>
      </c>
      <c r="E1052" s="1" t="s">
        <v>40</v>
      </c>
    </row>
    <row r="1053" spans="1:5" ht="18" x14ac:dyDescent="0.35">
      <c r="A1053" s="1" t="s">
        <v>1085</v>
      </c>
      <c r="B1053" s="1">
        <v>35</v>
      </c>
      <c r="C1053" s="1" t="s">
        <v>53</v>
      </c>
      <c r="D1053" s="1">
        <v>1</v>
      </c>
      <c r="E1053" s="1" t="s">
        <v>40</v>
      </c>
    </row>
    <row r="1054" spans="1:5" ht="18" x14ac:dyDescent="0.35">
      <c r="A1054" s="1" t="s">
        <v>1086</v>
      </c>
      <c r="B1054" s="1">
        <v>63</v>
      </c>
      <c r="C1054" s="1" t="s">
        <v>22</v>
      </c>
      <c r="D1054" s="1">
        <v>8</v>
      </c>
      <c r="E1054" s="1" t="s">
        <v>40</v>
      </c>
    </row>
    <row r="1055" spans="1:5" ht="18" x14ac:dyDescent="0.35">
      <c r="A1055" s="1" t="s">
        <v>1087</v>
      </c>
      <c r="B1055" s="1">
        <v>64</v>
      </c>
      <c r="C1055" s="1" t="s">
        <v>53</v>
      </c>
      <c r="D1055" s="1">
        <v>1</v>
      </c>
      <c r="E1055" s="1" t="s">
        <v>45</v>
      </c>
    </row>
    <row r="1056" spans="1:5" ht="18" x14ac:dyDescent="0.35">
      <c r="A1056" s="1" t="s">
        <v>1088</v>
      </c>
      <c r="B1056" s="1">
        <v>47</v>
      </c>
      <c r="C1056" s="1" t="s">
        <v>32</v>
      </c>
      <c r="D1056" s="1">
        <v>8</v>
      </c>
      <c r="E1056" s="1" t="s">
        <v>62</v>
      </c>
    </row>
    <row r="1057" spans="1:5" ht="18" x14ac:dyDescent="0.35">
      <c r="A1057" s="1" t="s">
        <v>1089</v>
      </c>
      <c r="B1057" s="1">
        <v>47</v>
      </c>
      <c r="C1057" s="1" t="s">
        <v>22</v>
      </c>
      <c r="D1057" s="1">
        <v>2</v>
      </c>
      <c r="E1057" s="1" t="s">
        <v>40</v>
      </c>
    </row>
    <row r="1058" spans="1:5" ht="18" x14ac:dyDescent="0.35">
      <c r="A1058" s="1" t="s">
        <v>1090</v>
      </c>
      <c r="B1058" s="1">
        <v>68</v>
      </c>
      <c r="C1058" s="1" t="s">
        <v>32</v>
      </c>
      <c r="D1058" s="1">
        <v>5</v>
      </c>
      <c r="E1058" s="1" t="s">
        <v>40</v>
      </c>
    </row>
    <row r="1059" spans="1:5" ht="18" x14ac:dyDescent="0.35">
      <c r="A1059" s="1" t="s">
        <v>1091</v>
      </c>
      <c r="B1059" s="1">
        <v>65</v>
      </c>
      <c r="C1059" s="1" t="s">
        <v>22</v>
      </c>
      <c r="D1059" s="1">
        <v>5</v>
      </c>
      <c r="E1059" s="1" t="s">
        <v>62</v>
      </c>
    </row>
    <row r="1060" spans="1:5" ht="18" x14ac:dyDescent="0.35">
      <c r="A1060" s="1" t="s">
        <v>1092</v>
      </c>
      <c r="B1060" s="1">
        <v>23</v>
      </c>
      <c r="C1060" s="1" t="s">
        <v>32</v>
      </c>
      <c r="D1060" s="1">
        <v>9</v>
      </c>
      <c r="E1060" s="1" t="s">
        <v>62</v>
      </c>
    </row>
    <row r="1061" spans="1:5" ht="18" x14ac:dyDescent="0.35">
      <c r="A1061" s="1" t="s">
        <v>1093</v>
      </c>
      <c r="B1061" s="1">
        <v>68</v>
      </c>
      <c r="C1061" s="1" t="s">
        <v>32</v>
      </c>
      <c r="D1061" s="1">
        <v>2</v>
      </c>
      <c r="E1061" s="1" t="s">
        <v>40</v>
      </c>
    </row>
    <row r="1062" spans="1:5" ht="18" x14ac:dyDescent="0.35">
      <c r="A1062" s="1" t="s">
        <v>1094</v>
      </c>
      <c r="B1062" s="1">
        <v>72</v>
      </c>
      <c r="C1062" s="1" t="s">
        <v>53</v>
      </c>
      <c r="D1062" s="1">
        <v>8</v>
      </c>
      <c r="E1062" s="1" t="s">
        <v>45</v>
      </c>
    </row>
    <row r="1063" spans="1:5" ht="18" x14ac:dyDescent="0.35">
      <c r="A1063" s="1" t="s">
        <v>1095</v>
      </c>
      <c r="B1063" s="1">
        <v>59</v>
      </c>
      <c r="C1063" s="1" t="s">
        <v>53</v>
      </c>
      <c r="D1063" s="1">
        <v>8</v>
      </c>
      <c r="E1063" s="1" t="s">
        <v>62</v>
      </c>
    </row>
    <row r="1064" spans="1:5" ht="18" x14ac:dyDescent="0.35">
      <c r="A1064" s="1" t="s">
        <v>1096</v>
      </c>
      <c r="B1064" s="1">
        <v>58</v>
      </c>
      <c r="C1064" s="1" t="s">
        <v>32</v>
      </c>
      <c r="D1064" s="1">
        <v>6</v>
      </c>
      <c r="E1064" s="1" t="s">
        <v>40</v>
      </c>
    </row>
    <row r="1065" spans="1:5" ht="18" x14ac:dyDescent="0.35">
      <c r="A1065" s="1" t="s">
        <v>1097</v>
      </c>
      <c r="B1065" s="1">
        <v>18</v>
      </c>
      <c r="C1065" s="1" t="s">
        <v>32</v>
      </c>
      <c r="D1065" s="1">
        <v>6</v>
      </c>
      <c r="E1065" s="1" t="s">
        <v>40</v>
      </c>
    </row>
    <row r="1066" spans="1:5" ht="18" x14ac:dyDescent="0.35">
      <c r="A1066" s="1" t="s">
        <v>1098</v>
      </c>
      <c r="B1066" s="1">
        <v>57</v>
      </c>
      <c r="C1066" s="1" t="s">
        <v>22</v>
      </c>
      <c r="D1066" s="1">
        <v>0</v>
      </c>
      <c r="E1066" s="1" t="s">
        <v>25</v>
      </c>
    </row>
    <row r="1067" spans="1:5" ht="18" x14ac:dyDescent="0.35">
      <c r="A1067" s="1" t="s">
        <v>1099</v>
      </c>
      <c r="B1067" s="1">
        <v>62</v>
      </c>
      <c r="C1067" s="1" t="s">
        <v>53</v>
      </c>
      <c r="D1067" s="1">
        <v>4</v>
      </c>
      <c r="E1067" s="1" t="s">
        <v>45</v>
      </c>
    </row>
    <row r="1068" spans="1:5" ht="18" x14ac:dyDescent="0.35">
      <c r="A1068" s="1" t="s">
        <v>1100</v>
      </c>
      <c r="B1068" s="1">
        <v>31</v>
      </c>
      <c r="C1068" s="1" t="s">
        <v>53</v>
      </c>
      <c r="D1068" s="1">
        <v>8</v>
      </c>
      <c r="E1068" s="1" t="s">
        <v>25</v>
      </c>
    </row>
    <row r="1069" spans="1:5" ht="18" x14ac:dyDescent="0.35">
      <c r="A1069" s="1" t="s">
        <v>1101</v>
      </c>
      <c r="B1069" s="1">
        <v>21</v>
      </c>
      <c r="C1069" s="1" t="s">
        <v>32</v>
      </c>
      <c r="D1069" s="1">
        <v>7</v>
      </c>
      <c r="E1069" s="1" t="s">
        <v>62</v>
      </c>
    </row>
    <row r="1070" spans="1:5" ht="18" x14ac:dyDescent="0.35">
      <c r="A1070" s="1" t="s">
        <v>1102</v>
      </c>
      <c r="B1070" s="1">
        <v>65</v>
      </c>
      <c r="C1070" s="1" t="s">
        <v>22</v>
      </c>
      <c r="D1070" s="1">
        <v>1</v>
      </c>
      <c r="E1070" s="1" t="s">
        <v>25</v>
      </c>
    </row>
    <row r="1071" spans="1:5" ht="18" x14ac:dyDescent="0.35">
      <c r="A1071" s="1" t="s">
        <v>1103</v>
      </c>
      <c r="B1071" s="1">
        <v>60</v>
      </c>
      <c r="C1071" s="1" t="s">
        <v>32</v>
      </c>
      <c r="D1071" s="1">
        <v>5</v>
      </c>
      <c r="E1071" s="1" t="s">
        <v>62</v>
      </c>
    </row>
    <row r="1072" spans="1:5" ht="18" x14ac:dyDescent="0.35">
      <c r="A1072" s="1" t="s">
        <v>1104</v>
      </c>
      <c r="B1072" s="1">
        <v>28</v>
      </c>
      <c r="C1072" s="1" t="s">
        <v>53</v>
      </c>
      <c r="D1072" s="1">
        <v>9</v>
      </c>
      <c r="E1072" s="1" t="s">
        <v>62</v>
      </c>
    </row>
    <row r="1073" spans="1:5" ht="18" x14ac:dyDescent="0.35">
      <c r="A1073" s="1" t="s">
        <v>1105</v>
      </c>
      <c r="B1073" s="1">
        <v>30</v>
      </c>
      <c r="C1073" s="1" t="s">
        <v>22</v>
      </c>
      <c r="D1073" s="1">
        <v>10</v>
      </c>
      <c r="E1073" s="1" t="s">
        <v>25</v>
      </c>
    </row>
    <row r="1074" spans="1:5" ht="18" x14ac:dyDescent="0.35">
      <c r="A1074" s="1" t="s">
        <v>1106</v>
      </c>
      <c r="B1074" s="1">
        <v>23</v>
      </c>
      <c r="C1074" s="1" t="s">
        <v>53</v>
      </c>
      <c r="D1074" s="1">
        <v>0</v>
      </c>
      <c r="E1074" s="1" t="s">
        <v>25</v>
      </c>
    </row>
    <row r="1075" spans="1:5" ht="18" x14ac:dyDescent="0.35">
      <c r="A1075" s="1" t="s">
        <v>1107</v>
      </c>
      <c r="B1075" s="1">
        <v>23</v>
      </c>
      <c r="C1075" s="1" t="s">
        <v>53</v>
      </c>
      <c r="D1075" s="1">
        <v>2</v>
      </c>
      <c r="E1075" s="1" t="s">
        <v>25</v>
      </c>
    </row>
    <row r="1076" spans="1:5" ht="18" x14ac:dyDescent="0.35">
      <c r="A1076" s="1" t="s">
        <v>1108</v>
      </c>
      <c r="B1076" s="1">
        <v>34</v>
      </c>
      <c r="C1076" s="1" t="s">
        <v>22</v>
      </c>
      <c r="D1076" s="1">
        <v>7</v>
      </c>
      <c r="E1076" s="1" t="s">
        <v>62</v>
      </c>
    </row>
    <row r="1077" spans="1:5" ht="18" x14ac:dyDescent="0.35">
      <c r="A1077" s="1" t="s">
        <v>1109</v>
      </c>
      <c r="B1077" s="1">
        <v>62</v>
      </c>
      <c r="C1077" s="1" t="s">
        <v>22</v>
      </c>
      <c r="D1077" s="1">
        <v>1</v>
      </c>
      <c r="E1077" s="1" t="s">
        <v>45</v>
      </c>
    </row>
    <row r="1078" spans="1:5" ht="18" x14ac:dyDescent="0.35">
      <c r="A1078" s="1" t="s">
        <v>1110</v>
      </c>
      <c r="B1078" s="1">
        <v>51</v>
      </c>
      <c r="C1078" s="1" t="s">
        <v>22</v>
      </c>
      <c r="D1078" s="1">
        <v>4</v>
      </c>
      <c r="E1078" s="1" t="s">
        <v>25</v>
      </c>
    </row>
    <row r="1079" spans="1:5" ht="18" x14ac:dyDescent="0.35">
      <c r="A1079" s="1" t="s">
        <v>1111</v>
      </c>
      <c r="B1079" s="1">
        <v>24</v>
      </c>
      <c r="C1079" s="1" t="s">
        <v>22</v>
      </c>
      <c r="D1079" s="1">
        <v>2</v>
      </c>
      <c r="E1079" s="1" t="s">
        <v>25</v>
      </c>
    </row>
    <row r="1080" spans="1:5" ht="18" x14ac:dyDescent="0.35">
      <c r="A1080" s="1" t="s">
        <v>1112</v>
      </c>
      <c r="B1080" s="1">
        <v>35</v>
      </c>
      <c r="C1080" s="1" t="s">
        <v>32</v>
      </c>
      <c r="D1080" s="1">
        <v>7</v>
      </c>
      <c r="E1080" s="1" t="s">
        <v>40</v>
      </c>
    </row>
    <row r="1081" spans="1:5" ht="18" x14ac:dyDescent="0.35">
      <c r="A1081" s="1" t="s">
        <v>1113</v>
      </c>
      <c r="B1081" s="1">
        <v>61</v>
      </c>
      <c r="C1081" s="1" t="s">
        <v>32</v>
      </c>
      <c r="D1081" s="1">
        <v>0</v>
      </c>
      <c r="E1081" s="1" t="s">
        <v>40</v>
      </c>
    </row>
    <row r="1082" spans="1:5" ht="18" x14ac:dyDescent="0.35">
      <c r="A1082" s="1" t="s">
        <v>1114</v>
      </c>
      <c r="B1082" s="1">
        <v>41</v>
      </c>
      <c r="C1082" s="1" t="s">
        <v>22</v>
      </c>
      <c r="D1082" s="1">
        <v>6</v>
      </c>
      <c r="E1082" s="1" t="s">
        <v>25</v>
      </c>
    </row>
    <row r="1083" spans="1:5" ht="18" x14ac:dyDescent="0.35">
      <c r="A1083" s="1" t="s">
        <v>1115</v>
      </c>
      <c r="B1083" s="1">
        <v>74</v>
      </c>
      <c r="C1083" s="1" t="s">
        <v>22</v>
      </c>
      <c r="D1083" s="1">
        <v>1</v>
      </c>
      <c r="E1083" s="1" t="s">
        <v>45</v>
      </c>
    </row>
    <row r="1084" spans="1:5" ht="18" x14ac:dyDescent="0.35">
      <c r="A1084" s="1" t="s">
        <v>1116</v>
      </c>
      <c r="B1084" s="1">
        <v>48</v>
      </c>
      <c r="C1084" s="1" t="s">
        <v>22</v>
      </c>
      <c r="D1084" s="1">
        <v>10</v>
      </c>
      <c r="E1084" s="1" t="s">
        <v>25</v>
      </c>
    </row>
    <row r="1085" spans="1:5" ht="18" x14ac:dyDescent="0.35">
      <c r="A1085" s="1" t="s">
        <v>1117</v>
      </c>
      <c r="B1085" s="1">
        <v>57</v>
      </c>
      <c r="C1085" s="1" t="s">
        <v>22</v>
      </c>
      <c r="D1085" s="1">
        <v>2</v>
      </c>
      <c r="E1085" s="1" t="s">
        <v>40</v>
      </c>
    </row>
    <row r="1086" spans="1:5" ht="18" x14ac:dyDescent="0.35">
      <c r="A1086" s="1" t="s">
        <v>1118</v>
      </c>
      <c r="B1086" s="1">
        <v>46</v>
      </c>
      <c r="C1086" s="1" t="s">
        <v>32</v>
      </c>
      <c r="D1086" s="1">
        <v>9</v>
      </c>
      <c r="E1086" s="1" t="s">
        <v>40</v>
      </c>
    </row>
    <row r="1087" spans="1:5" ht="18" x14ac:dyDescent="0.35">
      <c r="A1087" s="1" t="s">
        <v>1119</v>
      </c>
      <c r="B1087" s="1">
        <v>55</v>
      </c>
      <c r="C1087" s="1" t="s">
        <v>53</v>
      </c>
      <c r="D1087" s="1">
        <v>6</v>
      </c>
      <c r="E1087" s="1" t="s">
        <v>25</v>
      </c>
    </row>
    <row r="1088" spans="1:5" ht="18" x14ac:dyDescent="0.35">
      <c r="A1088" s="1" t="s">
        <v>1120</v>
      </c>
      <c r="B1088" s="1">
        <v>18</v>
      </c>
      <c r="C1088" s="1" t="s">
        <v>22</v>
      </c>
      <c r="D1088" s="1">
        <v>8</v>
      </c>
      <c r="E1088" s="1" t="s">
        <v>45</v>
      </c>
    </row>
    <row r="1089" spans="1:5" ht="18" x14ac:dyDescent="0.35">
      <c r="A1089" s="1" t="s">
        <v>1121</v>
      </c>
      <c r="B1089" s="1">
        <v>60</v>
      </c>
      <c r="C1089" s="1" t="s">
        <v>53</v>
      </c>
      <c r="D1089" s="1">
        <v>9</v>
      </c>
      <c r="E1089" s="1" t="s">
        <v>62</v>
      </c>
    </row>
    <row r="1090" spans="1:5" ht="18" x14ac:dyDescent="0.35">
      <c r="A1090" s="1" t="s">
        <v>1122</v>
      </c>
      <c r="B1090" s="1">
        <v>55</v>
      </c>
      <c r="C1090" s="1" t="s">
        <v>32</v>
      </c>
      <c r="D1090" s="1">
        <v>8</v>
      </c>
      <c r="E1090" s="1" t="s">
        <v>45</v>
      </c>
    </row>
    <row r="1091" spans="1:5" ht="18" x14ac:dyDescent="0.35">
      <c r="A1091" s="1" t="s">
        <v>1123</v>
      </c>
      <c r="B1091" s="1">
        <v>23</v>
      </c>
      <c r="C1091" s="1" t="s">
        <v>22</v>
      </c>
      <c r="D1091" s="1">
        <v>10</v>
      </c>
      <c r="E1091" s="1" t="s">
        <v>25</v>
      </c>
    </row>
    <row r="1092" spans="1:5" ht="18" x14ac:dyDescent="0.35">
      <c r="A1092" s="1" t="s">
        <v>1124</v>
      </c>
      <c r="B1092" s="1">
        <v>40</v>
      </c>
      <c r="C1092" s="1" t="s">
        <v>22</v>
      </c>
      <c r="D1092" s="1">
        <v>4</v>
      </c>
      <c r="E1092" s="1" t="s">
        <v>25</v>
      </c>
    </row>
    <row r="1093" spans="1:5" ht="18" x14ac:dyDescent="0.35">
      <c r="A1093" s="1" t="s">
        <v>1125</v>
      </c>
      <c r="B1093" s="1">
        <v>42</v>
      </c>
      <c r="C1093" s="1" t="s">
        <v>22</v>
      </c>
      <c r="D1093" s="1">
        <v>8</v>
      </c>
      <c r="E1093" s="1" t="s">
        <v>25</v>
      </c>
    </row>
    <row r="1094" spans="1:5" ht="18" x14ac:dyDescent="0.35">
      <c r="A1094" s="1" t="s">
        <v>1126</v>
      </c>
      <c r="B1094" s="1">
        <v>52</v>
      </c>
      <c r="C1094" s="1" t="s">
        <v>53</v>
      </c>
      <c r="D1094" s="1">
        <v>8</v>
      </c>
      <c r="E1094" s="1" t="s">
        <v>45</v>
      </c>
    </row>
    <row r="1095" spans="1:5" ht="18" x14ac:dyDescent="0.35">
      <c r="A1095" s="1" t="s">
        <v>1127</v>
      </c>
      <c r="B1095" s="1">
        <v>58</v>
      </c>
      <c r="C1095" s="1" t="s">
        <v>53</v>
      </c>
      <c r="D1095" s="1">
        <v>3</v>
      </c>
      <c r="E1095" s="1" t="s">
        <v>62</v>
      </c>
    </row>
    <row r="1096" spans="1:5" ht="18" x14ac:dyDescent="0.35">
      <c r="A1096" s="1" t="s">
        <v>1128</v>
      </c>
      <c r="B1096" s="1">
        <v>49</v>
      </c>
      <c r="C1096" s="1" t="s">
        <v>32</v>
      </c>
      <c r="D1096" s="1">
        <v>8</v>
      </c>
      <c r="E1096" s="1" t="s">
        <v>45</v>
      </c>
    </row>
    <row r="1097" spans="1:5" ht="18" x14ac:dyDescent="0.35">
      <c r="A1097" s="2" t="s">
        <v>1129</v>
      </c>
      <c r="B1097" s="1">
        <v>63</v>
      </c>
      <c r="C1097" s="1" t="s">
        <v>32</v>
      </c>
      <c r="D1097" s="1">
        <v>1</v>
      </c>
      <c r="E1097" s="1" t="s">
        <v>40</v>
      </c>
    </row>
    <row r="1098" spans="1:5" ht="18" x14ac:dyDescent="0.35">
      <c r="A1098" s="1" t="s">
        <v>1130</v>
      </c>
      <c r="B1098" s="1">
        <v>57</v>
      </c>
      <c r="C1098" s="1" t="s">
        <v>32</v>
      </c>
      <c r="D1098" s="1">
        <v>4</v>
      </c>
      <c r="E1098" s="1" t="s">
        <v>45</v>
      </c>
    </row>
    <row r="1099" spans="1:5" ht="18" x14ac:dyDescent="0.35">
      <c r="A1099" s="1" t="s">
        <v>1131</v>
      </c>
      <c r="B1099" s="1">
        <v>37</v>
      </c>
      <c r="C1099" s="1" t="s">
        <v>53</v>
      </c>
      <c r="D1099" s="1">
        <v>5</v>
      </c>
      <c r="E1099" s="1" t="s">
        <v>62</v>
      </c>
    </row>
    <row r="1100" spans="1:5" ht="18" x14ac:dyDescent="0.35">
      <c r="A1100" s="1" t="s">
        <v>1132</v>
      </c>
      <c r="B1100" s="1">
        <v>29</v>
      </c>
      <c r="C1100" s="1" t="s">
        <v>32</v>
      </c>
      <c r="D1100" s="1">
        <v>6</v>
      </c>
      <c r="E1100" s="1" t="s">
        <v>45</v>
      </c>
    </row>
    <row r="1101" spans="1:5" ht="18" x14ac:dyDescent="0.35">
      <c r="A1101" s="1" t="s">
        <v>1133</v>
      </c>
      <c r="B1101" s="1">
        <v>57</v>
      </c>
      <c r="C1101" s="1" t="s">
        <v>53</v>
      </c>
      <c r="D1101" s="1">
        <v>3</v>
      </c>
      <c r="E1101" s="1" t="s">
        <v>25</v>
      </c>
    </row>
    <row r="1102" spans="1:5" ht="18" x14ac:dyDescent="0.35">
      <c r="A1102" s="1" t="s">
        <v>1134</v>
      </c>
      <c r="B1102" s="1">
        <v>55</v>
      </c>
      <c r="C1102" s="1" t="s">
        <v>53</v>
      </c>
      <c r="D1102" s="1">
        <v>6</v>
      </c>
      <c r="E1102" s="1" t="s">
        <v>62</v>
      </c>
    </row>
    <row r="1103" spans="1:5" ht="18" x14ac:dyDescent="0.35">
      <c r="A1103" s="1" t="s">
        <v>1135</v>
      </c>
      <c r="B1103" s="1">
        <v>21</v>
      </c>
      <c r="C1103" s="1" t="s">
        <v>53</v>
      </c>
      <c r="D1103" s="1">
        <v>2</v>
      </c>
      <c r="E1103" s="1" t="s">
        <v>40</v>
      </c>
    </row>
    <row r="1104" spans="1:5" ht="18" x14ac:dyDescent="0.35">
      <c r="A1104" s="1" t="s">
        <v>1136</v>
      </c>
      <c r="B1104" s="1">
        <v>37</v>
      </c>
      <c r="C1104" s="1" t="s">
        <v>22</v>
      </c>
      <c r="D1104" s="1">
        <v>8</v>
      </c>
      <c r="E1104" s="1" t="s">
        <v>62</v>
      </c>
    </row>
    <row r="1105" spans="1:5" ht="18" x14ac:dyDescent="0.35">
      <c r="A1105" s="1" t="s">
        <v>1137</v>
      </c>
      <c r="B1105" s="1">
        <v>57</v>
      </c>
      <c r="C1105" s="1" t="s">
        <v>22</v>
      </c>
      <c r="D1105" s="1">
        <v>6</v>
      </c>
      <c r="E1105" s="1" t="s">
        <v>45</v>
      </c>
    </row>
    <row r="1106" spans="1:5" ht="18" x14ac:dyDescent="0.35">
      <c r="A1106" s="1" t="s">
        <v>1138</v>
      </c>
      <c r="B1106" s="1">
        <v>57</v>
      </c>
      <c r="C1106" s="1" t="s">
        <v>22</v>
      </c>
      <c r="D1106" s="1">
        <v>7</v>
      </c>
      <c r="E1106" s="1" t="s">
        <v>25</v>
      </c>
    </row>
    <row r="1107" spans="1:5" ht="18" x14ac:dyDescent="0.35">
      <c r="A1107" s="1" t="s">
        <v>1139</v>
      </c>
      <c r="B1107" s="1">
        <v>33</v>
      </c>
      <c r="C1107" s="1" t="s">
        <v>32</v>
      </c>
      <c r="D1107" s="1">
        <v>0</v>
      </c>
      <c r="E1107" s="1" t="s">
        <v>62</v>
      </c>
    </row>
    <row r="1108" spans="1:5" ht="18" x14ac:dyDescent="0.35">
      <c r="A1108" s="1" t="s">
        <v>1140</v>
      </c>
      <c r="B1108" s="1">
        <v>38</v>
      </c>
      <c r="C1108" s="1" t="s">
        <v>53</v>
      </c>
      <c r="D1108" s="1">
        <v>7</v>
      </c>
      <c r="E1108" s="1" t="s">
        <v>25</v>
      </c>
    </row>
    <row r="1109" spans="1:5" ht="18" x14ac:dyDescent="0.35">
      <c r="A1109" s="1" t="s">
        <v>1141</v>
      </c>
      <c r="B1109" s="1">
        <v>65</v>
      </c>
      <c r="C1109" s="1" t="s">
        <v>22</v>
      </c>
      <c r="D1109" s="1">
        <v>3</v>
      </c>
      <c r="E1109" s="1" t="s">
        <v>62</v>
      </c>
    </row>
    <row r="1110" spans="1:5" ht="18" x14ac:dyDescent="0.35">
      <c r="A1110" s="1" t="s">
        <v>1142</v>
      </c>
      <c r="B1110" s="1">
        <v>35</v>
      </c>
      <c r="C1110" s="1" t="s">
        <v>32</v>
      </c>
      <c r="D1110" s="1">
        <v>8</v>
      </c>
      <c r="E1110" s="1" t="s">
        <v>25</v>
      </c>
    </row>
    <row r="1111" spans="1:5" ht="18" x14ac:dyDescent="0.35">
      <c r="A1111" s="1" t="s">
        <v>1143</v>
      </c>
      <c r="B1111" s="1">
        <v>31</v>
      </c>
      <c r="C1111" s="1" t="s">
        <v>22</v>
      </c>
      <c r="D1111" s="1">
        <v>5</v>
      </c>
      <c r="E1111" s="1" t="s">
        <v>40</v>
      </c>
    </row>
    <row r="1112" spans="1:5" ht="18" x14ac:dyDescent="0.35">
      <c r="A1112" s="1" t="s">
        <v>1144</v>
      </c>
      <c r="B1112" s="1">
        <v>56</v>
      </c>
      <c r="C1112" s="1" t="s">
        <v>22</v>
      </c>
      <c r="D1112" s="1">
        <v>1</v>
      </c>
      <c r="E1112" s="1" t="s">
        <v>45</v>
      </c>
    </row>
    <row r="1113" spans="1:5" ht="18" x14ac:dyDescent="0.35">
      <c r="A1113" s="1" t="s">
        <v>1145</v>
      </c>
      <c r="B1113" s="1">
        <v>72</v>
      </c>
      <c r="C1113" s="1" t="s">
        <v>32</v>
      </c>
      <c r="D1113" s="1">
        <v>7</v>
      </c>
      <c r="E1113" s="1" t="s">
        <v>45</v>
      </c>
    </row>
    <row r="1114" spans="1:5" ht="18" x14ac:dyDescent="0.35">
      <c r="A1114" s="1" t="s">
        <v>1146</v>
      </c>
      <c r="B1114" s="1">
        <v>66</v>
      </c>
      <c r="C1114" s="1" t="s">
        <v>22</v>
      </c>
      <c r="D1114" s="1">
        <v>8</v>
      </c>
      <c r="E1114" s="1" t="s">
        <v>45</v>
      </c>
    </row>
    <row r="1115" spans="1:5" ht="18" x14ac:dyDescent="0.35">
      <c r="A1115" s="1" t="s">
        <v>1147</v>
      </c>
      <c r="B1115" s="1">
        <v>71</v>
      </c>
      <c r="C1115" s="1" t="s">
        <v>53</v>
      </c>
      <c r="D1115" s="1">
        <v>10</v>
      </c>
      <c r="E1115" s="1" t="s">
        <v>62</v>
      </c>
    </row>
    <row r="1116" spans="1:5" ht="18" x14ac:dyDescent="0.35">
      <c r="A1116" s="1" t="s">
        <v>1148</v>
      </c>
      <c r="B1116" s="1">
        <v>24</v>
      </c>
      <c r="C1116" s="1" t="s">
        <v>32</v>
      </c>
      <c r="D1116" s="1">
        <v>9</v>
      </c>
      <c r="E1116" s="1" t="s">
        <v>62</v>
      </c>
    </row>
    <row r="1117" spans="1:5" ht="18" x14ac:dyDescent="0.35">
      <c r="A1117" s="1" t="s">
        <v>1149</v>
      </c>
      <c r="B1117" s="1">
        <v>21</v>
      </c>
      <c r="C1117" s="1" t="s">
        <v>53</v>
      </c>
      <c r="D1117" s="1">
        <v>5</v>
      </c>
      <c r="E1117" s="1" t="s">
        <v>62</v>
      </c>
    </row>
    <row r="1118" spans="1:5" ht="18" x14ac:dyDescent="0.35">
      <c r="A1118" s="2" t="s">
        <v>1150</v>
      </c>
      <c r="B1118" s="1">
        <v>20</v>
      </c>
      <c r="C1118" s="1" t="s">
        <v>22</v>
      </c>
      <c r="D1118" s="1">
        <v>2</v>
      </c>
      <c r="E1118" s="1" t="s">
        <v>45</v>
      </c>
    </row>
    <row r="1119" spans="1:5" ht="18" x14ac:dyDescent="0.35">
      <c r="A1119" s="1">
        <v>99221589</v>
      </c>
      <c r="B1119" s="1">
        <v>41</v>
      </c>
      <c r="C1119" s="1" t="s">
        <v>22</v>
      </c>
      <c r="D1119" s="1">
        <v>3</v>
      </c>
      <c r="E1119" s="1" t="s">
        <v>62</v>
      </c>
    </row>
    <row r="1120" spans="1:5" ht="18" x14ac:dyDescent="0.35">
      <c r="A1120" s="1" t="s">
        <v>1151</v>
      </c>
      <c r="B1120" s="1">
        <v>53</v>
      </c>
      <c r="C1120" s="1" t="s">
        <v>32</v>
      </c>
      <c r="D1120" s="1">
        <v>3</v>
      </c>
      <c r="E1120" s="1" t="s">
        <v>25</v>
      </c>
    </row>
    <row r="1121" spans="1:5" ht="18" x14ac:dyDescent="0.35">
      <c r="A1121" s="1" t="s">
        <v>1152</v>
      </c>
      <c r="B1121" s="1">
        <v>64</v>
      </c>
      <c r="C1121" s="1" t="s">
        <v>53</v>
      </c>
      <c r="D1121" s="1">
        <v>4</v>
      </c>
      <c r="E1121" s="1" t="s">
        <v>62</v>
      </c>
    </row>
    <row r="1122" spans="1:5" ht="18" x14ac:dyDescent="0.35">
      <c r="A1122" s="1" t="s">
        <v>1153</v>
      </c>
      <c r="B1122" s="1">
        <v>50</v>
      </c>
      <c r="C1122" s="1" t="s">
        <v>32</v>
      </c>
      <c r="D1122" s="1">
        <v>0</v>
      </c>
      <c r="E1122" s="1" t="s">
        <v>40</v>
      </c>
    </row>
    <row r="1123" spans="1:5" ht="18" x14ac:dyDescent="0.35">
      <c r="A1123" s="1" t="s">
        <v>1154</v>
      </c>
      <c r="B1123" s="1">
        <v>56</v>
      </c>
      <c r="C1123" s="1" t="s">
        <v>22</v>
      </c>
      <c r="D1123" s="1">
        <v>10</v>
      </c>
      <c r="E1123" s="1" t="s">
        <v>25</v>
      </c>
    </row>
    <row r="1124" spans="1:5" ht="18" x14ac:dyDescent="0.35">
      <c r="A1124" s="1" t="s">
        <v>1155</v>
      </c>
      <c r="B1124" s="1">
        <v>30</v>
      </c>
      <c r="C1124" s="1" t="s">
        <v>32</v>
      </c>
      <c r="D1124" s="1">
        <v>2</v>
      </c>
      <c r="E1124" s="1" t="s">
        <v>40</v>
      </c>
    </row>
    <row r="1125" spans="1:5" ht="18" x14ac:dyDescent="0.35">
      <c r="A1125" s="1" t="s">
        <v>1156</v>
      </c>
      <c r="B1125" s="1">
        <v>33</v>
      </c>
      <c r="C1125" s="1" t="s">
        <v>53</v>
      </c>
      <c r="D1125" s="1">
        <v>6</v>
      </c>
      <c r="E1125" s="1" t="s">
        <v>45</v>
      </c>
    </row>
    <row r="1126" spans="1:5" ht="18" x14ac:dyDescent="0.35">
      <c r="A1126" s="1" t="s">
        <v>1157</v>
      </c>
      <c r="B1126" s="1">
        <v>69</v>
      </c>
      <c r="C1126" s="1" t="s">
        <v>32</v>
      </c>
      <c r="D1126" s="1">
        <v>2</v>
      </c>
      <c r="E1126" s="1" t="s">
        <v>45</v>
      </c>
    </row>
    <row r="1127" spans="1:5" ht="18" x14ac:dyDescent="0.35">
      <c r="A1127" s="1" t="s">
        <v>1158</v>
      </c>
      <c r="B1127" s="1">
        <v>28</v>
      </c>
      <c r="C1127" s="1" t="s">
        <v>22</v>
      </c>
      <c r="D1127" s="1">
        <v>4</v>
      </c>
      <c r="E1127" s="1" t="s">
        <v>40</v>
      </c>
    </row>
    <row r="1128" spans="1:5" ht="18" x14ac:dyDescent="0.35">
      <c r="A1128" s="1" t="s">
        <v>1159</v>
      </c>
      <c r="B1128" s="1">
        <v>44</v>
      </c>
      <c r="C1128" s="1" t="s">
        <v>22</v>
      </c>
      <c r="D1128" s="1">
        <v>8</v>
      </c>
      <c r="E1128" s="1" t="s">
        <v>40</v>
      </c>
    </row>
    <row r="1129" spans="1:5" ht="18" x14ac:dyDescent="0.35">
      <c r="A1129" s="1" t="s">
        <v>1160</v>
      </c>
      <c r="B1129" s="1">
        <v>32</v>
      </c>
      <c r="C1129" s="1" t="s">
        <v>22</v>
      </c>
      <c r="D1129" s="1">
        <v>6</v>
      </c>
      <c r="E1129" s="1" t="s">
        <v>62</v>
      </c>
    </row>
    <row r="1130" spans="1:5" ht="18" x14ac:dyDescent="0.35">
      <c r="A1130" s="1" t="s">
        <v>1161</v>
      </c>
      <c r="B1130" s="1">
        <v>59</v>
      </c>
      <c r="C1130" s="1" t="s">
        <v>22</v>
      </c>
      <c r="D1130" s="1">
        <v>0</v>
      </c>
      <c r="E1130" s="1" t="s">
        <v>62</v>
      </c>
    </row>
    <row r="1131" spans="1:5" ht="18" x14ac:dyDescent="0.35">
      <c r="A1131" s="1">
        <v>99717446</v>
      </c>
      <c r="B1131" s="1">
        <v>40</v>
      </c>
      <c r="C1131" s="1" t="s">
        <v>53</v>
      </c>
      <c r="D1131" s="1">
        <v>5</v>
      </c>
      <c r="E1131" s="1" t="s">
        <v>45</v>
      </c>
    </row>
    <row r="1132" spans="1:5" ht="18" x14ac:dyDescent="0.35">
      <c r="A1132" s="1" t="s">
        <v>1162</v>
      </c>
      <c r="B1132" s="1">
        <v>70</v>
      </c>
      <c r="C1132" s="1" t="s">
        <v>22</v>
      </c>
      <c r="D1132" s="1">
        <v>10</v>
      </c>
      <c r="E1132" s="1" t="s">
        <v>45</v>
      </c>
    </row>
    <row r="1133" spans="1:5" ht="18" x14ac:dyDescent="0.35">
      <c r="A1133" s="1" t="s">
        <v>1163</v>
      </c>
      <c r="B1133" s="1">
        <v>71</v>
      </c>
      <c r="C1133" s="1" t="s">
        <v>32</v>
      </c>
      <c r="D1133" s="1">
        <v>4</v>
      </c>
      <c r="E1133" s="1" t="s">
        <v>45</v>
      </c>
    </row>
    <row r="1134" spans="1:5" ht="18" x14ac:dyDescent="0.35">
      <c r="A1134" s="1" t="s">
        <v>1164</v>
      </c>
      <c r="B1134" s="1">
        <v>72</v>
      </c>
      <c r="C1134" s="1" t="s">
        <v>22</v>
      </c>
      <c r="D1134" s="1">
        <v>0</v>
      </c>
      <c r="E1134" s="1" t="s">
        <v>25</v>
      </c>
    </row>
    <row r="1135" spans="1:5" ht="18" x14ac:dyDescent="0.35">
      <c r="A1135" s="1" t="s">
        <v>1165</v>
      </c>
      <c r="B1135" s="1">
        <v>39</v>
      </c>
      <c r="C1135" s="1" t="s">
        <v>32</v>
      </c>
      <c r="D1135" s="1">
        <v>5</v>
      </c>
      <c r="E1135" s="1" t="s">
        <v>25</v>
      </c>
    </row>
    <row r="1136" spans="1:5" ht="18" x14ac:dyDescent="0.35">
      <c r="A1136" s="1" t="s">
        <v>1166</v>
      </c>
      <c r="B1136" s="1">
        <v>61</v>
      </c>
      <c r="C1136" s="1" t="s">
        <v>53</v>
      </c>
      <c r="D1136" s="1">
        <v>5</v>
      </c>
      <c r="E1136" s="1" t="s">
        <v>40</v>
      </c>
    </row>
    <row r="1137" spans="1:5" ht="18" x14ac:dyDescent="0.35">
      <c r="A1137" s="1" t="s">
        <v>1167</v>
      </c>
      <c r="B1137" s="1">
        <v>57</v>
      </c>
      <c r="C1137" s="1" t="s">
        <v>53</v>
      </c>
      <c r="D1137" s="1">
        <v>6</v>
      </c>
      <c r="E1137" s="1" t="s">
        <v>62</v>
      </c>
    </row>
    <row r="1138" spans="1:5" ht="18" x14ac:dyDescent="0.35">
      <c r="A1138" s="1" t="s">
        <v>1168</v>
      </c>
      <c r="B1138" s="1">
        <v>46</v>
      </c>
      <c r="C1138" s="1" t="s">
        <v>22</v>
      </c>
      <c r="D1138" s="1">
        <v>3</v>
      </c>
      <c r="E1138" s="1" t="s">
        <v>25</v>
      </c>
    </row>
    <row r="1139" spans="1:5" ht="18" x14ac:dyDescent="0.35">
      <c r="A1139" s="1" t="s">
        <v>1169</v>
      </c>
      <c r="B1139" s="1">
        <v>66</v>
      </c>
      <c r="C1139" s="1" t="s">
        <v>53</v>
      </c>
      <c r="D1139" s="1">
        <v>6</v>
      </c>
      <c r="E1139" s="1" t="s">
        <v>40</v>
      </c>
    </row>
    <row r="1140" spans="1:5" ht="18" x14ac:dyDescent="0.35">
      <c r="A1140" s="1">
        <v>29714299</v>
      </c>
      <c r="B1140" s="1">
        <v>44</v>
      </c>
      <c r="C1140" s="1" t="s">
        <v>53</v>
      </c>
      <c r="D1140" s="1">
        <v>9</v>
      </c>
      <c r="E1140" s="1" t="s">
        <v>62</v>
      </c>
    </row>
    <row r="1141" spans="1:5" ht="18" x14ac:dyDescent="0.35">
      <c r="A1141" s="1" t="s">
        <v>1170</v>
      </c>
      <c r="B1141" s="1">
        <v>29</v>
      </c>
      <c r="C1141" s="1" t="s">
        <v>53</v>
      </c>
      <c r="D1141" s="1">
        <v>3</v>
      </c>
      <c r="E1141" s="1" t="s">
        <v>45</v>
      </c>
    </row>
    <row r="1142" spans="1:5" ht="18" x14ac:dyDescent="0.35">
      <c r="A1142" s="1" t="s">
        <v>1171</v>
      </c>
      <c r="B1142" s="1">
        <v>38</v>
      </c>
      <c r="C1142" s="1" t="s">
        <v>53</v>
      </c>
      <c r="D1142" s="1">
        <v>9</v>
      </c>
      <c r="E1142" s="1" t="s">
        <v>62</v>
      </c>
    </row>
    <row r="1143" spans="1:5" ht="18" x14ac:dyDescent="0.35">
      <c r="A1143" s="1" t="s">
        <v>1172</v>
      </c>
      <c r="B1143" s="1">
        <v>20</v>
      </c>
      <c r="C1143" s="1" t="s">
        <v>32</v>
      </c>
      <c r="D1143" s="1">
        <v>2</v>
      </c>
      <c r="E1143" s="1" t="s">
        <v>40</v>
      </c>
    </row>
    <row r="1144" spans="1:5" ht="18" x14ac:dyDescent="0.35">
      <c r="A1144" s="1">
        <v>24006582</v>
      </c>
      <c r="B1144" s="1">
        <v>61</v>
      </c>
      <c r="C1144" s="1" t="s">
        <v>22</v>
      </c>
      <c r="D1144" s="1">
        <v>3</v>
      </c>
      <c r="E1144" s="1" t="s">
        <v>25</v>
      </c>
    </row>
    <row r="1145" spans="1:5" ht="18" x14ac:dyDescent="0.35">
      <c r="A1145" s="1" t="s">
        <v>1173</v>
      </c>
      <c r="B1145" s="1">
        <v>32</v>
      </c>
      <c r="C1145" s="1" t="s">
        <v>22</v>
      </c>
      <c r="D1145" s="1">
        <v>3</v>
      </c>
      <c r="E1145" s="1" t="s">
        <v>40</v>
      </c>
    </row>
    <row r="1146" spans="1:5" ht="18" x14ac:dyDescent="0.35">
      <c r="A1146" s="1" t="s">
        <v>1174</v>
      </c>
      <c r="B1146" s="1">
        <v>70</v>
      </c>
      <c r="C1146" s="1" t="s">
        <v>22</v>
      </c>
      <c r="D1146" s="1">
        <v>10</v>
      </c>
      <c r="E1146" s="1" t="s">
        <v>25</v>
      </c>
    </row>
    <row r="1147" spans="1:5" ht="18" x14ac:dyDescent="0.35">
      <c r="A1147" s="1" t="s">
        <v>1175</v>
      </c>
      <c r="B1147" s="1">
        <v>42</v>
      </c>
      <c r="C1147" s="1" t="s">
        <v>53</v>
      </c>
      <c r="D1147" s="1">
        <v>3</v>
      </c>
      <c r="E1147" s="1" t="s">
        <v>62</v>
      </c>
    </row>
    <row r="1148" spans="1:5" ht="18" x14ac:dyDescent="0.35">
      <c r="A1148" s="1" t="s">
        <v>1176</v>
      </c>
      <c r="B1148" s="1">
        <v>75</v>
      </c>
      <c r="C1148" s="1" t="s">
        <v>53</v>
      </c>
      <c r="D1148" s="1">
        <v>0</v>
      </c>
      <c r="E1148" s="1" t="s">
        <v>62</v>
      </c>
    </row>
    <row r="1149" spans="1:5" ht="18" x14ac:dyDescent="0.35">
      <c r="A1149" s="1" t="s">
        <v>1177</v>
      </c>
      <c r="B1149" s="1">
        <v>58</v>
      </c>
      <c r="C1149" s="1" t="s">
        <v>22</v>
      </c>
      <c r="D1149" s="1">
        <v>7</v>
      </c>
      <c r="E1149" s="1" t="s">
        <v>62</v>
      </c>
    </row>
    <row r="1150" spans="1:5" ht="18" x14ac:dyDescent="0.35">
      <c r="A1150" s="1" t="s">
        <v>1178</v>
      </c>
      <c r="B1150" s="1">
        <v>18</v>
      </c>
      <c r="C1150" s="1" t="s">
        <v>53</v>
      </c>
      <c r="D1150" s="1">
        <v>10</v>
      </c>
      <c r="E1150" s="1" t="s">
        <v>45</v>
      </c>
    </row>
    <row r="1151" spans="1:5" ht="18" x14ac:dyDescent="0.35">
      <c r="A1151" s="1" t="s">
        <v>1179</v>
      </c>
      <c r="B1151" s="1">
        <v>28</v>
      </c>
      <c r="C1151" s="1" t="s">
        <v>22</v>
      </c>
      <c r="D1151" s="1">
        <v>5</v>
      </c>
      <c r="E1151" s="1" t="s">
        <v>25</v>
      </c>
    </row>
    <row r="1152" spans="1:5" ht="18" x14ac:dyDescent="0.35">
      <c r="A1152" s="1" t="s">
        <v>1180</v>
      </c>
      <c r="B1152" s="1">
        <v>55</v>
      </c>
      <c r="C1152" s="1" t="s">
        <v>53</v>
      </c>
      <c r="D1152" s="1">
        <v>7</v>
      </c>
      <c r="E1152" s="1" t="s">
        <v>62</v>
      </c>
    </row>
    <row r="1153" spans="1:5" ht="18" x14ac:dyDescent="0.35">
      <c r="A1153" s="1" t="s">
        <v>1181</v>
      </c>
      <c r="B1153" s="1">
        <v>60</v>
      </c>
      <c r="C1153" s="1" t="s">
        <v>53</v>
      </c>
      <c r="D1153" s="1">
        <v>2</v>
      </c>
      <c r="E1153" s="1" t="s">
        <v>62</v>
      </c>
    </row>
    <row r="1154" spans="1:5" ht="18" x14ac:dyDescent="0.35">
      <c r="A1154" s="1" t="s">
        <v>1182</v>
      </c>
      <c r="B1154" s="1">
        <v>75</v>
      </c>
      <c r="C1154" s="1" t="s">
        <v>32</v>
      </c>
      <c r="D1154" s="1">
        <v>2</v>
      </c>
      <c r="E1154" s="1" t="s">
        <v>40</v>
      </c>
    </row>
    <row r="1155" spans="1:5" ht="18" x14ac:dyDescent="0.35">
      <c r="A1155" s="1" t="s">
        <v>1183</v>
      </c>
      <c r="B1155" s="1">
        <v>19</v>
      </c>
      <c r="C1155" s="1" t="s">
        <v>53</v>
      </c>
      <c r="D1155" s="1">
        <v>0</v>
      </c>
      <c r="E1155" s="1" t="s">
        <v>62</v>
      </c>
    </row>
    <row r="1156" spans="1:5" ht="18" x14ac:dyDescent="0.35">
      <c r="A1156" s="1" t="s">
        <v>1184</v>
      </c>
      <c r="B1156" s="1">
        <v>44</v>
      </c>
      <c r="C1156" s="1" t="s">
        <v>32</v>
      </c>
      <c r="D1156" s="1">
        <v>6</v>
      </c>
      <c r="E1156" s="1" t="s">
        <v>40</v>
      </c>
    </row>
    <row r="1157" spans="1:5" ht="18" x14ac:dyDescent="0.35">
      <c r="A1157" s="1" t="s">
        <v>1185</v>
      </c>
      <c r="B1157" s="1">
        <v>46</v>
      </c>
      <c r="C1157" s="1" t="s">
        <v>32</v>
      </c>
      <c r="D1157" s="1">
        <v>6</v>
      </c>
      <c r="E1157" s="1" t="s">
        <v>45</v>
      </c>
    </row>
    <row r="1158" spans="1:5" ht="18" x14ac:dyDescent="0.35">
      <c r="A1158" s="1" t="s">
        <v>1186</v>
      </c>
      <c r="B1158" s="1">
        <v>38</v>
      </c>
      <c r="C1158" s="1" t="s">
        <v>53</v>
      </c>
      <c r="D1158" s="1">
        <v>1</v>
      </c>
      <c r="E1158" s="1" t="s">
        <v>25</v>
      </c>
    </row>
    <row r="1159" spans="1:5" ht="18" x14ac:dyDescent="0.35">
      <c r="A1159" s="1" t="s">
        <v>1187</v>
      </c>
      <c r="B1159" s="1">
        <v>53</v>
      </c>
      <c r="C1159" s="1" t="s">
        <v>53</v>
      </c>
      <c r="D1159" s="1">
        <v>4</v>
      </c>
      <c r="E1159" s="1" t="s">
        <v>62</v>
      </c>
    </row>
    <row r="1160" spans="1:5" ht="18" x14ac:dyDescent="0.35">
      <c r="A1160" s="1" t="s">
        <v>1188</v>
      </c>
      <c r="B1160" s="1">
        <v>48</v>
      </c>
      <c r="C1160" s="1" t="s">
        <v>22</v>
      </c>
      <c r="D1160" s="1">
        <v>5</v>
      </c>
      <c r="E1160" s="1" t="s">
        <v>25</v>
      </c>
    </row>
    <row r="1161" spans="1:5" ht="18" x14ac:dyDescent="0.35">
      <c r="A1161" s="1" t="s">
        <v>1189</v>
      </c>
      <c r="B1161" s="1">
        <v>52</v>
      </c>
      <c r="C1161" s="1" t="s">
        <v>22</v>
      </c>
      <c r="D1161" s="1">
        <v>8</v>
      </c>
      <c r="E1161" s="1" t="s">
        <v>45</v>
      </c>
    </row>
    <row r="1162" spans="1:5" ht="18" x14ac:dyDescent="0.35">
      <c r="A1162" s="1" t="s">
        <v>1190</v>
      </c>
      <c r="B1162" s="1">
        <v>42</v>
      </c>
      <c r="C1162" s="1" t="s">
        <v>22</v>
      </c>
      <c r="D1162" s="1">
        <v>0</v>
      </c>
      <c r="E1162" s="1" t="s">
        <v>62</v>
      </c>
    </row>
    <row r="1163" spans="1:5" ht="18" x14ac:dyDescent="0.35">
      <c r="A1163" s="1" t="s">
        <v>1191</v>
      </c>
      <c r="B1163" s="1">
        <v>64</v>
      </c>
      <c r="C1163" s="1" t="s">
        <v>22</v>
      </c>
      <c r="D1163" s="1">
        <v>2</v>
      </c>
      <c r="E1163" s="1" t="s">
        <v>45</v>
      </c>
    </row>
    <row r="1164" spans="1:5" ht="18" x14ac:dyDescent="0.35">
      <c r="A1164" s="1" t="s">
        <v>1192</v>
      </c>
      <c r="B1164" s="1">
        <v>52</v>
      </c>
      <c r="C1164" s="1" t="s">
        <v>32</v>
      </c>
      <c r="D1164" s="1">
        <v>5</v>
      </c>
      <c r="E1164" s="1" t="s">
        <v>25</v>
      </c>
    </row>
    <row r="1165" spans="1:5" ht="18" x14ac:dyDescent="0.35">
      <c r="A1165" s="1" t="s">
        <v>1193</v>
      </c>
      <c r="B1165" s="1">
        <v>53</v>
      </c>
      <c r="C1165" s="1" t="s">
        <v>32</v>
      </c>
      <c r="D1165" s="1">
        <v>7</v>
      </c>
      <c r="E1165" s="1" t="s">
        <v>62</v>
      </c>
    </row>
    <row r="1166" spans="1:5" ht="18" x14ac:dyDescent="0.35">
      <c r="A1166" s="1" t="s">
        <v>1194</v>
      </c>
      <c r="B1166" s="1">
        <v>36</v>
      </c>
      <c r="C1166" s="1" t="s">
        <v>22</v>
      </c>
      <c r="D1166" s="1">
        <v>6</v>
      </c>
      <c r="E1166" s="1" t="s">
        <v>45</v>
      </c>
    </row>
    <row r="1167" spans="1:5" ht="18" x14ac:dyDescent="0.35">
      <c r="A1167" s="1" t="s">
        <v>1195</v>
      </c>
      <c r="B1167" s="1">
        <v>63</v>
      </c>
      <c r="C1167" s="1" t="s">
        <v>22</v>
      </c>
      <c r="D1167" s="1">
        <v>3</v>
      </c>
      <c r="E1167" s="1" t="s">
        <v>40</v>
      </c>
    </row>
    <row r="1168" spans="1:5" ht="18" x14ac:dyDescent="0.35">
      <c r="A1168" s="1" t="s">
        <v>1196</v>
      </c>
      <c r="B1168" s="1">
        <v>43</v>
      </c>
      <c r="C1168" s="1" t="s">
        <v>53</v>
      </c>
      <c r="D1168" s="1">
        <v>9</v>
      </c>
      <c r="E1168" s="1" t="s">
        <v>25</v>
      </c>
    </row>
    <row r="1169" spans="1:5" ht="18" x14ac:dyDescent="0.35">
      <c r="A1169" s="1" t="s">
        <v>1197</v>
      </c>
      <c r="B1169" s="1">
        <v>51</v>
      </c>
      <c r="C1169" s="1" t="s">
        <v>32</v>
      </c>
      <c r="D1169" s="1">
        <v>0</v>
      </c>
      <c r="E1169" s="1" t="s">
        <v>40</v>
      </c>
    </row>
    <row r="1170" spans="1:5" ht="18" x14ac:dyDescent="0.35">
      <c r="A1170" s="1" t="s">
        <v>1198</v>
      </c>
      <c r="B1170" s="1">
        <v>73</v>
      </c>
      <c r="C1170" s="1" t="s">
        <v>53</v>
      </c>
      <c r="D1170" s="1">
        <v>7</v>
      </c>
      <c r="E1170" s="1" t="s">
        <v>45</v>
      </c>
    </row>
    <row r="1171" spans="1:5" ht="18" x14ac:dyDescent="0.35">
      <c r="A1171" s="1" t="s">
        <v>1199</v>
      </c>
      <c r="B1171" s="1">
        <v>72</v>
      </c>
      <c r="C1171" s="1" t="s">
        <v>22</v>
      </c>
      <c r="D1171" s="1">
        <v>0</v>
      </c>
      <c r="E1171" s="1" t="s">
        <v>40</v>
      </c>
    </row>
    <row r="1172" spans="1:5" ht="18" x14ac:dyDescent="0.35">
      <c r="A1172" s="1" t="s">
        <v>1200</v>
      </c>
      <c r="B1172" s="1">
        <v>40</v>
      </c>
      <c r="C1172" s="1" t="s">
        <v>53</v>
      </c>
      <c r="D1172" s="1">
        <v>3</v>
      </c>
      <c r="E1172" s="1" t="s">
        <v>25</v>
      </c>
    </row>
    <row r="1173" spans="1:5" ht="18" x14ac:dyDescent="0.35">
      <c r="A1173" s="1" t="s">
        <v>1201</v>
      </c>
      <c r="B1173" s="1">
        <v>71</v>
      </c>
      <c r="C1173" s="1" t="s">
        <v>53</v>
      </c>
      <c r="D1173" s="1">
        <v>3</v>
      </c>
      <c r="E1173" s="1" t="s">
        <v>62</v>
      </c>
    </row>
    <row r="1174" spans="1:5" ht="18" x14ac:dyDescent="0.35">
      <c r="A1174" s="1" t="s">
        <v>1202</v>
      </c>
      <c r="B1174" s="1">
        <v>75</v>
      </c>
      <c r="C1174" s="1" t="s">
        <v>32</v>
      </c>
      <c r="D1174" s="1">
        <v>9</v>
      </c>
      <c r="E1174" s="1" t="s">
        <v>62</v>
      </c>
    </row>
    <row r="1175" spans="1:5" ht="18" x14ac:dyDescent="0.35">
      <c r="A1175" s="1" t="s">
        <v>1203</v>
      </c>
      <c r="B1175" s="1">
        <v>39</v>
      </c>
      <c r="C1175" s="1" t="s">
        <v>22</v>
      </c>
      <c r="D1175" s="1">
        <v>2</v>
      </c>
      <c r="E1175" s="1" t="s">
        <v>45</v>
      </c>
    </row>
    <row r="1176" spans="1:5" ht="18" x14ac:dyDescent="0.35">
      <c r="A1176" s="1" t="s">
        <v>1204</v>
      </c>
      <c r="B1176" s="1">
        <v>22</v>
      </c>
      <c r="C1176" s="1" t="s">
        <v>22</v>
      </c>
      <c r="D1176" s="1">
        <v>6</v>
      </c>
      <c r="E1176" s="1" t="s">
        <v>45</v>
      </c>
    </row>
    <row r="1177" spans="1:5" ht="18" x14ac:dyDescent="0.35">
      <c r="A1177" s="1" t="s">
        <v>1205</v>
      </c>
      <c r="B1177" s="1">
        <v>60</v>
      </c>
      <c r="C1177" s="1" t="s">
        <v>22</v>
      </c>
      <c r="D1177" s="1">
        <v>6</v>
      </c>
      <c r="E1177" s="1" t="s">
        <v>25</v>
      </c>
    </row>
    <row r="1178" spans="1:5" ht="18" x14ac:dyDescent="0.35">
      <c r="A1178" s="1" t="s">
        <v>1206</v>
      </c>
      <c r="B1178" s="1">
        <v>74</v>
      </c>
      <c r="C1178" s="1" t="s">
        <v>22</v>
      </c>
      <c r="D1178" s="1">
        <v>10</v>
      </c>
      <c r="E1178" s="1" t="s">
        <v>25</v>
      </c>
    </row>
    <row r="1179" spans="1:5" ht="18" x14ac:dyDescent="0.35">
      <c r="A1179" s="1" t="s">
        <v>1207</v>
      </c>
      <c r="B1179" s="1">
        <v>71</v>
      </c>
      <c r="C1179" s="1" t="s">
        <v>32</v>
      </c>
      <c r="D1179" s="1">
        <v>3</v>
      </c>
      <c r="E1179" s="1" t="s">
        <v>62</v>
      </c>
    </row>
    <row r="1180" spans="1:5" ht="18" x14ac:dyDescent="0.35">
      <c r="A1180" s="1" t="s">
        <v>1208</v>
      </c>
      <c r="B1180" s="1">
        <v>23</v>
      </c>
      <c r="C1180" s="1" t="s">
        <v>53</v>
      </c>
      <c r="D1180" s="1">
        <v>7</v>
      </c>
      <c r="E1180" s="1" t="s">
        <v>25</v>
      </c>
    </row>
    <row r="1181" spans="1:5" ht="18" x14ac:dyDescent="0.35">
      <c r="A1181" s="1" t="s">
        <v>1209</v>
      </c>
      <c r="B1181" s="1">
        <v>41</v>
      </c>
      <c r="C1181" s="1" t="s">
        <v>53</v>
      </c>
      <c r="D1181" s="1">
        <v>6</v>
      </c>
      <c r="E1181" s="1" t="s">
        <v>45</v>
      </c>
    </row>
    <row r="1182" spans="1:5" ht="18" x14ac:dyDescent="0.35">
      <c r="A1182" s="1" t="s">
        <v>1210</v>
      </c>
      <c r="B1182" s="1">
        <v>40</v>
      </c>
      <c r="C1182" s="1" t="s">
        <v>53</v>
      </c>
      <c r="D1182" s="1">
        <v>0</v>
      </c>
      <c r="E1182" s="1" t="s">
        <v>45</v>
      </c>
    </row>
    <row r="1183" spans="1:5" ht="18" x14ac:dyDescent="0.35">
      <c r="A1183" s="1" t="s">
        <v>1211</v>
      </c>
      <c r="B1183" s="1">
        <v>20</v>
      </c>
      <c r="C1183" s="1" t="s">
        <v>22</v>
      </c>
      <c r="D1183" s="1">
        <v>10</v>
      </c>
      <c r="E1183" s="1" t="s">
        <v>25</v>
      </c>
    </row>
    <row r="1184" spans="1:5" ht="18" x14ac:dyDescent="0.35">
      <c r="A1184" s="1" t="s">
        <v>1212</v>
      </c>
      <c r="B1184" s="1">
        <v>45</v>
      </c>
      <c r="C1184" s="1" t="s">
        <v>22</v>
      </c>
      <c r="D1184" s="1">
        <v>1</v>
      </c>
      <c r="E1184" s="1" t="s">
        <v>62</v>
      </c>
    </row>
    <row r="1185" spans="1:5" ht="18" x14ac:dyDescent="0.35">
      <c r="A1185" s="1" t="s">
        <v>1213</v>
      </c>
      <c r="B1185" s="1">
        <v>50</v>
      </c>
      <c r="C1185" s="1" t="s">
        <v>53</v>
      </c>
      <c r="D1185" s="1">
        <v>0</v>
      </c>
      <c r="E1185" s="1" t="s">
        <v>40</v>
      </c>
    </row>
    <row r="1186" spans="1:5" ht="18" x14ac:dyDescent="0.35">
      <c r="A1186" s="1" t="s">
        <v>1214</v>
      </c>
      <c r="B1186" s="1">
        <v>54</v>
      </c>
      <c r="C1186" s="1" t="s">
        <v>53</v>
      </c>
      <c r="D1186" s="1">
        <v>2</v>
      </c>
      <c r="E1186" s="1" t="s">
        <v>45</v>
      </c>
    </row>
    <row r="1187" spans="1:5" ht="18" x14ac:dyDescent="0.35">
      <c r="A1187" s="1" t="s">
        <v>1215</v>
      </c>
      <c r="B1187" s="1">
        <v>72</v>
      </c>
      <c r="C1187" s="1" t="s">
        <v>53</v>
      </c>
      <c r="D1187" s="1">
        <v>5</v>
      </c>
      <c r="E1187" s="1" t="s">
        <v>25</v>
      </c>
    </row>
    <row r="1188" spans="1:5" ht="18" x14ac:dyDescent="0.35">
      <c r="A1188" s="1" t="s">
        <v>1216</v>
      </c>
      <c r="B1188" s="1">
        <v>20</v>
      </c>
      <c r="C1188" s="1" t="s">
        <v>22</v>
      </c>
      <c r="D1188" s="1">
        <v>9</v>
      </c>
      <c r="E1188" s="1" t="s">
        <v>62</v>
      </c>
    </row>
    <row r="1189" spans="1:5" ht="18" x14ac:dyDescent="0.35">
      <c r="A1189" s="1" t="s">
        <v>1217</v>
      </c>
      <c r="B1189" s="1">
        <v>35</v>
      </c>
      <c r="C1189" s="1" t="s">
        <v>22</v>
      </c>
      <c r="D1189" s="1">
        <v>0</v>
      </c>
      <c r="E1189" s="1" t="s">
        <v>40</v>
      </c>
    </row>
    <row r="1190" spans="1:5" ht="18" x14ac:dyDescent="0.35">
      <c r="A1190" s="1" t="s">
        <v>1218</v>
      </c>
      <c r="B1190" s="1">
        <v>50</v>
      </c>
      <c r="C1190" s="1" t="s">
        <v>22</v>
      </c>
      <c r="D1190" s="1">
        <v>6</v>
      </c>
      <c r="E1190" s="1" t="s">
        <v>45</v>
      </c>
    </row>
    <row r="1191" spans="1:5" ht="18" x14ac:dyDescent="0.35">
      <c r="A1191" s="1" t="s">
        <v>1219</v>
      </c>
      <c r="B1191" s="1">
        <v>41</v>
      </c>
      <c r="C1191" s="1" t="s">
        <v>32</v>
      </c>
      <c r="D1191" s="1">
        <v>7</v>
      </c>
      <c r="E1191" s="1" t="s">
        <v>25</v>
      </c>
    </row>
    <row r="1192" spans="1:5" ht="18" x14ac:dyDescent="0.35">
      <c r="A1192" s="1" t="s">
        <v>1220</v>
      </c>
      <c r="B1192" s="1">
        <v>34</v>
      </c>
      <c r="C1192" s="1" t="s">
        <v>32</v>
      </c>
      <c r="D1192" s="1">
        <v>0</v>
      </c>
      <c r="E1192" s="1" t="s">
        <v>25</v>
      </c>
    </row>
    <row r="1193" spans="1:5" ht="18" x14ac:dyDescent="0.35">
      <c r="A1193" s="1" t="s">
        <v>1221</v>
      </c>
      <c r="B1193" s="1">
        <v>63</v>
      </c>
      <c r="C1193" s="1" t="s">
        <v>32</v>
      </c>
      <c r="D1193" s="1">
        <v>6</v>
      </c>
      <c r="E1193" s="1" t="s">
        <v>45</v>
      </c>
    </row>
    <row r="1194" spans="1:5" ht="18" x14ac:dyDescent="0.35">
      <c r="A1194" s="1" t="s">
        <v>1222</v>
      </c>
      <c r="B1194" s="1">
        <v>29</v>
      </c>
      <c r="C1194" s="1" t="s">
        <v>32</v>
      </c>
      <c r="D1194" s="1">
        <v>10</v>
      </c>
      <c r="E1194" s="1" t="s">
        <v>40</v>
      </c>
    </row>
    <row r="1195" spans="1:5" ht="18" x14ac:dyDescent="0.35">
      <c r="A1195" s="1" t="s">
        <v>1223</v>
      </c>
      <c r="B1195" s="1">
        <v>47</v>
      </c>
      <c r="C1195" s="1" t="s">
        <v>53</v>
      </c>
      <c r="D1195" s="1">
        <v>10</v>
      </c>
      <c r="E1195" s="1" t="s">
        <v>45</v>
      </c>
    </row>
    <row r="1196" spans="1:5" ht="18" x14ac:dyDescent="0.35">
      <c r="A1196" s="1" t="s">
        <v>1224</v>
      </c>
      <c r="B1196" s="1">
        <v>64</v>
      </c>
      <c r="C1196" s="1" t="s">
        <v>22</v>
      </c>
      <c r="D1196" s="1">
        <v>7</v>
      </c>
      <c r="E1196" s="1" t="s">
        <v>40</v>
      </c>
    </row>
    <row r="1197" spans="1:5" ht="18" x14ac:dyDescent="0.35">
      <c r="A1197" s="1" t="s">
        <v>1225</v>
      </c>
      <c r="B1197" s="1">
        <v>52</v>
      </c>
      <c r="C1197" s="1" t="s">
        <v>53</v>
      </c>
      <c r="D1197" s="1">
        <v>5</v>
      </c>
      <c r="E1197" s="1" t="s">
        <v>25</v>
      </c>
    </row>
    <row r="1198" spans="1:5" ht="18" x14ac:dyDescent="0.35">
      <c r="A1198" s="1" t="s">
        <v>1226</v>
      </c>
      <c r="B1198" s="1">
        <v>35</v>
      </c>
      <c r="C1198" s="1" t="s">
        <v>22</v>
      </c>
      <c r="D1198" s="1">
        <v>2</v>
      </c>
      <c r="E1198" s="1" t="s">
        <v>62</v>
      </c>
    </row>
    <row r="1199" spans="1:5" ht="18" x14ac:dyDescent="0.35">
      <c r="A1199" s="1" t="s">
        <v>1227</v>
      </c>
      <c r="B1199" s="1">
        <v>25</v>
      </c>
      <c r="C1199" s="1" t="s">
        <v>22</v>
      </c>
      <c r="D1199" s="1">
        <v>4</v>
      </c>
      <c r="E1199" s="1" t="s">
        <v>62</v>
      </c>
    </row>
    <row r="1200" spans="1:5" ht="18" x14ac:dyDescent="0.35">
      <c r="A1200" s="1" t="s">
        <v>1228</v>
      </c>
      <c r="B1200" s="1">
        <v>36</v>
      </c>
      <c r="C1200" s="1" t="s">
        <v>22</v>
      </c>
      <c r="D1200" s="1">
        <v>0</v>
      </c>
      <c r="E1200" s="1" t="s">
        <v>25</v>
      </c>
    </row>
    <row r="1201" spans="1:5" ht="18" x14ac:dyDescent="0.35">
      <c r="A1201" s="1" t="s">
        <v>1229</v>
      </c>
      <c r="B1201" s="1">
        <v>34</v>
      </c>
      <c r="C1201" s="1" t="s">
        <v>22</v>
      </c>
      <c r="D1201" s="1">
        <v>8</v>
      </c>
      <c r="E1201" s="1" t="s">
        <v>45</v>
      </c>
    </row>
    <row r="1202" spans="1:5" ht="18" x14ac:dyDescent="0.35">
      <c r="A1202" s="1" t="s">
        <v>1230</v>
      </c>
      <c r="B1202" s="1">
        <v>43</v>
      </c>
      <c r="C1202" s="1" t="s">
        <v>53</v>
      </c>
      <c r="D1202" s="1">
        <v>3</v>
      </c>
      <c r="E1202" s="1" t="s">
        <v>40</v>
      </c>
    </row>
    <row r="1203" spans="1:5" ht="18" x14ac:dyDescent="0.35">
      <c r="A1203" s="1" t="s">
        <v>1231</v>
      </c>
      <c r="B1203" s="1">
        <v>51</v>
      </c>
      <c r="C1203" s="1" t="s">
        <v>32</v>
      </c>
      <c r="D1203" s="1">
        <v>8</v>
      </c>
      <c r="E1203" s="1" t="s">
        <v>25</v>
      </c>
    </row>
    <row r="1204" spans="1:5" ht="18" x14ac:dyDescent="0.35">
      <c r="A1204" s="1" t="s">
        <v>1232</v>
      </c>
      <c r="B1204" s="1">
        <v>44</v>
      </c>
      <c r="C1204" s="1" t="s">
        <v>32</v>
      </c>
      <c r="D1204" s="1">
        <v>4</v>
      </c>
      <c r="E1204" s="1" t="s">
        <v>62</v>
      </c>
    </row>
    <row r="1205" spans="1:5" ht="18" x14ac:dyDescent="0.35">
      <c r="A1205" s="1" t="s">
        <v>1233</v>
      </c>
      <c r="B1205" s="1">
        <v>62</v>
      </c>
      <c r="C1205" s="1" t="s">
        <v>32</v>
      </c>
      <c r="D1205" s="1">
        <v>5</v>
      </c>
      <c r="E1205" s="1" t="s">
        <v>40</v>
      </c>
    </row>
    <row r="1206" spans="1:5" ht="18" x14ac:dyDescent="0.35">
      <c r="A1206" s="1" t="s">
        <v>1234</v>
      </c>
      <c r="B1206" s="1">
        <v>20</v>
      </c>
      <c r="C1206" s="1" t="s">
        <v>22</v>
      </c>
      <c r="D1206" s="1">
        <v>0</v>
      </c>
      <c r="E1206" s="1" t="s">
        <v>40</v>
      </c>
    </row>
    <row r="1207" spans="1:5" ht="18" x14ac:dyDescent="0.35">
      <c r="A1207" s="1" t="s">
        <v>1235</v>
      </c>
      <c r="B1207" s="1">
        <v>29</v>
      </c>
      <c r="C1207" s="1" t="s">
        <v>53</v>
      </c>
      <c r="D1207" s="1">
        <v>8</v>
      </c>
      <c r="E1207" s="1" t="s">
        <v>45</v>
      </c>
    </row>
    <row r="1208" spans="1:5" ht="18" x14ac:dyDescent="0.35">
      <c r="A1208" s="2">
        <v>3.4700000000000002E+92</v>
      </c>
      <c r="B1208" s="1">
        <v>57</v>
      </c>
      <c r="C1208" s="1" t="s">
        <v>53</v>
      </c>
      <c r="D1208" s="1">
        <v>5</v>
      </c>
      <c r="E1208" s="1" t="s">
        <v>62</v>
      </c>
    </row>
    <row r="1209" spans="1:5" ht="18" x14ac:dyDescent="0.35">
      <c r="A1209" s="1" t="s">
        <v>1236</v>
      </c>
      <c r="B1209" s="1">
        <v>69</v>
      </c>
      <c r="C1209" s="1" t="s">
        <v>32</v>
      </c>
      <c r="D1209" s="1">
        <v>4</v>
      </c>
      <c r="E1209" s="1" t="s">
        <v>45</v>
      </c>
    </row>
    <row r="1210" spans="1:5" ht="18" x14ac:dyDescent="0.35">
      <c r="A1210" s="1" t="s">
        <v>1237</v>
      </c>
      <c r="B1210" s="1">
        <v>29</v>
      </c>
      <c r="C1210" s="1" t="s">
        <v>53</v>
      </c>
      <c r="D1210" s="1">
        <v>3</v>
      </c>
      <c r="E1210" s="1" t="s">
        <v>25</v>
      </c>
    </row>
    <row r="1211" spans="1:5" ht="18" x14ac:dyDescent="0.35">
      <c r="A1211" s="1" t="s">
        <v>1238</v>
      </c>
      <c r="B1211" s="1">
        <v>64</v>
      </c>
      <c r="C1211" s="1" t="s">
        <v>32</v>
      </c>
      <c r="D1211" s="1">
        <v>3</v>
      </c>
      <c r="E1211" s="1" t="s">
        <v>25</v>
      </c>
    </row>
    <row r="1212" spans="1:5" ht="18" x14ac:dyDescent="0.35">
      <c r="A1212" s="1" t="s">
        <v>1239</v>
      </c>
      <c r="B1212" s="1">
        <v>75</v>
      </c>
      <c r="C1212" s="1" t="s">
        <v>22</v>
      </c>
      <c r="D1212" s="1">
        <v>1</v>
      </c>
      <c r="E1212" s="1" t="s">
        <v>40</v>
      </c>
    </row>
    <row r="1213" spans="1:5" ht="18" x14ac:dyDescent="0.35">
      <c r="A1213" s="1" t="s">
        <v>1240</v>
      </c>
      <c r="B1213" s="1">
        <v>60</v>
      </c>
      <c r="C1213" s="1" t="s">
        <v>53</v>
      </c>
      <c r="D1213" s="1">
        <v>5</v>
      </c>
      <c r="E1213" s="1" t="s">
        <v>25</v>
      </c>
    </row>
    <row r="1214" spans="1:5" ht="18" x14ac:dyDescent="0.35">
      <c r="A1214" s="1" t="s">
        <v>1241</v>
      </c>
      <c r="B1214" s="1">
        <v>21</v>
      </c>
      <c r="C1214" s="1" t="s">
        <v>53</v>
      </c>
      <c r="D1214" s="1">
        <v>3</v>
      </c>
      <c r="E1214" s="1" t="s">
        <v>40</v>
      </c>
    </row>
    <row r="1215" spans="1:5" ht="18" x14ac:dyDescent="0.35">
      <c r="A1215" s="1" t="s">
        <v>1242</v>
      </c>
      <c r="B1215" s="1">
        <v>75</v>
      </c>
      <c r="C1215" s="1" t="s">
        <v>22</v>
      </c>
      <c r="D1215" s="1">
        <v>5</v>
      </c>
      <c r="E1215" s="1" t="s">
        <v>62</v>
      </c>
    </row>
    <row r="1216" spans="1:5" ht="18" x14ac:dyDescent="0.35">
      <c r="A1216" s="1" t="s">
        <v>1243</v>
      </c>
      <c r="B1216" s="1">
        <v>20</v>
      </c>
      <c r="C1216" s="1" t="s">
        <v>22</v>
      </c>
      <c r="D1216" s="1">
        <v>3</v>
      </c>
      <c r="E1216" s="1" t="s">
        <v>40</v>
      </c>
    </row>
    <row r="1217" spans="1:5" ht="18" x14ac:dyDescent="0.35">
      <c r="A1217" s="1" t="s">
        <v>1244</v>
      </c>
      <c r="B1217" s="1">
        <v>39</v>
      </c>
      <c r="C1217" s="1" t="s">
        <v>53</v>
      </c>
      <c r="D1217" s="1">
        <v>0</v>
      </c>
      <c r="E1217" s="1" t="s">
        <v>45</v>
      </c>
    </row>
    <row r="1218" spans="1:5" ht="18" x14ac:dyDescent="0.35">
      <c r="A1218" s="1" t="s">
        <v>1245</v>
      </c>
      <c r="B1218" s="1">
        <v>22</v>
      </c>
      <c r="C1218" s="1" t="s">
        <v>53</v>
      </c>
      <c r="D1218" s="1">
        <v>1</v>
      </c>
      <c r="E1218" s="1" t="s">
        <v>25</v>
      </c>
    </row>
    <row r="1219" spans="1:5" ht="18" x14ac:dyDescent="0.35">
      <c r="A1219" s="1" t="s">
        <v>1246</v>
      </c>
      <c r="B1219" s="1">
        <v>63</v>
      </c>
      <c r="C1219" s="1" t="s">
        <v>32</v>
      </c>
      <c r="D1219" s="1">
        <v>8</v>
      </c>
      <c r="E1219" s="1" t="s">
        <v>62</v>
      </c>
    </row>
    <row r="1220" spans="1:5" ht="18" x14ac:dyDescent="0.35">
      <c r="A1220" s="1" t="s">
        <v>1247</v>
      </c>
      <c r="B1220" s="1">
        <v>24</v>
      </c>
      <c r="C1220" s="1" t="s">
        <v>22</v>
      </c>
      <c r="D1220" s="1">
        <v>4</v>
      </c>
      <c r="E1220" s="1" t="s">
        <v>25</v>
      </c>
    </row>
    <row r="1221" spans="1:5" ht="18" x14ac:dyDescent="0.35">
      <c r="A1221" s="1" t="s">
        <v>1248</v>
      </c>
      <c r="B1221" s="1">
        <v>20</v>
      </c>
      <c r="C1221" s="1" t="s">
        <v>53</v>
      </c>
      <c r="D1221" s="1">
        <v>1</v>
      </c>
      <c r="E1221" s="1" t="s">
        <v>45</v>
      </c>
    </row>
    <row r="1222" spans="1:5" ht="18" x14ac:dyDescent="0.35">
      <c r="A1222" s="1" t="s">
        <v>1249</v>
      </c>
      <c r="B1222" s="1">
        <v>60</v>
      </c>
      <c r="C1222" s="1" t="s">
        <v>32</v>
      </c>
      <c r="D1222" s="1">
        <v>9</v>
      </c>
      <c r="E1222" s="1" t="s">
        <v>62</v>
      </c>
    </row>
    <row r="1223" spans="1:5" ht="18" x14ac:dyDescent="0.35">
      <c r="A1223" s="1" t="s">
        <v>1250</v>
      </c>
      <c r="B1223" s="1">
        <v>46</v>
      </c>
      <c r="C1223" s="1" t="s">
        <v>22</v>
      </c>
      <c r="D1223" s="1">
        <v>0</v>
      </c>
      <c r="E1223" s="1" t="s">
        <v>62</v>
      </c>
    </row>
    <row r="1224" spans="1:5" ht="18" x14ac:dyDescent="0.35">
      <c r="A1224" s="1" t="s">
        <v>1251</v>
      </c>
      <c r="B1224" s="1">
        <v>50</v>
      </c>
      <c r="C1224" s="1" t="s">
        <v>53</v>
      </c>
      <c r="D1224" s="1">
        <v>8</v>
      </c>
      <c r="E1224" s="1" t="s">
        <v>45</v>
      </c>
    </row>
    <row r="1225" spans="1:5" ht="18" x14ac:dyDescent="0.35">
      <c r="A1225" s="1" t="s">
        <v>1252</v>
      </c>
      <c r="B1225" s="1">
        <v>40</v>
      </c>
      <c r="C1225" s="1" t="s">
        <v>53</v>
      </c>
      <c r="D1225" s="1">
        <v>6</v>
      </c>
      <c r="E1225" s="1" t="s">
        <v>40</v>
      </c>
    </row>
    <row r="1226" spans="1:5" ht="18" x14ac:dyDescent="0.35">
      <c r="A1226" s="1" t="s">
        <v>1253</v>
      </c>
      <c r="B1226" s="1">
        <v>54</v>
      </c>
      <c r="C1226" s="1" t="s">
        <v>22</v>
      </c>
      <c r="D1226" s="1">
        <v>9</v>
      </c>
      <c r="E1226" s="1" t="s">
        <v>62</v>
      </c>
    </row>
    <row r="1227" spans="1:5" ht="18" x14ac:dyDescent="0.35">
      <c r="A1227" s="1" t="s">
        <v>1254</v>
      </c>
      <c r="B1227" s="1">
        <v>64</v>
      </c>
      <c r="C1227" s="1" t="s">
        <v>22</v>
      </c>
      <c r="D1227" s="1">
        <v>6</v>
      </c>
      <c r="E1227" s="1" t="s">
        <v>40</v>
      </c>
    </row>
    <row r="1228" spans="1:5" ht="18" x14ac:dyDescent="0.35">
      <c r="A1228" s="1" t="s">
        <v>1255</v>
      </c>
      <c r="B1228" s="1">
        <v>46</v>
      </c>
      <c r="C1228" s="1" t="s">
        <v>32</v>
      </c>
      <c r="D1228" s="1">
        <v>10</v>
      </c>
      <c r="E1228" s="1" t="s">
        <v>62</v>
      </c>
    </row>
    <row r="1229" spans="1:5" ht="18" x14ac:dyDescent="0.35">
      <c r="A1229" s="1" t="s">
        <v>1256</v>
      </c>
      <c r="B1229" s="1">
        <v>50</v>
      </c>
      <c r="C1229" s="1" t="s">
        <v>32</v>
      </c>
      <c r="D1229" s="1">
        <v>0</v>
      </c>
      <c r="E1229" s="1" t="s">
        <v>45</v>
      </c>
    </row>
    <row r="1230" spans="1:5" ht="18" x14ac:dyDescent="0.35">
      <c r="A1230" s="1" t="s">
        <v>1257</v>
      </c>
      <c r="B1230" s="1">
        <v>33</v>
      </c>
      <c r="C1230" s="1" t="s">
        <v>53</v>
      </c>
      <c r="D1230" s="1">
        <v>8</v>
      </c>
      <c r="E1230" s="1" t="s">
        <v>40</v>
      </c>
    </row>
    <row r="1231" spans="1:5" ht="18" x14ac:dyDescent="0.35">
      <c r="A1231" s="1" t="s">
        <v>1258</v>
      </c>
      <c r="B1231" s="1">
        <v>21</v>
      </c>
      <c r="C1231" s="1" t="s">
        <v>32</v>
      </c>
      <c r="D1231" s="1">
        <v>7</v>
      </c>
      <c r="E1231" s="1" t="s">
        <v>40</v>
      </c>
    </row>
    <row r="1232" spans="1:5" ht="18" x14ac:dyDescent="0.35">
      <c r="A1232" s="1" t="s">
        <v>1259</v>
      </c>
      <c r="B1232" s="1">
        <v>28</v>
      </c>
      <c r="C1232" s="1" t="s">
        <v>53</v>
      </c>
      <c r="D1232" s="1">
        <v>3</v>
      </c>
      <c r="E1232" s="1" t="s">
        <v>40</v>
      </c>
    </row>
    <row r="1233" spans="1:5" ht="18" x14ac:dyDescent="0.35">
      <c r="A1233" s="1" t="s">
        <v>1260</v>
      </c>
      <c r="B1233" s="1">
        <v>70</v>
      </c>
      <c r="C1233" s="1" t="s">
        <v>32</v>
      </c>
      <c r="D1233" s="1">
        <v>10</v>
      </c>
      <c r="E1233" s="1" t="s">
        <v>45</v>
      </c>
    </row>
    <row r="1234" spans="1:5" ht="18" x14ac:dyDescent="0.35">
      <c r="A1234" s="1" t="s">
        <v>1261</v>
      </c>
      <c r="B1234" s="1">
        <v>30</v>
      </c>
      <c r="C1234" s="1" t="s">
        <v>22</v>
      </c>
      <c r="D1234" s="1">
        <v>5</v>
      </c>
      <c r="E1234" s="1" t="s">
        <v>45</v>
      </c>
    </row>
    <row r="1235" spans="1:5" ht="18" x14ac:dyDescent="0.35">
      <c r="A1235" s="1" t="s">
        <v>1262</v>
      </c>
      <c r="B1235" s="1">
        <v>57</v>
      </c>
      <c r="C1235" s="1" t="s">
        <v>22</v>
      </c>
      <c r="D1235" s="1">
        <v>0</v>
      </c>
      <c r="E1235" s="1" t="s">
        <v>40</v>
      </c>
    </row>
    <row r="1236" spans="1:5" ht="18" x14ac:dyDescent="0.35">
      <c r="A1236" s="1" t="s">
        <v>1263</v>
      </c>
      <c r="B1236" s="1">
        <v>65</v>
      </c>
      <c r="C1236" s="1" t="s">
        <v>32</v>
      </c>
      <c r="D1236" s="1">
        <v>4</v>
      </c>
      <c r="E1236" s="1" t="s">
        <v>45</v>
      </c>
    </row>
    <row r="1237" spans="1:5" ht="18" x14ac:dyDescent="0.35">
      <c r="A1237" s="1" t="s">
        <v>1264</v>
      </c>
      <c r="B1237" s="1">
        <v>22</v>
      </c>
      <c r="C1237" s="1" t="s">
        <v>53</v>
      </c>
      <c r="D1237" s="1">
        <v>3</v>
      </c>
      <c r="E1237" s="1" t="s">
        <v>45</v>
      </c>
    </row>
    <row r="1238" spans="1:5" ht="18" x14ac:dyDescent="0.35">
      <c r="A1238" s="1" t="s">
        <v>1265</v>
      </c>
      <c r="B1238" s="1">
        <v>33</v>
      </c>
      <c r="C1238" s="1" t="s">
        <v>53</v>
      </c>
      <c r="D1238" s="1">
        <v>3</v>
      </c>
      <c r="E1238" s="1" t="s">
        <v>62</v>
      </c>
    </row>
    <row r="1239" spans="1:5" ht="18" x14ac:dyDescent="0.35">
      <c r="A1239" s="1" t="s">
        <v>1266</v>
      </c>
      <c r="B1239" s="1">
        <v>66</v>
      </c>
      <c r="C1239" s="1" t="s">
        <v>22</v>
      </c>
      <c r="D1239" s="1">
        <v>10</v>
      </c>
      <c r="E1239" s="1" t="s">
        <v>45</v>
      </c>
    </row>
    <row r="1240" spans="1:5" ht="18" x14ac:dyDescent="0.35">
      <c r="A1240" s="1" t="s">
        <v>1267</v>
      </c>
      <c r="B1240" s="1">
        <v>64</v>
      </c>
      <c r="C1240" s="1" t="s">
        <v>32</v>
      </c>
      <c r="D1240" s="1">
        <v>9</v>
      </c>
      <c r="E1240" s="1" t="s">
        <v>40</v>
      </c>
    </row>
    <row r="1241" spans="1:5" ht="18" x14ac:dyDescent="0.35">
      <c r="A1241" s="1" t="s">
        <v>1268</v>
      </c>
      <c r="B1241" s="1">
        <v>65</v>
      </c>
      <c r="C1241" s="1" t="s">
        <v>32</v>
      </c>
      <c r="D1241" s="1">
        <v>0</v>
      </c>
      <c r="E1241" s="1" t="s">
        <v>62</v>
      </c>
    </row>
    <row r="1242" spans="1:5" ht="18" x14ac:dyDescent="0.35">
      <c r="A1242" s="1" t="s">
        <v>1269</v>
      </c>
      <c r="B1242" s="1">
        <v>22</v>
      </c>
      <c r="C1242" s="1" t="s">
        <v>53</v>
      </c>
      <c r="D1242" s="1">
        <v>10</v>
      </c>
      <c r="E1242" s="1" t="s">
        <v>25</v>
      </c>
    </row>
    <row r="1243" spans="1:5" ht="18" x14ac:dyDescent="0.35">
      <c r="A1243" s="1" t="s">
        <v>1270</v>
      </c>
      <c r="B1243" s="1">
        <v>34</v>
      </c>
      <c r="C1243" s="1" t="s">
        <v>22</v>
      </c>
      <c r="D1243" s="1">
        <v>7</v>
      </c>
      <c r="E1243" s="1" t="s">
        <v>45</v>
      </c>
    </row>
    <row r="1244" spans="1:5" ht="18" x14ac:dyDescent="0.35">
      <c r="A1244" s="1" t="s">
        <v>1271</v>
      </c>
      <c r="B1244" s="1">
        <v>38</v>
      </c>
      <c r="C1244" s="1" t="s">
        <v>32</v>
      </c>
      <c r="D1244" s="1">
        <v>10</v>
      </c>
      <c r="E1244" s="1" t="s">
        <v>62</v>
      </c>
    </row>
    <row r="1245" spans="1:5" ht="18" x14ac:dyDescent="0.35">
      <c r="A1245" s="1" t="s">
        <v>1272</v>
      </c>
      <c r="B1245" s="1">
        <v>33</v>
      </c>
      <c r="C1245" s="1" t="s">
        <v>22</v>
      </c>
      <c r="D1245" s="1">
        <v>0</v>
      </c>
      <c r="E1245" s="1" t="s">
        <v>62</v>
      </c>
    </row>
    <row r="1246" spans="1:5" ht="18" x14ac:dyDescent="0.35">
      <c r="A1246" s="1" t="s">
        <v>1273</v>
      </c>
      <c r="B1246" s="1">
        <v>19</v>
      </c>
      <c r="C1246" s="1" t="s">
        <v>53</v>
      </c>
      <c r="D1246" s="1">
        <v>3</v>
      </c>
      <c r="E1246" s="1" t="s">
        <v>45</v>
      </c>
    </row>
    <row r="1247" spans="1:5" ht="18" x14ac:dyDescent="0.35">
      <c r="A1247" s="1" t="s">
        <v>1274</v>
      </c>
      <c r="B1247" s="1">
        <v>70</v>
      </c>
      <c r="C1247" s="1" t="s">
        <v>22</v>
      </c>
      <c r="D1247" s="1">
        <v>6</v>
      </c>
      <c r="E1247" s="1" t="s">
        <v>40</v>
      </c>
    </row>
    <row r="1248" spans="1:5" ht="18" x14ac:dyDescent="0.35">
      <c r="A1248" s="1" t="s">
        <v>1275</v>
      </c>
      <c r="B1248" s="1">
        <v>27</v>
      </c>
      <c r="C1248" s="1" t="s">
        <v>32</v>
      </c>
      <c r="D1248" s="1">
        <v>2</v>
      </c>
      <c r="E1248" s="1" t="s">
        <v>62</v>
      </c>
    </row>
    <row r="1249" spans="1:5" ht="18" x14ac:dyDescent="0.35">
      <c r="A1249" s="1" t="s">
        <v>1276</v>
      </c>
      <c r="B1249" s="1">
        <v>55</v>
      </c>
      <c r="C1249" s="1" t="s">
        <v>22</v>
      </c>
      <c r="D1249" s="1">
        <v>9</v>
      </c>
      <c r="E1249" s="1" t="s">
        <v>40</v>
      </c>
    </row>
    <row r="1250" spans="1:5" ht="18" x14ac:dyDescent="0.35">
      <c r="A1250" s="1" t="s">
        <v>1277</v>
      </c>
      <c r="B1250" s="1">
        <v>26</v>
      </c>
      <c r="C1250" s="1" t="s">
        <v>53</v>
      </c>
      <c r="D1250" s="1">
        <v>7</v>
      </c>
      <c r="E1250" s="1" t="s">
        <v>25</v>
      </c>
    </row>
    <row r="1251" spans="1:5" ht="18" x14ac:dyDescent="0.35">
      <c r="A1251" s="1" t="s">
        <v>1278</v>
      </c>
      <c r="B1251" s="1">
        <v>68</v>
      </c>
      <c r="C1251" s="1" t="s">
        <v>22</v>
      </c>
      <c r="D1251" s="1">
        <v>4</v>
      </c>
      <c r="E1251" s="1" t="s">
        <v>25</v>
      </c>
    </row>
    <row r="1252" spans="1:5" ht="18" x14ac:dyDescent="0.35">
      <c r="A1252" s="1" t="s">
        <v>1279</v>
      </c>
      <c r="B1252" s="1">
        <v>63</v>
      </c>
      <c r="C1252" s="1" t="s">
        <v>32</v>
      </c>
      <c r="D1252" s="1">
        <v>5</v>
      </c>
      <c r="E1252" s="1" t="s">
        <v>40</v>
      </c>
    </row>
    <row r="1253" spans="1:5" ht="18" x14ac:dyDescent="0.35">
      <c r="A1253" s="1" t="s">
        <v>1280</v>
      </c>
      <c r="B1253" s="1">
        <v>73</v>
      </c>
      <c r="C1253" s="1" t="s">
        <v>53</v>
      </c>
      <c r="D1253" s="1">
        <v>3</v>
      </c>
      <c r="E1253" s="1" t="s">
        <v>25</v>
      </c>
    </row>
    <row r="1254" spans="1:5" ht="18" x14ac:dyDescent="0.35">
      <c r="A1254" s="1" t="s">
        <v>1281</v>
      </c>
      <c r="B1254" s="1">
        <v>40</v>
      </c>
      <c r="C1254" s="1" t="s">
        <v>22</v>
      </c>
      <c r="D1254" s="1">
        <v>4</v>
      </c>
      <c r="E1254" s="1" t="s">
        <v>40</v>
      </c>
    </row>
    <row r="1255" spans="1:5" ht="18" x14ac:dyDescent="0.35">
      <c r="A1255" s="1" t="s">
        <v>1282</v>
      </c>
      <c r="B1255" s="1">
        <v>56</v>
      </c>
      <c r="C1255" s="1" t="s">
        <v>22</v>
      </c>
      <c r="D1255" s="1">
        <v>7</v>
      </c>
      <c r="E1255" s="1" t="s">
        <v>40</v>
      </c>
    </row>
    <row r="1256" spans="1:5" ht="18" x14ac:dyDescent="0.35">
      <c r="A1256" s="1" t="s">
        <v>1283</v>
      </c>
      <c r="B1256" s="1">
        <v>44</v>
      </c>
      <c r="C1256" s="1" t="s">
        <v>22</v>
      </c>
      <c r="D1256" s="1">
        <v>4</v>
      </c>
      <c r="E1256" s="1" t="s">
        <v>40</v>
      </c>
    </row>
    <row r="1257" spans="1:5" ht="18" x14ac:dyDescent="0.35">
      <c r="A1257" s="1" t="s">
        <v>1284</v>
      </c>
      <c r="B1257" s="1">
        <v>64</v>
      </c>
      <c r="C1257" s="1" t="s">
        <v>32</v>
      </c>
      <c r="D1257" s="1">
        <v>0</v>
      </c>
      <c r="E1257" s="1" t="s">
        <v>45</v>
      </c>
    </row>
    <row r="1258" spans="1:5" ht="18" x14ac:dyDescent="0.35">
      <c r="A1258" s="1" t="s">
        <v>1285</v>
      </c>
      <c r="B1258" s="1">
        <v>19</v>
      </c>
      <c r="C1258" s="1" t="s">
        <v>32</v>
      </c>
      <c r="D1258" s="1">
        <v>0</v>
      </c>
      <c r="E1258" s="1" t="s">
        <v>62</v>
      </c>
    </row>
    <row r="1259" spans="1:5" ht="18" x14ac:dyDescent="0.35">
      <c r="A1259" s="1" t="s">
        <v>1286</v>
      </c>
      <c r="B1259" s="1">
        <v>63</v>
      </c>
      <c r="C1259" s="1" t="s">
        <v>22</v>
      </c>
      <c r="D1259" s="1">
        <v>4</v>
      </c>
      <c r="E1259" s="1" t="s">
        <v>40</v>
      </c>
    </row>
    <row r="1260" spans="1:5" ht="18" x14ac:dyDescent="0.35">
      <c r="A1260" s="1" t="s">
        <v>1287</v>
      </c>
      <c r="B1260" s="1">
        <v>45</v>
      </c>
      <c r="C1260" s="1" t="s">
        <v>32</v>
      </c>
      <c r="D1260" s="1">
        <v>7</v>
      </c>
      <c r="E1260" s="1" t="s">
        <v>25</v>
      </c>
    </row>
    <row r="1261" spans="1:5" ht="18" x14ac:dyDescent="0.35">
      <c r="A1261" s="1" t="s">
        <v>1288</v>
      </c>
      <c r="B1261" s="1">
        <v>33</v>
      </c>
      <c r="C1261" s="1" t="s">
        <v>53</v>
      </c>
      <c r="D1261" s="1">
        <v>2</v>
      </c>
      <c r="E1261" s="1" t="s">
        <v>25</v>
      </c>
    </row>
    <row r="1262" spans="1:5" ht="18" x14ac:dyDescent="0.35">
      <c r="A1262" s="1" t="s">
        <v>1289</v>
      </c>
      <c r="B1262" s="1">
        <v>45</v>
      </c>
      <c r="C1262" s="1" t="s">
        <v>32</v>
      </c>
      <c r="D1262" s="1">
        <v>8</v>
      </c>
      <c r="E1262" s="1" t="s">
        <v>40</v>
      </c>
    </row>
    <row r="1263" spans="1:5" ht="18" x14ac:dyDescent="0.35">
      <c r="A1263" s="1" t="s">
        <v>1290</v>
      </c>
      <c r="B1263" s="1">
        <v>57</v>
      </c>
      <c r="C1263" s="1" t="s">
        <v>53</v>
      </c>
      <c r="D1263" s="1">
        <v>6</v>
      </c>
      <c r="E1263" s="1" t="s">
        <v>25</v>
      </c>
    </row>
    <row r="1264" spans="1:5" ht="18" x14ac:dyDescent="0.35">
      <c r="A1264" s="1" t="s">
        <v>1291</v>
      </c>
      <c r="B1264" s="1">
        <v>28</v>
      </c>
      <c r="C1264" s="1" t="s">
        <v>22</v>
      </c>
      <c r="D1264" s="1">
        <v>5</v>
      </c>
      <c r="E1264" s="1" t="s">
        <v>40</v>
      </c>
    </row>
    <row r="1265" spans="1:5" ht="18" x14ac:dyDescent="0.35">
      <c r="A1265" s="1" t="s">
        <v>1292</v>
      </c>
      <c r="B1265" s="1">
        <v>62</v>
      </c>
      <c r="C1265" s="1" t="s">
        <v>32</v>
      </c>
      <c r="D1265" s="1">
        <v>2</v>
      </c>
      <c r="E1265" s="1" t="s">
        <v>25</v>
      </c>
    </row>
    <row r="1266" spans="1:5" ht="18" x14ac:dyDescent="0.35">
      <c r="A1266" s="1" t="s">
        <v>1293</v>
      </c>
      <c r="B1266" s="1">
        <v>43</v>
      </c>
      <c r="C1266" s="1" t="s">
        <v>22</v>
      </c>
      <c r="D1266" s="1">
        <v>6</v>
      </c>
      <c r="E1266" s="1" t="s">
        <v>62</v>
      </c>
    </row>
    <row r="1267" spans="1:5" ht="18" x14ac:dyDescent="0.35">
      <c r="A1267" s="1" t="s">
        <v>1294</v>
      </c>
      <c r="B1267" s="1">
        <v>30</v>
      </c>
      <c r="C1267" s="1" t="s">
        <v>53</v>
      </c>
      <c r="D1267" s="1">
        <v>4</v>
      </c>
      <c r="E1267" s="1" t="s">
        <v>25</v>
      </c>
    </row>
    <row r="1268" spans="1:5" ht="18" x14ac:dyDescent="0.35">
      <c r="A1268" s="1" t="s">
        <v>1295</v>
      </c>
      <c r="B1268" s="1">
        <v>36</v>
      </c>
      <c r="C1268" s="1" t="s">
        <v>53</v>
      </c>
      <c r="D1268" s="1">
        <v>6</v>
      </c>
      <c r="E1268" s="1" t="s">
        <v>62</v>
      </c>
    </row>
    <row r="1269" spans="1:5" ht="18" x14ac:dyDescent="0.35">
      <c r="A1269" s="1" t="s">
        <v>1296</v>
      </c>
      <c r="B1269" s="1">
        <v>63</v>
      </c>
      <c r="C1269" s="1" t="s">
        <v>22</v>
      </c>
      <c r="D1269" s="1">
        <v>8</v>
      </c>
      <c r="E1269" s="1" t="s">
        <v>45</v>
      </c>
    </row>
    <row r="1270" spans="1:5" ht="18" x14ac:dyDescent="0.35">
      <c r="A1270" s="1" t="s">
        <v>1297</v>
      </c>
      <c r="B1270" s="1">
        <v>75</v>
      </c>
      <c r="C1270" s="1" t="s">
        <v>53</v>
      </c>
      <c r="D1270" s="1">
        <v>10</v>
      </c>
      <c r="E1270" s="1" t="s">
        <v>40</v>
      </c>
    </row>
    <row r="1271" spans="1:5" ht="18" x14ac:dyDescent="0.35">
      <c r="A1271" s="1" t="s">
        <v>1298</v>
      </c>
      <c r="B1271" s="1">
        <v>31</v>
      </c>
      <c r="C1271" s="1" t="s">
        <v>53</v>
      </c>
      <c r="D1271" s="1">
        <v>8</v>
      </c>
      <c r="E1271" s="1" t="s">
        <v>62</v>
      </c>
    </row>
    <row r="1272" spans="1:5" ht="18" x14ac:dyDescent="0.35">
      <c r="A1272" s="1" t="s">
        <v>1299</v>
      </c>
      <c r="B1272" s="1">
        <v>66</v>
      </c>
      <c r="C1272" s="1" t="s">
        <v>53</v>
      </c>
      <c r="D1272" s="1">
        <v>2</v>
      </c>
      <c r="E1272" s="1" t="s">
        <v>40</v>
      </c>
    </row>
    <row r="1273" spans="1:5" ht="18" x14ac:dyDescent="0.35">
      <c r="A1273" s="1" t="s">
        <v>1300</v>
      </c>
      <c r="B1273" s="1">
        <v>39</v>
      </c>
      <c r="C1273" s="1" t="s">
        <v>53</v>
      </c>
      <c r="D1273" s="1">
        <v>8</v>
      </c>
      <c r="E1273" s="1" t="s">
        <v>62</v>
      </c>
    </row>
    <row r="1274" spans="1:5" ht="18" x14ac:dyDescent="0.35">
      <c r="A1274" s="1" t="s">
        <v>1301</v>
      </c>
      <c r="B1274" s="1">
        <v>30</v>
      </c>
      <c r="C1274" s="1" t="s">
        <v>53</v>
      </c>
      <c r="D1274" s="1">
        <v>0</v>
      </c>
      <c r="E1274" s="1" t="s">
        <v>40</v>
      </c>
    </row>
    <row r="1275" spans="1:5" ht="18" x14ac:dyDescent="0.35">
      <c r="A1275" s="1" t="s">
        <v>1302</v>
      </c>
      <c r="B1275" s="1">
        <v>42</v>
      </c>
      <c r="C1275" s="1" t="s">
        <v>53</v>
      </c>
      <c r="D1275" s="1">
        <v>10</v>
      </c>
      <c r="E1275" s="1" t="s">
        <v>25</v>
      </c>
    </row>
    <row r="1276" spans="1:5" ht="18" x14ac:dyDescent="0.35">
      <c r="A1276" s="1" t="s">
        <v>1303</v>
      </c>
      <c r="B1276" s="1">
        <v>31</v>
      </c>
      <c r="C1276" s="1" t="s">
        <v>22</v>
      </c>
      <c r="D1276" s="1">
        <v>0</v>
      </c>
      <c r="E1276" s="1" t="s">
        <v>62</v>
      </c>
    </row>
    <row r="1277" spans="1:5" ht="18" x14ac:dyDescent="0.35">
      <c r="A1277" s="1" t="s">
        <v>1304</v>
      </c>
      <c r="B1277" s="1">
        <v>63</v>
      </c>
      <c r="C1277" s="1" t="s">
        <v>53</v>
      </c>
      <c r="D1277" s="1">
        <v>10</v>
      </c>
      <c r="E1277" s="1" t="s">
        <v>45</v>
      </c>
    </row>
    <row r="1278" spans="1:5" ht="18" x14ac:dyDescent="0.35">
      <c r="A1278" s="1" t="s">
        <v>1305</v>
      </c>
      <c r="B1278" s="1">
        <v>47</v>
      </c>
      <c r="C1278" s="1" t="s">
        <v>53</v>
      </c>
      <c r="D1278" s="1">
        <v>10</v>
      </c>
      <c r="E1278" s="1" t="s">
        <v>40</v>
      </c>
    </row>
    <row r="1279" spans="1:5" ht="18" x14ac:dyDescent="0.35">
      <c r="A1279" s="1" t="s">
        <v>1306</v>
      </c>
      <c r="B1279" s="1">
        <v>35</v>
      </c>
      <c r="C1279" s="1" t="s">
        <v>53</v>
      </c>
      <c r="D1279" s="1">
        <v>0</v>
      </c>
      <c r="E1279" s="1" t="s">
        <v>62</v>
      </c>
    </row>
    <row r="1280" spans="1:5" ht="18" x14ac:dyDescent="0.35">
      <c r="A1280" s="1" t="s">
        <v>1307</v>
      </c>
      <c r="B1280" s="1">
        <v>30</v>
      </c>
      <c r="C1280" s="1" t="s">
        <v>32</v>
      </c>
      <c r="D1280" s="1">
        <v>8</v>
      </c>
      <c r="E1280" s="1" t="s">
        <v>25</v>
      </c>
    </row>
    <row r="1281" spans="1:5" ht="18" x14ac:dyDescent="0.35">
      <c r="A1281" s="1" t="s">
        <v>1308</v>
      </c>
      <c r="B1281" s="1">
        <v>67</v>
      </c>
      <c r="C1281" s="1" t="s">
        <v>22</v>
      </c>
      <c r="D1281" s="1">
        <v>2</v>
      </c>
      <c r="E1281" s="1" t="s">
        <v>25</v>
      </c>
    </row>
    <row r="1282" spans="1:5" ht="18" x14ac:dyDescent="0.35">
      <c r="A1282" s="1" t="s">
        <v>1309</v>
      </c>
      <c r="B1282" s="1">
        <v>63</v>
      </c>
      <c r="C1282" s="1" t="s">
        <v>32</v>
      </c>
      <c r="D1282" s="1">
        <v>5</v>
      </c>
      <c r="E1282" s="1" t="s">
        <v>62</v>
      </c>
    </row>
    <row r="1283" spans="1:5" ht="18" x14ac:dyDescent="0.35">
      <c r="A1283" s="1" t="s">
        <v>1310</v>
      </c>
      <c r="B1283" s="1">
        <v>24</v>
      </c>
      <c r="C1283" s="1" t="s">
        <v>22</v>
      </c>
      <c r="D1283" s="1">
        <v>4</v>
      </c>
      <c r="E1283" s="1" t="s">
        <v>62</v>
      </c>
    </row>
    <row r="1284" spans="1:5" ht="18" x14ac:dyDescent="0.35">
      <c r="A1284" s="1" t="s">
        <v>1311</v>
      </c>
      <c r="B1284" s="1">
        <v>73</v>
      </c>
      <c r="C1284" s="1" t="s">
        <v>32</v>
      </c>
      <c r="D1284" s="1">
        <v>4</v>
      </c>
      <c r="E1284" s="1" t="s">
        <v>25</v>
      </c>
    </row>
    <row r="1285" spans="1:5" ht="18" x14ac:dyDescent="0.35">
      <c r="A1285" s="1" t="s">
        <v>1312</v>
      </c>
      <c r="B1285" s="1">
        <v>21</v>
      </c>
      <c r="C1285" s="1" t="s">
        <v>53</v>
      </c>
      <c r="D1285" s="1">
        <v>5</v>
      </c>
      <c r="E1285" s="1" t="s">
        <v>45</v>
      </c>
    </row>
    <row r="1286" spans="1:5" ht="18" x14ac:dyDescent="0.35">
      <c r="A1286" s="1" t="s">
        <v>1313</v>
      </c>
      <c r="B1286" s="1">
        <v>69</v>
      </c>
      <c r="C1286" s="1" t="s">
        <v>53</v>
      </c>
      <c r="D1286" s="1">
        <v>6</v>
      </c>
      <c r="E1286" s="1" t="s">
        <v>62</v>
      </c>
    </row>
    <row r="1287" spans="1:5" ht="18" x14ac:dyDescent="0.35">
      <c r="A1287" s="1" t="s">
        <v>1314</v>
      </c>
      <c r="B1287" s="1">
        <v>54</v>
      </c>
      <c r="C1287" s="1" t="s">
        <v>22</v>
      </c>
      <c r="D1287" s="1">
        <v>9</v>
      </c>
      <c r="E1287" s="1" t="s">
        <v>25</v>
      </c>
    </row>
    <row r="1288" spans="1:5" ht="18" x14ac:dyDescent="0.35">
      <c r="A1288" s="1" t="s">
        <v>1315</v>
      </c>
      <c r="B1288" s="1">
        <v>52</v>
      </c>
      <c r="C1288" s="1" t="s">
        <v>32</v>
      </c>
      <c r="D1288" s="1">
        <v>1</v>
      </c>
      <c r="E1288" s="1" t="s">
        <v>45</v>
      </c>
    </row>
    <row r="1289" spans="1:5" ht="18" x14ac:dyDescent="0.35">
      <c r="A1289" s="1" t="s">
        <v>1316</v>
      </c>
      <c r="B1289" s="1">
        <v>36</v>
      </c>
      <c r="C1289" s="1" t="s">
        <v>32</v>
      </c>
      <c r="D1289" s="1">
        <v>9</v>
      </c>
      <c r="E1289" s="1" t="s">
        <v>25</v>
      </c>
    </row>
    <row r="1290" spans="1:5" ht="18" x14ac:dyDescent="0.35">
      <c r="A1290" s="1" t="s">
        <v>1317</v>
      </c>
      <c r="B1290" s="1">
        <v>49</v>
      </c>
      <c r="C1290" s="1" t="s">
        <v>22</v>
      </c>
      <c r="D1290" s="1">
        <v>0</v>
      </c>
      <c r="E1290" s="1" t="s">
        <v>25</v>
      </c>
    </row>
    <row r="1291" spans="1:5" ht="18" x14ac:dyDescent="0.35">
      <c r="A1291" s="1" t="s">
        <v>1318</v>
      </c>
      <c r="B1291" s="1">
        <v>59</v>
      </c>
      <c r="C1291" s="1" t="s">
        <v>32</v>
      </c>
      <c r="D1291" s="1">
        <v>7</v>
      </c>
      <c r="E1291" s="1" t="s">
        <v>25</v>
      </c>
    </row>
    <row r="1292" spans="1:5" ht="18" x14ac:dyDescent="0.35">
      <c r="A1292" s="1" t="s">
        <v>1319</v>
      </c>
      <c r="B1292" s="1">
        <v>33</v>
      </c>
      <c r="C1292" s="1" t="s">
        <v>53</v>
      </c>
      <c r="D1292" s="1">
        <v>3</v>
      </c>
      <c r="E1292" s="1" t="s">
        <v>62</v>
      </c>
    </row>
    <row r="1293" spans="1:5" ht="18" x14ac:dyDescent="0.35">
      <c r="A1293" s="1" t="s">
        <v>1320</v>
      </c>
      <c r="B1293" s="1">
        <v>72</v>
      </c>
      <c r="C1293" s="1" t="s">
        <v>22</v>
      </c>
      <c r="D1293" s="1">
        <v>8</v>
      </c>
      <c r="E1293" s="1" t="s">
        <v>40</v>
      </c>
    </row>
    <row r="1294" spans="1:5" ht="18" x14ac:dyDescent="0.35">
      <c r="A1294" s="1" t="s">
        <v>1321</v>
      </c>
      <c r="B1294" s="1">
        <v>58</v>
      </c>
      <c r="C1294" s="1" t="s">
        <v>32</v>
      </c>
      <c r="D1294" s="1">
        <v>8</v>
      </c>
      <c r="E1294" s="1" t="s">
        <v>25</v>
      </c>
    </row>
    <row r="1295" spans="1:5" ht="18" x14ac:dyDescent="0.35">
      <c r="A1295" s="1" t="s">
        <v>1322</v>
      </c>
      <c r="B1295" s="1">
        <v>74</v>
      </c>
      <c r="C1295" s="1" t="s">
        <v>53</v>
      </c>
      <c r="D1295" s="1">
        <v>10</v>
      </c>
      <c r="E1295" s="1" t="s">
        <v>62</v>
      </c>
    </row>
    <row r="1296" spans="1:5" ht="18" x14ac:dyDescent="0.35">
      <c r="A1296" s="1" t="s">
        <v>1323</v>
      </c>
      <c r="B1296" s="1">
        <v>24</v>
      </c>
      <c r="C1296" s="1" t="s">
        <v>22</v>
      </c>
      <c r="D1296" s="1">
        <v>3</v>
      </c>
      <c r="E1296" s="1" t="s">
        <v>45</v>
      </c>
    </row>
    <row r="1297" spans="1:5" ht="18" x14ac:dyDescent="0.35">
      <c r="A1297" s="1" t="s">
        <v>1324</v>
      </c>
      <c r="B1297" s="1">
        <v>71</v>
      </c>
      <c r="C1297" s="1" t="s">
        <v>32</v>
      </c>
      <c r="D1297" s="1">
        <v>7</v>
      </c>
      <c r="E1297" s="1" t="s">
        <v>45</v>
      </c>
    </row>
    <row r="1298" spans="1:5" ht="18" x14ac:dyDescent="0.35">
      <c r="A1298" s="1" t="s">
        <v>1325</v>
      </c>
      <c r="B1298" s="1">
        <v>30</v>
      </c>
      <c r="C1298" s="1" t="s">
        <v>22</v>
      </c>
      <c r="D1298" s="1">
        <v>9</v>
      </c>
      <c r="E1298" s="1" t="s">
        <v>62</v>
      </c>
    </row>
    <row r="1299" spans="1:5" ht="18" x14ac:dyDescent="0.35">
      <c r="A1299" s="1" t="s">
        <v>1326</v>
      </c>
      <c r="B1299" s="1">
        <v>47</v>
      </c>
      <c r="C1299" s="1" t="s">
        <v>22</v>
      </c>
      <c r="D1299" s="1">
        <v>6</v>
      </c>
      <c r="E1299" s="1" t="s">
        <v>45</v>
      </c>
    </row>
    <row r="1300" spans="1:5" ht="18" x14ac:dyDescent="0.35">
      <c r="A1300" s="1" t="s">
        <v>1327</v>
      </c>
      <c r="B1300" s="1">
        <v>32</v>
      </c>
      <c r="C1300" s="1" t="s">
        <v>32</v>
      </c>
      <c r="D1300" s="1">
        <v>2</v>
      </c>
      <c r="E1300" s="1" t="s">
        <v>62</v>
      </c>
    </row>
    <row r="1301" spans="1:5" ht="18" x14ac:dyDescent="0.35">
      <c r="A1301" s="1" t="s">
        <v>1328</v>
      </c>
      <c r="B1301" s="1">
        <v>66</v>
      </c>
      <c r="C1301" s="1" t="s">
        <v>22</v>
      </c>
      <c r="D1301" s="1">
        <v>6</v>
      </c>
      <c r="E1301" s="1" t="s">
        <v>62</v>
      </c>
    </row>
    <row r="1302" spans="1:5" ht="18" x14ac:dyDescent="0.35">
      <c r="A1302" s="1" t="s">
        <v>1329</v>
      </c>
      <c r="B1302" s="1">
        <v>32</v>
      </c>
      <c r="C1302" s="1" t="s">
        <v>22</v>
      </c>
      <c r="D1302" s="1">
        <v>5</v>
      </c>
      <c r="E1302" s="1" t="s">
        <v>62</v>
      </c>
    </row>
    <row r="1303" spans="1:5" ht="18" x14ac:dyDescent="0.35">
      <c r="A1303" s="1" t="s">
        <v>1330</v>
      </c>
      <c r="B1303" s="1">
        <v>18</v>
      </c>
      <c r="C1303" s="1" t="s">
        <v>32</v>
      </c>
      <c r="D1303" s="1">
        <v>4</v>
      </c>
      <c r="E1303" s="1" t="s">
        <v>25</v>
      </c>
    </row>
    <row r="1304" spans="1:5" ht="18" x14ac:dyDescent="0.35">
      <c r="A1304" s="1" t="s">
        <v>1331</v>
      </c>
      <c r="B1304" s="1">
        <v>32</v>
      </c>
      <c r="C1304" s="1" t="s">
        <v>32</v>
      </c>
      <c r="D1304" s="1">
        <v>2</v>
      </c>
      <c r="E1304" s="1" t="s">
        <v>25</v>
      </c>
    </row>
    <row r="1305" spans="1:5" ht="18" x14ac:dyDescent="0.35">
      <c r="A1305" s="1" t="s">
        <v>1332</v>
      </c>
      <c r="B1305" s="1">
        <v>45</v>
      </c>
      <c r="C1305" s="1" t="s">
        <v>22</v>
      </c>
      <c r="D1305" s="1">
        <v>0</v>
      </c>
      <c r="E1305" s="1" t="s">
        <v>62</v>
      </c>
    </row>
    <row r="1306" spans="1:5" ht="18" x14ac:dyDescent="0.35">
      <c r="A1306" s="1" t="s">
        <v>1333</v>
      </c>
      <c r="B1306" s="1">
        <v>45</v>
      </c>
      <c r="C1306" s="1" t="s">
        <v>22</v>
      </c>
      <c r="D1306" s="1">
        <v>0</v>
      </c>
      <c r="E1306" s="1" t="s">
        <v>45</v>
      </c>
    </row>
    <row r="1307" spans="1:5" ht="18" x14ac:dyDescent="0.35">
      <c r="A1307" s="1" t="s">
        <v>1334</v>
      </c>
      <c r="B1307" s="1">
        <v>39</v>
      </c>
      <c r="C1307" s="1" t="s">
        <v>53</v>
      </c>
      <c r="D1307" s="1">
        <v>4</v>
      </c>
      <c r="E1307" s="1" t="s">
        <v>62</v>
      </c>
    </row>
    <row r="1308" spans="1:5" ht="18" x14ac:dyDescent="0.35">
      <c r="A1308" s="1" t="s">
        <v>1335</v>
      </c>
      <c r="B1308" s="1">
        <v>58</v>
      </c>
      <c r="C1308" s="1" t="s">
        <v>32</v>
      </c>
      <c r="D1308" s="1">
        <v>9</v>
      </c>
      <c r="E1308" s="1" t="s">
        <v>25</v>
      </c>
    </row>
    <row r="1309" spans="1:5" ht="18" x14ac:dyDescent="0.35">
      <c r="A1309" s="1" t="s">
        <v>1336</v>
      </c>
      <c r="B1309" s="1">
        <v>65</v>
      </c>
      <c r="C1309" s="1" t="s">
        <v>32</v>
      </c>
      <c r="D1309" s="1">
        <v>5</v>
      </c>
      <c r="E1309" s="1" t="s">
        <v>62</v>
      </c>
    </row>
    <row r="1310" spans="1:5" ht="18" x14ac:dyDescent="0.35">
      <c r="A1310" s="1" t="s">
        <v>1337</v>
      </c>
      <c r="B1310" s="1">
        <v>30</v>
      </c>
      <c r="C1310" s="1" t="s">
        <v>53</v>
      </c>
      <c r="D1310" s="1">
        <v>1</v>
      </c>
      <c r="E1310" s="1" t="s">
        <v>25</v>
      </c>
    </row>
    <row r="1311" spans="1:5" ht="18" x14ac:dyDescent="0.35">
      <c r="A1311" s="1" t="s">
        <v>1338</v>
      </c>
      <c r="B1311" s="1">
        <v>74</v>
      </c>
      <c r="C1311" s="1" t="s">
        <v>22</v>
      </c>
      <c r="D1311" s="1">
        <v>0</v>
      </c>
      <c r="E1311" s="1" t="s">
        <v>62</v>
      </c>
    </row>
    <row r="1312" spans="1:5" ht="18" x14ac:dyDescent="0.35">
      <c r="A1312" s="1" t="s">
        <v>1339</v>
      </c>
      <c r="B1312" s="1">
        <v>55</v>
      </c>
      <c r="C1312" s="1" t="s">
        <v>53</v>
      </c>
      <c r="D1312" s="1">
        <v>7</v>
      </c>
      <c r="E1312" s="1" t="s">
        <v>40</v>
      </c>
    </row>
    <row r="1313" spans="1:5" ht="18" x14ac:dyDescent="0.35">
      <c r="A1313" s="1" t="s">
        <v>1340</v>
      </c>
      <c r="B1313" s="1">
        <v>50</v>
      </c>
      <c r="C1313" s="1" t="s">
        <v>53</v>
      </c>
      <c r="D1313" s="1">
        <v>0</v>
      </c>
      <c r="E1313" s="1" t="s">
        <v>40</v>
      </c>
    </row>
    <row r="1314" spans="1:5" ht="18" x14ac:dyDescent="0.35">
      <c r="A1314" s="1" t="s">
        <v>1341</v>
      </c>
      <c r="B1314" s="1">
        <v>19</v>
      </c>
      <c r="C1314" s="1" t="s">
        <v>53</v>
      </c>
      <c r="D1314" s="1">
        <v>6</v>
      </c>
      <c r="E1314" s="1" t="s">
        <v>40</v>
      </c>
    </row>
    <row r="1315" spans="1:5" ht="18" x14ac:dyDescent="0.35">
      <c r="A1315" s="1" t="s">
        <v>1342</v>
      </c>
      <c r="B1315" s="1">
        <v>33</v>
      </c>
      <c r="C1315" s="1" t="s">
        <v>53</v>
      </c>
      <c r="D1315" s="1">
        <v>7</v>
      </c>
      <c r="E1315" s="1" t="s">
        <v>62</v>
      </c>
    </row>
    <row r="1316" spans="1:5" ht="18" x14ac:dyDescent="0.35">
      <c r="A1316" s="1" t="s">
        <v>1343</v>
      </c>
      <c r="B1316" s="1">
        <v>40</v>
      </c>
      <c r="C1316" s="1" t="s">
        <v>32</v>
      </c>
      <c r="D1316" s="1">
        <v>10</v>
      </c>
      <c r="E1316" s="1" t="s">
        <v>25</v>
      </c>
    </row>
    <row r="1317" spans="1:5" ht="18" x14ac:dyDescent="0.35">
      <c r="A1317" s="1" t="s">
        <v>1344</v>
      </c>
      <c r="B1317" s="1">
        <v>28</v>
      </c>
      <c r="C1317" s="1" t="s">
        <v>22</v>
      </c>
      <c r="D1317" s="1">
        <v>8</v>
      </c>
      <c r="E1317" s="1" t="s">
        <v>40</v>
      </c>
    </row>
    <row r="1318" spans="1:5" ht="18" x14ac:dyDescent="0.35">
      <c r="A1318" s="1" t="s">
        <v>1345</v>
      </c>
      <c r="B1318" s="1">
        <v>36</v>
      </c>
      <c r="C1318" s="1" t="s">
        <v>22</v>
      </c>
      <c r="D1318" s="1">
        <v>3</v>
      </c>
      <c r="E1318" s="1" t="s">
        <v>62</v>
      </c>
    </row>
    <row r="1319" spans="1:5" ht="18" x14ac:dyDescent="0.35">
      <c r="A1319" s="1" t="s">
        <v>1346</v>
      </c>
      <c r="B1319" s="1">
        <v>40</v>
      </c>
      <c r="C1319" s="1" t="s">
        <v>32</v>
      </c>
      <c r="D1319" s="1">
        <v>8</v>
      </c>
      <c r="E1319" s="1" t="s">
        <v>62</v>
      </c>
    </row>
    <row r="1320" spans="1:5" ht="18" x14ac:dyDescent="0.35">
      <c r="A1320" s="1" t="s">
        <v>1347</v>
      </c>
      <c r="B1320" s="1">
        <v>65</v>
      </c>
      <c r="C1320" s="1" t="s">
        <v>53</v>
      </c>
      <c r="D1320" s="1">
        <v>9</v>
      </c>
      <c r="E1320" s="1" t="s">
        <v>25</v>
      </c>
    </row>
    <row r="1321" spans="1:5" ht="18" x14ac:dyDescent="0.35">
      <c r="A1321" s="1" t="s">
        <v>1348</v>
      </c>
      <c r="B1321" s="1">
        <v>39</v>
      </c>
      <c r="C1321" s="1" t="s">
        <v>22</v>
      </c>
      <c r="D1321" s="1">
        <v>9</v>
      </c>
      <c r="E1321" s="1" t="s">
        <v>62</v>
      </c>
    </row>
    <row r="1322" spans="1:5" ht="18" x14ac:dyDescent="0.35">
      <c r="A1322" s="1" t="s">
        <v>1349</v>
      </c>
      <c r="B1322" s="1">
        <v>72</v>
      </c>
      <c r="C1322" s="1" t="s">
        <v>22</v>
      </c>
      <c r="D1322" s="1">
        <v>5</v>
      </c>
      <c r="E1322" s="1" t="s">
        <v>45</v>
      </c>
    </row>
    <row r="1323" spans="1:5" ht="18" x14ac:dyDescent="0.35">
      <c r="A1323" s="1" t="s">
        <v>1350</v>
      </c>
      <c r="B1323" s="1">
        <v>60</v>
      </c>
      <c r="C1323" s="1" t="s">
        <v>32</v>
      </c>
      <c r="D1323" s="1">
        <v>3</v>
      </c>
      <c r="E1323" s="1" t="s">
        <v>40</v>
      </c>
    </row>
    <row r="1324" spans="1:5" ht="18" x14ac:dyDescent="0.35">
      <c r="A1324" s="1" t="s">
        <v>1351</v>
      </c>
      <c r="B1324" s="1">
        <v>25</v>
      </c>
      <c r="C1324" s="1" t="s">
        <v>53</v>
      </c>
      <c r="D1324" s="1">
        <v>6</v>
      </c>
      <c r="E1324" s="1" t="s">
        <v>45</v>
      </c>
    </row>
    <row r="1325" spans="1:5" ht="18" x14ac:dyDescent="0.35">
      <c r="A1325" s="1" t="s">
        <v>1352</v>
      </c>
      <c r="B1325" s="1">
        <v>55</v>
      </c>
      <c r="C1325" s="1" t="s">
        <v>32</v>
      </c>
      <c r="D1325" s="1">
        <v>0</v>
      </c>
      <c r="E1325" s="1" t="s">
        <v>45</v>
      </c>
    </row>
    <row r="1326" spans="1:5" ht="18" x14ac:dyDescent="0.35">
      <c r="A1326" s="1" t="s">
        <v>1353</v>
      </c>
      <c r="B1326" s="1">
        <v>28</v>
      </c>
      <c r="C1326" s="1" t="s">
        <v>32</v>
      </c>
      <c r="D1326" s="1">
        <v>0</v>
      </c>
      <c r="E1326" s="1" t="s">
        <v>62</v>
      </c>
    </row>
    <row r="1327" spans="1:5" ht="18" x14ac:dyDescent="0.35">
      <c r="A1327" s="1" t="s">
        <v>1354</v>
      </c>
      <c r="B1327" s="1">
        <v>23</v>
      </c>
      <c r="C1327" s="1" t="s">
        <v>32</v>
      </c>
      <c r="D1327" s="1">
        <v>8</v>
      </c>
      <c r="E1327" s="1" t="s">
        <v>25</v>
      </c>
    </row>
    <row r="1328" spans="1:5" ht="18" x14ac:dyDescent="0.35">
      <c r="A1328" s="1" t="s">
        <v>1355</v>
      </c>
      <c r="B1328" s="1">
        <v>30</v>
      </c>
      <c r="C1328" s="1" t="s">
        <v>32</v>
      </c>
      <c r="D1328" s="1">
        <v>3</v>
      </c>
      <c r="E1328" s="1" t="s">
        <v>40</v>
      </c>
    </row>
    <row r="1329" spans="1:5" ht="18" x14ac:dyDescent="0.35">
      <c r="A1329" s="1" t="s">
        <v>1356</v>
      </c>
      <c r="B1329" s="1">
        <v>34</v>
      </c>
      <c r="C1329" s="1" t="s">
        <v>22</v>
      </c>
      <c r="D1329" s="1">
        <v>10</v>
      </c>
      <c r="E1329" s="1" t="s">
        <v>40</v>
      </c>
    </row>
    <row r="1330" spans="1:5" ht="18" x14ac:dyDescent="0.35">
      <c r="A1330" s="2" t="s">
        <v>1357</v>
      </c>
      <c r="B1330" s="1">
        <v>45</v>
      </c>
      <c r="C1330" s="1" t="s">
        <v>22</v>
      </c>
      <c r="D1330" s="1">
        <v>10</v>
      </c>
      <c r="E1330" s="1" t="s">
        <v>45</v>
      </c>
    </row>
    <row r="1331" spans="1:5" ht="18" x14ac:dyDescent="0.35">
      <c r="A1331" s="1" t="s">
        <v>1358</v>
      </c>
      <c r="B1331" s="1">
        <v>29</v>
      </c>
      <c r="C1331" s="1" t="s">
        <v>32</v>
      </c>
      <c r="D1331" s="1">
        <v>9</v>
      </c>
      <c r="E1331" s="1" t="s">
        <v>40</v>
      </c>
    </row>
    <row r="1332" spans="1:5" ht="18" x14ac:dyDescent="0.35">
      <c r="A1332" s="1" t="s">
        <v>1359</v>
      </c>
      <c r="B1332" s="1">
        <v>62</v>
      </c>
      <c r="C1332" s="1" t="s">
        <v>32</v>
      </c>
      <c r="D1332" s="1">
        <v>10</v>
      </c>
      <c r="E1332" s="1" t="s">
        <v>25</v>
      </c>
    </row>
    <row r="1333" spans="1:5" ht="18" x14ac:dyDescent="0.35">
      <c r="A1333" s="1" t="s">
        <v>1360</v>
      </c>
      <c r="B1333" s="1">
        <v>40</v>
      </c>
      <c r="C1333" s="1" t="s">
        <v>53</v>
      </c>
      <c r="D1333" s="1">
        <v>4</v>
      </c>
      <c r="E1333" s="1" t="s">
        <v>62</v>
      </c>
    </row>
    <row r="1334" spans="1:5" ht="18" x14ac:dyDescent="0.35">
      <c r="A1334" s="1" t="s">
        <v>1361</v>
      </c>
      <c r="B1334" s="1">
        <v>36</v>
      </c>
      <c r="C1334" s="1" t="s">
        <v>53</v>
      </c>
      <c r="D1334" s="1">
        <v>2</v>
      </c>
      <c r="E1334" s="1" t="s">
        <v>40</v>
      </c>
    </row>
    <row r="1335" spans="1:5" ht="18" x14ac:dyDescent="0.35">
      <c r="A1335" s="1" t="s">
        <v>1362</v>
      </c>
      <c r="B1335" s="1">
        <v>51</v>
      </c>
      <c r="C1335" s="1" t="s">
        <v>32</v>
      </c>
      <c r="D1335" s="1">
        <v>7</v>
      </c>
      <c r="E1335" s="1" t="s">
        <v>40</v>
      </c>
    </row>
    <row r="1336" spans="1:5" ht="18" x14ac:dyDescent="0.35">
      <c r="A1336" s="1" t="s">
        <v>1363</v>
      </c>
      <c r="B1336" s="1">
        <v>75</v>
      </c>
      <c r="C1336" s="1" t="s">
        <v>22</v>
      </c>
      <c r="D1336" s="1">
        <v>4</v>
      </c>
      <c r="E1336" s="1" t="s">
        <v>25</v>
      </c>
    </row>
    <row r="1337" spans="1:5" ht="18" x14ac:dyDescent="0.35">
      <c r="A1337" s="1" t="s">
        <v>1364</v>
      </c>
      <c r="B1337" s="1">
        <v>42</v>
      </c>
      <c r="C1337" s="1" t="s">
        <v>53</v>
      </c>
      <c r="D1337" s="1">
        <v>10</v>
      </c>
      <c r="E1337" s="1" t="s">
        <v>45</v>
      </c>
    </row>
    <row r="1338" spans="1:5" ht="18" x14ac:dyDescent="0.35">
      <c r="A1338" s="1" t="s">
        <v>1365</v>
      </c>
      <c r="B1338" s="1">
        <v>24</v>
      </c>
      <c r="C1338" s="1" t="s">
        <v>32</v>
      </c>
      <c r="D1338" s="1">
        <v>0</v>
      </c>
      <c r="E1338" s="1" t="s">
        <v>40</v>
      </c>
    </row>
    <row r="1339" spans="1:5" ht="18" x14ac:dyDescent="0.35">
      <c r="A1339" s="1" t="s">
        <v>1366</v>
      </c>
      <c r="B1339" s="1">
        <v>62</v>
      </c>
      <c r="C1339" s="1" t="s">
        <v>22</v>
      </c>
      <c r="D1339" s="1">
        <v>9</v>
      </c>
      <c r="E1339" s="1" t="s">
        <v>45</v>
      </c>
    </row>
    <row r="1340" spans="1:5" ht="18" x14ac:dyDescent="0.35">
      <c r="A1340" s="1" t="s">
        <v>1367</v>
      </c>
      <c r="B1340" s="1">
        <v>47</v>
      </c>
      <c r="C1340" s="1" t="s">
        <v>53</v>
      </c>
      <c r="D1340" s="1">
        <v>1</v>
      </c>
      <c r="E1340" s="1" t="s">
        <v>45</v>
      </c>
    </row>
    <row r="1341" spans="1:5" ht="18" x14ac:dyDescent="0.35">
      <c r="A1341" s="1" t="s">
        <v>1368</v>
      </c>
      <c r="B1341" s="1">
        <v>47</v>
      </c>
      <c r="C1341" s="1" t="s">
        <v>32</v>
      </c>
      <c r="D1341" s="1">
        <v>10</v>
      </c>
      <c r="E1341" s="1" t="s">
        <v>62</v>
      </c>
    </row>
    <row r="1342" spans="1:5" ht="18" x14ac:dyDescent="0.35">
      <c r="A1342" s="1" t="s">
        <v>1369</v>
      </c>
      <c r="B1342" s="1">
        <v>33</v>
      </c>
      <c r="C1342" s="1" t="s">
        <v>53</v>
      </c>
      <c r="D1342" s="1">
        <v>6</v>
      </c>
      <c r="E1342" s="1" t="s">
        <v>40</v>
      </c>
    </row>
    <row r="1343" spans="1:5" ht="18" x14ac:dyDescent="0.35">
      <c r="A1343" s="1" t="s">
        <v>1370</v>
      </c>
      <c r="B1343" s="1">
        <v>44</v>
      </c>
      <c r="C1343" s="1" t="s">
        <v>32</v>
      </c>
      <c r="D1343" s="1">
        <v>3</v>
      </c>
      <c r="E1343" s="1" t="s">
        <v>25</v>
      </c>
    </row>
    <row r="1344" spans="1:5" ht="18" x14ac:dyDescent="0.35">
      <c r="A1344" s="1" t="s">
        <v>1371</v>
      </c>
      <c r="B1344" s="1">
        <v>55</v>
      </c>
      <c r="C1344" s="1" t="s">
        <v>32</v>
      </c>
      <c r="D1344" s="1">
        <v>3</v>
      </c>
      <c r="E1344" s="1" t="s">
        <v>62</v>
      </c>
    </row>
    <row r="1345" spans="1:5" ht="18" x14ac:dyDescent="0.35">
      <c r="A1345" s="1" t="s">
        <v>1372</v>
      </c>
      <c r="B1345" s="1">
        <v>31</v>
      </c>
      <c r="C1345" s="1" t="s">
        <v>32</v>
      </c>
      <c r="D1345" s="1">
        <v>1</v>
      </c>
      <c r="E1345" s="1" t="s">
        <v>45</v>
      </c>
    </row>
    <row r="1346" spans="1:5" ht="18" x14ac:dyDescent="0.35">
      <c r="A1346" s="1" t="s">
        <v>1373</v>
      </c>
      <c r="B1346" s="1">
        <v>42</v>
      </c>
      <c r="C1346" s="1" t="s">
        <v>22</v>
      </c>
      <c r="D1346" s="1">
        <v>1</v>
      </c>
      <c r="E1346" s="1" t="s">
        <v>62</v>
      </c>
    </row>
    <row r="1347" spans="1:5" ht="18" x14ac:dyDescent="0.35">
      <c r="A1347" s="1" t="s">
        <v>1374</v>
      </c>
      <c r="B1347" s="1">
        <v>29</v>
      </c>
      <c r="C1347" s="1" t="s">
        <v>22</v>
      </c>
      <c r="D1347" s="1">
        <v>9</v>
      </c>
      <c r="E1347" s="1" t="s">
        <v>25</v>
      </c>
    </row>
    <row r="1348" spans="1:5" ht="18" x14ac:dyDescent="0.35">
      <c r="A1348" s="1" t="s">
        <v>1375</v>
      </c>
      <c r="B1348" s="1">
        <v>23</v>
      </c>
      <c r="C1348" s="1" t="s">
        <v>53</v>
      </c>
      <c r="D1348" s="1">
        <v>10</v>
      </c>
      <c r="E1348" s="1" t="s">
        <v>40</v>
      </c>
    </row>
    <row r="1349" spans="1:5" ht="18" x14ac:dyDescent="0.35">
      <c r="A1349" s="1" t="s">
        <v>1376</v>
      </c>
      <c r="B1349" s="1">
        <v>36</v>
      </c>
      <c r="C1349" s="1" t="s">
        <v>32</v>
      </c>
      <c r="D1349" s="1">
        <v>1</v>
      </c>
      <c r="E1349" s="1" t="s">
        <v>62</v>
      </c>
    </row>
    <row r="1350" spans="1:5" ht="18" x14ac:dyDescent="0.35">
      <c r="A1350" s="2">
        <v>2.96E+22</v>
      </c>
      <c r="B1350" s="1">
        <v>28</v>
      </c>
      <c r="C1350" s="1" t="s">
        <v>22</v>
      </c>
      <c r="D1350" s="1">
        <v>9</v>
      </c>
      <c r="E1350" s="1" t="s">
        <v>62</v>
      </c>
    </row>
    <row r="1351" spans="1:5" ht="18" x14ac:dyDescent="0.35">
      <c r="A1351" s="1" t="s">
        <v>1377</v>
      </c>
      <c r="B1351" s="1">
        <v>29</v>
      </c>
      <c r="C1351" s="1" t="s">
        <v>22</v>
      </c>
      <c r="D1351" s="1">
        <v>8</v>
      </c>
      <c r="E1351" s="1" t="s">
        <v>40</v>
      </c>
    </row>
    <row r="1352" spans="1:5" ht="18" x14ac:dyDescent="0.35">
      <c r="A1352" s="1" t="s">
        <v>1378</v>
      </c>
      <c r="B1352" s="1">
        <v>71</v>
      </c>
      <c r="C1352" s="1" t="s">
        <v>22</v>
      </c>
      <c r="D1352" s="1">
        <v>7</v>
      </c>
      <c r="E1352" s="1" t="s">
        <v>62</v>
      </c>
    </row>
    <row r="1353" spans="1:5" ht="18" x14ac:dyDescent="0.35">
      <c r="A1353" s="1" t="s">
        <v>1379</v>
      </c>
      <c r="B1353" s="1">
        <v>66</v>
      </c>
      <c r="C1353" s="1" t="s">
        <v>53</v>
      </c>
      <c r="D1353" s="1">
        <v>2</v>
      </c>
      <c r="E1353" s="1" t="s">
        <v>25</v>
      </c>
    </row>
    <row r="1354" spans="1:5" ht="18" x14ac:dyDescent="0.35">
      <c r="A1354" s="1" t="s">
        <v>1380</v>
      </c>
      <c r="B1354" s="1">
        <v>22</v>
      </c>
      <c r="C1354" s="1" t="s">
        <v>22</v>
      </c>
      <c r="D1354" s="1">
        <v>6</v>
      </c>
      <c r="E1354" s="1" t="s">
        <v>25</v>
      </c>
    </row>
    <row r="1355" spans="1:5" ht="18" x14ac:dyDescent="0.35">
      <c r="A1355" s="1" t="s">
        <v>1381</v>
      </c>
      <c r="B1355" s="1">
        <v>61</v>
      </c>
      <c r="C1355" s="1" t="s">
        <v>53</v>
      </c>
      <c r="D1355" s="1">
        <v>0</v>
      </c>
      <c r="E1355" s="1" t="s">
        <v>62</v>
      </c>
    </row>
    <row r="1356" spans="1:5" ht="18" x14ac:dyDescent="0.35">
      <c r="A1356" s="1" t="s">
        <v>1382</v>
      </c>
      <c r="B1356" s="1">
        <v>30</v>
      </c>
      <c r="C1356" s="1" t="s">
        <v>32</v>
      </c>
      <c r="D1356" s="1">
        <v>5</v>
      </c>
      <c r="E1356" s="1" t="s">
        <v>45</v>
      </c>
    </row>
    <row r="1357" spans="1:5" ht="18" x14ac:dyDescent="0.35">
      <c r="A1357" s="1" t="s">
        <v>1383</v>
      </c>
      <c r="B1357" s="1">
        <v>26</v>
      </c>
      <c r="C1357" s="1" t="s">
        <v>32</v>
      </c>
      <c r="D1357" s="1">
        <v>10</v>
      </c>
      <c r="E1357" s="1" t="s">
        <v>25</v>
      </c>
    </row>
    <row r="1358" spans="1:5" ht="18" x14ac:dyDescent="0.35">
      <c r="A1358" s="1" t="s">
        <v>1384</v>
      </c>
      <c r="B1358" s="1">
        <v>54</v>
      </c>
      <c r="C1358" s="1" t="s">
        <v>22</v>
      </c>
      <c r="D1358" s="1">
        <v>0</v>
      </c>
      <c r="E1358" s="1" t="s">
        <v>45</v>
      </c>
    </row>
    <row r="1359" spans="1:5" ht="18" x14ac:dyDescent="0.35">
      <c r="A1359" s="1" t="s">
        <v>1385</v>
      </c>
      <c r="B1359" s="1">
        <v>35</v>
      </c>
      <c r="C1359" s="1" t="s">
        <v>53</v>
      </c>
      <c r="D1359" s="1">
        <v>6</v>
      </c>
      <c r="E1359" s="1" t="s">
        <v>40</v>
      </c>
    </row>
    <row r="1360" spans="1:5" ht="18" x14ac:dyDescent="0.35">
      <c r="A1360" s="1" t="s">
        <v>1386</v>
      </c>
      <c r="B1360" s="1">
        <v>64</v>
      </c>
      <c r="C1360" s="1" t="s">
        <v>32</v>
      </c>
      <c r="D1360" s="1">
        <v>8</v>
      </c>
      <c r="E1360" s="1" t="s">
        <v>62</v>
      </c>
    </row>
    <row r="1361" spans="1:5" ht="18" x14ac:dyDescent="0.35">
      <c r="A1361" s="1" t="s">
        <v>1387</v>
      </c>
      <c r="B1361" s="1">
        <v>18</v>
      </c>
      <c r="C1361" s="1" t="s">
        <v>53</v>
      </c>
      <c r="D1361" s="1">
        <v>4</v>
      </c>
      <c r="E1361" s="1" t="s">
        <v>40</v>
      </c>
    </row>
    <row r="1362" spans="1:5" ht="18" x14ac:dyDescent="0.35">
      <c r="A1362" s="1" t="s">
        <v>1388</v>
      </c>
      <c r="B1362" s="1">
        <v>41</v>
      </c>
      <c r="C1362" s="1" t="s">
        <v>53</v>
      </c>
      <c r="D1362" s="1">
        <v>7</v>
      </c>
      <c r="E1362" s="1" t="s">
        <v>45</v>
      </c>
    </row>
    <row r="1363" spans="1:5" ht="18" x14ac:dyDescent="0.35">
      <c r="A1363" s="1" t="s">
        <v>1389</v>
      </c>
      <c r="B1363" s="1">
        <v>49</v>
      </c>
      <c r="C1363" s="1" t="s">
        <v>22</v>
      </c>
      <c r="D1363" s="1">
        <v>5</v>
      </c>
      <c r="E1363" s="1" t="s">
        <v>40</v>
      </c>
    </row>
    <row r="1364" spans="1:5" ht="18" x14ac:dyDescent="0.35">
      <c r="A1364" s="1" t="s">
        <v>1390</v>
      </c>
      <c r="B1364" s="1">
        <v>32</v>
      </c>
      <c r="C1364" s="1" t="s">
        <v>53</v>
      </c>
      <c r="D1364" s="1">
        <v>1</v>
      </c>
      <c r="E1364" s="1" t="s">
        <v>40</v>
      </c>
    </row>
    <row r="1365" spans="1:5" ht="18" x14ac:dyDescent="0.35">
      <c r="A1365" s="1" t="s">
        <v>1391</v>
      </c>
      <c r="B1365" s="1">
        <v>52</v>
      </c>
      <c r="C1365" s="1" t="s">
        <v>22</v>
      </c>
      <c r="D1365" s="1">
        <v>3</v>
      </c>
      <c r="E1365" s="1" t="s">
        <v>62</v>
      </c>
    </row>
    <row r="1366" spans="1:5" ht="18" x14ac:dyDescent="0.35">
      <c r="A1366" s="1">
        <v>44354275</v>
      </c>
      <c r="B1366" s="1">
        <v>59</v>
      </c>
      <c r="C1366" s="1" t="s">
        <v>53</v>
      </c>
      <c r="D1366" s="1">
        <v>2</v>
      </c>
      <c r="E1366" s="1" t="s">
        <v>40</v>
      </c>
    </row>
    <row r="1367" spans="1:5" ht="18" x14ac:dyDescent="0.35">
      <c r="A1367" s="1" t="s">
        <v>1392</v>
      </c>
      <c r="B1367" s="1">
        <v>19</v>
      </c>
      <c r="C1367" s="1" t="s">
        <v>53</v>
      </c>
      <c r="D1367" s="1">
        <v>2</v>
      </c>
      <c r="E1367" s="1" t="s">
        <v>45</v>
      </c>
    </row>
    <row r="1368" spans="1:5" ht="18" x14ac:dyDescent="0.35">
      <c r="A1368" s="1" t="s">
        <v>1393</v>
      </c>
      <c r="B1368" s="1">
        <v>37</v>
      </c>
      <c r="C1368" s="1" t="s">
        <v>53</v>
      </c>
      <c r="D1368" s="1">
        <v>1</v>
      </c>
      <c r="E1368" s="1" t="s">
        <v>62</v>
      </c>
    </row>
    <row r="1369" spans="1:5" ht="18" x14ac:dyDescent="0.35">
      <c r="A1369" s="1" t="s">
        <v>1394</v>
      </c>
      <c r="B1369" s="1">
        <v>38</v>
      </c>
      <c r="C1369" s="1" t="s">
        <v>32</v>
      </c>
      <c r="D1369" s="1">
        <v>10</v>
      </c>
      <c r="E1369" s="1" t="s">
        <v>40</v>
      </c>
    </row>
    <row r="1370" spans="1:5" ht="18" x14ac:dyDescent="0.35">
      <c r="A1370" s="1" t="s">
        <v>1395</v>
      </c>
      <c r="B1370" s="1">
        <v>25</v>
      </c>
      <c r="C1370" s="1" t="s">
        <v>22</v>
      </c>
      <c r="D1370" s="1">
        <v>9</v>
      </c>
      <c r="E1370" s="1" t="s">
        <v>45</v>
      </c>
    </row>
    <row r="1371" spans="1:5" ht="18" x14ac:dyDescent="0.35">
      <c r="A1371" s="1" t="s">
        <v>1396</v>
      </c>
      <c r="B1371" s="1">
        <v>52</v>
      </c>
      <c r="C1371" s="1" t="s">
        <v>53</v>
      </c>
      <c r="D1371" s="1">
        <v>7</v>
      </c>
      <c r="E1371" s="1" t="s">
        <v>62</v>
      </c>
    </row>
    <row r="1372" spans="1:5" ht="18" x14ac:dyDescent="0.35">
      <c r="A1372" s="2" t="s">
        <v>1397</v>
      </c>
      <c r="B1372" s="1">
        <v>70</v>
      </c>
      <c r="C1372" s="1" t="s">
        <v>32</v>
      </c>
      <c r="D1372" s="1">
        <v>6</v>
      </c>
      <c r="E1372" s="1" t="s">
        <v>62</v>
      </c>
    </row>
    <row r="1373" spans="1:5" ht="18" x14ac:dyDescent="0.35">
      <c r="A1373" s="1" t="s">
        <v>1398</v>
      </c>
      <c r="B1373" s="1">
        <v>45</v>
      </c>
      <c r="C1373" s="1" t="s">
        <v>32</v>
      </c>
      <c r="D1373" s="1">
        <v>6</v>
      </c>
      <c r="E1373" s="1" t="s">
        <v>40</v>
      </c>
    </row>
    <row r="1374" spans="1:5" ht="18" x14ac:dyDescent="0.35">
      <c r="A1374" s="1" t="s">
        <v>1399</v>
      </c>
      <c r="B1374" s="1">
        <v>67</v>
      </c>
      <c r="C1374" s="1" t="s">
        <v>53</v>
      </c>
      <c r="D1374" s="1">
        <v>7</v>
      </c>
      <c r="E1374" s="1" t="s">
        <v>40</v>
      </c>
    </row>
    <row r="1375" spans="1:5" ht="18" x14ac:dyDescent="0.35">
      <c r="A1375" s="1" t="s">
        <v>1400</v>
      </c>
      <c r="B1375" s="1">
        <v>63</v>
      </c>
      <c r="C1375" s="1" t="s">
        <v>32</v>
      </c>
      <c r="D1375" s="1">
        <v>0</v>
      </c>
      <c r="E1375" s="1" t="s">
        <v>62</v>
      </c>
    </row>
    <row r="1376" spans="1:5" ht="18" x14ac:dyDescent="0.35">
      <c r="A1376" s="1" t="s">
        <v>1401</v>
      </c>
      <c r="B1376" s="1">
        <v>26</v>
      </c>
      <c r="C1376" s="1" t="s">
        <v>53</v>
      </c>
      <c r="D1376" s="1">
        <v>5</v>
      </c>
      <c r="E1376" s="1" t="s">
        <v>45</v>
      </c>
    </row>
    <row r="1377" spans="1:5" ht="18" x14ac:dyDescent="0.35">
      <c r="A1377" s="1" t="s">
        <v>1402</v>
      </c>
      <c r="B1377" s="1">
        <v>35</v>
      </c>
      <c r="C1377" s="1" t="s">
        <v>22</v>
      </c>
      <c r="D1377" s="1">
        <v>3</v>
      </c>
      <c r="E1377" s="1" t="s">
        <v>25</v>
      </c>
    </row>
    <row r="1378" spans="1:5" ht="18" x14ac:dyDescent="0.35">
      <c r="A1378" s="1" t="s">
        <v>1403</v>
      </c>
      <c r="B1378" s="1">
        <v>21</v>
      </c>
      <c r="C1378" s="1" t="s">
        <v>32</v>
      </c>
      <c r="D1378" s="1">
        <v>1</v>
      </c>
      <c r="E1378" s="1" t="s">
        <v>45</v>
      </c>
    </row>
    <row r="1379" spans="1:5" ht="18" x14ac:dyDescent="0.35">
      <c r="A1379" s="1" t="s">
        <v>1404</v>
      </c>
      <c r="B1379" s="1">
        <v>39</v>
      </c>
      <c r="C1379" s="1" t="s">
        <v>22</v>
      </c>
      <c r="D1379" s="1">
        <v>3</v>
      </c>
      <c r="E1379" s="1" t="s">
        <v>25</v>
      </c>
    </row>
    <row r="1380" spans="1:5" ht="18" x14ac:dyDescent="0.35">
      <c r="A1380" s="1" t="s">
        <v>1405</v>
      </c>
      <c r="B1380" s="1">
        <v>28</v>
      </c>
      <c r="C1380" s="1" t="s">
        <v>22</v>
      </c>
      <c r="D1380" s="1">
        <v>6</v>
      </c>
      <c r="E1380" s="1" t="s">
        <v>25</v>
      </c>
    </row>
    <row r="1381" spans="1:5" ht="18" x14ac:dyDescent="0.35">
      <c r="A1381" s="1" t="s">
        <v>1406</v>
      </c>
      <c r="B1381" s="1">
        <v>67</v>
      </c>
      <c r="C1381" s="1" t="s">
        <v>32</v>
      </c>
      <c r="D1381" s="1">
        <v>7</v>
      </c>
      <c r="E1381" s="1" t="s">
        <v>40</v>
      </c>
    </row>
    <row r="1382" spans="1:5" ht="18" x14ac:dyDescent="0.35">
      <c r="A1382" s="1">
        <v>19992196</v>
      </c>
      <c r="B1382" s="1">
        <v>57</v>
      </c>
      <c r="C1382" s="1" t="s">
        <v>32</v>
      </c>
      <c r="D1382" s="1">
        <v>9</v>
      </c>
      <c r="E1382" s="1" t="s">
        <v>45</v>
      </c>
    </row>
    <row r="1383" spans="1:5" ht="18" x14ac:dyDescent="0.35">
      <c r="A1383" s="1" t="s">
        <v>1407</v>
      </c>
      <c r="B1383" s="1">
        <v>43</v>
      </c>
      <c r="C1383" s="1" t="s">
        <v>53</v>
      </c>
      <c r="D1383" s="1">
        <v>9</v>
      </c>
      <c r="E1383" s="1" t="s">
        <v>45</v>
      </c>
    </row>
    <row r="1384" spans="1:5" ht="18" x14ac:dyDescent="0.35">
      <c r="A1384" s="1" t="s">
        <v>1408</v>
      </c>
      <c r="B1384" s="1">
        <v>36</v>
      </c>
      <c r="C1384" s="1" t="s">
        <v>53</v>
      </c>
      <c r="D1384" s="1">
        <v>8</v>
      </c>
      <c r="E1384" s="1" t="s">
        <v>45</v>
      </c>
    </row>
    <row r="1385" spans="1:5" ht="18" x14ac:dyDescent="0.35">
      <c r="A1385" s="1" t="s">
        <v>1409</v>
      </c>
      <c r="B1385" s="1">
        <v>44</v>
      </c>
      <c r="C1385" s="1" t="s">
        <v>32</v>
      </c>
      <c r="D1385" s="1">
        <v>2</v>
      </c>
      <c r="E1385" s="1" t="s">
        <v>40</v>
      </c>
    </row>
    <row r="1386" spans="1:5" ht="18" x14ac:dyDescent="0.35">
      <c r="A1386" s="1" t="s">
        <v>1410</v>
      </c>
      <c r="B1386" s="1">
        <v>61</v>
      </c>
      <c r="C1386" s="1" t="s">
        <v>53</v>
      </c>
      <c r="D1386" s="1">
        <v>4</v>
      </c>
      <c r="E1386" s="1" t="s">
        <v>45</v>
      </c>
    </row>
    <row r="1387" spans="1:5" ht="18" x14ac:dyDescent="0.35">
      <c r="A1387" s="1" t="s">
        <v>1411</v>
      </c>
      <c r="B1387" s="1">
        <v>71</v>
      </c>
      <c r="C1387" s="1" t="s">
        <v>22</v>
      </c>
      <c r="D1387" s="1">
        <v>0</v>
      </c>
      <c r="E1387" s="1" t="s">
        <v>40</v>
      </c>
    </row>
    <row r="1388" spans="1:5" ht="18" x14ac:dyDescent="0.35">
      <c r="A1388" s="1" t="s">
        <v>1412</v>
      </c>
      <c r="B1388" s="1">
        <v>37</v>
      </c>
      <c r="C1388" s="1" t="s">
        <v>53</v>
      </c>
      <c r="D1388" s="1">
        <v>3</v>
      </c>
      <c r="E1388" s="1" t="s">
        <v>25</v>
      </c>
    </row>
    <row r="1389" spans="1:5" ht="18" x14ac:dyDescent="0.35">
      <c r="A1389" s="1" t="s">
        <v>1413</v>
      </c>
      <c r="B1389" s="1">
        <v>63</v>
      </c>
      <c r="C1389" s="1" t="s">
        <v>22</v>
      </c>
      <c r="D1389" s="1">
        <v>6</v>
      </c>
      <c r="E1389" s="1" t="s">
        <v>45</v>
      </c>
    </row>
    <row r="1390" spans="1:5" ht="18" x14ac:dyDescent="0.35">
      <c r="A1390" s="1" t="s">
        <v>1414</v>
      </c>
      <c r="B1390" s="1">
        <v>35</v>
      </c>
      <c r="C1390" s="1" t="s">
        <v>22</v>
      </c>
      <c r="D1390" s="1">
        <v>0</v>
      </c>
      <c r="E1390" s="1" t="s">
        <v>45</v>
      </c>
    </row>
    <row r="1391" spans="1:5" ht="18" x14ac:dyDescent="0.35">
      <c r="A1391" s="1" t="s">
        <v>1415</v>
      </c>
      <c r="B1391" s="1">
        <v>32</v>
      </c>
      <c r="C1391" s="1" t="s">
        <v>22</v>
      </c>
      <c r="D1391" s="1">
        <v>7</v>
      </c>
      <c r="E1391" s="1" t="s">
        <v>62</v>
      </c>
    </row>
    <row r="1392" spans="1:5" ht="18" x14ac:dyDescent="0.35">
      <c r="A1392" s="1" t="s">
        <v>1416</v>
      </c>
      <c r="B1392" s="1">
        <v>36</v>
      </c>
      <c r="C1392" s="1" t="s">
        <v>22</v>
      </c>
      <c r="D1392" s="1">
        <v>0</v>
      </c>
      <c r="E1392" s="1" t="s">
        <v>25</v>
      </c>
    </row>
    <row r="1393" spans="1:5" ht="18" x14ac:dyDescent="0.35">
      <c r="A1393" s="1" t="s">
        <v>1417</v>
      </c>
      <c r="B1393" s="1">
        <v>40</v>
      </c>
      <c r="C1393" s="1" t="s">
        <v>22</v>
      </c>
      <c r="D1393" s="1">
        <v>10</v>
      </c>
      <c r="E1393" s="1" t="s">
        <v>25</v>
      </c>
    </row>
    <row r="1394" spans="1:5" ht="18" x14ac:dyDescent="0.35">
      <c r="A1394" s="1" t="s">
        <v>1418</v>
      </c>
      <c r="B1394" s="1">
        <v>66</v>
      </c>
      <c r="C1394" s="1" t="s">
        <v>53</v>
      </c>
      <c r="D1394" s="1">
        <v>5</v>
      </c>
      <c r="E1394" s="1" t="s">
        <v>25</v>
      </c>
    </row>
    <row r="1395" spans="1:5" ht="18" x14ac:dyDescent="0.35">
      <c r="A1395" s="1" t="s">
        <v>1419</v>
      </c>
      <c r="B1395" s="1">
        <v>41</v>
      </c>
      <c r="C1395" s="1" t="s">
        <v>32</v>
      </c>
      <c r="D1395" s="1">
        <v>4</v>
      </c>
      <c r="E1395" s="1" t="s">
        <v>40</v>
      </c>
    </row>
    <row r="1396" spans="1:5" ht="18" x14ac:dyDescent="0.35">
      <c r="A1396" s="1" t="s">
        <v>1420</v>
      </c>
      <c r="B1396" s="1">
        <v>18</v>
      </c>
      <c r="C1396" s="1" t="s">
        <v>32</v>
      </c>
      <c r="D1396" s="1">
        <v>3</v>
      </c>
      <c r="E1396" s="1" t="s">
        <v>62</v>
      </c>
    </row>
    <row r="1397" spans="1:5" ht="18" x14ac:dyDescent="0.35">
      <c r="A1397" s="1" t="s">
        <v>1421</v>
      </c>
      <c r="B1397" s="1">
        <v>24</v>
      </c>
      <c r="C1397" s="1" t="s">
        <v>32</v>
      </c>
      <c r="D1397" s="1">
        <v>0</v>
      </c>
      <c r="E1397" s="1" t="s">
        <v>25</v>
      </c>
    </row>
    <row r="1398" spans="1:5" ht="18" x14ac:dyDescent="0.35">
      <c r="A1398" s="1" t="s">
        <v>1422</v>
      </c>
      <c r="B1398" s="1">
        <v>41</v>
      </c>
      <c r="C1398" s="1" t="s">
        <v>32</v>
      </c>
      <c r="D1398" s="1">
        <v>4</v>
      </c>
      <c r="E1398" s="1" t="s">
        <v>25</v>
      </c>
    </row>
    <row r="1399" spans="1:5" ht="18" x14ac:dyDescent="0.35">
      <c r="A1399" s="1" t="s">
        <v>1423</v>
      </c>
      <c r="B1399" s="1">
        <v>74</v>
      </c>
      <c r="C1399" s="1" t="s">
        <v>22</v>
      </c>
      <c r="D1399" s="1">
        <v>8</v>
      </c>
      <c r="E1399" s="1" t="s">
        <v>25</v>
      </c>
    </row>
    <row r="1400" spans="1:5" ht="18" x14ac:dyDescent="0.35">
      <c r="A1400" s="1" t="s">
        <v>1424</v>
      </c>
      <c r="B1400" s="1">
        <v>37</v>
      </c>
      <c r="C1400" s="1" t="s">
        <v>32</v>
      </c>
      <c r="D1400" s="1">
        <v>9</v>
      </c>
      <c r="E1400" s="1" t="s">
        <v>25</v>
      </c>
    </row>
    <row r="1401" spans="1:5" ht="18" x14ac:dyDescent="0.35">
      <c r="A1401" s="1" t="s">
        <v>1425</v>
      </c>
      <c r="B1401" s="1">
        <v>65</v>
      </c>
      <c r="C1401" s="1" t="s">
        <v>22</v>
      </c>
      <c r="D1401" s="1">
        <v>6</v>
      </c>
      <c r="E1401" s="1" t="s">
        <v>40</v>
      </c>
    </row>
    <row r="1402" spans="1:5" ht="18" x14ac:dyDescent="0.35">
      <c r="A1402" s="1" t="s">
        <v>1426</v>
      </c>
      <c r="B1402" s="1">
        <v>73</v>
      </c>
      <c r="C1402" s="1" t="s">
        <v>22</v>
      </c>
      <c r="D1402" s="1">
        <v>10</v>
      </c>
      <c r="E1402" s="1" t="s">
        <v>25</v>
      </c>
    </row>
    <row r="1403" spans="1:5" ht="18" x14ac:dyDescent="0.35">
      <c r="A1403" s="1" t="s">
        <v>1427</v>
      </c>
      <c r="B1403" s="1">
        <v>50</v>
      </c>
      <c r="C1403" s="1" t="s">
        <v>22</v>
      </c>
      <c r="D1403" s="1">
        <v>7</v>
      </c>
      <c r="E1403" s="1" t="s">
        <v>62</v>
      </c>
    </row>
    <row r="1404" spans="1:5" ht="18" x14ac:dyDescent="0.35">
      <c r="A1404" s="1" t="s">
        <v>1428</v>
      </c>
      <c r="B1404" s="1">
        <v>40</v>
      </c>
      <c r="C1404" s="1" t="s">
        <v>53</v>
      </c>
      <c r="D1404" s="1">
        <v>8</v>
      </c>
      <c r="E1404" s="1" t="s">
        <v>40</v>
      </c>
    </row>
    <row r="1405" spans="1:5" ht="18" x14ac:dyDescent="0.35">
      <c r="A1405" s="1" t="s">
        <v>1429</v>
      </c>
      <c r="B1405" s="1">
        <v>64</v>
      </c>
      <c r="C1405" s="1" t="s">
        <v>22</v>
      </c>
      <c r="D1405" s="1">
        <v>8</v>
      </c>
      <c r="E1405" s="1" t="s">
        <v>45</v>
      </c>
    </row>
    <row r="1406" spans="1:5" ht="18" x14ac:dyDescent="0.35">
      <c r="A1406" s="1" t="s">
        <v>1430</v>
      </c>
      <c r="B1406" s="1">
        <v>65</v>
      </c>
      <c r="C1406" s="1" t="s">
        <v>53</v>
      </c>
      <c r="D1406" s="1">
        <v>4</v>
      </c>
      <c r="E1406" s="1" t="s">
        <v>25</v>
      </c>
    </row>
    <row r="1407" spans="1:5" ht="18" x14ac:dyDescent="0.35">
      <c r="A1407" s="1" t="s">
        <v>1431</v>
      </c>
      <c r="B1407" s="1">
        <v>31</v>
      </c>
      <c r="C1407" s="1" t="s">
        <v>22</v>
      </c>
      <c r="D1407" s="1">
        <v>5</v>
      </c>
      <c r="E1407" s="1" t="s">
        <v>45</v>
      </c>
    </row>
    <row r="1408" spans="1:5" ht="18" x14ac:dyDescent="0.35">
      <c r="A1408" s="1" t="s">
        <v>1432</v>
      </c>
      <c r="B1408" s="1">
        <v>50</v>
      </c>
      <c r="C1408" s="1" t="s">
        <v>32</v>
      </c>
      <c r="D1408" s="1">
        <v>7</v>
      </c>
      <c r="E1408" s="1" t="s">
        <v>62</v>
      </c>
    </row>
    <row r="1409" spans="1:5" ht="18" x14ac:dyDescent="0.35">
      <c r="A1409" s="1" t="s">
        <v>1433</v>
      </c>
      <c r="B1409" s="1">
        <v>69</v>
      </c>
      <c r="C1409" s="1" t="s">
        <v>22</v>
      </c>
      <c r="D1409" s="1">
        <v>5</v>
      </c>
      <c r="E1409" s="1" t="s">
        <v>62</v>
      </c>
    </row>
    <row r="1410" spans="1:5" ht="18" x14ac:dyDescent="0.35">
      <c r="A1410" s="1" t="s">
        <v>1434</v>
      </c>
      <c r="B1410" s="1">
        <v>38</v>
      </c>
      <c r="C1410" s="1" t="s">
        <v>32</v>
      </c>
      <c r="D1410" s="1">
        <v>9</v>
      </c>
      <c r="E1410" s="1" t="s">
        <v>40</v>
      </c>
    </row>
    <row r="1411" spans="1:5" ht="18" x14ac:dyDescent="0.35">
      <c r="A1411" s="1" t="s">
        <v>1435</v>
      </c>
      <c r="B1411" s="1">
        <v>18</v>
      </c>
      <c r="C1411" s="1" t="s">
        <v>53</v>
      </c>
      <c r="D1411" s="1">
        <v>9</v>
      </c>
      <c r="E1411" s="1" t="s">
        <v>45</v>
      </c>
    </row>
    <row r="1412" spans="1:5" ht="18" x14ac:dyDescent="0.35">
      <c r="A1412" s="1" t="s">
        <v>1436</v>
      </c>
      <c r="B1412" s="1">
        <v>59</v>
      </c>
      <c r="C1412" s="1" t="s">
        <v>32</v>
      </c>
      <c r="D1412" s="1">
        <v>7</v>
      </c>
      <c r="E1412" s="1" t="s">
        <v>62</v>
      </c>
    </row>
    <row r="1413" spans="1:5" ht="18" x14ac:dyDescent="0.35">
      <c r="A1413" s="1" t="s">
        <v>1437</v>
      </c>
      <c r="B1413" s="1">
        <v>38</v>
      </c>
      <c r="C1413" s="1" t="s">
        <v>22</v>
      </c>
      <c r="D1413" s="1">
        <v>4</v>
      </c>
      <c r="E1413" s="1" t="s">
        <v>62</v>
      </c>
    </row>
    <row r="1414" spans="1:5" ht="18" x14ac:dyDescent="0.35">
      <c r="A1414" s="1" t="s">
        <v>1438</v>
      </c>
      <c r="B1414" s="1">
        <v>57</v>
      </c>
      <c r="C1414" s="1" t="s">
        <v>53</v>
      </c>
      <c r="D1414" s="1">
        <v>6</v>
      </c>
      <c r="E1414" s="1" t="s">
        <v>25</v>
      </c>
    </row>
    <row r="1415" spans="1:5" ht="18" x14ac:dyDescent="0.35">
      <c r="A1415" s="1" t="s">
        <v>1439</v>
      </c>
      <c r="B1415" s="1">
        <v>64</v>
      </c>
      <c r="C1415" s="1" t="s">
        <v>22</v>
      </c>
      <c r="D1415" s="1">
        <v>9</v>
      </c>
      <c r="E1415" s="1" t="s">
        <v>62</v>
      </c>
    </row>
    <row r="1416" spans="1:5" ht="18" x14ac:dyDescent="0.35">
      <c r="A1416" s="1" t="s">
        <v>1440</v>
      </c>
      <c r="B1416" s="1">
        <v>73</v>
      </c>
      <c r="C1416" s="1" t="s">
        <v>53</v>
      </c>
      <c r="D1416" s="1">
        <v>8</v>
      </c>
      <c r="E1416" s="1" t="s">
        <v>45</v>
      </c>
    </row>
    <row r="1417" spans="1:5" ht="18" x14ac:dyDescent="0.35">
      <c r="A1417" s="1" t="s">
        <v>1441</v>
      </c>
      <c r="B1417" s="1">
        <v>33</v>
      </c>
      <c r="C1417" s="1" t="s">
        <v>32</v>
      </c>
      <c r="D1417" s="1">
        <v>10</v>
      </c>
      <c r="E1417" s="1" t="s">
        <v>45</v>
      </c>
    </row>
    <row r="1418" spans="1:5" ht="18" x14ac:dyDescent="0.35">
      <c r="A1418" s="1" t="s">
        <v>1442</v>
      </c>
      <c r="B1418" s="1">
        <v>50</v>
      </c>
      <c r="C1418" s="1" t="s">
        <v>22</v>
      </c>
      <c r="D1418" s="1">
        <v>4</v>
      </c>
      <c r="E1418" s="1" t="s">
        <v>25</v>
      </c>
    </row>
    <row r="1419" spans="1:5" ht="18" x14ac:dyDescent="0.35">
      <c r="A1419" s="1" t="s">
        <v>1443</v>
      </c>
      <c r="B1419" s="1">
        <v>58</v>
      </c>
      <c r="C1419" s="1" t="s">
        <v>32</v>
      </c>
      <c r="D1419" s="1">
        <v>5</v>
      </c>
      <c r="E1419" s="1" t="s">
        <v>45</v>
      </c>
    </row>
    <row r="1420" spans="1:5" ht="18" x14ac:dyDescent="0.35">
      <c r="A1420" s="1" t="s">
        <v>1444</v>
      </c>
      <c r="B1420" s="1">
        <v>22</v>
      </c>
      <c r="C1420" s="1" t="s">
        <v>53</v>
      </c>
      <c r="D1420" s="1">
        <v>1</v>
      </c>
      <c r="E1420" s="1" t="s">
        <v>40</v>
      </c>
    </row>
    <row r="1421" spans="1:5" ht="18" x14ac:dyDescent="0.35">
      <c r="A1421" s="1" t="s">
        <v>1445</v>
      </c>
      <c r="B1421" s="1">
        <v>39</v>
      </c>
      <c r="C1421" s="1" t="s">
        <v>53</v>
      </c>
      <c r="D1421" s="1">
        <v>9</v>
      </c>
      <c r="E1421" s="1" t="s">
        <v>25</v>
      </c>
    </row>
    <row r="1422" spans="1:5" ht="18" x14ac:dyDescent="0.35">
      <c r="A1422" s="2" t="s">
        <v>1446</v>
      </c>
      <c r="B1422" s="1">
        <v>41</v>
      </c>
      <c r="C1422" s="1" t="s">
        <v>53</v>
      </c>
      <c r="D1422" s="1">
        <v>3</v>
      </c>
      <c r="E1422" s="1" t="s">
        <v>25</v>
      </c>
    </row>
    <row r="1423" spans="1:5" ht="18" x14ac:dyDescent="0.35">
      <c r="A1423" s="1" t="s">
        <v>1447</v>
      </c>
      <c r="B1423" s="1">
        <v>71</v>
      </c>
      <c r="C1423" s="1" t="s">
        <v>53</v>
      </c>
      <c r="D1423" s="1">
        <v>9</v>
      </c>
      <c r="E1423" s="1" t="s">
        <v>40</v>
      </c>
    </row>
    <row r="1424" spans="1:5" ht="18" x14ac:dyDescent="0.35">
      <c r="A1424" s="1" t="s">
        <v>1448</v>
      </c>
      <c r="B1424" s="1">
        <v>53</v>
      </c>
      <c r="C1424" s="1" t="s">
        <v>53</v>
      </c>
      <c r="D1424" s="1">
        <v>2</v>
      </c>
      <c r="E1424" s="1" t="s">
        <v>45</v>
      </c>
    </row>
    <row r="1425" spans="1:5" ht="18" x14ac:dyDescent="0.35">
      <c r="A1425" s="1" t="s">
        <v>1449</v>
      </c>
      <c r="B1425" s="1">
        <v>67</v>
      </c>
      <c r="C1425" s="1" t="s">
        <v>53</v>
      </c>
      <c r="D1425" s="1">
        <v>2</v>
      </c>
      <c r="E1425" s="1" t="s">
        <v>45</v>
      </c>
    </row>
    <row r="1426" spans="1:5" ht="18" x14ac:dyDescent="0.35">
      <c r="A1426" s="1" t="s">
        <v>1450</v>
      </c>
      <c r="B1426" s="1">
        <v>73</v>
      </c>
      <c r="C1426" s="1" t="s">
        <v>32</v>
      </c>
      <c r="D1426" s="1">
        <v>2</v>
      </c>
      <c r="E1426" s="1" t="s">
        <v>25</v>
      </c>
    </row>
    <row r="1427" spans="1:5" ht="18" x14ac:dyDescent="0.35">
      <c r="A1427" s="1" t="s">
        <v>1451</v>
      </c>
      <c r="B1427" s="1">
        <v>67</v>
      </c>
      <c r="C1427" s="1" t="s">
        <v>22</v>
      </c>
      <c r="D1427" s="1">
        <v>1</v>
      </c>
      <c r="E1427" s="1" t="s">
        <v>25</v>
      </c>
    </row>
    <row r="1428" spans="1:5" ht="18" x14ac:dyDescent="0.35">
      <c r="A1428" s="1" t="s">
        <v>1452</v>
      </c>
      <c r="B1428" s="1">
        <v>47</v>
      </c>
      <c r="C1428" s="1" t="s">
        <v>53</v>
      </c>
      <c r="D1428" s="1">
        <v>7</v>
      </c>
      <c r="E1428" s="1" t="s">
        <v>45</v>
      </c>
    </row>
    <row r="1429" spans="1:5" ht="18" x14ac:dyDescent="0.35">
      <c r="A1429" s="1" t="s">
        <v>1453</v>
      </c>
      <c r="B1429" s="1">
        <v>45</v>
      </c>
      <c r="C1429" s="1" t="s">
        <v>32</v>
      </c>
      <c r="D1429" s="1">
        <v>4</v>
      </c>
      <c r="E1429" s="1" t="s">
        <v>25</v>
      </c>
    </row>
    <row r="1430" spans="1:5" ht="18" x14ac:dyDescent="0.35">
      <c r="A1430" s="1" t="s">
        <v>1454</v>
      </c>
      <c r="B1430" s="1">
        <v>26</v>
      </c>
      <c r="C1430" s="1" t="s">
        <v>32</v>
      </c>
      <c r="D1430" s="1">
        <v>5</v>
      </c>
      <c r="E1430" s="1" t="s">
        <v>25</v>
      </c>
    </row>
    <row r="1431" spans="1:5" ht="18" x14ac:dyDescent="0.35">
      <c r="A1431" s="1" t="s">
        <v>1455</v>
      </c>
      <c r="B1431" s="1">
        <v>18</v>
      </c>
      <c r="C1431" s="1" t="s">
        <v>32</v>
      </c>
      <c r="D1431" s="1">
        <v>4</v>
      </c>
      <c r="E1431" s="1" t="s">
        <v>45</v>
      </c>
    </row>
    <row r="1432" spans="1:5" ht="18" x14ac:dyDescent="0.35">
      <c r="A1432" s="1" t="s">
        <v>1456</v>
      </c>
      <c r="B1432" s="1">
        <v>26</v>
      </c>
      <c r="C1432" s="1" t="s">
        <v>22</v>
      </c>
      <c r="D1432" s="1">
        <v>7</v>
      </c>
      <c r="E1432" s="1" t="s">
        <v>40</v>
      </c>
    </row>
    <row r="1433" spans="1:5" ht="18" x14ac:dyDescent="0.35">
      <c r="A1433" s="1">
        <v>18794136</v>
      </c>
      <c r="B1433" s="1">
        <v>75</v>
      </c>
      <c r="C1433" s="1" t="s">
        <v>32</v>
      </c>
      <c r="D1433" s="1">
        <v>7</v>
      </c>
      <c r="E1433" s="1" t="s">
        <v>45</v>
      </c>
    </row>
    <row r="1434" spans="1:5" ht="18" x14ac:dyDescent="0.35">
      <c r="A1434" s="1" t="s">
        <v>1457</v>
      </c>
      <c r="B1434" s="1">
        <v>22</v>
      </c>
      <c r="C1434" s="1" t="s">
        <v>32</v>
      </c>
      <c r="D1434" s="1">
        <v>1</v>
      </c>
      <c r="E1434" s="1" t="s">
        <v>40</v>
      </c>
    </row>
    <row r="1435" spans="1:5" ht="18" x14ac:dyDescent="0.35">
      <c r="A1435" s="1" t="s">
        <v>1458</v>
      </c>
      <c r="B1435" s="1">
        <v>66</v>
      </c>
      <c r="C1435" s="1" t="s">
        <v>22</v>
      </c>
      <c r="D1435" s="1">
        <v>10</v>
      </c>
      <c r="E1435" s="1" t="s">
        <v>25</v>
      </c>
    </row>
    <row r="1436" spans="1:5" ht="18" x14ac:dyDescent="0.35">
      <c r="A1436" s="1" t="s">
        <v>1459</v>
      </c>
      <c r="B1436" s="1">
        <v>62</v>
      </c>
      <c r="C1436" s="1" t="s">
        <v>22</v>
      </c>
      <c r="D1436" s="1">
        <v>0</v>
      </c>
      <c r="E1436" s="1" t="s">
        <v>62</v>
      </c>
    </row>
    <row r="1437" spans="1:5" ht="18" x14ac:dyDescent="0.35">
      <c r="A1437" s="1" t="s">
        <v>1460</v>
      </c>
      <c r="B1437" s="1">
        <v>21</v>
      </c>
      <c r="C1437" s="1" t="s">
        <v>22</v>
      </c>
      <c r="D1437" s="1">
        <v>7</v>
      </c>
      <c r="E1437" s="1" t="s">
        <v>25</v>
      </c>
    </row>
    <row r="1438" spans="1:5" ht="18" x14ac:dyDescent="0.35">
      <c r="A1438" s="1" t="s">
        <v>1461</v>
      </c>
      <c r="B1438" s="1">
        <v>54</v>
      </c>
      <c r="C1438" s="1" t="s">
        <v>22</v>
      </c>
      <c r="D1438" s="1">
        <v>5</v>
      </c>
      <c r="E1438" s="1" t="s">
        <v>45</v>
      </c>
    </row>
    <row r="1439" spans="1:5" ht="18" x14ac:dyDescent="0.35">
      <c r="A1439" s="1" t="s">
        <v>1462</v>
      </c>
      <c r="B1439" s="1">
        <v>42</v>
      </c>
      <c r="C1439" s="1" t="s">
        <v>32</v>
      </c>
      <c r="D1439" s="1">
        <v>3</v>
      </c>
      <c r="E1439" s="1" t="s">
        <v>45</v>
      </c>
    </row>
    <row r="1440" spans="1:5" ht="18" x14ac:dyDescent="0.35">
      <c r="A1440" s="1" t="s">
        <v>1463</v>
      </c>
      <c r="B1440" s="1">
        <v>20</v>
      </c>
      <c r="C1440" s="1" t="s">
        <v>32</v>
      </c>
      <c r="D1440" s="1">
        <v>10</v>
      </c>
      <c r="E1440" s="1" t="s">
        <v>62</v>
      </c>
    </row>
    <row r="1441" spans="1:5" ht="18" x14ac:dyDescent="0.35">
      <c r="A1441" s="1" t="s">
        <v>1464</v>
      </c>
      <c r="B1441" s="1">
        <v>20</v>
      </c>
      <c r="C1441" s="1" t="s">
        <v>32</v>
      </c>
      <c r="D1441" s="1">
        <v>10</v>
      </c>
      <c r="E1441" s="1" t="s">
        <v>25</v>
      </c>
    </row>
    <row r="1442" spans="1:5" ht="18" x14ac:dyDescent="0.35">
      <c r="A1442" s="1" t="s">
        <v>1465</v>
      </c>
      <c r="B1442" s="1">
        <v>56</v>
      </c>
      <c r="C1442" s="1" t="s">
        <v>53</v>
      </c>
      <c r="D1442" s="1">
        <v>5</v>
      </c>
      <c r="E1442" s="1" t="s">
        <v>25</v>
      </c>
    </row>
    <row r="1443" spans="1:5" ht="18" x14ac:dyDescent="0.35">
      <c r="A1443" s="1" t="s">
        <v>1466</v>
      </c>
      <c r="B1443" s="1">
        <v>61</v>
      </c>
      <c r="C1443" s="1" t="s">
        <v>32</v>
      </c>
      <c r="D1443" s="1">
        <v>7</v>
      </c>
      <c r="E1443" s="1" t="s">
        <v>25</v>
      </c>
    </row>
    <row r="1444" spans="1:5" ht="18" x14ac:dyDescent="0.35">
      <c r="A1444" s="1" t="s">
        <v>1467</v>
      </c>
      <c r="B1444" s="1">
        <v>50</v>
      </c>
      <c r="C1444" s="1" t="s">
        <v>32</v>
      </c>
      <c r="D1444" s="1">
        <v>5</v>
      </c>
      <c r="E1444" s="1" t="s">
        <v>25</v>
      </c>
    </row>
    <row r="1445" spans="1:5" ht="18" x14ac:dyDescent="0.35">
      <c r="A1445" s="1" t="s">
        <v>1468</v>
      </c>
      <c r="B1445" s="1">
        <v>31</v>
      </c>
      <c r="C1445" s="1" t="s">
        <v>53</v>
      </c>
      <c r="D1445" s="1">
        <v>6</v>
      </c>
      <c r="E1445" s="1" t="s">
        <v>45</v>
      </c>
    </row>
    <row r="1446" spans="1:5" ht="18" x14ac:dyDescent="0.35">
      <c r="A1446" s="1" t="s">
        <v>1469</v>
      </c>
      <c r="B1446" s="1">
        <v>36</v>
      </c>
      <c r="C1446" s="1" t="s">
        <v>22</v>
      </c>
      <c r="D1446" s="1">
        <v>0</v>
      </c>
      <c r="E1446" s="1" t="s">
        <v>62</v>
      </c>
    </row>
    <row r="1447" spans="1:5" ht="18" x14ac:dyDescent="0.35">
      <c r="A1447" s="1" t="s">
        <v>1470</v>
      </c>
      <c r="B1447" s="1">
        <v>60</v>
      </c>
      <c r="C1447" s="1" t="s">
        <v>32</v>
      </c>
      <c r="D1447" s="1">
        <v>8</v>
      </c>
      <c r="E1447" s="1" t="s">
        <v>62</v>
      </c>
    </row>
    <row r="1448" spans="1:5" ht="18" x14ac:dyDescent="0.35">
      <c r="A1448" s="1" t="s">
        <v>1471</v>
      </c>
      <c r="B1448" s="1">
        <v>71</v>
      </c>
      <c r="C1448" s="1" t="s">
        <v>53</v>
      </c>
      <c r="D1448" s="1">
        <v>0</v>
      </c>
      <c r="E1448" s="1" t="s">
        <v>62</v>
      </c>
    </row>
    <row r="1449" spans="1:5" ht="18" x14ac:dyDescent="0.35">
      <c r="A1449" s="1" t="s">
        <v>1472</v>
      </c>
      <c r="B1449" s="1">
        <v>25</v>
      </c>
      <c r="C1449" s="1" t="s">
        <v>32</v>
      </c>
      <c r="D1449" s="1">
        <v>6</v>
      </c>
      <c r="E1449" s="1" t="s">
        <v>25</v>
      </c>
    </row>
    <row r="1450" spans="1:5" ht="18" x14ac:dyDescent="0.35">
      <c r="A1450" s="1" t="s">
        <v>1473</v>
      </c>
      <c r="B1450" s="1">
        <v>18</v>
      </c>
      <c r="C1450" s="1" t="s">
        <v>32</v>
      </c>
      <c r="D1450" s="1">
        <v>7</v>
      </c>
      <c r="E1450" s="1" t="s">
        <v>40</v>
      </c>
    </row>
    <row r="1451" spans="1:5" ht="18" x14ac:dyDescent="0.35">
      <c r="A1451" s="1" t="s">
        <v>1474</v>
      </c>
      <c r="B1451" s="1">
        <v>58</v>
      </c>
      <c r="C1451" s="1" t="s">
        <v>53</v>
      </c>
      <c r="D1451" s="1">
        <v>3</v>
      </c>
      <c r="E1451" s="1" t="s">
        <v>25</v>
      </c>
    </row>
    <row r="1452" spans="1:5" ht="18" x14ac:dyDescent="0.35">
      <c r="A1452" s="1" t="s">
        <v>1475</v>
      </c>
      <c r="B1452" s="1">
        <v>68</v>
      </c>
      <c r="C1452" s="1" t="s">
        <v>53</v>
      </c>
      <c r="D1452" s="1">
        <v>8</v>
      </c>
      <c r="E1452" s="1" t="s">
        <v>25</v>
      </c>
    </row>
    <row r="1453" spans="1:5" ht="18" x14ac:dyDescent="0.35">
      <c r="A1453" s="1" t="s">
        <v>1476</v>
      </c>
      <c r="B1453" s="1">
        <v>67</v>
      </c>
      <c r="C1453" s="1" t="s">
        <v>53</v>
      </c>
      <c r="D1453" s="1">
        <v>5</v>
      </c>
      <c r="E1453" s="1" t="s">
        <v>25</v>
      </c>
    </row>
    <row r="1454" spans="1:5" ht="18" x14ac:dyDescent="0.35">
      <c r="A1454" s="1" t="s">
        <v>1477</v>
      </c>
      <c r="B1454" s="1">
        <v>32</v>
      </c>
      <c r="C1454" s="1" t="s">
        <v>53</v>
      </c>
      <c r="D1454" s="1">
        <v>9</v>
      </c>
      <c r="E1454" s="1" t="s">
        <v>45</v>
      </c>
    </row>
    <row r="1455" spans="1:5" ht="18" x14ac:dyDescent="0.35">
      <c r="A1455" s="1" t="s">
        <v>1478</v>
      </c>
      <c r="B1455" s="1">
        <v>66</v>
      </c>
      <c r="C1455" s="1" t="s">
        <v>22</v>
      </c>
      <c r="D1455" s="1">
        <v>4</v>
      </c>
      <c r="E1455" s="1" t="s">
        <v>40</v>
      </c>
    </row>
    <row r="1456" spans="1:5" ht="18" x14ac:dyDescent="0.35">
      <c r="A1456" s="1" t="s">
        <v>1479</v>
      </c>
      <c r="B1456" s="1">
        <v>69</v>
      </c>
      <c r="C1456" s="1" t="s">
        <v>32</v>
      </c>
      <c r="D1456" s="1">
        <v>4</v>
      </c>
      <c r="E1456" s="1" t="s">
        <v>45</v>
      </c>
    </row>
    <row r="1457" spans="1:5" ht="18" x14ac:dyDescent="0.35">
      <c r="A1457" s="1" t="s">
        <v>1480</v>
      </c>
      <c r="B1457" s="1">
        <v>62</v>
      </c>
      <c r="C1457" s="1" t="s">
        <v>53</v>
      </c>
      <c r="D1457" s="1">
        <v>5</v>
      </c>
      <c r="E1457" s="1" t="s">
        <v>62</v>
      </c>
    </row>
    <row r="1458" spans="1:5" ht="18" x14ac:dyDescent="0.35">
      <c r="A1458" s="1" t="s">
        <v>1481</v>
      </c>
      <c r="B1458" s="1">
        <v>70</v>
      </c>
      <c r="C1458" s="1" t="s">
        <v>32</v>
      </c>
      <c r="D1458" s="1">
        <v>4</v>
      </c>
      <c r="E1458" s="1" t="s">
        <v>25</v>
      </c>
    </row>
    <row r="1459" spans="1:5" ht="18" x14ac:dyDescent="0.35">
      <c r="A1459" s="1" t="s">
        <v>1482</v>
      </c>
      <c r="B1459" s="1">
        <v>52</v>
      </c>
      <c r="C1459" s="1" t="s">
        <v>53</v>
      </c>
      <c r="D1459" s="1">
        <v>10</v>
      </c>
      <c r="E1459" s="1" t="s">
        <v>45</v>
      </c>
    </row>
    <row r="1460" spans="1:5" ht="18" x14ac:dyDescent="0.35">
      <c r="A1460" s="1" t="s">
        <v>1483</v>
      </c>
      <c r="B1460" s="1">
        <v>37</v>
      </c>
      <c r="C1460" s="1" t="s">
        <v>32</v>
      </c>
      <c r="D1460" s="1">
        <v>6</v>
      </c>
      <c r="E1460" s="1" t="s">
        <v>45</v>
      </c>
    </row>
    <row r="1461" spans="1:5" ht="18" x14ac:dyDescent="0.35">
      <c r="A1461" s="1" t="s">
        <v>1484</v>
      </c>
      <c r="B1461" s="1">
        <v>70</v>
      </c>
      <c r="C1461" s="1" t="s">
        <v>53</v>
      </c>
      <c r="D1461" s="1">
        <v>10</v>
      </c>
      <c r="E1461" s="1" t="s">
        <v>25</v>
      </c>
    </row>
    <row r="1462" spans="1:5" ht="18" x14ac:dyDescent="0.35">
      <c r="A1462" s="1" t="s">
        <v>1485</v>
      </c>
      <c r="B1462" s="1">
        <v>27</v>
      </c>
      <c r="C1462" s="1" t="s">
        <v>53</v>
      </c>
      <c r="D1462" s="1">
        <v>1</v>
      </c>
      <c r="E1462" s="1" t="s">
        <v>40</v>
      </c>
    </row>
    <row r="1463" spans="1:5" ht="18" x14ac:dyDescent="0.35">
      <c r="A1463" s="1" t="s">
        <v>1486</v>
      </c>
      <c r="B1463" s="1">
        <v>70</v>
      </c>
      <c r="C1463" s="1" t="s">
        <v>53</v>
      </c>
      <c r="D1463" s="1">
        <v>5</v>
      </c>
      <c r="E1463" s="1" t="s">
        <v>25</v>
      </c>
    </row>
    <row r="1464" spans="1:5" ht="18" x14ac:dyDescent="0.35">
      <c r="A1464" s="1" t="s">
        <v>1487</v>
      </c>
      <c r="B1464" s="1">
        <v>44</v>
      </c>
      <c r="C1464" s="1" t="s">
        <v>32</v>
      </c>
      <c r="D1464" s="1">
        <v>6</v>
      </c>
      <c r="E1464" s="1" t="s">
        <v>40</v>
      </c>
    </row>
    <row r="1465" spans="1:5" ht="18" x14ac:dyDescent="0.35">
      <c r="A1465" s="1" t="s">
        <v>1488</v>
      </c>
      <c r="B1465" s="1">
        <v>50</v>
      </c>
      <c r="C1465" s="1" t="s">
        <v>53</v>
      </c>
      <c r="D1465" s="1">
        <v>9</v>
      </c>
      <c r="E1465" s="1" t="s">
        <v>62</v>
      </c>
    </row>
    <row r="1466" spans="1:5" ht="18" x14ac:dyDescent="0.35">
      <c r="A1466" s="1" t="s">
        <v>1489</v>
      </c>
      <c r="B1466" s="1">
        <v>43</v>
      </c>
      <c r="C1466" s="1" t="s">
        <v>32</v>
      </c>
      <c r="D1466" s="1">
        <v>1</v>
      </c>
      <c r="E1466" s="1" t="s">
        <v>25</v>
      </c>
    </row>
    <row r="1467" spans="1:5" ht="18" x14ac:dyDescent="0.35">
      <c r="A1467" s="1" t="s">
        <v>1490</v>
      </c>
      <c r="B1467" s="1">
        <v>46</v>
      </c>
      <c r="C1467" s="1" t="s">
        <v>22</v>
      </c>
      <c r="D1467" s="1">
        <v>6</v>
      </c>
      <c r="E1467" s="1" t="s">
        <v>45</v>
      </c>
    </row>
    <row r="1468" spans="1:5" ht="18" x14ac:dyDescent="0.35">
      <c r="A1468" s="1" t="s">
        <v>1491</v>
      </c>
      <c r="B1468" s="1">
        <v>37</v>
      </c>
      <c r="C1468" s="1" t="s">
        <v>32</v>
      </c>
      <c r="D1468" s="1">
        <v>10</v>
      </c>
      <c r="E1468" s="1" t="s">
        <v>40</v>
      </c>
    </row>
    <row r="1469" spans="1:5" ht="18" x14ac:dyDescent="0.35">
      <c r="A1469" s="1" t="s">
        <v>1492</v>
      </c>
      <c r="B1469" s="1">
        <v>61</v>
      </c>
      <c r="C1469" s="1" t="s">
        <v>53</v>
      </c>
      <c r="D1469" s="1">
        <v>5</v>
      </c>
      <c r="E1469" s="1" t="s">
        <v>40</v>
      </c>
    </row>
    <row r="1470" spans="1:5" ht="18" x14ac:dyDescent="0.35">
      <c r="A1470" s="1" t="s">
        <v>1493</v>
      </c>
      <c r="B1470" s="1">
        <v>47</v>
      </c>
      <c r="C1470" s="1" t="s">
        <v>32</v>
      </c>
      <c r="D1470" s="1">
        <v>10</v>
      </c>
      <c r="E1470" s="1" t="s">
        <v>62</v>
      </c>
    </row>
    <row r="1471" spans="1:5" ht="18" x14ac:dyDescent="0.35">
      <c r="A1471" s="2">
        <v>394000000000</v>
      </c>
      <c r="B1471" s="1">
        <v>65</v>
      </c>
      <c r="C1471" s="1" t="s">
        <v>53</v>
      </c>
      <c r="D1471" s="1">
        <v>6</v>
      </c>
      <c r="E1471" s="1" t="s">
        <v>45</v>
      </c>
    </row>
    <row r="1472" spans="1:5" ht="18" x14ac:dyDescent="0.35">
      <c r="A1472" s="1" t="s">
        <v>1494</v>
      </c>
      <c r="B1472" s="1">
        <v>65</v>
      </c>
      <c r="C1472" s="1" t="s">
        <v>53</v>
      </c>
      <c r="D1472" s="1">
        <v>10</v>
      </c>
      <c r="E1472" s="1" t="s">
        <v>25</v>
      </c>
    </row>
    <row r="1473" spans="1:5" ht="18" x14ac:dyDescent="0.35">
      <c r="A1473" s="1" t="s">
        <v>1495</v>
      </c>
      <c r="B1473" s="1">
        <v>70</v>
      </c>
      <c r="C1473" s="1" t="s">
        <v>22</v>
      </c>
      <c r="D1473" s="1">
        <v>1</v>
      </c>
      <c r="E1473" s="1" t="s">
        <v>62</v>
      </c>
    </row>
    <row r="1474" spans="1:5" ht="18" x14ac:dyDescent="0.35">
      <c r="A1474" s="2" t="s">
        <v>1496</v>
      </c>
      <c r="B1474" s="1">
        <v>71</v>
      </c>
      <c r="C1474" s="1" t="s">
        <v>53</v>
      </c>
      <c r="D1474" s="1">
        <v>4</v>
      </c>
      <c r="E1474" s="1" t="s">
        <v>45</v>
      </c>
    </row>
    <row r="1475" spans="1:5" ht="18" x14ac:dyDescent="0.35">
      <c r="A1475" s="1" t="s">
        <v>1497</v>
      </c>
      <c r="B1475" s="1">
        <v>18</v>
      </c>
      <c r="C1475" s="1" t="s">
        <v>22</v>
      </c>
      <c r="D1475" s="1">
        <v>1</v>
      </c>
      <c r="E1475" s="1" t="s">
        <v>40</v>
      </c>
    </row>
    <row r="1476" spans="1:5" ht="18" x14ac:dyDescent="0.35">
      <c r="A1476" s="1" t="s">
        <v>1498</v>
      </c>
      <c r="B1476" s="1">
        <v>22</v>
      </c>
      <c r="C1476" s="1" t="s">
        <v>22</v>
      </c>
      <c r="D1476" s="1">
        <v>8</v>
      </c>
      <c r="E1476" s="1" t="s">
        <v>62</v>
      </c>
    </row>
    <row r="1477" spans="1:5" ht="18" x14ac:dyDescent="0.35">
      <c r="A1477" s="1" t="s">
        <v>1499</v>
      </c>
      <c r="B1477" s="1">
        <v>67</v>
      </c>
      <c r="C1477" s="1" t="s">
        <v>22</v>
      </c>
      <c r="D1477" s="1">
        <v>4</v>
      </c>
      <c r="E1477" s="1" t="s">
        <v>25</v>
      </c>
    </row>
    <row r="1478" spans="1:5" ht="18" x14ac:dyDescent="0.35">
      <c r="A1478" s="2">
        <v>386000000</v>
      </c>
      <c r="B1478" s="1">
        <v>37</v>
      </c>
      <c r="C1478" s="1" t="s">
        <v>53</v>
      </c>
      <c r="D1478" s="1">
        <v>3</v>
      </c>
      <c r="E1478" s="1" t="s">
        <v>62</v>
      </c>
    </row>
    <row r="1479" spans="1:5" ht="18" x14ac:dyDescent="0.35">
      <c r="A1479" s="1" t="s">
        <v>1500</v>
      </c>
      <c r="B1479" s="1">
        <v>39</v>
      </c>
      <c r="C1479" s="1" t="s">
        <v>53</v>
      </c>
      <c r="D1479" s="1">
        <v>3</v>
      </c>
      <c r="E1479" s="1" t="s">
        <v>45</v>
      </c>
    </row>
    <row r="1480" spans="1:5" ht="18" x14ac:dyDescent="0.35">
      <c r="A1480" s="1" t="s">
        <v>1501</v>
      </c>
      <c r="B1480" s="1">
        <v>43</v>
      </c>
      <c r="C1480" s="1" t="s">
        <v>22</v>
      </c>
      <c r="D1480" s="1">
        <v>2</v>
      </c>
      <c r="E1480" s="1" t="s">
        <v>62</v>
      </c>
    </row>
    <row r="1481" spans="1:5" ht="18" x14ac:dyDescent="0.35">
      <c r="A1481" s="1" t="s">
        <v>1502</v>
      </c>
      <c r="B1481" s="1">
        <v>43</v>
      </c>
      <c r="C1481" s="1" t="s">
        <v>22</v>
      </c>
      <c r="D1481" s="1">
        <v>3</v>
      </c>
      <c r="E1481" s="1" t="s">
        <v>62</v>
      </c>
    </row>
    <row r="1482" spans="1:5" ht="18" x14ac:dyDescent="0.35">
      <c r="A1482" s="1" t="s">
        <v>1503</v>
      </c>
      <c r="B1482" s="1">
        <v>31</v>
      </c>
      <c r="C1482" s="1" t="s">
        <v>53</v>
      </c>
      <c r="D1482" s="1">
        <v>10</v>
      </c>
      <c r="E1482" s="1" t="s">
        <v>62</v>
      </c>
    </row>
    <row r="1483" spans="1:5" ht="18" x14ac:dyDescent="0.35">
      <c r="A1483" s="1" t="s">
        <v>1504</v>
      </c>
      <c r="B1483" s="1">
        <v>64</v>
      </c>
      <c r="C1483" s="1" t="s">
        <v>32</v>
      </c>
      <c r="D1483" s="1">
        <v>9</v>
      </c>
      <c r="E1483" s="1" t="s">
        <v>62</v>
      </c>
    </row>
    <row r="1484" spans="1:5" ht="18" x14ac:dyDescent="0.35">
      <c r="A1484" s="1" t="s">
        <v>1505</v>
      </c>
      <c r="B1484" s="1">
        <v>51</v>
      </c>
      <c r="C1484" s="1" t="s">
        <v>53</v>
      </c>
      <c r="D1484" s="1">
        <v>2</v>
      </c>
      <c r="E1484" s="1" t="s">
        <v>40</v>
      </c>
    </row>
    <row r="1485" spans="1:5" ht="18" x14ac:dyDescent="0.35">
      <c r="A1485" s="1" t="s">
        <v>1506</v>
      </c>
      <c r="B1485" s="1">
        <v>32</v>
      </c>
      <c r="C1485" s="1" t="s">
        <v>53</v>
      </c>
      <c r="D1485" s="1">
        <v>9</v>
      </c>
      <c r="E1485" s="1" t="s">
        <v>25</v>
      </c>
    </row>
    <row r="1486" spans="1:5" ht="18" x14ac:dyDescent="0.35">
      <c r="A1486" s="1" t="s">
        <v>1507</v>
      </c>
      <c r="B1486" s="1">
        <v>18</v>
      </c>
      <c r="C1486" s="1" t="s">
        <v>53</v>
      </c>
      <c r="D1486" s="1">
        <v>9</v>
      </c>
      <c r="E1486" s="1" t="s">
        <v>45</v>
      </c>
    </row>
    <row r="1487" spans="1:5" ht="18" x14ac:dyDescent="0.35">
      <c r="A1487" s="1" t="s">
        <v>1508</v>
      </c>
      <c r="B1487" s="1">
        <v>21</v>
      </c>
      <c r="C1487" s="1" t="s">
        <v>32</v>
      </c>
      <c r="D1487" s="1">
        <v>9</v>
      </c>
      <c r="E1487" s="1" t="s">
        <v>45</v>
      </c>
    </row>
    <row r="1488" spans="1:5" ht="18" x14ac:dyDescent="0.35">
      <c r="A1488" s="1" t="s">
        <v>1509</v>
      </c>
      <c r="B1488" s="1">
        <v>37</v>
      </c>
      <c r="C1488" s="1" t="s">
        <v>53</v>
      </c>
      <c r="D1488" s="1">
        <v>3</v>
      </c>
      <c r="E1488" s="1" t="s">
        <v>62</v>
      </c>
    </row>
    <row r="1489" spans="1:5" ht="18" x14ac:dyDescent="0.35">
      <c r="A1489" s="1" t="s">
        <v>1510</v>
      </c>
      <c r="B1489" s="1">
        <v>68</v>
      </c>
      <c r="C1489" s="1" t="s">
        <v>32</v>
      </c>
      <c r="D1489" s="1">
        <v>1</v>
      </c>
      <c r="E1489" s="1" t="s">
        <v>25</v>
      </c>
    </row>
    <row r="1490" spans="1:5" ht="18" x14ac:dyDescent="0.35">
      <c r="A1490" s="1" t="s">
        <v>1511</v>
      </c>
      <c r="B1490" s="1">
        <v>60</v>
      </c>
      <c r="C1490" s="1" t="s">
        <v>22</v>
      </c>
      <c r="D1490" s="1">
        <v>7</v>
      </c>
      <c r="E1490" s="1" t="s">
        <v>45</v>
      </c>
    </row>
    <row r="1491" spans="1:5" ht="18" x14ac:dyDescent="0.35">
      <c r="A1491" s="1" t="s">
        <v>1512</v>
      </c>
      <c r="B1491" s="1">
        <v>66</v>
      </c>
      <c r="C1491" s="1" t="s">
        <v>22</v>
      </c>
      <c r="D1491" s="1">
        <v>1</v>
      </c>
      <c r="E1491" s="1" t="s">
        <v>25</v>
      </c>
    </row>
    <row r="1492" spans="1:5" ht="18" x14ac:dyDescent="0.35">
      <c r="A1492" s="1" t="s">
        <v>1513</v>
      </c>
      <c r="B1492" s="1">
        <v>69</v>
      </c>
      <c r="C1492" s="1" t="s">
        <v>32</v>
      </c>
      <c r="D1492" s="1">
        <v>0</v>
      </c>
      <c r="E1492" s="1" t="s">
        <v>45</v>
      </c>
    </row>
    <row r="1493" spans="1:5" ht="18" x14ac:dyDescent="0.35">
      <c r="A1493" s="1" t="s">
        <v>1514</v>
      </c>
      <c r="B1493" s="1">
        <v>60</v>
      </c>
      <c r="C1493" s="1" t="s">
        <v>22</v>
      </c>
      <c r="D1493" s="1">
        <v>10</v>
      </c>
      <c r="E1493" s="1" t="s">
        <v>40</v>
      </c>
    </row>
    <row r="1494" spans="1:5" ht="18" x14ac:dyDescent="0.35">
      <c r="A1494" s="1" t="s">
        <v>1515</v>
      </c>
      <c r="B1494" s="1">
        <v>56</v>
      </c>
      <c r="C1494" s="1" t="s">
        <v>53</v>
      </c>
      <c r="D1494" s="1">
        <v>5</v>
      </c>
      <c r="E1494" s="1" t="s">
        <v>25</v>
      </c>
    </row>
    <row r="1495" spans="1:5" ht="18" x14ac:dyDescent="0.35">
      <c r="A1495" s="1" t="s">
        <v>1516</v>
      </c>
      <c r="B1495" s="1">
        <v>59</v>
      </c>
      <c r="C1495" s="1" t="s">
        <v>53</v>
      </c>
      <c r="D1495" s="1">
        <v>8</v>
      </c>
      <c r="E1495" s="1" t="s">
        <v>40</v>
      </c>
    </row>
    <row r="1496" spans="1:5" ht="18" x14ac:dyDescent="0.35">
      <c r="A1496" s="1" t="s">
        <v>1517</v>
      </c>
      <c r="B1496" s="1">
        <v>51</v>
      </c>
      <c r="C1496" s="1" t="s">
        <v>53</v>
      </c>
      <c r="D1496" s="1">
        <v>4</v>
      </c>
      <c r="E1496" s="1" t="s">
        <v>40</v>
      </c>
    </row>
    <row r="1497" spans="1:5" ht="18" x14ac:dyDescent="0.35">
      <c r="A1497" s="1" t="s">
        <v>1518</v>
      </c>
      <c r="B1497" s="1">
        <v>74</v>
      </c>
      <c r="C1497" s="1" t="s">
        <v>53</v>
      </c>
      <c r="D1497" s="1">
        <v>7</v>
      </c>
      <c r="E1497" s="1" t="s">
        <v>62</v>
      </c>
    </row>
    <row r="1498" spans="1:5" ht="18" x14ac:dyDescent="0.35">
      <c r="A1498" s="1" t="s">
        <v>1519</v>
      </c>
      <c r="B1498" s="1">
        <v>54</v>
      </c>
      <c r="C1498" s="1" t="s">
        <v>22</v>
      </c>
      <c r="D1498" s="1">
        <v>6</v>
      </c>
      <c r="E1498" s="1" t="s">
        <v>62</v>
      </c>
    </row>
    <row r="1499" spans="1:5" ht="18" x14ac:dyDescent="0.35">
      <c r="A1499" s="1" t="s">
        <v>1520</v>
      </c>
      <c r="B1499" s="1">
        <v>67</v>
      </c>
      <c r="C1499" s="1" t="s">
        <v>22</v>
      </c>
      <c r="D1499" s="1">
        <v>0</v>
      </c>
      <c r="E1499" s="1" t="s">
        <v>62</v>
      </c>
    </row>
    <row r="1500" spans="1:5" ht="18" x14ac:dyDescent="0.35">
      <c r="A1500" s="1" t="s">
        <v>1521</v>
      </c>
      <c r="B1500" s="1">
        <v>72</v>
      </c>
      <c r="C1500" s="1" t="s">
        <v>53</v>
      </c>
      <c r="D1500" s="1">
        <v>9</v>
      </c>
      <c r="E1500" s="1" t="s">
        <v>45</v>
      </c>
    </row>
    <row r="1501" spans="1:5" ht="18" x14ac:dyDescent="0.35">
      <c r="A1501" s="1" t="s">
        <v>1522</v>
      </c>
      <c r="B1501" s="1">
        <v>22</v>
      </c>
      <c r="C1501" s="1" t="s">
        <v>22</v>
      </c>
      <c r="D1501" s="1">
        <v>5</v>
      </c>
      <c r="E1501" s="1" t="s">
        <v>40</v>
      </c>
    </row>
    <row r="1502" spans="1:5" ht="18" x14ac:dyDescent="0.35">
      <c r="A1502" s="1" t="s">
        <v>1523</v>
      </c>
      <c r="B1502" s="1">
        <v>53</v>
      </c>
      <c r="C1502" s="1" t="s">
        <v>32</v>
      </c>
      <c r="D1502" s="1">
        <v>8</v>
      </c>
      <c r="E1502" s="1" t="s">
        <v>62</v>
      </c>
    </row>
    <row r="1503" spans="1:5" ht="18" x14ac:dyDescent="0.35">
      <c r="A1503" s="1" t="s">
        <v>1524</v>
      </c>
      <c r="B1503" s="1">
        <v>71</v>
      </c>
      <c r="C1503" s="1" t="s">
        <v>22</v>
      </c>
      <c r="D1503" s="1">
        <v>9</v>
      </c>
      <c r="E1503" s="1" t="s">
        <v>45</v>
      </c>
    </row>
    <row r="1504" spans="1:5" ht="18" x14ac:dyDescent="0.35">
      <c r="A1504" s="1" t="s">
        <v>1525</v>
      </c>
      <c r="B1504" s="1">
        <v>19</v>
      </c>
      <c r="C1504" s="1" t="s">
        <v>32</v>
      </c>
      <c r="D1504" s="1">
        <v>2</v>
      </c>
      <c r="E1504" s="1" t="s">
        <v>40</v>
      </c>
    </row>
    <row r="1505" spans="1:5" ht="18" x14ac:dyDescent="0.35">
      <c r="A1505" s="1" t="s">
        <v>1526</v>
      </c>
      <c r="B1505" s="1">
        <v>72</v>
      </c>
      <c r="C1505" s="1" t="s">
        <v>32</v>
      </c>
      <c r="D1505" s="1">
        <v>6</v>
      </c>
      <c r="E1505" s="1" t="s">
        <v>25</v>
      </c>
    </row>
    <row r="1506" spans="1:5" ht="18" x14ac:dyDescent="0.35">
      <c r="A1506" s="1" t="s">
        <v>1527</v>
      </c>
      <c r="B1506" s="1">
        <v>73</v>
      </c>
      <c r="C1506" s="1" t="s">
        <v>32</v>
      </c>
      <c r="D1506" s="1">
        <v>3</v>
      </c>
      <c r="E1506" s="1" t="s">
        <v>45</v>
      </c>
    </row>
    <row r="1507" spans="1:5" ht="18" x14ac:dyDescent="0.35">
      <c r="A1507" s="1" t="s">
        <v>1528</v>
      </c>
      <c r="B1507" s="1">
        <v>75</v>
      </c>
      <c r="C1507" s="1" t="s">
        <v>53</v>
      </c>
      <c r="D1507" s="1">
        <v>0</v>
      </c>
      <c r="E1507" s="1" t="s">
        <v>45</v>
      </c>
    </row>
    <row r="1508" spans="1:5" ht="18" x14ac:dyDescent="0.35">
      <c r="A1508" s="1" t="s">
        <v>1529</v>
      </c>
      <c r="B1508" s="1">
        <v>41</v>
      </c>
      <c r="C1508" s="1" t="s">
        <v>32</v>
      </c>
      <c r="D1508" s="1">
        <v>6</v>
      </c>
      <c r="E1508" s="1" t="s">
        <v>45</v>
      </c>
    </row>
    <row r="1509" spans="1:5" ht="18" x14ac:dyDescent="0.35">
      <c r="A1509" s="1" t="s">
        <v>1530</v>
      </c>
      <c r="B1509" s="1">
        <v>71</v>
      </c>
      <c r="C1509" s="1" t="s">
        <v>53</v>
      </c>
      <c r="D1509" s="1">
        <v>0</v>
      </c>
      <c r="E1509" s="1" t="s">
        <v>40</v>
      </c>
    </row>
    <row r="1510" spans="1:5" ht="18" x14ac:dyDescent="0.35">
      <c r="A1510" s="1" t="s">
        <v>1531</v>
      </c>
      <c r="B1510" s="1">
        <v>21</v>
      </c>
      <c r="C1510" s="1" t="s">
        <v>53</v>
      </c>
      <c r="D1510" s="1">
        <v>6</v>
      </c>
      <c r="E1510" s="1" t="s">
        <v>62</v>
      </c>
    </row>
    <row r="1511" spans="1:5" ht="18" x14ac:dyDescent="0.35">
      <c r="A1511" s="1" t="s">
        <v>1532</v>
      </c>
      <c r="B1511" s="1">
        <v>37</v>
      </c>
      <c r="C1511" s="1" t="s">
        <v>53</v>
      </c>
      <c r="D1511" s="1">
        <v>10</v>
      </c>
      <c r="E1511" s="1" t="s">
        <v>25</v>
      </c>
    </row>
    <row r="1512" spans="1:5" ht="18" x14ac:dyDescent="0.35">
      <c r="A1512" s="1" t="s">
        <v>1533</v>
      </c>
      <c r="B1512" s="1">
        <v>43</v>
      </c>
      <c r="C1512" s="1" t="s">
        <v>32</v>
      </c>
      <c r="D1512" s="1">
        <v>1</v>
      </c>
      <c r="E1512" s="1" t="s">
        <v>45</v>
      </c>
    </row>
    <row r="1513" spans="1:5" ht="18" x14ac:dyDescent="0.35">
      <c r="A1513" s="1" t="s">
        <v>1534</v>
      </c>
      <c r="B1513" s="1">
        <v>70</v>
      </c>
      <c r="C1513" s="1" t="s">
        <v>32</v>
      </c>
      <c r="D1513" s="1">
        <v>7</v>
      </c>
      <c r="E1513" s="1" t="s">
        <v>25</v>
      </c>
    </row>
    <row r="1514" spans="1:5" ht="18" x14ac:dyDescent="0.35">
      <c r="A1514" s="1" t="s">
        <v>1535</v>
      </c>
      <c r="B1514" s="1">
        <v>31</v>
      </c>
      <c r="C1514" s="1" t="s">
        <v>32</v>
      </c>
      <c r="D1514" s="1">
        <v>10</v>
      </c>
      <c r="E1514" s="1" t="s">
        <v>40</v>
      </c>
    </row>
    <row r="1515" spans="1:5" ht="18" x14ac:dyDescent="0.35">
      <c r="A1515" s="1" t="s">
        <v>1536</v>
      </c>
      <c r="B1515" s="1">
        <v>38</v>
      </c>
      <c r="C1515" s="1" t="s">
        <v>22</v>
      </c>
      <c r="D1515" s="1">
        <v>6</v>
      </c>
      <c r="E1515" s="1" t="s">
        <v>40</v>
      </c>
    </row>
    <row r="1516" spans="1:5" ht="18" x14ac:dyDescent="0.35">
      <c r="A1516" s="1" t="s">
        <v>1537</v>
      </c>
      <c r="B1516" s="1">
        <v>74</v>
      </c>
      <c r="C1516" s="1" t="s">
        <v>22</v>
      </c>
      <c r="D1516" s="1">
        <v>6</v>
      </c>
      <c r="E1516" s="1" t="s">
        <v>62</v>
      </c>
    </row>
    <row r="1517" spans="1:5" ht="18" x14ac:dyDescent="0.35">
      <c r="A1517" s="1" t="s">
        <v>1538</v>
      </c>
      <c r="B1517" s="1">
        <v>37</v>
      </c>
      <c r="C1517" s="1" t="s">
        <v>22</v>
      </c>
      <c r="D1517" s="1">
        <v>4</v>
      </c>
      <c r="E1517" s="1" t="s">
        <v>62</v>
      </c>
    </row>
    <row r="1518" spans="1:5" ht="18" x14ac:dyDescent="0.35">
      <c r="A1518" s="1" t="s">
        <v>1539</v>
      </c>
      <c r="B1518" s="1">
        <v>43</v>
      </c>
      <c r="C1518" s="1" t="s">
        <v>32</v>
      </c>
      <c r="D1518" s="1">
        <v>8</v>
      </c>
      <c r="E1518" s="1" t="s">
        <v>62</v>
      </c>
    </row>
    <row r="1519" spans="1:5" ht="18" x14ac:dyDescent="0.35">
      <c r="A1519" s="1" t="s">
        <v>1540</v>
      </c>
      <c r="B1519" s="1">
        <v>51</v>
      </c>
      <c r="C1519" s="1" t="s">
        <v>53</v>
      </c>
      <c r="D1519" s="1">
        <v>7</v>
      </c>
      <c r="E1519" s="1" t="s">
        <v>62</v>
      </c>
    </row>
    <row r="1520" spans="1:5" ht="18" x14ac:dyDescent="0.35">
      <c r="A1520" s="1" t="s">
        <v>1541</v>
      </c>
      <c r="B1520" s="1">
        <v>46</v>
      </c>
      <c r="C1520" s="1" t="s">
        <v>22</v>
      </c>
      <c r="D1520" s="1">
        <v>4</v>
      </c>
      <c r="E1520" s="1" t="s">
        <v>62</v>
      </c>
    </row>
    <row r="1521" spans="1:5" ht="18" x14ac:dyDescent="0.35">
      <c r="A1521" s="1" t="s">
        <v>1542</v>
      </c>
      <c r="B1521" s="1">
        <v>30</v>
      </c>
      <c r="C1521" s="1" t="s">
        <v>32</v>
      </c>
      <c r="D1521" s="1">
        <v>3</v>
      </c>
      <c r="E1521" s="1" t="s">
        <v>25</v>
      </c>
    </row>
    <row r="1522" spans="1:5" ht="18" x14ac:dyDescent="0.35">
      <c r="A1522" s="1" t="s">
        <v>1543</v>
      </c>
      <c r="B1522" s="1">
        <v>22</v>
      </c>
      <c r="C1522" s="1" t="s">
        <v>53</v>
      </c>
      <c r="D1522" s="1">
        <v>7</v>
      </c>
      <c r="E1522" s="1" t="s">
        <v>25</v>
      </c>
    </row>
    <row r="1523" spans="1:5" ht="18" x14ac:dyDescent="0.35">
      <c r="A1523" s="1" t="s">
        <v>1544</v>
      </c>
      <c r="B1523" s="1">
        <v>54</v>
      </c>
      <c r="C1523" s="1" t="s">
        <v>32</v>
      </c>
      <c r="D1523" s="1">
        <v>1</v>
      </c>
      <c r="E1523" s="1" t="s">
        <v>62</v>
      </c>
    </row>
    <row r="1524" spans="1:5" ht="18" x14ac:dyDescent="0.35">
      <c r="A1524" s="1" t="s">
        <v>1545</v>
      </c>
      <c r="B1524" s="1">
        <v>61</v>
      </c>
      <c r="C1524" s="1" t="s">
        <v>22</v>
      </c>
      <c r="D1524" s="1">
        <v>3</v>
      </c>
      <c r="E1524" s="1" t="s">
        <v>45</v>
      </c>
    </row>
    <row r="1525" spans="1:5" ht="18" x14ac:dyDescent="0.35">
      <c r="A1525" s="1" t="s">
        <v>1546</v>
      </c>
      <c r="B1525" s="1">
        <v>48</v>
      </c>
      <c r="C1525" s="1" t="s">
        <v>22</v>
      </c>
      <c r="D1525" s="1">
        <v>5</v>
      </c>
      <c r="E1525" s="1" t="s">
        <v>45</v>
      </c>
    </row>
    <row r="1526" spans="1:5" ht="18" x14ac:dyDescent="0.35">
      <c r="A1526" s="1">
        <v>17145288</v>
      </c>
      <c r="B1526" s="1">
        <v>63</v>
      </c>
      <c r="C1526" s="1" t="s">
        <v>22</v>
      </c>
      <c r="D1526" s="1">
        <v>3</v>
      </c>
      <c r="E1526" s="1" t="s">
        <v>25</v>
      </c>
    </row>
    <row r="1527" spans="1:5" ht="18" x14ac:dyDescent="0.35">
      <c r="A1527" s="1" t="s">
        <v>1547</v>
      </c>
      <c r="B1527" s="1">
        <v>71</v>
      </c>
      <c r="C1527" s="1" t="s">
        <v>53</v>
      </c>
      <c r="D1527" s="1">
        <v>9</v>
      </c>
      <c r="E1527" s="1" t="s">
        <v>25</v>
      </c>
    </row>
    <row r="1528" spans="1:5" ht="18" x14ac:dyDescent="0.35">
      <c r="A1528" s="1" t="s">
        <v>1548</v>
      </c>
      <c r="B1528" s="1">
        <v>46</v>
      </c>
      <c r="C1528" s="1" t="s">
        <v>32</v>
      </c>
      <c r="D1528" s="1">
        <v>7</v>
      </c>
      <c r="E1528" s="1" t="s">
        <v>40</v>
      </c>
    </row>
    <row r="1529" spans="1:5" ht="18" x14ac:dyDescent="0.35">
      <c r="A1529" s="1" t="s">
        <v>1549</v>
      </c>
      <c r="B1529" s="1">
        <v>45</v>
      </c>
      <c r="C1529" s="1" t="s">
        <v>22</v>
      </c>
      <c r="D1529" s="1">
        <v>2</v>
      </c>
      <c r="E1529" s="1" t="s">
        <v>25</v>
      </c>
    </row>
    <row r="1530" spans="1:5" ht="18" x14ac:dyDescent="0.35">
      <c r="A1530" s="1" t="s">
        <v>1550</v>
      </c>
      <c r="B1530" s="1">
        <v>38</v>
      </c>
      <c r="C1530" s="1" t="s">
        <v>22</v>
      </c>
      <c r="D1530" s="1">
        <v>1</v>
      </c>
      <c r="E1530" s="1" t="s">
        <v>25</v>
      </c>
    </row>
    <row r="1531" spans="1:5" ht="18" x14ac:dyDescent="0.35">
      <c r="A1531" s="1" t="s">
        <v>1551</v>
      </c>
      <c r="B1531" s="1">
        <v>51</v>
      </c>
      <c r="C1531" s="1" t="s">
        <v>22</v>
      </c>
      <c r="D1531" s="1">
        <v>9</v>
      </c>
      <c r="E1531" s="1" t="s">
        <v>25</v>
      </c>
    </row>
    <row r="1532" spans="1:5" ht="18" x14ac:dyDescent="0.35">
      <c r="A1532" s="1" t="s">
        <v>1552</v>
      </c>
      <c r="B1532" s="1">
        <v>52</v>
      </c>
      <c r="C1532" s="1" t="s">
        <v>32</v>
      </c>
      <c r="D1532" s="1">
        <v>7</v>
      </c>
      <c r="E1532" s="1" t="s">
        <v>40</v>
      </c>
    </row>
    <row r="1533" spans="1:5" ht="18" x14ac:dyDescent="0.35">
      <c r="A1533" s="1" t="s">
        <v>1553</v>
      </c>
      <c r="B1533" s="1">
        <v>58</v>
      </c>
      <c r="C1533" s="1" t="s">
        <v>53</v>
      </c>
      <c r="D1533" s="1">
        <v>7</v>
      </c>
      <c r="E1533" s="1" t="s">
        <v>62</v>
      </c>
    </row>
    <row r="1534" spans="1:5" ht="18" x14ac:dyDescent="0.35">
      <c r="A1534" s="1" t="s">
        <v>1554</v>
      </c>
      <c r="B1534" s="1">
        <v>65</v>
      </c>
      <c r="C1534" s="1" t="s">
        <v>32</v>
      </c>
      <c r="D1534" s="1">
        <v>0</v>
      </c>
      <c r="E1534" s="1" t="s">
        <v>40</v>
      </c>
    </row>
    <row r="1535" spans="1:5" ht="18" x14ac:dyDescent="0.35">
      <c r="A1535" s="1" t="s">
        <v>1555</v>
      </c>
      <c r="B1535" s="1">
        <v>25</v>
      </c>
      <c r="C1535" s="1" t="s">
        <v>32</v>
      </c>
      <c r="D1535" s="1">
        <v>9</v>
      </c>
      <c r="E1535" s="1" t="s">
        <v>25</v>
      </c>
    </row>
    <row r="1536" spans="1:5" ht="18" x14ac:dyDescent="0.35">
      <c r="A1536" s="1" t="s">
        <v>1556</v>
      </c>
      <c r="B1536" s="1">
        <v>54</v>
      </c>
      <c r="C1536" s="1" t="s">
        <v>32</v>
      </c>
      <c r="D1536" s="1">
        <v>1</v>
      </c>
      <c r="E1536" s="1" t="s">
        <v>62</v>
      </c>
    </row>
    <row r="1537" spans="1:5" ht="18" x14ac:dyDescent="0.35">
      <c r="A1537" s="1" t="s">
        <v>1557</v>
      </c>
      <c r="B1537" s="1">
        <v>65</v>
      </c>
      <c r="C1537" s="1" t="s">
        <v>53</v>
      </c>
      <c r="D1537" s="1">
        <v>4</v>
      </c>
      <c r="E1537" s="1" t="s">
        <v>45</v>
      </c>
    </row>
    <row r="1538" spans="1:5" ht="18" x14ac:dyDescent="0.35">
      <c r="A1538" s="1" t="s">
        <v>1558</v>
      </c>
      <c r="B1538" s="1">
        <v>22</v>
      </c>
      <c r="C1538" s="1" t="s">
        <v>32</v>
      </c>
      <c r="D1538" s="1">
        <v>7</v>
      </c>
      <c r="E1538" s="1" t="s">
        <v>40</v>
      </c>
    </row>
    <row r="1539" spans="1:5" ht="18" x14ac:dyDescent="0.35">
      <c r="A1539" s="1" t="s">
        <v>1559</v>
      </c>
      <c r="B1539" s="1">
        <v>53</v>
      </c>
      <c r="C1539" s="1" t="s">
        <v>32</v>
      </c>
      <c r="D1539" s="1">
        <v>2</v>
      </c>
      <c r="E1539" s="1" t="s">
        <v>45</v>
      </c>
    </row>
    <row r="1540" spans="1:5" ht="18" x14ac:dyDescent="0.35">
      <c r="A1540" s="1" t="s">
        <v>1560</v>
      </c>
      <c r="B1540" s="1">
        <v>70</v>
      </c>
      <c r="C1540" s="1" t="s">
        <v>53</v>
      </c>
      <c r="D1540" s="1">
        <v>0</v>
      </c>
      <c r="E1540" s="1" t="s">
        <v>40</v>
      </c>
    </row>
    <row r="1541" spans="1:5" ht="18" x14ac:dyDescent="0.35">
      <c r="A1541" s="1" t="s">
        <v>1561</v>
      </c>
      <c r="B1541" s="1">
        <v>41</v>
      </c>
      <c r="C1541" s="1" t="s">
        <v>22</v>
      </c>
      <c r="D1541" s="1">
        <v>3</v>
      </c>
      <c r="E1541" s="1" t="s">
        <v>40</v>
      </c>
    </row>
    <row r="1542" spans="1:5" ht="18" x14ac:dyDescent="0.35">
      <c r="A1542" s="1" t="s">
        <v>1562</v>
      </c>
      <c r="B1542" s="1">
        <v>42</v>
      </c>
      <c r="C1542" s="1" t="s">
        <v>22</v>
      </c>
      <c r="D1542" s="1">
        <v>9</v>
      </c>
      <c r="E1542" s="1" t="s">
        <v>40</v>
      </c>
    </row>
    <row r="1543" spans="1:5" ht="18" x14ac:dyDescent="0.35">
      <c r="A1543" s="1" t="s">
        <v>1563</v>
      </c>
      <c r="B1543" s="1">
        <v>26</v>
      </c>
      <c r="C1543" s="1" t="s">
        <v>22</v>
      </c>
      <c r="D1543" s="1">
        <v>10</v>
      </c>
      <c r="E1543" s="1" t="s">
        <v>45</v>
      </c>
    </row>
    <row r="1544" spans="1:5" ht="18" x14ac:dyDescent="0.35">
      <c r="A1544" s="1" t="s">
        <v>1564</v>
      </c>
      <c r="B1544" s="1">
        <v>35</v>
      </c>
      <c r="C1544" s="1" t="s">
        <v>53</v>
      </c>
      <c r="D1544" s="1">
        <v>2</v>
      </c>
      <c r="E1544" s="1" t="s">
        <v>62</v>
      </c>
    </row>
    <row r="1545" spans="1:5" ht="18" x14ac:dyDescent="0.35">
      <c r="A1545" s="1" t="s">
        <v>1565</v>
      </c>
      <c r="B1545" s="1">
        <v>73</v>
      </c>
      <c r="C1545" s="1" t="s">
        <v>22</v>
      </c>
      <c r="D1545" s="1">
        <v>6</v>
      </c>
      <c r="E1545" s="1" t="s">
        <v>40</v>
      </c>
    </row>
    <row r="1546" spans="1:5" ht="18" x14ac:dyDescent="0.35">
      <c r="A1546" s="1" t="s">
        <v>1566</v>
      </c>
      <c r="B1546" s="1">
        <v>72</v>
      </c>
      <c r="C1546" s="1" t="s">
        <v>22</v>
      </c>
      <c r="D1546" s="1">
        <v>10</v>
      </c>
      <c r="E1546" s="1" t="s">
        <v>40</v>
      </c>
    </row>
    <row r="1547" spans="1:5" ht="18" x14ac:dyDescent="0.35">
      <c r="A1547" s="1" t="s">
        <v>1567</v>
      </c>
      <c r="B1547" s="1">
        <v>55</v>
      </c>
      <c r="C1547" s="1" t="s">
        <v>32</v>
      </c>
      <c r="D1547" s="1">
        <v>3</v>
      </c>
      <c r="E1547" s="1" t="s">
        <v>25</v>
      </c>
    </row>
    <row r="1548" spans="1:5" ht="18" x14ac:dyDescent="0.35">
      <c r="A1548" s="1" t="s">
        <v>1568</v>
      </c>
      <c r="B1548" s="1">
        <v>68</v>
      </c>
      <c r="C1548" s="1" t="s">
        <v>22</v>
      </c>
      <c r="D1548" s="1">
        <v>0</v>
      </c>
      <c r="E1548" s="1" t="s">
        <v>40</v>
      </c>
    </row>
    <row r="1549" spans="1:5" ht="18" x14ac:dyDescent="0.35">
      <c r="A1549" s="1" t="s">
        <v>1569</v>
      </c>
      <c r="B1549" s="1">
        <v>33</v>
      </c>
      <c r="C1549" s="1" t="s">
        <v>22</v>
      </c>
      <c r="D1549" s="1">
        <v>10</v>
      </c>
      <c r="E1549" s="1" t="s">
        <v>25</v>
      </c>
    </row>
    <row r="1550" spans="1:5" ht="18" x14ac:dyDescent="0.35">
      <c r="A1550" s="1" t="s">
        <v>1570</v>
      </c>
      <c r="B1550" s="1">
        <v>29</v>
      </c>
      <c r="C1550" s="1" t="s">
        <v>22</v>
      </c>
      <c r="D1550" s="1">
        <v>4</v>
      </c>
      <c r="E1550" s="1" t="s">
        <v>40</v>
      </c>
    </row>
    <row r="1551" spans="1:5" ht="18" x14ac:dyDescent="0.35">
      <c r="A1551" s="1" t="s">
        <v>1571</v>
      </c>
      <c r="B1551" s="1">
        <v>43</v>
      </c>
      <c r="C1551" s="1" t="s">
        <v>53</v>
      </c>
      <c r="D1551" s="1">
        <v>8</v>
      </c>
      <c r="E1551" s="1" t="s">
        <v>62</v>
      </c>
    </row>
    <row r="1552" spans="1:5" ht="18" x14ac:dyDescent="0.35">
      <c r="A1552" s="1" t="s">
        <v>1572</v>
      </c>
      <c r="B1552" s="1">
        <v>23</v>
      </c>
      <c r="C1552" s="1" t="s">
        <v>32</v>
      </c>
      <c r="D1552" s="1">
        <v>2</v>
      </c>
      <c r="E1552" s="1" t="s">
        <v>40</v>
      </c>
    </row>
    <row r="1553" spans="1:5" ht="18" x14ac:dyDescent="0.35">
      <c r="A1553" s="1" t="s">
        <v>1573</v>
      </c>
      <c r="B1553" s="1">
        <v>24</v>
      </c>
      <c r="C1553" s="1" t="s">
        <v>53</v>
      </c>
      <c r="D1553" s="1">
        <v>7</v>
      </c>
      <c r="E1553" s="1" t="s">
        <v>45</v>
      </c>
    </row>
    <row r="1554" spans="1:5" ht="18" x14ac:dyDescent="0.35">
      <c r="A1554" s="1" t="s">
        <v>1574</v>
      </c>
      <c r="B1554" s="1">
        <v>34</v>
      </c>
      <c r="C1554" s="1" t="s">
        <v>32</v>
      </c>
      <c r="D1554" s="1">
        <v>1</v>
      </c>
      <c r="E1554" s="1" t="s">
        <v>25</v>
      </c>
    </row>
    <row r="1555" spans="1:5" ht="18" x14ac:dyDescent="0.35">
      <c r="A1555" s="1" t="s">
        <v>1575</v>
      </c>
      <c r="B1555" s="1">
        <v>75</v>
      </c>
      <c r="C1555" s="1" t="s">
        <v>32</v>
      </c>
      <c r="D1555" s="1">
        <v>7</v>
      </c>
      <c r="E1555" s="1" t="s">
        <v>45</v>
      </c>
    </row>
    <row r="1556" spans="1:5" ht="18" x14ac:dyDescent="0.35">
      <c r="A1556" s="2" t="s">
        <v>1576</v>
      </c>
      <c r="B1556" s="1">
        <v>50</v>
      </c>
      <c r="C1556" s="1" t="s">
        <v>53</v>
      </c>
      <c r="D1556" s="1">
        <v>3</v>
      </c>
      <c r="E1556" s="1" t="s">
        <v>25</v>
      </c>
    </row>
    <row r="1557" spans="1:5" ht="18" x14ac:dyDescent="0.35">
      <c r="A1557" s="1" t="s">
        <v>1577</v>
      </c>
      <c r="B1557" s="1">
        <v>24</v>
      </c>
      <c r="C1557" s="1" t="s">
        <v>32</v>
      </c>
      <c r="D1557" s="1">
        <v>10</v>
      </c>
      <c r="E1557" s="1" t="s">
        <v>25</v>
      </c>
    </row>
    <row r="1558" spans="1:5" ht="18" x14ac:dyDescent="0.35">
      <c r="A1558" s="1" t="s">
        <v>1578</v>
      </c>
      <c r="B1558" s="1">
        <v>36</v>
      </c>
      <c r="C1558" s="1" t="s">
        <v>22</v>
      </c>
      <c r="D1558" s="1">
        <v>8</v>
      </c>
      <c r="E1558" s="1" t="s">
        <v>25</v>
      </c>
    </row>
    <row r="1559" spans="1:5" ht="18" x14ac:dyDescent="0.35">
      <c r="A1559" s="1" t="s">
        <v>1579</v>
      </c>
      <c r="B1559" s="1">
        <v>60</v>
      </c>
      <c r="C1559" s="1" t="s">
        <v>22</v>
      </c>
      <c r="D1559" s="1">
        <v>2</v>
      </c>
      <c r="E1559" s="1" t="s">
        <v>62</v>
      </c>
    </row>
    <row r="1560" spans="1:5" ht="18" x14ac:dyDescent="0.35">
      <c r="A1560" s="1" t="s">
        <v>1580</v>
      </c>
      <c r="B1560" s="1">
        <v>51</v>
      </c>
      <c r="C1560" s="1" t="s">
        <v>32</v>
      </c>
      <c r="D1560" s="1">
        <v>3</v>
      </c>
      <c r="E1560" s="1" t="s">
        <v>45</v>
      </c>
    </row>
    <row r="1561" spans="1:5" ht="18" x14ac:dyDescent="0.35">
      <c r="A1561" s="1" t="s">
        <v>1581</v>
      </c>
      <c r="B1561" s="1">
        <v>25</v>
      </c>
      <c r="C1561" s="1" t="s">
        <v>53</v>
      </c>
      <c r="D1561" s="1">
        <v>7</v>
      </c>
      <c r="E1561" s="1" t="s">
        <v>25</v>
      </c>
    </row>
    <row r="1562" spans="1:5" ht="18" x14ac:dyDescent="0.35">
      <c r="A1562" s="1" t="s">
        <v>1582</v>
      </c>
      <c r="B1562" s="1">
        <v>69</v>
      </c>
      <c r="C1562" s="1" t="s">
        <v>22</v>
      </c>
      <c r="D1562" s="1">
        <v>4</v>
      </c>
      <c r="E1562" s="1" t="s">
        <v>62</v>
      </c>
    </row>
    <row r="1563" spans="1:5" ht="18" x14ac:dyDescent="0.35">
      <c r="A1563" s="1" t="s">
        <v>1583</v>
      </c>
      <c r="B1563" s="1">
        <v>74</v>
      </c>
      <c r="C1563" s="1" t="s">
        <v>53</v>
      </c>
      <c r="D1563" s="1">
        <v>1</v>
      </c>
      <c r="E1563" s="1" t="s">
        <v>62</v>
      </c>
    </row>
    <row r="1564" spans="1:5" ht="18" x14ac:dyDescent="0.35">
      <c r="A1564" s="1" t="s">
        <v>1584</v>
      </c>
      <c r="B1564" s="1">
        <v>68</v>
      </c>
      <c r="C1564" s="1" t="s">
        <v>32</v>
      </c>
      <c r="D1564" s="1">
        <v>7</v>
      </c>
      <c r="E1564" s="1" t="s">
        <v>45</v>
      </c>
    </row>
    <row r="1565" spans="1:5" ht="18" x14ac:dyDescent="0.35">
      <c r="A1565" s="1" t="s">
        <v>1585</v>
      </c>
      <c r="B1565" s="1">
        <v>55</v>
      </c>
      <c r="C1565" s="1" t="s">
        <v>32</v>
      </c>
      <c r="D1565" s="1">
        <v>4</v>
      </c>
      <c r="E1565" s="1" t="s">
        <v>62</v>
      </c>
    </row>
    <row r="1566" spans="1:5" ht="18" x14ac:dyDescent="0.35">
      <c r="A1566" s="1" t="s">
        <v>1586</v>
      </c>
      <c r="B1566" s="1">
        <v>26</v>
      </c>
      <c r="C1566" s="1" t="s">
        <v>22</v>
      </c>
      <c r="D1566" s="1">
        <v>9</v>
      </c>
      <c r="E1566" s="1" t="s">
        <v>62</v>
      </c>
    </row>
    <row r="1567" spans="1:5" ht="18" x14ac:dyDescent="0.35">
      <c r="A1567" s="1" t="s">
        <v>1587</v>
      </c>
      <c r="B1567" s="1">
        <v>37</v>
      </c>
      <c r="C1567" s="1" t="s">
        <v>53</v>
      </c>
      <c r="D1567" s="1">
        <v>3</v>
      </c>
      <c r="E1567" s="1" t="s">
        <v>45</v>
      </c>
    </row>
    <row r="1568" spans="1:5" ht="18" x14ac:dyDescent="0.35">
      <c r="A1568" s="1" t="s">
        <v>1588</v>
      </c>
      <c r="B1568" s="1">
        <v>58</v>
      </c>
      <c r="C1568" s="1" t="s">
        <v>53</v>
      </c>
      <c r="D1568" s="1">
        <v>8</v>
      </c>
      <c r="E1568" s="1" t="s">
        <v>62</v>
      </c>
    </row>
    <row r="1569" spans="1:5" ht="18" x14ac:dyDescent="0.35">
      <c r="A1569" s="1" t="s">
        <v>1589</v>
      </c>
      <c r="B1569" s="1">
        <v>24</v>
      </c>
      <c r="C1569" s="1" t="s">
        <v>53</v>
      </c>
      <c r="D1569" s="1">
        <v>5</v>
      </c>
      <c r="E1569" s="1" t="s">
        <v>62</v>
      </c>
    </row>
    <row r="1570" spans="1:5" ht="18" x14ac:dyDescent="0.35">
      <c r="A1570" s="1" t="s">
        <v>1590</v>
      </c>
      <c r="B1570" s="1">
        <v>24</v>
      </c>
      <c r="C1570" s="1" t="s">
        <v>22</v>
      </c>
      <c r="D1570" s="1">
        <v>1</v>
      </c>
      <c r="E1570" s="1" t="s">
        <v>62</v>
      </c>
    </row>
    <row r="1571" spans="1:5" ht="18" x14ac:dyDescent="0.35">
      <c r="A1571" s="1" t="s">
        <v>1591</v>
      </c>
      <c r="B1571" s="1">
        <v>19</v>
      </c>
      <c r="C1571" s="1" t="s">
        <v>22</v>
      </c>
      <c r="D1571" s="1">
        <v>1</v>
      </c>
      <c r="E1571" s="1" t="s">
        <v>40</v>
      </c>
    </row>
    <row r="1572" spans="1:5" ht="18" x14ac:dyDescent="0.35">
      <c r="A1572" s="1" t="s">
        <v>1592</v>
      </c>
      <c r="B1572" s="1">
        <v>19</v>
      </c>
      <c r="C1572" s="1" t="s">
        <v>32</v>
      </c>
      <c r="D1572" s="1">
        <v>10</v>
      </c>
      <c r="E1572" s="1" t="s">
        <v>25</v>
      </c>
    </row>
    <row r="1573" spans="1:5" ht="18" x14ac:dyDescent="0.35">
      <c r="A1573" s="1" t="s">
        <v>1593</v>
      </c>
      <c r="B1573" s="1">
        <v>27</v>
      </c>
      <c r="C1573" s="1" t="s">
        <v>22</v>
      </c>
      <c r="D1573" s="1">
        <v>4</v>
      </c>
      <c r="E1573" s="1" t="s">
        <v>62</v>
      </c>
    </row>
    <row r="1574" spans="1:5" ht="18" x14ac:dyDescent="0.35">
      <c r="A1574" s="1" t="s">
        <v>1594</v>
      </c>
      <c r="B1574" s="1">
        <v>40</v>
      </c>
      <c r="C1574" s="1" t="s">
        <v>22</v>
      </c>
      <c r="D1574" s="1">
        <v>6</v>
      </c>
      <c r="E1574" s="1" t="s">
        <v>25</v>
      </c>
    </row>
    <row r="1575" spans="1:5" ht="18" x14ac:dyDescent="0.35">
      <c r="A1575" s="1" t="s">
        <v>1595</v>
      </c>
      <c r="B1575" s="1">
        <v>45</v>
      </c>
      <c r="C1575" s="1" t="s">
        <v>22</v>
      </c>
      <c r="D1575" s="1">
        <v>9</v>
      </c>
      <c r="E1575" s="1" t="s">
        <v>45</v>
      </c>
    </row>
    <row r="1576" spans="1:5" ht="18" x14ac:dyDescent="0.35">
      <c r="A1576" s="1" t="s">
        <v>1596</v>
      </c>
      <c r="B1576" s="1">
        <v>74</v>
      </c>
      <c r="C1576" s="1" t="s">
        <v>53</v>
      </c>
      <c r="D1576" s="1">
        <v>3</v>
      </c>
      <c r="E1576" s="1" t="s">
        <v>40</v>
      </c>
    </row>
    <row r="1577" spans="1:5" ht="18" x14ac:dyDescent="0.35">
      <c r="A1577" s="1" t="s">
        <v>1597</v>
      </c>
      <c r="B1577" s="1">
        <v>43</v>
      </c>
      <c r="C1577" s="1" t="s">
        <v>22</v>
      </c>
      <c r="D1577" s="1">
        <v>8</v>
      </c>
      <c r="E1577" s="1" t="s">
        <v>45</v>
      </c>
    </row>
    <row r="1578" spans="1:5" ht="18" x14ac:dyDescent="0.35">
      <c r="A1578" s="1" t="s">
        <v>1598</v>
      </c>
      <c r="B1578" s="1">
        <v>67</v>
      </c>
      <c r="C1578" s="1" t="s">
        <v>53</v>
      </c>
      <c r="D1578" s="1">
        <v>2</v>
      </c>
      <c r="E1578" s="1" t="s">
        <v>62</v>
      </c>
    </row>
    <row r="1579" spans="1:5" ht="18" x14ac:dyDescent="0.35">
      <c r="A1579" s="1" t="s">
        <v>1599</v>
      </c>
      <c r="B1579" s="1">
        <v>47</v>
      </c>
      <c r="C1579" s="1" t="s">
        <v>32</v>
      </c>
      <c r="D1579" s="1">
        <v>4</v>
      </c>
      <c r="E1579" s="1" t="s">
        <v>62</v>
      </c>
    </row>
    <row r="1580" spans="1:5" ht="18" x14ac:dyDescent="0.35">
      <c r="A1580" s="1" t="s">
        <v>1600</v>
      </c>
      <c r="B1580" s="1">
        <v>75</v>
      </c>
      <c r="C1580" s="1" t="s">
        <v>22</v>
      </c>
      <c r="D1580" s="1">
        <v>0</v>
      </c>
      <c r="E1580" s="1" t="s">
        <v>25</v>
      </c>
    </row>
    <row r="1581" spans="1:5" ht="18" x14ac:dyDescent="0.35">
      <c r="A1581" s="2" t="s">
        <v>1601</v>
      </c>
      <c r="B1581" s="1">
        <v>33</v>
      </c>
      <c r="C1581" s="1" t="s">
        <v>53</v>
      </c>
      <c r="D1581" s="1">
        <v>2</v>
      </c>
      <c r="E1581" s="1" t="s">
        <v>25</v>
      </c>
    </row>
    <row r="1582" spans="1:5" ht="18" x14ac:dyDescent="0.35">
      <c r="A1582" s="1" t="s">
        <v>1602</v>
      </c>
      <c r="B1582" s="1">
        <v>60</v>
      </c>
      <c r="C1582" s="1" t="s">
        <v>32</v>
      </c>
      <c r="D1582" s="1">
        <v>8</v>
      </c>
      <c r="E1582" s="1" t="s">
        <v>45</v>
      </c>
    </row>
    <row r="1583" spans="1:5" ht="18" x14ac:dyDescent="0.35">
      <c r="A1583" s="1" t="s">
        <v>1603</v>
      </c>
      <c r="B1583" s="1">
        <v>49</v>
      </c>
      <c r="C1583" s="1" t="s">
        <v>22</v>
      </c>
      <c r="D1583" s="1">
        <v>0</v>
      </c>
      <c r="E1583" s="1" t="s">
        <v>40</v>
      </c>
    </row>
    <row r="1584" spans="1:5" ht="18" x14ac:dyDescent="0.35">
      <c r="A1584" s="1" t="s">
        <v>1604</v>
      </c>
      <c r="B1584" s="1">
        <v>27</v>
      </c>
      <c r="C1584" s="1" t="s">
        <v>22</v>
      </c>
      <c r="D1584" s="1">
        <v>9</v>
      </c>
      <c r="E1584" s="1" t="s">
        <v>25</v>
      </c>
    </row>
    <row r="1585" spans="1:5" ht="18" x14ac:dyDescent="0.35">
      <c r="A1585" s="1" t="s">
        <v>1605</v>
      </c>
      <c r="B1585" s="1">
        <v>39</v>
      </c>
      <c r="C1585" s="1" t="s">
        <v>53</v>
      </c>
      <c r="D1585" s="1">
        <v>0</v>
      </c>
      <c r="E1585" s="1" t="s">
        <v>45</v>
      </c>
    </row>
    <row r="1586" spans="1:5" ht="18" x14ac:dyDescent="0.35">
      <c r="A1586" s="1">
        <v>80387324</v>
      </c>
      <c r="B1586" s="1">
        <v>18</v>
      </c>
      <c r="C1586" s="1" t="s">
        <v>53</v>
      </c>
      <c r="D1586" s="1">
        <v>5</v>
      </c>
      <c r="E1586" s="1" t="s">
        <v>40</v>
      </c>
    </row>
    <row r="1587" spans="1:5" ht="18" x14ac:dyDescent="0.35">
      <c r="A1587" s="1" t="s">
        <v>1606</v>
      </c>
      <c r="B1587" s="1">
        <v>28</v>
      </c>
      <c r="C1587" s="1" t="s">
        <v>22</v>
      </c>
      <c r="D1587" s="1">
        <v>8</v>
      </c>
      <c r="E1587" s="1" t="s">
        <v>25</v>
      </c>
    </row>
    <row r="1588" spans="1:5" ht="18" x14ac:dyDescent="0.35">
      <c r="A1588" s="1" t="s">
        <v>1607</v>
      </c>
      <c r="B1588" s="1">
        <v>37</v>
      </c>
      <c r="C1588" s="1" t="s">
        <v>32</v>
      </c>
      <c r="D1588" s="1">
        <v>3</v>
      </c>
      <c r="E1588" s="1" t="s">
        <v>40</v>
      </c>
    </row>
    <row r="1589" spans="1:5" ht="18" x14ac:dyDescent="0.35">
      <c r="A1589" s="1" t="s">
        <v>1608</v>
      </c>
      <c r="B1589" s="1">
        <v>41</v>
      </c>
      <c r="C1589" s="1" t="s">
        <v>53</v>
      </c>
      <c r="D1589" s="1">
        <v>2</v>
      </c>
      <c r="E1589" s="1" t="s">
        <v>40</v>
      </c>
    </row>
    <row r="1590" spans="1:5" ht="18" x14ac:dyDescent="0.35">
      <c r="A1590" s="1" t="s">
        <v>1609</v>
      </c>
      <c r="B1590" s="1">
        <v>72</v>
      </c>
      <c r="C1590" s="1" t="s">
        <v>32</v>
      </c>
      <c r="D1590" s="1">
        <v>9</v>
      </c>
      <c r="E1590" s="1" t="s">
        <v>25</v>
      </c>
    </row>
    <row r="1591" spans="1:5" ht="18" x14ac:dyDescent="0.35">
      <c r="A1591" s="2" t="s">
        <v>1610</v>
      </c>
      <c r="B1591" s="1">
        <v>22</v>
      </c>
      <c r="C1591" s="1" t="s">
        <v>32</v>
      </c>
      <c r="D1591" s="1">
        <v>4</v>
      </c>
      <c r="E1591" s="1" t="s">
        <v>25</v>
      </c>
    </row>
    <row r="1592" spans="1:5" ht="18" x14ac:dyDescent="0.35">
      <c r="A1592" s="1" t="s">
        <v>1611</v>
      </c>
      <c r="B1592" s="1">
        <v>52</v>
      </c>
      <c r="C1592" s="1" t="s">
        <v>53</v>
      </c>
      <c r="D1592" s="1">
        <v>6</v>
      </c>
      <c r="E1592" s="1" t="s">
        <v>62</v>
      </c>
    </row>
    <row r="1593" spans="1:5" ht="18" x14ac:dyDescent="0.35">
      <c r="A1593" s="1" t="s">
        <v>1612</v>
      </c>
      <c r="B1593" s="1">
        <v>40</v>
      </c>
      <c r="C1593" s="1" t="s">
        <v>32</v>
      </c>
      <c r="D1593" s="1">
        <v>6</v>
      </c>
      <c r="E1593" s="1" t="s">
        <v>40</v>
      </c>
    </row>
    <row r="1594" spans="1:5" ht="18" x14ac:dyDescent="0.35">
      <c r="A1594" s="1" t="s">
        <v>1613</v>
      </c>
      <c r="B1594" s="1">
        <v>43</v>
      </c>
      <c r="C1594" s="1" t="s">
        <v>53</v>
      </c>
      <c r="D1594" s="1">
        <v>5</v>
      </c>
      <c r="E1594" s="1" t="s">
        <v>40</v>
      </c>
    </row>
    <row r="1595" spans="1:5" ht="18" x14ac:dyDescent="0.35">
      <c r="A1595" s="1" t="s">
        <v>1614</v>
      </c>
      <c r="B1595" s="1">
        <v>25</v>
      </c>
      <c r="C1595" s="1" t="s">
        <v>32</v>
      </c>
      <c r="D1595" s="1">
        <v>2</v>
      </c>
      <c r="E1595" s="1" t="s">
        <v>25</v>
      </c>
    </row>
    <row r="1596" spans="1:5" ht="18" x14ac:dyDescent="0.35">
      <c r="A1596" s="1" t="s">
        <v>1615</v>
      </c>
      <c r="B1596" s="1">
        <v>23</v>
      </c>
      <c r="C1596" s="1" t="s">
        <v>32</v>
      </c>
      <c r="D1596" s="1">
        <v>2</v>
      </c>
      <c r="E1596" s="1" t="s">
        <v>40</v>
      </c>
    </row>
    <row r="1597" spans="1:5" ht="18" x14ac:dyDescent="0.35">
      <c r="A1597" s="2" t="s">
        <v>1616</v>
      </c>
      <c r="B1597" s="1">
        <v>58</v>
      </c>
      <c r="C1597" s="1" t="s">
        <v>53</v>
      </c>
      <c r="D1597" s="1">
        <v>2</v>
      </c>
      <c r="E1597" s="1" t="s">
        <v>40</v>
      </c>
    </row>
    <row r="1598" spans="1:5" ht="18" x14ac:dyDescent="0.35">
      <c r="A1598" s="1" t="s">
        <v>1617</v>
      </c>
      <c r="B1598" s="1">
        <v>51</v>
      </c>
      <c r="C1598" s="1" t="s">
        <v>53</v>
      </c>
      <c r="D1598" s="1">
        <v>4</v>
      </c>
      <c r="E1598" s="1" t="s">
        <v>62</v>
      </c>
    </row>
    <row r="1599" spans="1:5" ht="18" x14ac:dyDescent="0.35">
      <c r="A1599" s="1" t="s">
        <v>1618</v>
      </c>
      <c r="B1599" s="1">
        <v>33</v>
      </c>
      <c r="C1599" s="1" t="s">
        <v>22</v>
      </c>
      <c r="D1599" s="1">
        <v>10</v>
      </c>
      <c r="E1599" s="1" t="s">
        <v>45</v>
      </c>
    </row>
    <row r="1600" spans="1:5" ht="18" x14ac:dyDescent="0.35">
      <c r="A1600" s="1" t="s">
        <v>1619</v>
      </c>
      <c r="B1600" s="1">
        <v>70</v>
      </c>
      <c r="C1600" s="1" t="s">
        <v>53</v>
      </c>
      <c r="D1600" s="1">
        <v>4</v>
      </c>
      <c r="E1600" s="1" t="s">
        <v>62</v>
      </c>
    </row>
    <row r="1601" spans="1:5" ht="18" x14ac:dyDescent="0.35">
      <c r="A1601" s="1" t="s">
        <v>1620</v>
      </c>
      <c r="B1601" s="1">
        <v>73</v>
      </c>
      <c r="C1601" s="1" t="s">
        <v>53</v>
      </c>
      <c r="D1601" s="1">
        <v>3</v>
      </c>
      <c r="E1601" s="1" t="s">
        <v>45</v>
      </c>
    </row>
    <row r="1602" spans="1:5" ht="18" x14ac:dyDescent="0.35">
      <c r="A1602" s="1" t="s">
        <v>1621</v>
      </c>
      <c r="B1602" s="1">
        <v>66</v>
      </c>
      <c r="C1602" s="1" t="s">
        <v>53</v>
      </c>
      <c r="D1602" s="1">
        <v>0</v>
      </c>
      <c r="E1602" s="1" t="s">
        <v>40</v>
      </c>
    </row>
    <row r="1603" spans="1:5" ht="18" x14ac:dyDescent="0.35">
      <c r="A1603" s="1" t="s">
        <v>1622</v>
      </c>
      <c r="B1603" s="1">
        <v>46</v>
      </c>
      <c r="C1603" s="1" t="s">
        <v>22</v>
      </c>
      <c r="D1603" s="1">
        <v>3</v>
      </c>
      <c r="E1603" s="1" t="s">
        <v>45</v>
      </c>
    </row>
    <row r="1604" spans="1:5" ht="18" x14ac:dyDescent="0.35">
      <c r="A1604" s="1" t="s">
        <v>1623</v>
      </c>
      <c r="B1604" s="1">
        <v>71</v>
      </c>
      <c r="C1604" s="1" t="s">
        <v>32</v>
      </c>
      <c r="D1604" s="1">
        <v>9</v>
      </c>
      <c r="E1604" s="1" t="s">
        <v>40</v>
      </c>
    </row>
    <row r="1605" spans="1:5" ht="18" x14ac:dyDescent="0.35">
      <c r="A1605" s="1" t="s">
        <v>1624</v>
      </c>
      <c r="B1605" s="1">
        <v>23</v>
      </c>
      <c r="C1605" s="1" t="s">
        <v>32</v>
      </c>
      <c r="D1605" s="1">
        <v>8</v>
      </c>
      <c r="E1605" s="1" t="s">
        <v>25</v>
      </c>
    </row>
    <row r="1606" spans="1:5" ht="18" x14ac:dyDescent="0.35">
      <c r="A1606" s="1" t="s">
        <v>1625</v>
      </c>
      <c r="B1606" s="1">
        <v>30</v>
      </c>
      <c r="C1606" s="1" t="s">
        <v>22</v>
      </c>
      <c r="D1606" s="1">
        <v>9</v>
      </c>
      <c r="E1606" s="1" t="s">
        <v>62</v>
      </c>
    </row>
    <row r="1607" spans="1:5" ht="18" x14ac:dyDescent="0.35">
      <c r="A1607" s="1" t="s">
        <v>1626</v>
      </c>
      <c r="B1607" s="1">
        <v>57</v>
      </c>
      <c r="C1607" s="1" t="s">
        <v>22</v>
      </c>
      <c r="D1607" s="1">
        <v>6</v>
      </c>
      <c r="E1607" s="1" t="s">
        <v>62</v>
      </c>
    </row>
    <row r="1608" spans="1:5" ht="18" x14ac:dyDescent="0.35">
      <c r="A1608" s="1" t="s">
        <v>1627</v>
      </c>
      <c r="B1608" s="1">
        <v>51</v>
      </c>
      <c r="C1608" s="1" t="s">
        <v>22</v>
      </c>
      <c r="D1608" s="1">
        <v>8</v>
      </c>
      <c r="E1608" s="1" t="s">
        <v>25</v>
      </c>
    </row>
    <row r="1609" spans="1:5" ht="18" x14ac:dyDescent="0.35">
      <c r="A1609" s="1" t="s">
        <v>1628</v>
      </c>
      <c r="B1609" s="1">
        <v>47</v>
      </c>
      <c r="C1609" s="1" t="s">
        <v>32</v>
      </c>
      <c r="D1609" s="1">
        <v>3</v>
      </c>
      <c r="E1609" s="1" t="s">
        <v>45</v>
      </c>
    </row>
    <row r="1610" spans="1:5" ht="18" x14ac:dyDescent="0.35">
      <c r="A1610" s="1" t="s">
        <v>1629</v>
      </c>
      <c r="B1610" s="1">
        <v>27</v>
      </c>
      <c r="C1610" s="1" t="s">
        <v>32</v>
      </c>
      <c r="D1610" s="1">
        <v>8</v>
      </c>
      <c r="E1610" s="1" t="s">
        <v>62</v>
      </c>
    </row>
    <row r="1611" spans="1:5" ht="18" x14ac:dyDescent="0.35">
      <c r="A1611" s="1" t="s">
        <v>1630</v>
      </c>
      <c r="B1611" s="1">
        <v>35</v>
      </c>
      <c r="C1611" s="1" t="s">
        <v>32</v>
      </c>
      <c r="D1611" s="1">
        <v>4</v>
      </c>
      <c r="E1611" s="1" t="s">
        <v>45</v>
      </c>
    </row>
    <row r="1612" spans="1:5" ht="18" x14ac:dyDescent="0.35">
      <c r="A1612" s="1" t="s">
        <v>1631</v>
      </c>
      <c r="B1612" s="1">
        <v>63</v>
      </c>
      <c r="C1612" s="1" t="s">
        <v>22</v>
      </c>
      <c r="D1612" s="1">
        <v>6</v>
      </c>
      <c r="E1612" s="1" t="s">
        <v>25</v>
      </c>
    </row>
    <row r="1613" spans="1:5" ht="18" x14ac:dyDescent="0.35">
      <c r="A1613" s="1" t="s">
        <v>1632</v>
      </c>
      <c r="B1613" s="1">
        <v>41</v>
      </c>
      <c r="C1613" s="1" t="s">
        <v>22</v>
      </c>
      <c r="D1613" s="1">
        <v>10</v>
      </c>
      <c r="E1613" s="1" t="s">
        <v>25</v>
      </c>
    </row>
    <row r="1614" spans="1:5" ht="18" x14ac:dyDescent="0.35">
      <c r="A1614" s="1" t="s">
        <v>1633</v>
      </c>
      <c r="B1614" s="1">
        <v>40</v>
      </c>
      <c r="C1614" s="1" t="s">
        <v>32</v>
      </c>
      <c r="D1614" s="1">
        <v>3</v>
      </c>
      <c r="E1614" s="1" t="s">
        <v>62</v>
      </c>
    </row>
    <row r="1615" spans="1:5" ht="18" x14ac:dyDescent="0.35">
      <c r="A1615" s="1" t="s">
        <v>1634</v>
      </c>
      <c r="B1615" s="1">
        <v>27</v>
      </c>
      <c r="C1615" s="1" t="s">
        <v>53</v>
      </c>
      <c r="D1615" s="1">
        <v>6</v>
      </c>
      <c r="E1615" s="1" t="s">
        <v>62</v>
      </c>
    </row>
    <row r="1616" spans="1:5" ht="18" x14ac:dyDescent="0.35">
      <c r="A1616" s="1" t="s">
        <v>1635</v>
      </c>
      <c r="B1616" s="1">
        <v>62</v>
      </c>
      <c r="C1616" s="1" t="s">
        <v>53</v>
      </c>
      <c r="D1616" s="1">
        <v>5</v>
      </c>
      <c r="E1616" s="1" t="s">
        <v>62</v>
      </c>
    </row>
    <row r="1617" spans="1:5" ht="18" x14ac:dyDescent="0.35">
      <c r="A1617" s="1" t="s">
        <v>1636</v>
      </c>
      <c r="B1617" s="1">
        <v>48</v>
      </c>
      <c r="C1617" s="1" t="s">
        <v>53</v>
      </c>
      <c r="D1617" s="1">
        <v>9</v>
      </c>
      <c r="E1617" s="1" t="s">
        <v>40</v>
      </c>
    </row>
    <row r="1618" spans="1:5" ht="18" x14ac:dyDescent="0.35">
      <c r="A1618" s="1" t="s">
        <v>1637</v>
      </c>
      <c r="B1618" s="1">
        <v>65</v>
      </c>
      <c r="C1618" s="1" t="s">
        <v>32</v>
      </c>
      <c r="D1618" s="1">
        <v>5</v>
      </c>
      <c r="E1618" s="1" t="s">
        <v>40</v>
      </c>
    </row>
    <row r="1619" spans="1:5" ht="18" x14ac:dyDescent="0.35">
      <c r="A1619" s="1" t="s">
        <v>1638</v>
      </c>
      <c r="B1619" s="1">
        <v>18</v>
      </c>
      <c r="C1619" s="1" t="s">
        <v>53</v>
      </c>
      <c r="D1619" s="1">
        <v>2</v>
      </c>
      <c r="E1619" s="1" t="s">
        <v>25</v>
      </c>
    </row>
    <row r="1620" spans="1:5" ht="18" x14ac:dyDescent="0.35">
      <c r="A1620" s="1" t="s">
        <v>1639</v>
      </c>
      <c r="B1620" s="1">
        <v>28</v>
      </c>
      <c r="C1620" s="1" t="s">
        <v>32</v>
      </c>
      <c r="D1620" s="1">
        <v>8</v>
      </c>
      <c r="E1620" s="1" t="s">
        <v>25</v>
      </c>
    </row>
    <row r="1621" spans="1:5" ht="18" x14ac:dyDescent="0.35">
      <c r="A1621" s="1" t="s">
        <v>1640</v>
      </c>
      <c r="B1621" s="1">
        <v>37</v>
      </c>
      <c r="C1621" s="1" t="s">
        <v>32</v>
      </c>
      <c r="D1621" s="1">
        <v>6</v>
      </c>
      <c r="E1621" s="1" t="s">
        <v>25</v>
      </c>
    </row>
    <row r="1622" spans="1:5" ht="18" x14ac:dyDescent="0.35">
      <c r="A1622" s="1" t="s">
        <v>1641</v>
      </c>
      <c r="B1622" s="1">
        <v>69</v>
      </c>
      <c r="C1622" s="1" t="s">
        <v>53</v>
      </c>
      <c r="D1622" s="1">
        <v>9</v>
      </c>
      <c r="E1622" s="1" t="s">
        <v>45</v>
      </c>
    </row>
    <row r="1623" spans="1:5" ht="18" x14ac:dyDescent="0.35">
      <c r="A1623" s="1" t="s">
        <v>1642</v>
      </c>
      <c r="B1623" s="1">
        <v>50</v>
      </c>
      <c r="C1623" s="1" t="s">
        <v>32</v>
      </c>
      <c r="D1623" s="1">
        <v>8</v>
      </c>
      <c r="E1623" s="1" t="s">
        <v>45</v>
      </c>
    </row>
    <row r="1624" spans="1:5" ht="18" x14ac:dyDescent="0.35">
      <c r="A1624" s="1" t="s">
        <v>1643</v>
      </c>
      <c r="B1624" s="1">
        <v>51</v>
      </c>
      <c r="C1624" s="1" t="s">
        <v>22</v>
      </c>
      <c r="D1624" s="1">
        <v>0</v>
      </c>
      <c r="E1624" s="1" t="s">
        <v>25</v>
      </c>
    </row>
    <row r="1625" spans="1:5" ht="18" x14ac:dyDescent="0.35">
      <c r="A1625" s="1" t="s">
        <v>1644</v>
      </c>
      <c r="B1625" s="1">
        <v>30</v>
      </c>
      <c r="C1625" s="1" t="s">
        <v>22</v>
      </c>
      <c r="D1625" s="1">
        <v>3</v>
      </c>
      <c r="E1625" s="1" t="s">
        <v>45</v>
      </c>
    </row>
    <row r="1626" spans="1:5" ht="18" x14ac:dyDescent="0.35">
      <c r="A1626" s="1" t="s">
        <v>1645</v>
      </c>
      <c r="B1626" s="1">
        <v>26</v>
      </c>
      <c r="C1626" s="1" t="s">
        <v>32</v>
      </c>
      <c r="D1626" s="1">
        <v>10</v>
      </c>
      <c r="E1626" s="1" t="s">
        <v>45</v>
      </c>
    </row>
    <row r="1627" spans="1:5" ht="18" x14ac:dyDescent="0.35">
      <c r="A1627" s="1" t="s">
        <v>1646</v>
      </c>
      <c r="B1627" s="1">
        <v>34</v>
      </c>
      <c r="C1627" s="1" t="s">
        <v>32</v>
      </c>
      <c r="D1627" s="1">
        <v>10</v>
      </c>
      <c r="E1627" s="1" t="s">
        <v>45</v>
      </c>
    </row>
    <row r="1628" spans="1:5" ht="18" x14ac:dyDescent="0.35">
      <c r="A1628" s="1" t="s">
        <v>1647</v>
      </c>
      <c r="B1628" s="1">
        <v>18</v>
      </c>
      <c r="C1628" s="1" t="s">
        <v>22</v>
      </c>
      <c r="D1628" s="1">
        <v>3</v>
      </c>
      <c r="E1628" s="1" t="s">
        <v>45</v>
      </c>
    </row>
    <row r="1629" spans="1:5" ht="18" x14ac:dyDescent="0.35">
      <c r="A1629" s="1" t="s">
        <v>1648</v>
      </c>
      <c r="B1629" s="1">
        <v>34</v>
      </c>
      <c r="C1629" s="1" t="s">
        <v>22</v>
      </c>
      <c r="D1629" s="1">
        <v>8</v>
      </c>
      <c r="E1629" s="1" t="s">
        <v>40</v>
      </c>
    </row>
    <row r="1630" spans="1:5" ht="18" x14ac:dyDescent="0.35">
      <c r="A1630" s="1" t="s">
        <v>1649</v>
      </c>
      <c r="B1630" s="1">
        <v>25</v>
      </c>
      <c r="C1630" s="1" t="s">
        <v>32</v>
      </c>
      <c r="D1630" s="1">
        <v>1</v>
      </c>
      <c r="E1630" s="1" t="s">
        <v>40</v>
      </c>
    </row>
    <row r="1631" spans="1:5" ht="18" x14ac:dyDescent="0.35">
      <c r="A1631" s="1" t="s">
        <v>1650</v>
      </c>
      <c r="B1631" s="1">
        <v>35</v>
      </c>
      <c r="C1631" s="1" t="s">
        <v>53</v>
      </c>
      <c r="D1631" s="1">
        <v>6</v>
      </c>
      <c r="E1631" s="1" t="s">
        <v>25</v>
      </c>
    </row>
    <row r="1632" spans="1:5" ht="18" x14ac:dyDescent="0.35">
      <c r="A1632" s="1" t="s">
        <v>1651</v>
      </c>
      <c r="B1632" s="1">
        <v>51</v>
      </c>
      <c r="C1632" s="1" t="s">
        <v>22</v>
      </c>
      <c r="D1632" s="1">
        <v>1</v>
      </c>
      <c r="E1632" s="1" t="s">
        <v>45</v>
      </c>
    </row>
    <row r="1633" spans="1:5" ht="18" x14ac:dyDescent="0.35">
      <c r="A1633" s="2">
        <v>780000000000000</v>
      </c>
      <c r="B1633" s="1">
        <v>51</v>
      </c>
      <c r="C1633" s="1" t="s">
        <v>22</v>
      </c>
      <c r="D1633" s="1">
        <v>7</v>
      </c>
      <c r="E1633" s="1" t="s">
        <v>45</v>
      </c>
    </row>
    <row r="1634" spans="1:5" ht="18" x14ac:dyDescent="0.35">
      <c r="A1634" s="1" t="s">
        <v>1652</v>
      </c>
      <c r="B1634" s="1">
        <v>44</v>
      </c>
      <c r="C1634" s="1" t="s">
        <v>32</v>
      </c>
      <c r="D1634" s="1">
        <v>9</v>
      </c>
      <c r="E1634" s="1" t="s">
        <v>45</v>
      </c>
    </row>
    <row r="1635" spans="1:5" ht="18" x14ac:dyDescent="0.35">
      <c r="A1635" s="1" t="s">
        <v>1653</v>
      </c>
      <c r="B1635" s="1">
        <v>42</v>
      </c>
      <c r="C1635" s="1" t="s">
        <v>22</v>
      </c>
      <c r="D1635" s="1">
        <v>4</v>
      </c>
      <c r="E1635" s="1" t="s">
        <v>40</v>
      </c>
    </row>
    <row r="1636" spans="1:5" ht="18" x14ac:dyDescent="0.35">
      <c r="A1636" s="1" t="s">
        <v>1654</v>
      </c>
      <c r="B1636" s="1">
        <v>21</v>
      </c>
      <c r="C1636" s="1" t="s">
        <v>53</v>
      </c>
      <c r="D1636" s="1">
        <v>1</v>
      </c>
      <c r="E1636" s="1" t="s">
        <v>62</v>
      </c>
    </row>
    <row r="1637" spans="1:5" ht="18" x14ac:dyDescent="0.35">
      <c r="A1637" s="1" t="s">
        <v>1655</v>
      </c>
      <c r="B1637" s="1">
        <v>36</v>
      </c>
      <c r="C1637" s="1" t="s">
        <v>53</v>
      </c>
      <c r="D1637" s="1">
        <v>3</v>
      </c>
      <c r="E1637" s="1" t="s">
        <v>45</v>
      </c>
    </row>
    <row r="1638" spans="1:5" ht="18" x14ac:dyDescent="0.35">
      <c r="A1638" s="1" t="s">
        <v>1656</v>
      </c>
      <c r="B1638" s="1">
        <v>65</v>
      </c>
      <c r="C1638" s="1" t="s">
        <v>32</v>
      </c>
      <c r="D1638" s="1">
        <v>2</v>
      </c>
      <c r="E1638" s="1" t="s">
        <v>40</v>
      </c>
    </row>
    <row r="1639" spans="1:5" ht="18" x14ac:dyDescent="0.35">
      <c r="A1639" s="1" t="s">
        <v>1657</v>
      </c>
      <c r="B1639" s="1">
        <v>25</v>
      </c>
      <c r="C1639" s="1" t="s">
        <v>32</v>
      </c>
      <c r="D1639" s="1">
        <v>6</v>
      </c>
      <c r="E1639" s="1" t="s">
        <v>45</v>
      </c>
    </row>
    <row r="1640" spans="1:5" ht="18" x14ac:dyDescent="0.35">
      <c r="A1640" s="1" t="s">
        <v>1658</v>
      </c>
      <c r="B1640" s="1">
        <v>68</v>
      </c>
      <c r="C1640" s="1" t="s">
        <v>22</v>
      </c>
      <c r="D1640" s="1">
        <v>9</v>
      </c>
      <c r="E1640" s="1" t="s">
        <v>45</v>
      </c>
    </row>
    <row r="1641" spans="1:5" ht="18" x14ac:dyDescent="0.35">
      <c r="A1641" s="1" t="s">
        <v>1659</v>
      </c>
      <c r="B1641" s="1">
        <v>70</v>
      </c>
      <c r="C1641" s="1" t="s">
        <v>32</v>
      </c>
      <c r="D1641" s="1">
        <v>3</v>
      </c>
      <c r="E1641" s="1" t="s">
        <v>25</v>
      </c>
    </row>
    <row r="1642" spans="1:5" ht="18" x14ac:dyDescent="0.35">
      <c r="A1642" s="1" t="s">
        <v>1660</v>
      </c>
      <c r="B1642" s="1">
        <v>39</v>
      </c>
      <c r="C1642" s="1" t="s">
        <v>53</v>
      </c>
      <c r="D1642" s="1">
        <v>4</v>
      </c>
      <c r="E1642" s="1" t="s">
        <v>45</v>
      </c>
    </row>
    <row r="1643" spans="1:5" ht="18" x14ac:dyDescent="0.35">
      <c r="A1643" s="1" t="s">
        <v>1661</v>
      </c>
      <c r="B1643" s="1">
        <v>57</v>
      </c>
      <c r="C1643" s="1" t="s">
        <v>22</v>
      </c>
      <c r="D1643" s="1">
        <v>10</v>
      </c>
      <c r="E1643" s="1" t="s">
        <v>45</v>
      </c>
    </row>
    <row r="1644" spans="1:5" ht="18" x14ac:dyDescent="0.35">
      <c r="A1644" s="1" t="s">
        <v>1662</v>
      </c>
      <c r="B1644" s="1">
        <v>60</v>
      </c>
      <c r="C1644" s="1" t="s">
        <v>32</v>
      </c>
      <c r="D1644" s="1">
        <v>2</v>
      </c>
      <c r="E1644" s="1" t="s">
        <v>45</v>
      </c>
    </row>
    <row r="1645" spans="1:5" ht="18" x14ac:dyDescent="0.35">
      <c r="A1645" s="1" t="s">
        <v>1663</v>
      </c>
      <c r="B1645" s="1">
        <v>68</v>
      </c>
      <c r="C1645" s="1" t="s">
        <v>32</v>
      </c>
      <c r="D1645" s="1">
        <v>2</v>
      </c>
      <c r="E1645" s="1" t="s">
        <v>62</v>
      </c>
    </row>
    <row r="1646" spans="1:5" ht="18" x14ac:dyDescent="0.35">
      <c r="A1646" s="1" t="s">
        <v>1664</v>
      </c>
      <c r="B1646" s="1">
        <v>18</v>
      </c>
      <c r="C1646" s="1" t="s">
        <v>32</v>
      </c>
      <c r="D1646" s="1">
        <v>2</v>
      </c>
      <c r="E1646" s="1" t="s">
        <v>62</v>
      </c>
    </row>
    <row r="1647" spans="1:5" ht="18" x14ac:dyDescent="0.35">
      <c r="A1647" s="1" t="s">
        <v>1665</v>
      </c>
      <c r="B1647" s="1">
        <v>25</v>
      </c>
      <c r="C1647" s="1" t="s">
        <v>53</v>
      </c>
      <c r="D1647" s="1">
        <v>10</v>
      </c>
      <c r="E1647" s="1" t="s">
        <v>25</v>
      </c>
    </row>
    <row r="1648" spans="1:5" ht="18" x14ac:dyDescent="0.35">
      <c r="A1648" s="1" t="s">
        <v>1666</v>
      </c>
      <c r="B1648" s="1">
        <v>65</v>
      </c>
      <c r="C1648" s="1" t="s">
        <v>32</v>
      </c>
      <c r="D1648" s="1">
        <v>1</v>
      </c>
      <c r="E1648" s="1" t="s">
        <v>62</v>
      </c>
    </row>
    <row r="1649" spans="1:5" ht="18" x14ac:dyDescent="0.35">
      <c r="A1649" s="1" t="s">
        <v>1667</v>
      </c>
      <c r="B1649" s="1">
        <v>18</v>
      </c>
      <c r="C1649" s="1" t="s">
        <v>32</v>
      </c>
      <c r="D1649" s="1">
        <v>1</v>
      </c>
      <c r="E1649" s="1" t="s">
        <v>40</v>
      </c>
    </row>
    <row r="1650" spans="1:5" ht="18" x14ac:dyDescent="0.35">
      <c r="A1650" s="1" t="s">
        <v>1668</v>
      </c>
      <c r="B1650" s="1">
        <v>67</v>
      </c>
      <c r="C1650" s="1" t="s">
        <v>53</v>
      </c>
      <c r="D1650" s="1">
        <v>3</v>
      </c>
      <c r="E1650" s="1" t="s">
        <v>25</v>
      </c>
    </row>
    <row r="1651" spans="1:5" ht="18" x14ac:dyDescent="0.35">
      <c r="A1651" s="1" t="s">
        <v>1669</v>
      </c>
      <c r="B1651" s="1">
        <v>62</v>
      </c>
      <c r="C1651" s="1" t="s">
        <v>22</v>
      </c>
      <c r="D1651" s="1">
        <v>10</v>
      </c>
      <c r="E1651" s="1" t="s">
        <v>25</v>
      </c>
    </row>
    <row r="1652" spans="1:5" ht="18" x14ac:dyDescent="0.35">
      <c r="A1652" s="1" t="s">
        <v>1670</v>
      </c>
      <c r="B1652" s="1">
        <v>57</v>
      </c>
      <c r="C1652" s="1" t="s">
        <v>22</v>
      </c>
      <c r="D1652" s="1">
        <v>3</v>
      </c>
      <c r="E1652" s="1" t="s">
        <v>40</v>
      </c>
    </row>
    <row r="1653" spans="1:5" ht="18" x14ac:dyDescent="0.35">
      <c r="A1653" s="1" t="s">
        <v>1671</v>
      </c>
      <c r="B1653" s="1">
        <v>57</v>
      </c>
      <c r="C1653" s="1" t="s">
        <v>22</v>
      </c>
      <c r="D1653" s="1">
        <v>4</v>
      </c>
      <c r="E1653" s="1" t="s">
        <v>25</v>
      </c>
    </row>
    <row r="1654" spans="1:5" ht="18" x14ac:dyDescent="0.35">
      <c r="A1654" s="1" t="s">
        <v>1672</v>
      </c>
      <c r="B1654" s="1">
        <v>18</v>
      </c>
      <c r="C1654" s="1" t="s">
        <v>53</v>
      </c>
      <c r="D1654" s="1">
        <v>8</v>
      </c>
      <c r="E1654" s="1" t="s">
        <v>45</v>
      </c>
    </row>
    <row r="1655" spans="1:5" ht="18" x14ac:dyDescent="0.35">
      <c r="A1655" s="1" t="s">
        <v>1673</v>
      </c>
      <c r="B1655" s="1">
        <v>64</v>
      </c>
      <c r="C1655" s="1" t="s">
        <v>53</v>
      </c>
      <c r="D1655" s="1">
        <v>4</v>
      </c>
      <c r="E1655" s="1" t="s">
        <v>40</v>
      </c>
    </row>
    <row r="1656" spans="1:5" ht="18" x14ac:dyDescent="0.35">
      <c r="A1656" s="1" t="s">
        <v>1674</v>
      </c>
      <c r="B1656" s="1">
        <v>62</v>
      </c>
      <c r="C1656" s="1" t="s">
        <v>22</v>
      </c>
      <c r="D1656" s="1">
        <v>0</v>
      </c>
      <c r="E1656" s="1" t="s">
        <v>40</v>
      </c>
    </row>
    <row r="1657" spans="1:5" ht="18" x14ac:dyDescent="0.35">
      <c r="A1657" s="1" t="s">
        <v>1675</v>
      </c>
      <c r="B1657" s="1">
        <v>40</v>
      </c>
      <c r="C1657" s="1" t="s">
        <v>22</v>
      </c>
      <c r="D1657" s="1">
        <v>4</v>
      </c>
      <c r="E1657" s="1" t="s">
        <v>25</v>
      </c>
    </row>
    <row r="1658" spans="1:5" ht="18" x14ac:dyDescent="0.35">
      <c r="A1658" s="1">
        <v>48616567</v>
      </c>
      <c r="B1658" s="1">
        <v>39</v>
      </c>
      <c r="C1658" s="1" t="s">
        <v>53</v>
      </c>
      <c r="D1658" s="1">
        <v>10</v>
      </c>
      <c r="E1658" s="1" t="s">
        <v>40</v>
      </c>
    </row>
    <row r="1659" spans="1:5" ht="18" x14ac:dyDescent="0.35">
      <c r="A1659" s="1" t="s">
        <v>1676</v>
      </c>
      <c r="B1659" s="1">
        <v>49</v>
      </c>
      <c r="C1659" s="1" t="s">
        <v>53</v>
      </c>
      <c r="D1659" s="1">
        <v>3</v>
      </c>
      <c r="E1659" s="1" t="s">
        <v>25</v>
      </c>
    </row>
    <row r="1660" spans="1:5" ht="18" x14ac:dyDescent="0.35">
      <c r="A1660" s="1" t="s">
        <v>1677</v>
      </c>
      <c r="B1660" s="1">
        <v>71</v>
      </c>
      <c r="C1660" s="1" t="s">
        <v>32</v>
      </c>
      <c r="D1660" s="1">
        <v>0</v>
      </c>
      <c r="E1660" s="1" t="s">
        <v>62</v>
      </c>
    </row>
    <row r="1661" spans="1:5" ht="18" x14ac:dyDescent="0.35">
      <c r="A1661" s="1" t="s">
        <v>1678</v>
      </c>
      <c r="B1661" s="1">
        <v>37</v>
      </c>
      <c r="C1661" s="1" t="s">
        <v>53</v>
      </c>
      <c r="D1661" s="1">
        <v>6</v>
      </c>
      <c r="E1661" s="1" t="s">
        <v>62</v>
      </c>
    </row>
    <row r="1662" spans="1:5" ht="18" x14ac:dyDescent="0.35">
      <c r="A1662" s="1" t="s">
        <v>1679</v>
      </c>
      <c r="B1662" s="1">
        <v>43</v>
      </c>
      <c r="C1662" s="1" t="s">
        <v>22</v>
      </c>
      <c r="D1662" s="1">
        <v>6</v>
      </c>
      <c r="E1662" s="1" t="s">
        <v>45</v>
      </c>
    </row>
    <row r="1663" spans="1:5" ht="18" x14ac:dyDescent="0.35">
      <c r="A1663" s="1" t="s">
        <v>1680</v>
      </c>
      <c r="B1663" s="1">
        <v>70</v>
      </c>
      <c r="C1663" s="1" t="s">
        <v>22</v>
      </c>
      <c r="D1663" s="1">
        <v>7</v>
      </c>
      <c r="E1663" s="1" t="s">
        <v>40</v>
      </c>
    </row>
    <row r="1664" spans="1:5" ht="18" x14ac:dyDescent="0.35">
      <c r="A1664" s="1" t="s">
        <v>1681</v>
      </c>
      <c r="B1664" s="1">
        <v>47</v>
      </c>
      <c r="C1664" s="1" t="s">
        <v>22</v>
      </c>
      <c r="D1664" s="1">
        <v>9</v>
      </c>
      <c r="E1664" s="1" t="s">
        <v>62</v>
      </c>
    </row>
    <row r="1665" spans="1:5" ht="18" x14ac:dyDescent="0.35">
      <c r="A1665" s="1" t="s">
        <v>1682</v>
      </c>
      <c r="B1665" s="1">
        <v>32</v>
      </c>
      <c r="C1665" s="1" t="s">
        <v>22</v>
      </c>
      <c r="D1665" s="1">
        <v>9</v>
      </c>
      <c r="E1665" s="1" t="s">
        <v>45</v>
      </c>
    </row>
    <row r="1666" spans="1:5" ht="18" x14ac:dyDescent="0.35">
      <c r="A1666" s="1" t="s">
        <v>1683</v>
      </c>
      <c r="B1666" s="1">
        <v>42</v>
      </c>
      <c r="C1666" s="1" t="s">
        <v>22</v>
      </c>
      <c r="D1666" s="1">
        <v>5</v>
      </c>
      <c r="E1666" s="1" t="s">
        <v>62</v>
      </c>
    </row>
    <row r="1667" spans="1:5" ht="18" x14ac:dyDescent="0.35">
      <c r="A1667" s="1" t="s">
        <v>1684</v>
      </c>
      <c r="B1667" s="1">
        <v>52</v>
      </c>
      <c r="C1667" s="1" t="s">
        <v>32</v>
      </c>
      <c r="D1667" s="1">
        <v>5</v>
      </c>
      <c r="E1667" s="1" t="s">
        <v>40</v>
      </c>
    </row>
    <row r="1668" spans="1:5" ht="18" x14ac:dyDescent="0.35">
      <c r="A1668" s="1" t="s">
        <v>1685</v>
      </c>
      <c r="B1668" s="1">
        <v>75</v>
      </c>
      <c r="C1668" s="1" t="s">
        <v>53</v>
      </c>
      <c r="D1668" s="1">
        <v>6</v>
      </c>
      <c r="E1668" s="1" t="s">
        <v>62</v>
      </c>
    </row>
    <row r="1669" spans="1:5" ht="18" x14ac:dyDescent="0.35">
      <c r="A1669" s="1" t="s">
        <v>1686</v>
      </c>
      <c r="B1669" s="1">
        <v>47</v>
      </c>
      <c r="C1669" s="1" t="s">
        <v>22</v>
      </c>
      <c r="D1669" s="1">
        <v>1</v>
      </c>
      <c r="E1669" s="1" t="s">
        <v>62</v>
      </c>
    </row>
    <row r="1670" spans="1:5" ht="18" x14ac:dyDescent="0.35">
      <c r="A1670" s="1" t="s">
        <v>1687</v>
      </c>
      <c r="B1670" s="1">
        <v>51</v>
      </c>
      <c r="C1670" s="1" t="s">
        <v>53</v>
      </c>
      <c r="D1670" s="1">
        <v>7</v>
      </c>
      <c r="E1670" s="1" t="s">
        <v>25</v>
      </c>
    </row>
    <row r="1671" spans="1:5" ht="18" x14ac:dyDescent="0.35">
      <c r="A1671" s="1" t="s">
        <v>1688</v>
      </c>
      <c r="B1671" s="1">
        <v>56</v>
      </c>
      <c r="C1671" s="1" t="s">
        <v>53</v>
      </c>
      <c r="D1671" s="1">
        <v>1</v>
      </c>
      <c r="E1671" s="1" t="s">
        <v>40</v>
      </c>
    </row>
    <row r="1672" spans="1:5" ht="18" x14ac:dyDescent="0.35">
      <c r="A1672" s="1" t="s">
        <v>1689</v>
      </c>
      <c r="B1672" s="1">
        <v>54</v>
      </c>
      <c r="C1672" s="1" t="s">
        <v>22</v>
      </c>
      <c r="D1672" s="1">
        <v>2</v>
      </c>
      <c r="E1672" s="1" t="s">
        <v>25</v>
      </c>
    </row>
    <row r="1673" spans="1:5" ht="18" x14ac:dyDescent="0.35">
      <c r="A1673" s="1" t="s">
        <v>1690</v>
      </c>
      <c r="B1673" s="1">
        <v>37</v>
      </c>
      <c r="C1673" s="1" t="s">
        <v>32</v>
      </c>
      <c r="D1673" s="1">
        <v>4</v>
      </c>
      <c r="E1673" s="1" t="s">
        <v>62</v>
      </c>
    </row>
    <row r="1674" spans="1:5" ht="18" x14ac:dyDescent="0.35">
      <c r="A1674" s="1" t="s">
        <v>1691</v>
      </c>
      <c r="B1674" s="1">
        <v>31</v>
      </c>
      <c r="C1674" s="1" t="s">
        <v>53</v>
      </c>
      <c r="D1674" s="1">
        <v>0</v>
      </c>
      <c r="E1674" s="1" t="s">
        <v>45</v>
      </c>
    </row>
    <row r="1675" spans="1:5" ht="18" x14ac:dyDescent="0.35">
      <c r="A1675" s="1" t="s">
        <v>1692</v>
      </c>
      <c r="B1675" s="1">
        <v>59</v>
      </c>
      <c r="C1675" s="1" t="s">
        <v>22</v>
      </c>
      <c r="D1675" s="1">
        <v>10</v>
      </c>
      <c r="E1675" s="1" t="s">
        <v>25</v>
      </c>
    </row>
    <row r="1676" spans="1:5" ht="18" x14ac:dyDescent="0.35">
      <c r="A1676" s="1" t="s">
        <v>1693</v>
      </c>
      <c r="B1676" s="1">
        <v>61</v>
      </c>
      <c r="C1676" s="1" t="s">
        <v>22</v>
      </c>
      <c r="D1676" s="1">
        <v>5</v>
      </c>
      <c r="E1676" s="1" t="s">
        <v>45</v>
      </c>
    </row>
    <row r="1677" spans="1:5" ht="18" x14ac:dyDescent="0.35">
      <c r="A1677" s="1" t="s">
        <v>1694</v>
      </c>
      <c r="B1677" s="1">
        <v>27</v>
      </c>
      <c r="C1677" s="1" t="s">
        <v>32</v>
      </c>
      <c r="D1677" s="1">
        <v>10</v>
      </c>
      <c r="E1677" s="1" t="s">
        <v>40</v>
      </c>
    </row>
    <row r="1678" spans="1:5" ht="18" x14ac:dyDescent="0.35">
      <c r="A1678" s="1" t="s">
        <v>1695</v>
      </c>
      <c r="B1678" s="1">
        <v>33</v>
      </c>
      <c r="C1678" s="1" t="s">
        <v>53</v>
      </c>
      <c r="D1678" s="1">
        <v>0</v>
      </c>
      <c r="E1678" s="1" t="s">
        <v>40</v>
      </c>
    </row>
    <row r="1679" spans="1:5" ht="18" x14ac:dyDescent="0.35">
      <c r="A1679" s="1" t="s">
        <v>1696</v>
      </c>
      <c r="B1679" s="1">
        <v>61</v>
      </c>
      <c r="C1679" s="1" t="s">
        <v>53</v>
      </c>
      <c r="D1679" s="1">
        <v>10</v>
      </c>
      <c r="E1679" s="1" t="s">
        <v>62</v>
      </c>
    </row>
    <row r="1680" spans="1:5" ht="18" x14ac:dyDescent="0.35">
      <c r="A1680" s="1" t="s">
        <v>1697</v>
      </c>
      <c r="B1680" s="1">
        <v>38</v>
      </c>
      <c r="C1680" s="1" t="s">
        <v>53</v>
      </c>
      <c r="D1680" s="1">
        <v>1</v>
      </c>
      <c r="E1680" s="1" t="s">
        <v>40</v>
      </c>
    </row>
    <row r="1681" spans="1:5" ht="18" x14ac:dyDescent="0.35">
      <c r="A1681" s="1" t="s">
        <v>1698</v>
      </c>
      <c r="B1681" s="1">
        <v>51</v>
      </c>
      <c r="C1681" s="1" t="s">
        <v>53</v>
      </c>
      <c r="D1681" s="1">
        <v>4</v>
      </c>
      <c r="E1681" s="1" t="s">
        <v>40</v>
      </c>
    </row>
    <row r="1682" spans="1:5" ht="18" x14ac:dyDescent="0.35">
      <c r="A1682" s="1" t="s">
        <v>1699</v>
      </c>
      <c r="B1682" s="1">
        <v>26</v>
      </c>
      <c r="C1682" s="1" t="s">
        <v>53</v>
      </c>
      <c r="D1682" s="1">
        <v>10</v>
      </c>
      <c r="E1682" s="1" t="s">
        <v>45</v>
      </c>
    </row>
    <row r="1683" spans="1:5" ht="18" x14ac:dyDescent="0.35">
      <c r="A1683" s="1" t="s">
        <v>1700</v>
      </c>
      <c r="B1683" s="1">
        <v>43</v>
      </c>
      <c r="C1683" s="1" t="s">
        <v>22</v>
      </c>
      <c r="D1683" s="1">
        <v>7</v>
      </c>
      <c r="E1683" s="1" t="s">
        <v>45</v>
      </c>
    </row>
    <row r="1684" spans="1:5" ht="18" x14ac:dyDescent="0.35">
      <c r="A1684" s="1">
        <v>64325798</v>
      </c>
      <c r="B1684" s="1">
        <v>27</v>
      </c>
      <c r="C1684" s="1" t="s">
        <v>32</v>
      </c>
      <c r="D1684" s="1">
        <v>10</v>
      </c>
      <c r="E1684" s="1" t="s">
        <v>40</v>
      </c>
    </row>
    <row r="1685" spans="1:5" ht="18" x14ac:dyDescent="0.35">
      <c r="A1685" s="1" t="s">
        <v>1701</v>
      </c>
      <c r="B1685" s="1">
        <v>53</v>
      </c>
      <c r="C1685" s="1" t="s">
        <v>32</v>
      </c>
      <c r="D1685" s="1">
        <v>2</v>
      </c>
      <c r="E1685" s="1" t="s">
        <v>25</v>
      </c>
    </row>
    <row r="1686" spans="1:5" ht="18" x14ac:dyDescent="0.35">
      <c r="A1686" s="1" t="s">
        <v>1702</v>
      </c>
      <c r="B1686" s="1">
        <v>21</v>
      </c>
      <c r="C1686" s="1" t="s">
        <v>22</v>
      </c>
      <c r="D1686" s="1">
        <v>9</v>
      </c>
      <c r="E1686" s="1" t="s">
        <v>40</v>
      </c>
    </row>
    <row r="1687" spans="1:5" ht="18" x14ac:dyDescent="0.35">
      <c r="A1687" s="1" t="s">
        <v>1703</v>
      </c>
      <c r="B1687" s="1">
        <v>45</v>
      </c>
      <c r="C1687" s="1" t="s">
        <v>53</v>
      </c>
      <c r="D1687" s="1">
        <v>3</v>
      </c>
      <c r="E1687" s="1" t="s">
        <v>45</v>
      </c>
    </row>
    <row r="1688" spans="1:5" ht="18" x14ac:dyDescent="0.35">
      <c r="A1688" s="1" t="s">
        <v>1704</v>
      </c>
      <c r="B1688" s="1">
        <v>22</v>
      </c>
      <c r="C1688" s="1" t="s">
        <v>22</v>
      </c>
      <c r="D1688" s="1">
        <v>6</v>
      </c>
      <c r="E1688" s="1" t="s">
        <v>40</v>
      </c>
    </row>
    <row r="1689" spans="1:5" ht="18" x14ac:dyDescent="0.35">
      <c r="A1689" s="1" t="s">
        <v>1705</v>
      </c>
      <c r="B1689" s="1">
        <v>60</v>
      </c>
      <c r="C1689" s="1" t="s">
        <v>53</v>
      </c>
      <c r="D1689" s="1">
        <v>6</v>
      </c>
      <c r="E1689" s="1" t="s">
        <v>62</v>
      </c>
    </row>
    <row r="1690" spans="1:5" ht="18" x14ac:dyDescent="0.35">
      <c r="A1690" s="1" t="s">
        <v>1706</v>
      </c>
      <c r="B1690" s="1">
        <v>54</v>
      </c>
      <c r="C1690" s="1" t="s">
        <v>22</v>
      </c>
      <c r="D1690" s="1">
        <v>8</v>
      </c>
      <c r="E1690" s="1" t="s">
        <v>25</v>
      </c>
    </row>
    <row r="1691" spans="1:5" ht="18" x14ac:dyDescent="0.35">
      <c r="A1691" s="1" t="s">
        <v>1707</v>
      </c>
      <c r="B1691" s="1">
        <v>43</v>
      </c>
      <c r="C1691" s="1" t="s">
        <v>32</v>
      </c>
      <c r="D1691" s="1">
        <v>2</v>
      </c>
      <c r="E1691" s="1" t="s">
        <v>62</v>
      </c>
    </row>
    <row r="1692" spans="1:5" ht="18" x14ac:dyDescent="0.35">
      <c r="A1692" s="1" t="s">
        <v>1708</v>
      </c>
      <c r="B1692" s="1">
        <v>28</v>
      </c>
      <c r="C1692" s="1" t="s">
        <v>22</v>
      </c>
      <c r="D1692" s="1">
        <v>9</v>
      </c>
      <c r="E1692" s="1" t="s">
        <v>62</v>
      </c>
    </row>
    <row r="1693" spans="1:5" ht="18" x14ac:dyDescent="0.35">
      <c r="A1693" s="1" t="s">
        <v>1709</v>
      </c>
      <c r="B1693" s="1">
        <v>18</v>
      </c>
      <c r="C1693" s="1" t="s">
        <v>32</v>
      </c>
      <c r="D1693" s="1">
        <v>9</v>
      </c>
      <c r="E1693" s="1" t="s">
        <v>40</v>
      </c>
    </row>
    <row r="1694" spans="1:5" ht="18" x14ac:dyDescent="0.35">
      <c r="A1694" s="1" t="s">
        <v>1710</v>
      </c>
      <c r="B1694" s="1">
        <v>56</v>
      </c>
      <c r="C1694" s="1" t="s">
        <v>32</v>
      </c>
      <c r="D1694" s="1">
        <v>6</v>
      </c>
      <c r="E1694" s="1" t="s">
        <v>45</v>
      </c>
    </row>
    <row r="1695" spans="1:5" ht="18" x14ac:dyDescent="0.35">
      <c r="A1695" s="1" t="s">
        <v>1711</v>
      </c>
      <c r="B1695" s="1">
        <v>29</v>
      </c>
      <c r="C1695" s="1" t="s">
        <v>32</v>
      </c>
      <c r="D1695" s="1">
        <v>7</v>
      </c>
      <c r="E1695" s="1" t="s">
        <v>62</v>
      </c>
    </row>
    <row r="1696" spans="1:5" ht="18" x14ac:dyDescent="0.35">
      <c r="A1696" s="1" t="s">
        <v>1712</v>
      </c>
      <c r="B1696" s="1">
        <v>18</v>
      </c>
      <c r="C1696" s="1" t="s">
        <v>22</v>
      </c>
      <c r="D1696" s="1">
        <v>6</v>
      </c>
      <c r="E1696" s="1" t="s">
        <v>45</v>
      </c>
    </row>
    <row r="1697" spans="1:5" ht="18" x14ac:dyDescent="0.35">
      <c r="A1697" s="1" t="s">
        <v>1713</v>
      </c>
      <c r="B1697" s="1">
        <v>75</v>
      </c>
      <c r="C1697" s="1" t="s">
        <v>53</v>
      </c>
      <c r="D1697" s="1">
        <v>3</v>
      </c>
      <c r="E1697" s="1" t="s">
        <v>40</v>
      </c>
    </row>
    <row r="1698" spans="1:5" ht="18" x14ac:dyDescent="0.35">
      <c r="A1698" s="1" t="s">
        <v>1714</v>
      </c>
      <c r="B1698" s="1">
        <v>19</v>
      </c>
      <c r="C1698" s="1" t="s">
        <v>53</v>
      </c>
      <c r="D1698" s="1">
        <v>4</v>
      </c>
      <c r="E1698" s="1" t="s">
        <v>62</v>
      </c>
    </row>
    <row r="1699" spans="1:5" ht="18" x14ac:dyDescent="0.35">
      <c r="A1699" s="1" t="s">
        <v>1715</v>
      </c>
      <c r="B1699" s="1">
        <v>27</v>
      </c>
      <c r="C1699" s="1" t="s">
        <v>53</v>
      </c>
      <c r="D1699" s="1">
        <v>10</v>
      </c>
      <c r="E1699" s="1" t="s">
        <v>25</v>
      </c>
    </row>
    <row r="1700" spans="1:5" ht="18" x14ac:dyDescent="0.35">
      <c r="A1700" s="1" t="s">
        <v>1716</v>
      </c>
      <c r="B1700" s="1">
        <v>56</v>
      </c>
      <c r="C1700" s="1" t="s">
        <v>22</v>
      </c>
      <c r="D1700" s="1">
        <v>6</v>
      </c>
      <c r="E1700" s="1" t="s">
        <v>25</v>
      </c>
    </row>
    <row r="1701" spans="1:5" ht="18" x14ac:dyDescent="0.35">
      <c r="A1701" s="1" t="s">
        <v>1717</v>
      </c>
      <c r="B1701" s="1">
        <v>38</v>
      </c>
      <c r="C1701" s="1" t="s">
        <v>32</v>
      </c>
      <c r="D1701" s="1">
        <v>8</v>
      </c>
      <c r="E1701" s="1" t="s">
        <v>25</v>
      </c>
    </row>
    <row r="1702" spans="1:5" ht="18" x14ac:dyDescent="0.35">
      <c r="A1702" s="1" t="s">
        <v>1718</v>
      </c>
      <c r="B1702" s="1">
        <v>67</v>
      </c>
      <c r="C1702" s="1" t="s">
        <v>22</v>
      </c>
      <c r="D1702" s="1">
        <v>1</v>
      </c>
      <c r="E1702" s="1" t="s">
        <v>62</v>
      </c>
    </row>
    <row r="1703" spans="1:5" ht="18" x14ac:dyDescent="0.35">
      <c r="A1703" s="1" t="s">
        <v>1719</v>
      </c>
      <c r="B1703" s="1">
        <v>39</v>
      </c>
      <c r="C1703" s="1" t="s">
        <v>32</v>
      </c>
      <c r="D1703" s="1">
        <v>1</v>
      </c>
      <c r="E1703" s="1" t="s">
        <v>25</v>
      </c>
    </row>
    <row r="1704" spans="1:5" ht="18" x14ac:dyDescent="0.35">
      <c r="A1704" s="1" t="s">
        <v>1720</v>
      </c>
      <c r="B1704" s="1">
        <v>45</v>
      </c>
      <c r="C1704" s="1" t="s">
        <v>22</v>
      </c>
      <c r="D1704" s="1">
        <v>0</v>
      </c>
      <c r="E1704" s="1" t="s">
        <v>45</v>
      </c>
    </row>
    <row r="1705" spans="1:5" ht="18" x14ac:dyDescent="0.35">
      <c r="A1705" s="1" t="s">
        <v>1721</v>
      </c>
      <c r="B1705" s="1">
        <v>20</v>
      </c>
      <c r="C1705" s="1" t="s">
        <v>32</v>
      </c>
      <c r="D1705" s="1">
        <v>10</v>
      </c>
      <c r="E1705" s="1" t="s">
        <v>40</v>
      </c>
    </row>
    <row r="1706" spans="1:5" ht="18" x14ac:dyDescent="0.35">
      <c r="A1706" s="1" t="s">
        <v>1722</v>
      </c>
      <c r="B1706" s="1">
        <v>62</v>
      </c>
      <c r="C1706" s="1" t="s">
        <v>53</v>
      </c>
      <c r="D1706" s="1">
        <v>9</v>
      </c>
      <c r="E1706" s="1" t="s">
        <v>40</v>
      </c>
    </row>
    <row r="1707" spans="1:5" ht="18" x14ac:dyDescent="0.35">
      <c r="A1707" s="1" t="s">
        <v>1723</v>
      </c>
      <c r="B1707" s="1">
        <v>27</v>
      </c>
      <c r="C1707" s="1" t="s">
        <v>32</v>
      </c>
      <c r="D1707" s="1">
        <v>0</v>
      </c>
      <c r="E1707" s="1" t="s">
        <v>40</v>
      </c>
    </row>
    <row r="1708" spans="1:5" ht="18" x14ac:dyDescent="0.35">
      <c r="A1708" s="1" t="s">
        <v>1724</v>
      </c>
      <c r="B1708" s="1">
        <v>57</v>
      </c>
      <c r="C1708" s="1" t="s">
        <v>53</v>
      </c>
      <c r="D1708" s="1">
        <v>4</v>
      </c>
      <c r="E1708" s="1" t="s">
        <v>25</v>
      </c>
    </row>
    <row r="1709" spans="1:5" ht="18" x14ac:dyDescent="0.35">
      <c r="A1709" s="1" t="s">
        <v>1725</v>
      </c>
      <c r="B1709" s="1">
        <v>25</v>
      </c>
      <c r="C1709" s="1" t="s">
        <v>22</v>
      </c>
      <c r="D1709" s="1">
        <v>0</v>
      </c>
      <c r="E1709" s="1" t="s">
        <v>45</v>
      </c>
    </row>
    <row r="1710" spans="1:5" ht="18" x14ac:dyDescent="0.35">
      <c r="A1710" s="1" t="s">
        <v>1726</v>
      </c>
      <c r="B1710" s="1">
        <v>56</v>
      </c>
      <c r="C1710" s="1" t="s">
        <v>32</v>
      </c>
      <c r="D1710" s="1">
        <v>6</v>
      </c>
      <c r="E1710" s="1" t="s">
        <v>45</v>
      </c>
    </row>
    <row r="1711" spans="1:5" ht="18" x14ac:dyDescent="0.35">
      <c r="A1711" s="1" t="s">
        <v>1727</v>
      </c>
      <c r="B1711" s="1">
        <v>59</v>
      </c>
      <c r="C1711" s="1" t="s">
        <v>32</v>
      </c>
      <c r="D1711" s="1">
        <v>9</v>
      </c>
      <c r="E1711" s="1" t="s">
        <v>40</v>
      </c>
    </row>
    <row r="1712" spans="1:5" ht="18" x14ac:dyDescent="0.35">
      <c r="A1712" s="1" t="s">
        <v>1728</v>
      </c>
      <c r="B1712" s="1">
        <v>59</v>
      </c>
      <c r="C1712" s="1" t="s">
        <v>32</v>
      </c>
      <c r="D1712" s="1">
        <v>7</v>
      </c>
      <c r="E1712" s="1" t="s">
        <v>25</v>
      </c>
    </row>
    <row r="1713" spans="1:5" ht="18" x14ac:dyDescent="0.35">
      <c r="A1713" s="1" t="s">
        <v>1729</v>
      </c>
      <c r="B1713" s="1">
        <v>32</v>
      </c>
      <c r="C1713" s="1" t="s">
        <v>32</v>
      </c>
      <c r="D1713" s="1">
        <v>6</v>
      </c>
      <c r="E1713" s="1" t="s">
        <v>25</v>
      </c>
    </row>
    <row r="1714" spans="1:5" ht="18" x14ac:dyDescent="0.35">
      <c r="A1714" s="1" t="s">
        <v>1730</v>
      </c>
      <c r="B1714" s="1">
        <v>75</v>
      </c>
      <c r="C1714" s="1" t="s">
        <v>53</v>
      </c>
      <c r="D1714" s="1">
        <v>10</v>
      </c>
      <c r="E1714" s="1" t="s">
        <v>40</v>
      </c>
    </row>
    <row r="1715" spans="1:5" ht="18" x14ac:dyDescent="0.35">
      <c r="A1715" s="1" t="s">
        <v>1731</v>
      </c>
      <c r="B1715" s="1">
        <v>40</v>
      </c>
      <c r="C1715" s="1" t="s">
        <v>32</v>
      </c>
      <c r="D1715" s="1">
        <v>10</v>
      </c>
      <c r="E1715" s="1" t="s">
        <v>45</v>
      </c>
    </row>
    <row r="1716" spans="1:5" ht="18" x14ac:dyDescent="0.35">
      <c r="A1716" s="1" t="s">
        <v>1732</v>
      </c>
      <c r="B1716" s="1">
        <v>54</v>
      </c>
      <c r="C1716" s="1" t="s">
        <v>32</v>
      </c>
      <c r="D1716" s="1">
        <v>4</v>
      </c>
      <c r="E1716" s="1" t="s">
        <v>25</v>
      </c>
    </row>
    <row r="1717" spans="1:5" ht="18" x14ac:dyDescent="0.35">
      <c r="A1717" s="1" t="s">
        <v>1733</v>
      </c>
      <c r="B1717" s="1">
        <v>48</v>
      </c>
      <c r="C1717" s="1" t="s">
        <v>32</v>
      </c>
      <c r="D1717" s="1">
        <v>5</v>
      </c>
      <c r="E1717" s="1" t="s">
        <v>25</v>
      </c>
    </row>
    <row r="1718" spans="1:5" ht="18" x14ac:dyDescent="0.35">
      <c r="A1718" s="1" t="s">
        <v>1734</v>
      </c>
      <c r="B1718" s="1">
        <v>29</v>
      </c>
      <c r="C1718" s="1" t="s">
        <v>53</v>
      </c>
      <c r="D1718" s="1">
        <v>9</v>
      </c>
      <c r="E1718" s="1" t="s">
        <v>45</v>
      </c>
    </row>
    <row r="1719" spans="1:5" ht="18" x14ac:dyDescent="0.35">
      <c r="A1719" s="1" t="s">
        <v>1735</v>
      </c>
      <c r="B1719" s="1">
        <v>38</v>
      </c>
      <c r="C1719" s="1" t="s">
        <v>53</v>
      </c>
      <c r="D1719" s="1">
        <v>1</v>
      </c>
      <c r="E1719" s="1" t="s">
        <v>45</v>
      </c>
    </row>
    <row r="1720" spans="1:5" ht="18" x14ac:dyDescent="0.35">
      <c r="A1720" s="1" t="s">
        <v>1736</v>
      </c>
      <c r="B1720" s="1">
        <v>75</v>
      </c>
      <c r="C1720" s="1" t="s">
        <v>53</v>
      </c>
      <c r="D1720" s="1">
        <v>8</v>
      </c>
      <c r="E1720" s="1" t="s">
        <v>25</v>
      </c>
    </row>
    <row r="1721" spans="1:5" ht="18" x14ac:dyDescent="0.35">
      <c r="A1721" s="1" t="s">
        <v>1737</v>
      </c>
      <c r="B1721" s="1">
        <v>32</v>
      </c>
      <c r="C1721" s="1" t="s">
        <v>22</v>
      </c>
      <c r="D1721" s="1">
        <v>9</v>
      </c>
      <c r="E1721" s="1" t="s">
        <v>25</v>
      </c>
    </row>
    <row r="1722" spans="1:5" ht="18" x14ac:dyDescent="0.35">
      <c r="A1722" s="2" t="s">
        <v>1738</v>
      </c>
      <c r="B1722" s="1">
        <v>34</v>
      </c>
      <c r="C1722" s="1" t="s">
        <v>22</v>
      </c>
      <c r="D1722" s="1">
        <v>2</v>
      </c>
      <c r="E1722" s="1" t="s">
        <v>25</v>
      </c>
    </row>
    <row r="1723" spans="1:5" ht="18" x14ac:dyDescent="0.35">
      <c r="A1723" s="1" t="s">
        <v>1739</v>
      </c>
      <c r="B1723" s="1">
        <v>42</v>
      </c>
      <c r="C1723" s="1" t="s">
        <v>22</v>
      </c>
      <c r="D1723" s="1">
        <v>6</v>
      </c>
      <c r="E1723" s="1" t="s">
        <v>45</v>
      </c>
    </row>
    <row r="1724" spans="1:5" ht="18" x14ac:dyDescent="0.35">
      <c r="A1724" s="1" t="s">
        <v>1740</v>
      </c>
      <c r="B1724" s="1">
        <v>43</v>
      </c>
      <c r="C1724" s="1" t="s">
        <v>22</v>
      </c>
      <c r="D1724" s="1">
        <v>5</v>
      </c>
      <c r="E1724" s="1" t="s">
        <v>45</v>
      </c>
    </row>
    <row r="1725" spans="1:5" ht="18" x14ac:dyDescent="0.35">
      <c r="A1725" s="1" t="s">
        <v>1741</v>
      </c>
      <c r="B1725" s="1">
        <v>64</v>
      </c>
      <c r="C1725" s="1" t="s">
        <v>32</v>
      </c>
      <c r="D1725" s="1">
        <v>10</v>
      </c>
      <c r="E1725" s="1" t="s">
        <v>45</v>
      </c>
    </row>
    <row r="1726" spans="1:5" ht="18" x14ac:dyDescent="0.35">
      <c r="A1726" s="1" t="s">
        <v>1742</v>
      </c>
      <c r="B1726" s="1">
        <v>62</v>
      </c>
      <c r="C1726" s="1" t="s">
        <v>22</v>
      </c>
      <c r="D1726" s="1">
        <v>6</v>
      </c>
      <c r="E1726" s="1" t="s">
        <v>40</v>
      </c>
    </row>
    <row r="1727" spans="1:5" ht="18" x14ac:dyDescent="0.35">
      <c r="A1727" s="1" t="s">
        <v>1743</v>
      </c>
      <c r="B1727" s="1">
        <v>42</v>
      </c>
      <c r="C1727" s="1" t="s">
        <v>22</v>
      </c>
      <c r="D1727" s="1">
        <v>2</v>
      </c>
      <c r="E1727" s="1" t="s">
        <v>25</v>
      </c>
    </row>
    <row r="1728" spans="1:5" ht="18" x14ac:dyDescent="0.35">
      <c r="A1728" s="1" t="s">
        <v>1744</v>
      </c>
      <c r="B1728" s="1">
        <v>24</v>
      </c>
      <c r="C1728" s="1" t="s">
        <v>32</v>
      </c>
      <c r="D1728" s="1">
        <v>1</v>
      </c>
      <c r="E1728" s="1" t="s">
        <v>62</v>
      </c>
    </row>
    <row r="1729" spans="1:5" ht="18" x14ac:dyDescent="0.35">
      <c r="A1729" s="1" t="s">
        <v>1745</v>
      </c>
      <c r="B1729" s="1">
        <v>57</v>
      </c>
      <c r="C1729" s="1" t="s">
        <v>32</v>
      </c>
      <c r="D1729" s="1">
        <v>2</v>
      </c>
      <c r="E1729" s="1" t="s">
        <v>62</v>
      </c>
    </row>
    <row r="1730" spans="1:5" ht="18" x14ac:dyDescent="0.35">
      <c r="A1730" s="1" t="s">
        <v>1746</v>
      </c>
      <c r="B1730" s="1">
        <v>56</v>
      </c>
      <c r="C1730" s="1" t="s">
        <v>53</v>
      </c>
      <c r="D1730" s="1">
        <v>1</v>
      </c>
      <c r="E1730" s="1" t="s">
        <v>40</v>
      </c>
    </row>
    <row r="1731" spans="1:5" ht="18" x14ac:dyDescent="0.35">
      <c r="A1731" s="1" t="s">
        <v>1747</v>
      </c>
      <c r="B1731" s="1">
        <v>48</v>
      </c>
      <c r="C1731" s="1" t="s">
        <v>32</v>
      </c>
      <c r="D1731" s="1">
        <v>10</v>
      </c>
      <c r="E1731" s="1" t="s">
        <v>25</v>
      </c>
    </row>
    <row r="1732" spans="1:5" ht="18" x14ac:dyDescent="0.35">
      <c r="A1732" s="1" t="s">
        <v>1748</v>
      </c>
      <c r="B1732" s="1">
        <v>61</v>
      </c>
      <c r="C1732" s="1" t="s">
        <v>22</v>
      </c>
      <c r="D1732" s="1">
        <v>2</v>
      </c>
      <c r="E1732" s="1" t="s">
        <v>62</v>
      </c>
    </row>
    <row r="1733" spans="1:5" ht="18" x14ac:dyDescent="0.35">
      <c r="A1733" s="1" t="s">
        <v>1749</v>
      </c>
      <c r="B1733" s="1">
        <v>47</v>
      </c>
      <c r="C1733" s="1" t="s">
        <v>32</v>
      </c>
      <c r="D1733" s="1">
        <v>9</v>
      </c>
      <c r="E1733" s="1" t="s">
        <v>45</v>
      </c>
    </row>
    <row r="1734" spans="1:5" ht="18" x14ac:dyDescent="0.35">
      <c r="A1734" s="1" t="s">
        <v>1750</v>
      </c>
      <c r="B1734" s="1">
        <v>40</v>
      </c>
      <c r="C1734" s="1" t="s">
        <v>53</v>
      </c>
      <c r="D1734" s="1">
        <v>2</v>
      </c>
      <c r="E1734" s="1" t="s">
        <v>45</v>
      </c>
    </row>
    <row r="1735" spans="1:5" ht="18" x14ac:dyDescent="0.35">
      <c r="A1735" s="1" t="s">
        <v>1751</v>
      </c>
      <c r="B1735" s="1">
        <v>48</v>
      </c>
      <c r="C1735" s="1" t="s">
        <v>32</v>
      </c>
      <c r="D1735" s="1">
        <v>2</v>
      </c>
      <c r="E1735" s="1" t="s">
        <v>40</v>
      </c>
    </row>
    <row r="1736" spans="1:5" ht="18" x14ac:dyDescent="0.35">
      <c r="A1736" s="1" t="s">
        <v>1752</v>
      </c>
      <c r="B1736" s="1">
        <v>67</v>
      </c>
      <c r="C1736" s="1" t="s">
        <v>53</v>
      </c>
      <c r="D1736" s="1">
        <v>10</v>
      </c>
      <c r="E1736" s="1" t="s">
        <v>62</v>
      </c>
    </row>
    <row r="1737" spans="1:5" ht="18" x14ac:dyDescent="0.35">
      <c r="A1737" s="1" t="s">
        <v>1753</v>
      </c>
      <c r="B1737" s="1">
        <v>52</v>
      </c>
      <c r="C1737" s="1" t="s">
        <v>53</v>
      </c>
      <c r="D1737" s="1">
        <v>6</v>
      </c>
      <c r="E1737" s="1" t="s">
        <v>45</v>
      </c>
    </row>
    <row r="1738" spans="1:5" ht="18" x14ac:dyDescent="0.35">
      <c r="A1738" s="1" t="s">
        <v>1754</v>
      </c>
      <c r="B1738" s="1">
        <v>43</v>
      </c>
      <c r="C1738" s="1" t="s">
        <v>22</v>
      </c>
      <c r="D1738" s="1">
        <v>5</v>
      </c>
      <c r="E1738" s="1" t="s">
        <v>62</v>
      </c>
    </row>
    <row r="1739" spans="1:5" ht="18" x14ac:dyDescent="0.35">
      <c r="A1739" s="1">
        <v>14120407</v>
      </c>
      <c r="B1739" s="1">
        <v>57</v>
      </c>
      <c r="C1739" s="1" t="s">
        <v>53</v>
      </c>
      <c r="D1739" s="1">
        <v>8</v>
      </c>
      <c r="E1739" s="1" t="s">
        <v>25</v>
      </c>
    </row>
    <row r="1740" spans="1:5" ht="18" x14ac:dyDescent="0.35">
      <c r="A1740" s="1" t="s">
        <v>1755</v>
      </c>
      <c r="B1740" s="1">
        <v>39</v>
      </c>
      <c r="C1740" s="1" t="s">
        <v>32</v>
      </c>
      <c r="D1740" s="1">
        <v>1</v>
      </c>
      <c r="E1740" s="1" t="s">
        <v>40</v>
      </c>
    </row>
    <row r="1741" spans="1:5" ht="18" x14ac:dyDescent="0.35">
      <c r="A1741" s="1" t="s">
        <v>1756</v>
      </c>
      <c r="B1741" s="1">
        <v>30</v>
      </c>
      <c r="C1741" s="1" t="s">
        <v>32</v>
      </c>
      <c r="D1741" s="1">
        <v>1</v>
      </c>
      <c r="E1741" s="1" t="s">
        <v>40</v>
      </c>
    </row>
    <row r="1742" spans="1:5" ht="18" x14ac:dyDescent="0.35">
      <c r="A1742" s="1" t="s">
        <v>1757</v>
      </c>
      <c r="B1742" s="1">
        <v>21</v>
      </c>
      <c r="C1742" s="1" t="s">
        <v>32</v>
      </c>
      <c r="D1742" s="1">
        <v>0</v>
      </c>
      <c r="E1742" s="1" t="s">
        <v>40</v>
      </c>
    </row>
    <row r="1743" spans="1:5" ht="18" x14ac:dyDescent="0.35">
      <c r="A1743" s="1" t="s">
        <v>1758</v>
      </c>
      <c r="B1743" s="1">
        <v>57</v>
      </c>
      <c r="C1743" s="1" t="s">
        <v>32</v>
      </c>
      <c r="D1743" s="1">
        <v>9</v>
      </c>
      <c r="E1743" s="1" t="s">
        <v>40</v>
      </c>
    </row>
    <row r="1744" spans="1:5" ht="18" x14ac:dyDescent="0.35">
      <c r="A1744" s="1" t="s">
        <v>1759</v>
      </c>
      <c r="B1744" s="1">
        <v>40</v>
      </c>
      <c r="C1744" s="1" t="s">
        <v>22</v>
      </c>
      <c r="D1744" s="1">
        <v>10</v>
      </c>
      <c r="E1744" s="1" t="s">
        <v>25</v>
      </c>
    </row>
    <row r="1745" spans="1:5" ht="18" x14ac:dyDescent="0.35">
      <c r="A1745" s="1" t="s">
        <v>1760</v>
      </c>
      <c r="B1745" s="1">
        <v>47</v>
      </c>
      <c r="C1745" s="1" t="s">
        <v>22</v>
      </c>
      <c r="D1745" s="1">
        <v>4</v>
      </c>
      <c r="E1745" s="1" t="s">
        <v>40</v>
      </c>
    </row>
    <row r="1746" spans="1:5" ht="18" x14ac:dyDescent="0.35">
      <c r="A1746" s="1" t="s">
        <v>1761</v>
      </c>
      <c r="B1746" s="1">
        <v>23</v>
      </c>
      <c r="C1746" s="1" t="s">
        <v>32</v>
      </c>
      <c r="D1746" s="1">
        <v>9</v>
      </c>
      <c r="E1746" s="1" t="s">
        <v>40</v>
      </c>
    </row>
    <row r="1747" spans="1:5" ht="18" x14ac:dyDescent="0.35">
      <c r="A1747" s="1" t="s">
        <v>1762</v>
      </c>
      <c r="B1747" s="1">
        <v>39</v>
      </c>
      <c r="C1747" s="1" t="s">
        <v>32</v>
      </c>
      <c r="D1747" s="1">
        <v>2</v>
      </c>
      <c r="E1747" s="1" t="s">
        <v>45</v>
      </c>
    </row>
    <row r="1748" spans="1:5" ht="18" x14ac:dyDescent="0.35">
      <c r="A1748" s="1" t="s">
        <v>1763</v>
      </c>
      <c r="B1748" s="1">
        <v>57</v>
      </c>
      <c r="C1748" s="1" t="s">
        <v>32</v>
      </c>
      <c r="D1748" s="1">
        <v>2</v>
      </c>
      <c r="E1748" s="1" t="s">
        <v>40</v>
      </c>
    </row>
    <row r="1749" spans="1:5" ht="18" x14ac:dyDescent="0.35">
      <c r="A1749" s="1" t="s">
        <v>1764</v>
      </c>
      <c r="B1749" s="1">
        <v>68</v>
      </c>
      <c r="C1749" s="1" t="s">
        <v>53</v>
      </c>
      <c r="D1749" s="1">
        <v>10</v>
      </c>
      <c r="E1749" s="1" t="s">
        <v>40</v>
      </c>
    </row>
    <row r="1750" spans="1:5" ht="18" x14ac:dyDescent="0.35">
      <c r="A1750" s="1" t="s">
        <v>1765</v>
      </c>
      <c r="B1750" s="1">
        <v>33</v>
      </c>
      <c r="C1750" s="1" t="s">
        <v>22</v>
      </c>
      <c r="D1750" s="1">
        <v>1</v>
      </c>
      <c r="E1750" s="1" t="s">
        <v>45</v>
      </c>
    </row>
    <row r="1751" spans="1:5" ht="18" x14ac:dyDescent="0.35">
      <c r="A1751" s="1" t="s">
        <v>1766</v>
      </c>
      <c r="B1751" s="1">
        <v>46</v>
      </c>
      <c r="C1751" s="1" t="s">
        <v>22</v>
      </c>
      <c r="D1751" s="1">
        <v>3</v>
      </c>
      <c r="E1751" s="1" t="s">
        <v>40</v>
      </c>
    </row>
    <row r="1752" spans="1:5" ht="18" x14ac:dyDescent="0.35">
      <c r="A1752" s="1" t="s">
        <v>1767</v>
      </c>
      <c r="B1752" s="1">
        <v>72</v>
      </c>
      <c r="C1752" s="1" t="s">
        <v>53</v>
      </c>
      <c r="D1752" s="1">
        <v>7</v>
      </c>
      <c r="E1752" s="1" t="s">
        <v>45</v>
      </c>
    </row>
    <row r="1753" spans="1:5" ht="18" x14ac:dyDescent="0.35">
      <c r="A1753" s="1" t="s">
        <v>1768</v>
      </c>
      <c r="B1753" s="1">
        <v>57</v>
      </c>
      <c r="C1753" s="1" t="s">
        <v>22</v>
      </c>
      <c r="D1753" s="1">
        <v>8</v>
      </c>
      <c r="E1753" s="1" t="s">
        <v>25</v>
      </c>
    </row>
    <row r="1754" spans="1:5" ht="18" x14ac:dyDescent="0.35">
      <c r="A1754" s="1" t="s">
        <v>1769</v>
      </c>
      <c r="B1754" s="1">
        <v>31</v>
      </c>
      <c r="C1754" s="1" t="s">
        <v>53</v>
      </c>
      <c r="D1754" s="1">
        <v>7</v>
      </c>
      <c r="E1754" s="1" t="s">
        <v>25</v>
      </c>
    </row>
    <row r="1755" spans="1:5" ht="18" x14ac:dyDescent="0.35">
      <c r="A1755" s="1" t="s">
        <v>1770</v>
      </c>
      <c r="B1755" s="1">
        <v>68</v>
      </c>
      <c r="C1755" s="1" t="s">
        <v>32</v>
      </c>
      <c r="D1755" s="1">
        <v>10</v>
      </c>
      <c r="E1755" s="1" t="s">
        <v>25</v>
      </c>
    </row>
    <row r="1756" spans="1:5" ht="18" x14ac:dyDescent="0.35">
      <c r="A1756" s="1" t="s">
        <v>1771</v>
      </c>
      <c r="B1756" s="1">
        <v>66</v>
      </c>
      <c r="C1756" s="1" t="s">
        <v>22</v>
      </c>
      <c r="D1756" s="1">
        <v>3</v>
      </c>
      <c r="E1756" s="1" t="s">
        <v>25</v>
      </c>
    </row>
    <row r="1757" spans="1:5" ht="18" x14ac:dyDescent="0.35">
      <c r="A1757" s="1" t="s">
        <v>1772</v>
      </c>
      <c r="B1757" s="1">
        <v>55</v>
      </c>
      <c r="C1757" s="1" t="s">
        <v>32</v>
      </c>
      <c r="D1757" s="1">
        <v>5</v>
      </c>
      <c r="E1757" s="1" t="s">
        <v>62</v>
      </c>
    </row>
    <row r="1758" spans="1:5" ht="18" x14ac:dyDescent="0.35">
      <c r="A1758" s="1" t="s">
        <v>1773</v>
      </c>
      <c r="B1758" s="1">
        <v>63</v>
      </c>
      <c r="C1758" s="1" t="s">
        <v>32</v>
      </c>
      <c r="D1758" s="1">
        <v>3</v>
      </c>
      <c r="E1758" s="1" t="s">
        <v>62</v>
      </c>
    </row>
    <row r="1759" spans="1:5" ht="18" x14ac:dyDescent="0.35">
      <c r="A1759" s="1" t="s">
        <v>1774</v>
      </c>
      <c r="B1759" s="1">
        <v>56</v>
      </c>
      <c r="C1759" s="1" t="s">
        <v>22</v>
      </c>
      <c r="D1759" s="1">
        <v>1</v>
      </c>
      <c r="E1759" s="1" t="s">
        <v>45</v>
      </c>
    </row>
    <row r="1760" spans="1:5" ht="18" x14ac:dyDescent="0.35">
      <c r="A1760" s="1" t="s">
        <v>1775</v>
      </c>
      <c r="B1760" s="1">
        <v>22</v>
      </c>
      <c r="C1760" s="1" t="s">
        <v>53</v>
      </c>
      <c r="D1760" s="1">
        <v>3</v>
      </c>
      <c r="E1760" s="1" t="s">
        <v>25</v>
      </c>
    </row>
    <row r="1761" spans="1:5" ht="18" x14ac:dyDescent="0.35">
      <c r="A1761" s="1" t="s">
        <v>1776</v>
      </c>
      <c r="B1761" s="1">
        <v>42</v>
      </c>
      <c r="C1761" s="1" t="s">
        <v>32</v>
      </c>
      <c r="D1761" s="1">
        <v>8</v>
      </c>
      <c r="E1761" s="1" t="s">
        <v>45</v>
      </c>
    </row>
    <row r="1762" spans="1:5" ht="18" x14ac:dyDescent="0.35">
      <c r="A1762" s="1" t="s">
        <v>1777</v>
      </c>
      <c r="B1762" s="1">
        <v>55</v>
      </c>
      <c r="C1762" s="1" t="s">
        <v>53</v>
      </c>
      <c r="D1762" s="1">
        <v>10</v>
      </c>
      <c r="E1762" s="1" t="s">
        <v>40</v>
      </c>
    </row>
    <row r="1763" spans="1:5" ht="18" x14ac:dyDescent="0.35">
      <c r="A1763" s="1" t="s">
        <v>1778</v>
      </c>
      <c r="B1763" s="1">
        <v>65</v>
      </c>
      <c r="C1763" s="1" t="s">
        <v>22</v>
      </c>
      <c r="D1763" s="1">
        <v>6</v>
      </c>
      <c r="E1763" s="1" t="s">
        <v>40</v>
      </c>
    </row>
    <row r="1764" spans="1:5" ht="18" x14ac:dyDescent="0.35">
      <c r="A1764" s="1">
        <v>99043747</v>
      </c>
      <c r="B1764" s="1">
        <v>72</v>
      </c>
      <c r="C1764" s="1" t="s">
        <v>53</v>
      </c>
      <c r="D1764" s="1">
        <v>5</v>
      </c>
      <c r="E1764" s="1" t="s">
        <v>40</v>
      </c>
    </row>
    <row r="1765" spans="1:5" ht="18" x14ac:dyDescent="0.35">
      <c r="A1765" s="1" t="s">
        <v>1779</v>
      </c>
      <c r="B1765" s="1">
        <v>36</v>
      </c>
      <c r="C1765" s="1" t="s">
        <v>32</v>
      </c>
      <c r="D1765" s="1">
        <v>9</v>
      </c>
      <c r="E1765" s="1" t="s">
        <v>45</v>
      </c>
    </row>
    <row r="1766" spans="1:5" ht="18" x14ac:dyDescent="0.35">
      <c r="A1766" s="1" t="s">
        <v>1780</v>
      </c>
      <c r="B1766" s="1">
        <v>46</v>
      </c>
      <c r="C1766" s="1" t="s">
        <v>22</v>
      </c>
      <c r="D1766" s="1">
        <v>0</v>
      </c>
      <c r="E1766" s="1" t="s">
        <v>45</v>
      </c>
    </row>
    <row r="1767" spans="1:5" ht="18" x14ac:dyDescent="0.35">
      <c r="A1767" s="1" t="s">
        <v>1781</v>
      </c>
      <c r="B1767" s="1">
        <v>44</v>
      </c>
      <c r="C1767" s="1" t="s">
        <v>22</v>
      </c>
      <c r="D1767" s="1">
        <v>8</v>
      </c>
      <c r="E1767" s="1" t="s">
        <v>40</v>
      </c>
    </row>
    <row r="1768" spans="1:5" ht="18" x14ac:dyDescent="0.35">
      <c r="A1768" s="1" t="s">
        <v>1782</v>
      </c>
      <c r="B1768" s="1">
        <v>46</v>
      </c>
      <c r="C1768" s="1" t="s">
        <v>53</v>
      </c>
      <c r="D1768" s="1">
        <v>1</v>
      </c>
      <c r="E1768" s="1" t="s">
        <v>45</v>
      </c>
    </row>
    <row r="1769" spans="1:5" ht="18" x14ac:dyDescent="0.35">
      <c r="A1769" s="1" t="s">
        <v>1783</v>
      </c>
      <c r="B1769" s="1">
        <v>73</v>
      </c>
      <c r="C1769" s="1" t="s">
        <v>53</v>
      </c>
      <c r="D1769" s="1">
        <v>8</v>
      </c>
      <c r="E1769" s="1" t="s">
        <v>45</v>
      </c>
    </row>
    <row r="1770" spans="1:5" ht="18" x14ac:dyDescent="0.35">
      <c r="A1770" s="1" t="s">
        <v>1784</v>
      </c>
      <c r="B1770" s="1">
        <v>56</v>
      </c>
      <c r="C1770" s="1" t="s">
        <v>53</v>
      </c>
      <c r="D1770" s="1">
        <v>2</v>
      </c>
      <c r="E1770" s="1" t="s">
        <v>45</v>
      </c>
    </row>
    <row r="1771" spans="1:5" ht="18" x14ac:dyDescent="0.35">
      <c r="A1771" s="1" t="s">
        <v>1785</v>
      </c>
      <c r="B1771" s="1">
        <v>64</v>
      </c>
      <c r="C1771" s="1" t="s">
        <v>22</v>
      </c>
      <c r="D1771" s="1">
        <v>7</v>
      </c>
      <c r="E1771" s="1" t="s">
        <v>25</v>
      </c>
    </row>
    <row r="1772" spans="1:5" ht="18" x14ac:dyDescent="0.35">
      <c r="A1772" s="1" t="s">
        <v>1786</v>
      </c>
      <c r="B1772" s="1">
        <v>27</v>
      </c>
      <c r="C1772" s="1" t="s">
        <v>53</v>
      </c>
      <c r="D1772" s="1">
        <v>0</v>
      </c>
      <c r="E1772" s="1" t="s">
        <v>25</v>
      </c>
    </row>
    <row r="1773" spans="1:5" ht="18" x14ac:dyDescent="0.35">
      <c r="A1773" s="1" t="s">
        <v>1787</v>
      </c>
      <c r="B1773" s="1">
        <v>57</v>
      </c>
      <c r="C1773" s="1" t="s">
        <v>32</v>
      </c>
      <c r="D1773" s="1">
        <v>1</v>
      </c>
      <c r="E1773" s="1" t="s">
        <v>40</v>
      </c>
    </row>
    <row r="1774" spans="1:5" ht="18" x14ac:dyDescent="0.35">
      <c r="A1774" s="1" t="s">
        <v>1788</v>
      </c>
      <c r="B1774" s="1">
        <v>61</v>
      </c>
      <c r="C1774" s="1" t="s">
        <v>32</v>
      </c>
      <c r="D1774" s="1">
        <v>9</v>
      </c>
      <c r="E1774" s="1" t="s">
        <v>45</v>
      </c>
    </row>
    <row r="1775" spans="1:5" ht="18" x14ac:dyDescent="0.35">
      <c r="A1775" s="1" t="s">
        <v>1789</v>
      </c>
      <c r="B1775" s="1">
        <v>52</v>
      </c>
      <c r="C1775" s="1" t="s">
        <v>32</v>
      </c>
      <c r="D1775" s="1">
        <v>4</v>
      </c>
      <c r="E1775" s="1" t="s">
        <v>45</v>
      </c>
    </row>
    <row r="1776" spans="1:5" ht="18" x14ac:dyDescent="0.35">
      <c r="A1776" s="1" t="s">
        <v>1790</v>
      </c>
      <c r="B1776" s="1">
        <v>50</v>
      </c>
      <c r="C1776" s="1" t="s">
        <v>32</v>
      </c>
      <c r="D1776" s="1">
        <v>1</v>
      </c>
      <c r="E1776" s="1" t="s">
        <v>45</v>
      </c>
    </row>
    <row r="1777" spans="1:5" ht="18" x14ac:dyDescent="0.35">
      <c r="A1777" s="1" t="s">
        <v>1791</v>
      </c>
      <c r="B1777" s="1">
        <v>53</v>
      </c>
      <c r="C1777" s="1" t="s">
        <v>53</v>
      </c>
      <c r="D1777" s="1">
        <v>6</v>
      </c>
      <c r="E1777" s="1" t="s">
        <v>62</v>
      </c>
    </row>
    <row r="1778" spans="1:5" ht="18" x14ac:dyDescent="0.35">
      <c r="A1778" s="1" t="s">
        <v>1792</v>
      </c>
      <c r="B1778" s="1">
        <v>50</v>
      </c>
      <c r="C1778" s="1" t="s">
        <v>53</v>
      </c>
      <c r="D1778" s="1">
        <v>5</v>
      </c>
      <c r="E1778" s="1" t="s">
        <v>45</v>
      </c>
    </row>
    <row r="1779" spans="1:5" ht="18" x14ac:dyDescent="0.35">
      <c r="A1779" s="1" t="s">
        <v>1793</v>
      </c>
      <c r="B1779" s="1">
        <v>66</v>
      </c>
      <c r="C1779" s="1" t="s">
        <v>22</v>
      </c>
      <c r="D1779" s="1">
        <v>4</v>
      </c>
      <c r="E1779" s="1" t="s">
        <v>25</v>
      </c>
    </row>
    <row r="1780" spans="1:5" ht="18" x14ac:dyDescent="0.35">
      <c r="A1780" s="1" t="s">
        <v>1794</v>
      </c>
      <c r="B1780" s="1">
        <v>28</v>
      </c>
      <c r="C1780" s="1" t="s">
        <v>53</v>
      </c>
      <c r="D1780" s="1">
        <v>0</v>
      </c>
      <c r="E1780" s="1" t="s">
        <v>62</v>
      </c>
    </row>
    <row r="1781" spans="1:5" ht="18" x14ac:dyDescent="0.35">
      <c r="A1781" s="1" t="s">
        <v>1795</v>
      </c>
      <c r="B1781" s="1">
        <v>34</v>
      </c>
      <c r="C1781" s="1" t="s">
        <v>32</v>
      </c>
      <c r="D1781" s="1">
        <v>7</v>
      </c>
      <c r="E1781" s="1" t="s">
        <v>62</v>
      </c>
    </row>
    <row r="1782" spans="1:5" ht="18" x14ac:dyDescent="0.35">
      <c r="A1782" s="1" t="s">
        <v>1796</v>
      </c>
      <c r="B1782" s="1">
        <v>68</v>
      </c>
      <c r="C1782" s="1" t="s">
        <v>53</v>
      </c>
      <c r="D1782" s="1">
        <v>1</v>
      </c>
      <c r="E1782" s="1" t="s">
        <v>40</v>
      </c>
    </row>
    <row r="1783" spans="1:5" ht="18" x14ac:dyDescent="0.35">
      <c r="A1783" s="1" t="s">
        <v>1797</v>
      </c>
      <c r="B1783" s="1">
        <v>32</v>
      </c>
      <c r="C1783" s="1" t="s">
        <v>53</v>
      </c>
      <c r="D1783" s="1">
        <v>4</v>
      </c>
      <c r="E1783" s="1" t="s">
        <v>25</v>
      </c>
    </row>
    <row r="1784" spans="1:5" ht="18" x14ac:dyDescent="0.35">
      <c r="A1784" s="1" t="s">
        <v>1798</v>
      </c>
      <c r="B1784" s="1">
        <v>45</v>
      </c>
      <c r="C1784" s="1" t="s">
        <v>22</v>
      </c>
      <c r="D1784" s="1">
        <v>1</v>
      </c>
      <c r="E1784" s="1" t="s">
        <v>25</v>
      </c>
    </row>
    <row r="1785" spans="1:5" ht="18" x14ac:dyDescent="0.35">
      <c r="A1785" s="1" t="s">
        <v>1799</v>
      </c>
      <c r="B1785" s="1">
        <v>40</v>
      </c>
      <c r="C1785" s="1" t="s">
        <v>32</v>
      </c>
      <c r="D1785" s="1">
        <v>0</v>
      </c>
      <c r="E1785" s="1" t="s">
        <v>40</v>
      </c>
    </row>
    <row r="1786" spans="1:5" ht="18" x14ac:dyDescent="0.35">
      <c r="A1786" s="1" t="s">
        <v>1800</v>
      </c>
      <c r="B1786" s="1">
        <v>19</v>
      </c>
      <c r="C1786" s="1" t="s">
        <v>53</v>
      </c>
      <c r="D1786" s="1">
        <v>6</v>
      </c>
      <c r="E1786" s="1" t="s">
        <v>25</v>
      </c>
    </row>
    <row r="1787" spans="1:5" ht="18" x14ac:dyDescent="0.35">
      <c r="A1787" s="1" t="s">
        <v>1801</v>
      </c>
      <c r="B1787" s="1">
        <v>71</v>
      </c>
      <c r="C1787" s="1" t="s">
        <v>53</v>
      </c>
      <c r="D1787" s="1">
        <v>2</v>
      </c>
      <c r="E1787" s="1" t="s">
        <v>45</v>
      </c>
    </row>
    <row r="1788" spans="1:5" ht="18" x14ac:dyDescent="0.35">
      <c r="A1788" s="1" t="s">
        <v>1802</v>
      </c>
      <c r="B1788" s="1">
        <v>53</v>
      </c>
      <c r="C1788" s="1" t="s">
        <v>32</v>
      </c>
      <c r="D1788" s="1">
        <v>6</v>
      </c>
      <c r="E1788" s="1" t="s">
        <v>25</v>
      </c>
    </row>
    <row r="1789" spans="1:5" ht="18" x14ac:dyDescent="0.35">
      <c r="A1789" s="1" t="s">
        <v>1803</v>
      </c>
      <c r="B1789" s="1">
        <v>40</v>
      </c>
      <c r="C1789" s="1" t="s">
        <v>32</v>
      </c>
      <c r="D1789" s="1">
        <v>8</v>
      </c>
      <c r="E1789" s="1" t="s">
        <v>40</v>
      </c>
    </row>
    <row r="1790" spans="1:5" ht="18" x14ac:dyDescent="0.35">
      <c r="A1790" s="1" t="s">
        <v>1804</v>
      </c>
      <c r="B1790" s="1">
        <v>29</v>
      </c>
      <c r="C1790" s="1" t="s">
        <v>53</v>
      </c>
      <c r="D1790" s="1">
        <v>2</v>
      </c>
      <c r="E1790" s="1" t="s">
        <v>25</v>
      </c>
    </row>
    <row r="1791" spans="1:5" ht="18" x14ac:dyDescent="0.35">
      <c r="A1791" s="1" t="s">
        <v>1805</v>
      </c>
      <c r="B1791" s="1">
        <v>45</v>
      </c>
      <c r="C1791" s="1" t="s">
        <v>53</v>
      </c>
      <c r="D1791" s="1">
        <v>9</v>
      </c>
      <c r="E1791" s="1" t="s">
        <v>45</v>
      </c>
    </row>
    <row r="1792" spans="1:5" ht="18" x14ac:dyDescent="0.35">
      <c r="A1792" s="1" t="s">
        <v>1806</v>
      </c>
      <c r="B1792" s="1">
        <v>64</v>
      </c>
      <c r="C1792" s="1" t="s">
        <v>22</v>
      </c>
      <c r="D1792" s="1">
        <v>8</v>
      </c>
      <c r="E1792" s="1" t="s">
        <v>25</v>
      </c>
    </row>
    <row r="1793" spans="1:5" ht="18" x14ac:dyDescent="0.35">
      <c r="A1793" s="1" t="s">
        <v>1807</v>
      </c>
      <c r="B1793" s="1">
        <v>42</v>
      </c>
      <c r="C1793" s="1" t="s">
        <v>53</v>
      </c>
      <c r="D1793" s="1">
        <v>9</v>
      </c>
      <c r="E1793" s="1" t="s">
        <v>25</v>
      </c>
    </row>
    <row r="1794" spans="1:5" ht="18" x14ac:dyDescent="0.35">
      <c r="A1794" s="1" t="s">
        <v>1808</v>
      </c>
      <c r="B1794" s="1">
        <v>53</v>
      </c>
      <c r="C1794" s="1" t="s">
        <v>53</v>
      </c>
      <c r="D1794" s="1">
        <v>2</v>
      </c>
      <c r="E1794" s="1" t="s">
        <v>25</v>
      </c>
    </row>
    <row r="1795" spans="1:5" ht="18" x14ac:dyDescent="0.35">
      <c r="A1795" s="1" t="s">
        <v>1809</v>
      </c>
      <c r="B1795" s="1">
        <v>56</v>
      </c>
      <c r="C1795" s="1" t="s">
        <v>32</v>
      </c>
      <c r="D1795" s="1">
        <v>3</v>
      </c>
      <c r="E1795" s="1" t="s">
        <v>40</v>
      </c>
    </row>
    <row r="1796" spans="1:5" ht="18" x14ac:dyDescent="0.35">
      <c r="A1796" s="1" t="s">
        <v>1810</v>
      </c>
      <c r="B1796" s="1">
        <v>52</v>
      </c>
      <c r="C1796" s="1" t="s">
        <v>32</v>
      </c>
      <c r="D1796" s="1">
        <v>0</v>
      </c>
      <c r="E1796" s="1" t="s">
        <v>25</v>
      </c>
    </row>
    <row r="1797" spans="1:5" ht="18" x14ac:dyDescent="0.35">
      <c r="A1797" s="1" t="s">
        <v>1811</v>
      </c>
      <c r="B1797" s="1">
        <v>18</v>
      </c>
      <c r="C1797" s="1" t="s">
        <v>22</v>
      </c>
      <c r="D1797" s="1">
        <v>5</v>
      </c>
      <c r="E1797" s="1" t="s">
        <v>25</v>
      </c>
    </row>
    <row r="1798" spans="1:5" ht="18" x14ac:dyDescent="0.35">
      <c r="A1798" s="1" t="s">
        <v>1812</v>
      </c>
      <c r="B1798" s="1">
        <v>45</v>
      </c>
      <c r="C1798" s="1" t="s">
        <v>32</v>
      </c>
      <c r="D1798" s="1">
        <v>3</v>
      </c>
      <c r="E1798" s="1" t="s">
        <v>45</v>
      </c>
    </row>
    <row r="1799" spans="1:5" ht="18" x14ac:dyDescent="0.35">
      <c r="A1799" s="1" t="s">
        <v>1813</v>
      </c>
      <c r="B1799" s="1">
        <v>37</v>
      </c>
      <c r="C1799" s="1" t="s">
        <v>53</v>
      </c>
      <c r="D1799" s="1">
        <v>9</v>
      </c>
      <c r="E1799" s="1" t="s">
        <v>45</v>
      </c>
    </row>
    <row r="1800" spans="1:5" ht="18" x14ac:dyDescent="0.35">
      <c r="A1800" s="1" t="s">
        <v>1814</v>
      </c>
      <c r="B1800" s="1">
        <v>21</v>
      </c>
      <c r="C1800" s="1" t="s">
        <v>53</v>
      </c>
      <c r="D1800" s="1">
        <v>1</v>
      </c>
      <c r="E1800" s="1" t="s">
        <v>45</v>
      </c>
    </row>
    <row r="1801" spans="1:5" ht="18" x14ac:dyDescent="0.35">
      <c r="A1801" s="1" t="s">
        <v>1815</v>
      </c>
      <c r="B1801" s="1">
        <v>41</v>
      </c>
      <c r="C1801" s="1" t="s">
        <v>22</v>
      </c>
      <c r="D1801" s="1">
        <v>3</v>
      </c>
      <c r="E1801" s="1" t="s">
        <v>40</v>
      </c>
    </row>
    <row r="1802" spans="1:5" ht="18" x14ac:dyDescent="0.35">
      <c r="A1802" s="1" t="s">
        <v>1816</v>
      </c>
      <c r="B1802" s="1">
        <v>30</v>
      </c>
      <c r="C1802" s="1" t="s">
        <v>53</v>
      </c>
      <c r="D1802" s="1">
        <v>7</v>
      </c>
      <c r="E1802" s="1" t="s">
        <v>25</v>
      </c>
    </row>
    <row r="1803" spans="1:5" ht="18" x14ac:dyDescent="0.35">
      <c r="A1803" s="1" t="s">
        <v>1817</v>
      </c>
      <c r="B1803" s="1">
        <v>40</v>
      </c>
      <c r="C1803" s="1" t="s">
        <v>53</v>
      </c>
      <c r="D1803" s="1">
        <v>6</v>
      </c>
      <c r="E1803" s="1" t="s">
        <v>45</v>
      </c>
    </row>
    <row r="1804" spans="1:5" ht="18" x14ac:dyDescent="0.35">
      <c r="A1804" s="1" t="s">
        <v>1818</v>
      </c>
      <c r="B1804" s="1">
        <v>63</v>
      </c>
      <c r="C1804" s="1" t="s">
        <v>32</v>
      </c>
      <c r="D1804" s="1">
        <v>5</v>
      </c>
      <c r="E1804" s="1" t="s">
        <v>25</v>
      </c>
    </row>
    <row r="1805" spans="1:5" ht="18" x14ac:dyDescent="0.35">
      <c r="A1805" s="1" t="s">
        <v>1819</v>
      </c>
      <c r="B1805" s="1">
        <v>37</v>
      </c>
      <c r="C1805" s="1" t="s">
        <v>22</v>
      </c>
      <c r="D1805" s="1">
        <v>6</v>
      </c>
      <c r="E1805" s="1" t="s">
        <v>45</v>
      </c>
    </row>
    <row r="1806" spans="1:5" ht="18" x14ac:dyDescent="0.35">
      <c r="A1806" s="1" t="s">
        <v>1820</v>
      </c>
      <c r="B1806" s="1">
        <v>40</v>
      </c>
      <c r="C1806" s="1" t="s">
        <v>32</v>
      </c>
      <c r="D1806" s="1">
        <v>6</v>
      </c>
      <c r="E1806" s="1" t="s">
        <v>40</v>
      </c>
    </row>
    <row r="1807" spans="1:5" ht="18" x14ac:dyDescent="0.35">
      <c r="A1807" s="1" t="s">
        <v>1821</v>
      </c>
      <c r="B1807" s="1">
        <v>41</v>
      </c>
      <c r="C1807" s="1" t="s">
        <v>22</v>
      </c>
      <c r="D1807" s="1">
        <v>9</v>
      </c>
      <c r="E1807" s="1" t="s">
        <v>45</v>
      </c>
    </row>
    <row r="1808" spans="1:5" ht="18" x14ac:dyDescent="0.35">
      <c r="A1808" s="1" t="s">
        <v>1822</v>
      </c>
      <c r="B1808" s="1">
        <v>57</v>
      </c>
      <c r="C1808" s="1" t="s">
        <v>53</v>
      </c>
      <c r="D1808" s="1">
        <v>7</v>
      </c>
      <c r="E1808" s="1" t="s">
        <v>62</v>
      </c>
    </row>
    <row r="1809" spans="1:5" ht="18" x14ac:dyDescent="0.35">
      <c r="A1809" s="2" t="s">
        <v>1823</v>
      </c>
      <c r="B1809" s="1">
        <v>59</v>
      </c>
      <c r="C1809" s="1" t="s">
        <v>22</v>
      </c>
      <c r="D1809" s="1">
        <v>4</v>
      </c>
      <c r="E1809" s="1" t="s">
        <v>45</v>
      </c>
    </row>
    <row r="1810" spans="1:5" ht="18" x14ac:dyDescent="0.35">
      <c r="A1810" s="1" t="s">
        <v>1824</v>
      </c>
      <c r="B1810" s="1">
        <v>29</v>
      </c>
      <c r="C1810" s="1" t="s">
        <v>32</v>
      </c>
      <c r="D1810" s="1">
        <v>1</v>
      </c>
      <c r="E1810" s="1" t="s">
        <v>45</v>
      </c>
    </row>
    <row r="1811" spans="1:5" ht="18" x14ac:dyDescent="0.35">
      <c r="A1811" s="1" t="s">
        <v>1825</v>
      </c>
      <c r="B1811" s="1">
        <v>22</v>
      </c>
      <c r="C1811" s="1" t="s">
        <v>53</v>
      </c>
      <c r="D1811" s="1">
        <v>0</v>
      </c>
      <c r="E1811" s="1" t="s">
        <v>25</v>
      </c>
    </row>
    <row r="1812" spans="1:5" ht="18" x14ac:dyDescent="0.35">
      <c r="A1812" s="1" t="s">
        <v>1826</v>
      </c>
      <c r="B1812" s="1">
        <v>30</v>
      </c>
      <c r="C1812" s="1" t="s">
        <v>22</v>
      </c>
      <c r="D1812" s="1">
        <v>5</v>
      </c>
      <c r="E1812" s="1" t="s">
        <v>62</v>
      </c>
    </row>
    <row r="1813" spans="1:5" ht="18" x14ac:dyDescent="0.35">
      <c r="A1813" s="1" t="s">
        <v>1827</v>
      </c>
      <c r="B1813" s="1">
        <v>42</v>
      </c>
      <c r="C1813" s="1" t="s">
        <v>22</v>
      </c>
      <c r="D1813" s="1">
        <v>9</v>
      </c>
      <c r="E1813" s="1" t="s">
        <v>45</v>
      </c>
    </row>
    <row r="1814" spans="1:5" ht="18" x14ac:dyDescent="0.35">
      <c r="A1814" s="1" t="s">
        <v>1828</v>
      </c>
      <c r="B1814" s="1">
        <v>26</v>
      </c>
      <c r="C1814" s="1" t="s">
        <v>53</v>
      </c>
      <c r="D1814" s="1">
        <v>1</v>
      </c>
      <c r="E1814" s="1" t="s">
        <v>25</v>
      </c>
    </row>
    <row r="1815" spans="1:5" ht="18" x14ac:dyDescent="0.35">
      <c r="A1815" s="1" t="s">
        <v>1829</v>
      </c>
      <c r="B1815" s="1">
        <v>21</v>
      </c>
      <c r="C1815" s="1" t="s">
        <v>22</v>
      </c>
      <c r="D1815" s="1">
        <v>3</v>
      </c>
      <c r="E1815" s="1" t="s">
        <v>40</v>
      </c>
    </row>
    <row r="1816" spans="1:5" ht="18" x14ac:dyDescent="0.35">
      <c r="A1816" s="1" t="s">
        <v>1830</v>
      </c>
      <c r="B1816" s="1">
        <v>21</v>
      </c>
      <c r="C1816" s="1" t="s">
        <v>32</v>
      </c>
      <c r="D1816" s="1">
        <v>2</v>
      </c>
      <c r="E1816" s="1" t="s">
        <v>25</v>
      </c>
    </row>
    <row r="1817" spans="1:5" ht="18" x14ac:dyDescent="0.35">
      <c r="A1817" s="1" t="s">
        <v>1831</v>
      </c>
      <c r="B1817" s="1">
        <v>38</v>
      </c>
      <c r="C1817" s="1" t="s">
        <v>22</v>
      </c>
      <c r="D1817" s="1">
        <v>7</v>
      </c>
      <c r="E1817" s="1" t="s">
        <v>25</v>
      </c>
    </row>
    <row r="1818" spans="1:5" ht="18" x14ac:dyDescent="0.35">
      <c r="A1818" s="1">
        <v>85333826</v>
      </c>
      <c r="B1818" s="1">
        <v>53</v>
      </c>
      <c r="C1818" s="1" t="s">
        <v>53</v>
      </c>
      <c r="D1818" s="1">
        <v>10</v>
      </c>
      <c r="E1818" s="1" t="s">
        <v>62</v>
      </c>
    </row>
    <row r="1819" spans="1:5" ht="18" x14ac:dyDescent="0.35">
      <c r="A1819" s="1" t="s">
        <v>1832</v>
      </c>
      <c r="B1819" s="1">
        <v>55</v>
      </c>
      <c r="C1819" s="1" t="s">
        <v>53</v>
      </c>
      <c r="D1819" s="1">
        <v>7</v>
      </c>
      <c r="E1819" s="1" t="s">
        <v>25</v>
      </c>
    </row>
    <row r="1820" spans="1:5" ht="18" x14ac:dyDescent="0.35">
      <c r="A1820" s="1" t="s">
        <v>1833</v>
      </c>
      <c r="B1820" s="1">
        <v>74</v>
      </c>
      <c r="C1820" s="1" t="s">
        <v>22</v>
      </c>
      <c r="D1820" s="1">
        <v>6</v>
      </c>
      <c r="E1820" s="1" t="s">
        <v>25</v>
      </c>
    </row>
    <row r="1821" spans="1:5" ht="18" x14ac:dyDescent="0.35">
      <c r="A1821" s="1" t="s">
        <v>1834</v>
      </c>
      <c r="B1821" s="1">
        <v>28</v>
      </c>
      <c r="C1821" s="1" t="s">
        <v>32</v>
      </c>
      <c r="D1821" s="1">
        <v>1</v>
      </c>
      <c r="E1821" s="1" t="s">
        <v>62</v>
      </c>
    </row>
    <row r="1822" spans="1:5" ht="18" x14ac:dyDescent="0.35">
      <c r="A1822" s="1" t="s">
        <v>1835</v>
      </c>
      <c r="B1822" s="1">
        <v>34</v>
      </c>
      <c r="C1822" s="1" t="s">
        <v>53</v>
      </c>
      <c r="D1822" s="1">
        <v>1</v>
      </c>
      <c r="E1822" s="1" t="s">
        <v>45</v>
      </c>
    </row>
    <row r="1823" spans="1:5" ht="18" x14ac:dyDescent="0.35">
      <c r="A1823" s="1" t="s">
        <v>1836</v>
      </c>
      <c r="B1823" s="1">
        <v>61</v>
      </c>
      <c r="C1823" s="1" t="s">
        <v>32</v>
      </c>
      <c r="D1823" s="1">
        <v>7</v>
      </c>
      <c r="E1823" s="1" t="s">
        <v>40</v>
      </c>
    </row>
    <row r="1824" spans="1:5" ht="18" x14ac:dyDescent="0.35">
      <c r="A1824" s="1" t="s">
        <v>1837</v>
      </c>
      <c r="B1824" s="1">
        <v>53</v>
      </c>
      <c r="C1824" s="1" t="s">
        <v>22</v>
      </c>
      <c r="D1824" s="1">
        <v>9</v>
      </c>
      <c r="E1824" s="1" t="s">
        <v>62</v>
      </c>
    </row>
    <row r="1825" spans="1:5" ht="18" x14ac:dyDescent="0.35">
      <c r="A1825" s="1" t="s">
        <v>1838</v>
      </c>
      <c r="B1825" s="1">
        <v>51</v>
      </c>
      <c r="C1825" s="1" t="s">
        <v>22</v>
      </c>
      <c r="D1825" s="1">
        <v>4</v>
      </c>
      <c r="E1825" s="1" t="s">
        <v>25</v>
      </c>
    </row>
    <row r="1826" spans="1:5" ht="18" x14ac:dyDescent="0.35">
      <c r="A1826" s="1" t="s">
        <v>1839</v>
      </c>
      <c r="B1826" s="1">
        <v>34</v>
      </c>
      <c r="C1826" s="1" t="s">
        <v>32</v>
      </c>
      <c r="D1826" s="1">
        <v>5</v>
      </c>
      <c r="E1826" s="1" t="s">
        <v>62</v>
      </c>
    </row>
    <row r="1827" spans="1:5" ht="18" x14ac:dyDescent="0.35">
      <c r="A1827" s="1" t="s">
        <v>1840</v>
      </c>
      <c r="B1827" s="1">
        <v>60</v>
      </c>
      <c r="C1827" s="1" t="s">
        <v>53</v>
      </c>
      <c r="D1827" s="1">
        <v>2</v>
      </c>
      <c r="E1827" s="1" t="s">
        <v>45</v>
      </c>
    </row>
    <row r="1828" spans="1:5" ht="18" x14ac:dyDescent="0.35">
      <c r="A1828" s="1" t="s">
        <v>1841</v>
      </c>
      <c r="B1828" s="1">
        <v>36</v>
      </c>
      <c r="C1828" s="1" t="s">
        <v>32</v>
      </c>
      <c r="D1828" s="1">
        <v>9</v>
      </c>
      <c r="E1828" s="1" t="s">
        <v>45</v>
      </c>
    </row>
    <row r="1829" spans="1:5" ht="18" x14ac:dyDescent="0.35">
      <c r="A1829" s="1" t="s">
        <v>1842</v>
      </c>
      <c r="B1829" s="1">
        <v>63</v>
      </c>
      <c r="C1829" s="1" t="s">
        <v>32</v>
      </c>
      <c r="D1829" s="1">
        <v>5</v>
      </c>
      <c r="E1829" s="1" t="s">
        <v>25</v>
      </c>
    </row>
    <row r="1830" spans="1:5" ht="18" x14ac:dyDescent="0.35">
      <c r="A1830" s="1" t="s">
        <v>1843</v>
      </c>
      <c r="B1830" s="1">
        <v>68</v>
      </c>
      <c r="C1830" s="1" t="s">
        <v>32</v>
      </c>
      <c r="D1830" s="1">
        <v>1</v>
      </c>
      <c r="E1830" s="1" t="s">
        <v>45</v>
      </c>
    </row>
    <row r="1831" spans="1:5" ht="18" x14ac:dyDescent="0.35">
      <c r="A1831" s="1" t="s">
        <v>1844</v>
      </c>
      <c r="B1831" s="1">
        <v>34</v>
      </c>
      <c r="C1831" s="1" t="s">
        <v>32</v>
      </c>
      <c r="D1831" s="1">
        <v>8</v>
      </c>
      <c r="E1831" s="1" t="s">
        <v>25</v>
      </c>
    </row>
    <row r="1832" spans="1:5" ht="18" x14ac:dyDescent="0.35">
      <c r="A1832" s="1" t="s">
        <v>1845</v>
      </c>
      <c r="B1832" s="1">
        <v>18</v>
      </c>
      <c r="C1832" s="1" t="s">
        <v>53</v>
      </c>
      <c r="D1832" s="1">
        <v>8</v>
      </c>
      <c r="E1832" s="1" t="s">
        <v>40</v>
      </c>
    </row>
    <row r="1833" spans="1:5" ht="18" x14ac:dyDescent="0.35">
      <c r="A1833" s="1" t="s">
        <v>1846</v>
      </c>
      <c r="B1833" s="1">
        <v>70</v>
      </c>
      <c r="C1833" s="1" t="s">
        <v>53</v>
      </c>
      <c r="D1833" s="1">
        <v>10</v>
      </c>
      <c r="E1833" s="1" t="s">
        <v>25</v>
      </c>
    </row>
    <row r="1834" spans="1:5" ht="18" x14ac:dyDescent="0.35">
      <c r="A1834" s="1" t="s">
        <v>1847</v>
      </c>
      <c r="B1834" s="1">
        <v>43</v>
      </c>
      <c r="C1834" s="1" t="s">
        <v>32</v>
      </c>
      <c r="D1834" s="1">
        <v>1</v>
      </c>
      <c r="E1834" s="1" t="s">
        <v>45</v>
      </c>
    </row>
    <row r="1835" spans="1:5" ht="18" x14ac:dyDescent="0.35">
      <c r="A1835" s="1" t="s">
        <v>1848</v>
      </c>
      <c r="B1835" s="1">
        <v>59</v>
      </c>
      <c r="C1835" s="1" t="s">
        <v>32</v>
      </c>
      <c r="D1835" s="1">
        <v>0</v>
      </c>
      <c r="E1835" s="1" t="s">
        <v>40</v>
      </c>
    </row>
    <row r="1836" spans="1:5" ht="18" x14ac:dyDescent="0.35">
      <c r="A1836" s="2" t="s">
        <v>1849</v>
      </c>
      <c r="B1836" s="1">
        <v>45</v>
      </c>
      <c r="C1836" s="1" t="s">
        <v>53</v>
      </c>
      <c r="D1836" s="1">
        <v>10</v>
      </c>
      <c r="E1836" s="1" t="s">
        <v>40</v>
      </c>
    </row>
    <row r="1837" spans="1:5" ht="18" x14ac:dyDescent="0.35">
      <c r="A1837" s="1" t="s">
        <v>1850</v>
      </c>
      <c r="B1837" s="1">
        <v>54</v>
      </c>
      <c r="C1837" s="1" t="s">
        <v>32</v>
      </c>
      <c r="D1837" s="1">
        <v>2</v>
      </c>
      <c r="E1837" s="1" t="s">
        <v>40</v>
      </c>
    </row>
    <row r="1838" spans="1:5" ht="18" x14ac:dyDescent="0.35">
      <c r="A1838" s="1" t="s">
        <v>1851</v>
      </c>
      <c r="B1838" s="1">
        <v>44</v>
      </c>
      <c r="C1838" s="1" t="s">
        <v>22</v>
      </c>
      <c r="D1838" s="1">
        <v>10</v>
      </c>
      <c r="E1838" s="1" t="s">
        <v>25</v>
      </c>
    </row>
    <row r="1839" spans="1:5" ht="18" x14ac:dyDescent="0.35">
      <c r="A1839" s="1" t="s">
        <v>1852</v>
      </c>
      <c r="B1839" s="1">
        <v>41</v>
      </c>
      <c r="C1839" s="1" t="s">
        <v>53</v>
      </c>
      <c r="D1839" s="1">
        <v>5</v>
      </c>
      <c r="E1839" s="1" t="s">
        <v>25</v>
      </c>
    </row>
    <row r="1840" spans="1:5" ht="18" x14ac:dyDescent="0.35">
      <c r="A1840" s="1" t="s">
        <v>1853</v>
      </c>
      <c r="B1840" s="1">
        <v>73</v>
      </c>
      <c r="C1840" s="1" t="s">
        <v>53</v>
      </c>
      <c r="D1840" s="1">
        <v>1</v>
      </c>
      <c r="E1840" s="1" t="s">
        <v>40</v>
      </c>
    </row>
    <row r="1841" spans="1:5" ht="18" x14ac:dyDescent="0.35">
      <c r="A1841" s="1" t="s">
        <v>1854</v>
      </c>
      <c r="B1841" s="1">
        <v>74</v>
      </c>
      <c r="C1841" s="1" t="s">
        <v>53</v>
      </c>
      <c r="D1841" s="1">
        <v>7</v>
      </c>
      <c r="E1841" s="1" t="s">
        <v>62</v>
      </c>
    </row>
    <row r="1842" spans="1:5" ht="18" x14ac:dyDescent="0.35">
      <c r="A1842" s="1" t="s">
        <v>1855</v>
      </c>
      <c r="B1842" s="1">
        <v>26</v>
      </c>
      <c r="C1842" s="1" t="s">
        <v>53</v>
      </c>
      <c r="D1842" s="1">
        <v>5</v>
      </c>
      <c r="E1842" s="1" t="s">
        <v>40</v>
      </c>
    </row>
    <row r="1843" spans="1:5" ht="18" x14ac:dyDescent="0.35">
      <c r="A1843" s="1" t="s">
        <v>1856</v>
      </c>
      <c r="B1843" s="1">
        <v>63</v>
      </c>
      <c r="C1843" s="1" t="s">
        <v>22</v>
      </c>
      <c r="D1843" s="1">
        <v>5</v>
      </c>
      <c r="E1843" s="1" t="s">
        <v>25</v>
      </c>
    </row>
    <row r="1844" spans="1:5" ht="18" x14ac:dyDescent="0.35">
      <c r="A1844" s="1" t="s">
        <v>1857</v>
      </c>
      <c r="B1844" s="1">
        <v>41</v>
      </c>
      <c r="C1844" s="1" t="s">
        <v>22</v>
      </c>
      <c r="D1844" s="1">
        <v>2</v>
      </c>
      <c r="E1844" s="1" t="s">
        <v>25</v>
      </c>
    </row>
    <row r="1845" spans="1:5" ht="18" x14ac:dyDescent="0.35">
      <c r="A1845" s="1" t="s">
        <v>1858</v>
      </c>
      <c r="B1845" s="1">
        <v>19</v>
      </c>
      <c r="C1845" s="1" t="s">
        <v>53</v>
      </c>
      <c r="D1845" s="1">
        <v>1</v>
      </c>
      <c r="E1845" s="1" t="s">
        <v>62</v>
      </c>
    </row>
    <row r="1846" spans="1:5" ht="18" x14ac:dyDescent="0.35">
      <c r="A1846" s="1" t="s">
        <v>1859</v>
      </c>
      <c r="B1846" s="1">
        <v>44</v>
      </c>
      <c r="C1846" s="1" t="s">
        <v>32</v>
      </c>
      <c r="D1846" s="1">
        <v>1</v>
      </c>
      <c r="E1846" s="1" t="s">
        <v>40</v>
      </c>
    </row>
    <row r="1847" spans="1:5" ht="18" x14ac:dyDescent="0.35">
      <c r="A1847" s="1" t="s">
        <v>1860</v>
      </c>
      <c r="B1847" s="1">
        <v>56</v>
      </c>
      <c r="C1847" s="1" t="s">
        <v>32</v>
      </c>
      <c r="D1847" s="1">
        <v>6</v>
      </c>
      <c r="E1847" s="1" t="s">
        <v>62</v>
      </c>
    </row>
    <row r="1848" spans="1:5" ht="18" x14ac:dyDescent="0.35">
      <c r="A1848" s="1" t="s">
        <v>1861</v>
      </c>
      <c r="B1848" s="1">
        <v>26</v>
      </c>
      <c r="C1848" s="1" t="s">
        <v>32</v>
      </c>
      <c r="D1848" s="1">
        <v>3</v>
      </c>
      <c r="E1848" s="1" t="s">
        <v>25</v>
      </c>
    </row>
    <row r="1849" spans="1:5" ht="18" x14ac:dyDescent="0.35">
      <c r="A1849" s="1" t="s">
        <v>1862</v>
      </c>
      <c r="B1849" s="1">
        <v>18</v>
      </c>
      <c r="C1849" s="1" t="s">
        <v>22</v>
      </c>
      <c r="D1849" s="1">
        <v>1</v>
      </c>
      <c r="E1849" s="1" t="s">
        <v>62</v>
      </c>
    </row>
    <row r="1850" spans="1:5" ht="18" x14ac:dyDescent="0.35">
      <c r="A1850" s="1" t="s">
        <v>1863</v>
      </c>
      <c r="B1850" s="1">
        <v>41</v>
      </c>
      <c r="C1850" s="1" t="s">
        <v>53</v>
      </c>
      <c r="D1850" s="1">
        <v>0</v>
      </c>
      <c r="E1850" s="1" t="s">
        <v>62</v>
      </c>
    </row>
    <row r="1851" spans="1:5" ht="18" x14ac:dyDescent="0.35">
      <c r="A1851" s="1" t="s">
        <v>1864</v>
      </c>
      <c r="B1851" s="1">
        <v>46</v>
      </c>
      <c r="C1851" s="1" t="s">
        <v>32</v>
      </c>
      <c r="D1851" s="1">
        <v>0</v>
      </c>
      <c r="E1851" s="1" t="s">
        <v>25</v>
      </c>
    </row>
    <row r="1852" spans="1:5" ht="18" x14ac:dyDescent="0.35">
      <c r="A1852" s="1" t="s">
        <v>1865</v>
      </c>
      <c r="B1852" s="1">
        <v>50</v>
      </c>
      <c r="C1852" s="1" t="s">
        <v>22</v>
      </c>
      <c r="D1852" s="1">
        <v>4</v>
      </c>
      <c r="E1852" s="1" t="s">
        <v>25</v>
      </c>
    </row>
    <row r="1853" spans="1:5" ht="18" x14ac:dyDescent="0.35">
      <c r="A1853" s="1" t="s">
        <v>1866</v>
      </c>
      <c r="B1853" s="1">
        <v>65</v>
      </c>
      <c r="C1853" s="1" t="s">
        <v>22</v>
      </c>
      <c r="D1853" s="1">
        <v>6</v>
      </c>
      <c r="E1853" s="1" t="s">
        <v>62</v>
      </c>
    </row>
    <row r="1854" spans="1:5" ht="18" x14ac:dyDescent="0.35">
      <c r="A1854" s="1" t="s">
        <v>1867</v>
      </c>
      <c r="B1854" s="1">
        <v>41</v>
      </c>
      <c r="C1854" s="1" t="s">
        <v>32</v>
      </c>
      <c r="D1854" s="1">
        <v>3</v>
      </c>
      <c r="E1854" s="1" t="s">
        <v>45</v>
      </c>
    </row>
    <row r="1855" spans="1:5" ht="18" x14ac:dyDescent="0.35">
      <c r="A1855" s="1" t="s">
        <v>1868</v>
      </c>
      <c r="B1855" s="1">
        <v>19</v>
      </c>
      <c r="C1855" s="1" t="s">
        <v>22</v>
      </c>
      <c r="D1855" s="1">
        <v>2</v>
      </c>
      <c r="E1855" s="1" t="s">
        <v>45</v>
      </c>
    </row>
    <row r="1856" spans="1:5" ht="18" x14ac:dyDescent="0.35">
      <c r="A1856" s="1" t="s">
        <v>1869</v>
      </c>
      <c r="B1856" s="1">
        <v>44</v>
      </c>
      <c r="C1856" s="1" t="s">
        <v>53</v>
      </c>
      <c r="D1856" s="1">
        <v>4</v>
      </c>
      <c r="E1856" s="1" t="s">
        <v>45</v>
      </c>
    </row>
    <row r="1857" spans="1:5" ht="18" x14ac:dyDescent="0.35">
      <c r="A1857" s="1" t="s">
        <v>1870</v>
      </c>
      <c r="B1857" s="1">
        <v>25</v>
      </c>
      <c r="C1857" s="1" t="s">
        <v>22</v>
      </c>
      <c r="D1857" s="1">
        <v>5</v>
      </c>
      <c r="E1857" s="1" t="s">
        <v>25</v>
      </c>
    </row>
    <row r="1858" spans="1:5" ht="18" x14ac:dyDescent="0.35">
      <c r="A1858" s="1" t="s">
        <v>1871</v>
      </c>
      <c r="B1858" s="1">
        <v>56</v>
      </c>
      <c r="C1858" s="1" t="s">
        <v>22</v>
      </c>
      <c r="D1858" s="1">
        <v>0</v>
      </c>
      <c r="E1858" s="1" t="s">
        <v>45</v>
      </c>
    </row>
    <row r="1859" spans="1:5" ht="18" x14ac:dyDescent="0.35">
      <c r="A1859" s="1" t="s">
        <v>1872</v>
      </c>
      <c r="B1859" s="1">
        <v>46</v>
      </c>
      <c r="C1859" s="1" t="s">
        <v>32</v>
      </c>
      <c r="D1859" s="1">
        <v>8</v>
      </c>
      <c r="E1859" s="1" t="s">
        <v>45</v>
      </c>
    </row>
    <row r="1860" spans="1:5" ht="18" x14ac:dyDescent="0.35">
      <c r="A1860" s="1" t="s">
        <v>1873</v>
      </c>
      <c r="B1860" s="1">
        <v>43</v>
      </c>
      <c r="C1860" s="1" t="s">
        <v>53</v>
      </c>
      <c r="D1860" s="1">
        <v>6</v>
      </c>
      <c r="E1860" s="1" t="s">
        <v>62</v>
      </c>
    </row>
    <row r="1861" spans="1:5" ht="18" x14ac:dyDescent="0.35">
      <c r="A1861" s="1" t="s">
        <v>1874</v>
      </c>
      <c r="B1861" s="1">
        <v>73</v>
      </c>
      <c r="C1861" s="1" t="s">
        <v>53</v>
      </c>
      <c r="D1861" s="1">
        <v>9</v>
      </c>
      <c r="E1861" s="1" t="s">
        <v>25</v>
      </c>
    </row>
    <row r="1862" spans="1:5" ht="18" x14ac:dyDescent="0.35">
      <c r="A1862" s="1" t="s">
        <v>1875</v>
      </c>
      <c r="B1862" s="1">
        <v>34</v>
      </c>
      <c r="C1862" s="1" t="s">
        <v>53</v>
      </c>
      <c r="D1862" s="1">
        <v>4</v>
      </c>
      <c r="E1862" s="1" t="s">
        <v>25</v>
      </c>
    </row>
    <row r="1863" spans="1:5" ht="18" x14ac:dyDescent="0.35">
      <c r="A1863" s="1" t="s">
        <v>1876</v>
      </c>
      <c r="B1863" s="1">
        <v>53</v>
      </c>
      <c r="C1863" s="1" t="s">
        <v>22</v>
      </c>
      <c r="D1863" s="1">
        <v>6</v>
      </c>
      <c r="E1863" s="1" t="s">
        <v>25</v>
      </c>
    </row>
    <row r="1864" spans="1:5" ht="18" x14ac:dyDescent="0.35">
      <c r="A1864" s="1" t="s">
        <v>1877</v>
      </c>
      <c r="B1864" s="1">
        <v>41</v>
      </c>
      <c r="C1864" s="1" t="s">
        <v>32</v>
      </c>
      <c r="D1864" s="1">
        <v>9</v>
      </c>
      <c r="E1864" s="1" t="s">
        <v>25</v>
      </c>
    </row>
    <row r="1865" spans="1:5" ht="18" x14ac:dyDescent="0.35">
      <c r="A1865" s="1" t="s">
        <v>1878</v>
      </c>
      <c r="B1865" s="1">
        <v>52</v>
      </c>
      <c r="C1865" s="1" t="s">
        <v>53</v>
      </c>
      <c r="D1865" s="1">
        <v>8</v>
      </c>
      <c r="E1865" s="1" t="s">
        <v>62</v>
      </c>
    </row>
    <row r="1866" spans="1:5" ht="18" x14ac:dyDescent="0.35">
      <c r="A1866" s="1" t="s">
        <v>1879</v>
      </c>
      <c r="B1866" s="1">
        <v>20</v>
      </c>
      <c r="C1866" s="1" t="s">
        <v>22</v>
      </c>
      <c r="D1866" s="1">
        <v>2</v>
      </c>
      <c r="E1866" s="1" t="s">
        <v>45</v>
      </c>
    </row>
    <row r="1867" spans="1:5" ht="18" x14ac:dyDescent="0.35">
      <c r="A1867" s="1" t="s">
        <v>1880</v>
      </c>
      <c r="B1867" s="1">
        <v>25</v>
      </c>
      <c r="C1867" s="1" t="s">
        <v>53</v>
      </c>
      <c r="D1867" s="1">
        <v>9</v>
      </c>
      <c r="E1867" s="1" t="s">
        <v>45</v>
      </c>
    </row>
    <row r="1868" spans="1:5" ht="18" x14ac:dyDescent="0.35">
      <c r="A1868" s="1" t="s">
        <v>1881</v>
      </c>
      <c r="B1868" s="1">
        <v>22</v>
      </c>
      <c r="C1868" s="1" t="s">
        <v>22</v>
      </c>
      <c r="D1868" s="1">
        <v>0</v>
      </c>
      <c r="E1868" s="1" t="s">
        <v>25</v>
      </c>
    </row>
    <row r="1869" spans="1:5" ht="18" x14ac:dyDescent="0.35">
      <c r="A1869" s="1" t="s">
        <v>1882</v>
      </c>
      <c r="B1869" s="1">
        <v>26</v>
      </c>
      <c r="C1869" s="1" t="s">
        <v>32</v>
      </c>
      <c r="D1869" s="1">
        <v>6</v>
      </c>
      <c r="E1869" s="1" t="s">
        <v>62</v>
      </c>
    </row>
    <row r="1870" spans="1:5" ht="18" x14ac:dyDescent="0.35">
      <c r="A1870" s="1" t="s">
        <v>1883</v>
      </c>
      <c r="B1870" s="1">
        <v>42</v>
      </c>
      <c r="C1870" s="1" t="s">
        <v>22</v>
      </c>
      <c r="D1870" s="1">
        <v>0</v>
      </c>
      <c r="E1870" s="1" t="s">
        <v>25</v>
      </c>
    </row>
    <row r="1871" spans="1:5" ht="18" x14ac:dyDescent="0.35">
      <c r="A1871" s="1" t="s">
        <v>1884</v>
      </c>
      <c r="B1871" s="1">
        <v>20</v>
      </c>
      <c r="C1871" s="1" t="s">
        <v>53</v>
      </c>
      <c r="D1871" s="1">
        <v>4</v>
      </c>
      <c r="E1871" s="1" t="s">
        <v>45</v>
      </c>
    </row>
    <row r="1872" spans="1:5" ht="18" x14ac:dyDescent="0.35">
      <c r="A1872" s="1" t="s">
        <v>1885</v>
      </c>
      <c r="B1872" s="1">
        <v>20</v>
      </c>
      <c r="C1872" s="1" t="s">
        <v>22</v>
      </c>
      <c r="D1872" s="1">
        <v>1</v>
      </c>
      <c r="E1872" s="1" t="s">
        <v>62</v>
      </c>
    </row>
    <row r="1873" spans="1:5" ht="18" x14ac:dyDescent="0.35">
      <c r="A1873" s="1" t="s">
        <v>1886</v>
      </c>
      <c r="B1873" s="1">
        <v>49</v>
      </c>
      <c r="C1873" s="1" t="s">
        <v>32</v>
      </c>
      <c r="D1873" s="1">
        <v>0</v>
      </c>
      <c r="E1873" s="1" t="s">
        <v>62</v>
      </c>
    </row>
    <row r="1874" spans="1:5" ht="18" x14ac:dyDescent="0.35">
      <c r="A1874" s="1" t="s">
        <v>1887</v>
      </c>
      <c r="B1874" s="1">
        <v>22</v>
      </c>
      <c r="C1874" s="1" t="s">
        <v>22</v>
      </c>
      <c r="D1874" s="1">
        <v>0</v>
      </c>
      <c r="E1874" s="1" t="s">
        <v>25</v>
      </c>
    </row>
    <row r="1875" spans="1:5" ht="18" x14ac:dyDescent="0.35">
      <c r="A1875" s="1" t="s">
        <v>1888</v>
      </c>
      <c r="B1875" s="1">
        <v>32</v>
      </c>
      <c r="C1875" s="1" t="s">
        <v>32</v>
      </c>
      <c r="D1875" s="1">
        <v>7</v>
      </c>
      <c r="E1875" s="1" t="s">
        <v>62</v>
      </c>
    </row>
    <row r="1876" spans="1:5" ht="18" x14ac:dyDescent="0.35">
      <c r="A1876" s="1" t="s">
        <v>1889</v>
      </c>
      <c r="B1876" s="1">
        <v>52</v>
      </c>
      <c r="C1876" s="1" t="s">
        <v>32</v>
      </c>
      <c r="D1876" s="1">
        <v>1</v>
      </c>
      <c r="E1876" s="1" t="s">
        <v>40</v>
      </c>
    </row>
    <row r="1877" spans="1:5" ht="18" x14ac:dyDescent="0.35">
      <c r="A1877" s="1" t="s">
        <v>1890</v>
      </c>
      <c r="B1877" s="1">
        <v>40</v>
      </c>
      <c r="C1877" s="1" t="s">
        <v>32</v>
      </c>
      <c r="D1877" s="1">
        <v>5</v>
      </c>
      <c r="E1877" s="1" t="s">
        <v>62</v>
      </c>
    </row>
    <row r="1878" spans="1:5" ht="18" x14ac:dyDescent="0.35">
      <c r="A1878" s="1" t="s">
        <v>1891</v>
      </c>
      <c r="B1878" s="1">
        <v>66</v>
      </c>
      <c r="C1878" s="1" t="s">
        <v>32</v>
      </c>
      <c r="D1878" s="1">
        <v>7</v>
      </c>
      <c r="E1878" s="1" t="s">
        <v>62</v>
      </c>
    </row>
    <row r="1879" spans="1:5" ht="18" x14ac:dyDescent="0.35">
      <c r="A1879" s="1">
        <v>76551349</v>
      </c>
      <c r="B1879" s="1">
        <v>63</v>
      </c>
      <c r="C1879" s="1" t="s">
        <v>32</v>
      </c>
      <c r="D1879" s="1">
        <v>2</v>
      </c>
      <c r="E1879" s="1" t="s">
        <v>25</v>
      </c>
    </row>
    <row r="1880" spans="1:5" ht="18" x14ac:dyDescent="0.35">
      <c r="A1880" s="1" t="s">
        <v>1892</v>
      </c>
      <c r="B1880" s="1">
        <v>34</v>
      </c>
      <c r="C1880" s="1" t="s">
        <v>53</v>
      </c>
      <c r="D1880" s="1">
        <v>2</v>
      </c>
      <c r="E1880" s="1" t="s">
        <v>25</v>
      </c>
    </row>
    <row r="1881" spans="1:5" ht="18" x14ac:dyDescent="0.35">
      <c r="A1881" s="1" t="s">
        <v>1893</v>
      </c>
      <c r="B1881" s="1">
        <v>62</v>
      </c>
      <c r="C1881" s="1" t="s">
        <v>32</v>
      </c>
      <c r="D1881" s="1">
        <v>5</v>
      </c>
      <c r="E1881" s="1" t="s">
        <v>25</v>
      </c>
    </row>
    <row r="1882" spans="1:5" ht="18" x14ac:dyDescent="0.35">
      <c r="A1882" s="1" t="s">
        <v>1894</v>
      </c>
      <c r="B1882" s="1">
        <v>37</v>
      </c>
      <c r="C1882" s="1" t="s">
        <v>53</v>
      </c>
      <c r="D1882" s="1">
        <v>1</v>
      </c>
      <c r="E1882" s="1" t="s">
        <v>62</v>
      </c>
    </row>
    <row r="1883" spans="1:5" ht="18" x14ac:dyDescent="0.35">
      <c r="A1883" s="1" t="s">
        <v>1895</v>
      </c>
      <c r="B1883" s="1">
        <v>30</v>
      </c>
      <c r="C1883" s="1" t="s">
        <v>32</v>
      </c>
      <c r="D1883" s="1">
        <v>8</v>
      </c>
      <c r="E1883" s="1" t="s">
        <v>62</v>
      </c>
    </row>
    <row r="1884" spans="1:5" ht="18" x14ac:dyDescent="0.35">
      <c r="A1884" s="1" t="s">
        <v>1896</v>
      </c>
      <c r="B1884" s="1">
        <v>64</v>
      </c>
      <c r="C1884" s="1" t="s">
        <v>53</v>
      </c>
      <c r="D1884" s="1">
        <v>0</v>
      </c>
      <c r="E1884" s="1" t="s">
        <v>25</v>
      </c>
    </row>
    <row r="1885" spans="1:5" ht="18" x14ac:dyDescent="0.35">
      <c r="A1885" s="1" t="s">
        <v>1897</v>
      </c>
      <c r="B1885" s="1">
        <v>37</v>
      </c>
      <c r="C1885" s="1" t="s">
        <v>53</v>
      </c>
      <c r="D1885" s="1">
        <v>5</v>
      </c>
      <c r="E1885" s="1" t="s">
        <v>45</v>
      </c>
    </row>
    <row r="1886" spans="1:5" ht="18" x14ac:dyDescent="0.35">
      <c r="A1886" s="1" t="s">
        <v>1898</v>
      </c>
      <c r="B1886" s="1">
        <v>74</v>
      </c>
      <c r="C1886" s="1" t="s">
        <v>22</v>
      </c>
      <c r="D1886" s="1">
        <v>3</v>
      </c>
      <c r="E1886" s="1" t="s">
        <v>40</v>
      </c>
    </row>
    <row r="1887" spans="1:5" ht="18" x14ac:dyDescent="0.35">
      <c r="A1887" s="1" t="s">
        <v>1899</v>
      </c>
      <c r="B1887" s="1">
        <v>33</v>
      </c>
      <c r="C1887" s="1" t="s">
        <v>22</v>
      </c>
      <c r="D1887" s="1">
        <v>5</v>
      </c>
      <c r="E1887" s="1" t="s">
        <v>62</v>
      </c>
    </row>
    <row r="1888" spans="1:5" ht="18" x14ac:dyDescent="0.35">
      <c r="A1888" s="1" t="s">
        <v>1900</v>
      </c>
      <c r="B1888" s="1">
        <v>24</v>
      </c>
      <c r="C1888" s="1" t="s">
        <v>22</v>
      </c>
      <c r="D1888" s="1">
        <v>5</v>
      </c>
      <c r="E1888" s="1" t="s">
        <v>62</v>
      </c>
    </row>
    <row r="1889" spans="1:5" ht="18" x14ac:dyDescent="0.35">
      <c r="A1889" s="1" t="s">
        <v>1901</v>
      </c>
      <c r="B1889" s="1">
        <v>41</v>
      </c>
      <c r="C1889" s="1" t="s">
        <v>32</v>
      </c>
      <c r="D1889" s="1">
        <v>1</v>
      </c>
      <c r="E1889" s="1" t="s">
        <v>45</v>
      </c>
    </row>
    <row r="1890" spans="1:5" ht="18" x14ac:dyDescent="0.35">
      <c r="A1890" s="1" t="s">
        <v>1902</v>
      </c>
      <c r="B1890" s="1">
        <v>32</v>
      </c>
      <c r="C1890" s="1" t="s">
        <v>53</v>
      </c>
      <c r="D1890" s="1">
        <v>9</v>
      </c>
      <c r="E1890" s="1" t="s">
        <v>25</v>
      </c>
    </row>
    <row r="1891" spans="1:5" ht="18" x14ac:dyDescent="0.35">
      <c r="A1891" s="1" t="s">
        <v>1903</v>
      </c>
      <c r="B1891" s="1">
        <v>47</v>
      </c>
      <c r="C1891" s="1" t="s">
        <v>53</v>
      </c>
      <c r="D1891" s="1">
        <v>3</v>
      </c>
      <c r="E1891" s="1" t="s">
        <v>25</v>
      </c>
    </row>
    <row r="1892" spans="1:5" ht="18" x14ac:dyDescent="0.35">
      <c r="A1892" s="1" t="s">
        <v>1904</v>
      </c>
      <c r="B1892" s="1">
        <v>37</v>
      </c>
      <c r="C1892" s="1" t="s">
        <v>53</v>
      </c>
      <c r="D1892" s="1">
        <v>5</v>
      </c>
      <c r="E1892" s="1" t="s">
        <v>40</v>
      </c>
    </row>
    <row r="1893" spans="1:5" ht="18" x14ac:dyDescent="0.35">
      <c r="A1893" s="1" t="s">
        <v>1905</v>
      </c>
      <c r="B1893" s="1">
        <v>20</v>
      </c>
      <c r="C1893" s="1" t="s">
        <v>53</v>
      </c>
      <c r="D1893" s="1">
        <v>5</v>
      </c>
      <c r="E1893" s="1" t="s">
        <v>45</v>
      </c>
    </row>
    <row r="1894" spans="1:5" ht="18" x14ac:dyDescent="0.35">
      <c r="A1894" s="1" t="s">
        <v>1906</v>
      </c>
      <c r="B1894" s="1">
        <v>68</v>
      </c>
      <c r="C1894" s="1" t="s">
        <v>32</v>
      </c>
      <c r="D1894" s="1">
        <v>3</v>
      </c>
      <c r="E1894" s="1" t="s">
        <v>25</v>
      </c>
    </row>
    <row r="1895" spans="1:5" ht="18" x14ac:dyDescent="0.35">
      <c r="A1895" s="1" t="s">
        <v>1907</v>
      </c>
      <c r="B1895" s="1">
        <v>68</v>
      </c>
      <c r="C1895" s="1" t="s">
        <v>22</v>
      </c>
      <c r="D1895" s="1">
        <v>5</v>
      </c>
      <c r="E1895" s="1" t="s">
        <v>25</v>
      </c>
    </row>
    <row r="1896" spans="1:5" ht="18" x14ac:dyDescent="0.35">
      <c r="A1896" s="1" t="s">
        <v>1908</v>
      </c>
      <c r="B1896" s="1">
        <v>39</v>
      </c>
      <c r="C1896" s="1" t="s">
        <v>32</v>
      </c>
      <c r="D1896" s="1">
        <v>5</v>
      </c>
      <c r="E1896" s="1" t="s">
        <v>62</v>
      </c>
    </row>
    <row r="1897" spans="1:5" ht="18" x14ac:dyDescent="0.35">
      <c r="A1897" s="1" t="s">
        <v>1909</v>
      </c>
      <c r="B1897" s="1">
        <v>46</v>
      </c>
      <c r="C1897" s="1" t="s">
        <v>32</v>
      </c>
      <c r="D1897" s="1">
        <v>6</v>
      </c>
      <c r="E1897" s="1" t="s">
        <v>25</v>
      </c>
    </row>
    <row r="1898" spans="1:5" ht="18" x14ac:dyDescent="0.35">
      <c r="A1898" s="1" t="s">
        <v>1910</v>
      </c>
      <c r="B1898" s="1">
        <v>49</v>
      </c>
      <c r="C1898" s="1" t="s">
        <v>32</v>
      </c>
      <c r="D1898" s="1">
        <v>8</v>
      </c>
      <c r="E1898" s="1" t="s">
        <v>45</v>
      </c>
    </row>
    <row r="1899" spans="1:5" ht="18" x14ac:dyDescent="0.35">
      <c r="A1899" s="1" t="s">
        <v>1911</v>
      </c>
      <c r="B1899" s="1">
        <v>59</v>
      </c>
      <c r="C1899" s="1" t="s">
        <v>22</v>
      </c>
      <c r="D1899" s="1">
        <v>7</v>
      </c>
      <c r="E1899" s="1" t="s">
        <v>25</v>
      </c>
    </row>
    <row r="1900" spans="1:5" ht="18" x14ac:dyDescent="0.35">
      <c r="A1900" s="1" t="s">
        <v>1912</v>
      </c>
      <c r="B1900" s="1">
        <v>68</v>
      </c>
      <c r="C1900" s="1" t="s">
        <v>32</v>
      </c>
      <c r="D1900" s="1">
        <v>5</v>
      </c>
      <c r="E1900" s="1" t="s">
        <v>25</v>
      </c>
    </row>
    <row r="1901" spans="1:5" ht="18" x14ac:dyDescent="0.35">
      <c r="A1901" s="1" t="s">
        <v>1913</v>
      </c>
      <c r="B1901" s="1">
        <v>52</v>
      </c>
      <c r="C1901" s="1" t="s">
        <v>53</v>
      </c>
      <c r="D1901" s="1">
        <v>1</v>
      </c>
      <c r="E1901" s="1" t="s">
        <v>62</v>
      </c>
    </row>
    <row r="1902" spans="1:5" ht="18" x14ac:dyDescent="0.35">
      <c r="A1902" s="1" t="s">
        <v>1914</v>
      </c>
      <c r="B1902" s="1">
        <v>34</v>
      </c>
      <c r="C1902" s="1" t="s">
        <v>32</v>
      </c>
      <c r="D1902" s="1">
        <v>7</v>
      </c>
      <c r="E1902" s="1" t="s">
        <v>25</v>
      </c>
    </row>
    <row r="1903" spans="1:5" ht="18" x14ac:dyDescent="0.35">
      <c r="A1903" s="1" t="s">
        <v>1915</v>
      </c>
      <c r="B1903" s="1">
        <v>58</v>
      </c>
      <c r="C1903" s="1" t="s">
        <v>22</v>
      </c>
      <c r="D1903" s="1">
        <v>2</v>
      </c>
      <c r="E1903" s="1" t="s">
        <v>40</v>
      </c>
    </row>
    <row r="1904" spans="1:5" ht="18" x14ac:dyDescent="0.35">
      <c r="A1904" s="1" t="s">
        <v>1916</v>
      </c>
      <c r="B1904" s="1">
        <v>30</v>
      </c>
      <c r="C1904" s="1" t="s">
        <v>22</v>
      </c>
      <c r="D1904" s="1">
        <v>1</v>
      </c>
      <c r="E1904" s="1" t="s">
        <v>62</v>
      </c>
    </row>
    <row r="1905" spans="1:5" ht="18" x14ac:dyDescent="0.35">
      <c r="A1905" s="1" t="s">
        <v>1917</v>
      </c>
      <c r="B1905" s="1">
        <v>58</v>
      </c>
      <c r="C1905" s="1" t="s">
        <v>53</v>
      </c>
      <c r="D1905" s="1">
        <v>7</v>
      </c>
      <c r="E1905" s="1" t="s">
        <v>25</v>
      </c>
    </row>
    <row r="1906" spans="1:5" ht="18" x14ac:dyDescent="0.35">
      <c r="A1906" s="1" t="s">
        <v>1918</v>
      </c>
      <c r="B1906" s="1">
        <v>49</v>
      </c>
      <c r="C1906" s="1" t="s">
        <v>53</v>
      </c>
      <c r="D1906" s="1">
        <v>6</v>
      </c>
      <c r="E1906" s="1" t="s">
        <v>62</v>
      </c>
    </row>
    <row r="1907" spans="1:5" ht="18" x14ac:dyDescent="0.35">
      <c r="A1907" s="1" t="s">
        <v>1919</v>
      </c>
      <c r="B1907" s="1">
        <v>29</v>
      </c>
      <c r="C1907" s="1" t="s">
        <v>22</v>
      </c>
      <c r="D1907" s="1">
        <v>2</v>
      </c>
      <c r="E1907" s="1" t="s">
        <v>25</v>
      </c>
    </row>
    <row r="1908" spans="1:5" ht="18" x14ac:dyDescent="0.35">
      <c r="A1908" s="1" t="s">
        <v>1920</v>
      </c>
      <c r="B1908" s="1">
        <v>55</v>
      </c>
      <c r="C1908" s="1" t="s">
        <v>53</v>
      </c>
      <c r="D1908" s="1">
        <v>3</v>
      </c>
      <c r="E1908" s="1" t="s">
        <v>40</v>
      </c>
    </row>
    <row r="1909" spans="1:5" ht="18" x14ac:dyDescent="0.35">
      <c r="A1909" s="1" t="s">
        <v>1921</v>
      </c>
      <c r="B1909" s="1">
        <v>72</v>
      </c>
      <c r="C1909" s="1" t="s">
        <v>53</v>
      </c>
      <c r="D1909" s="1">
        <v>4</v>
      </c>
      <c r="E1909" s="1" t="s">
        <v>62</v>
      </c>
    </row>
    <row r="1910" spans="1:5" ht="18" x14ac:dyDescent="0.35">
      <c r="A1910" s="1" t="s">
        <v>1922</v>
      </c>
      <c r="B1910" s="1">
        <v>44</v>
      </c>
      <c r="C1910" s="1" t="s">
        <v>32</v>
      </c>
      <c r="D1910" s="1">
        <v>3</v>
      </c>
      <c r="E1910" s="1" t="s">
        <v>45</v>
      </c>
    </row>
    <row r="1911" spans="1:5" ht="18" x14ac:dyDescent="0.35">
      <c r="A1911" s="1" t="s">
        <v>1923</v>
      </c>
      <c r="B1911" s="1">
        <v>29</v>
      </c>
      <c r="C1911" s="1" t="s">
        <v>22</v>
      </c>
      <c r="D1911" s="1">
        <v>8</v>
      </c>
      <c r="E1911" s="1" t="s">
        <v>25</v>
      </c>
    </row>
    <row r="1912" spans="1:5" ht="18" x14ac:dyDescent="0.35">
      <c r="A1912" s="1" t="s">
        <v>1924</v>
      </c>
      <c r="B1912" s="1">
        <v>75</v>
      </c>
      <c r="C1912" s="1" t="s">
        <v>53</v>
      </c>
      <c r="D1912" s="1">
        <v>3</v>
      </c>
      <c r="E1912" s="1" t="s">
        <v>40</v>
      </c>
    </row>
    <row r="1913" spans="1:5" ht="18" x14ac:dyDescent="0.35">
      <c r="A1913" s="1" t="s">
        <v>1925</v>
      </c>
      <c r="B1913" s="1">
        <v>57</v>
      </c>
      <c r="C1913" s="1" t="s">
        <v>22</v>
      </c>
      <c r="D1913" s="1">
        <v>9</v>
      </c>
      <c r="E1913" s="1" t="s">
        <v>40</v>
      </c>
    </row>
    <row r="1914" spans="1:5" ht="18" x14ac:dyDescent="0.35">
      <c r="A1914" s="1" t="s">
        <v>1926</v>
      </c>
      <c r="B1914" s="1">
        <v>39</v>
      </c>
      <c r="C1914" s="1" t="s">
        <v>32</v>
      </c>
      <c r="D1914" s="1">
        <v>2</v>
      </c>
      <c r="E1914" s="1" t="s">
        <v>25</v>
      </c>
    </row>
    <row r="1915" spans="1:5" ht="18" x14ac:dyDescent="0.35">
      <c r="A1915" s="1" t="s">
        <v>1927</v>
      </c>
      <c r="B1915" s="1">
        <v>24</v>
      </c>
      <c r="C1915" s="1" t="s">
        <v>22</v>
      </c>
      <c r="D1915" s="1">
        <v>10</v>
      </c>
      <c r="E1915" s="1" t="s">
        <v>40</v>
      </c>
    </row>
    <row r="1916" spans="1:5" ht="18" x14ac:dyDescent="0.35">
      <c r="A1916" s="1" t="s">
        <v>1928</v>
      </c>
      <c r="B1916" s="1">
        <v>54</v>
      </c>
      <c r="C1916" s="1" t="s">
        <v>22</v>
      </c>
      <c r="D1916" s="1">
        <v>0</v>
      </c>
      <c r="E1916" s="1" t="s">
        <v>45</v>
      </c>
    </row>
    <row r="1917" spans="1:5" ht="18" x14ac:dyDescent="0.35">
      <c r="A1917" s="1" t="s">
        <v>1929</v>
      </c>
      <c r="B1917" s="1">
        <v>23</v>
      </c>
      <c r="C1917" s="1" t="s">
        <v>32</v>
      </c>
      <c r="D1917" s="1">
        <v>4</v>
      </c>
      <c r="E1917" s="1" t="s">
        <v>45</v>
      </c>
    </row>
    <row r="1918" spans="1:5" ht="18" x14ac:dyDescent="0.35">
      <c r="A1918" s="1" t="s">
        <v>1930</v>
      </c>
      <c r="B1918" s="1">
        <v>57</v>
      </c>
      <c r="C1918" s="1" t="s">
        <v>53</v>
      </c>
      <c r="D1918" s="1">
        <v>1</v>
      </c>
      <c r="E1918" s="1" t="s">
        <v>25</v>
      </c>
    </row>
    <row r="1919" spans="1:5" ht="18" x14ac:dyDescent="0.35">
      <c r="A1919" s="1" t="s">
        <v>1931</v>
      </c>
      <c r="B1919" s="1">
        <v>33</v>
      </c>
      <c r="C1919" s="1" t="s">
        <v>32</v>
      </c>
      <c r="D1919" s="1">
        <v>9</v>
      </c>
      <c r="E1919" s="1" t="s">
        <v>40</v>
      </c>
    </row>
    <row r="1920" spans="1:5" ht="18" x14ac:dyDescent="0.35">
      <c r="A1920" s="1" t="s">
        <v>1932</v>
      </c>
      <c r="B1920" s="1">
        <v>35</v>
      </c>
      <c r="C1920" s="1" t="s">
        <v>22</v>
      </c>
      <c r="D1920" s="1">
        <v>3</v>
      </c>
      <c r="E1920" s="1" t="s">
        <v>40</v>
      </c>
    </row>
    <row r="1921" spans="1:5" ht="18" x14ac:dyDescent="0.35">
      <c r="A1921" s="1" t="s">
        <v>1933</v>
      </c>
      <c r="B1921" s="1">
        <v>57</v>
      </c>
      <c r="C1921" s="1" t="s">
        <v>32</v>
      </c>
      <c r="D1921" s="1">
        <v>3</v>
      </c>
      <c r="E1921" s="1" t="s">
        <v>40</v>
      </c>
    </row>
    <row r="1922" spans="1:5" ht="18" x14ac:dyDescent="0.35">
      <c r="A1922" s="1" t="s">
        <v>1934</v>
      </c>
      <c r="B1922" s="1">
        <v>42</v>
      </c>
      <c r="C1922" s="1" t="s">
        <v>22</v>
      </c>
      <c r="D1922" s="1">
        <v>7</v>
      </c>
      <c r="E1922" s="1" t="s">
        <v>62</v>
      </c>
    </row>
    <row r="1923" spans="1:5" ht="18" x14ac:dyDescent="0.35">
      <c r="A1923" s="1" t="s">
        <v>1935</v>
      </c>
      <c r="B1923" s="1">
        <v>41</v>
      </c>
      <c r="C1923" s="1" t="s">
        <v>22</v>
      </c>
      <c r="D1923" s="1">
        <v>8</v>
      </c>
      <c r="E1923" s="1" t="s">
        <v>45</v>
      </c>
    </row>
    <row r="1924" spans="1:5" ht="18" x14ac:dyDescent="0.35">
      <c r="A1924" s="1" t="s">
        <v>1936</v>
      </c>
      <c r="B1924" s="1">
        <v>48</v>
      </c>
      <c r="C1924" s="1" t="s">
        <v>32</v>
      </c>
      <c r="D1924" s="1">
        <v>2</v>
      </c>
      <c r="E1924" s="1" t="s">
        <v>62</v>
      </c>
    </row>
    <row r="1925" spans="1:5" ht="18" x14ac:dyDescent="0.35">
      <c r="A1925" s="1" t="s">
        <v>1937</v>
      </c>
      <c r="B1925" s="1">
        <v>30</v>
      </c>
      <c r="C1925" s="1" t="s">
        <v>32</v>
      </c>
      <c r="D1925" s="1">
        <v>9</v>
      </c>
      <c r="E1925" s="1" t="s">
        <v>40</v>
      </c>
    </row>
    <row r="1926" spans="1:5" ht="18" x14ac:dyDescent="0.35">
      <c r="A1926" s="1" t="s">
        <v>1938</v>
      </c>
      <c r="B1926" s="1">
        <v>66</v>
      </c>
      <c r="C1926" s="1" t="s">
        <v>32</v>
      </c>
      <c r="D1926" s="1">
        <v>3</v>
      </c>
      <c r="E1926" s="1" t="s">
        <v>62</v>
      </c>
    </row>
    <row r="1927" spans="1:5" ht="18" x14ac:dyDescent="0.35">
      <c r="A1927" s="2" t="s">
        <v>1939</v>
      </c>
      <c r="B1927" s="1">
        <v>50</v>
      </c>
      <c r="C1927" s="1" t="s">
        <v>22</v>
      </c>
      <c r="D1927" s="1">
        <v>10</v>
      </c>
      <c r="E1927" s="1" t="s">
        <v>25</v>
      </c>
    </row>
    <row r="1928" spans="1:5" ht="18" x14ac:dyDescent="0.35">
      <c r="A1928" s="1" t="s">
        <v>1940</v>
      </c>
      <c r="B1928" s="1">
        <v>34</v>
      </c>
      <c r="C1928" s="1" t="s">
        <v>53</v>
      </c>
      <c r="D1928" s="1">
        <v>2</v>
      </c>
      <c r="E1928" s="1" t="s">
        <v>25</v>
      </c>
    </row>
    <row r="1929" spans="1:5" ht="18" x14ac:dyDescent="0.35">
      <c r="A1929" s="1" t="s">
        <v>1941</v>
      </c>
      <c r="B1929" s="1">
        <v>21</v>
      </c>
      <c r="C1929" s="1" t="s">
        <v>22</v>
      </c>
      <c r="D1929" s="1">
        <v>0</v>
      </c>
      <c r="E1929" s="1" t="s">
        <v>25</v>
      </c>
    </row>
    <row r="1930" spans="1:5" ht="18" x14ac:dyDescent="0.35">
      <c r="A1930" s="1" t="s">
        <v>1942</v>
      </c>
      <c r="B1930" s="1">
        <v>58</v>
      </c>
      <c r="C1930" s="1" t="s">
        <v>32</v>
      </c>
      <c r="D1930" s="1">
        <v>4</v>
      </c>
      <c r="E1930" s="1" t="s">
        <v>62</v>
      </c>
    </row>
    <row r="1931" spans="1:5" ht="18" x14ac:dyDescent="0.35">
      <c r="A1931" s="1" t="s">
        <v>1943</v>
      </c>
      <c r="B1931" s="1">
        <v>50</v>
      </c>
      <c r="C1931" s="1" t="s">
        <v>32</v>
      </c>
      <c r="D1931" s="1">
        <v>9</v>
      </c>
      <c r="E1931" s="1" t="s">
        <v>25</v>
      </c>
    </row>
    <row r="1932" spans="1:5" ht="18" x14ac:dyDescent="0.35">
      <c r="A1932" s="1" t="s">
        <v>1944</v>
      </c>
      <c r="B1932" s="1">
        <v>42</v>
      </c>
      <c r="C1932" s="1" t="s">
        <v>32</v>
      </c>
      <c r="D1932" s="1">
        <v>4</v>
      </c>
      <c r="E1932" s="1" t="s">
        <v>62</v>
      </c>
    </row>
    <row r="1933" spans="1:5" ht="18" x14ac:dyDescent="0.35">
      <c r="A1933" s="1" t="s">
        <v>1945</v>
      </c>
      <c r="B1933" s="1">
        <v>60</v>
      </c>
      <c r="C1933" s="1" t="s">
        <v>22</v>
      </c>
      <c r="D1933" s="1">
        <v>8</v>
      </c>
      <c r="E1933" s="1" t="s">
        <v>45</v>
      </c>
    </row>
    <row r="1934" spans="1:5" ht="18" x14ac:dyDescent="0.35">
      <c r="A1934" s="1" t="s">
        <v>1946</v>
      </c>
      <c r="B1934" s="1">
        <v>25</v>
      </c>
      <c r="C1934" s="1" t="s">
        <v>53</v>
      </c>
      <c r="D1934" s="1">
        <v>5</v>
      </c>
      <c r="E1934" s="1" t="s">
        <v>25</v>
      </c>
    </row>
    <row r="1935" spans="1:5" ht="18" x14ac:dyDescent="0.35">
      <c r="A1935" s="1" t="s">
        <v>1947</v>
      </c>
      <c r="B1935" s="1">
        <v>32</v>
      </c>
      <c r="C1935" s="1" t="s">
        <v>32</v>
      </c>
      <c r="D1935" s="1">
        <v>7</v>
      </c>
      <c r="E1935" s="1" t="s">
        <v>25</v>
      </c>
    </row>
    <row r="1936" spans="1:5" ht="18" x14ac:dyDescent="0.35">
      <c r="A1936" s="1" t="s">
        <v>1948</v>
      </c>
      <c r="B1936" s="1">
        <v>30</v>
      </c>
      <c r="C1936" s="1" t="s">
        <v>32</v>
      </c>
      <c r="D1936" s="1">
        <v>10</v>
      </c>
      <c r="E1936" s="1" t="s">
        <v>62</v>
      </c>
    </row>
    <row r="1937" spans="1:5" ht="18" x14ac:dyDescent="0.35">
      <c r="A1937" s="1" t="s">
        <v>1949</v>
      </c>
      <c r="B1937" s="1">
        <v>38</v>
      </c>
      <c r="C1937" s="1" t="s">
        <v>22</v>
      </c>
      <c r="D1937" s="1">
        <v>1</v>
      </c>
      <c r="E1937" s="1" t="s">
        <v>25</v>
      </c>
    </row>
    <row r="1938" spans="1:5" ht="18" x14ac:dyDescent="0.35">
      <c r="A1938" s="1" t="s">
        <v>1950</v>
      </c>
      <c r="B1938" s="1">
        <v>26</v>
      </c>
      <c r="C1938" s="1" t="s">
        <v>22</v>
      </c>
      <c r="D1938" s="1">
        <v>4</v>
      </c>
      <c r="E1938" s="1" t="s">
        <v>40</v>
      </c>
    </row>
    <row r="1939" spans="1:5" ht="18" x14ac:dyDescent="0.35">
      <c r="A1939" s="1" t="s">
        <v>1951</v>
      </c>
      <c r="B1939" s="1">
        <v>59</v>
      </c>
      <c r="C1939" s="1" t="s">
        <v>22</v>
      </c>
      <c r="D1939" s="1">
        <v>2</v>
      </c>
      <c r="E1939" s="1" t="s">
        <v>62</v>
      </c>
    </row>
    <row r="1940" spans="1:5" ht="18" x14ac:dyDescent="0.35">
      <c r="A1940" s="1" t="s">
        <v>1952</v>
      </c>
      <c r="B1940" s="1">
        <v>18</v>
      </c>
      <c r="C1940" s="1" t="s">
        <v>53</v>
      </c>
      <c r="D1940" s="1">
        <v>4</v>
      </c>
      <c r="E1940" s="1" t="s">
        <v>62</v>
      </c>
    </row>
    <row r="1941" spans="1:5" ht="18" x14ac:dyDescent="0.35">
      <c r="A1941" s="1" t="s">
        <v>1953</v>
      </c>
      <c r="B1941" s="1">
        <v>40</v>
      </c>
      <c r="C1941" s="1" t="s">
        <v>22</v>
      </c>
      <c r="D1941" s="1">
        <v>2</v>
      </c>
      <c r="E1941" s="1" t="s">
        <v>62</v>
      </c>
    </row>
    <row r="1942" spans="1:5" ht="18" x14ac:dyDescent="0.35">
      <c r="A1942" s="1" t="s">
        <v>1954</v>
      </c>
      <c r="B1942" s="1">
        <v>71</v>
      </c>
      <c r="C1942" s="1" t="s">
        <v>53</v>
      </c>
      <c r="D1942" s="1">
        <v>3</v>
      </c>
      <c r="E1942" s="1" t="s">
        <v>40</v>
      </c>
    </row>
    <row r="1943" spans="1:5" ht="18" x14ac:dyDescent="0.35">
      <c r="A1943" s="1" t="s">
        <v>1955</v>
      </c>
      <c r="B1943" s="1">
        <v>39</v>
      </c>
      <c r="C1943" s="1" t="s">
        <v>22</v>
      </c>
      <c r="D1943" s="1">
        <v>3</v>
      </c>
      <c r="E1943" s="1" t="s">
        <v>40</v>
      </c>
    </row>
    <row r="1944" spans="1:5" ht="18" x14ac:dyDescent="0.35">
      <c r="A1944" s="1" t="s">
        <v>1956</v>
      </c>
      <c r="B1944" s="1">
        <v>64</v>
      </c>
      <c r="C1944" s="1" t="s">
        <v>22</v>
      </c>
      <c r="D1944" s="1">
        <v>5</v>
      </c>
      <c r="E1944" s="1" t="s">
        <v>40</v>
      </c>
    </row>
    <row r="1945" spans="1:5" ht="18" x14ac:dyDescent="0.35">
      <c r="A1945" s="1" t="s">
        <v>1957</v>
      </c>
      <c r="B1945" s="1">
        <v>54</v>
      </c>
      <c r="C1945" s="1" t="s">
        <v>32</v>
      </c>
      <c r="D1945" s="1">
        <v>3</v>
      </c>
      <c r="E1945" s="1" t="s">
        <v>45</v>
      </c>
    </row>
    <row r="1946" spans="1:5" ht="18" x14ac:dyDescent="0.35">
      <c r="A1946" s="1" t="s">
        <v>1958</v>
      </c>
      <c r="B1946" s="1">
        <v>26</v>
      </c>
      <c r="C1946" s="1" t="s">
        <v>53</v>
      </c>
      <c r="D1946" s="1">
        <v>7</v>
      </c>
      <c r="E1946" s="1" t="s">
        <v>62</v>
      </c>
    </row>
    <row r="1947" spans="1:5" ht="18" x14ac:dyDescent="0.35">
      <c r="A1947" s="1" t="s">
        <v>1959</v>
      </c>
      <c r="B1947" s="1">
        <v>21</v>
      </c>
      <c r="C1947" s="1" t="s">
        <v>32</v>
      </c>
      <c r="D1947" s="1">
        <v>9</v>
      </c>
      <c r="E1947" s="1" t="s">
        <v>25</v>
      </c>
    </row>
    <row r="1948" spans="1:5" ht="18" x14ac:dyDescent="0.35">
      <c r="A1948" s="1" t="s">
        <v>1960</v>
      </c>
      <c r="B1948" s="1">
        <v>45</v>
      </c>
      <c r="C1948" s="1" t="s">
        <v>22</v>
      </c>
      <c r="D1948" s="1">
        <v>5</v>
      </c>
      <c r="E1948" s="1" t="s">
        <v>40</v>
      </c>
    </row>
    <row r="1949" spans="1:5" ht="18" x14ac:dyDescent="0.35">
      <c r="A1949" s="1" t="s">
        <v>1961</v>
      </c>
      <c r="B1949" s="1">
        <v>25</v>
      </c>
      <c r="C1949" s="1" t="s">
        <v>32</v>
      </c>
      <c r="D1949" s="1">
        <v>2</v>
      </c>
      <c r="E1949" s="1" t="s">
        <v>45</v>
      </c>
    </row>
    <row r="1950" spans="1:5" ht="18" x14ac:dyDescent="0.35">
      <c r="A1950" s="1" t="s">
        <v>1962</v>
      </c>
      <c r="B1950" s="1">
        <v>74</v>
      </c>
      <c r="C1950" s="1" t="s">
        <v>32</v>
      </c>
      <c r="D1950" s="1">
        <v>10</v>
      </c>
      <c r="E1950" s="1" t="s">
        <v>62</v>
      </c>
    </row>
    <row r="1951" spans="1:5" ht="18" x14ac:dyDescent="0.35">
      <c r="A1951" s="1" t="s">
        <v>1963</v>
      </c>
      <c r="B1951" s="1">
        <v>47</v>
      </c>
      <c r="C1951" s="1" t="s">
        <v>53</v>
      </c>
      <c r="D1951" s="1">
        <v>3</v>
      </c>
      <c r="E1951" s="1" t="s">
        <v>45</v>
      </c>
    </row>
    <row r="1952" spans="1:5" ht="18" x14ac:dyDescent="0.35">
      <c r="A1952" s="1" t="s">
        <v>1964</v>
      </c>
      <c r="B1952" s="1">
        <v>29</v>
      </c>
      <c r="C1952" s="1" t="s">
        <v>53</v>
      </c>
      <c r="D1952" s="1">
        <v>7</v>
      </c>
      <c r="E1952" s="1" t="s">
        <v>62</v>
      </c>
    </row>
    <row r="1953" spans="1:5" ht="18" x14ac:dyDescent="0.35">
      <c r="A1953" s="1" t="s">
        <v>1965</v>
      </c>
      <c r="B1953" s="1">
        <v>26</v>
      </c>
      <c r="C1953" s="1" t="s">
        <v>53</v>
      </c>
      <c r="D1953" s="1">
        <v>6</v>
      </c>
      <c r="E1953" s="1" t="s">
        <v>40</v>
      </c>
    </row>
    <row r="1954" spans="1:5" ht="18" x14ac:dyDescent="0.35">
      <c r="A1954" s="1" t="s">
        <v>1966</v>
      </c>
      <c r="B1954" s="1">
        <v>49</v>
      </c>
      <c r="C1954" s="1" t="s">
        <v>53</v>
      </c>
      <c r="D1954" s="1">
        <v>3</v>
      </c>
      <c r="E1954" s="1" t="s">
        <v>45</v>
      </c>
    </row>
    <row r="1955" spans="1:5" ht="18" x14ac:dyDescent="0.35">
      <c r="A1955" s="1" t="s">
        <v>1967</v>
      </c>
      <c r="B1955" s="1">
        <v>64</v>
      </c>
      <c r="C1955" s="1" t="s">
        <v>53</v>
      </c>
      <c r="D1955" s="1">
        <v>0</v>
      </c>
      <c r="E1955" s="1" t="s">
        <v>25</v>
      </c>
    </row>
    <row r="1956" spans="1:5" ht="18" x14ac:dyDescent="0.35">
      <c r="A1956" s="1" t="s">
        <v>1968</v>
      </c>
      <c r="B1956" s="1">
        <v>70</v>
      </c>
      <c r="C1956" s="1" t="s">
        <v>53</v>
      </c>
      <c r="D1956" s="1">
        <v>1</v>
      </c>
      <c r="E1956" s="1" t="s">
        <v>25</v>
      </c>
    </row>
    <row r="1957" spans="1:5" ht="18" x14ac:dyDescent="0.35">
      <c r="A1957" s="1" t="s">
        <v>1969</v>
      </c>
      <c r="B1957" s="1">
        <v>19</v>
      </c>
      <c r="C1957" s="1" t="s">
        <v>53</v>
      </c>
      <c r="D1957" s="1">
        <v>10</v>
      </c>
      <c r="E1957" s="1" t="s">
        <v>62</v>
      </c>
    </row>
    <row r="1958" spans="1:5" ht="18" x14ac:dyDescent="0.35">
      <c r="A1958" s="1" t="s">
        <v>1970</v>
      </c>
      <c r="B1958" s="1">
        <v>26</v>
      </c>
      <c r="C1958" s="1" t="s">
        <v>53</v>
      </c>
      <c r="D1958" s="1">
        <v>4</v>
      </c>
      <c r="E1958" s="1" t="s">
        <v>62</v>
      </c>
    </row>
    <row r="1959" spans="1:5" ht="18" x14ac:dyDescent="0.35">
      <c r="A1959" s="2">
        <v>617000000</v>
      </c>
      <c r="B1959" s="1">
        <v>24</v>
      </c>
      <c r="C1959" s="1" t="s">
        <v>32</v>
      </c>
      <c r="D1959" s="1">
        <v>7</v>
      </c>
      <c r="E1959" s="1" t="s">
        <v>40</v>
      </c>
    </row>
    <row r="1960" spans="1:5" ht="18" x14ac:dyDescent="0.35">
      <c r="A1960" s="1" t="s">
        <v>1971</v>
      </c>
      <c r="B1960" s="1">
        <v>67</v>
      </c>
      <c r="C1960" s="1" t="s">
        <v>53</v>
      </c>
      <c r="D1960" s="1">
        <v>9</v>
      </c>
      <c r="E1960" s="1" t="s">
        <v>45</v>
      </c>
    </row>
    <row r="1961" spans="1:5" ht="18" x14ac:dyDescent="0.35">
      <c r="A1961" s="1" t="s">
        <v>1972</v>
      </c>
      <c r="B1961" s="1">
        <v>56</v>
      </c>
      <c r="C1961" s="1" t="s">
        <v>32</v>
      </c>
      <c r="D1961" s="1">
        <v>4</v>
      </c>
      <c r="E1961" s="1" t="s">
        <v>40</v>
      </c>
    </row>
    <row r="1962" spans="1:5" ht="18" x14ac:dyDescent="0.35">
      <c r="A1962" s="1" t="s">
        <v>1973</v>
      </c>
      <c r="B1962" s="1">
        <v>30</v>
      </c>
      <c r="C1962" s="1" t="s">
        <v>22</v>
      </c>
      <c r="D1962" s="1">
        <v>1</v>
      </c>
      <c r="E1962" s="1" t="s">
        <v>45</v>
      </c>
    </row>
    <row r="1963" spans="1:5" ht="18" x14ac:dyDescent="0.35">
      <c r="A1963" s="1" t="s">
        <v>1974</v>
      </c>
      <c r="B1963" s="1">
        <v>64</v>
      </c>
      <c r="C1963" s="1" t="s">
        <v>32</v>
      </c>
      <c r="D1963" s="1">
        <v>7</v>
      </c>
      <c r="E1963" s="1" t="s">
        <v>40</v>
      </c>
    </row>
    <row r="1964" spans="1:5" ht="18" x14ac:dyDescent="0.35">
      <c r="A1964" s="1" t="s">
        <v>1975</v>
      </c>
      <c r="B1964" s="1">
        <v>25</v>
      </c>
      <c r="C1964" s="1" t="s">
        <v>22</v>
      </c>
      <c r="D1964" s="1">
        <v>9</v>
      </c>
      <c r="E1964" s="1" t="s">
        <v>40</v>
      </c>
    </row>
    <row r="1965" spans="1:5" ht="18" x14ac:dyDescent="0.35">
      <c r="A1965" s="1" t="s">
        <v>1976</v>
      </c>
      <c r="B1965" s="1">
        <v>41</v>
      </c>
      <c r="C1965" s="1" t="s">
        <v>53</v>
      </c>
      <c r="D1965" s="1">
        <v>6</v>
      </c>
      <c r="E1965" s="1" t="s">
        <v>40</v>
      </c>
    </row>
    <row r="1966" spans="1:5" ht="18" x14ac:dyDescent="0.35">
      <c r="A1966" s="1" t="s">
        <v>1977</v>
      </c>
      <c r="B1966" s="1">
        <v>58</v>
      </c>
      <c r="C1966" s="1" t="s">
        <v>53</v>
      </c>
      <c r="D1966" s="1">
        <v>7</v>
      </c>
      <c r="E1966" s="1" t="s">
        <v>62</v>
      </c>
    </row>
    <row r="1967" spans="1:5" ht="18" x14ac:dyDescent="0.35">
      <c r="A1967" s="1" t="s">
        <v>1978</v>
      </c>
      <c r="B1967" s="1">
        <v>72</v>
      </c>
      <c r="C1967" s="1" t="s">
        <v>53</v>
      </c>
      <c r="D1967" s="1">
        <v>5</v>
      </c>
      <c r="E1967" s="1" t="s">
        <v>62</v>
      </c>
    </row>
    <row r="1968" spans="1:5" ht="18" x14ac:dyDescent="0.35">
      <c r="A1968" s="1" t="s">
        <v>1979</v>
      </c>
      <c r="B1968" s="1">
        <v>56</v>
      </c>
      <c r="C1968" s="1" t="s">
        <v>53</v>
      </c>
      <c r="D1968" s="1">
        <v>0</v>
      </c>
      <c r="E1968" s="1" t="s">
        <v>40</v>
      </c>
    </row>
    <row r="1969" spans="1:5" ht="18" x14ac:dyDescent="0.35">
      <c r="A1969" s="1" t="s">
        <v>1980</v>
      </c>
      <c r="B1969" s="1">
        <v>30</v>
      </c>
      <c r="C1969" s="1" t="s">
        <v>32</v>
      </c>
      <c r="D1969" s="1">
        <v>9</v>
      </c>
      <c r="E1969" s="1" t="s">
        <v>45</v>
      </c>
    </row>
    <row r="1970" spans="1:5" ht="18" x14ac:dyDescent="0.35">
      <c r="A1970" s="1" t="s">
        <v>1981</v>
      </c>
      <c r="B1970" s="1">
        <v>23</v>
      </c>
      <c r="C1970" s="1" t="s">
        <v>53</v>
      </c>
      <c r="D1970" s="1">
        <v>5</v>
      </c>
      <c r="E1970" s="1" t="s">
        <v>25</v>
      </c>
    </row>
    <row r="1971" spans="1:5" ht="18" x14ac:dyDescent="0.35">
      <c r="A1971" s="1" t="s">
        <v>1982</v>
      </c>
      <c r="B1971" s="1">
        <v>40</v>
      </c>
      <c r="C1971" s="1" t="s">
        <v>32</v>
      </c>
      <c r="D1971" s="1">
        <v>1</v>
      </c>
      <c r="E1971" s="1" t="s">
        <v>40</v>
      </c>
    </row>
    <row r="1972" spans="1:5" ht="18" x14ac:dyDescent="0.35">
      <c r="A1972" s="1" t="s">
        <v>1983</v>
      </c>
      <c r="B1972" s="1">
        <v>26</v>
      </c>
      <c r="C1972" s="1" t="s">
        <v>32</v>
      </c>
      <c r="D1972" s="1">
        <v>1</v>
      </c>
      <c r="E1972" s="1" t="s">
        <v>62</v>
      </c>
    </row>
    <row r="1973" spans="1:5" ht="18" x14ac:dyDescent="0.35">
      <c r="A1973" s="1" t="s">
        <v>1984</v>
      </c>
      <c r="B1973" s="1">
        <v>64</v>
      </c>
      <c r="C1973" s="1" t="s">
        <v>53</v>
      </c>
      <c r="D1973" s="1">
        <v>6</v>
      </c>
      <c r="E1973" s="1" t="s">
        <v>45</v>
      </c>
    </row>
    <row r="1974" spans="1:5" ht="18" x14ac:dyDescent="0.35">
      <c r="A1974" s="1" t="s">
        <v>1985</v>
      </c>
      <c r="B1974" s="1">
        <v>43</v>
      </c>
      <c r="C1974" s="1" t="s">
        <v>22</v>
      </c>
      <c r="D1974" s="1">
        <v>0</v>
      </c>
      <c r="E1974" s="1" t="s">
        <v>45</v>
      </c>
    </row>
    <row r="1975" spans="1:5" ht="18" x14ac:dyDescent="0.35">
      <c r="A1975" s="1" t="s">
        <v>1986</v>
      </c>
      <c r="B1975" s="1">
        <v>59</v>
      </c>
      <c r="C1975" s="1" t="s">
        <v>53</v>
      </c>
      <c r="D1975" s="1">
        <v>4</v>
      </c>
      <c r="E1975" s="1" t="s">
        <v>25</v>
      </c>
    </row>
    <row r="1976" spans="1:5" ht="18" x14ac:dyDescent="0.35">
      <c r="A1976" s="1" t="s">
        <v>1987</v>
      </c>
      <c r="B1976" s="1">
        <v>74</v>
      </c>
      <c r="C1976" s="1" t="s">
        <v>32</v>
      </c>
      <c r="D1976" s="1">
        <v>5</v>
      </c>
      <c r="E1976" s="1" t="s">
        <v>62</v>
      </c>
    </row>
    <row r="1977" spans="1:5" ht="18" x14ac:dyDescent="0.35">
      <c r="A1977" s="1" t="s">
        <v>1988</v>
      </c>
      <c r="B1977" s="1">
        <v>50</v>
      </c>
      <c r="C1977" s="1" t="s">
        <v>22</v>
      </c>
      <c r="D1977" s="1">
        <v>10</v>
      </c>
      <c r="E1977" s="1" t="s">
        <v>45</v>
      </c>
    </row>
    <row r="1978" spans="1:5" ht="18" x14ac:dyDescent="0.35">
      <c r="A1978" s="1" t="s">
        <v>1989</v>
      </c>
      <c r="B1978" s="1">
        <v>71</v>
      </c>
      <c r="C1978" s="1" t="s">
        <v>32</v>
      </c>
      <c r="D1978" s="1">
        <v>0</v>
      </c>
      <c r="E1978" s="1" t="s">
        <v>25</v>
      </c>
    </row>
    <row r="1979" spans="1:5" ht="18" x14ac:dyDescent="0.35">
      <c r="A1979" s="1" t="s">
        <v>1990</v>
      </c>
      <c r="B1979" s="1">
        <v>21</v>
      </c>
      <c r="C1979" s="1" t="s">
        <v>22</v>
      </c>
      <c r="D1979" s="1">
        <v>7</v>
      </c>
      <c r="E1979" s="1" t="s">
        <v>62</v>
      </c>
    </row>
    <row r="1980" spans="1:5" ht="18" x14ac:dyDescent="0.35">
      <c r="A1980" s="1" t="s">
        <v>1991</v>
      </c>
      <c r="B1980" s="1">
        <v>21</v>
      </c>
      <c r="C1980" s="1" t="s">
        <v>32</v>
      </c>
      <c r="D1980" s="1">
        <v>9</v>
      </c>
      <c r="E1980" s="1" t="s">
        <v>25</v>
      </c>
    </row>
    <row r="1981" spans="1:5" ht="18" x14ac:dyDescent="0.35">
      <c r="A1981" s="1" t="s">
        <v>1992</v>
      </c>
      <c r="B1981" s="1">
        <v>66</v>
      </c>
      <c r="C1981" s="1" t="s">
        <v>53</v>
      </c>
      <c r="D1981" s="1">
        <v>8</v>
      </c>
      <c r="E1981" s="1" t="s">
        <v>25</v>
      </c>
    </row>
    <row r="1982" spans="1:5" ht="18" x14ac:dyDescent="0.35">
      <c r="A1982" s="1" t="s">
        <v>1993</v>
      </c>
      <c r="B1982" s="1">
        <v>26</v>
      </c>
      <c r="C1982" s="1" t="s">
        <v>53</v>
      </c>
      <c r="D1982" s="1">
        <v>10</v>
      </c>
      <c r="E1982" s="1" t="s">
        <v>62</v>
      </c>
    </row>
    <row r="1983" spans="1:5" ht="18" x14ac:dyDescent="0.35">
      <c r="A1983" s="1" t="s">
        <v>1994</v>
      </c>
      <c r="B1983" s="1">
        <v>20</v>
      </c>
      <c r="C1983" s="1" t="s">
        <v>22</v>
      </c>
      <c r="D1983" s="1">
        <v>0</v>
      </c>
      <c r="E1983" s="1" t="s">
        <v>62</v>
      </c>
    </row>
    <row r="1984" spans="1:5" ht="18" x14ac:dyDescent="0.35">
      <c r="A1984" s="1">
        <v>10759974</v>
      </c>
      <c r="B1984" s="1">
        <v>40</v>
      </c>
      <c r="C1984" s="1" t="s">
        <v>53</v>
      </c>
      <c r="D1984" s="1">
        <v>1</v>
      </c>
      <c r="E1984" s="1" t="s">
        <v>25</v>
      </c>
    </row>
    <row r="1985" spans="1:5" ht="18" x14ac:dyDescent="0.35">
      <c r="A1985" s="1" t="s">
        <v>1995</v>
      </c>
      <c r="B1985" s="1">
        <v>68</v>
      </c>
      <c r="C1985" s="1" t="s">
        <v>53</v>
      </c>
      <c r="D1985" s="1">
        <v>10</v>
      </c>
      <c r="E1985" s="1" t="s">
        <v>40</v>
      </c>
    </row>
    <row r="1986" spans="1:5" ht="18" x14ac:dyDescent="0.35">
      <c r="A1986" s="1" t="s">
        <v>1996</v>
      </c>
      <c r="B1986" s="1">
        <v>59</v>
      </c>
      <c r="C1986" s="1" t="s">
        <v>32</v>
      </c>
      <c r="D1986" s="1">
        <v>5</v>
      </c>
      <c r="E1986" s="1" t="s">
        <v>62</v>
      </c>
    </row>
    <row r="1987" spans="1:5" ht="18" x14ac:dyDescent="0.35">
      <c r="A1987" s="1" t="s">
        <v>1997</v>
      </c>
      <c r="B1987" s="1">
        <v>18</v>
      </c>
      <c r="C1987" s="1" t="s">
        <v>32</v>
      </c>
      <c r="D1987" s="1">
        <v>0</v>
      </c>
      <c r="E1987" s="1" t="s">
        <v>45</v>
      </c>
    </row>
    <row r="1988" spans="1:5" ht="18" x14ac:dyDescent="0.35">
      <c r="A1988" s="1" t="s">
        <v>1998</v>
      </c>
      <c r="B1988" s="1">
        <v>75</v>
      </c>
      <c r="C1988" s="1" t="s">
        <v>32</v>
      </c>
      <c r="D1988" s="1">
        <v>0</v>
      </c>
      <c r="E1988" s="1" t="s">
        <v>25</v>
      </c>
    </row>
    <row r="1989" spans="1:5" ht="18" x14ac:dyDescent="0.35">
      <c r="A1989" s="1" t="s">
        <v>1999</v>
      </c>
      <c r="B1989" s="1">
        <v>26</v>
      </c>
      <c r="C1989" s="1" t="s">
        <v>22</v>
      </c>
      <c r="D1989" s="1">
        <v>5</v>
      </c>
      <c r="E1989" s="1" t="s">
        <v>62</v>
      </c>
    </row>
    <row r="1990" spans="1:5" ht="18" x14ac:dyDescent="0.35">
      <c r="A1990" s="1" t="s">
        <v>2000</v>
      </c>
      <c r="B1990" s="1">
        <v>28</v>
      </c>
      <c r="C1990" s="1" t="s">
        <v>22</v>
      </c>
      <c r="D1990" s="1">
        <v>5</v>
      </c>
      <c r="E1990" s="1" t="s">
        <v>45</v>
      </c>
    </row>
    <row r="1991" spans="1:5" ht="18" x14ac:dyDescent="0.35">
      <c r="A1991" s="1" t="s">
        <v>2001</v>
      </c>
      <c r="B1991" s="1">
        <v>20</v>
      </c>
      <c r="C1991" s="1" t="s">
        <v>53</v>
      </c>
      <c r="D1991" s="1">
        <v>9</v>
      </c>
      <c r="E1991" s="1" t="s">
        <v>45</v>
      </c>
    </row>
    <row r="1992" spans="1:5" ht="18" x14ac:dyDescent="0.35">
      <c r="A1992" s="1" t="s">
        <v>2002</v>
      </c>
      <c r="B1992" s="1">
        <v>46</v>
      </c>
      <c r="C1992" s="1" t="s">
        <v>53</v>
      </c>
      <c r="D1992" s="1">
        <v>1</v>
      </c>
      <c r="E1992" s="1" t="s">
        <v>62</v>
      </c>
    </row>
    <row r="1993" spans="1:5" ht="18" x14ac:dyDescent="0.35">
      <c r="A1993" s="1" t="s">
        <v>2003</v>
      </c>
      <c r="B1993" s="1">
        <v>40</v>
      </c>
      <c r="C1993" s="1" t="s">
        <v>32</v>
      </c>
      <c r="D1993" s="1">
        <v>4</v>
      </c>
      <c r="E1993" s="1" t="s">
        <v>40</v>
      </c>
    </row>
    <row r="1994" spans="1:5" ht="18" x14ac:dyDescent="0.35">
      <c r="A1994" s="1" t="s">
        <v>2004</v>
      </c>
      <c r="B1994" s="1">
        <v>41</v>
      </c>
      <c r="C1994" s="1" t="s">
        <v>22</v>
      </c>
      <c r="D1994" s="1">
        <v>10</v>
      </c>
      <c r="E1994" s="1" t="s">
        <v>40</v>
      </c>
    </row>
    <row r="1995" spans="1:5" ht="18" x14ac:dyDescent="0.35">
      <c r="A1995" s="1" t="s">
        <v>2005</v>
      </c>
      <c r="B1995" s="1">
        <v>46</v>
      </c>
      <c r="C1995" s="1" t="s">
        <v>22</v>
      </c>
      <c r="D1995" s="1">
        <v>4</v>
      </c>
      <c r="E1995" s="1" t="s">
        <v>45</v>
      </c>
    </row>
    <row r="1996" spans="1:5" ht="18" x14ac:dyDescent="0.35">
      <c r="A1996" s="2" t="s">
        <v>2006</v>
      </c>
      <c r="B1996" s="1">
        <v>20</v>
      </c>
      <c r="C1996" s="1" t="s">
        <v>22</v>
      </c>
      <c r="D1996" s="1">
        <v>8</v>
      </c>
      <c r="E1996" s="1" t="s">
        <v>62</v>
      </c>
    </row>
    <row r="1997" spans="1:5" ht="18" x14ac:dyDescent="0.35">
      <c r="A1997" s="1" t="s">
        <v>2007</v>
      </c>
      <c r="B1997" s="1">
        <v>54</v>
      </c>
      <c r="C1997" s="1" t="s">
        <v>32</v>
      </c>
      <c r="D1997" s="1">
        <v>1</v>
      </c>
      <c r="E1997" s="1" t="s">
        <v>25</v>
      </c>
    </row>
    <row r="1998" spans="1:5" ht="18" x14ac:dyDescent="0.35">
      <c r="A1998" s="1" t="s">
        <v>2008</v>
      </c>
      <c r="B1998" s="1">
        <v>57</v>
      </c>
      <c r="C1998" s="1" t="s">
        <v>32</v>
      </c>
      <c r="D1998" s="1">
        <v>8</v>
      </c>
      <c r="E1998" s="1" t="s">
        <v>25</v>
      </c>
    </row>
    <row r="1999" spans="1:5" ht="18" x14ac:dyDescent="0.35">
      <c r="A1999" s="1" t="s">
        <v>2009</v>
      </c>
      <c r="B1999" s="1">
        <v>62</v>
      </c>
      <c r="C1999" s="1" t="s">
        <v>22</v>
      </c>
      <c r="D1999" s="1">
        <v>9</v>
      </c>
      <c r="E1999" s="1" t="s">
        <v>25</v>
      </c>
    </row>
    <row r="2000" spans="1:5" ht="18" x14ac:dyDescent="0.35">
      <c r="A2000" s="1" t="s">
        <v>2010</v>
      </c>
      <c r="B2000" s="1">
        <v>25</v>
      </c>
      <c r="C2000" s="1" t="s">
        <v>22</v>
      </c>
      <c r="D2000" s="1">
        <v>7</v>
      </c>
      <c r="E2000" s="1" t="s">
        <v>62</v>
      </c>
    </row>
    <row r="2001" spans="1:5" ht="18" x14ac:dyDescent="0.35">
      <c r="A2001" s="1" t="s">
        <v>2011</v>
      </c>
      <c r="B2001" s="1">
        <v>62</v>
      </c>
      <c r="C2001" s="1" t="s">
        <v>53</v>
      </c>
      <c r="D2001" s="1">
        <v>1</v>
      </c>
      <c r="E2001" s="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BC1C4-E759-445B-AB5E-EC57730251DA}">
  <sheetPr codeName="Sheet5"/>
  <dimension ref="A1:E2001"/>
  <sheetViews>
    <sheetView workbookViewId="0">
      <selection activeCell="H11" sqref="H11"/>
    </sheetView>
  </sheetViews>
  <sheetFormatPr defaultRowHeight="14.4" x14ac:dyDescent="0.3"/>
  <cols>
    <col min="1" max="1" width="12.21875" customWidth="1"/>
    <col min="2" max="2" width="20.33203125" bestFit="1" customWidth="1"/>
    <col min="3" max="3" width="20.33203125" customWidth="1"/>
    <col min="4" max="4" width="9.77734375" bestFit="1" customWidth="1"/>
    <col min="5" max="5" width="20.6640625" bestFit="1" customWidth="1"/>
  </cols>
  <sheetData>
    <row r="1" spans="1:5" ht="63" x14ac:dyDescent="0.3">
      <c r="A1" s="3" t="s">
        <v>0</v>
      </c>
      <c r="B1" s="3" t="s">
        <v>13</v>
      </c>
      <c r="C1" s="3" t="s">
        <v>14</v>
      </c>
      <c r="D1" s="3" t="s">
        <v>15</v>
      </c>
      <c r="E1" s="3" t="s">
        <v>16</v>
      </c>
    </row>
    <row r="2" spans="1:5" ht="18" x14ac:dyDescent="0.35">
      <c r="A2" s="1" t="s">
        <v>17</v>
      </c>
      <c r="B2" s="1">
        <v>16</v>
      </c>
      <c r="C2" s="1" t="s">
        <v>26</v>
      </c>
      <c r="D2" s="1" t="s">
        <v>26</v>
      </c>
      <c r="E2" s="1" t="s">
        <v>27</v>
      </c>
    </row>
    <row r="3" spans="1:5" ht="18" x14ac:dyDescent="0.35">
      <c r="A3" s="1" t="s">
        <v>28</v>
      </c>
      <c r="B3" s="1">
        <v>23</v>
      </c>
      <c r="C3" s="1" t="s">
        <v>35</v>
      </c>
      <c r="D3" s="1" t="s">
        <v>35</v>
      </c>
      <c r="E3" s="1" t="s">
        <v>36</v>
      </c>
    </row>
    <row r="4" spans="1:5" ht="18" x14ac:dyDescent="0.35">
      <c r="A4" s="1" t="s">
        <v>37</v>
      </c>
      <c r="B4" s="1">
        <v>39</v>
      </c>
      <c r="C4" s="1" t="s">
        <v>35</v>
      </c>
      <c r="D4" s="1" t="s">
        <v>26</v>
      </c>
      <c r="E4" s="1" t="s">
        <v>41</v>
      </c>
    </row>
    <row r="5" spans="1:5" ht="18" x14ac:dyDescent="0.35">
      <c r="A5" s="1" t="s">
        <v>42</v>
      </c>
      <c r="B5" s="1">
        <v>48</v>
      </c>
      <c r="C5" s="1" t="s">
        <v>35</v>
      </c>
      <c r="D5" s="1" t="s">
        <v>26</v>
      </c>
      <c r="E5" s="1" t="s">
        <v>46</v>
      </c>
    </row>
    <row r="6" spans="1:5" ht="18" x14ac:dyDescent="0.35">
      <c r="A6" s="1" t="s">
        <v>47</v>
      </c>
      <c r="B6" s="1">
        <v>31</v>
      </c>
      <c r="C6" s="1" t="s">
        <v>26</v>
      </c>
      <c r="D6" s="1" t="s">
        <v>26</v>
      </c>
      <c r="E6" s="1" t="s">
        <v>36</v>
      </c>
    </row>
    <row r="7" spans="1:5" ht="18" x14ac:dyDescent="0.35">
      <c r="A7" s="1" t="s">
        <v>51</v>
      </c>
      <c r="B7" s="1">
        <v>7</v>
      </c>
      <c r="C7" s="1" t="s">
        <v>35</v>
      </c>
      <c r="D7" s="1" t="s">
        <v>26</v>
      </c>
      <c r="E7" s="1" t="s">
        <v>41</v>
      </c>
    </row>
    <row r="8" spans="1:5" ht="18" x14ac:dyDescent="0.35">
      <c r="A8" s="1" t="s">
        <v>54</v>
      </c>
      <c r="B8" s="1">
        <v>50</v>
      </c>
      <c r="C8" s="1" t="s">
        <v>26</v>
      </c>
      <c r="D8" s="1" t="s">
        <v>35</v>
      </c>
      <c r="E8" s="1" t="s">
        <v>41</v>
      </c>
    </row>
    <row r="9" spans="1:5" ht="18" x14ac:dyDescent="0.35">
      <c r="A9" s="1" t="s">
        <v>58</v>
      </c>
      <c r="B9" s="1">
        <v>47</v>
      </c>
      <c r="C9" s="1" t="s">
        <v>26</v>
      </c>
      <c r="D9" s="1" t="s">
        <v>26</v>
      </c>
      <c r="E9" s="1" t="s">
        <v>36</v>
      </c>
    </row>
    <row r="10" spans="1:5" ht="18" x14ac:dyDescent="0.35">
      <c r="A10" s="1" t="s">
        <v>63</v>
      </c>
      <c r="B10" s="1">
        <v>21</v>
      </c>
      <c r="C10" s="1" t="s">
        <v>26</v>
      </c>
      <c r="D10" s="1" t="s">
        <v>35</v>
      </c>
      <c r="E10" s="1" t="s">
        <v>27</v>
      </c>
    </row>
    <row r="11" spans="1:5" ht="18" x14ac:dyDescent="0.35">
      <c r="A11" s="1" t="s">
        <v>65</v>
      </c>
      <c r="B11" s="1">
        <v>6</v>
      </c>
      <c r="C11" s="1" t="s">
        <v>35</v>
      </c>
      <c r="D11" s="1" t="s">
        <v>35</v>
      </c>
      <c r="E11" s="1" t="s">
        <v>36</v>
      </c>
    </row>
    <row r="12" spans="1:5" ht="18" x14ac:dyDescent="0.35">
      <c r="A12" s="1" t="s">
        <v>67</v>
      </c>
      <c r="B12" s="1">
        <v>15</v>
      </c>
      <c r="C12" s="1" t="s">
        <v>26</v>
      </c>
      <c r="D12" s="1" t="s">
        <v>35</v>
      </c>
      <c r="E12" s="1" t="s">
        <v>46</v>
      </c>
    </row>
    <row r="13" spans="1:5" ht="18" x14ac:dyDescent="0.35">
      <c r="A13" s="1" t="s">
        <v>68</v>
      </c>
      <c r="B13" s="1">
        <v>37</v>
      </c>
      <c r="C13" s="1" t="s">
        <v>26</v>
      </c>
      <c r="D13" s="1" t="s">
        <v>35</v>
      </c>
      <c r="E13" s="1" t="s">
        <v>41</v>
      </c>
    </row>
    <row r="14" spans="1:5" ht="18" x14ac:dyDescent="0.35">
      <c r="A14" s="1" t="s">
        <v>69</v>
      </c>
      <c r="B14" s="1">
        <v>18</v>
      </c>
      <c r="C14" s="1" t="s">
        <v>35</v>
      </c>
      <c r="D14" s="1" t="s">
        <v>26</v>
      </c>
      <c r="E14" s="1" t="s">
        <v>41</v>
      </c>
    </row>
    <row r="15" spans="1:5" ht="18" x14ac:dyDescent="0.35">
      <c r="A15" s="1" t="s">
        <v>71</v>
      </c>
      <c r="B15" s="1">
        <v>11</v>
      </c>
      <c r="C15" s="1" t="s">
        <v>35</v>
      </c>
      <c r="D15" s="1" t="s">
        <v>35</v>
      </c>
      <c r="E15" s="1" t="s">
        <v>46</v>
      </c>
    </row>
    <row r="16" spans="1:5" ht="18" x14ac:dyDescent="0.35">
      <c r="A16" s="1" t="s">
        <v>74</v>
      </c>
      <c r="B16" s="1">
        <v>31</v>
      </c>
      <c r="C16" s="1" t="s">
        <v>26</v>
      </c>
      <c r="D16" s="1" t="s">
        <v>35</v>
      </c>
      <c r="E16" s="1" t="s">
        <v>46</v>
      </c>
    </row>
    <row r="17" spans="1:5" ht="18" x14ac:dyDescent="0.35">
      <c r="A17" s="1" t="s">
        <v>75</v>
      </c>
      <c r="B17" s="1">
        <v>29</v>
      </c>
      <c r="C17" s="1" t="s">
        <v>26</v>
      </c>
      <c r="D17" s="1" t="s">
        <v>26</v>
      </c>
      <c r="E17" s="1" t="s">
        <v>46</v>
      </c>
    </row>
    <row r="18" spans="1:5" ht="18" x14ac:dyDescent="0.35">
      <c r="A18" s="1" t="s">
        <v>76</v>
      </c>
      <c r="B18" s="1">
        <v>24</v>
      </c>
      <c r="C18" s="1" t="s">
        <v>26</v>
      </c>
      <c r="D18" s="1" t="s">
        <v>26</v>
      </c>
      <c r="E18" s="1" t="s">
        <v>27</v>
      </c>
    </row>
    <row r="19" spans="1:5" ht="18" x14ac:dyDescent="0.35">
      <c r="A19" s="1" t="s">
        <v>77</v>
      </c>
      <c r="B19" s="1">
        <v>46</v>
      </c>
      <c r="C19" s="1" t="s">
        <v>35</v>
      </c>
      <c r="D19" s="1" t="s">
        <v>35</v>
      </c>
      <c r="E19" s="1" t="s">
        <v>27</v>
      </c>
    </row>
    <row r="20" spans="1:5" ht="18" x14ac:dyDescent="0.35">
      <c r="A20" s="1" t="s">
        <v>78</v>
      </c>
      <c r="B20" s="1">
        <v>42</v>
      </c>
      <c r="C20" s="1" t="s">
        <v>35</v>
      </c>
      <c r="D20" s="1" t="s">
        <v>35</v>
      </c>
      <c r="E20" s="1" t="s">
        <v>46</v>
      </c>
    </row>
    <row r="21" spans="1:5" ht="18" x14ac:dyDescent="0.35">
      <c r="A21" s="1" t="s">
        <v>80</v>
      </c>
      <c r="B21" s="1">
        <v>53</v>
      </c>
      <c r="C21" s="1" t="s">
        <v>26</v>
      </c>
      <c r="D21" s="1" t="s">
        <v>35</v>
      </c>
      <c r="E21" s="1" t="s">
        <v>27</v>
      </c>
    </row>
    <row r="22" spans="1:5" ht="18" x14ac:dyDescent="0.35">
      <c r="A22" s="1" t="s">
        <v>81</v>
      </c>
      <c r="B22" s="1">
        <v>24</v>
      </c>
      <c r="C22" s="1" t="s">
        <v>35</v>
      </c>
      <c r="D22" s="1" t="s">
        <v>26</v>
      </c>
      <c r="E22" s="1" t="s">
        <v>46</v>
      </c>
    </row>
    <row r="23" spans="1:5" ht="18" x14ac:dyDescent="0.35">
      <c r="A23" s="1" t="s">
        <v>83</v>
      </c>
      <c r="B23" s="1">
        <v>30</v>
      </c>
      <c r="C23" s="1" t="s">
        <v>26</v>
      </c>
      <c r="D23" s="1" t="s">
        <v>35</v>
      </c>
      <c r="E23" s="1" t="s">
        <v>27</v>
      </c>
    </row>
    <row r="24" spans="1:5" ht="18" x14ac:dyDescent="0.35">
      <c r="A24" s="1" t="s">
        <v>84</v>
      </c>
      <c r="B24" s="1">
        <v>19</v>
      </c>
      <c r="C24" s="1" t="s">
        <v>26</v>
      </c>
      <c r="D24" s="1" t="s">
        <v>26</v>
      </c>
      <c r="E24" s="1" t="s">
        <v>46</v>
      </c>
    </row>
    <row r="25" spans="1:5" ht="18" x14ac:dyDescent="0.35">
      <c r="A25" s="1" t="s">
        <v>85</v>
      </c>
      <c r="B25" s="1">
        <v>44</v>
      </c>
      <c r="C25" s="1" t="s">
        <v>35</v>
      </c>
      <c r="D25" s="1" t="s">
        <v>35</v>
      </c>
      <c r="E25" s="1" t="s">
        <v>46</v>
      </c>
    </row>
    <row r="26" spans="1:5" ht="18" x14ac:dyDescent="0.35">
      <c r="A26" s="1" t="s">
        <v>86</v>
      </c>
      <c r="B26" s="1">
        <v>52</v>
      </c>
      <c r="C26" s="1" t="s">
        <v>26</v>
      </c>
      <c r="D26" s="1" t="s">
        <v>26</v>
      </c>
      <c r="E26" s="1" t="s">
        <v>41</v>
      </c>
    </row>
    <row r="27" spans="1:5" ht="18" x14ac:dyDescent="0.35">
      <c r="A27" s="1" t="s">
        <v>87</v>
      </c>
      <c r="B27" s="1">
        <v>53</v>
      </c>
      <c r="C27" s="1" t="s">
        <v>26</v>
      </c>
      <c r="D27" s="1" t="s">
        <v>26</v>
      </c>
      <c r="E27" s="1" t="s">
        <v>36</v>
      </c>
    </row>
    <row r="28" spans="1:5" ht="18" x14ac:dyDescent="0.35">
      <c r="A28" s="1" t="s">
        <v>88</v>
      </c>
      <c r="B28" s="1">
        <v>22</v>
      </c>
      <c r="C28" s="1" t="s">
        <v>35</v>
      </c>
      <c r="D28" s="1" t="s">
        <v>26</v>
      </c>
      <c r="E28" s="1" t="s">
        <v>46</v>
      </c>
    </row>
    <row r="29" spans="1:5" ht="18" x14ac:dyDescent="0.35">
      <c r="A29" s="1" t="s">
        <v>89</v>
      </c>
      <c r="B29" s="1">
        <v>39</v>
      </c>
      <c r="C29" s="1" t="s">
        <v>35</v>
      </c>
      <c r="D29" s="1" t="s">
        <v>26</v>
      </c>
      <c r="E29" s="1" t="s">
        <v>36</v>
      </c>
    </row>
    <row r="30" spans="1:5" ht="18" x14ac:dyDescent="0.35">
      <c r="A30" s="1" t="s">
        <v>90</v>
      </c>
      <c r="B30" s="1">
        <v>25</v>
      </c>
      <c r="C30" s="1" t="s">
        <v>35</v>
      </c>
      <c r="D30" s="1" t="s">
        <v>26</v>
      </c>
      <c r="E30" s="1" t="s">
        <v>27</v>
      </c>
    </row>
    <row r="31" spans="1:5" ht="18" x14ac:dyDescent="0.35">
      <c r="A31" s="1" t="s">
        <v>91</v>
      </c>
      <c r="B31" s="1">
        <v>38</v>
      </c>
      <c r="C31" s="1" t="s">
        <v>35</v>
      </c>
      <c r="D31" s="1" t="s">
        <v>26</v>
      </c>
      <c r="E31" s="1" t="s">
        <v>41</v>
      </c>
    </row>
    <row r="32" spans="1:5" ht="18" x14ac:dyDescent="0.35">
      <c r="A32" s="1" t="s">
        <v>93</v>
      </c>
      <c r="B32" s="1">
        <v>22</v>
      </c>
      <c r="C32" s="1" t="s">
        <v>26</v>
      </c>
      <c r="D32" s="1" t="s">
        <v>26</v>
      </c>
      <c r="E32" s="1" t="s">
        <v>27</v>
      </c>
    </row>
    <row r="33" spans="1:5" ht="18" x14ac:dyDescent="0.35">
      <c r="A33" s="1" t="s">
        <v>94</v>
      </c>
      <c r="B33" s="1">
        <v>20</v>
      </c>
      <c r="C33" s="1" t="s">
        <v>26</v>
      </c>
      <c r="D33" s="1" t="s">
        <v>35</v>
      </c>
      <c r="E33" s="1" t="s">
        <v>41</v>
      </c>
    </row>
    <row r="34" spans="1:5" ht="18" x14ac:dyDescent="0.35">
      <c r="A34" s="1" t="s">
        <v>95</v>
      </c>
      <c r="B34" s="1">
        <v>20</v>
      </c>
      <c r="C34" s="1" t="s">
        <v>35</v>
      </c>
      <c r="D34" s="1" t="s">
        <v>35</v>
      </c>
      <c r="E34" s="1" t="s">
        <v>36</v>
      </c>
    </row>
    <row r="35" spans="1:5" ht="18" x14ac:dyDescent="0.35">
      <c r="A35" s="1" t="s">
        <v>96</v>
      </c>
      <c r="B35" s="1">
        <v>11</v>
      </c>
      <c r="C35" s="1" t="s">
        <v>26</v>
      </c>
      <c r="D35" s="1" t="s">
        <v>26</v>
      </c>
      <c r="E35" s="1" t="s">
        <v>41</v>
      </c>
    </row>
    <row r="36" spans="1:5" ht="18" x14ac:dyDescent="0.35">
      <c r="A36" s="1" t="s">
        <v>97</v>
      </c>
      <c r="B36" s="1">
        <v>49</v>
      </c>
      <c r="C36" s="1" t="s">
        <v>26</v>
      </c>
      <c r="D36" s="1" t="s">
        <v>35</v>
      </c>
      <c r="E36" s="1" t="s">
        <v>36</v>
      </c>
    </row>
    <row r="37" spans="1:5" ht="18" x14ac:dyDescent="0.35">
      <c r="A37" s="1" t="s">
        <v>98</v>
      </c>
      <c r="B37" s="1">
        <v>57</v>
      </c>
      <c r="C37" s="1" t="s">
        <v>26</v>
      </c>
      <c r="D37" s="1" t="s">
        <v>26</v>
      </c>
      <c r="E37" s="1" t="s">
        <v>41</v>
      </c>
    </row>
    <row r="38" spans="1:5" ht="18" x14ac:dyDescent="0.35">
      <c r="A38" s="1" t="s">
        <v>99</v>
      </c>
      <c r="B38" s="1">
        <v>52</v>
      </c>
      <c r="C38" s="1" t="s">
        <v>26</v>
      </c>
      <c r="D38" s="1" t="s">
        <v>35</v>
      </c>
      <c r="E38" s="1" t="s">
        <v>41</v>
      </c>
    </row>
    <row r="39" spans="1:5" ht="18" x14ac:dyDescent="0.35">
      <c r="A39" s="1" t="s">
        <v>100</v>
      </c>
      <c r="B39" s="1">
        <v>32</v>
      </c>
      <c r="C39" s="1" t="s">
        <v>35</v>
      </c>
      <c r="D39" s="1" t="s">
        <v>35</v>
      </c>
      <c r="E39" s="1" t="s">
        <v>36</v>
      </c>
    </row>
    <row r="40" spans="1:5" ht="18" x14ac:dyDescent="0.35">
      <c r="A40" s="1" t="s">
        <v>101</v>
      </c>
      <c r="B40" s="1">
        <v>37</v>
      </c>
      <c r="C40" s="1" t="s">
        <v>26</v>
      </c>
      <c r="D40" s="1" t="s">
        <v>35</v>
      </c>
      <c r="E40" s="1" t="s">
        <v>36</v>
      </c>
    </row>
    <row r="41" spans="1:5" ht="18" x14ac:dyDescent="0.35">
      <c r="A41" s="1" t="s">
        <v>102</v>
      </c>
      <c r="B41" s="1">
        <v>36</v>
      </c>
      <c r="C41" s="1" t="s">
        <v>26</v>
      </c>
      <c r="D41" s="1" t="s">
        <v>35</v>
      </c>
      <c r="E41" s="1" t="s">
        <v>41</v>
      </c>
    </row>
    <row r="42" spans="1:5" ht="18" x14ac:dyDescent="0.35">
      <c r="A42" s="1" t="s">
        <v>103</v>
      </c>
      <c r="B42" s="1">
        <v>48</v>
      </c>
      <c r="C42" s="1" t="s">
        <v>35</v>
      </c>
      <c r="D42" s="1" t="s">
        <v>26</v>
      </c>
      <c r="E42" s="1" t="s">
        <v>27</v>
      </c>
    </row>
    <row r="43" spans="1:5" ht="18" x14ac:dyDescent="0.35">
      <c r="A43" s="1">
        <v>2463718</v>
      </c>
      <c r="B43" s="1">
        <v>50</v>
      </c>
      <c r="C43" s="1" t="s">
        <v>26</v>
      </c>
      <c r="D43" s="1" t="s">
        <v>35</v>
      </c>
      <c r="E43" s="1" t="s">
        <v>41</v>
      </c>
    </row>
    <row r="44" spans="1:5" ht="18" x14ac:dyDescent="0.35">
      <c r="A44" s="1" t="s">
        <v>105</v>
      </c>
      <c r="B44" s="1">
        <v>23</v>
      </c>
      <c r="C44" s="1" t="s">
        <v>26</v>
      </c>
      <c r="D44" s="1" t="s">
        <v>26</v>
      </c>
      <c r="E44" s="1" t="s">
        <v>36</v>
      </c>
    </row>
    <row r="45" spans="1:5" ht="18" x14ac:dyDescent="0.35">
      <c r="A45" s="1" t="s">
        <v>106</v>
      </c>
      <c r="B45" s="1">
        <v>45</v>
      </c>
      <c r="C45" s="1" t="s">
        <v>26</v>
      </c>
      <c r="D45" s="1" t="s">
        <v>26</v>
      </c>
      <c r="E45" s="1" t="s">
        <v>46</v>
      </c>
    </row>
    <row r="46" spans="1:5" ht="18" x14ac:dyDescent="0.35">
      <c r="A46" s="1" t="s">
        <v>107</v>
      </c>
      <c r="B46" s="1">
        <v>50</v>
      </c>
      <c r="C46" s="1" t="s">
        <v>35</v>
      </c>
      <c r="D46" s="1" t="s">
        <v>35</v>
      </c>
      <c r="E46" s="1" t="s">
        <v>46</v>
      </c>
    </row>
    <row r="47" spans="1:5" ht="18" x14ac:dyDescent="0.35">
      <c r="A47" s="2">
        <v>960000000000</v>
      </c>
      <c r="B47" s="1">
        <v>53</v>
      </c>
      <c r="C47" s="1" t="s">
        <v>35</v>
      </c>
      <c r="D47" s="1" t="s">
        <v>35</v>
      </c>
      <c r="E47" s="1" t="s">
        <v>46</v>
      </c>
    </row>
    <row r="48" spans="1:5" ht="18" x14ac:dyDescent="0.35">
      <c r="A48" s="1" t="s">
        <v>108</v>
      </c>
      <c r="B48" s="1">
        <v>44</v>
      </c>
      <c r="C48" s="1" t="s">
        <v>35</v>
      </c>
      <c r="D48" s="1" t="s">
        <v>26</v>
      </c>
      <c r="E48" s="1" t="s">
        <v>36</v>
      </c>
    </row>
    <row r="49" spans="1:5" ht="18" x14ac:dyDescent="0.35">
      <c r="A49" s="1" t="s">
        <v>109</v>
      </c>
      <c r="B49" s="1">
        <v>49</v>
      </c>
      <c r="C49" s="1" t="s">
        <v>35</v>
      </c>
      <c r="D49" s="1" t="s">
        <v>35</v>
      </c>
      <c r="E49" s="1" t="s">
        <v>36</v>
      </c>
    </row>
    <row r="50" spans="1:5" ht="18" x14ac:dyDescent="0.35">
      <c r="A50" s="2">
        <v>855000000000000</v>
      </c>
      <c r="B50" s="1">
        <v>5</v>
      </c>
      <c r="C50" s="1" t="s">
        <v>35</v>
      </c>
      <c r="D50" s="1" t="s">
        <v>35</v>
      </c>
      <c r="E50" s="1" t="s">
        <v>41</v>
      </c>
    </row>
    <row r="51" spans="1:5" ht="18" x14ac:dyDescent="0.35">
      <c r="A51" s="1" t="s">
        <v>110</v>
      </c>
      <c r="B51" s="1">
        <v>46</v>
      </c>
      <c r="C51" s="1" t="s">
        <v>35</v>
      </c>
      <c r="D51" s="1" t="s">
        <v>35</v>
      </c>
      <c r="E51" s="1" t="s">
        <v>46</v>
      </c>
    </row>
    <row r="52" spans="1:5" ht="18" x14ac:dyDescent="0.35">
      <c r="A52" s="1" t="s">
        <v>111</v>
      </c>
      <c r="B52" s="1">
        <v>39</v>
      </c>
      <c r="C52" s="1" t="s">
        <v>26</v>
      </c>
      <c r="D52" s="1" t="s">
        <v>35</v>
      </c>
      <c r="E52" s="1" t="s">
        <v>46</v>
      </c>
    </row>
    <row r="53" spans="1:5" ht="18" x14ac:dyDescent="0.35">
      <c r="A53" s="1" t="s">
        <v>112</v>
      </c>
      <c r="B53" s="1">
        <v>7</v>
      </c>
      <c r="C53" s="1" t="s">
        <v>35</v>
      </c>
      <c r="D53" s="1" t="s">
        <v>35</v>
      </c>
      <c r="E53" s="1" t="s">
        <v>27</v>
      </c>
    </row>
    <row r="54" spans="1:5" ht="18" x14ac:dyDescent="0.35">
      <c r="A54" s="1" t="s">
        <v>113</v>
      </c>
      <c r="B54" s="1">
        <v>23</v>
      </c>
      <c r="C54" s="1" t="s">
        <v>26</v>
      </c>
      <c r="D54" s="1" t="s">
        <v>26</v>
      </c>
      <c r="E54" s="1" t="s">
        <v>46</v>
      </c>
    </row>
    <row r="55" spans="1:5" ht="18" x14ac:dyDescent="0.35">
      <c r="A55" s="2" t="s">
        <v>114</v>
      </c>
      <c r="B55" s="1">
        <v>8</v>
      </c>
      <c r="C55" s="1" t="s">
        <v>26</v>
      </c>
      <c r="D55" s="1" t="s">
        <v>26</v>
      </c>
      <c r="E55" s="1" t="s">
        <v>27</v>
      </c>
    </row>
    <row r="56" spans="1:5" ht="18" x14ac:dyDescent="0.35">
      <c r="A56" s="1" t="s">
        <v>115</v>
      </c>
      <c r="B56" s="1">
        <v>13</v>
      </c>
      <c r="C56" s="1" t="s">
        <v>35</v>
      </c>
      <c r="D56" s="1" t="s">
        <v>26</v>
      </c>
      <c r="E56" s="1" t="s">
        <v>27</v>
      </c>
    </row>
    <row r="57" spans="1:5" ht="18" x14ac:dyDescent="0.35">
      <c r="A57" s="1" t="s">
        <v>116</v>
      </c>
      <c r="B57" s="1">
        <v>18</v>
      </c>
      <c r="C57" s="1" t="s">
        <v>26</v>
      </c>
      <c r="D57" s="1" t="s">
        <v>35</v>
      </c>
      <c r="E57" s="1" t="s">
        <v>41</v>
      </c>
    </row>
    <row r="58" spans="1:5" ht="18" x14ac:dyDescent="0.35">
      <c r="A58" s="1" t="s">
        <v>117</v>
      </c>
      <c r="B58" s="1">
        <v>44</v>
      </c>
      <c r="C58" s="1" t="s">
        <v>26</v>
      </c>
      <c r="D58" s="1" t="s">
        <v>26</v>
      </c>
      <c r="E58" s="1" t="s">
        <v>46</v>
      </c>
    </row>
    <row r="59" spans="1:5" ht="18" x14ac:dyDescent="0.35">
      <c r="A59" s="1" t="s">
        <v>118</v>
      </c>
      <c r="B59" s="1">
        <v>50</v>
      </c>
      <c r="C59" s="1" t="s">
        <v>35</v>
      </c>
      <c r="D59" s="1" t="s">
        <v>35</v>
      </c>
      <c r="E59" s="1" t="s">
        <v>27</v>
      </c>
    </row>
    <row r="60" spans="1:5" ht="18" x14ac:dyDescent="0.35">
      <c r="A60" s="1" t="s">
        <v>119</v>
      </c>
      <c r="B60" s="1">
        <v>18</v>
      </c>
      <c r="C60" s="1" t="s">
        <v>26</v>
      </c>
      <c r="D60" s="1" t="s">
        <v>35</v>
      </c>
      <c r="E60" s="1" t="s">
        <v>41</v>
      </c>
    </row>
    <row r="61" spans="1:5" ht="18" x14ac:dyDescent="0.35">
      <c r="A61" s="1" t="s">
        <v>120</v>
      </c>
      <c r="B61" s="1">
        <v>7</v>
      </c>
      <c r="C61" s="1" t="s">
        <v>26</v>
      </c>
      <c r="D61" s="1" t="s">
        <v>26</v>
      </c>
      <c r="E61" s="1" t="s">
        <v>41</v>
      </c>
    </row>
    <row r="62" spans="1:5" ht="18" x14ac:dyDescent="0.35">
      <c r="A62" s="1" t="s">
        <v>121</v>
      </c>
      <c r="B62" s="1">
        <v>48</v>
      </c>
      <c r="C62" s="1" t="s">
        <v>35</v>
      </c>
      <c r="D62" s="1" t="s">
        <v>26</v>
      </c>
      <c r="E62" s="1" t="s">
        <v>41</v>
      </c>
    </row>
    <row r="63" spans="1:5" ht="18" x14ac:dyDescent="0.35">
      <c r="A63" s="1" t="s">
        <v>122</v>
      </c>
      <c r="B63" s="1">
        <v>60</v>
      </c>
      <c r="C63" s="1" t="s">
        <v>26</v>
      </c>
      <c r="D63" s="1" t="s">
        <v>35</v>
      </c>
      <c r="E63" s="1" t="s">
        <v>46</v>
      </c>
    </row>
    <row r="64" spans="1:5" ht="18" x14ac:dyDescent="0.35">
      <c r="A64" s="1" t="s">
        <v>123</v>
      </c>
      <c r="B64" s="1">
        <v>57</v>
      </c>
      <c r="C64" s="1" t="s">
        <v>26</v>
      </c>
      <c r="D64" s="1" t="s">
        <v>35</v>
      </c>
      <c r="E64" s="1" t="s">
        <v>36</v>
      </c>
    </row>
    <row r="65" spans="1:5" ht="18" x14ac:dyDescent="0.35">
      <c r="A65" s="1" t="s">
        <v>124</v>
      </c>
      <c r="B65" s="1">
        <v>46</v>
      </c>
      <c r="C65" s="1" t="s">
        <v>26</v>
      </c>
      <c r="D65" s="1" t="s">
        <v>26</v>
      </c>
      <c r="E65" s="1" t="s">
        <v>36</v>
      </c>
    </row>
    <row r="66" spans="1:5" ht="18" x14ac:dyDescent="0.35">
      <c r="A66" s="1" t="s">
        <v>125</v>
      </c>
      <c r="B66" s="1">
        <v>31</v>
      </c>
      <c r="C66" s="1" t="s">
        <v>26</v>
      </c>
      <c r="D66" s="1" t="s">
        <v>35</v>
      </c>
      <c r="E66" s="1" t="s">
        <v>46</v>
      </c>
    </row>
    <row r="67" spans="1:5" ht="18" x14ac:dyDescent="0.35">
      <c r="A67" s="1" t="s">
        <v>126</v>
      </c>
      <c r="B67" s="1">
        <v>6</v>
      </c>
      <c r="C67" s="1" t="s">
        <v>35</v>
      </c>
      <c r="D67" s="1" t="s">
        <v>26</v>
      </c>
      <c r="E67" s="1" t="s">
        <v>41</v>
      </c>
    </row>
    <row r="68" spans="1:5" ht="18" x14ac:dyDescent="0.35">
      <c r="A68" s="1" t="s">
        <v>127</v>
      </c>
      <c r="B68" s="1">
        <v>39</v>
      </c>
      <c r="C68" s="1" t="s">
        <v>26</v>
      </c>
      <c r="D68" s="1" t="s">
        <v>35</v>
      </c>
      <c r="E68" s="1" t="s">
        <v>36</v>
      </c>
    </row>
    <row r="69" spans="1:5" ht="18" x14ac:dyDescent="0.35">
      <c r="A69" s="1" t="s">
        <v>128</v>
      </c>
      <c r="B69" s="1">
        <v>19</v>
      </c>
      <c r="C69" s="1" t="s">
        <v>35</v>
      </c>
      <c r="D69" s="1" t="s">
        <v>26</v>
      </c>
      <c r="E69" s="1" t="s">
        <v>41</v>
      </c>
    </row>
    <row r="70" spans="1:5" ht="18" x14ac:dyDescent="0.35">
      <c r="A70" s="1" t="s">
        <v>129</v>
      </c>
      <c r="B70" s="1">
        <v>60</v>
      </c>
      <c r="C70" s="1" t="s">
        <v>26</v>
      </c>
      <c r="D70" s="1" t="s">
        <v>35</v>
      </c>
      <c r="E70" s="1" t="s">
        <v>46</v>
      </c>
    </row>
    <row r="71" spans="1:5" ht="18" x14ac:dyDescent="0.35">
      <c r="A71" s="1" t="s">
        <v>130</v>
      </c>
      <c r="B71" s="1">
        <v>50</v>
      </c>
      <c r="C71" s="1" t="s">
        <v>35</v>
      </c>
      <c r="D71" s="1" t="s">
        <v>26</v>
      </c>
      <c r="E71" s="1" t="s">
        <v>36</v>
      </c>
    </row>
    <row r="72" spans="1:5" ht="18" x14ac:dyDescent="0.35">
      <c r="A72" s="1" t="s">
        <v>131</v>
      </c>
      <c r="B72" s="1">
        <v>25</v>
      </c>
      <c r="C72" s="1" t="s">
        <v>35</v>
      </c>
      <c r="D72" s="1" t="s">
        <v>26</v>
      </c>
      <c r="E72" s="1" t="s">
        <v>46</v>
      </c>
    </row>
    <row r="73" spans="1:5" ht="18" x14ac:dyDescent="0.35">
      <c r="A73" s="1" t="s">
        <v>132</v>
      </c>
      <c r="B73" s="1">
        <v>54</v>
      </c>
      <c r="C73" s="1" t="s">
        <v>35</v>
      </c>
      <c r="D73" s="1" t="s">
        <v>35</v>
      </c>
      <c r="E73" s="1" t="s">
        <v>41</v>
      </c>
    </row>
    <row r="74" spans="1:5" ht="18" x14ac:dyDescent="0.35">
      <c r="A74" s="1" t="s">
        <v>133</v>
      </c>
      <c r="B74" s="1">
        <v>28</v>
      </c>
      <c r="C74" s="1" t="s">
        <v>26</v>
      </c>
      <c r="D74" s="1" t="s">
        <v>26</v>
      </c>
      <c r="E74" s="1" t="s">
        <v>46</v>
      </c>
    </row>
    <row r="75" spans="1:5" ht="18" x14ac:dyDescent="0.35">
      <c r="A75" s="1" t="s">
        <v>134</v>
      </c>
      <c r="B75" s="1">
        <v>57</v>
      </c>
      <c r="C75" s="1" t="s">
        <v>26</v>
      </c>
      <c r="D75" s="1" t="s">
        <v>26</v>
      </c>
      <c r="E75" s="1" t="s">
        <v>41</v>
      </c>
    </row>
    <row r="76" spans="1:5" ht="18" x14ac:dyDescent="0.35">
      <c r="A76" s="1" t="s">
        <v>135</v>
      </c>
      <c r="B76" s="1">
        <v>13</v>
      </c>
      <c r="C76" s="1" t="s">
        <v>26</v>
      </c>
      <c r="D76" s="1" t="s">
        <v>26</v>
      </c>
      <c r="E76" s="1" t="s">
        <v>41</v>
      </c>
    </row>
    <row r="77" spans="1:5" ht="18" x14ac:dyDescent="0.35">
      <c r="A77" s="1" t="s">
        <v>136</v>
      </c>
      <c r="B77" s="1">
        <v>22</v>
      </c>
      <c r="C77" s="1" t="s">
        <v>26</v>
      </c>
      <c r="D77" s="1" t="s">
        <v>35</v>
      </c>
      <c r="E77" s="1" t="s">
        <v>46</v>
      </c>
    </row>
    <row r="78" spans="1:5" ht="18" x14ac:dyDescent="0.35">
      <c r="A78" s="1" t="s">
        <v>137</v>
      </c>
      <c r="B78" s="1">
        <v>35</v>
      </c>
      <c r="C78" s="1" t="s">
        <v>26</v>
      </c>
      <c r="D78" s="1" t="s">
        <v>35</v>
      </c>
      <c r="E78" s="1" t="s">
        <v>27</v>
      </c>
    </row>
    <row r="79" spans="1:5" ht="18" x14ac:dyDescent="0.35">
      <c r="A79" s="1" t="s">
        <v>138</v>
      </c>
      <c r="B79" s="1">
        <v>25</v>
      </c>
      <c r="C79" s="1" t="s">
        <v>26</v>
      </c>
      <c r="D79" s="1" t="s">
        <v>26</v>
      </c>
      <c r="E79" s="1" t="s">
        <v>36</v>
      </c>
    </row>
    <row r="80" spans="1:5" ht="18" x14ac:dyDescent="0.35">
      <c r="A80" s="1" t="s">
        <v>139</v>
      </c>
      <c r="B80" s="1">
        <v>42</v>
      </c>
      <c r="C80" s="1" t="s">
        <v>35</v>
      </c>
      <c r="D80" s="1" t="s">
        <v>35</v>
      </c>
      <c r="E80" s="1" t="s">
        <v>41</v>
      </c>
    </row>
    <row r="81" spans="1:5" ht="18" x14ac:dyDescent="0.35">
      <c r="A81" s="1" t="s">
        <v>140</v>
      </c>
      <c r="B81" s="1">
        <v>49</v>
      </c>
      <c r="C81" s="1" t="s">
        <v>26</v>
      </c>
      <c r="D81" s="1" t="s">
        <v>35</v>
      </c>
      <c r="E81" s="1" t="s">
        <v>46</v>
      </c>
    </row>
    <row r="82" spans="1:5" ht="18" x14ac:dyDescent="0.35">
      <c r="A82" s="1" t="s">
        <v>141</v>
      </c>
      <c r="B82" s="1">
        <v>59</v>
      </c>
      <c r="C82" s="1" t="s">
        <v>35</v>
      </c>
      <c r="D82" s="1" t="s">
        <v>26</v>
      </c>
      <c r="E82" s="1" t="s">
        <v>36</v>
      </c>
    </row>
    <row r="83" spans="1:5" ht="18" x14ac:dyDescent="0.35">
      <c r="A83" s="1" t="s">
        <v>142</v>
      </c>
      <c r="B83" s="1">
        <v>19</v>
      </c>
      <c r="C83" s="1" t="s">
        <v>35</v>
      </c>
      <c r="D83" s="1" t="s">
        <v>26</v>
      </c>
      <c r="E83" s="1" t="s">
        <v>27</v>
      </c>
    </row>
    <row r="84" spans="1:5" ht="18" x14ac:dyDescent="0.35">
      <c r="A84" s="1" t="s">
        <v>143</v>
      </c>
      <c r="B84" s="1">
        <v>50</v>
      </c>
      <c r="C84" s="1" t="s">
        <v>35</v>
      </c>
      <c r="D84" s="1" t="s">
        <v>26</v>
      </c>
      <c r="E84" s="1" t="s">
        <v>46</v>
      </c>
    </row>
    <row r="85" spans="1:5" ht="18" x14ac:dyDescent="0.35">
      <c r="A85" s="1" t="s">
        <v>144</v>
      </c>
      <c r="B85" s="1">
        <v>27</v>
      </c>
      <c r="C85" s="1" t="s">
        <v>35</v>
      </c>
      <c r="D85" s="1" t="s">
        <v>35</v>
      </c>
      <c r="E85" s="1" t="s">
        <v>41</v>
      </c>
    </row>
    <row r="86" spans="1:5" ht="18" x14ac:dyDescent="0.35">
      <c r="A86" s="1" t="s">
        <v>145</v>
      </c>
      <c r="B86" s="1">
        <v>59</v>
      </c>
      <c r="C86" s="1" t="s">
        <v>26</v>
      </c>
      <c r="D86" s="1" t="s">
        <v>26</v>
      </c>
      <c r="E86" s="1" t="s">
        <v>27</v>
      </c>
    </row>
    <row r="87" spans="1:5" ht="18" x14ac:dyDescent="0.35">
      <c r="A87" s="1" t="s">
        <v>146</v>
      </c>
      <c r="B87" s="1">
        <v>9</v>
      </c>
      <c r="C87" s="1" t="s">
        <v>35</v>
      </c>
      <c r="D87" s="1" t="s">
        <v>35</v>
      </c>
      <c r="E87" s="1" t="s">
        <v>41</v>
      </c>
    </row>
    <row r="88" spans="1:5" ht="18" x14ac:dyDescent="0.35">
      <c r="A88" s="1" t="s">
        <v>147</v>
      </c>
      <c r="B88" s="1">
        <v>55</v>
      </c>
      <c r="C88" s="1" t="s">
        <v>26</v>
      </c>
      <c r="D88" s="1" t="s">
        <v>35</v>
      </c>
      <c r="E88" s="1" t="s">
        <v>41</v>
      </c>
    </row>
    <row r="89" spans="1:5" ht="18" x14ac:dyDescent="0.35">
      <c r="A89" s="1" t="s">
        <v>148</v>
      </c>
      <c r="B89" s="1">
        <v>41</v>
      </c>
      <c r="C89" s="1" t="s">
        <v>35</v>
      </c>
      <c r="D89" s="1" t="s">
        <v>26</v>
      </c>
      <c r="E89" s="1" t="s">
        <v>36</v>
      </c>
    </row>
    <row r="90" spans="1:5" ht="18" x14ac:dyDescent="0.35">
      <c r="A90" s="1" t="s">
        <v>149</v>
      </c>
      <c r="B90" s="1">
        <v>58</v>
      </c>
      <c r="C90" s="1" t="s">
        <v>35</v>
      </c>
      <c r="D90" s="1" t="s">
        <v>26</v>
      </c>
      <c r="E90" s="1" t="s">
        <v>46</v>
      </c>
    </row>
    <row r="91" spans="1:5" ht="18" x14ac:dyDescent="0.35">
      <c r="A91" s="1" t="s">
        <v>150</v>
      </c>
      <c r="B91" s="1">
        <v>58</v>
      </c>
      <c r="C91" s="1" t="s">
        <v>35</v>
      </c>
      <c r="D91" s="1" t="s">
        <v>26</v>
      </c>
      <c r="E91" s="1" t="s">
        <v>41</v>
      </c>
    </row>
    <row r="92" spans="1:5" ht="18" x14ac:dyDescent="0.35">
      <c r="A92" s="1" t="s">
        <v>151</v>
      </c>
      <c r="B92" s="1">
        <v>42</v>
      </c>
      <c r="C92" s="1" t="s">
        <v>35</v>
      </c>
      <c r="D92" s="1" t="s">
        <v>35</v>
      </c>
      <c r="E92" s="1" t="s">
        <v>41</v>
      </c>
    </row>
    <row r="93" spans="1:5" ht="18" x14ac:dyDescent="0.35">
      <c r="A93" s="1" t="s">
        <v>152</v>
      </c>
      <c r="B93" s="1">
        <v>27</v>
      </c>
      <c r="C93" s="1" t="s">
        <v>35</v>
      </c>
      <c r="D93" s="1" t="s">
        <v>35</v>
      </c>
      <c r="E93" s="1" t="s">
        <v>46</v>
      </c>
    </row>
    <row r="94" spans="1:5" ht="18" x14ac:dyDescent="0.35">
      <c r="A94" s="1" t="s">
        <v>153</v>
      </c>
      <c r="B94" s="1">
        <v>20</v>
      </c>
      <c r="C94" s="1" t="s">
        <v>26</v>
      </c>
      <c r="D94" s="1" t="s">
        <v>35</v>
      </c>
      <c r="E94" s="1" t="s">
        <v>27</v>
      </c>
    </row>
    <row r="95" spans="1:5" ht="18" x14ac:dyDescent="0.35">
      <c r="A95" s="1" t="s">
        <v>154</v>
      </c>
      <c r="B95" s="1">
        <v>48</v>
      </c>
      <c r="C95" s="1" t="s">
        <v>35</v>
      </c>
      <c r="D95" s="1" t="s">
        <v>35</v>
      </c>
      <c r="E95" s="1" t="s">
        <v>41</v>
      </c>
    </row>
    <row r="96" spans="1:5" ht="18" x14ac:dyDescent="0.35">
      <c r="A96" s="1" t="s">
        <v>155</v>
      </c>
      <c r="B96" s="1">
        <v>57</v>
      </c>
      <c r="C96" s="1" t="s">
        <v>26</v>
      </c>
      <c r="D96" s="1" t="s">
        <v>35</v>
      </c>
      <c r="E96" s="1" t="s">
        <v>36</v>
      </c>
    </row>
    <row r="97" spans="1:5" ht="18" x14ac:dyDescent="0.35">
      <c r="A97" s="1" t="s">
        <v>156</v>
      </c>
      <c r="B97" s="1">
        <v>22</v>
      </c>
      <c r="C97" s="1" t="s">
        <v>35</v>
      </c>
      <c r="D97" s="1" t="s">
        <v>26</v>
      </c>
      <c r="E97" s="1" t="s">
        <v>46</v>
      </c>
    </row>
    <row r="98" spans="1:5" ht="18" x14ac:dyDescent="0.35">
      <c r="A98" s="1" t="s">
        <v>157</v>
      </c>
      <c r="B98" s="1">
        <v>57</v>
      </c>
      <c r="C98" s="1" t="s">
        <v>35</v>
      </c>
      <c r="D98" s="1" t="s">
        <v>35</v>
      </c>
      <c r="E98" s="1" t="s">
        <v>27</v>
      </c>
    </row>
    <row r="99" spans="1:5" ht="18" x14ac:dyDescent="0.35">
      <c r="A99" s="1" t="s">
        <v>158</v>
      </c>
      <c r="B99" s="1">
        <v>15</v>
      </c>
      <c r="C99" s="1" t="s">
        <v>35</v>
      </c>
      <c r="D99" s="1" t="s">
        <v>35</v>
      </c>
      <c r="E99" s="1" t="s">
        <v>46</v>
      </c>
    </row>
    <row r="100" spans="1:5" ht="18" x14ac:dyDescent="0.35">
      <c r="A100" s="1" t="s">
        <v>159</v>
      </c>
      <c r="B100" s="1">
        <v>58</v>
      </c>
      <c r="C100" s="1" t="s">
        <v>26</v>
      </c>
      <c r="D100" s="1" t="s">
        <v>26</v>
      </c>
      <c r="E100" s="1" t="s">
        <v>27</v>
      </c>
    </row>
    <row r="101" spans="1:5" ht="18" x14ac:dyDescent="0.35">
      <c r="A101" s="1" t="s">
        <v>160</v>
      </c>
      <c r="B101" s="1">
        <v>10</v>
      </c>
      <c r="C101" s="1" t="s">
        <v>35</v>
      </c>
      <c r="D101" s="1" t="s">
        <v>35</v>
      </c>
      <c r="E101" s="1" t="s">
        <v>46</v>
      </c>
    </row>
    <row r="102" spans="1:5" ht="18" x14ac:dyDescent="0.35">
      <c r="A102" s="1" t="s">
        <v>161</v>
      </c>
      <c r="B102" s="1">
        <v>37</v>
      </c>
      <c r="C102" s="1" t="s">
        <v>26</v>
      </c>
      <c r="D102" s="1" t="s">
        <v>26</v>
      </c>
      <c r="E102" s="1" t="s">
        <v>36</v>
      </c>
    </row>
    <row r="103" spans="1:5" ht="18" x14ac:dyDescent="0.35">
      <c r="A103" s="1" t="s">
        <v>162</v>
      </c>
      <c r="B103" s="1">
        <v>10</v>
      </c>
      <c r="C103" s="1" t="s">
        <v>26</v>
      </c>
      <c r="D103" s="1" t="s">
        <v>35</v>
      </c>
      <c r="E103" s="1" t="s">
        <v>36</v>
      </c>
    </row>
    <row r="104" spans="1:5" ht="18" x14ac:dyDescent="0.35">
      <c r="A104" s="1" t="s">
        <v>163</v>
      </c>
      <c r="B104" s="1">
        <v>31</v>
      </c>
      <c r="C104" s="1" t="s">
        <v>26</v>
      </c>
      <c r="D104" s="1" t="s">
        <v>35</v>
      </c>
      <c r="E104" s="1" t="s">
        <v>41</v>
      </c>
    </row>
    <row r="105" spans="1:5" ht="18" x14ac:dyDescent="0.35">
      <c r="A105" s="1" t="s">
        <v>164</v>
      </c>
      <c r="B105" s="1">
        <v>7</v>
      </c>
      <c r="C105" s="1" t="s">
        <v>35</v>
      </c>
      <c r="D105" s="1" t="s">
        <v>26</v>
      </c>
      <c r="E105" s="1" t="s">
        <v>41</v>
      </c>
    </row>
    <row r="106" spans="1:5" ht="18" x14ac:dyDescent="0.35">
      <c r="A106" s="1" t="s">
        <v>165</v>
      </c>
      <c r="B106" s="1">
        <v>50</v>
      </c>
      <c r="C106" s="1" t="s">
        <v>35</v>
      </c>
      <c r="D106" s="1" t="s">
        <v>26</v>
      </c>
      <c r="E106" s="1" t="s">
        <v>36</v>
      </c>
    </row>
    <row r="107" spans="1:5" ht="18" x14ac:dyDescent="0.35">
      <c r="A107" s="1" t="s">
        <v>166</v>
      </c>
      <c r="B107" s="1">
        <v>5</v>
      </c>
      <c r="C107" s="1" t="s">
        <v>35</v>
      </c>
      <c r="D107" s="1" t="s">
        <v>35</v>
      </c>
      <c r="E107" s="1" t="s">
        <v>46</v>
      </c>
    </row>
    <row r="108" spans="1:5" ht="18" x14ac:dyDescent="0.35">
      <c r="A108" s="1">
        <v>53333442</v>
      </c>
      <c r="B108" s="1">
        <v>13</v>
      </c>
      <c r="C108" s="1" t="s">
        <v>35</v>
      </c>
      <c r="D108" s="1" t="s">
        <v>26</v>
      </c>
      <c r="E108" s="1" t="s">
        <v>36</v>
      </c>
    </row>
    <row r="109" spans="1:5" ht="18" x14ac:dyDescent="0.35">
      <c r="A109" s="1" t="s">
        <v>167</v>
      </c>
      <c r="B109" s="1">
        <v>30</v>
      </c>
      <c r="C109" s="1" t="s">
        <v>26</v>
      </c>
      <c r="D109" s="1" t="s">
        <v>35</v>
      </c>
      <c r="E109" s="1" t="s">
        <v>36</v>
      </c>
    </row>
    <row r="110" spans="1:5" ht="18" x14ac:dyDescent="0.35">
      <c r="A110" s="1" t="s">
        <v>168</v>
      </c>
      <c r="B110" s="1">
        <v>34</v>
      </c>
      <c r="C110" s="1" t="s">
        <v>35</v>
      </c>
      <c r="D110" s="1" t="s">
        <v>35</v>
      </c>
      <c r="E110" s="1" t="s">
        <v>41</v>
      </c>
    </row>
    <row r="111" spans="1:5" ht="18" x14ac:dyDescent="0.35">
      <c r="A111" s="1" t="s">
        <v>169</v>
      </c>
      <c r="B111" s="1">
        <v>42</v>
      </c>
      <c r="C111" s="1" t="s">
        <v>26</v>
      </c>
      <c r="D111" s="1" t="s">
        <v>26</v>
      </c>
      <c r="E111" s="1" t="s">
        <v>27</v>
      </c>
    </row>
    <row r="112" spans="1:5" ht="18" x14ac:dyDescent="0.35">
      <c r="A112" s="1" t="s">
        <v>170</v>
      </c>
      <c r="B112" s="1">
        <v>57</v>
      </c>
      <c r="C112" s="1" t="s">
        <v>35</v>
      </c>
      <c r="D112" s="1" t="s">
        <v>26</v>
      </c>
      <c r="E112" s="1" t="s">
        <v>36</v>
      </c>
    </row>
    <row r="113" spans="1:5" ht="18" x14ac:dyDescent="0.35">
      <c r="A113" s="1" t="s">
        <v>171</v>
      </c>
      <c r="B113" s="1">
        <v>16</v>
      </c>
      <c r="C113" s="1" t="s">
        <v>35</v>
      </c>
      <c r="D113" s="1" t="s">
        <v>26</v>
      </c>
      <c r="E113" s="1" t="s">
        <v>27</v>
      </c>
    </row>
    <row r="114" spans="1:5" ht="18" x14ac:dyDescent="0.35">
      <c r="A114" s="1" t="s">
        <v>172</v>
      </c>
      <c r="B114" s="1">
        <v>56</v>
      </c>
      <c r="C114" s="1" t="s">
        <v>26</v>
      </c>
      <c r="D114" s="1" t="s">
        <v>26</v>
      </c>
      <c r="E114" s="1" t="s">
        <v>41</v>
      </c>
    </row>
    <row r="115" spans="1:5" ht="18" x14ac:dyDescent="0.35">
      <c r="A115" s="1" t="s">
        <v>173</v>
      </c>
      <c r="B115" s="1">
        <v>57</v>
      </c>
      <c r="C115" s="1" t="s">
        <v>26</v>
      </c>
      <c r="D115" s="1" t="s">
        <v>35</v>
      </c>
      <c r="E115" s="1" t="s">
        <v>41</v>
      </c>
    </row>
    <row r="116" spans="1:5" ht="18" x14ac:dyDescent="0.35">
      <c r="A116" s="1" t="s">
        <v>174</v>
      </c>
      <c r="B116" s="1">
        <v>32</v>
      </c>
      <c r="C116" s="1" t="s">
        <v>26</v>
      </c>
      <c r="D116" s="1" t="s">
        <v>26</v>
      </c>
      <c r="E116" s="1" t="s">
        <v>27</v>
      </c>
    </row>
    <row r="117" spans="1:5" ht="18" x14ac:dyDescent="0.35">
      <c r="A117" s="1" t="s">
        <v>175</v>
      </c>
      <c r="B117" s="1">
        <v>6</v>
      </c>
      <c r="C117" s="1" t="s">
        <v>35</v>
      </c>
      <c r="D117" s="1" t="s">
        <v>26</v>
      </c>
      <c r="E117" s="1" t="s">
        <v>27</v>
      </c>
    </row>
    <row r="118" spans="1:5" ht="18" x14ac:dyDescent="0.35">
      <c r="A118" s="1" t="s">
        <v>176</v>
      </c>
      <c r="B118" s="1">
        <v>23</v>
      </c>
      <c r="C118" s="1" t="s">
        <v>26</v>
      </c>
      <c r="D118" s="1" t="s">
        <v>26</v>
      </c>
      <c r="E118" s="1" t="s">
        <v>41</v>
      </c>
    </row>
    <row r="119" spans="1:5" ht="18" x14ac:dyDescent="0.35">
      <c r="A119" s="1" t="s">
        <v>177</v>
      </c>
      <c r="B119" s="1">
        <v>51</v>
      </c>
      <c r="C119" s="1" t="s">
        <v>26</v>
      </c>
      <c r="D119" s="1" t="s">
        <v>26</v>
      </c>
      <c r="E119" s="1" t="s">
        <v>36</v>
      </c>
    </row>
    <row r="120" spans="1:5" ht="18" x14ac:dyDescent="0.35">
      <c r="A120" s="1" t="s">
        <v>178</v>
      </c>
      <c r="B120" s="1">
        <v>14</v>
      </c>
      <c r="C120" s="1" t="s">
        <v>35</v>
      </c>
      <c r="D120" s="1" t="s">
        <v>35</v>
      </c>
      <c r="E120" s="1" t="s">
        <v>27</v>
      </c>
    </row>
    <row r="121" spans="1:5" ht="18" x14ac:dyDescent="0.35">
      <c r="A121" s="1" t="s">
        <v>179</v>
      </c>
      <c r="B121" s="1">
        <v>50</v>
      </c>
      <c r="C121" s="1" t="s">
        <v>35</v>
      </c>
      <c r="D121" s="1" t="s">
        <v>26</v>
      </c>
      <c r="E121" s="1" t="s">
        <v>36</v>
      </c>
    </row>
    <row r="122" spans="1:5" ht="18" x14ac:dyDescent="0.35">
      <c r="A122" s="1" t="s">
        <v>180</v>
      </c>
      <c r="B122" s="1">
        <v>32</v>
      </c>
      <c r="C122" s="1" t="s">
        <v>35</v>
      </c>
      <c r="D122" s="1" t="s">
        <v>35</v>
      </c>
      <c r="E122" s="1" t="s">
        <v>27</v>
      </c>
    </row>
    <row r="123" spans="1:5" ht="18" x14ac:dyDescent="0.35">
      <c r="A123" s="1" t="s">
        <v>181</v>
      </c>
      <c r="B123" s="1">
        <v>16</v>
      </c>
      <c r="C123" s="1" t="s">
        <v>26</v>
      </c>
      <c r="D123" s="1" t="s">
        <v>35</v>
      </c>
      <c r="E123" s="1" t="s">
        <v>36</v>
      </c>
    </row>
    <row r="124" spans="1:5" ht="18" x14ac:dyDescent="0.35">
      <c r="A124" s="1" t="s">
        <v>182</v>
      </c>
      <c r="B124" s="1">
        <v>46</v>
      </c>
      <c r="C124" s="1" t="s">
        <v>26</v>
      </c>
      <c r="D124" s="1" t="s">
        <v>26</v>
      </c>
      <c r="E124" s="1" t="s">
        <v>27</v>
      </c>
    </row>
    <row r="125" spans="1:5" ht="18" x14ac:dyDescent="0.35">
      <c r="A125" s="1" t="s">
        <v>183</v>
      </c>
      <c r="B125" s="1">
        <v>37</v>
      </c>
      <c r="C125" s="1" t="s">
        <v>35</v>
      </c>
      <c r="D125" s="1" t="s">
        <v>35</v>
      </c>
      <c r="E125" s="1" t="s">
        <v>46</v>
      </c>
    </row>
    <row r="126" spans="1:5" ht="18" x14ac:dyDescent="0.35">
      <c r="A126" s="2" t="s">
        <v>184</v>
      </c>
      <c r="B126" s="1">
        <v>36</v>
      </c>
      <c r="C126" s="1" t="s">
        <v>35</v>
      </c>
      <c r="D126" s="1" t="s">
        <v>35</v>
      </c>
      <c r="E126" s="1" t="s">
        <v>27</v>
      </c>
    </row>
    <row r="127" spans="1:5" ht="18" x14ac:dyDescent="0.35">
      <c r="A127" s="2" t="s">
        <v>185</v>
      </c>
      <c r="B127" s="1">
        <v>50</v>
      </c>
      <c r="C127" s="1" t="s">
        <v>35</v>
      </c>
      <c r="D127" s="1" t="s">
        <v>35</v>
      </c>
      <c r="E127" s="1" t="s">
        <v>27</v>
      </c>
    </row>
    <row r="128" spans="1:5" ht="18" x14ac:dyDescent="0.35">
      <c r="A128" s="1" t="s">
        <v>186</v>
      </c>
      <c r="B128" s="1">
        <v>29</v>
      </c>
      <c r="C128" s="1" t="s">
        <v>26</v>
      </c>
      <c r="D128" s="1" t="s">
        <v>35</v>
      </c>
      <c r="E128" s="1" t="s">
        <v>27</v>
      </c>
    </row>
    <row r="129" spans="1:5" ht="18" x14ac:dyDescent="0.35">
      <c r="A129" s="1" t="s">
        <v>187</v>
      </c>
      <c r="B129" s="1">
        <v>16</v>
      </c>
      <c r="C129" s="1" t="s">
        <v>26</v>
      </c>
      <c r="D129" s="1" t="s">
        <v>26</v>
      </c>
      <c r="E129" s="1" t="s">
        <v>27</v>
      </c>
    </row>
    <row r="130" spans="1:5" ht="18" x14ac:dyDescent="0.35">
      <c r="A130" s="1" t="s">
        <v>188</v>
      </c>
      <c r="B130" s="1">
        <v>49</v>
      </c>
      <c r="C130" s="1" t="s">
        <v>35</v>
      </c>
      <c r="D130" s="1" t="s">
        <v>35</v>
      </c>
      <c r="E130" s="1" t="s">
        <v>41</v>
      </c>
    </row>
    <row r="131" spans="1:5" ht="18" x14ac:dyDescent="0.35">
      <c r="A131" s="1" t="s">
        <v>189</v>
      </c>
      <c r="B131" s="1">
        <v>19</v>
      </c>
      <c r="C131" s="1" t="s">
        <v>35</v>
      </c>
      <c r="D131" s="1" t="s">
        <v>26</v>
      </c>
      <c r="E131" s="1" t="s">
        <v>46</v>
      </c>
    </row>
    <row r="132" spans="1:5" ht="18" x14ac:dyDescent="0.35">
      <c r="A132" s="1" t="s">
        <v>190</v>
      </c>
      <c r="B132" s="1">
        <v>52</v>
      </c>
      <c r="C132" s="1" t="s">
        <v>26</v>
      </c>
      <c r="D132" s="1" t="s">
        <v>35</v>
      </c>
      <c r="E132" s="1" t="s">
        <v>41</v>
      </c>
    </row>
    <row r="133" spans="1:5" ht="18" x14ac:dyDescent="0.35">
      <c r="A133" s="1" t="s">
        <v>191</v>
      </c>
      <c r="B133" s="1">
        <v>43</v>
      </c>
      <c r="C133" s="1" t="s">
        <v>26</v>
      </c>
      <c r="D133" s="1" t="s">
        <v>26</v>
      </c>
      <c r="E133" s="1" t="s">
        <v>41</v>
      </c>
    </row>
    <row r="134" spans="1:5" ht="18" x14ac:dyDescent="0.35">
      <c r="A134" s="1" t="s">
        <v>192</v>
      </c>
      <c r="B134" s="1">
        <v>45</v>
      </c>
      <c r="C134" s="1" t="s">
        <v>35</v>
      </c>
      <c r="D134" s="1" t="s">
        <v>26</v>
      </c>
      <c r="E134" s="1" t="s">
        <v>46</v>
      </c>
    </row>
    <row r="135" spans="1:5" ht="18" x14ac:dyDescent="0.35">
      <c r="A135" s="1" t="s">
        <v>193</v>
      </c>
      <c r="B135" s="1">
        <v>44</v>
      </c>
      <c r="C135" s="1" t="s">
        <v>35</v>
      </c>
      <c r="D135" s="1" t="s">
        <v>35</v>
      </c>
      <c r="E135" s="1" t="s">
        <v>41</v>
      </c>
    </row>
    <row r="136" spans="1:5" ht="18" x14ac:dyDescent="0.35">
      <c r="A136" s="1" t="s">
        <v>194</v>
      </c>
      <c r="B136" s="1">
        <v>29</v>
      </c>
      <c r="C136" s="1" t="s">
        <v>26</v>
      </c>
      <c r="D136" s="1" t="s">
        <v>35</v>
      </c>
      <c r="E136" s="1" t="s">
        <v>36</v>
      </c>
    </row>
    <row r="137" spans="1:5" ht="18" x14ac:dyDescent="0.35">
      <c r="A137" s="1" t="s">
        <v>195</v>
      </c>
      <c r="B137" s="1">
        <v>11</v>
      </c>
      <c r="C137" s="1" t="s">
        <v>26</v>
      </c>
      <c r="D137" s="1" t="s">
        <v>26</v>
      </c>
      <c r="E137" s="1" t="s">
        <v>36</v>
      </c>
    </row>
    <row r="138" spans="1:5" ht="18" x14ac:dyDescent="0.35">
      <c r="A138" s="1" t="s">
        <v>196</v>
      </c>
      <c r="B138" s="1">
        <v>20</v>
      </c>
      <c r="C138" s="1" t="s">
        <v>26</v>
      </c>
      <c r="D138" s="1" t="s">
        <v>26</v>
      </c>
      <c r="E138" s="1" t="s">
        <v>36</v>
      </c>
    </row>
    <row r="139" spans="1:5" ht="18" x14ac:dyDescent="0.35">
      <c r="A139" s="1" t="s">
        <v>197</v>
      </c>
      <c r="B139" s="1">
        <v>14</v>
      </c>
      <c r="C139" s="1" t="s">
        <v>35</v>
      </c>
      <c r="D139" s="1" t="s">
        <v>35</v>
      </c>
      <c r="E139" s="1" t="s">
        <v>41</v>
      </c>
    </row>
    <row r="140" spans="1:5" ht="18" x14ac:dyDescent="0.35">
      <c r="A140" s="1" t="s">
        <v>198</v>
      </c>
      <c r="B140" s="1">
        <v>36</v>
      </c>
      <c r="C140" s="1" t="s">
        <v>35</v>
      </c>
      <c r="D140" s="1" t="s">
        <v>26</v>
      </c>
      <c r="E140" s="1" t="s">
        <v>36</v>
      </c>
    </row>
    <row r="141" spans="1:5" ht="18" x14ac:dyDescent="0.35">
      <c r="A141" s="1" t="s">
        <v>199</v>
      </c>
      <c r="B141" s="1">
        <v>16</v>
      </c>
      <c r="C141" s="1" t="s">
        <v>26</v>
      </c>
      <c r="D141" s="1" t="s">
        <v>26</v>
      </c>
      <c r="E141" s="1" t="s">
        <v>41</v>
      </c>
    </row>
    <row r="142" spans="1:5" ht="18" x14ac:dyDescent="0.35">
      <c r="A142" s="1" t="s">
        <v>200</v>
      </c>
      <c r="B142" s="1">
        <v>55</v>
      </c>
      <c r="C142" s="1" t="s">
        <v>26</v>
      </c>
      <c r="D142" s="1" t="s">
        <v>26</v>
      </c>
      <c r="E142" s="1" t="s">
        <v>46</v>
      </c>
    </row>
    <row r="143" spans="1:5" ht="18" x14ac:dyDescent="0.35">
      <c r="A143" s="1" t="s">
        <v>201</v>
      </c>
      <c r="B143" s="1">
        <v>53</v>
      </c>
      <c r="C143" s="1" t="s">
        <v>26</v>
      </c>
      <c r="D143" s="1" t="s">
        <v>26</v>
      </c>
      <c r="E143" s="1" t="s">
        <v>46</v>
      </c>
    </row>
    <row r="144" spans="1:5" ht="18" x14ac:dyDescent="0.35">
      <c r="A144" s="1" t="s">
        <v>202</v>
      </c>
      <c r="B144" s="1">
        <v>30</v>
      </c>
      <c r="C144" s="1" t="s">
        <v>26</v>
      </c>
      <c r="D144" s="1" t="s">
        <v>35</v>
      </c>
      <c r="E144" s="1" t="s">
        <v>41</v>
      </c>
    </row>
    <row r="145" spans="1:5" ht="18" x14ac:dyDescent="0.35">
      <c r="A145" s="1" t="s">
        <v>203</v>
      </c>
      <c r="B145" s="1">
        <v>33</v>
      </c>
      <c r="C145" s="1" t="s">
        <v>35</v>
      </c>
      <c r="D145" s="1" t="s">
        <v>35</v>
      </c>
      <c r="E145" s="1" t="s">
        <v>36</v>
      </c>
    </row>
    <row r="146" spans="1:5" ht="18" x14ac:dyDescent="0.35">
      <c r="A146" s="2" t="s">
        <v>204</v>
      </c>
      <c r="B146" s="1">
        <v>15</v>
      </c>
      <c r="C146" s="1" t="s">
        <v>26</v>
      </c>
      <c r="D146" s="1" t="s">
        <v>35</v>
      </c>
      <c r="E146" s="1" t="s">
        <v>46</v>
      </c>
    </row>
    <row r="147" spans="1:5" ht="18" x14ac:dyDescent="0.35">
      <c r="A147" s="2" t="s">
        <v>205</v>
      </c>
      <c r="B147" s="1">
        <v>21</v>
      </c>
      <c r="C147" s="1" t="s">
        <v>35</v>
      </c>
      <c r="D147" s="1" t="s">
        <v>35</v>
      </c>
      <c r="E147" s="1" t="s">
        <v>27</v>
      </c>
    </row>
    <row r="148" spans="1:5" ht="18" x14ac:dyDescent="0.35">
      <c r="A148" s="1" t="s">
        <v>206</v>
      </c>
      <c r="B148" s="1">
        <v>20</v>
      </c>
      <c r="C148" s="1" t="s">
        <v>35</v>
      </c>
      <c r="D148" s="1" t="s">
        <v>35</v>
      </c>
      <c r="E148" s="1" t="s">
        <v>27</v>
      </c>
    </row>
    <row r="149" spans="1:5" ht="18" x14ac:dyDescent="0.35">
      <c r="A149" s="1" t="s">
        <v>207</v>
      </c>
      <c r="B149" s="1">
        <v>6</v>
      </c>
      <c r="C149" s="1" t="s">
        <v>26</v>
      </c>
      <c r="D149" s="1" t="s">
        <v>26</v>
      </c>
      <c r="E149" s="1" t="s">
        <v>41</v>
      </c>
    </row>
    <row r="150" spans="1:5" ht="18" x14ac:dyDescent="0.35">
      <c r="A150" s="1">
        <v>35737949</v>
      </c>
      <c r="B150" s="1">
        <v>8</v>
      </c>
      <c r="C150" s="1" t="s">
        <v>26</v>
      </c>
      <c r="D150" s="1" t="s">
        <v>35</v>
      </c>
      <c r="E150" s="1" t="s">
        <v>36</v>
      </c>
    </row>
    <row r="151" spans="1:5" ht="18" x14ac:dyDescent="0.35">
      <c r="A151" s="1" t="s">
        <v>208</v>
      </c>
      <c r="B151" s="1">
        <v>49</v>
      </c>
      <c r="C151" s="1" t="s">
        <v>26</v>
      </c>
      <c r="D151" s="1" t="s">
        <v>35</v>
      </c>
      <c r="E151" s="1" t="s">
        <v>41</v>
      </c>
    </row>
    <row r="152" spans="1:5" ht="18" x14ac:dyDescent="0.35">
      <c r="A152" s="1" t="s">
        <v>209</v>
      </c>
      <c r="B152" s="1">
        <v>53</v>
      </c>
      <c r="C152" s="1" t="s">
        <v>35</v>
      </c>
      <c r="D152" s="1" t="s">
        <v>35</v>
      </c>
      <c r="E152" s="1" t="s">
        <v>27</v>
      </c>
    </row>
    <row r="153" spans="1:5" ht="18" x14ac:dyDescent="0.35">
      <c r="A153" s="1" t="s">
        <v>210</v>
      </c>
      <c r="B153" s="1">
        <v>8</v>
      </c>
      <c r="C153" s="1" t="s">
        <v>35</v>
      </c>
      <c r="D153" s="1" t="s">
        <v>35</v>
      </c>
      <c r="E153" s="1" t="s">
        <v>36</v>
      </c>
    </row>
    <row r="154" spans="1:5" ht="18" x14ac:dyDescent="0.35">
      <c r="A154" s="1" t="s">
        <v>211</v>
      </c>
      <c r="B154" s="1">
        <v>50</v>
      </c>
      <c r="C154" s="1" t="s">
        <v>35</v>
      </c>
      <c r="D154" s="1" t="s">
        <v>26</v>
      </c>
      <c r="E154" s="1" t="s">
        <v>41</v>
      </c>
    </row>
    <row r="155" spans="1:5" ht="18" x14ac:dyDescent="0.35">
      <c r="A155" s="1" t="s">
        <v>212</v>
      </c>
      <c r="B155" s="1">
        <v>60</v>
      </c>
      <c r="C155" s="1" t="s">
        <v>35</v>
      </c>
      <c r="D155" s="1" t="s">
        <v>26</v>
      </c>
      <c r="E155" s="1" t="s">
        <v>36</v>
      </c>
    </row>
    <row r="156" spans="1:5" ht="18" x14ac:dyDescent="0.35">
      <c r="A156" s="1" t="s">
        <v>213</v>
      </c>
      <c r="B156" s="1">
        <v>12</v>
      </c>
      <c r="C156" s="1" t="s">
        <v>35</v>
      </c>
      <c r="D156" s="1" t="s">
        <v>26</v>
      </c>
      <c r="E156" s="1" t="s">
        <v>36</v>
      </c>
    </row>
    <row r="157" spans="1:5" ht="18" x14ac:dyDescent="0.35">
      <c r="A157" s="1" t="s">
        <v>214</v>
      </c>
      <c r="B157" s="1">
        <v>57</v>
      </c>
      <c r="C157" s="1" t="s">
        <v>26</v>
      </c>
      <c r="D157" s="1" t="s">
        <v>26</v>
      </c>
      <c r="E157" s="1" t="s">
        <v>27</v>
      </c>
    </row>
    <row r="158" spans="1:5" ht="18" x14ac:dyDescent="0.35">
      <c r="A158" s="1" t="s">
        <v>215</v>
      </c>
      <c r="B158" s="1">
        <v>14</v>
      </c>
      <c r="C158" s="1" t="s">
        <v>26</v>
      </c>
      <c r="D158" s="1" t="s">
        <v>26</v>
      </c>
      <c r="E158" s="1" t="s">
        <v>46</v>
      </c>
    </row>
    <row r="159" spans="1:5" ht="18" x14ac:dyDescent="0.35">
      <c r="A159" s="1" t="s">
        <v>216</v>
      </c>
      <c r="B159" s="1">
        <v>16</v>
      </c>
      <c r="C159" s="1" t="s">
        <v>35</v>
      </c>
      <c r="D159" s="1" t="s">
        <v>35</v>
      </c>
      <c r="E159" s="1" t="s">
        <v>36</v>
      </c>
    </row>
    <row r="160" spans="1:5" ht="18" x14ac:dyDescent="0.35">
      <c r="A160" s="1" t="s">
        <v>217</v>
      </c>
      <c r="B160" s="1">
        <v>45</v>
      </c>
      <c r="C160" s="1" t="s">
        <v>26</v>
      </c>
      <c r="D160" s="1" t="s">
        <v>35</v>
      </c>
      <c r="E160" s="1" t="s">
        <v>36</v>
      </c>
    </row>
    <row r="161" spans="1:5" ht="18" x14ac:dyDescent="0.35">
      <c r="A161" s="1" t="s">
        <v>218</v>
      </c>
      <c r="B161" s="1">
        <v>27</v>
      </c>
      <c r="C161" s="1" t="s">
        <v>26</v>
      </c>
      <c r="D161" s="1" t="s">
        <v>26</v>
      </c>
      <c r="E161" s="1" t="s">
        <v>41</v>
      </c>
    </row>
    <row r="162" spans="1:5" ht="18" x14ac:dyDescent="0.35">
      <c r="A162" s="2">
        <v>701000000000</v>
      </c>
      <c r="B162" s="1">
        <v>60</v>
      </c>
      <c r="C162" s="1" t="s">
        <v>26</v>
      </c>
      <c r="D162" s="1" t="s">
        <v>26</v>
      </c>
      <c r="E162" s="1" t="s">
        <v>41</v>
      </c>
    </row>
    <row r="163" spans="1:5" ht="18" x14ac:dyDescent="0.35">
      <c r="A163" s="1" t="s">
        <v>219</v>
      </c>
      <c r="B163" s="1">
        <v>20</v>
      </c>
      <c r="C163" s="1" t="s">
        <v>35</v>
      </c>
      <c r="D163" s="1" t="s">
        <v>35</v>
      </c>
      <c r="E163" s="1" t="s">
        <v>46</v>
      </c>
    </row>
    <row r="164" spans="1:5" ht="18" x14ac:dyDescent="0.35">
      <c r="A164" s="1" t="s">
        <v>220</v>
      </c>
      <c r="B164" s="1">
        <v>9</v>
      </c>
      <c r="C164" s="1" t="s">
        <v>26</v>
      </c>
      <c r="D164" s="1" t="s">
        <v>26</v>
      </c>
      <c r="E164" s="1" t="s">
        <v>27</v>
      </c>
    </row>
    <row r="165" spans="1:5" ht="18" x14ac:dyDescent="0.35">
      <c r="A165" s="1" t="s">
        <v>221</v>
      </c>
      <c r="B165" s="1">
        <v>9</v>
      </c>
      <c r="C165" s="1" t="s">
        <v>35</v>
      </c>
      <c r="D165" s="1" t="s">
        <v>26</v>
      </c>
      <c r="E165" s="1" t="s">
        <v>46</v>
      </c>
    </row>
    <row r="166" spans="1:5" ht="18" x14ac:dyDescent="0.35">
      <c r="A166" s="1" t="s">
        <v>222</v>
      </c>
      <c r="B166" s="1">
        <v>34</v>
      </c>
      <c r="C166" s="1" t="s">
        <v>35</v>
      </c>
      <c r="D166" s="1" t="s">
        <v>26</v>
      </c>
      <c r="E166" s="1" t="s">
        <v>36</v>
      </c>
    </row>
    <row r="167" spans="1:5" ht="18" x14ac:dyDescent="0.35">
      <c r="A167" s="1" t="s">
        <v>223</v>
      </c>
      <c r="B167" s="1">
        <v>11</v>
      </c>
      <c r="C167" s="1" t="s">
        <v>35</v>
      </c>
      <c r="D167" s="1" t="s">
        <v>35</v>
      </c>
      <c r="E167" s="1" t="s">
        <v>41</v>
      </c>
    </row>
    <row r="168" spans="1:5" ht="18" x14ac:dyDescent="0.35">
      <c r="A168" s="1" t="s">
        <v>224</v>
      </c>
      <c r="B168" s="1">
        <v>60</v>
      </c>
      <c r="C168" s="1" t="s">
        <v>26</v>
      </c>
      <c r="D168" s="1" t="s">
        <v>35</v>
      </c>
      <c r="E168" s="1" t="s">
        <v>27</v>
      </c>
    </row>
    <row r="169" spans="1:5" ht="18" x14ac:dyDescent="0.35">
      <c r="A169" s="1" t="s">
        <v>225</v>
      </c>
      <c r="B169" s="1">
        <v>35</v>
      </c>
      <c r="C169" s="1" t="s">
        <v>35</v>
      </c>
      <c r="D169" s="1" t="s">
        <v>35</v>
      </c>
      <c r="E169" s="1" t="s">
        <v>27</v>
      </c>
    </row>
    <row r="170" spans="1:5" ht="18" x14ac:dyDescent="0.35">
      <c r="A170" s="1" t="s">
        <v>226</v>
      </c>
      <c r="B170" s="1">
        <v>7</v>
      </c>
      <c r="C170" s="1" t="s">
        <v>35</v>
      </c>
      <c r="D170" s="1" t="s">
        <v>35</v>
      </c>
      <c r="E170" s="1" t="s">
        <v>36</v>
      </c>
    </row>
    <row r="171" spans="1:5" ht="18" x14ac:dyDescent="0.35">
      <c r="A171" s="1" t="s">
        <v>227</v>
      </c>
      <c r="B171" s="1">
        <v>38</v>
      </c>
      <c r="C171" s="1" t="s">
        <v>35</v>
      </c>
      <c r="D171" s="1" t="s">
        <v>26</v>
      </c>
      <c r="E171" s="1" t="s">
        <v>46</v>
      </c>
    </row>
    <row r="172" spans="1:5" ht="18" x14ac:dyDescent="0.35">
      <c r="A172" s="1" t="s">
        <v>228</v>
      </c>
      <c r="B172" s="1">
        <v>28</v>
      </c>
      <c r="C172" s="1" t="s">
        <v>35</v>
      </c>
      <c r="D172" s="1" t="s">
        <v>26</v>
      </c>
      <c r="E172" s="1" t="s">
        <v>41</v>
      </c>
    </row>
    <row r="173" spans="1:5" ht="18" x14ac:dyDescent="0.35">
      <c r="A173" s="1" t="s">
        <v>229</v>
      </c>
      <c r="B173" s="1">
        <v>9</v>
      </c>
      <c r="C173" s="1" t="s">
        <v>26</v>
      </c>
      <c r="D173" s="1" t="s">
        <v>26</v>
      </c>
      <c r="E173" s="1" t="s">
        <v>36</v>
      </c>
    </row>
    <row r="174" spans="1:5" ht="18" x14ac:dyDescent="0.35">
      <c r="A174" s="1" t="s">
        <v>230</v>
      </c>
      <c r="B174" s="1">
        <v>5</v>
      </c>
      <c r="C174" s="1" t="s">
        <v>26</v>
      </c>
      <c r="D174" s="1" t="s">
        <v>26</v>
      </c>
      <c r="E174" s="1" t="s">
        <v>46</v>
      </c>
    </row>
    <row r="175" spans="1:5" ht="18" x14ac:dyDescent="0.35">
      <c r="A175" s="1">
        <v>37426413</v>
      </c>
      <c r="B175" s="1">
        <v>39</v>
      </c>
      <c r="C175" s="1" t="s">
        <v>35</v>
      </c>
      <c r="D175" s="1" t="s">
        <v>35</v>
      </c>
      <c r="E175" s="1" t="s">
        <v>36</v>
      </c>
    </row>
    <row r="176" spans="1:5" ht="18" x14ac:dyDescent="0.35">
      <c r="A176" s="1" t="s">
        <v>231</v>
      </c>
      <c r="B176" s="1">
        <v>20</v>
      </c>
      <c r="C176" s="1" t="s">
        <v>26</v>
      </c>
      <c r="D176" s="1" t="s">
        <v>26</v>
      </c>
      <c r="E176" s="1" t="s">
        <v>41</v>
      </c>
    </row>
    <row r="177" spans="1:5" ht="18" x14ac:dyDescent="0.35">
      <c r="A177" s="1" t="s">
        <v>232</v>
      </c>
      <c r="B177" s="1">
        <v>38</v>
      </c>
      <c r="C177" s="1" t="s">
        <v>35</v>
      </c>
      <c r="D177" s="1" t="s">
        <v>26</v>
      </c>
      <c r="E177" s="1" t="s">
        <v>41</v>
      </c>
    </row>
    <row r="178" spans="1:5" ht="18" x14ac:dyDescent="0.35">
      <c r="A178" s="1" t="s">
        <v>233</v>
      </c>
      <c r="B178" s="1">
        <v>28</v>
      </c>
      <c r="C178" s="1" t="s">
        <v>26</v>
      </c>
      <c r="D178" s="1" t="s">
        <v>35</v>
      </c>
      <c r="E178" s="1" t="s">
        <v>41</v>
      </c>
    </row>
    <row r="179" spans="1:5" ht="18" x14ac:dyDescent="0.35">
      <c r="A179" s="1" t="s">
        <v>234</v>
      </c>
      <c r="B179" s="1">
        <v>15</v>
      </c>
      <c r="C179" s="1" t="s">
        <v>35</v>
      </c>
      <c r="D179" s="1" t="s">
        <v>35</v>
      </c>
      <c r="E179" s="1" t="s">
        <v>27</v>
      </c>
    </row>
    <row r="180" spans="1:5" ht="18" x14ac:dyDescent="0.35">
      <c r="A180" s="1" t="s">
        <v>235</v>
      </c>
      <c r="B180" s="1">
        <v>58</v>
      </c>
      <c r="C180" s="1" t="s">
        <v>35</v>
      </c>
      <c r="D180" s="1" t="s">
        <v>26</v>
      </c>
      <c r="E180" s="1" t="s">
        <v>46</v>
      </c>
    </row>
    <row r="181" spans="1:5" ht="18" x14ac:dyDescent="0.35">
      <c r="A181" s="1" t="s">
        <v>236</v>
      </c>
      <c r="B181" s="1">
        <v>5</v>
      </c>
      <c r="C181" s="1" t="s">
        <v>26</v>
      </c>
      <c r="D181" s="1" t="s">
        <v>26</v>
      </c>
      <c r="E181" s="1" t="s">
        <v>41</v>
      </c>
    </row>
    <row r="182" spans="1:5" ht="18" x14ac:dyDescent="0.35">
      <c r="A182" s="1">
        <v>5543578</v>
      </c>
      <c r="B182" s="1">
        <v>57</v>
      </c>
      <c r="C182" s="1" t="s">
        <v>35</v>
      </c>
      <c r="D182" s="1" t="s">
        <v>26</v>
      </c>
      <c r="E182" s="1" t="s">
        <v>41</v>
      </c>
    </row>
    <row r="183" spans="1:5" ht="18" x14ac:dyDescent="0.35">
      <c r="A183" s="1" t="s">
        <v>237</v>
      </c>
      <c r="B183" s="1">
        <v>54</v>
      </c>
      <c r="C183" s="1" t="s">
        <v>26</v>
      </c>
      <c r="D183" s="1" t="s">
        <v>26</v>
      </c>
      <c r="E183" s="1" t="s">
        <v>36</v>
      </c>
    </row>
    <row r="184" spans="1:5" ht="18" x14ac:dyDescent="0.35">
      <c r="A184" s="1" t="s">
        <v>238</v>
      </c>
      <c r="B184" s="1">
        <v>54</v>
      </c>
      <c r="C184" s="1" t="s">
        <v>26</v>
      </c>
      <c r="D184" s="1" t="s">
        <v>26</v>
      </c>
      <c r="E184" s="1" t="s">
        <v>41</v>
      </c>
    </row>
    <row r="185" spans="1:5" ht="18" x14ac:dyDescent="0.35">
      <c r="A185" s="1" t="s">
        <v>239</v>
      </c>
      <c r="B185" s="1">
        <v>45</v>
      </c>
      <c r="C185" s="1" t="s">
        <v>35</v>
      </c>
      <c r="D185" s="1" t="s">
        <v>26</v>
      </c>
      <c r="E185" s="1" t="s">
        <v>46</v>
      </c>
    </row>
    <row r="186" spans="1:5" ht="18" x14ac:dyDescent="0.35">
      <c r="A186" s="1" t="s">
        <v>240</v>
      </c>
      <c r="B186" s="1">
        <v>16</v>
      </c>
      <c r="C186" s="1" t="s">
        <v>35</v>
      </c>
      <c r="D186" s="1" t="s">
        <v>35</v>
      </c>
      <c r="E186" s="1" t="s">
        <v>41</v>
      </c>
    </row>
    <row r="187" spans="1:5" ht="18" x14ac:dyDescent="0.35">
      <c r="A187" s="1" t="s">
        <v>241</v>
      </c>
      <c r="B187" s="1">
        <v>42</v>
      </c>
      <c r="C187" s="1" t="s">
        <v>26</v>
      </c>
      <c r="D187" s="1" t="s">
        <v>26</v>
      </c>
      <c r="E187" s="1" t="s">
        <v>27</v>
      </c>
    </row>
    <row r="188" spans="1:5" ht="18" x14ac:dyDescent="0.35">
      <c r="A188" s="1" t="s">
        <v>242</v>
      </c>
      <c r="B188" s="1">
        <v>28</v>
      </c>
      <c r="C188" s="1" t="s">
        <v>26</v>
      </c>
      <c r="D188" s="1" t="s">
        <v>26</v>
      </c>
      <c r="E188" s="1" t="s">
        <v>46</v>
      </c>
    </row>
    <row r="189" spans="1:5" ht="18" x14ac:dyDescent="0.35">
      <c r="A189" s="1" t="s">
        <v>243</v>
      </c>
      <c r="B189" s="1">
        <v>39</v>
      </c>
      <c r="C189" s="1" t="s">
        <v>26</v>
      </c>
      <c r="D189" s="1" t="s">
        <v>26</v>
      </c>
      <c r="E189" s="1" t="s">
        <v>46</v>
      </c>
    </row>
    <row r="190" spans="1:5" ht="18" x14ac:dyDescent="0.35">
      <c r="A190" s="1" t="s">
        <v>244</v>
      </c>
      <c r="B190" s="1">
        <v>20</v>
      </c>
      <c r="C190" s="1" t="s">
        <v>35</v>
      </c>
      <c r="D190" s="1" t="s">
        <v>26</v>
      </c>
      <c r="E190" s="1" t="s">
        <v>36</v>
      </c>
    </row>
    <row r="191" spans="1:5" ht="18" x14ac:dyDescent="0.35">
      <c r="A191" s="1" t="s">
        <v>245</v>
      </c>
      <c r="B191" s="1">
        <v>46</v>
      </c>
      <c r="C191" s="1" t="s">
        <v>35</v>
      </c>
      <c r="D191" s="1" t="s">
        <v>35</v>
      </c>
      <c r="E191" s="1" t="s">
        <v>46</v>
      </c>
    </row>
    <row r="192" spans="1:5" ht="18" x14ac:dyDescent="0.35">
      <c r="A192" s="1" t="s">
        <v>246</v>
      </c>
      <c r="B192" s="1">
        <v>52</v>
      </c>
      <c r="C192" s="1" t="s">
        <v>35</v>
      </c>
      <c r="D192" s="1" t="s">
        <v>26</v>
      </c>
      <c r="E192" s="1" t="s">
        <v>27</v>
      </c>
    </row>
    <row r="193" spans="1:5" ht="18" x14ac:dyDescent="0.35">
      <c r="A193" s="1" t="s">
        <v>247</v>
      </c>
      <c r="B193" s="1">
        <v>38</v>
      </c>
      <c r="C193" s="1" t="s">
        <v>26</v>
      </c>
      <c r="D193" s="1" t="s">
        <v>26</v>
      </c>
      <c r="E193" s="1" t="s">
        <v>36</v>
      </c>
    </row>
    <row r="194" spans="1:5" ht="18" x14ac:dyDescent="0.35">
      <c r="A194" s="1" t="s">
        <v>248</v>
      </c>
      <c r="B194" s="1">
        <v>45</v>
      </c>
      <c r="C194" s="1" t="s">
        <v>35</v>
      </c>
      <c r="D194" s="1" t="s">
        <v>35</v>
      </c>
      <c r="E194" s="1" t="s">
        <v>46</v>
      </c>
    </row>
    <row r="195" spans="1:5" ht="18" x14ac:dyDescent="0.35">
      <c r="A195" s="1" t="s">
        <v>249</v>
      </c>
      <c r="B195" s="1">
        <v>21</v>
      </c>
      <c r="C195" s="1" t="s">
        <v>26</v>
      </c>
      <c r="D195" s="1" t="s">
        <v>26</v>
      </c>
      <c r="E195" s="1" t="s">
        <v>46</v>
      </c>
    </row>
    <row r="196" spans="1:5" ht="18" x14ac:dyDescent="0.35">
      <c r="A196" s="1" t="s">
        <v>250</v>
      </c>
      <c r="B196" s="1">
        <v>44</v>
      </c>
      <c r="C196" s="1" t="s">
        <v>35</v>
      </c>
      <c r="D196" s="1" t="s">
        <v>26</v>
      </c>
      <c r="E196" s="1" t="s">
        <v>46</v>
      </c>
    </row>
    <row r="197" spans="1:5" ht="18" x14ac:dyDescent="0.35">
      <c r="A197" s="1" t="s">
        <v>251</v>
      </c>
      <c r="B197" s="1">
        <v>43</v>
      </c>
      <c r="C197" s="1" t="s">
        <v>26</v>
      </c>
      <c r="D197" s="1" t="s">
        <v>26</v>
      </c>
      <c r="E197" s="1" t="s">
        <v>46</v>
      </c>
    </row>
    <row r="198" spans="1:5" ht="18" x14ac:dyDescent="0.35">
      <c r="A198" s="1" t="s">
        <v>252</v>
      </c>
      <c r="B198" s="1">
        <v>60</v>
      </c>
      <c r="C198" s="1" t="s">
        <v>35</v>
      </c>
      <c r="D198" s="1" t="s">
        <v>26</v>
      </c>
      <c r="E198" s="1" t="s">
        <v>46</v>
      </c>
    </row>
    <row r="199" spans="1:5" ht="18" x14ac:dyDescent="0.35">
      <c r="A199" s="1" t="s">
        <v>253</v>
      </c>
      <c r="B199" s="1">
        <v>8</v>
      </c>
      <c r="C199" s="1" t="s">
        <v>35</v>
      </c>
      <c r="D199" s="1" t="s">
        <v>26</v>
      </c>
      <c r="E199" s="1" t="s">
        <v>36</v>
      </c>
    </row>
    <row r="200" spans="1:5" ht="18" x14ac:dyDescent="0.35">
      <c r="A200" s="1" t="s">
        <v>254</v>
      </c>
      <c r="B200" s="1">
        <v>24</v>
      </c>
      <c r="C200" s="1" t="s">
        <v>35</v>
      </c>
      <c r="D200" s="1" t="s">
        <v>26</v>
      </c>
      <c r="E200" s="1" t="s">
        <v>41</v>
      </c>
    </row>
    <row r="201" spans="1:5" ht="18" x14ac:dyDescent="0.35">
      <c r="A201" s="1" t="s">
        <v>255</v>
      </c>
      <c r="B201" s="1">
        <v>37</v>
      </c>
      <c r="C201" s="1" t="s">
        <v>26</v>
      </c>
      <c r="D201" s="1" t="s">
        <v>26</v>
      </c>
      <c r="E201" s="1" t="s">
        <v>27</v>
      </c>
    </row>
    <row r="202" spans="1:5" ht="18" x14ac:dyDescent="0.35">
      <c r="A202" s="1" t="s">
        <v>256</v>
      </c>
      <c r="B202" s="1">
        <v>11</v>
      </c>
      <c r="C202" s="1" t="s">
        <v>26</v>
      </c>
      <c r="D202" s="1" t="s">
        <v>35</v>
      </c>
      <c r="E202" s="1" t="s">
        <v>46</v>
      </c>
    </row>
    <row r="203" spans="1:5" ht="18" x14ac:dyDescent="0.35">
      <c r="A203" s="1" t="s">
        <v>257</v>
      </c>
      <c r="B203" s="1">
        <v>60</v>
      </c>
      <c r="C203" s="1" t="s">
        <v>26</v>
      </c>
      <c r="D203" s="1" t="s">
        <v>35</v>
      </c>
      <c r="E203" s="1" t="s">
        <v>36</v>
      </c>
    </row>
    <row r="204" spans="1:5" ht="18" x14ac:dyDescent="0.35">
      <c r="A204" s="1" t="s">
        <v>258</v>
      </c>
      <c r="B204" s="1">
        <v>29</v>
      </c>
      <c r="C204" s="1" t="s">
        <v>26</v>
      </c>
      <c r="D204" s="1" t="s">
        <v>26</v>
      </c>
      <c r="E204" s="1" t="s">
        <v>41</v>
      </c>
    </row>
    <row r="205" spans="1:5" ht="18" x14ac:dyDescent="0.35">
      <c r="A205" s="1" t="s">
        <v>259</v>
      </c>
      <c r="B205" s="1">
        <v>25</v>
      </c>
      <c r="C205" s="1" t="s">
        <v>26</v>
      </c>
      <c r="D205" s="1" t="s">
        <v>35</v>
      </c>
      <c r="E205" s="1" t="s">
        <v>46</v>
      </c>
    </row>
    <row r="206" spans="1:5" ht="18" x14ac:dyDescent="0.35">
      <c r="A206" s="1" t="s">
        <v>260</v>
      </c>
      <c r="B206" s="1">
        <v>32</v>
      </c>
      <c r="C206" s="1" t="s">
        <v>35</v>
      </c>
      <c r="D206" s="1" t="s">
        <v>35</v>
      </c>
      <c r="E206" s="1" t="s">
        <v>46</v>
      </c>
    </row>
    <row r="207" spans="1:5" ht="18" x14ac:dyDescent="0.35">
      <c r="A207" s="1" t="s">
        <v>261</v>
      </c>
      <c r="B207" s="1">
        <v>44</v>
      </c>
      <c r="C207" s="1" t="s">
        <v>35</v>
      </c>
      <c r="D207" s="1" t="s">
        <v>35</v>
      </c>
      <c r="E207" s="1" t="s">
        <v>27</v>
      </c>
    </row>
    <row r="208" spans="1:5" ht="18" x14ac:dyDescent="0.35">
      <c r="A208" s="1" t="s">
        <v>262</v>
      </c>
      <c r="B208" s="1">
        <v>34</v>
      </c>
      <c r="C208" s="1" t="s">
        <v>35</v>
      </c>
      <c r="D208" s="1" t="s">
        <v>35</v>
      </c>
      <c r="E208" s="1" t="s">
        <v>27</v>
      </c>
    </row>
    <row r="209" spans="1:5" ht="18" x14ac:dyDescent="0.35">
      <c r="A209" s="1" t="s">
        <v>263</v>
      </c>
      <c r="B209" s="1">
        <v>27</v>
      </c>
      <c r="C209" s="1" t="s">
        <v>35</v>
      </c>
      <c r="D209" s="1" t="s">
        <v>26</v>
      </c>
      <c r="E209" s="1" t="s">
        <v>46</v>
      </c>
    </row>
    <row r="210" spans="1:5" ht="18" x14ac:dyDescent="0.35">
      <c r="A210" s="1" t="s">
        <v>264</v>
      </c>
      <c r="B210" s="1">
        <v>29</v>
      </c>
      <c r="C210" s="1" t="s">
        <v>35</v>
      </c>
      <c r="D210" s="1" t="s">
        <v>35</v>
      </c>
      <c r="E210" s="1" t="s">
        <v>46</v>
      </c>
    </row>
    <row r="211" spans="1:5" ht="18" x14ac:dyDescent="0.35">
      <c r="A211" s="1" t="s">
        <v>265</v>
      </c>
      <c r="B211" s="1">
        <v>28</v>
      </c>
      <c r="C211" s="1" t="s">
        <v>35</v>
      </c>
      <c r="D211" s="1" t="s">
        <v>35</v>
      </c>
      <c r="E211" s="1" t="s">
        <v>46</v>
      </c>
    </row>
    <row r="212" spans="1:5" ht="18" x14ac:dyDescent="0.35">
      <c r="A212" s="1" t="s">
        <v>266</v>
      </c>
      <c r="B212" s="1">
        <v>28</v>
      </c>
      <c r="C212" s="1" t="s">
        <v>35</v>
      </c>
      <c r="D212" s="1" t="s">
        <v>26</v>
      </c>
      <c r="E212" s="1" t="s">
        <v>36</v>
      </c>
    </row>
    <row r="213" spans="1:5" ht="18" x14ac:dyDescent="0.35">
      <c r="A213" s="1" t="s">
        <v>267</v>
      </c>
      <c r="B213" s="1">
        <v>7</v>
      </c>
      <c r="C213" s="1" t="s">
        <v>35</v>
      </c>
      <c r="D213" s="1" t="s">
        <v>26</v>
      </c>
      <c r="E213" s="1" t="s">
        <v>27</v>
      </c>
    </row>
    <row r="214" spans="1:5" ht="18" x14ac:dyDescent="0.35">
      <c r="A214" s="1" t="s">
        <v>268</v>
      </c>
      <c r="B214" s="1">
        <v>49</v>
      </c>
      <c r="C214" s="1" t="s">
        <v>35</v>
      </c>
      <c r="D214" s="1" t="s">
        <v>35</v>
      </c>
      <c r="E214" s="1" t="s">
        <v>46</v>
      </c>
    </row>
    <row r="215" spans="1:5" ht="18" x14ac:dyDescent="0.35">
      <c r="A215" s="1" t="s">
        <v>269</v>
      </c>
      <c r="B215" s="1">
        <v>45</v>
      </c>
      <c r="C215" s="1" t="s">
        <v>26</v>
      </c>
      <c r="D215" s="1" t="s">
        <v>35</v>
      </c>
      <c r="E215" s="1" t="s">
        <v>36</v>
      </c>
    </row>
    <row r="216" spans="1:5" ht="18" x14ac:dyDescent="0.35">
      <c r="A216" s="1" t="s">
        <v>270</v>
      </c>
      <c r="B216" s="1">
        <v>49</v>
      </c>
      <c r="C216" s="1" t="s">
        <v>35</v>
      </c>
      <c r="D216" s="1" t="s">
        <v>35</v>
      </c>
      <c r="E216" s="1" t="s">
        <v>41</v>
      </c>
    </row>
    <row r="217" spans="1:5" ht="18" x14ac:dyDescent="0.35">
      <c r="A217" s="1" t="s">
        <v>271</v>
      </c>
      <c r="B217" s="1">
        <v>31</v>
      </c>
      <c r="C217" s="1" t="s">
        <v>35</v>
      </c>
      <c r="D217" s="1" t="s">
        <v>26</v>
      </c>
      <c r="E217" s="1" t="s">
        <v>41</v>
      </c>
    </row>
    <row r="218" spans="1:5" ht="18" x14ac:dyDescent="0.35">
      <c r="A218" s="1" t="s">
        <v>272</v>
      </c>
      <c r="B218" s="1">
        <v>21</v>
      </c>
      <c r="C218" s="1" t="s">
        <v>35</v>
      </c>
      <c r="D218" s="1" t="s">
        <v>26</v>
      </c>
      <c r="E218" s="1" t="s">
        <v>46</v>
      </c>
    </row>
    <row r="219" spans="1:5" ht="18" x14ac:dyDescent="0.35">
      <c r="A219" s="1" t="s">
        <v>273</v>
      </c>
      <c r="B219" s="1">
        <v>33</v>
      </c>
      <c r="C219" s="1" t="s">
        <v>26</v>
      </c>
      <c r="D219" s="1" t="s">
        <v>35</v>
      </c>
      <c r="E219" s="1" t="s">
        <v>27</v>
      </c>
    </row>
    <row r="220" spans="1:5" ht="18" x14ac:dyDescent="0.35">
      <c r="A220" s="1" t="s">
        <v>274</v>
      </c>
      <c r="B220" s="1">
        <v>33</v>
      </c>
      <c r="C220" s="1" t="s">
        <v>35</v>
      </c>
      <c r="D220" s="1" t="s">
        <v>26</v>
      </c>
      <c r="E220" s="1" t="s">
        <v>46</v>
      </c>
    </row>
    <row r="221" spans="1:5" ht="18" x14ac:dyDescent="0.35">
      <c r="A221" s="1" t="s">
        <v>275</v>
      </c>
      <c r="B221" s="1">
        <v>50</v>
      </c>
      <c r="C221" s="1" t="s">
        <v>26</v>
      </c>
      <c r="D221" s="1" t="s">
        <v>35</v>
      </c>
      <c r="E221" s="1" t="s">
        <v>27</v>
      </c>
    </row>
    <row r="222" spans="1:5" ht="18" x14ac:dyDescent="0.35">
      <c r="A222" s="1" t="s">
        <v>276</v>
      </c>
      <c r="B222" s="1">
        <v>55</v>
      </c>
      <c r="C222" s="1" t="s">
        <v>26</v>
      </c>
      <c r="D222" s="1" t="s">
        <v>26</v>
      </c>
      <c r="E222" s="1" t="s">
        <v>41</v>
      </c>
    </row>
    <row r="223" spans="1:5" ht="18" x14ac:dyDescent="0.35">
      <c r="A223" s="1" t="s">
        <v>277</v>
      </c>
      <c r="B223" s="1">
        <v>8</v>
      </c>
      <c r="C223" s="1" t="s">
        <v>26</v>
      </c>
      <c r="D223" s="1" t="s">
        <v>26</v>
      </c>
      <c r="E223" s="1" t="s">
        <v>41</v>
      </c>
    </row>
    <row r="224" spans="1:5" ht="18" x14ac:dyDescent="0.35">
      <c r="A224" s="1" t="s">
        <v>278</v>
      </c>
      <c r="B224" s="1">
        <v>56</v>
      </c>
      <c r="C224" s="1" t="s">
        <v>35</v>
      </c>
      <c r="D224" s="1" t="s">
        <v>35</v>
      </c>
      <c r="E224" s="1" t="s">
        <v>46</v>
      </c>
    </row>
    <row r="225" spans="1:5" ht="18" x14ac:dyDescent="0.35">
      <c r="A225" s="2" t="s">
        <v>279</v>
      </c>
      <c r="B225" s="1">
        <v>7</v>
      </c>
      <c r="C225" s="1" t="s">
        <v>35</v>
      </c>
      <c r="D225" s="1" t="s">
        <v>35</v>
      </c>
      <c r="E225" s="1" t="s">
        <v>46</v>
      </c>
    </row>
    <row r="226" spans="1:5" ht="18" x14ac:dyDescent="0.35">
      <c r="A226" s="1" t="s">
        <v>280</v>
      </c>
      <c r="B226" s="1">
        <v>28</v>
      </c>
      <c r="C226" s="1" t="s">
        <v>26</v>
      </c>
      <c r="D226" s="1" t="s">
        <v>35</v>
      </c>
      <c r="E226" s="1" t="s">
        <v>41</v>
      </c>
    </row>
    <row r="227" spans="1:5" ht="18" x14ac:dyDescent="0.35">
      <c r="A227" s="1" t="s">
        <v>281</v>
      </c>
      <c r="B227" s="1">
        <v>17</v>
      </c>
      <c r="C227" s="1" t="s">
        <v>26</v>
      </c>
      <c r="D227" s="1" t="s">
        <v>35</v>
      </c>
      <c r="E227" s="1" t="s">
        <v>27</v>
      </c>
    </row>
    <row r="228" spans="1:5" ht="18" x14ac:dyDescent="0.35">
      <c r="A228" s="1" t="s">
        <v>282</v>
      </c>
      <c r="B228" s="1">
        <v>29</v>
      </c>
      <c r="C228" s="1" t="s">
        <v>26</v>
      </c>
      <c r="D228" s="1" t="s">
        <v>26</v>
      </c>
      <c r="E228" s="1" t="s">
        <v>36</v>
      </c>
    </row>
    <row r="229" spans="1:5" ht="18" x14ac:dyDescent="0.35">
      <c r="A229" s="1" t="s">
        <v>283</v>
      </c>
      <c r="B229" s="1">
        <v>19</v>
      </c>
      <c r="C229" s="1" t="s">
        <v>35</v>
      </c>
      <c r="D229" s="1" t="s">
        <v>26</v>
      </c>
      <c r="E229" s="1" t="s">
        <v>36</v>
      </c>
    </row>
    <row r="230" spans="1:5" ht="18" x14ac:dyDescent="0.35">
      <c r="A230" s="1" t="s">
        <v>284</v>
      </c>
      <c r="B230" s="1">
        <v>19</v>
      </c>
      <c r="C230" s="1" t="s">
        <v>35</v>
      </c>
      <c r="D230" s="1" t="s">
        <v>26</v>
      </c>
      <c r="E230" s="1" t="s">
        <v>41</v>
      </c>
    </row>
    <row r="231" spans="1:5" ht="18" x14ac:dyDescent="0.35">
      <c r="A231" s="1" t="s">
        <v>285</v>
      </c>
      <c r="B231" s="1">
        <v>26</v>
      </c>
      <c r="C231" s="1" t="s">
        <v>26</v>
      </c>
      <c r="D231" s="1" t="s">
        <v>35</v>
      </c>
      <c r="E231" s="1" t="s">
        <v>41</v>
      </c>
    </row>
    <row r="232" spans="1:5" ht="18" x14ac:dyDescent="0.35">
      <c r="A232" s="1" t="s">
        <v>286</v>
      </c>
      <c r="B232" s="1">
        <v>56</v>
      </c>
      <c r="C232" s="1" t="s">
        <v>26</v>
      </c>
      <c r="D232" s="1" t="s">
        <v>35</v>
      </c>
      <c r="E232" s="1" t="s">
        <v>27</v>
      </c>
    </row>
    <row r="233" spans="1:5" ht="18" x14ac:dyDescent="0.35">
      <c r="A233" s="1" t="s">
        <v>287</v>
      </c>
      <c r="B233" s="1">
        <v>7</v>
      </c>
      <c r="C233" s="1" t="s">
        <v>35</v>
      </c>
      <c r="D233" s="1" t="s">
        <v>26</v>
      </c>
      <c r="E233" s="1" t="s">
        <v>46</v>
      </c>
    </row>
    <row r="234" spans="1:5" ht="18" x14ac:dyDescent="0.35">
      <c r="A234" s="1" t="s">
        <v>288</v>
      </c>
      <c r="B234" s="1">
        <v>48</v>
      </c>
      <c r="C234" s="1" t="s">
        <v>35</v>
      </c>
      <c r="D234" s="1" t="s">
        <v>26</v>
      </c>
      <c r="E234" s="1" t="s">
        <v>41</v>
      </c>
    </row>
    <row r="235" spans="1:5" ht="18" x14ac:dyDescent="0.35">
      <c r="A235" s="1" t="s">
        <v>289</v>
      </c>
      <c r="B235" s="1">
        <v>53</v>
      </c>
      <c r="C235" s="1" t="s">
        <v>35</v>
      </c>
      <c r="D235" s="1" t="s">
        <v>26</v>
      </c>
      <c r="E235" s="1" t="s">
        <v>27</v>
      </c>
    </row>
    <row r="236" spans="1:5" ht="18" x14ac:dyDescent="0.35">
      <c r="A236" s="1" t="s">
        <v>290</v>
      </c>
      <c r="B236" s="1">
        <v>28</v>
      </c>
      <c r="C236" s="1" t="s">
        <v>35</v>
      </c>
      <c r="D236" s="1" t="s">
        <v>26</v>
      </c>
      <c r="E236" s="1" t="s">
        <v>46</v>
      </c>
    </row>
    <row r="237" spans="1:5" ht="18" x14ac:dyDescent="0.35">
      <c r="A237" s="1" t="s">
        <v>291</v>
      </c>
      <c r="B237" s="1">
        <v>11</v>
      </c>
      <c r="C237" s="1" t="s">
        <v>26</v>
      </c>
      <c r="D237" s="1" t="s">
        <v>26</v>
      </c>
      <c r="E237" s="1" t="s">
        <v>36</v>
      </c>
    </row>
    <row r="238" spans="1:5" ht="18" x14ac:dyDescent="0.35">
      <c r="A238" s="1" t="s">
        <v>292</v>
      </c>
      <c r="B238" s="1">
        <v>55</v>
      </c>
      <c r="C238" s="1" t="s">
        <v>26</v>
      </c>
      <c r="D238" s="1" t="s">
        <v>26</v>
      </c>
      <c r="E238" s="1" t="s">
        <v>36</v>
      </c>
    </row>
    <row r="239" spans="1:5" ht="18" x14ac:dyDescent="0.35">
      <c r="A239" s="1" t="s">
        <v>293</v>
      </c>
      <c r="B239" s="1">
        <v>20</v>
      </c>
      <c r="C239" s="1" t="s">
        <v>26</v>
      </c>
      <c r="D239" s="1" t="s">
        <v>35</v>
      </c>
      <c r="E239" s="1" t="s">
        <v>27</v>
      </c>
    </row>
    <row r="240" spans="1:5" ht="18" x14ac:dyDescent="0.35">
      <c r="A240" s="1" t="s">
        <v>294</v>
      </c>
      <c r="B240" s="1">
        <v>48</v>
      </c>
      <c r="C240" s="1" t="s">
        <v>35</v>
      </c>
      <c r="D240" s="1" t="s">
        <v>26</v>
      </c>
      <c r="E240" s="1" t="s">
        <v>41</v>
      </c>
    </row>
    <row r="241" spans="1:5" ht="18" x14ac:dyDescent="0.35">
      <c r="A241" s="1" t="s">
        <v>295</v>
      </c>
      <c r="B241" s="1">
        <v>47</v>
      </c>
      <c r="C241" s="1" t="s">
        <v>35</v>
      </c>
      <c r="D241" s="1" t="s">
        <v>26</v>
      </c>
      <c r="E241" s="1" t="s">
        <v>27</v>
      </c>
    </row>
    <row r="242" spans="1:5" ht="18" x14ac:dyDescent="0.35">
      <c r="A242" s="1" t="s">
        <v>296</v>
      </c>
      <c r="B242" s="1">
        <v>39</v>
      </c>
      <c r="C242" s="1" t="s">
        <v>35</v>
      </c>
      <c r="D242" s="1" t="s">
        <v>35</v>
      </c>
      <c r="E242" s="1" t="s">
        <v>27</v>
      </c>
    </row>
    <row r="243" spans="1:5" ht="18" x14ac:dyDescent="0.35">
      <c r="A243" s="1" t="s">
        <v>297</v>
      </c>
      <c r="B243" s="1">
        <v>22</v>
      </c>
      <c r="C243" s="1" t="s">
        <v>26</v>
      </c>
      <c r="D243" s="1" t="s">
        <v>26</v>
      </c>
      <c r="E243" s="1" t="s">
        <v>46</v>
      </c>
    </row>
    <row r="244" spans="1:5" ht="18" x14ac:dyDescent="0.35">
      <c r="A244" s="1" t="s">
        <v>298</v>
      </c>
      <c r="B244" s="1">
        <v>32</v>
      </c>
      <c r="C244" s="1" t="s">
        <v>26</v>
      </c>
      <c r="D244" s="1" t="s">
        <v>35</v>
      </c>
      <c r="E244" s="1" t="s">
        <v>46</v>
      </c>
    </row>
    <row r="245" spans="1:5" ht="18" x14ac:dyDescent="0.35">
      <c r="A245" s="1" t="s">
        <v>299</v>
      </c>
      <c r="B245" s="1">
        <v>51</v>
      </c>
      <c r="C245" s="1" t="s">
        <v>26</v>
      </c>
      <c r="D245" s="1" t="s">
        <v>35</v>
      </c>
      <c r="E245" s="1" t="s">
        <v>41</v>
      </c>
    </row>
    <row r="246" spans="1:5" ht="18" x14ac:dyDescent="0.35">
      <c r="A246" s="1" t="s">
        <v>300</v>
      </c>
      <c r="B246" s="1">
        <v>9</v>
      </c>
      <c r="C246" s="1" t="s">
        <v>35</v>
      </c>
      <c r="D246" s="1" t="s">
        <v>35</v>
      </c>
      <c r="E246" s="1" t="s">
        <v>41</v>
      </c>
    </row>
    <row r="247" spans="1:5" ht="18" x14ac:dyDescent="0.35">
      <c r="A247" s="1" t="s">
        <v>301</v>
      </c>
      <c r="B247" s="1">
        <v>30</v>
      </c>
      <c r="C247" s="1" t="s">
        <v>35</v>
      </c>
      <c r="D247" s="1" t="s">
        <v>26</v>
      </c>
      <c r="E247" s="1" t="s">
        <v>36</v>
      </c>
    </row>
    <row r="248" spans="1:5" ht="18" x14ac:dyDescent="0.35">
      <c r="A248" s="1" t="s">
        <v>302</v>
      </c>
      <c r="B248" s="1">
        <v>43</v>
      </c>
      <c r="C248" s="1" t="s">
        <v>35</v>
      </c>
      <c r="D248" s="1" t="s">
        <v>26</v>
      </c>
      <c r="E248" s="1" t="s">
        <v>27</v>
      </c>
    </row>
    <row r="249" spans="1:5" ht="18" x14ac:dyDescent="0.35">
      <c r="A249" s="1" t="s">
        <v>303</v>
      </c>
      <c r="B249" s="1">
        <v>28</v>
      </c>
      <c r="C249" s="1" t="s">
        <v>26</v>
      </c>
      <c r="D249" s="1" t="s">
        <v>35</v>
      </c>
      <c r="E249" s="1" t="s">
        <v>27</v>
      </c>
    </row>
    <row r="250" spans="1:5" ht="18" x14ac:dyDescent="0.35">
      <c r="A250" s="1" t="s">
        <v>304</v>
      </c>
      <c r="B250" s="1">
        <v>43</v>
      </c>
      <c r="C250" s="1" t="s">
        <v>35</v>
      </c>
      <c r="D250" s="1" t="s">
        <v>35</v>
      </c>
      <c r="E250" s="1" t="s">
        <v>46</v>
      </c>
    </row>
    <row r="251" spans="1:5" ht="18" x14ac:dyDescent="0.35">
      <c r="A251" s="1" t="s">
        <v>305</v>
      </c>
      <c r="B251" s="1">
        <v>57</v>
      </c>
      <c r="C251" s="1" t="s">
        <v>35</v>
      </c>
      <c r="D251" s="1" t="s">
        <v>35</v>
      </c>
      <c r="E251" s="1" t="s">
        <v>41</v>
      </c>
    </row>
    <row r="252" spans="1:5" ht="18" x14ac:dyDescent="0.35">
      <c r="A252" s="2" t="s">
        <v>306</v>
      </c>
      <c r="B252" s="1">
        <v>9</v>
      </c>
      <c r="C252" s="1" t="s">
        <v>35</v>
      </c>
      <c r="D252" s="1" t="s">
        <v>26</v>
      </c>
      <c r="E252" s="1" t="s">
        <v>41</v>
      </c>
    </row>
    <row r="253" spans="1:5" ht="18" x14ac:dyDescent="0.35">
      <c r="A253" s="1" t="s">
        <v>307</v>
      </c>
      <c r="B253" s="1">
        <v>50</v>
      </c>
      <c r="C253" s="1" t="s">
        <v>26</v>
      </c>
      <c r="D253" s="1" t="s">
        <v>26</v>
      </c>
      <c r="E253" s="1" t="s">
        <v>27</v>
      </c>
    </row>
    <row r="254" spans="1:5" ht="18" x14ac:dyDescent="0.35">
      <c r="A254" s="1" t="s">
        <v>308</v>
      </c>
      <c r="B254" s="1">
        <v>23</v>
      </c>
      <c r="C254" s="1" t="s">
        <v>35</v>
      </c>
      <c r="D254" s="1" t="s">
        <v>26</v>
      </c>
      <c r="E254" s="1" t="s">
        <v>46</v>
      </c>
    </row>
    <row r="255" spans="1:5" ht="18" x14ac:dyDescent="0.35">
      <c r="A255" s="1" t="s">
        <v>309</v>
      </c>
      <c r="B255" s="1">
        <v>47</v>
      </c>
      <c r="C255" s="1" t="s">
        <v>35</v>
      </c>
      <c r="D255" s="1" t="s">
        <v>35</v>
      </c>
      <c r="E255" s="1" t="s">
        <v>36</v>
      </c>
    </row>
    <row r="256" spans="1:5" ht="18" x14ac:dyDescent="0.35">
      <c r="A256" s="1" t="s">
        <v>310</v>
      </c>
      <c r="B256" s="1">
        <v>12</v>
      </c>
      <c r="C256" s="1" t="s">
        <v>26</v>
      </c>
      <c r="D256" s="1" t="s">
        <v>35</v>
      </c>
      <c r="E256" s="1" t="s">
        <v>27</v>
      </c>
    </row>
    <row r="257" spans="1:5" ht="18" x14ac:dyDescent="0.35">
      <c r="A257" s="1" t="s">
        <v>311</v>
      </c>
      <c r="B257" s="1">
        <v>44</v>
      </c>
      <c r="C257" s="1" t="s">
        <v>35</v>
      </c>
      <c r="D257" s="1" t="s">
        <v>26</v>
      </c>
      <c r="E257" s="1" t="s">
        <v>46</v>
      </c>
    </row>
    <row r="258" spans="1:5" ht="18" x14ac:dyDescent="0.35">
      <c r="A258" s="1">
        <v>13953128</v>
      </c>
      <c r="B258" s="1">
        <v>42</v>
      </c>
      <c r="C258" s="1" t="s">
        <v>26</v>
      </c>
      <c r="D258" s="1" t="s">
        <v>26</v>
      </c>
      <c r="E258" s="1" t="s">
        <v>36</v>
      </c>
    </row>
    <row r="259" spans="1:5" ht="18" x14ac:dyDescent="0.35">
      <c r="A259" s="1" t="s">
        <v>312</v>
      </c>
      <c r="B259" s="1">
        <v>33</v>
      </c>
      <c r="C259" s="1" t="s">
        <v>35</v>
      </c>
      <c r="D259" s="1" t="s">
        <v>26</v>
      </c>
      <c r="E259" s="1" t="s">
        <v>27</v>
      </c>
    </row>
    <row r="260" spans="1:5" ht="18" x14ac:dyDescent="0.35">
      <c r="A260" s="1" t="s">
        <v>313</v>
      </c>
      <c r="B260" s="1">
        <v>5</v>
      </c>
      <c r="C260" s="1" t="s">
        <v>26</v>
      </c>
      <c r="D260" s="1" t="s">
        <v>26</v>
      </c>
      <c r="E260" s="1" t="s">
        <v>46</v>
      </c>
    </row>
    <row r="261" spans="1:5" ht="18" x14ac:dyDescent="0.35">
      <c r="A261" s="1" t="s">
        <v>314</v>
      </c>
      <c r="B261" s="1">
        <v>6</v>
      </c>
      <c r="C261" s="1" t="s">
        <v>35</v>
      </c>
      <c r="D261" s="1" t="s">
        <v>35</v>
      </c>
      <c r="E261" s="1" t="s">
        <v>46</v>
      </c>
    </row>
    <row r="262" spans="1:5" ht="18" x14ac:dyDescent="0.35">
      <c r="A262" s="1" t="s">
        <v>315</v>
      </c>
      <c r="B262" s="1">
        <v>9</v>
      </c>
      <c r="C262" s="1" t="s">
        <v>35</v>
      </c>
      <c r="D262" s="1" t="s">
        <v>35</v>
      </c>
      <c r="E262" s="1" t="s">
        <v>46</v>
      </c>
    </row>
    <row r="263" spans="1:5" ht="18" x14ac:dyDescent="0.35">
      <c r="A263" s="1" t="s">
        <v>316</v>
      </c>
      <c r="B263" s="1">
        <v>39</v>
      </c>
      <c r="C263" s="1" t="s">
        <v>26</v>
      </c>
      <c r="D263" s="1" t="s">
        <v>26</v>
      </c>
      <c r="E263" s="1" t="s">
        <v>41</v>
      </c>
    </row>
    <row r="264" spans="1:5" ht="18" x14ac:dyDescent="0.35">
      <c r="A264" s="1" t="s">
        <v>317</v>
      </c>
      <c r="B264" s="1">
        <v>13</v>
      </c>
      <c r="C264" s="1" t="s">
        <v>35</v>
      </c>
      <c r="D264" s="1" t="s">
        <v>26</v>
      </c>
      <c r="E264" s="1" t="s">
        <v>41</v>
      </c>
    </row>
    <row r="265" spans="1:5" ht="18" x14ac:dyDescent="0.35">
      <c r="A265" s="1" t="s">
        <v>318</v>
      </c>
      <c r="B265" s="1">
        <v>55</v>
      </c>
      <c r="C265" s="1" t="s">
        <v>35</v>
      </c>
      <c r="D265" s="1" t="s">
        <v>35</v>
      </c>
      <c r="E265" s="1" t="s">
        <v>27</v>
      </c>
    </row>
    <row r="266" spans="1:5" ht="18" x14ac:dyDescent="0.35">
      <c r="A266" s="1" t="s">
        <v>319</v>
      </c>
      <c r="B266" s="1">
        <v>35</v>
      </c>
      <c r="C266" s="1" t="s">
        <v>35</v>
      </c>
      <c r="D266" s="1" t="s">
        <v>35</v>
      </c>
      <c r="E266" s="1" t="s">
        <v>41</v>
      </c>
    </row>
    <row r="267" spans="1:5" ht="18" x14ac:dyDescent="0.35">
      <c r="A267" s="1" t="s">
        <v>320</v>
      </c>
      <c r="B267" s="1">
        <v>28</v>
      </c>
      <c r="C267" s="1" t="s">
        <v>26</v>
      </c>
      <c r="D267" s="1" t="s">
        <v>26</v>
      </c>
      <c r="E267" s="1" t="s">
        <v>27</v>
      </c>
    </row>
    <row r="268" spans="1:5" ht="18" x14ac:dyDescent="0.35">
      <c r="A268" s="1" t="s">
        <v>321</v>
      </c>
      <c r="B268" s="1">
        <v>19</v>
      </c>
      <c r="C268" s="1" t="s">
        <v>26</v>
      </c>
      <c r="D268" s="1" t="s">
        <v>26</v>
      </c>
      <c r="E268" s="1" t="s">
        <v>36</v>
      </c>
    </row>
    <row r="269" spans="1:5" ht="18" x14ac:dyDescent="0.35">
      <c r="A269" s="1" t="s">
        <v>322</v>
      </c>
      <c r="B269" s="1">
        <v>52</v>
      </c>
      <c r="C269" s="1" t="s">
        <v>26</v>
      </c>
      <c r="D269" s="1" t="s">
        <v>26</v>
      </c>
      <c r="E269" s="1" t="s">
        <v>46</v>
      </c>
    </row>
    <row r="270" spans="1:5" ht="18" x14ac:dyDescent="0.35">
      <c r="A270" s="1" t="s">
        <v>323</v>
      </c>
      <c r="B270" s="1">
        <v>36</v>
      </c>
      <c r="C270" s="1" t="s">
        <v>35</v>
      </c>
      <c r="D270" s="1" t="s">
        <v>26</v>
      </c>
      <c r="E270" s="1" t="s">
        <v>46</v>
      </c>
    </row>
    <row r="271" spans="1:5" ht="18" x14ac:dyDescent="0.35">
      <c r="A271" s="1" t="s">
        <v>324</v>
      </c>
      <c r="B271" s="1">
        <v>53</v>
      </c>
      <c r="C271" s="1" t="s">
        <v>26</v>
      </c>
      <c r="D271" s="1" t="s">
        <v>26</v>
      </c>
      <c r="E271" s="1" t="s">
        <v>36</v>
      </c>
    </row>
    <row r="272" spans="1:5" ht="18" x14ac:dyDescent="0.35">
      <c r="A272" s="1" t="s">
        <v>325</v>
      </c>
      <c r="B272" s="1">
        <v>7</v>
      </c>
      <c r="C272" s="1" t="s">
        <v>26</v>
      </c>
      <c r="D272" s="1" t="s">
        <v>35</v>
      </c>
      <c r="E272" s="1" t="s">
        <v>41</v>
      </c>
    </row>
    <row r="273" spans="1:5" ht="18" x14ac:dyDescent="0.35">
      <c r="A273" s="1" t="s">
        <v>326</v>
      </c>
      <c r="B273" s="1">
        <v>16</v>
      </c>
      <c r="C273" s="1" t="s">
        <v>26</v>
      </c>
      <c r="D273" s="1" t="s">
        <v>35</v>
      </c>
      <c r="E273" s="1" t="s">
        <v>46</v>
      </c>
    </row>
    <row r="274" spans="1:5" ht="18" x14ac:dyDescent="0.35">
      <c r="A274" s="1" t="s">
        <v>327</v>
      </c>
      <c r="B274" s="1">
        <v>27</v>
      </c>
      <c r="C274" s="1" t="s">
        <v>26</v>
      </c>
      <c r="D274" s="1" t="s">
        <v>26</v>
      </c>
      <c r="E274" s="1" t="s">
        <v>46</v>
      </c>
    </row>
    <row r="275" spans="1:5" ht="18" x14ac:dyDescent="0.35">
      <c r="A275" s="1" t="s">
        <v>328</v>
      </c>
      <c r="B275" s="1">
        <v>41</v>
      </c>
      <c r="C275" s="1" t="s">
        <v>26</v>
      </c>
      <c r="D275" s="1" t="s">
        <v>35</v>
      </c>
      <c r="E275" s="1" t="s">
        <v>27</v>
      </c>
    </row>
    <row r="276" spans="1:5" ht="18" x14ac:dyDescent="0.35">
      <c r="A276" s="2" t="s">
        <v>329</v>
      </c>
      <c r="B276" s="1">
        <v>15</v>
      </c>
      <c r="C276" s="1" t="s">
        <v>35</v>
      </c>
      <c r="D276" s="1" t="s">
        <v>35</v>
      </c>
      <c r="E276" s="1" t="s">
        <v>36</v>
      </c>
    </row>
    <row r="277" spans="1:5" ht="18" x14ac:dyDescent="0.35">
      <c r="A277" s="1" t="s">
        <v>330</v>
      </c>
      <c r="B277" s="1">
        <v>30</v>
      </c>
      <c r="C277" s="1" t="s">
        <v>35</v>
      </c>
      <c r="D277" s="1" t="s">
        <v>26</v>
      </c>
      <c r="E277" s="1" t="s">
        <v>46</v>
      </c>
    </row>
    <row r="278" spans="1:5" ht="18" x14ac:dyDescent="0.35">
      <c r="A278" s="1" t="s">
        <v>331</v>
      </c>
      <c r="B278" s="1">
        <v>12</v>
      </c>
      <c r="C278" s="1" t="s">
        <v>26</v>
      </c>
      <c r="D278" s="1" t="s">
        <v>26</v>
      </c>
      <c r="E278" s="1" t="s">
        <v>41</v>
      </c>
    </row>
    <row r="279" spans="1:5" ht="18" x14ac:dyDescent="0.35">
      <c r="A279" s="1" t="s">
        <v>332</v>
      </c>
      <c r="B279" s="1">
        <v>8</v>
      </c>
      <c r="C279" s="1" t="s">
        <v>35</v>
      </c>
      <c r="D279" s="1" t="s">
        <v>35</v>
      </c>
      <c r="E279" s="1" t="s">
        <v>27</v>
      </c>
    </row>
    <row r="280" spans="1:5" ht="18" x14ac:dyDescent="0.35">
      <c r="A280" s="1" t="s">
        <v>333</v>
      </c>
      <c r="B280" s="1">
        <v>33</v>
      </c>
      <c r="C280" s="1" t="s">
        <v>35</v>
      </c>
      <c r="D280" s="1" t="s">
        <v>26</v>
      </c>
      <c r="E280" s="1" t="s">
        <v>41</v>
      </c>
    </row>
    <row r="281" spans="1:5" ht="18" x14ac:dyDescent="0.35">
      <c r="A281" s="1" t="s">
        <v>334</v>
      </c>
      <c r="B281" s="1">
        <v>60</v>
      </c>
      <c r="C281" s="1" t="s">
        <v>26</v>
      </c>
      <c r="D281" s="1" t="s">
        <v>35</v>
      </c>
      <c r="E281" s="1" t="s">
        <v>41</v>
      </c>
    </row>
    <row r="282" spans="1:5" ht="18" x14ac:dyDescent="0.35">
      <c r="A282" s="1" t="s">
        <v>335</v>
      </c>
      <c r="B282" s="1">
        <v>52</v>
      </c>
      <c r="C282" s="1" t="s">
        <v>26</v>
      </c>
      <c r="D282" s="1" t="s">
        <v>26</v>
      </c>
      <c r="E282" s="1" t="s">
        <v>27</v>
      </c>
    </row>
    <row r="283" spans="1:5" ht="18" x14ac:dyDescent="0.35">
      <c r="A283" s="1" t="s">
        <v>336</v>
      </c>
      <c r="B283" s="1">
        <v>55</v>
      </c>
      <c r="C283" s="1" t="s">
        <v>35</v>
      </c>
      <c r="D283" s="1" t="s">
        <v>26</v>
      </c>
      <c r="E283" s="1" t="s">
        <v>27</v>
      </c>
    </row>
    <row r="284" spans="1:5" ht="18" x14ac:dyDescent="0.35">
      <c r="A284" s="1" t="s">
        <v>337</v>
      </c>
      <c r="B284" s="1">
        <v>17</v>
      </c>
      <c r="C284" s="1" t="s">
        <v>35</v>
      </c>
      <c r="D284" s="1" t="s">
        <v>35</v>
      </c>
      <c r="E284" s="1" t="s">
        <v>41</v>
      </c>
    </row>
    <row r="285" spans="1:5" ht="18" x14ac:dyDescent="0.35">
      <c r="A285" s="1" t="s">
        <v>338</v>
      </c>
      <c r="B285" s="1">
        <v>47</v>
      </c>
      <c r="C285" s="1" t="s">
        <v>35</v>
      </c>
      <c r="D285" s="1" t="s">
        <v>26</v>
      </c>
      <c r="E285" s="1" t="s">
        <v>41</v>
      </c>
    </row>
    <row r="286" spans="1:5" ht="18" x14ac:dyDescent="0.35">
      <c r="A286" s="1" t="s">
        <v>339</v>
      </c>
      <c r="B286" s="1">
        <v>55</v>
      </c>
      <c r="C286" s="1" t="s">
        <v>26</v>
      </c>
      <c r="D286" s="1" t="s">
        <v>35</v>
      </c>
      <c r="E286" s="1" t="s">
        <v>41</v>
      </c>
    </row>
    <row r="287" spans="1:5" ht="18" x14ac:dyDescent="0.35">
      <c r="A287" s="1" t="s">
        <v>340</v>
      </c>
      <c r="B287" s="1">
        <v>10</v>
      </c>
      <c r="C287" s="1" t="s">
        <v>35</v>
      </c>
      <c r="D287" s="1" t="s">
        <v>35</v>
      </c>
      <c r="E287" s="1" t="s">
        <v>46</v>
      </c>
    </row>
    <row r="288" spans="1:5" ht="18" x14ac:dyDescent="0.35">
      <c r="A288" s="1" t="s">
        <v>341</v>
      </c>
      <c r="B288" s="1">
        <v>9</v>
      </c>
      <c r="C288" s="1" t="s">
        <v>35</v>
      </c>
      <c r="D288" s="1" t="s">
        <v>35</v>
      </c>
      <c r="E288" s="1" t="s">
        <v>46</v>
      </c>
    </row>
    <row r="289" spans="1:5" ht="18" x14ac:dyDescent="0.35">
      <c r="A289" s="1" t="s">
        <v>342</v>
      </c>
      <c r="B289" s="1">
        <v>16</v>
      </c>
      <c r="C289" s="1" t="s">
        <v>35</v>
      </c>
      <c r="D289" s="1" t="s">
        <v>35</v>
      </c>
      <c r="E289" s="1" t="s">
        <v>41</v>
      </c>
    </row>
    <row r="290" spans="1:5" ht="18" x14ac:dyDescent="0.35">
      <c r="A290" s="1" t="s">
        <v>343</v>
      </c>
      <c r="B290" s="1">
        <v>6</v>
      </c>
      <c r="C290" s="1" t="s">
        <v>26</v>
      </c>
      <c r="D290" s="1" t="s">
        <v>35</v>
      </c>
      <c r="E290" s="1" t="s">
        <v>36</v>
      </c>
    </row>
    <row r="291" spans="1:5" ht="18" x14ac:dyDescent="0.35">
      <c r="A291" s="1" t="s">
        <v>344</v>
      </c>
      <c r="B291" s="1">
        <v>19</v>
      </c>
      <c r="C291" s="1" t="s">
        <v>26</v>
      </c>
      <c r="D291" s="1" t="s">
        <v>35</v>
      </c>
      <c r="E291" s="1" t="s">
        <v>27</v>
      </c>
    </row>
    <row r="292" spans="1:5" ht="18" x14ac:dyDescent="0.35">
      <c r="A292" s="1" t="s">
        <v>345</v>
      </c>
      <c r="B292" s="1">
        <v>23</v>
      </c>
      <c r="C292" s="1" t="s">
        <v>26</v>
      </c>
      <c r="D292" s="1" t="s">
        <v>35</v>
      </c>
      <c r="E292" s="1" t="s">
        <v>46</v>
      </c>
    </row>
    <row r="293" spans="1:5" ht="18" x14ac:dyDescent="0.35">
      <c r="A293" s="1" t="s">
        <v>346</v>
      </c>
      <c r="B293" s="1">
        <v>16</v>
      </c>
      <c r="C293" s="1" t="s">
        <v>26</v>
      </c>
      <c r="D293" s="1" t="s">
        <v>35</v>
      </c>
      <c r="E293" s="1" t="s">
        <v>46</v>
      </c>
    </row>
    <row r="294" spans="1:5" ht="18" x14ac:dyDescent="0.35">
      <c r="A294" s="1" t="s">
        <v>347</v>
      </c>
      <c r="B294" s="1">
        <v>21</v>
      </c>
      <c r="C294" s="1" t="s">
        <v>26</v>
      </c>
      <c r="D294" s="1" t="s">
        <v>35</v>
      </c>
      <c r="E294" s="1" t="s">
        <v>41</v>
      </c>
    </row>
    <row r="295" spans="1:5" ht="18" x14ac:dyDescent="0.35">
      <c r="A295" s="1" t="s">
        <v>348</v>
      </c>
      <c r="B295" s="1">
        <v>38</v>
      </c>
      <c r="C295" s="1" t="s">
        <v>26</v>
      </c>
      <c r="D295" s="1" t="s">
        <v>35</v>
      </c>
      <c r="E295" s="1" t="s">
        <v>27</v>
      </c>
    </row>
    <row r="296" spans="1:5" ht="18" x14ac:dyDescent="0.35">
      <c r="A296" s="1" t="s">
        <v>349</v>
      </c>
      <c r="B296" s="1">
        <v>45</v>
      </c>
      <c r="C296" s="1" t="s">
        <v>26</v>
      </c>
      <c r="D296" s="1" t="s">
        <v>35</v>
      </c>
      <c r="E296" s="1" t="s">
        <v>46</v>
      </c>
    </row>
    <row r="297" spans="1:5" ht="18" x14ac:dyDescent="0.35">
      <c r="A297" s="1" t="s">
        <v>350</v>
      </c>
      <c r="B297" s="1">
        <v>5</v>
      </c>
      <c r="C297" s="1" t="s">
        <v>35</v>
      </c>
      <c r="D297" s="1" t="s">
        <v>35</v>
      </c>
      <c r="E297" s="1" t="s">
        <v>46</v>
      </c>
    </row>
    <row r="298" spans="1:5" ht="18" x14ac:dyDescent="0.35">
      <c r="A298" s="1" t="s">
        <v>351</v>
      </c>
      <c r="B298" s="1">
        <v>5</v>
      </c>
      <c r="C298" s="1" t="s">
        <v>35</v>
      </c>
      <c r="D298" s="1" t="s">
        <v>35</v>
      </c>
      <c r="E298" s="1" t="s">
        <v>46</v>
      </c>
    </row>
    <row r="299" spans="1:5" ht="18" x14ac:dyDescent="0.35">
      <c r="A299" s="1" t="s">
        <v>352</v>
      </c>
      <c r="B299" s="1">
        <v>44</v>
      </c>
      <c r="C299" s="1" t="s">
        <v>35</v>
      </c>
      <c r="D299" s="1" t="s">
        <v>26</v>
      </c>
      <c r="E299" s="1" t="s">
        <v>46</v>
      </c>
    </row>
    <row r="300" spans="1:5" ht="18" x14ac:dyDescent="0.35">
      <c r="A300" s="1" t="s">
        <v>353</v>
      </c>
      <c r="B300" s="1">
        <v>54</v>
      </c>
      <c r="C300" s="1" t="s">
        <v>35</v>
      </c>
      <c r="D300" s="1" t="s">
        <v>35</v>
      </c>
      <c r="E300" s="1" t="s">
        <v>46</v>
      </c>
    </row>
    <row r="301" spans="1:5" ht="18" x14ac:dyDescent="0.35">
      <c r="A301" s="1" t="s">
        <v>354</v>
      </c>
      <c r="B301" s="1">
        <v>34</v>
      </c>
      <c r="C301" s="1" t="s">
        <v>35</v>
      </c>
      <c r="D301" s="1" t="s">
        <v>26</v>
      </c>
      <c r="E301" s="1" t="s">
        <v>41</v>
      </c>
    </row>
    <row r="302" spans="1:5" ht="18" x14ac:dyDescent="0.35">
      <c r="A302" s="1" t="s">
        <v>355</v>
      </c>
      <c r="B302" s="1">
        <v>43</v>
      </c>
      <c r="C302" s="1" t="s">
        <v>35</v>
      </c>
      <c r="D302" s="1" t="s">
        <v>35</v>
      </c>
      <c r="E302" s="1" t="s">
        <v>36</v>
      </c>
    </row>
    <row r="303" spans="1:5" ht="18" x14ac:dyDescent="0.35">
      <c r="A303" s="1" t="s">
        <v>356</v>
      </c>
      <c r="B303" s="1">
        <v>24</v>
      </c>
      <c r="C303" s="1" t="s">
        <v>35</v>
      </c>
      <c r="D303" s="1" t="s">
        <v>35</v>
      </c>
      <c r="E303" s="1" t="s">
        <v>46</v>
      </c>
    </row>
    <row r="304" spans="1:5" ht="18" x14ac:dyDescent="0.35">
      <c r="A304" s="1" t="s">
        <v>357</v>
      </c>
      <c r="B304" s="1">
        <v>56</v>
      </c>
      <c r="C304" s="1" t="s">
        <v>35</v>
      </c>
      <c r="D304" s="1" t="s">
        <v>35</v>
      </c>
      <c r="E304" s="1" t="s">
        <v>41</v>
      </c>
    </row>
    <row r="305" spans="1:5" ht="18" x14ac:dyDescent="0.35">
      <c r="A305" s="1" t="s">
        <v>358</v>
      </c>
      <c r="B305" s="1">
        <v>19</v>
      </c>
      <c r="C305" s="1" t="s">
        <v>35</v>
      </c>
      <c r="D305" s="1" t="s">
        <v>26</v>
      </c>
      <c r="E305" s="1" t="s">
        <v>27</v>
      </c>
    </row>
    <row r="306" spans="1:5" ht="18" x14ac:dyDescent="0.35">
      <c r="A306" s="1" t="s">
        <v>359</v>
      </c>
      <c r="B306" s="1">
        <v>17</v>
      </c>
      <c r="C306" s="1" t="s">
        <v>26</v>
      </c>
      <c r="D306" s="1" t="s">
        <v>26</v>
      </c>
      <c r="E306" s="1" t="s">
        <v>46</v>
      </c>
    </row>
    <row r="307" spans="1:5" ht="18" x14ac:dyDescent="0.35">
      <c r="A307" s="1" t="s">
        <v>360</v>
      </c>
      <c r="B307" s="1">
        <v>20</v>
      </c>
      <c r="C307" s="1" t="s">
        <v>26</v>
      </c>
      <c r="D307" s="1" t="s">
        <v>35</v>
      </c>
      <c r="E307" s="1" t="s">
        <v>27</v>
      </c>
    </row>
    <row r="308" spans="1:5" ht="18" x14ac:dyDescent="0.35">
      <c r="A308" s="1" t="s">
        <v>361</v>
      </c>
      <c r="B308" s="1">
        <v>16</v>
      </c>
      <c r="C308" s="1" t="s">
        <v>35</v>
      </c>
      <c r="D308" s="1" t="s">
        <v>26</v>
      </c>
      <c r="E308" s="1" t="s">
        <v>46</v>
      </c>
    </row>
    <row r="309" spans="1:5" ht="18" x14ac:dyDescent="0.35">
      <c r="A309" s="1" t="s">
        <v>362</v>
      </c>
      <c r="B309" s="1">
        <v>54</v>
      </c>
      <c r="C309" s="1" t="s">
        <v>35</v>
      </c>
      <c r="D309" s="1" t="s">
        <v>35</v>
      </c>
      <c r="E309" s="1" t="s">
        <v>27</v>
      </c>
    </row>
    <row r="310" spans="1:5" ht="18" x14ac:dyDescent="0.35">
      <c r="A310" s="1" t="s">
        <v>363</v>
      </c>
      <c r="B310" s="1">
        <v>34</v>
      </c>
      <c r="C310" s="1" t="s">
        <v>26</v>
      </c>
      <c r="D310" s="1" t="s">
        <v>26</v>
      </c>
      <c r="E310" s="1" t="s">
        <v>36</v>
      </c>
    </row>
    <row r="311" spans="1:5" ht="18" x14ac:dyDescent="0.35">
      <c r="A311" s="1" t="s">
        <v>364</v>
      </c>
      <c r="B311" s="1">
        <v>52</v>
      </c>
      <c r="C311" s="1" t="s">
        <v>35</v>
      </c>
      <c r="D311" s="1" t="s">
        <v>35</v>
      </c>
      <c r="E311" s="1" t="s">
        <v>46</v>
      </c>
    </row>
    <row r="312" spans="1:5" ht="18" x14ac:dyDescent="0.35">
      <c r="A312" s="1" t="s">
        <v>365</v>
      </c>
      <c r="B312" s="1">
        <v>60</v>
      </c>
      <c r="C312" s="1" t="s">
        <v>26</v>
      </c>
      <c r="D312" s="1" t="s">
        <v>35</v>
      </c>
      <c r="E312" s="1" t="s">
        <v>36</v>
      </c>
    </row>
    <row r="313" spans="1:5" ht="18" x14ac:dyDescent="0.35">
      <c r="A313" s="1" t="s">
        <v>366</v>
      </c>
      <c r="B313" s="1">
        <v>28</v>
      </c>
      <c r="C313" s="1" t="s">
        <v>35</v>
      </c>
      <c r="D313" s="1" t="s">
        <v>26</v>
      </c>
      <c r="E313" s="1" t="s">
        <v>46</v>
      </c>
    </row>
    <row r="314" spans="1:5" ht="18" x14ac:dyDescent="0.35">
      <c r="A314" s="1" t="s">
        <v>367</v>
      </c>
      <c r="B314" s="1">
        <v>50</v>
      </c>
      <c r="C314" s="1" t="s">
        <v>35</v>
      </c>
      <c r="D314" s="1" t="s">
        <v>35</v>
      </c>
      <c r="E314" s="1" t="s">
        <v>41</v>
      </c>
    </row>
    <row r="315" spans="1:5" ht="18" x14ac:dyDescent="0.35">
      <c r="A315" s="1" t="s">
        <v>368</v>
      </c>
      <c r="B315" s="1">
        <v>16</v>
      </c>
      <c r="C315" s="1" t="s">
        <v>35</v>
      </c>
      <c r="D315" s="1" t="s">
        <v>26</v>
      </c>
      <c r="E315" s="1" t="s">
        <v>36</v>
      </c>
    </row>
    <row r="316" spans="1:5" ht="18" x14ac:dyDescent="0.35">
      <c r="A316" s="1" t="s">
        <v>369</v>
      </c>
      <c r="B316" s="1">
        <v>38</v>
      </c>
      <c r="C316" s="1" t="s">
        <v>35</v>
      </c>
      <c r="D316" s="1" t="s">
        <v>35</v>
      </c>
      <c r="E316" s="1" t="s">
        <v>41</v>
      </c>
    </row>
    <row r="317" spans="1:5" ht="18" x14ac:dyDescent="0.35">
      <c r="A317" s="1" t="s">
        <v>370</v>
      </c>
      <c r="B317" s="1">
        <v>31</v>
      </c>
      <c r="C317" s="1" t="s">
        <v>35</v>
      </c>
      <c r="D317" s="1" t="s">
        <v>35</v>
      </c>
      <c r="E317" s="1" t="s">
        <v>41</v>
      </c>
    </row>
    <row r="318" spans="1:5" ht="18" x14ac:dyDescent="0.35">
      <c r="A318" s="1" t="s">
        <v>371</v>
      </c>
      <c r="B318" s="1">
        <v>28</v>
      </c>
      <c r="C318" s="1" t="s">
        <v>26</v>
      </c>
      <c r="D318" s="1" t="s">
        <v>35</v>
      </c>
      <c r="E318" s="1" t="s">
        <v>36</v>
      </c>
    </row>
    <row r="319" spans="1:5" ht="18" x14ac:dyDescent="0.35">
      <c r="A319" s="2">
        <v>5490000000</v>
      </c>
      <c r="B319" s="1">
        <v>58</v>
      </c>
      <c r="C319" s="1" t="s">
        <v>35</v>
      </c>
      <c r="D319" s="1" t="s">
        <v>26</v>
      </c>
      <c r="E319" s="1" t="s">
        <v>41</v>
      </c>
    </row>
    <row r="320" spans="1:5" ht="18" x14ac:dyDescent="0.35">
      <c r="A320" s="1" t="s">
        <v>372</v>
      </c>
      <c r="B320" s="1">
        <v>28</v>
      </c>
      <c r="C320" s="1" t="s">
        <v>26</v>
      </c>
      <c r="D320" s="1" t="s">
        <v>26</v>
      </c>
      <c r="E320" s="1" t="s">
        <v>36</v>
      </c>
    </row>
    <row r="321" spans="1:5" ht="18" x14ac:dyDescent="0.35">
      <c r="A321" s="1" t="s">
        <v>373</v>
      </c>
      <c r="B321" s="1">
        <v>40</v>
      </c>
      <c r="C321" s="1" t="s">
        <v>35</v>
      </c>
      <c r="D321" s="1" t="s">
        <v>26</v>
      </c>
      <c r="E321" s="1" t="s">
        <v>36</v>
      </c>
    </row>
    <row r="322" spans="1:5" ht="18" x14ac:dyDescent="0.35">
      <c r="A322" s="2">
        <v>8.5299999999999999E+87</v>
      </c>
      <c r="B322" s="1">
        <v>45</v>
      </c>
      <c r="C322" s="1" t="s">
        <v>26</v>
      </c>
      <c r="D322" s="1" t="s">
        <v>35</v>
      </c>
      <c r="E322" s="1" t="s">
        <v>36</v>
      </c>
    </row>
    <row r="323" spans="1:5" ht="18" x14ac:dyDescent="0.35">
      <c r="A323" s="1" t="s">
        <v>374</v>
      </c>
      <c r="B323" s="1">
        <v>50</v>
      </c>
      <c r="C323" s="1" t="s">
        <v>35</v>
      </c>
      <c r="D323" s="1" t="s">
        <v>35</v>
      </c>
      <c r="E323" s="1" t="s">
        <v>41</v>
      </c>
    </row>
    <row r="324" spans="1:5" ht="18" x14ac:dyDescent="0.35">
      <c r="A324" s="1" t="s">
        <v>375</v>
      </c>
      <c r="B324" s="1">
        <v>39</v>
      </c>
      <c r="C324" s="1" t="s">
        <v>26</v>
      </c>
      <c r="D324" s="1" t="s">
        <v>35</v>
      </c>
      <c r="E324" s="1" t="s">
        <v>46</v>
      </c>
    </row>
    <row r="325" spans="1:5" ht="18" x14ac:dyDescent="0.35">
      <c r="A325" s="1" t="s">
        <v>376</v>
      </c>
      <c r="B325" s="1">
        <v>54</v>
      </c>
      <c r="C325" s="1" t="s">
        <v>35</v>
      </c>
      <c r="D325" s="1" t="s">
        <v>26</v>
      </c>
      <c r="E325" s="1" t="s">
        <v>27</v>
      </c>
    </row>
    <row r="326" spans="1:5" ht="18" x14ac:dyDescent="0.35">
      <c r="A326" s="1" t="s">
        <v>377</v>
      </c>
      <c r="B326" s="1">
        <v>59</v>
      </c>
      <c r="C326" s="1" t="s">
        <v>35</v>
      </c>
      <c r="D326" s="1" t="s">
        <v>35</v>
      </c>
      <c r="E326" s="1" t="s">
        <v>46</v>
      </c>
    </row>
    <row r="327" spans="1:5" ht="18" x14ac:dyDescent="0.35">
      <c r="A327" s="1" t="s">
        <v>378</v>
      </c>
      <c r="B327" s="1">
        <v>30</v>
      </c>
      <c r="C327" s="1" t="s">
        <v>26</v>
      </c>
      <c r="D327" s="1" t="s">
        <v>26</v>
      </c>
      <c r="E327" s="1" t="s">
        <v>46</v>
      </c>
    </row>
    <row r="328" spans="1:5" ht="18" x14ac:dyDescent="0.35">
      <c r="A328" s="1" t="s">
        <v>379</v>
      </c>
      <c r="B328" s="1">
        <v>28</v>
      </c>
      <c r="C328" s="1" t="s">
        <v>35</v>
      </c>
      <c r="D328" s="1" t="s">
        <v>35</v>
      </c>
      <c r="E328" s="1" t="s">
        <v>46</v>
      </c>
    </row>
    <row r="329" spans="1:5" ht="18" x14ac:dyDescent="0.35">
      <c r="A329" s="1" t="s">
        <v>380</v>
      </c>
      <c r="B329" s="1">
        <v>27</v>
      </c>
      <c r="C329" s="1" t="s">
        <v>26</v>
      </c>
      <c r="D329" s="1" t="s">
        <v>35</v>
      </c>
      <c r="E329" s="1" t="s">
        <v>46</v>
      </c>
    </row>
    <row r="330" spans="1:5" ht="18" x14ac:dyDescent="0.35">
      <c r="A330" s="1" t="s">
        <v>381</v>
      </c>
      <c r="B330" s="1">
        <v>31</v>
      </c>
      <c r="C330" s="1" t="s">
        <v>35</v>
      </c>
      <c r="D330" s="1" t="s">
        <v>26</v>
      </c>
      <c r="E330" s="1" t="s">
        <v>41</v>
      </c>
    </row>
    <row r="331" spans="1:5" ht="18" x14ac:dyDescent="0.35">
      <c r="A331" s="1" t="s">
        <v>382</v>
      </c>
      <c r="B331" s="1">
        <v>57</v>
      </c>
      <c r="C331" s="1" t="s">
        <v>35</v>
      </c>
      <c r="D331" s="1" t="s">
        <v>26</v>
      </c>
      <c r="E331" s="1" t="s">
        <v>36</v>
      </c>
    </row>
    <row r="332" spans="1:5" ht="18" x14ac:dyDescent="0.35">
      <c r="A332" s="1" t="s">
        <v>383</v>
      </c>
      <c r="B332" s="1">
        <v>52</v>
      </c>
      <c r="C332" s="1" t="s">
        <v>26</v>
      </c>
      <c r="D332" s="1" t="s">
        <v>35</v>
      </c>
      <c r="E332" s="1" t="s">
        <v>36</v>
      </c>
    </row>
    <row r="333" spans="1:5" ht="18" x14ac:dyDescent="0.35">
      <c r="A333" s="1" t="s">
        <v>384</v>
      </c>
      <c r="B333" s="1">
        <v>48</v>
      </c>
      <c r="C333" s="1" t="s">
        <v>26</v>
      </c>
      <c r="D333" s="1" t="s">
        <v>35</v>
      </c>
      <c r="E333" s="1" t="s">
        <v>41</v>
      </c>
    </row>
    <row r="334" spans="1:5" ht="18" x14ac:dyDescent="0.35">
      <c r="A334" s="1">
        <v>62013893</v>
      </c>
      <c r="B334" s="1">
        <v>51</v>
      </c>
      <c r="C334" s="1" t="s">
        <v>35</v>
      </c>
      <c r="D334" s="1" t="s">
        <v>35</v>
      </c>
      <c r="E334" s="1" t="s">
        <v>36</v>
      </c>
    </row>
    <row r="335" spans="1:5" ht="18" x14ac:dyDescent="0.35">
      <c r="A335" s="1" t="s">
        <v>385</v>
      </c>
      <c r="B335" s="1">
        <v>19</v>
      </c>
      <c r="C335" s="1" t="s">
        <v>26</v>
      </c>
      <c r="D335" s="1" t="s">
        <v>26</v>
      </c>
      <c r="E335" s="1" t="s">
        <v>41</v>
      </c>
    </row>
    <row r="336" spans="1:5" ht="18" x14ac:dyDescent="0.35">
      <c r="A336" s="1" t="s">
        <v>386</v>
      </c>
      <c r="B336" s="1">
        <v>32</v>
      </c>
      <c r="C336" s="1" t="s">
        <v>26</v>
      </c>
      <c r="D336" s="1" t="s">
        <v>35</v>
      </c>
      <c r="E336" s="1" t="s">
        <v>27</v>
      </c>
    </row>
    <row r="337" spans="1:5" ht="18" x14ac:dyDescent="0.35">
      <c r="A337" s="1" t="s">
        <v>387</v>
      </c>
      <c r="B337" s="1">
        <v>12</v>
      </c>
      <c r="C337" s="1" t="s">
        <v>35</v>
      </c>
      <c r="D337" s="1" t="s">
        <v>26</v>
      </c>
      <c r="E337" s="1" t="s">
        <v>41</v>
      </c>
    </row>
    <row r="338" spans="1:5" ht="18" x14ac:dyDescent="0.35">
      <c r="A338" s="1" t="s">
        <v>388</v>
      </c>
      <c r="B338" s="1">
        <v>42</v>
      </c>
      <c r="C338" s="1" t="s">
        <v>26</v>
      </c>
      <c r="D338" s="1" t="s">
        <v>26</v>
      </c>
      <c r="E338" s="1" t="s">
        <v>46</v>
      </c>
    </row>
    <row r="339" spans="1:5" ht="18" x14ac:dyDescent="0.35">
      <c r="A339" s="1">
        <v>60069917</v>
      </c>
      <c r="B339" s="1">
        <v>45</v>
      </c>
      <c r="C339" s="1" t="s">
        <v>35</v>
      </c>
      <c r="D339" s="1" t="s">
        <v>26</v>
      </c>
      <c r="E339" s="1" t="s">
        <v>46</v>
      </c>
    </row>
    <row r="340" spans="1:5" ht="18" x14ac:dyDescent="0.35">
      <c r="A340" s="1" t="s">
        <v>389</v>
      </c>
      <c r="B340" s="1">
        <v>42</v>
      </c>
      <c r="C340" s="1" t="s">
        <v>26</v>
      </c>
      <c r="D340" s="1" t="s">
        <v>35</v>
      </c>
      <c r="E340" s="1" t="s">
        <v>46</v>
      </c>
    </row>
    <row r="341" spans="1:5" ht="18" x14ac:dyDescent="0.35">
      <c r="A341" s="1" t="s">
        <v>390</v>
      </c>
      <c r="B341" s="1">
        <v>11</v>
      </c>
      <c r="C341" s="1" t="s">
        <v>26</v>
      </c>
      <c r="D341" s="1" t="s">
        <v>35</v>
      </c>
      <c r="E341" s="1" t="s">
        <v>27</v>
      </c>
    </row>
    <row r="342" spans="1:5" ht="18" x14ac:dyDescent="0.35">
      <c r="A342" s="1" t="s">
        <v>391</v>
      </c>
      <c r="B342" s="1">
        <v>44</v>
      </c>
      <c r="C342" s="1" t="s">
        <v>35</v>
      </c>
      <c r="D342" s="1" t="s">
        <v>35</v>
      </c>
      <c r="E342" s="1" t="s">
        <v>27</v>
      </c>
    </row>
    <row r="343" spans="1:5" ht="18" x14ac:dyDescent="0.35">
      <c r="A343" s="1" t="s">
        <v>392</v>
      </c>
      <c r="B343" s="1">
        <v>29</v>
      </c>
      <c r="C343" s="1" t="s">
        <v>35</v>
      </c>
      <c r="D343" s="1" t="s">
        <v>26</v>
      </c>
      <c r="E343" s="1" t="s">
        <v>27</v>
      </c>
    </row>
    <row r="344" spans="1:5" ht="18" x14ac:dyDescent="0.35">
      <c r="A344" s="1" t="s">
        <v>393</v>
      </c>
      <c r="B344" s="1">
        <v>41</v>
      </c>
      <c r="C344" s="1" t="s">
        <v>26</v>
      </c>
      <c r="D344" s="1" t="s">
        <v>35</v>
      </c>
      <c r="E344" s="1" t="s">
        <v>46</v>
      </c>
    </row>
    <row r="345" spans="1:5" ht="18" x14ac:dyDescent="0.35">
      <c r="A345" s="1" t="s">
        <v>394</v>
      </c>
      <c r="B345" s="1">
        <v>50</v>
      </c>
      <c r="C345" s="1" t="s">
        <v>35</v>
      </c>
      <c r="D345" s="1" t="s">
        <v>35</v>
      </c>
      <c r="E345" s="1" t="s">
        <v>27</v>
      </c>
    </row>
    <row r="346" spans="1:5" ht="18" x14ac:dyDescent="0.35">
      <c r="A346" s="1" t="s">
        <v>395</v>
      </c>
      <c r="B346" s="1">
        <v>5</v>
      </c>
      <c r="C346" s="1" t="s">
        <v>35</v>
      </c>
      <c r="D346" s="1" t="s">
        <v>26</v>
      </c>
      <c r="E346" s="1" t="s">
        <v>36</v>
      </c>
    </row>
    <row r="347" spans="1:5" ht="18" x14ac:dyDescent="0.35">
      <c r="A347" s="1" t="s">
        <v>396</v>
      </c>
      <c r="B347" s="1">
        <v>10</v>
      </c>
      <c r="C347" s="1" t="s">
        <v>26</v>
      </c>
      <c r="D347" s="1" t="s">
        <v>35</v>
      </c>
      <c r="E347" s="1" t="s">
        <v>46</v>
      </c>
    </row>
    <row r="348" spans="1:5" ht="18" x14ac:dyDescent="0.35">
      <c r="A348" s="1" t="s">
        <v>397</v>
      </c>
      <c r="B348" s="1">
        <v>51</v>
      </c>
      <c r="C348" s="1" t="s">
        <v>35</v>
      </c>
      <c r="D348" s="1" t="s">
        <v>35</v>
      </c>
      <c r="E348" s="1" t="s">
        <v>41</v>
      </c>
    </row>
    <row r="349" spans="1:5" ht="18" x14ac:dyDescent="0.35">
      <c r="A349" s="1" t="s">
        <v>398</v>
      </c>
      <c r="B349" s="1">
        <v>59</v>
      </c>
      <c r="C349" s="1" t="s">
        <v>35</v>
      </c>
      <c r="D349" s="1" t="s">
        <v>35</v>
      </c>
      <c r="E349" s="1" t="s">
        <v>36</v>
      </c>
    </row>
    <row r="350" spans="1:5" ht="18" x14ac:dyDescent="0.35">
      <c r="A350" s="1" t="s">
        <v>399</v>
      </c>
      <c r="B350" s="1">
        <v>40</v>
      </c>
      <c r="C350" s="1" t="s">
        <v>35</v>
      </c>
      <c r="D350" s="1" t="s">
        <v>26</v>
      </c>
      <c r="E350" s="1" t="s">
        <v>46</v>
      </c>
    </row>
    <row r="351" spans="1:5" ht="18" x14ac:dyDescent="0.35">
      <c r="A351" s="1" t="s">
        <v>400</v>
      </c>
      <c r="B351" s="1">
        <v>46</v>
      </c>
      <c r="C351" s="1" t="s">
        <v>26</v>
      </c>
      <c r="D351" s="1" t="s">
        <v>26</v>
      </c>
      <c r="E351" s="1" t="s">
        <v>41</v>
      </c>
    </row>
    <row r="352" spans="1:5" ht="18" x14ac:dyDescent="0.35">
      <c r="A352" s="1" t="s">
        <v>401</v>
      </c>
      <c r="B352" s="1">
        <v>49</v>
      </c>
      <c r="C352" s="1" t="s">
        <v>35</v>
      </c>
      <c r="D352" s="1" t="s">
        <v>35</v>
      </c>
      <c r="E352" s="1" t="s">
        <v>36</v>
      </c>
    </row>
    <row r="353" spans="1:5" ht="18" x14ac:dyDescent="0.35">
      <c r="A353" s="1" t="s">
        <v>402</v>
      </c>
      <c r="B353" s="1">
        <v>56</v>
      </c>
      <c r="C353" s="1" t="s">
        <v>26</v>
      </c>
      <c r="D353" s="1" t="s">
        <v>35</v>
      </c>
      <c r="E353" s="1" t="s">
        <v>36</v>
      </c>
    </row>
    <row r="354" spans="1:5" ht="18" x14ac:dyDescent="0.35">
      <c r="A354" s="1" t="s">
        <v>403</v>
      </c>
      <c r="B354" s="1">
        <v>32</v>
      </c>
      <c r="C354" s="1" t="s">
        <v>35</v>
      </c>
      <c r="D354" s="1" t="s">
        <v>35</v>
      </c>
      <c r="E354" s="1" t="s">
        <v>36</v>
      </c>
    </row>
    <row r="355" spans="1:5" ht="18" x14ac:dyDescent="0.35">
      <c r="A355" s="1" t="s">
        <v>404</v>
      </c>
      <c r="B355" s="1">
        <v>26</v>
      </c>
      <c r="C355" s="1" t="s">
        <v>26</v>
      </c>
      <c r="D355" s="1" t="s">
        <v>35</v>
      </c>
      <c r="E355" s="1" t="s">
        <v>41</v>
      </c>
    </row>
    <row r="356" spans="1:5" ht="18" x14ac:dyDescent="0.35">
      <c r="A356" s="1" t="s">
        <v>405</v>
      </c>
      <c r="B356" s="1">
        <v>30</v>
      </c>
      <c r="C356" s="1" t="s">
        <v>35</v>
      </c>
      <c r="D356" s="1" t="s">
        <v>26</v>
      </c>
      <c r="E356" s="1" t="s">
        <v>36</v>
      </c>
    </row>
    <row r="357" spans="1:5" ht="18" x14ac:dyDescent="0.35">
      <c r="A357" s="1" t="s">
        <v>406</v>
      </c>
      <c r="B357" s="1">
        <v>38</v>
      </c>
      <c r="C357" s="1" t="s">
        <v>35</v>
      </c>
      <c r="D357" s="1" t="s">
        <v>26</v>
      </c>
      <c r="E357" s="1" t="s">
        <v>46</v>
      </c>
    </row>
    <row r="358" spans="1:5" ht="18" x14ac:dyDescent="0.35">
      <c r="A358" s="1" t="s">
        <v>407</v>
      </c>
      <c r="B358" s="1">
        <v>33</v>
      </c>
      <c r="C358" s="1" t="s">
        <v>35</v>
      </c>
      <c r="D358" s="1" t="s">
        <v>35</v>
      </c>
      <c r="E358" s="1" t="s">
        <v>46</v>
      </c>
    </row>
    <row r="359" spans="1:5" ht="18" x14ac:dyDescent="0.35">
      <c r="A359" s="1" t="s">
        <v>408</v>
      </c>
      <c r="B359" s="1">
        <v>52</v>
      </c>
      <c r="C359" s="1" t="s">
        <v>35</v>
      </c>
      <c r="D359" s="1" t="s">
        <v>26</v>
      </c>
      <c r="E359" s="1" t="s">
        <v>27</v>
      </c>
    </row>
    <row r="360" spans="1:5" ht="18" x14ac:dyDescent="0.35">
      <c r="A360" s="1" t="s">
        <v>409</v>
      </c>
      <c r="B360" s="1">
        <v>31</v>
      </c>
      <c r="C360" s="1" t="s">
        <v>26</v>
      </c>
      <c r="D360" s="1" t="s">
        <v>26</v>
      </c>
      <c r="E360" s="1" t="s">
        <v>36</v>
      </c>
    </row>
    <row r="361" spans="1:5" ht="18" x14ac:dyDescent="0.35">
      <c r="A361" s="1">
        <v>74164254</v>
      </c>
      <c r="B361" s="1">
        <v>7</v>
      </c>
      <c r="C361" s="1" t="s">
        <v>35</v>
      </c>
      <c r="D361" s="1" t="s">
        <v>35</v>
      </c>
      <c r="E361" s="1" t="s">
        <v>41</v>
      </c>
    </row>
    <row r="362" spans="1:5" ht="18" x14ac:dyDescent="0.35">
      <c r="A362" s="1" t="s">
        <v>410</v>
      </c>
      <c r="B362" s="1">
        <v>22</v>
      </c>
      <c r="C362" s="1" t="s">
        <v>35</v>
      </c>
      <c r="D362" s="1" t="s">
        <v>35</v>
      </c>
      <c r="E362" s="1" t="s">
        <v>36</v>
      </c>
    </row>
    <row r="363" spans="1:5" ht="18" x14ac:dyDescent="0.35">
      <c r="A363" s="1" t="s">
        <v>411</v>
      </c>
      <c r="B363" s="1">
        <v>39</v>
      </c>
      <c r="C363" s="1" t="s">
        <v>26</v>
      </c>
      <c r="D363" s="1" t="s">
        <v>26</v>
      </c>
      <c r="E363" s="1" t="s">
        <v>46</v>
      </c>
    </row>
    <row r="364" spans="1:5" ht="18" x14ac:dyDescent="0.35">
      <c r="A364" s="1" t="s">
        <v>412</v>
      </c>
      <c r="B364" s="1">
        <v>46</v>
      </c>
      <c r="C364" s="1" t="s">
        <v>26</v>
      </c>
      <c r="D364" s="1" t="s">
        <v>35</v>
      </c>
      <c r="E364" s="1" t="s">
        <v>46</v>
      </c>
    </row>
    <row r="365" spans="1:5" ht="18" x14ac:dyDescent="0.35">
      <c r="A365" s="1" t="s">
        <v>413</v>
      </c>
      <c r="B365" s="1">
        <v>60</v>
      </c>
      <c r="C365" s="1" t="s">
        <v>26</v>
      </c>
      <c r="D365" s="1" t="s">
        <v>26</v>
      </c>
      <c r="E365" s="1" t="s">
        <v>27</v>
      </c>
    </row>
    <row r="366" spans="1:5" ht="18" x14ac:dyDescent="0.35">
      <c r="A366" s="1" t="s">
        <v>414</v>
      </c>
      <c r="B366" s="1">
        <v>37</v>
      </c>
      <c r="C366" s="1" t="s">
        <v>26</v>
      </c>
      <c r="D366" s="1" t="s">
        <v>26</v>
      </c>
      <c r="E366" s="1" t="s">
        <v>36</v>
      </c>
    </row>
    <row r="367" spans="1:5" ht="18" x14ac:dyDescent="0.35">
      <c r="A367" s="1" t="s">
        <v>415</v>
      </c>
      <c r="B367" s="1">
        <v>40</v>
      </c>
      <c r="C367" s="1" t="s">
        <v>35</v>
      </c>
      <c r="D367" s="1" t="s">
        <v>26</v>
      </c>
      <c r="E367" s="1" t="s">
        <v>46</v>
      </c>
    </row>
    <row r="368" spans="1:5" ht="18" x14ac:dyDescent="0.35">
      <c r="A368" s="1" t="s">
        <v>416</v>
      </c>
      <c r="B368" s="1">
        <v>39</v>
      </c>
      <c r="C368" s="1" t="s">
        <v>26</v>
      </c>
      <c r="D368" s="1" t="s">
        <v>26</v>
      </c>
      <c r="E368" s="1" t="s">
        <v>27</v>
      </c>
    </row>
    <row r="369" spans="1:5" ht="18" x14ac:dyDescent="0.35">
      <c r="A369" s="1" t="s">
        <v>417</v>
      </c>
      <c r="B369" s="1">
        <v>37</v>
      </c>
      <c r="C369" s="1" t="s">
        <v>35</v>
      </c>
      <c r="D369" s="1" t="s">
        <v>35</v>
      </c>
      <c r="E369" s="1" t="s">
        <v>46</v>
      </c>
    </row>
    <row r="370" spans="1:5" ht="18" x14ac:dyDescent="0.35">
      <c r="A370" s="1" t="s">
        <v>418</v>
      </c>
      <c r="B370" s="1">
        <v>26</v>
      </c>
      <c r="C370" s="1" t="s">
        <v>35</v>
      </c>
      <c r="D370" s="1" t="s">
        <v>35</v>
      </c>
      <c r="E370" s="1" t="s">
        <v>36</v>
      </c>
    </row>
    <row r="371" spans="1:5" ht="18" x14ac:dyDescent="0.35">
      <c r="A371" s="1" t="s">
        <v>419</v>
      </c>
      <c r="B371" s="1">
        <v>7</v>
      </c>
      <c r="C371" s="1" t="s">
        <v>35</v>
      </c>
      <c r="D371" s="1" t="s">
        <v>26</v>
      </c>
      <c r="E371" s="1" t="s">
        <v>36</v>
      </c>
    </row>
    <row r="372" spans="1:5" ht="18" x14ac:dyDescent="0.35">
      <c r="A372" s="1" t="s">
        <v>420</v>
      </c>
      <c r="B372" s="1">
        <v>5</v>
      </c>
      <c r="C372" s="1" t="s">
        <v>26</v>
      </c>
      <c r="D372" s="1" t="s">
        <v>26</v>
      </c>
      <c r="E372" s="1" t="s">
        <v>46</v>
      </c>
    </row>
    <row r="373" spans="1:5" ht="18" x14ac:dyDescent="0.35">
      <c r="A373" s="1" t="s">
        <v>421</v>
      </c>
      <c r="B373" s="1">
        <v>40</v>
      </c>
      <c r="C373" s="1" t="s">
        <v>35</v>
      </c>
      <c r="D373" s="1" t="s">
        <v>35</v>
      </c>
      <c r="E373" s="1" t="s">
        <v>41</v>
      </c>
    </row>
    <row r="374" spans="1:5" ht="18" x14ac:dyDescent="0.35">
      <c r="A374" s="1" t="s">
        <v>422</v>
      </c>
      <c r="B374" s="1">
        <v>29</v>
      </c>
      <c r="C374" s="1" t="s">
        <v>35</v>
      </c>
      <c r="D374" s="1" t="s">
        <v>35</v>
      </c>
      <c r="E374" s="1" t="s">
        <v>27</v>
      </c>
    </row>
    <row r="375" spans="1:5" ht="18" x14ac:dyDescent="0.35">
      <c r="A375" s="1" t="s">
        <v>423</v>
      </c>
      <c r="B375" s="1">
        <v>47</v>
      </c>
      <c r="C375" s="1" t="s">
        <v>35</v>
      </c>
      <c r="D375" s="1" t="s">
        <v>26</v>
      </c>
      <c r="E375" s="1" t="s">
        <v>27</v>
      </c>
    </row>
    <row r="376" spans="1:5" ht="18" x14ac:dyDescent="0.35">
      <c r="A376" s="1" t="s">
        <v>424</v>
      </c>
      <c r="B376" s="1">
        <v>56</v>
      </c>
      <c r="C376" s="1" t="s">
        <v>35</v>
      </c>
      <c r="D376" s="1" t="s">
        <v>26</v>
      </c>
      <c r="E376" s="1" t="s">
        <v>27</v>
      </c>
    </row>
    <row r="377" spans="1:5" ht="18" x14ac:dyDescent="0.35">
      <c r="A377" s="1" t="s">
        <v>425</v>
      </c>
      <c r="B377" s="1">
        <v>40</v>
      </c>
      <c r="C377" s="1" t="s">
        <v>26</v>
      </c>
      <c r="D377" s="1" t="s">
        <v>26</v>
      </c>
      <c r="E377" s="1" t="s">
        <v>41</v>
      </c>
    </row>
    <row r="378" spans="1:5" ht="18" x14ac:dyDescent="0.35">
      <c r="A378" s="1" t="s">
        <v>426</v>
      </c>
      <c r="B378" s="1">
        <v>10</v>
      </c>
      <c r="C378" s="1" t="s">
        <v>26</v>
      </c>
      <c r="D378" s="1" t="s">
        <v>35</v>
      </c>
      <c r="E378" s="1" t="s">
        <v>36</v>
      </c>
    </row>
    <row r="379" spans="1:5" ht="18" x14ac:dyDescent="0.35">
      <c r="A379" s="1" t="s">
        <v>427</v>
      </c>
      <c r="B379" s="1">
        <v>8</v>
      </c>
      <c r="C379" s="1" t="s">
        <v>26</v>
      </c>
      <c r="D379" s="1" t="s">
        <v>26</v>
      </c>
      <c r="E379" s="1" t="s">
        <v>46</v>
      </c>
    </row>
    <row r="380" spans="1:5" ht="18" x14ac:dyDescent="0.35">
      <c r="A380" s="1" t="s">
        <v>428</v>
      </c>
      <c r="B380" s="1">
        <v>34</v>
      </c>
      <c r="C380" s="1" t="s">
        <v>35</v>
      </c>
      <c r="D380" s="1" t="s">
        <v>35</v>
      </c>
      <c r="E380" s="1" t="s">
        <v>41</v>
      </c>
    </row>
    <row r="381" spans="1:5" ht="18" x14ac:dyDescent="0.35">
      <c r="A381" s="1" t="s">
        <v>429</v>
      </c>
      <c r="B381" s="1">
        <v>7</v>
      </c>
      <c r="C381" s="1" t="s">
        <v>26</v>
      </c>
      <c r="D381" s="1" t="s">
        <v>35</v>
      </c>
      <c r="E381" s="1" t="s">
        <v>36</v>
      </c>
    </row>
    <row r="382" spans="1:5" ht="18" x14ac:dyDescent="0.35">
      <c r="A382" s="1" t="s">
        <v>430</v>
      </c>
      <c r="B382" s="1">
        <v>60</v>
      </c>
      <c r="C382" s="1" t="s">
        <v>26</v>
      </c>
      <c r="D382" s="1" t="s">
        <v>26</v>
      </c>
      <c r="E382" s="1" t="s">
        <v>46</v>
      </c>
    </row>
    <row r="383" spans="1:5" ht="18" x14ac:dyDescent="0.35">
      <c r="A383" s="1" t="s">
        <v>431</v>
      </c>
      <c r="B383" s="1">
        <v>60</v>
      </c>
      <c r="C383" s="1" t="s">
        <v>26</v>
      </c>
      <c r="D383" s="1" t="s">
        <v>35</v>
      </c>
      <c r="E383" s="1" t="s">
        <v>46</v>
      </c>
    </row>
    <row r="384" spans="1:5" ht="18" x14ac:dyDescent="0.35">
      <c r="A384" s="1" t="s">
        <v>432</v>
      </c>
      <c r="B384" s="1">
        <v>35</v>
      </c>
      <c r="C384" s="1" t="s">
        <v>35</v>
      </c>
      <c r="D384" s="1" t="s">
        <v>26</v>
      </c>
      <c r="E384" s="1" t="s">
        <v>36</v>
      </c>
    </row>
    <row r="385" spans="1:5" ht="18" x14ac:dyDescent="0.35">
      <c r="A385" s="1" t="s">
        <v>433</v>
      </c>
      <c r="B385" s="1">
        <v>45</v>
      </c>
      <c r="C385" s="1" t="s">
        <v>35</v>
      </c>
      <c r="D385" s="1" t="s">
        <v>26</v>
      </c>
      <c r="E385" s="1" t="s">
        <v>41</v>
      </c>
    </row>
    <row r="386" spans="1:5" ht="18" x14ac:dyDescent="0.35">
      <c r="A386" s="1" t="s">
        <v>434</v>
      </c>
      <c r="B386" s="1">
        <v>51</v>
      </c>
      <c r="C386" s="1" t="s">
        <v>35</v>
      </c>
      <c r="D386" s="1" t="s">
        <v>26</v>
      </c>
      <c r="E386" s="1" t="s">
        <v>36</v>
      </c>
    </row>
    <row r="387" spans="1:5" ht="18" x14ac:dyDescent="0.35">
      <c r="A387" s="1" t="s">
        <v>435</v>
      </c>
      <c r="B387" s="1">
        <v>39</v>
      </c>
      <c r="C387" s="1" t="s">
        <v>35</v>
      </c>
      <c r="D387" s="1" t="s">
        <v>35</v>
      </c>
      <c r="E387" s="1" t="s">
        <v>46</v>
      </c>
    </row>
    <row r="388" spans="1:5" ht="18" x14ac:dyDescent="0.35">
      <c r="A388" s="1" t="s">
        <v>436</v>
      </c>
      <c r="B388" s="1">
        <v>53</v>
      </c>
      <c r="C388" s="1" t="s">
        <v>35</v>
      </c>
      <c r="D388" s="1" t="s">
        <v>26</v>
      </c>
      <c r="E388" s="1" t="s">
        <v>46</v>
      </c>
    </row>
    <row r="389" spans="1:5" ht="18" x14ac:dyDescent="0.35">
      <c r="A389" s="1" t="s">
        <v>437</v>
      </c>
      <c r="B389" s="1">
        <v>19</v>
      </c>
      <c r="C389" s="1" t="s">
        <v>26</v>
      </c>
      <c r="D389" s="1" t="s">
        <v>35</v>
      </c>
      <c r="E389" s="1" t="s">
        <v>46</v>
      </c>
    </row>
    <row r="390" spans="1:5" ht="18" x14ac:dyDescent="0.35">
      <c r="A390" s="1" t="s">
        <v>438</v>
      </c>
      <c r="B390" s="1">
        <v>32</v>
      </c>
      <c r="C390" s="1" t="s">
        <v>26</v>
      </c>
      <c r="D390" s="1" t="s">
        <v>35</v>
      </c>
      <c r="E390" s="1" t="s">
        <v>41</v>
      </c>
    </row>
    <row r="391" spans="1:5" ht="18" x14ac:dyDescent="0.35">
      <c r="A391" s="1" t="s">
        <v>439</v>
      </c>
      <c r="B391" s="1">
        <v>47</v>
      </c>
      <c r="C391" s="1" t="s">
        <v>35</v>
      </c>
      <c r="D391" s="1" t="s">
        <v>26</v>
      </c>
      <c r="E391" s="1" t="s">
        <v>36</v>
      </c>
    </row>
    <row r="392" spans="1:5" ht="18" x14ac:dyDescent="0.35">
      <c r="A392" s="1" t="s">
        <v>440</v>
      </c>
      <c r="B392" s="1">
        <v>31</v>
      </c>
      <c r="C392" s="1" t="s">
        <v>26</v>
      </c>
      <c r="D392" s="1" t="s">
        <v>35</v>
      </c>
      <c r="E392" s="1" t="s">
        <v>36</v>
      </c>
    </row>
    <row r="393" spans="1:5" ht="18" x14ac:dyDescent="0.35">
      <c r="A393" s="1" t="s">
        <v>441</v>
      </c>
      <c r="B393" s="1">
        <v>9</v>
      </c>
      <c r="C393" s="1" t="s">
        <v>26</v>
      </c>
      <c r="D393" s="1" t="s">
        <v>35</v>
      </c>
      <c r="E393" s="1" t="s">
        <v>36</v>
      </c>
    </row>
    <row r="394" spans="1:5" ht="18" x14ac:dyDescent="0.35">
      <c r="A394" s="1" t="s">
        <v>442</v>
      </c>
      <c r="B394" s="1">
        <v>26</v>
      </c>
      <c r="C394" s="1" t="s">
        <v>26</v>
      </c>
      <c r="D394" s="1" t="s">
        <v>35</v>
      </c>
      <c r="E394" s="1" t="s">
        <v>41</v>
      </c>
    </row>
    <row r="395" spans="1:5" ht="18" x14ac:dyDescent="0.35">
      <c r="A395" s="1" t="s">
        <v>443</v>
      </c>
      <c r="B395" s="1">
        <v>17</v>
      </c>
      <c r="C395" s="1" t="s">
        <v>35</v>
      </c>
      <c r="D395" s="1" t="s">
        <v>26</v>
      </c>
      <c r="E395" s="1" t="s">
        <v>46</v>
      </c>
    </row>
    <row r="396" spans="1:5" ht="18" x14ac:dyDescent="0.35">
      <c r="A396" s="2" t="s">
        <v>444</v>
      </c>
      <c r="B396" s="1">
        <v>57</v>
      </c>
      <c r="C396" s="1" t="s">
        <v>26</v>
      </c>
      <c r="D396" s="1" t="s">
        <v>26</v>
      </c>
      <c r="E396" s="1" t="s">
        <v>36</v>
      </c>
    </row>
    <row r="397" spans="1:5" ht="18" x14ac:dyDescent="0.35">
      <c r="A397" s="1">
        <v>65855880</v>
      </c>
      <c r="B397" s="1">
        <v>48</v>
      </c>
      <c r="C397" s="1" t="s">
        <v>35</v>
      </c>
      <c r="D397" s="1" t="s">
        <v>35</v>
      </c>
      <c r="E397" s="1" t="s">
        <v>46</v>
      </c>
    </row>
    <row r="398" spans="1:5" ht="18" x14ac:dyDescent="0.35">
      <c r="A398" s="1" t="s">
        <v>445</v>
      </c>
      <c r="B398" s="1">
        <v>38</v>
      </c>
      <c r="C398" s="1" t="s">
        <v>26</v>
      </c>
      <c r="D398" s="1" t="s">
        <v>35</v>
      </c>
      <c r="E398" s="1" t="s">
        <v>36</v>
      </c>
    </row>
    <row r="399" spans="1:5" ht="18" x14ac:dyDescent="0.35">
      <c r="A399" s="1" t="s">
        <v>446</v>
      </c>
      <c r="B399" s="1">
        <v>6</v>
      </c>
      <c r="C399" s="1" t="s">
        <v>26</v>
      </c>
      <c r="D399" s="1" t="s">
        <v>35</v>
      </c>
      <c r="E399" s="1" t="s">
        <v>36</v>
      </c>
    </row>
    <row r="400" spans="1:5" ht="18" x14ac:dyDescent="0.35">
      <c r="A400" s="1" t="s">
        <v>447</v>
      </c>
      <c r="B400" s="1">
        <v>11</v>
      </c>
      <c r="C400" s="1" t="s">
        <v>26</v>
      </c>
      <c r="D400" s="1" t="s">
        <v>35</v>
      </c>
      <c r="E400" s="1" t="s">
        <v>27</v>
      </c>
    </row>
    <row r="401" spans="1:5" ht="18" x14ac:dyDescent="0.35">
      <c r="A401" s="1" t="s">
        <v>448</v>
      </c>
      <c r="B401" s="1">
        <v>18</v>
      </c>
      <c r="C401" s="1" t="s">
        <v>26</v>
      </c>
      <c r="D401" s="1" t="s">
        <v>35</v>
      </c>
      <c r="E401" s="1" t="s">
        <v>46</v>
      </c>
    </row>
    <row r="402" spans="1:5" ht="18" x14ac:dyDescent="0.35">
      <c r="A402" s="1" t="s">
        <v>449</v>
      </c>
      <c r="B402" s="1">
        <v>35</v>
      </c>
      <c r="C402" s="1" t="s">
        <v>26</v>
      </c>
      <c r="D402" s="1" t="s">
        <v>26</v>
      </c>
      <c r="E402" s="1" t="s">
        <v>46</v>
      </c>
    </row>
    <row r="403" spans="1:5" ht="18" x14ac:dyDescent="0.35">
      <c r="A403" s="1" t="s">
        <v>450</v>
      </c>
      <c r="B403" s="1">
        <v>53</v>
      </c>
      <c r="C403" s="1" t="s">
        <v>35</v>
      </c>
      <c r="D403" s="1" t="s">
        <v>26</v>
      </c>
      <c r="E403" s="1" t="s">
        <v>27</v>
      </c>
    </row>
    <row r="404" spans="1:5" ht="18" x14ac:dyDescent="0.35">
      <c r="A404" s="1" t="s">
        <v>451</v>
      </c>
      <c r="B404" s="1">
        <v>48</v>
      </c>
      <c r="C404" s="1" t="s">
        <v>26</v>
      </c>
      <c r="D404" s="1" t="s">
        <v>26</v>
      </c>
      <c r="E404" s="1" t="s">
        <v>46</v>
      </c>
    </row>
    <row r="405" spans="1:5" ht="18" x14ac:dyDescent="0.35">
      <c r="A405" s="1" t="s">
        <v>452</v>
      </c>
      <c r="B405" s="1">
        <v>30</v>
      </c>
      <c r="C405" s="1" t="s">
        <v>26</v>
      </c>
      <c r="D405" s="1" t="s">
        <v>26</v>
      </c>
      <c r="E405" s="1" t="s">
        <v>41</v>
      </c>
    </row>
    <row r="406" spans="1:5" ht="18" x14ac:dyDescent="0.35">
      <c r="A406" s="1" t="s">
        <v>453</v>
      </c>
      <c r="B406" s="1">
        <v>60</v>
      </c>
      <c r="C406" s="1" t="s">
        <v>26</v>
      </c>
      <c r="D406" s="1" t="s">
        <v>26</v>
      </c>
      <c r="E406" s="1" t="s">
        <v>46</v>
      </c>
    </row>
    <row r="407" spans="1:5" ht="18" x14ac:dyDescent="0.35">
      <c r="A407" s="1" t="s">
        <v>454</v>
      </c>
      <c r="B407" s="1">
        <v>21</v>
      </c>
      <c r="C407" s="1" t="s">
        <v>35</v>
      </c>
      <c r="D407" s="1" t="s">
        <v>35</v>
      </c>
      <c r="E407" s="1" t="s">
        <v>27</v>
      </c>
    </row>
    <row r="408" spans="1:5" ht="18" x14ac:dyDescent="0.35">
      <c r="A408" s="1" t="s">
        <v>455</v>
      </c>
      <c r="B408" s="1">
        <v>48</v>
      </c>
      <c r="C408" s="1" t="s">
        <v>35</v>
      </c>
      <c r="D408" s="1" t="s">
        <v>26</v>
      </c>
      <c r="E408" s="1" t="s">
        <v>41</v>
      </c>
    </row>
    <row r="409" spans="1:5" ht="18" x14ac:dyDescent="0.35">
      <c r="A409" s="1" t="s">
        <v>456</v>
      </c>
      <c r="B409" s="1">
        <v>9</v>
      </c>
      <c r="C409" s="1" t="s">
        <v>35</v>
      </c>
      <c r="D409" s="1" t="s">
        <v>26</v>
      </c>
      <c r="E409" s="1" t="s">
        <v>27</v>
      </c>
    </row>
    <row r="410" spans="1:5" ht="18" x14ac:dyDescent="0.35">
      <c r="A410" s="1" t="s">
        <v>457</v>
      </c>
      <c r="B410" s="1">
        <v>33</v>
      </c>
      <c r="C410" s="1" t="s">
        <v>35</v>
      </c>
      <c r="D410" s="1" t="s">
        <v>26</v>
      </c>
      <c r="E410" s="1" t="s">
        <v>36</v>
      </c>
    </row>
    <row r="411" spans="1:5" ht="18" x14ac:dyDescent="0.35">
      <c r="A411" s="1" t="s">
        <v>458</v>
      </c>
      <c r="B411" s="1">
        <v>48</v>
      </c>
      <c r="C411" s="1" t="s">
        <v>35</v>
      </c>
      <c r="D411" s="1" t="s">
        <v>26</v>
      </c>
      <c r="E411" s="1" t="s">
        <v>46</v>
      </c>
    </row>
    <row r="412" spans="1:5" ht="18" x14ac:dyDescent="0.35">
      <c r="A412" s="1" t="s">
        <v>459</v>
      </c>
      <c r="B412" s="1">
        <v>18</v>
      </c>
      <c r="C412" s="1" t="s">
        <v>35</v>
      </c>
      <c r="D412" s="1" t="s">
        <v>26</v>
      </c>
      <c r="E412" s="1" t="s">
        <v>36</v>
      </c>
    </row>
    <row r="413" spans="1:5" ht="18" x14ac:dyDescent="0.35">
      <c r="A413" s="1" t="s">
        <v>460</v>
      </c>
      <c r="B413" s="1">
        <v>33</v>
      </c>
      <c r="C413" s="1" t="s">
        <v>26</v>
      </c>
      <c r="D413" s="1" t="s">
        <v>35</v>
      </c>
      <c r="E413" s="1" t="s">
        <v>46</v>
      </c>
    </row>
    <row r="414" spans="1:5" ht="18" x14ac:dyDescent="0.35">
      <c r="A414" s="1" t="s">
        <v>461</v>
      </c>
      <c r="B414" s="1">
        <v>8</v>
      </c>
      <c r="C414" s="1" t="s">
        <v>35</v>
      </c>
      <c r="D414" s="1" t="s">
        <v>35</v>
      </c>
      <c r="E414" s="1" t="s">
        <v>41</v>
      </c>
    </row>
    <row r="415" spans="1:5" ht="18" x14ac:dyDescent="0.35">
      <c r="A415" s="1" t="s">
        <v>462</v>
      </c>
      <c r="B415" s="1">
        <v>31</v>
      </c>
      <c r="C415" s="1" t="s">
        <v>26</v>
      </c>
      <c r="D415" s="1" t="s">
        <v>26</v>
      </c>
      <c r="E415" s="1" t="s">
        <v>41</v>
      </c>
    </row>
    <row r="416" spans="1:5" ht="18" x14ac:dyDescent="0.35">
      <c r="A416" s="1" t="s">
        <v>463</v>
      </c>
      <c r="B416" s="1">
        <v>45</v>
      </c>
      <c r="C416" s="1" t="s">
        <v>35</v>
      </c>
      <c r="D416" s="1" t="s">
        <v>26</v>
      </c>
      <c r="E416" s="1" t="s">
        <v>27</v>
      </c>
    </row>
    <row r="417" spans="1:5" ht="18" x14ac:dyDescent="0.35">
      <c r="A417" s="1" t="s">
        <v>464</v>
      </c>
      <c r="B417" s="1">
        <v>42</v>
      </c>
      <c r="C417" s="1" t="s">
        <v>35</v>
      </c>
      <c r="D417" s="1" t="s">
        <v>35</v>
      </c>
      <c r="E417" s="1" t="s">
        <v>41</v>
      </c>
    </row>
    <row r="418" spans="1:5" ht="18" x14ac:dyDescent="0.35">
      <c r="A418" s="1" t="s">
        <v>465</v>
      </c>
      <c r="B418" s="1">
        <v>33</v>
      </c>
      <c r="C418" s="1" t="s">
        <v>35</v>
      </c>
      <c r="D418" s="1" t="s">
        <v>26</v>
      </c>
      <c r="E418" s="1" t="s">
        <v>41</v>
      </c>
    </row>
    <row r="419" spans="1:5" ht="18" x14ac:dyDescent="0.35">
      <c r="A419" s="1" t="s">
        <v>466</v>
      </c>
      <c r="B419" s="1">
        <v>41</v>
      </c>
      <c r="C419" s="1" t="s">
        <v>35</v>
      </c>
      <c r="D419" s="1" t="s">
        <v>26</v>
      </c>
      <c r="E419" s="1" t="s">
        <v>36</v>
      </c>
    </row>
    <row r="420" spans="1:5" ht="18" x14ac:dyDescent="0.35">
      <c r="A420" s="1" t="s">
        <v>467</v>
      </c>
      <c r="B420" s="1">
        <v>14</v>
      </c>
      <c r="C420" s="1" t="s">
        <v>26</v>
      </c>
      <c r="D420" s="1" t="s">
        <v>26</v>
      </c>
      <c r="E420" s="1" t="s">
        <v>27</v>
      </c>
    </row>
    <row r="421" spans="1:5" ht="18" x14ac:dyDescent="0.35">
      <c r="A421" s="1" t="s">
        <v>468</v>
      </c>
      <c r="B421" s="1">
        <v>14</v>
      </c>
      <c r="C421" s="1" t="s">
        <v>35</v>
      </c>
      <c r="D421" s="1" t="s">
        <v>26</v>
      </c>
      <c r="E421" s="1" t="s">
        <v>41</v>
      </c>
    </row>
    <row r="422" spans="1:5" ht="18" x14ac:dyDescent="0.35">
      <c r="A422" s="1" t="s">
        <v>469</v>
      </c>
      <c r="B422" s="1">
        <v>52</v>
      </c>
      <c r="C422" s="1" t="s">
        <v>35</v>
      </c>
      <c r="D422" s="1" t="s">
        <v>26</v>
      </c>
      <c r="E422" s="1" t="s">
        <v>36</v>
      </c>
    </row>
    <row r="423" spans="1:5" ht="18" x14ac:dyDescent="0.35">
      <c r="A423" s="1" t="s">
        <v>470</v>
      </c>
      <c r="B423" s="1">
        <v>25</v>
      </c>
      <c r="C423" s="1" t="s">
        <v>26</v>
      </c>
      <c r="D423" s="1" t="s">
        <v>26</v>
      </c>
      <c r="E423" s="1" t="s">
        <v>46</v>
      </c>
    </row>
    <row r="424" spans="1:5" ht="18" x14ac:dyDescent="0.35">
      <c r="A424" s="1" t="s">
        <v>471</v>
      </c>
      <c r="B424" s="1">
        <v>51</v>
      </c>
      <c r="C424" s="1" t="s">
        <v>26</v>
      </c>
      <c r="D424" s="1" t="s">
        <v>26</v>
      </c>
      <c r="E424" s="1" t="s">
        <v>36</v>
      </c>
    </row>
    <row r="425" spans="1:5" ht="18" x14ac:dyDescent="0.35">
      <c r="A425" s="1" t="s">
        <v>472</v>
      </c>
      <c r="B425" s="1">
        <v>46</v>
      </c>
      <c r="C425" s="1" t="s">
        <v>26</v>
      </c>
      <c r="D425" s="1" t="s">
        <v>26</v>
      </c>
      <c r="E425" s="1" t="s">
        <v>36</v>
      </c>
    </row>
    <row r="426" spans="1:5" ht="18" x14ac:dyDescent="0.35">
      <c r="A426" s="1" t="s">
        <v>473</v>
      </c>
      <c r="B426" s="1">
        <v>27</v>
      </c>
      <c r="C426" s="1" t="s">
        <v>35</v>
      </c>
      <c r="D426" s="1" t="s">
        <v>26</v>
      </c>
      <c r="E426" s="1" t="s">
        <v>41</v>
      </c>
    </row>
    <row r="427" spans="1:5" ht="18" x14ac:dyDescent="0.35">
      <c r="A427" s="1" t="s">
        <v>474</v>
      </c>
      <c r="B427" s="1">
        <v>12</v>
      </c>
      <c r="C427" s="1" t="s">
        <v>26</v>
      </c>
      <c r="D427" s="1" t="s">
        <v>26</v>
      </c>
      <c r="E427" s="1" t="s">
        <v>46</v>
      </c>
    </row>
    <row r="428" spans="1:5" ht="18" x14ac:dyDescent="0.35">
      <c r="A428" s="1" t="s">
        <v>475</v>
      </c>
      <c r="B428" s="1">
        <v>14</v>
      </c>
      <c r="C428" s="1" t="s">
        <v>35</v>
      </c>
      <c r="D428" s="1" t="s">
        <v>26</v>
      </c>
      <c r="E428" s="1" t="s">
        <v>46</v>
      </c>
    </row>
    <row r="429" spans="1:5" ht="18" x14ac:dyDescent="0.35">
      <c r="A429" s="1" t="s">
        <v>476</v>
      </c>
      <c r="B429" s="1">
        <v>43</v>
      </c>
      <c r="C429" s="1" t="s">
        <v>35</v>
      </c>
      <c r="D429" s="1" t="s">
        <v>26</v>
      </c>
      <c r="E429" s="1" t="s">
        <v>41</v>
      </c>
    </row>
    <row r="430" spans="1:5" ht="18" x14ac:dyDescent="0.35">
      <c r="A430" s="1" t="s">
        <v>477</v>
      </c>
      <c r="B430" s="1">
        <v>44</v>
      </c>
      <c r="C430" s="1" t="s">
        <v>26</v>
      </c>
      <c r="D430" s="1" t="s">
        <v>26</v>
      </c>
      <c r="E430" s="1" t="s">
        <v>41</v>
      </c>
    </row>
    <row r="431" spans="1:5" ht="18" x14ac:dyDescent="0.35">
      <c r="A431" s="1" t="s">
        <v>478</v>
      </c>
      <c r="B431" s="1">
        <v>58</v>
      </c>
      <c r="C431" s="1" t="s">
        <v>26</v>
      </c>
      <c r="D431" s="1" t="s">
        <v>35</v>
      </c>
      <c r="E431" s="1" t="s">
        <v>27</v>
      </c>
    </row>
    <row r="432" spans="1:5" ht="18" x14ac:dyDescent="0.35">
      <c r="A432" s="1" t="s">
        <v>479</v>
      </c>
      <c r="B432" s="1">
        <v>25</v>
      </c>
      <c r="C432" s="1" t="s">
        <v>35</v>
      </c>
      <c r="D432" s="1" t="s">
        <v>26</v>
      </c>
      <c r="E432" s="1" t="s">
        <v>36</v>
      </c>
    </row>
    <row r="433" spans="1:5" ht="18" x14ac:dyDescent="0.35">
      <c r="A433" s="1" t="s">
        <v>480</v>
      </c>
      <c r="B433" s="1">
        <v>7</v>
      </c>
      <c r="C433" s="1" t="s">
        <v>35</v>
      </c>
      <c r="D433" s="1" t="s">
        <v>26</v>
      </c>
      <c r="E433" s="1" t="s">
        <v>36</v>
      </c>
    </row>
    <row r="434" spans="1:5" ht="18" x14ac:dyDescent="0.35">
      <c r="A434" s="1" t="s">
        <v>481</v>
      </c>
      <c r="B434" s="1">
        <v>43</v>
      </c>
      <c r="C434" s="1" t="s">
        <v>26</v>
      </c>
      <c r="D434" s="1" t="s">
        <v>26</v>
      </c>
      <c r="E434" s="1" t="s">
        <v>46</v>
      </c>
    </row>
    <row r="435" spans="1:5" ht="18" x14ac:dyDescent="0.35">
      <c r="A435" s="1" t="s">
        <v>482</v>
      </c>
      <c r="B435" s="1">
        <v>35</v>
      </c>
      <c r="C435" s="1" t="s">
        <v>35</v>
      </c>
      <c r="D435" s="1" t="s">
        <v>35</v>
      </c>
      <c r="E435" s="1" t="s">
        <v>41</v>
      </c>
    </row>
    <row r="436" spans="1:5" ht="18" x14ac:dyDescent="0.35">
      <c r="A436" s="1" t="s">
        <v>483</v>
      </c>
      <c r="B436" s="1">
        <v>7</v>
      </c>
      <c r="C436" s="1" t="s">
        <v>26</v>
      </c>
      <c r="D436" s="1" t="s">
        <v>35</v>
      </c>
      <c r="E436" s="1" t="s">
        <v>36</v>
      </c>
    </row>
    <row r="437" spans="1:5" ht="18" x14ac:dyDescent="0.35">
      <c r="A437" s="1" t="s">
        <v>484</v>
      </c>
      <c r="B437" s="1">
        <v>53</v>
      </c>
      <c r="C437" s="1" t="s">
        <v>35</v>
      </c>
      <c r="D437" s="1" t="s">
        <v>26</v>
      </c>
      <c r="E437" s="1" t="s">
        <v>27</v>
      </c>
    </row>
    <row r="438" spans="1:5" ht="18" x14ac:dyDescent="0.35">
      <c r="A438" s="1" t="s">
        <v>485</v>
      </c>
      <c r="B438" s="1">
        <v>60</v>
      </c>
      <c r="C438" s="1" t="s">
        <v>35</v>
      </c>
      <c r="D438" s="1" t="s">
        <v>35</v>
      </c>
      <c r="E438" s="1" t="s">
        <v>36</v>
      </c>
    </row>
    <row r="439" spans="1:5" ht="18" x14ac:dyDescent="0.35">
      <c r="A439" s="2">
        <v>406000</v>
      </c>
      <c r="B439" s="1">
        <v>32</v>
      </c>
      <c r="C439" s="1" t="s">
        <v>26</v>
      </c>
      <c r="D439" s="1" t="s">
        <v>26</v>
      </c>
      <c r="E439" s="1" t="s">
        <v>27</v>
      </c>
    </row>
    <row r="440" spans="1:5" ht="18" x14ac:dyDescent="0.35">
      <c r="A440" s="1" t="s">
        <v>486</v>
      </c>
      <c r="B440" s="1">
        <v>21</v>
      </c>
      <c r="C440" s="1" t="s">
        <v>35</v>
      </c>
      <c r="D440" s="1" t="s">
        <v>26</v>
      </c>
      <c r="E440" s="1" t="s">
        <v>46</v>
      </c>
    </row>
    <row r="441" spans="1:5" ht="18" x14ac:dyDescent="0.35">
      <c r="A441" s="1" t="s">
        <v>487</v>
      </c>
      <c r="B441" s="1">
        <v>50</v>
      </c>
      <c r="C441" s="1" t="s">
        <v>35</v>
      </c>
      <c r="D441" s="1" t="s">
        <v>26</v>
      </c>
      <c r="E441" s="1" t="s">
        <v>41</v>
      </c>
    </row>
    <row r="442" spans="1:5" ht="18" x14ac:dyDescent="0.35">
      <c r="A442" s="1" t="s">
        <v>488</v>
      </c>
      <c r="B442" s="1">
        <v>14</v>
      </c>
      <c r="C442" s="1" t="s">
        <v>26</v>
      </c>
      <c r="D442" s="1" t="s">
        <v>26</v>
      </c>
      <c r="E442" s="1" t="s">
        <v>46</v>
      </c>
    </row>
    <row r="443" spans="1:5" ht="18" x14ac:dyDescent="0.35">
      <c r="A443" s="1" t="s">
        <v>489</v>
      </c>
      <c r="B443" s="1">
        <v>12</v>
      </c>
      <c r="C443" s="1" t="s">
        <v>35</v>
      </c>
      <c r="D443" s="1" t="s">
        <v>35</v>
      </c>
      <c r="E443" s="1" t="s">
        <v>41</v>
      </c>
    </row>
    <row r="444" spans="1:5" ht="18" x14ac:dyDescent="0.35">
      <c r="A444" s="1" t="s">
        <v>490</v>
      </c>
      <c r="B444" s="1">
        <v>10</v>
      </c>
      <c r="C444" s="1" t="s">
        <v>26</v>
      </c>
      <c r="D444" s="1" t="s">
        <v>35</v>
      </c>
      <c r="E444" s="1" t="s">
        <v>41</v>
      </c>
    </row>
    <row r="445" spans="1:5" ht="18" x14ac:dyDescent="0.35">
      <c r="A445" s="1" t="s">
        <v>491</v>
      </c>
      <c r="B445" s="1">
        <v>53</v>
      </c>
      <c r="C445" s="1" t="s">
        <v>35</v>
      </c>
      <c r="D445" s="1" t="s">
        <v>26</v>
      </c>
      <c r="E445" s="1" t="s">
        <v>46</v>
      </c>
    </row>
    <row r="446" spans="1:5" ht="18" x14ac:dyDescent="0.35">
      <c r="A446" s="1" t="s">
        <v>492</v>
      </c>
      <c r="B446" s="1">
        <v>5</v>
      </c>
      <c r="C446" s="1" t="s">
        <v>26</v>
      </c>
      <c r="D446" s="1" t="s">
        <v>26</v>
      </c>
      <c r="E446" s="1" t="s">
        <v>46</v>
      </c>
    </row>
    <row r="447" spans="1:5" ht="18" x14ac:dyDescent="0.35">
      <c r="A447" s="1" t="s">
        <v>493</v>
      </c>
      <c r="B447" s="1">
        <v>44</v>
      </c>
      <c r="C447" s="1" t="s">
        <v>26</v>
      </c>
      <c r="D447" s="1" t="s">
        <v>26</v>
      </c>
      <c r="E447" s="1" t="s">
        <v>41</v>
      </c>
    </row>
    <row r="448" spans="1:5" ht="18" x14ac:dyDescent="0.35">
      <c r="A448" s="1" t="s">
        <v>494</v>
      </c>
      <c r="B448" s="1">
        <v>11</v>
      </c>
      <c r="C448" s="1" t="s">
        <v>35</v>
      </c>
      <c r="D448" s="1" t="s">
        <v>35</v>
      </c>
      <c r="E448" s="1" t="s">
        <v>27</v>
      </c>
    </row>
    <row r="449" spans="1:5" ht="18" x14ac:dyDescent="0.35">
      <c r="A449" s="1" t="s">
        <v>495</v>
      </c>
      <c r="B449" s="1">
        <v>36</v>
      </c>
      <c r="C449" s="1" t="s">
        <v>35</v>
      </c>
      <c r="D449" s="1" t="s">
        <v>26</v>
      </c>
      <c r="E449" s="1" t="s">
        <v>27</v>
      </c>
    </row>
    <row r="450" spans="1:5" ht="18" x14ac:dyDescent="0.35">
      <c r="A450" s="1" t="s">
        <v>496</v>
      </c>
      <c r="B450" s="1">
        <v>58</v>
      </c>
      <c r="C450" s="1" t="s">
        <v>26</v>
      </c>
      <c r="D450" s="1" t="s">
        <v>26</v>
      </c>
      <c r="E450" s="1" t="s">
        <v>41</v>
      </c>
    </row>
    <row r="451" spans="1:5" ht="18" x14ac:dyDescent="0.35">
      <c r="A451" s="1" t="s">
        <v>497</v>
      </c>
      <c r="B451" s="1">
        <v>36</v>
      </c>
      <c r="C451" s="1" t="s">
        <v>26</v>
      </c>
      <c r="D451" s="1" t="s">
        <v>26</v>
      </c>
      <c r="E451" s="1" t="s">
        <v>27</v>
      </c>
    </row>
    <row r="452" spans="1:5" ht="18" x14ac:dyDescent="0.35">
      <c r="A452" s="1" t="s">
        <v>498</v>
      </c>
      <c r="B452" s="1">
        <v>29</v>
      </c>
      <c r="C452" s="1" t="s">
        <v>26</v>
      </c>
      <c r="D452" s="1" t="s">
        <v>35</v>
      </c>
      <c r="E452" s="1" t="s">
        <v>41</v>
      </c>
    </row>
    <row r="453" spans="1:5" ht="18" x14ac:dyDescent="0.35">
      <c r="A453" s="1" t="s">
        <v>499</v>
      </c>
      <c r="B453" s="1">
        <v>59</v>
      </c>
      <c r="C453" s="1" t="s">
        <v>26</v>
      </c>
      <c r="D453" s="1" t="s">
        <v>26</v>
      </c>
      <c r="E453" s="1" t="s">
        <v>46</v>
      </c>
    </row>
    <row r="454" spans="1:5" ht="18" x14ac:dyDescent="0.35">
      <c r="A454" s="1" t="s">
        <v>500</v>
      </c>
      <c r="B454" s="1">
        <v>26</v>
      </c>
      <c r="C454" s="1" t="s">
        <v>26</v>
      </c>
      <c r="D454" s="1" t="s">
        <v>35</v>
      </c>
      <c r="E454" s="1" t="s">
        <v>27</v>
      </c>
    </row>
    <row r="455" spans="1:5" ht="18" x14ac:dyDescent="0.35">
      <c r="A455" s="1" t="s">
        <v>501</v>
      </c>
      <c r="B455" s="1">
        <v>22</v>
      </c>
      <c r="C455" s="1" t="s">
        <v>35</v>
      </c>
      <c r="D455" s="1" t="s">
        <v>26</v>
      </c>
      <c r="E455" s="1" t="s">
        <v>41</v>
      </c>
    </row>
    <row r="456" spans="1:5" ht="18" x14ac:dyDescent="0.35">
      <c r="A456" s="1" t="s">
        <v>502</v>
      </c>
      <c r="B456" s="1">
        <v>13</v>
      </c>
      <c r="C456" s="1" t="s">
        <v>26</v>
      </c>
      <c r="D456" s="1" t="s">
        <v>26</v>
      </c>
      <c r="E456" s="1" t="s">
        <v>36</v>
      </c>
    </row>
    <row r="457" spans="1:5" ht="18" x14ac:dyDescent="0.35">
      <c r="A457" s="1" t="s">
        <v>503</v>
      </c>
      <c r="B457" s="1">
        <v>29</v>
      </c>
      <c r="C457" s="1" t="s">
        <v>26</v>
      </c>
      <c r="D457" s="1" t="s">
        <v>26</v>
      </c>
      <c r="E457" s="1" t="s">
        <v>27</v>
      </c>
    </row>
    <row r="458" spans="1:5" ht="18" x14ac:dyDescent="0.35">
      <c r="A458" s="1" t="s">
        <v>504</v>
      </c>
      <c r="B458" s="1">
        <v>58</v>
      </c>
      <c r="C458" s="1" t="s">
        <v>26</v>
      </c>
      <c r="D458" s="1" t="s">
        <v>26</v>
      </c>
      <c r="E458" s="1" t="s">
        <v>27</v>
      </c>
    </row>
    <row r="459" spans="1:5" ht="18" x14ac:dyDescent="0.35">
      <c r="A459" s="1" t="s">
        <v>505</v>
      </c>
      <c r="B459" s="1">
        <v>34</v>
      </c>
      <c r="C459" s="1" t="s">
        <v>26</v>
      </c>
      <c r="D459" s="1" t="s">
        <v>26</v>
      </c>
      <c r="E459" s="1" t="s">
        <v>36</v>
      </c>
    </row>
    <row r="460" spans="1:5" ht="18" x14ac:dyDescent="0.35">
      <c r="A460" s="1" t="s">
        <v>506</v>
      </c>
      <c r="B460" s="1">
        <v>23</v>
      </c>
      <c r="C460" s="1" t="s">
        <v>26</v>
      </c>
      <c r="D460" s="1" t="s">
        <v>35</v>
      </c>
      <c r="E460" s="1" t="s">
        <v>41</v>
      </c>
    </row>
    <row r="461" spans="1:5" ht="18" x14ac:dyDescent="0.35">
      <c r="A461" s="1" t="s">
        <v>507</v>
      </c>
      <c r="B461" s="1">
        <v>54</v>
      </c>
      <c r="C461" s="1" t="s">
        <v>26</v>
      </c>
      <c r="D461" s="1" t="s">
        <v>26</v>
      </c>
      <c r="E461" s="1" t="s">
        <v>41</v>
      </c>
    </row>
    <row r="462" spans="1:5" ht="18" x14ac:dyDescent="0.35">
      <c r="A462" s="1" t="s">
        <v>508</v>
      </c>
      <c r="B462" s="1">
        <v>42</v>
      </c>
      <c r="C462" s="1" t="s">
        <v>35</v>
      </c>
      <c r="D462" s="1" t="s">
        <v>35</v>
      </c>
      <c r="E462" s="1" t="s">
        <v>46</v>
      </c>
    </row>
    <row r="463" spans="1:5" ht="18" x14ac:dyDescent="0.35">
      <c r="A463" s="1" t="s">
        <v>509</v>
      </c>
      <c r="B463" s="1">
        <v>36</v>
      </c>
      <c r="C463" s="1" t="s">
        <v>26</v>
      </c>
      <c r="D463" s="1" t="s">
        <v>26</v>
      </c>
      <c r="E463" s="1" t="s">
        <v>41</v>
      </c>
    </row>
    <row r="464" spans="1:5" ht="18" x14ac:dyDescent="0.35">
      <c r="A464" s="1" t="s">
        <v>510</v>
      </c>
      <c r="B464" s="1">
        <v>7</v>
      </c>
      <c r="C464" s="1" t="s">
        <v>26</v>
      </c>
      <c r="D464" s="1" t="s">
        <v>35</v>
      </c>
      <c r="E464" s="1" t="s">
        <v>36</v>
      </c>
    </row>
    <row r="465" spans="1:5" ht="18" x14ac:dyDescent="0.35">
      <c r="A465" s="1" t="s">
        <v>511</v>
      </c>
      <c r="B465" s="1">
        <v>11</v>
      </c>
      <c r="C465" s="1" t="s">
        <v>35</v>
      </c>
      <c r="D465" s="1" t="s">
        <v>35</v>
      </c>
      <c r="E465" s="1" t="s">
        <v>46</v>
      </c>
    </row>
    <row r="466" spans="1:5" ht="18" x14ac:dyDescent="0.35">
      <c r="A466" s="1" t="s">
        <v>512</v>
      </c>
      <c r="B466" s="1">
        <v>55</v>
      </c>
      <c r="C466" s="1" t="s">
        <v>26</v>
      </c>
      <c r="D466" s="1" t="s">
        <v>35</v>
      </c>
      <c r="E466" s="1" t="s">
        <v>36</v>
      </c>
    </row>
    <row r="467" spans="1:5" ht="18" x14ac:dyDescent="0.35">
      <c r="A467" s="1" t="s">
        <v>513</v>
      </c>
      <c r="B467" s="1">
        <v>38</v>
      </c>
      <c r="C467" s="1" t="s">
        <v>35</v>
      </c>
      <c r="D467" s="1" t="s">
        <v>26</v>
      </c>
      <c r="E467" s="1" t="s">
        <v>27</v>
      </c>
    </row>
    <row r="468" spans="1:5" ht="18" x14ac:dyDescent="0.35">
      <c r="A468" s="1" t="s">
        <v>514</v>
      </c>
      <c r="B468" s="1">
        <v>40</v>
      </c>
      <c r="C468" s="1" t="s">
        <v>35</v>
      </c>
      <c r="D468" s="1" t="s">
        <v>35</v>
      </c>
      <c r="E468" s="1" t="s">
        <v>36</v>
      </c>
    </row>
    <row r="469" spans="1:5" ht="18" x14ac:dyDescent="0.35">
      <c r="A469" s="1" t="s">
        <v>515</v>
      </c>
      <c r="B469" s="1">
        <v>57</v>
      </c>
      <c r="C469" s="1" t="s">
        <v>26</v>
      </c>
      <c r="D469" s="1" t="s">
        <v>26</v>
      </c>
      <c r="E469" s="1" t="s">
        <v>46</v>
      </c>
    </row>
    <row r="470" spans="1:5" ht="18" x14ac:dyDescent="0.35">
      <c r="A470" s="1" t="s">
        <v>516</v>
      </c>
      <c r="B470" s="1">
        <v>10</v>
      </c>
      <c r="C470" s="1" t="s">
        <v>35</v>
      </c>
      <c r="D470" s="1" t="s">
        <v>26</v>
      </c>
      <c r="E470" s="1" t="s">
        <v>36</v>
      </c>
    </row>
    <row r="471" spans="1:5" ht="18" x14ac:dyDescent="0.35">
      <c r="A471" s="1" t="s">
        <v>517</v>
      </c>
      <c r="B471" s="1">
        <v>38</v>
      </c>
      <c r="C471" s="1" t="s">
        <v>35</v>
      </c>
      <c r="D471" s="1" t="s">
        <v>35</v>
      </c>
      <c r="E471" s="1" t="s">
        <v>36</v>
      </c>
    </row>
    <row r="472" spans="1:5" ht="18" x14ac:dyDescent="0.35">
      <c r="A472" s="1" t="s">
        <v>518</v>
      </c>
      <c r="B472" s="1">
        <v>55</v>
      </c>
      <c r="C472" s="1" t="s">
        <v>35</v>
      </c>
      <c r="D472" s="1" t="s">
        <v>35</v>
      </c>
      <c r="E472" s="1" t="s">
        <v>41</v>
      </c>
    </row>
    <row r="473" spans="1:5" ht="18" x14ac:dyDescent="0.35">
      <c r="A473" s="1" t="s">
        <v>519</v>
      </c>
      <c r="B473" s="1">
        <v>47</v>
      </c>
      <c r="C473" s="1" t="s">
        <v>35</v>
      </c>
      <c r="D473" s="1" t="s">
        <v>35</v>
      </c>
      <c r="E473" s="1" t="s">
        <v>27</v>
      </c>
    </row>
    <row r="474" spans="1:5" ht="18" x14ac:dyDescent="0.35">
      <c r="A474" s="1" t="s">
        <v>520</v>
      </c>
      <c r="B474" s="1">
        <v>32</v>
      </c>
      <c r="C474" s="1" t="s">
        <v>35</v>
      </c>
      <c r="D474" s="1" t="s">
        <v>35</v>
      </c>
      <c r="E474" s="1" t="s">
        <v>27</v>
      </c>
    </row>
    <row r="475" spans="1:5" ht="18" x14ac:dyDescent="0.35">
      <c r="A475" s="1" t="s">
        <v>521</v>
      </c>
      <c r="B475" s="1">
        <v>7</v>
      </c>
      <c r="C475" s="1" t="s">
        <v>26</v>
      </c>
      <c r="D475" s="1" t="s">
        <v>26</v>
      </c>
      <c r="E475" s="1" t="s">
        <v>41</v>
      </c>
    </row>
    <row r="476" spans="1:5" ht="18" x14ac:dyDescent="0.35">
      <c r="A476" s="1" t="s">
        <v>522</v>
      </c>
      <c r="B476" s="1">
        <v>38</v>
      </c>
      <c r="C476" s="1" t="s">
        <v>35</v>
      </c>
      <c r="D476" s="1" t="s">
        <v>35</v>
      </c>
      <c r="E476" s="1" t="s">
        <v>41</v>
      </c>
    </row>
    <row r="477" spans="1:5" ht="18" x14ac:dyDescent="0.35">
      <c r="A477" s="1" t="s">
        <v>523</v>
      </c>
      <c r="B477" s="1">
        <v>6</v>
      </c>
      <c r="C477" s="1" t="s">
        <v>35</v>
      </c>
      <c r="D477" s="1" t="s">
        <v>35</v>
      </c>
      <c r="E477" s="1" t="s">
        <v>41</v>
      </c>
    </row>
    <row r="478" spans="1:5" ht="18" x14ac:dyDescent="0.35">
      <c r="A478" s="1" t="s">
        <v>524</v>
      </c>
      <c r="B478" s="1">
        <v>54</v>
      </c>
      <c r="C478" s="1" t="s">
        <v>26</v>
      </c>
      <c r="D478" s="1" t="s">
        <v>35</v>
      </c>
      <c r="E478" s="1" t="s">
        <v>27</v>
      </c>
    </row>
    <row r="479" spans="1:5" ht="18" x14ac:dyDescent="0.35">
      <c r="A479" s="1" t="s">
        <v>525</v>
      </c>
      <c r="B479" s="1">
        <v>27</v>
      </c>
      <c r="C479" s="1" t="s">
        <v>35</v>
      </c>
      <c r="D479" s="1" t="s">
        <v>35</v>
      </c>
      <c r="E479" s="1" t="s">
        <v>41</v>
      </c>
    </row>
    <row r="480" spans="1:5" ht="18" x14ac:dyDescent="0.35">
      <c r="A480" s="1" t="s">
        <v>526</v>
      </c>
      <c r="B480" s="1">
        <v>38</v>
      </c>
      <c r="C480" s="1" t="s">
        <v>35</v>
      </c>
      <c r="D480" s="1" t="s">
        <v>35</v>
      </c>
      <c r="E480" s="1" t="s">
        <v>27</v>
      </c>
    </row>
    <row r="481" spans="1:5" ht="18" x14ac:dyDescent="0.35">
      <c r="A481" s="1" t="s">
        <v>527</v>
      </c>
      <c r="B481" s="1">
        <v>54</v>
      </c>
      <c r="C481" s="1" t="s">
        <v>35</v>
      </c>
      <c r="D481" s="1" t="s">
        <v>35</v>
      </c>
      <c r="E481" s="1" t="s">
        <v>27</v>
      </c>
    </row>
    <row r="482" spans="1:5" ht="18" x14ac:dyDescent="0.35">
      <c r="A482" s="1">
        <v>6398640</v>
      </c>
      <c r="B482" s="1">
        <v>57</v>
      </c>
      <c r="C482" s="1" t="s">
        <v>35</v>
      </c>
      <c r="D482" s="1" t="s">
        <v>35</v>
      </c>
      <c r="E482" s="1" t="s">
        <v>46</v>
      </c>
    </row>
    <row r="483" spans="1:5" ht="18" x14ac:dyDescent="0.35">
      <c r="A483" s="1" t="s">
        <v>528</v>
      </c>
      <c r="B483" s="1">
        <v>60</v>
      </c>
      <c r="C483" s="1" t="s">
        <v>35</v>
      </c>
      <c r="D483" s="1" t="s">
        <v>26</v>
      </c>
      <c r="E483" s="1" t="s">
        <v>27</v>
      </c>
    </row>
    <row r="484" spans="1:5" ht="18" x14ac:dyDescent="0.35">
      <c r="A484" s="1" t="s">
        <v>529</v>
      </c>
      <c r="B484" s="1">
        <v>25</v>
      </c>
      <c r="C484" s="1" t="s">
        <v>26</v>
      </c>
      <c r="D484" s="1" t="s">
        <v>35</v>
      </c>
      <c r="E484" s="1" t="s">
        <v>41</v>
      </c>
    </row>
    <row r="485" spans="1:5" ht="18" x14ac:dyDescent="0.35">
      <c r="A485" s="1" t="s">
        <v>530</v>
      </c>
      <c r="B485" s="1">
        <v>59</v>
      </c>
      <c r="C485" s="1" t="s">
        <v>26</v>
      </c>
      <c r="D485" s="1" t="s">
        <v>26</v>
      </c>
      <c r="E485" s="1" t="s">
        <v>46</v>
      </c>
    </row>
    <row r="486" spans="1:5" ht="18" x14ac:dyDescent="0.35">
      <c r="A486" s="1" t="s">
        <v>531</v>
      </c>
      <c r="B486" s="1">
        <v>54</v>
      </c>
      <c r="C486" s="1" t="s">
        <v>35</v>
      </c>
      <c r="D486" s="1" t="s">
        <v>35</v>
      </c>
      <c r="E486" s="1" t="s">
        <v>41</v>
      </c>
    </row>
    <row r="487" spans="1:5" ht="18" x14ac:dyDescent="0.35">
      <c r="A487" s="1" t="s">
        <v>532</v>
      </c>
      <c r="B487" s="1">
        <v>7</v>
      </c>
      <c r="C487" s="1" t="s">
        <v>35</v>
      </c>
      <c r="D487" s="1" t="s">
        <v>26</v>
      </c>
      <c r="E487" s="1" t="s">
        <v>46</v>
      </c>
    </row>
    <row r="488" spans="1:5" ht="18" x14ac:dyDescent="0.35">
      <c r="A488" s="1" t="s">
        <v>533</v>
      </c>
      <c r="B488" s="1">
        <v>41</v>
      </c>
      <c r="C488" s="1" t="s">
        <v>26</v>
      </c>
      <c r="D488" s="1" t="s">
        <v>26</v>
      </c>
      <c r="E488" s="1" t="s">
        <v>46</v>
      </c>
    </row>
    <row r="489" spans="1:5" ht="18" x14ac:dyDescent="0.35">
      <c r="A489" s="1" t="s">
        <v>534</v>
      </c>
      <c r="B489" s="1">
        <v>24</v>
      </c>
      <c r="C489" s="1" t="s">
        <v>26</v>
      </c>
      <c r="D489" s="1" t="s">
        <v>26</v>
      </c>
      <c r="E489" s="1" t="s">
        <v>36</v>
      </c>
    </row>
    <row r="490" spans="1:5" ht="18" x14ac:dyDescent="0.35">
      <c r="A490" s="1" t="s">
        <v>535</v>
      </c>
      <c r="B490" s="1">
        <v>45</v>
      </c>
      <c r="C490" s="1" t="s">
        <v>26</v>
      </c>
      <c r="D490" s="1" t="s">
        <v>26</v>
      </c>
      <c r="E490" s="1" t="s">
        <v>36</v>
      </c>
    </row>
    <row r="491" spans="1:5" ht="18" x14ac:dyDescent="0.35">
      <c r="A491" s="1" t="s">
        <v>536</v>
      </c>
      <c r="B491" s="1">
        <v>36</v>
      </c>
      <c r="C491" s="1" t="s">
        <v>26</v>
      </c>
      <c r="D491" s="1" t="s">
        <v>35</v>
      </c>
      <c r="E491" s="1" t="s">
        <v>46</v>
      </c>
    </row>
    <row r="492" spans="1:5" ht="18" x14ac:dyDescent="0.35">
      <c r="A492" s="1" t="s">
        <v>537</v>
      </c>
      <c r="B492" s="1">
        <v>42</v>
      </c>
      <c r="C492" s="1" t="s">
        <v>35</v>
      </c>
      <c r="D492" s="1" t="s">
        <v>35</v>
      </c>
      <c r="E492" s="1" t="s">
        <v>46</v>
      </c>
    </row>
    <row r="493" spans="1:5" ht="18" x14ac:dyDescent="0.35">
      <c r="A493" s="1" t="s">
        <v>538</v>
      </c>
      <c r="B493" s="1">
        <v>9</v>
      </c>
      <c r="C493" s="1" t="s">
        <v>26</v>
      </c>
      <c r="D493" s="1" t="s">
        <v>35</v>
      </c>
      <c r="E493" s="1" t="s">
        <v>46</v>
      </c>
    </row>
    <row r="494" spans="1:5" ht="18" x14ac:dyDescent="0.35">
      <c r="A494" s="1" t="s">
        <v>539</v>
      </c>
      <c r="B494" s="1">
        <v>59</v>
      </c>
      <c r="C494" s="1" t="s">
        <v>35</v>
      </c>
      <c r="D494" s="1" t="s">
        <v>35</v>
      </c>
      <c r="E494" s="1" t="s">
        <v>41</v>
      </c>
    </row>
    <row r="495" spans="1:5" ht="18" x14ac:dyDescent="0.35">
      <c r="A495" s="1" t="s">
        <v>540</v>
      </c>
      <c r="B495" s="1">
        <v>29</v>
      </c>
      <c r="C495" s="1" t="s">
        <v>26</v>
      </c>
      <c r="D495" s="1" t="s">
        <v>35</v>
      </c>
      <c r="E495" s="1" t="s">
        <v>41</v>
      </c>
    </row>
    <row r="496" spans="1:5" ht="18" x14ac:dyDescent="0.35">
      <c r="A496" s="1" t="s">
        <v>541</v>
      </c>
      <c r="B496" s="1">
        <v>20</v>
      </c>
      <c r="C496" s="1" t="s">
        <v>35</v>
      </c>
      <c r="D496" s="1" t="s">
        <v>26</v>
      </c>
      <c r="E496" s="1" t="s">
        <v>36</v>
      </c>
    </row>
    <row r="497" spans="1:5" ht="18" x14ac:dyDescent="0.35">
      <c r="A497" s="1" t="s">
        <v>542</v>
      </c>
      <c r="B497" s="1">
        <v>54</v>
      </c>
      <c r="C497" s="1" t="s">
        <v>26</v>
      </c>
      <c r="D497" s="1" t="s">
        <v>26</v>
      </c>
      <c r="E497" s="1" t="s">
        <v>27</v>
      </c>
    </row>
    <row r="498" spans="1:5" ht="18" x14ac:dyDescent="0.35">
      <c r="A498" s="1" t="s">
        <v>543</v>
      </c>
      <c r="B498" s="1">
        <v>40</v>
      </c>
      <c r="C498" s="1" t="s">
        <v>35</v>
      </c>
      <c r="D498" s="1" t="s">
        <v>26</v>
      </c>
      <c r="E498" s="1" t="s">
        <v>41</v>
      </c>
    </row>
    <row r="499" spans="1:5" ht="18" x14ac:dyDescent="0.35">
      <c r="A499" s="1">
        <v>93783699</v>
      </c>
      <c r="B499" s="1">
        <v>49</v>
      </c>
      <c r="C499" s="1" t="s">
        <v>26</v>
      </c>
      <c r="D499" s="1" t="s">
        <v>35</v>
      </c>
      <c r="E499" s="1" t="s">
        <v>46</v>
      </c>
    </row>
    <row r="500" spans="1:5" ht="18" x14ac:dyDescent="0.35">
      <c r="A500" s="1" t="s">
        <v>544</v>
      </c>
      <c r="B500" s="1">
        <v>15</v>
      </c>
      <c r="C500" s="1" t="s">
        <v>26</v>
      </c>
      <c r="D500" s="1" t="s">
        <v>26</v>
      </c>
      <c r="E500" s="1" t="s">
        <v>27</v>
      </c>
    </row>
    <row r="501" spans="1:5" ht="18" x14ac:dyDescent="0.35">
      <c r="A501" s="1" t="s">
        <v>545</v>
      </c>
      <c r="B501" s="1">
        <v>48</v>
      </c>
      <c r="C501" s="1" t="s">
        <v>35</v>
      </c>
      <c r="D501" s="1" t="s">
        <v>35</v>
      </c>
      <c r="E501" s="1" t="s">
        <v>41</v>
      </c>
    </row>
    <row r="502" spans="1:5" ht="18" x14ac:dyDescent="0.35">
      <c r="A502" s="1" t="s">
        <v>546</v>
      </c>
      <c r="B502" s="1">
        <v>39</v>
      </c>
      <c r="C502" s="1" t="s">
        <v>35</v>
      </c>
      <c r="D502" s="1" t="s">
        <v>26</v>
      </c>
      <c r="E502" s="1" t="s">
        <v>41</v>
      </c>
    </row>
    <row r="503" spans="1:5" ht="18" x14ac:dyDescent="0.35">
      <c r="A503" s="1" t="s">
        <v>547</v>
      </c>
      <c r="B503" s="1">
        <v>49</v>
      </c>
      <c r="C503" s="1" t="s">
        <v>26</v>
      </c>
      <c r="D503" s="1" t="s">
        <v>26</v>
      </c>
      <c r="E503" s="1" t="s">
        <v>27</v>
      </c>
    </row>
    <row r="504" spans="1:5" ht="18" x14ac:dyDescent="0.35">
      <c r="A504" s="1" t="s">
        <v>548</v>
      </c>
      <c r="B504" s="1">
        <v>54</v>
      </c>
      <c r="C504" s="1" t="s">
        <v>26</v>
      </c>
      <c r="D504" s="1" t="s">
        <v>35</v>
      </c>
      <c r="E504" s="1" t="s">
        <v>36</v>
      </c>
    </row>
    <row r="505" spans="1:5" ht="18" x14ac:dyDescent="0.35">
      <c r="A505" s="2" t="s">
        <v>549</v>
      </c>
      <c r="B505" s="1">
        <v>9</v>
      </c>
      <c r="C505" s="1" t="s">
        <v>26</v>
      </c>
      <c r="D505" s="1" t="s">
        <v>26</v>
      </c>
      <c r="E505" s="1" t="s">
        <v>41</v>
      </c>
    </row>
    <row r="506" spans="1:5" ht="18" x14ac:dyDescent="0.35">
      <c r="A506" s="1" t="s">
        <v>550</v>
      </c>
      <c r="B506" s="1">
        <v>46</v>
      </c>
      <c r="C506" s="1" t="s">
        <v>26</v>
      </c>
      <c r="D506" s="1" t="s">
        <v>26</v>
      </c>
      <c r="E506" s="1" t="s">
        <v>36</v>
      </c>
    </row>
    <row r="507" spans="1:5" ht="18" x14ac:dyDescent="0.35">
      <c r="A507" s="1" t="s">
        <v>551</v>
      </c>
      <c r="B507" s="1">
        <v>57</v>
      </c>
      <c r="C507" s="1" t="s">
        <v>35</v>
      </c>
      <c r="D507" s="1" t="s">
        <v>26</v>
      </c>
      <c r="E507" s="1" t="s">
        <v>41</v>
      </c>
    </row>
    <row r="508" spans="1:5" ht="18" x14ac:dyDescent="0.35">
      <c r="A508" s="1" t="s">
        <v>552</v>
      </c>
      <c r="B508" s="1">
        <v>39</v>
      </c>
      <c r="C508" s="1" t="s">
        <v>26</v>
      </c>
      <c r="D508" s="1" t="s">
        <v>35</v>
      </c>
      <c r="E508" s="1" t="s">
        <v>36</v>
      </c>
    </row>
    <row r="509" spans="1:5" ht="18" x14ac:dyDescent="0.35">
      <c r="A509" s="1" t="s">
        <v>553</v>
      </c>
      <c r="B509" s="1">
        <v>5</v>
      </c>
      <c r="C509" s="1" t="s">
        <v>35</v>
      </c>
      <c r="D509" s="1" t="s">
        <v>26</v>
      </c>
      <c r="E509" s="1" t="s">
        <v>36</v>
      </c>
    </row>
    <row r="510" spans="1:5" ht="18" x14ac:dyDescent="0.35">
      <c r="A510" s="1" t="s">
        <v>554</v>
      </c>
      <c r="B510" s="1">
        <v>40</v>
      </c>
      <c r="C510" s="1" t="s">
        <v>35</v>
      </c>
      <c r="D510" s="1" t="s">
        <v>35</v>
      </c>
      <c r="E510" s="1" t="s">
        <v>27</v>
      </c>
    </row>
    <row r="511" spans="1:5" ht="18" x14ac:dyDescent="0.35">
      <c r="A511" s="1" t="s">
        <v>555</v>
      </c>
      <c r="B511" s="1">
        <v>16</v>
      </c>
      <c r="C511" s="1" t="s">
        <v>35</v>
      </c>
      <c r="D511" s="1" t="s">
        <v>35</v>
      </c>
      <c r="E511" s="1" t="s">
        <v>41</v>
      </c>
    </row>
    <row r="512" spans="1:5" ht="18" x14ac:dyDescent="0.35">
      <c r="A512" s="1" t="s">
        <v>556</v>
      </c>
      <c r="B512" s="1">
        <v>21</v>
      </c>
      <c r="C512" s="1" t="s">
        <v>26</v>
      </c>
      <c r="D512" s="1" t="s">
        <v>26</v>
      </c>
      <c r="E512" s="1" t="s">
        <v>46</v>
      </c>
    </row>
    <row r="513" spans="1:5" ht="18" x14ac:dyDescent="0.35">
      <c r="A513" s="1" t="s">
        <v>557</v>
      </c>
      <c r="B513" s="1">
        <v>25</v>
      </c>
      <c r="C513" s="1" t="s">
        <v>26</v>
      </c>
      <c r="D513" s="1" t="s">
        <v>35</v>
      </c>
      <c r="E513" s="1" t="s">
        <v>41</v>
      </c>
    </row>
    <row r="514" spans="1:5" ht="18" x14ac:dyDescent="0.35">
      <c r="A514" s="1" t="s">
        <v>558</v>
      </c>
      <c r="B514" s="1">
        <v>54</v>
      </c>
      <c r="C514" s="1" t="s">
        <v>35</v>
      </c>
      <c r="D514" s="1" t="s">
        <v>35</v>
      </c>
      <c r="E514" s="1" t="s">
        <v>36</v>
      </c>
    </row>
    <row r="515" spans="1:5" ht="18" x14ac:dyDescent="0.35">
      <c r="A515" s="1" t="s">
        <v>559</v>
      </c>
      <c r="B515" s="1">
        <v>57</v>
      </c>
      <c r="C515" s="1" t="s">
        <v>35</v>
      </c>
      <c r="D515" s="1" t="s">
        <v>35</v>
      </c>
      <c r="E515" s="1" t="s">
        <v>46</v>
      </c>
    </row>
    <row r="516" spans="1:5" ht="18" x14ac:dyDescent="0.35">
      <c r="A516" s="1" t="s">
        <v>560</v>
      </c>
      <c r="B516" s="1">
        <v>23</v>
      </c>
      <c r="C516" s="1" t="s">
        <v>35</v>
      </c>
      <c r="D516" s="1" t="s">
        <v>26</v>
      </c>
      <c r="E516" s="1" t="s">
        <v>46</v>
      </c>
    </row>
    <row r="517" spans="1:5" ht="18" x14ac:dyDescent="0.35">
      <c r="A517" s="1" t="s">
        <v>561</v>
      </c>
      <c r="B517" s="1">
        <v>41</v>
      </c>
      <c r="C517" s="1" t="s">
        <v>26</v>
      </c>
      <c r="D517" s="1" t="s">
        <v>26</v>
      </c>
      <c r="E517" s="1" t="s">
        <v>41</v>
      </c>
    </row>
    <row r="518" spans="1:5" ht="18" x14ac:dyDescent="0.35">
      <c r="A518" s="1" t="s">
        <v>562</v>
      </c>
      <c r="B518" s="1">
        <v>47</v>
      </c>
      <c r="C518" s="1" t="s">
        <v>26</v>
      </c>
      <c r="D518" s="1" t="s">
        <v>35</v>
      </c>
      <c r="E518" s="1" t="s">
        <v>46</v>
      </c>
    </row>
    <row r="519" spans="1:5" ht="18" x14ac:dyDescent="0.35">
      <c r="A519" s="1" t="s">
        <v>563</v>
      </c>
      <c r="B519" s="1">
        <v>11</v>
      </c>
      <c r="C519" s="1" t="s">
        <v>35</v>
      </c>
      <c r="D519" s="1" t="s">
        <v>35</v>
      </c>
      <c r="E519" s="1" t="s">
        <v>27</v>
      </c>
    </row>
    <row r="520" spans="1:5" ht="18" x14ac:dyDescent="0.35">
      <c r="A520" s="1" t="s">
        <v>564</v>
      </c>
      <c r="B520" s="1">
        <v>46</v>
      </c>
      <c r="C520" s="1" t="s">
        <v>35</v>
      </c>
      <c r="D520" s="1" t="s">
        <v>35</v>
      </c>
      <c r="E520" s="1" t="s">
        <v>36</v>
      </c>
    </row>
    <row r="521" spans="1:5" ht="18" x14ac:dyDescent="0.35">
      <c r="A521" s="1" t="s">
        <v>565</v>
      </c>
      <c r="B521" s="1">
        <v>13</v>
      </c>
      <c r="C521" s="1" t="s">
        <v>26</v>
      </c>
      <c r="D521" s="1" t="s">
        <v>35</v>
      </c>
      <c r="E521" s="1" t="s">
        <v>41</v>
      </c>
    </row>
    <row r="522" spans="1:5" ht="18" x14ac:dyDescent="0.35">
      <c r="A522" s="1" t="s">
        <v>566</v>
      </c>
      <c r="B522" s="1">
        <v>15</v>
      </c>
      <c r="C522" s="1" t="s">
        <v>35</v>
      </c>
      <c r="D522" s="1" t="s">
        <v>26</v>
      </c>
      <c r="E522" s="1" t="s">
        <v>41</v>
      </c>
    </row>
    <row r="523" spans="1:5" ht="18" x14ac:dyDescent="0.35">
      <c r="A523" s="1" t="s">
        <v>567</v>
      </c>
      <c r="B523" s="1">
        <v>35</v>
      </c>
      <c r="C523" s="1" t="s">
        <v>26</v>
      </c>
      <c r="D523" s="1" t="s">
        <v>26</v>
      </c>
      <c r="E523" s="1" t="s">
        <v>46</v>
      </c>
    </row>
    <row r="524" spans="1:5" ht="18" x14ac:dyDescent="0.35">
      <c r="A524" s="1" t="s">
        <v>568</v>
      </c>
      <c r="B524" s="1">
        <v>47</v>
      </c>
      <c r="C524" s="1" t="s">
        <v>26</v>
      </c>
      <c r="D524" s="1" t="s">
        <v>35</v>
      </c>
      <c r="E524" s="1" t="s">
        <v>36</v>
      </c>
    </row>
    <row r="525" spans="1:5" ht="18" x14ac:dyDescent="0.35">
      <c r="A525" s="1" t="s">
        <v>569</v>
      </c>
      <c r="B525" s="1">
        <v>28</v>
      </c>
      <c r="C525" s="1" t="s">
        <v>35</v>
      </c>
      <c r="D525" s="1" t="s">
        <v>26</v>
      </c>
      <c r="E525" s="1" t="s">
        <v>46</v>
      </c>
    </row>
    <row r="526" spans="1:5" ht="18" x14ac:dyDescent="0.35">
      <c r="A526" s="1" t="s">
        <v>570</v>
      </c>
      <c r="B526" s="1">
        <v>51</v>
      </c>
      <c r="C526" s="1" t="s">
        <v>26</v>
      </c>
      <c r="D526" s="1" t="s">
        <v>35</v>
      </c>
      <c r="E526" s="1" t="s">
        <v>46</v>
      </c>
    </row>
    <row r="527" spans="1:5" ht="18" x14ac:dyDescent="0.35">
      <c r="A527" s="1" t="s">
        <v>571</v>
      </c>
      <c r="B527" s="1">
        <v>17</v>
      </c>
      <c r="C527" s="1" t="s">
        <v>35</v>
      </c>
      <c r="D527" s="1" t="s">
        <v>26</v>
      </c>
      <c r="E527" s="1" t="s">
        <v>46</v>
      </c>
    </row>
    <row r="528" spans="1:5" ht="18" x14ac:dyDescent="0.35">
      <c r="A528" s="1" t="s">
        <v>572</v>
      </c>
      <c r="B528" s="1">
        <v>12</v>
      </c>
      <c r="C528" s="1" t="s">
        <v>26</v>
      </c>
      <c r="D528" s="1" t="s">
        <v>35</v>
      </c>
      <c r="E528" s="1" t="s">
        <v>36</v>
      </c>
    </row>
    <row r="529" spans="1:5" ht="18" x14ac:dyDescent="0.35">
      <c r="A529" s="1" t="s">
        <v>573</v>
      </c>
      <c r="B529" s="1">
        <v>12</v>
      </c>
      <c r="C529" s="1" t="s">
        <v>26</v>
      </c>
      <c r="D529" s="1" t="s">
        <v>26</v>
      </c>
      <c r="E529" s="1" t="s">
        <v>41</v>
      </c>
    </row>
    <row r="530" spans="1:5" ht="18" x14ac:dyDescent="0.35">
      <c r="A530" s="1" t="s">
        <v>574</v>
      </c>
      <c r="B530" s="1">
        <v>33</v>
      </c>
      <c r="C530" s="1" t="s">
        <v>35</v>
      </c>
      <c r="D530" s="1" t="s">
        <v>35</v>
      </c>
      <c r="E530" s="1" t="s">
        <v>36</v>
      </c>
    </row>
    <row r="531" spans="1:5" ht="18" x14ac:dyDescent="0.35">
      <c r="A531" s="1" t="s">
        <v>575</v>
      </c>
      <c r="B531" s="1">
        <v>8</v>
      </c>
      <c r="C531" s="1" t="s">
        <v>35</v>
      </c>
      <c r="D531" s="1" t="s">
        <v>35</v>
      </c>
      <c r="E531" s="1" t="s">
        <v>36</v>
      </c>
    </row>
    <row r="532" spans="1:5" ht="18" x14ac:dyDescent="0.35">
      <c r="A532" s="1" t="s">
        <v>576</v>
      </c>
      <c r="B532" s="1">
        <v>18</v>
      </c>
      <c r="C532" s="1" t="s">
        <v>35</v>
      </c>
      <c r="D532" s="1" t="s">
        <v>35</v>
      </c>
      <c r="E532" s="1" t="s">
        <v>27</v>
      </c>
    </row>
    <row r="533" spans="1:5" ht="18" x14ac:dyDescent="0.35">
      <c r="A533" s="1" t="s">
        <v>577</v>
      </c>
      <c r="B533" s="1">
        <v>37</v>
      </c>
      <c r="C533" s="1" t="s">
        <v>26</v>
      </c>
      <c r="D533" s="1" t="s">
        <v>35</v>
      </c>
      <c r="E533" s="1" t="s">
        <v>27</v>
      </c>
    </row>
    <row r="534" spans="1:5" ht="18" x14ac:dyDescent="0.35">
      <c r="A534" s="1" t="s">
        <v>578</v>
      </c>
      <c r="B534" s="1">
        <v>15</v>
      </c>
      <c r="C534" s="1" t="s">
        <v>35</v>
      </c>
      <c r="D534" s="1" t="s">
        <v>26</v>
      </c>
      <c r="E534" s="1" t="s">
        <v>36</v>
      </c>
    </row>
    <row r="535" spans="1:5" ht="18" x14ac:dyDescent="0.35">
      <c r="A535" s="1" t="s">
        <v>579</v>
      </c>
      <c r="B535" s="1">
        <v>56</v>
      </c>
      <c r="C535" s="1" t="s">
        <v>35</v>
      </c>
      <c r="D535" s="1" t="s">
        <v>35</v>
      </c>
      <c r="E535" s="1" t="s">
        <v>46</v>
      </c>
    </row>
    <row r="536" spans="1:5" ht="18" x14ac:dyDescent="0.35">
      <c r="A536" s="1" t="s">
        <v>580</v>
      </c>
      <c r="B536" s="1">
        <v>44</v>
      </c>
      <c r="C536" s="1" t="s">
        <v>35</v>
      </c>
      <c r="D536" s="1" t="s">
        <v>26</v>
      </c>
      <c r="E536" s="1" t="s">
        <v>41</v>
      </c>
    </row>
    <row r="537" spans="1:5" ht="18" x14ac:dyDescent="0.35">
      <c r="A537" s="1" t="s">
        <v>581</v>
      </c>
      <c r="B537" s="1">
        <v>26</v>
      </c>
      <c r="C537" s="1" t="s">
        <v>26</v>
      </c>
      <c r="D537" s="1" t="s">
        <v>35</v>
      </c>
      <c r="E537" s="1" t="s">
        <v>36</v>
      </c>
    </row>
    <row r="538" spans="1:5" ht="18" x14ac:dyDescent="0.35">
      <c r="A538" s="1" t="s">
        <v>582</v>
      </c>
      <c r="B538" s="1">
        <v>55</v>
      </c>
      <c r="C538" s="1" t="s">
        <v>35</v>
      </c>
      <c r="D538" s="1" t="s">
        <v>26</v>
      </c>
      <c r="E538" s="1" t="s">
        <v>46</v>
      </c>
    </row>
    <row r="539" spans="1:5" ht="18" x14ac:dyDescent="0.35">
      <c r="A539" s="1" t="s">
        <v>583</v>
      </c>
      <c r="B539" s="1">
        <v>32</v>
      </c>
      <c r="C539" s="1" t="s">
        <v>35</v>
      </c>
      <c r="D539" s="1" t="s">
        <v>26</v>
      </c>
      <c r="E539" s="1" t="s">
        <v>46</v>
      </c>
    </row>
    <row r="540" spans="1:5" ht="18" x14ac:dyDescent="0.35">
      <c r="A540" s="1" t="s">
        <v>584</v>
      </c>
      <c r="B540" s="1">
        <v>28</v>
      </c>
      <c r="C540" s="1" t="s">
        <v>26</v>
      </c>
      <c r="D540" s="1" t="s">
        <v>35</v>
      </c>
      <c r="E540" s="1" t="s">
        <v>41</v>
      </c>
    </row>
    <row r="541" spans="1:5" ht="18" x14ac:dyDescent="0.35">
      <c r="A541" s="1" t="s">
        <v>585</v>
      </c>
      <c r="B541" s="1">
        <v>12</v>
      </c>
      <c r="C541" s="1" t="s">
        <v>26</v>
      </c>
      <c r="D541" s="1" t="s">
        <v>35</v>
      </c>
      <c r="E541" s="1" t="s">
        <v>36</v>
      </c>
    </row>
    <row r="542" spans="1:5" ht="18" x14ac:dyDescent="0.35">
      <c r="A542" s="1" t="s">
        <v>586</v>
      </c>
      <c r="B542" s="1">
        <v>11</v>
      </c>
      <c r="C542" s="1" t="s">
        <v>35</v>
      </c>
      <c r="D542" s="1" t="s">
        <v>26</v>
      </c>
      <c r="E542" s="1" t="s">
        <v>41</v>
      </c>
    </row>
    <row r="543" spans="1:5" ht="18" x14ac:dyDescent="0.35">
      <c r="A543" s="1" t="s">
        <v>587</v>
      </c>
      <c r="B543" s="1">
        <v>14</v>
      </c>
      <c r="C543" s="1" t="s">
        <v>26</v>
      </c>
      <c r="D543" s="1" t="s">
        <v>35</v>
      </c>
      <c r="E543" s="1" t="s">
        <v>27</v>
      </c>
    </row>
    <row r="544" spans="1:5" ht="18" x14ac:dyDescent="0.35">
      <c r="A544" s="1" t="s">
        <v>588</v>
      </c>
      <c r="B544" s="1">
        <v>20</v>
      </c>
      <c r="C544" s="1" t="s">
        <v>35</v>
      </c>
      <c r="D544" s="1" t="s">
        <v>26</v>
      </c>
      <c r="E544" s="1" t="s">
        <v>36</v>
      </c>
    </row>
    <row r="545" spans="1:5" ht="18" x14ac:dyDescent="0.35">
      <c r="A545" s="1" t="s">
        <v>589</v>
      </c>
      <c r="B545" s="1">
        <v>9</v>
      </c>
      <c r="C545" s="1" t="s">
        <v>35</v>
      </c>
      <c r="D545" s="1" t="s">
        <v>26</v>
      </c>
      <c r="E545" s="1" t="s">
        <v>41</v>
      </c>
    </row>
    <row r="546" spans="1:5" ht="18" x14ac:dyDescent="0.35">
      <c r="A546" s="1" t="s">
        <v>590</v>
      </c>
      <c r="B546" s="1">
        <v>60</v>
      </c>
      <c r="C546" s="1" t="s">
        <v>26</v>
      </c>
      <c r="D546" s="1" t="s">
        <v>35</v>
      </c>
      <c r="E546" s="1" t="s">
        <v>36</v>
      </c>
    </row>
    <row r="547" spans="1:5" ht="18" x14ac:dyDescent="0.35">
      <c r="A547" s="1" t="s">
        <v>591</v>
      </c>
      <c r="B547" s="1">
        <v>25</v>
      </c>
      <c r="C547" s="1" t="s">
        <v>26</v>
      </c>
      <c r="D547" s="1" t="s">
        <v>26</v>
      </c>
      <c r="E547" s="1" t="s">
        <v>36</v>
      </c>
    </row>
    <row r="548" spans="1:5" ht="18" x14ac:dyDescent="0.35">
      <c r="A548" s="2" t="s">
        <v>592</v>
      </c>
      <c r="B548" s="1">
        <v>29</v>
      </c>
      <c r="C548" s="1" t="s">
        <v>35</v>
      </c>
      <c r="D548" s="1" t="s">
        <v>35</v>
      </c>
      <c r="E548" s="1" t="s">
        <v>27</v>
      </c>
    </row>
    <row r="549" spans="1:5" ht="18" x14ac:dyDescent="0.35">
      <c r="A549" s="1" t="s">
        <v>593</v>
      </c>
      <c r="B549" s="1">
        <v>46</v>
      </c>
      <c r="C549" s="1" t="s">
        <v>35</v>
      </c>
      <c r="D549" s="1" t="s">
        <v>26</v>
      </c>
      <c r="E549" s="1" t="s">
        <v>41</v>
      </c>
    </row>
    <row r="550" spans="1:5" ht="18" x14ac:dyDescent="0.35">
      <c r="A550" s="1" t="s">
        <v>594</v>
      </c>
      <c r="B550" s="1">
        <v>51</v>
      </c>
      <c r="C550" s="1" t="s">
        <v>26</v>
      </c>
      <c r="D550" s="1" t="s">
        <v>35</v>
      </c>
      <c r="E550" s="1" t="s">
        <v>36</v>
      </c>
    </row>
    <row r="551" spans="1:5" ht="18" x14ac:dyDescent="0.35">
      <c r="A551" s="1" t="s">
        <v>595</v>
      </c>
      <c r="B551" s="1">
        <v>28</v>
      </c>
      <c r="C551" s="1" t="s">
        <v>26</v>
      </c>
      <c r="D551" s="1" t="s">
        <v>35</v>
      </c>
      <c r="E551" s="1" t="s">
        <v>46</v>
      </c>
    </row>
    <row r="552" spans="1:5" ht="18" x14ac:dyDescent="0.35">
      <c r="A552" s="1" t="s">
        <v>596</v>
      </c>
      <c r="B552" s="1">
        <v>26</v>
      </c>
      <c r="C552" s="1" t="s">
        <v>26</v>
      </c>
      <c r="D552" s="1" t="s">
        <v>26</v>
      </c>
      <c r="E552" s="1" t="s">
        <v>27</v>
      </c>
    </row>
    <row r="553" spans="1:5" ht="18" x14ac:dyDescent="0.35">
      <c r="A553" s="1" t="s">
        <v>597</v>
      </c>
      <c r="B553" s="1">
        <v>51</v>
      </c>
      <c r="C553" s="1" t="s">
        <v>26</v>
      </c>
      <c r="D553" s="1" t="s">
        <v>35</v>
      </c>
      <c r="E553" s="1" t="s">
        <v>27</v>
      </c>
    </row>
    <row r="554" spans="1:5" ht="18" x14ac:dyDescent="0.35">
      <c r="A554" s="1" t="s">
        <v>598</v>
      </c>
      <c r="B554" s="1">
        <v>47</v>
      </c>
      <c r="C554" s="1" t="s">
        <v>26</v>
      </c>
      <c r="D554" s="1" t="s">
        <v>35</v>
      </c>
      <c r="E554" s="1" t="s">
        <v>41</v>
      </c>
    </row>
    <row r="555" spans="1:5" ht="18" x14ac:dyDescent="0.35">
      <c r="A555" s="1" t="s">
        <v>599</v>
      </c>
      <c r="B555" s="1">
        <v>35</v>
      </c>
      <c r="C555" s="1" t="s">
        <v>26</v>
      </c>
      <c r="D555" s="1" t="s">
        <v>35</v>
      </c>
      <c r="E555" s="1" t="s">
        <v>36</v>
      </c>
    </row>
    <row r="556" spans="1:5" ht="18" x14ac:dyDescent="0.35">
      <c r="A556" s="1" t="s">
        <v>600</v>
      </c>
      <c r="B556" s="1">
        <v>33</v>
      </c>
      <c r="C556" s="1" t="s">
        <v>26</v>
      </c>
      <c r="D556" s="1" t="s">
        <v>26</v>
      </c>
      <c r="E556" s="1" t="s">
        <v>46</v>
      </c>
    </row>
    <row r="557" spans="1:5" ht="18" x14ac:dyDescent="0.35">
      <c r="A557" s="1" t="s">
        <v>601</v>
      </c>
      <c r="B557" s="1">
        <v>50</v>
      </c>
      <c r="C557" s="1" t="s">
        <v>35</v>
      </c>
      <c r="D557" s="1" t="s">
        <v>26</v>
      </c>
      <c r="E557" s="1" t="s">
        <v>41</v>
      </c>
    </row>
    <row r="558" spans="1:5" ht="18" x14ac:dyDescent="0.35">
      <c r="A558" s="1" t="s">
        <v>602</v>
      </c>
      <c r="B558" s="1">
        <v>32</v>
      </c>
      <c r="C558" s="1" t="s">
        <v>35</v>
      </c>
      <c r="D558" s="1" t="s">
        <v>26</v>
      </c>
      <c r="E558" s="1" t="s">
        <v>41</v>
      </c>
    </row>
    <row r="559" spans="1:5" ht="18" x14ac:dyDescent="0.35">
      <c r="A559" s="1" t="s">
        <v>603</v>
      </c>
      <c r="B559" s="1">
        <v>36</v>
      </c>
      <c r="C559" s="1" t="s">
        <v>26</v>
      </c>
      <c r="D559" s="1" t="s">
        <v>35</v>
      </c>
      <c r="E559" s="1" t="s">
        <v>36</v>
      </c>
    </row>
    <row r="560" spans="1:5" ht="18" x14ac:dyDescent="0.35">
      <c r="A560" s="1" t="s">
        <v>604</v>
      </c>
      <c r="B560" s="1">
        <v>21</v>
      </c>
      <c r="C560" s="1" t="s">
        <v>35</v>
      </c>
      <c r="D560" s="1" t="s">
        <v>26</v>
      </c>
      <c r="E560" s="1" t="s">
        <v>41</v>
      </c>
    </row>
    <row r="561" spans="1:5" ht="18" x14ac:dyDescent="0.35">
      <c r="A561" s="1" t="s">
        <v>605</v>
      </c>
      <c r="B561" s="1">
        <v>57</v>
      </c>
      <c r="C561" s="1" t="s">
        <v>35</v>
      </c>
      <c r="D561" s="1" t="s">
        <v>35</v>
      </c>
      <c r="E561" s="1" t="s">
        <v>41</v>
      </c>
    </row>
    <row r="562" spans="1:5" ht="18" x14ac:dyDescent="0.35">
      <c r="A562" s="1" t="s">
        <v>606</v>
      </c>
      <c r="B562" s="1">
        <v>21</v>
      </c>
      <c r="C562" s="1" t="s">
        <v>26</v>
      </c>
      <c r="D562" s="1" t="s">
        <v>35</v>
      </c>
      <c r="E562" s="1" t="s">
        <v>46</v>
      </c>
    </row>
    <row r="563" spans="1:5" ht="18" x14ac:dyDescent="0.35">
      <c r="A563" s="1" t="s">
        <v>607</v>
      </c>
      <c r="B563" s="1">
        <v>41</v>
      </c>
      <c r="C563" s="1" t="s">
        <v>35</v>
      </c>
      <c r="D563" s="1" t="s">
        <v>35</v>
      </c>
      <c r="E563" s="1" t="s">
        <v>46</v>
      </c>
    </row>
    <row r="564" spans="1:5" ht="18" x14ac:dyDescent="0.35">
      <c r="A564" s="1" t="s">
        <v>608</v>
      </c>
      <c r="B564" s="1">
        <v>32</v>
      </c>
      <c r="C564" s="1" t="s">
        <v>35</v>
      </c>
      <c r="D564" s="1" t="s">
        <v>26</v>
      </c>
      <c r="E564" s="1" t="s">
        <v>46</v>
      </c>
    </row>
    <row r="565" spans="1:5" ht="18" x14ac:dyDescent="0.35">
      <c r="A565" s="1" t="s">
        <v>609</v>
      </c>
      <c r="B565" s="1">
        <v>60</v>
      </c>
      <c r="C565" s="1" t="s">
        <v>35</v>
      </c>
      <c r="D565" s="1" t="s">
        <v>35</v>
      </c>
      <c r="E565" s="1" t="s">
        <v>41</v>
      </c>
    </row>
    <row r="566" spans="1:5" ht="18" x14ac:dyDescent="0.35">
      <c r="A566" s="1" t="s">
        <v>610</v>
      </c>
      <c r="B566" s="1">
        <v>44</v>
      </c>
      <c r="C566" s="1" t="s">
        <v>26</v>
      </c>
      <c r="D566" s="1" t="s">
        <v>35</v>
      </c>
      <c r="E566" s="1" t="s">
        <v>46</v>
      </c>
    </row>
    <row r="567" spans="1:5" ht="18" x14ac:dyDescent="0.35">
      <c r="A567" s="1" t="s">
        <v>611</v>
      </c>
      <c r="B567" s="1">
        <v>6</v>
      </c>
      <c r="C567" s="1" t="s">
        <v>35</v>
      </c>
      <c r="D567" s="1" t="s">
        <v>35</v>
      </c>
      <c r="E567" s="1" t="s">
        <v>36</v>
      </c>
    </row>
    <row r="568" spans="1:5" ht="18" x14ac:dyDescent="0.35">
      <c r="A568" s="1" t="s">
        <v>612</v>
      </c>
      <c r="B568" s="1">
        <v>19</v>
      </c>
      <c r="C568" s="1" t="s">
        <v>26</v>
      </c>
      <c r="D568" s="1" t="s">
        <v>26</v>
      </c>
      <c r="E568" s="1" t="s">
        <v>46</v>
      </c>
    </row>
    <row r="569" spans="1:5" ht="18" x14ac:dyDescent="0.35">
      <c r="A569" s="1" t="s">
        <v>613</v>
      </c>
      <c r="B569" s="1">
        <v>39</v>
      </c>
      <c r="C569" s="1" t="s">
        <v>35</v>
      </c>
      <c r="D569" s="1" t="s">
        <v>26</v>
      </c>
      <c r="E569" s="1" t="s">
        <v>46</v>
      </c>
    </row>
    <row r="570" spans="1:5" ht="18" x14ac:dyDescent="0.35">
      <c r="A570" s="1" t="s">
        <v>614</v>
      </c>
      <c r="B570" s="1">
        <v>44</v>
      </c>
      <c r="C570" s="1" t="s">
        <v>35</v>
      </c>
      <c r="D570" s="1" t="s">
        <v>35</v>
      </c>
      <c r="E570" s="1" t="s">
        <v>27</v>
      </c>
    </row>
    <row r="571" spans="1:5" ht="18" x14ac:dyDescent="0.35">
      <c r="A571" s="1" t="s">
        <v>615</v>
      </c>
      <c r="B571" s="1">
        <v>33</v>
      </c>
      <c r="C571" s="1" t="s">
        <v>26</v>
      </c>
      <c r="D571" s="1" t="s">
        <v>26</v>
      </c>
      <c r="E571" s="1" t="s">
        <v>36</v>
      </c>
    </row>
    <row r="572" spans="1:5" ht="18" x14ac:dyDescent="0.35">
      <c r="A572" s="1" t="s">
        <v>616</v>
      </c>
      <c r="B572" s="1">
        <v>24</v>
      </c>
      <c r="C572" s="1" t="s">
        <v>35</v>
      </c>
      <c r="D572" s="1" t="s">
        <v>26</v>
      </c>
      <c r="E572" s="1" t="s">
        <v>36</v>
      </c>
    </row>
    <row r="573" spans="1:5" ht="18" x14ac:dyDescent="0.35">
      <c r="A573" s="1" t="s">
        <v>617</v>
      </c>
      <c r="B573" s="1">
        <v>22</v>
      </c>
      <c r="C573" s="1" t="s">
        <v>35</v>
      </c>
      <c r="D573" s="1" t="s">
        <v>35</v>
      </c>
      <c r="E573" s="1" t="s">
        <v>41</v>
      </c>
    </row>
    <row r="574" spans="1:5" ht="18" x14ac:dyDescent="0.35">
      <c r="A574" s="1" t="s">
        <v>618</v>
      </c>
      <c r="B574" s="1">
        <v>12</v>
      </c>
      <c r="C574" s="1" t="s">
        <v>35</v>
      </c>
      <c r="D574" s="1" t="s">
        <v>35</v>
      </c>
      <c r="E574" s="1" t="s">
        <v>41</v>
      </c>
    </row>
    <row r="575" spans="1:5" ht="18" x14ac:dyDescent="0.35">
      <c r="A575" s="1" t="s">
        <v>619</v>
      </c>
      <c r="B575" s="1">
        <v>34</v>
      </c>
      <c r="C575" s="1" t="s">
        <v>26</v>
      </c>
      <c r="D575" s="1" t="s">
        <v>26</v>
      </c>
      <c r="E575" s="1" t="s">
        <v>27</v>
      </c>
    </row>
    <row r="576" spans="1:5" ht="18" x14ac:dyDescent="0.35">
      <c r="A576" s="1" t="s">
        <v>620</v>
      </c>
      <c r="B576" s="1">
        <v>28</v>
      </c>
      <c r="C576" s="1" t="s">
        <v>26</v>
      </c>
      <c r="D576" s="1" t="s">
        <v>26</v>
      </c>
      <c r="E576" s="1" t="s">
        <v>46</v>
      </c>
    </row>
    <row r="577" spans="1:5" ht="18" x14ac:dyDescent="0.35">
      <c r="A577" s="1" t="s">
        <v>621</v>
      </c>
      <c r="B577" s="1">
        <v>17</v>
      </c>
      <c r="C577" s="1" t="s">
        <v>26</v>
      </c>
      <c r="D577" s="1" t="s">
        <v>35</v>
      </c>
      <c r="E577" s="1" t="s">
        <v>46</v>
      </c>
    </row>
    <row r="578" spans="1:5" ht="18" x14ac:dyDescent="0.35">
      <c r="A578" s="1" t="s">
        <v>622</v>
      </c>
      <c r="B578" s="1">
        <v>13</v>
      </c>
      <c r="C578" s="1" t="s">
        <v>35</v>
      </c>
      <c r="D578" s="1" t="s">
        <v>35</v>
      </c>
      <c r="E578" s="1" t="s">
        <v>46</v>
      </c>
    </row>
    <row r="579" spans="1:5" ht="18" x14ac:dyDescent="0.35">
      <c r="A579" s="1" t="s">
        <v>623</v>
      </c>
      <c r="B579" s="1">
        <v>15</v>
      </c>
      <c r="C579" s="1" t="s">
        <v>35</v>
      </c>
      <c r="D579" s="1" t="s">
        <v>35</v>
      </c>
      <c r="E579" s="1" t="s">
        <v>27</v>
      </c>
    </row>
    <row r="580" spans="1:5" ht="18" x14ac:dyDescent="0.35">
      <c r="A580" s="1" t="s">
        <v>624</v>
      </c>
      <c r="B580" s="1">
        <v>28</v>
      </c>
      <c r="C580" s="1" t="s">
        <v>35</v>
      </c>
      <c r="D580" s="1" t="s">
        <v>35</v>
      </c>
      <c r="E580" s="1" t="s">
        <v>27</v>
      </c>
    </row>
    <row r="581" spans="1:5" ht="18" x14ac:dyDescent="0.35">
      <c r="A581" s="1" t="s">
        <v>625</v>
      </c>
      <c r="B581" s="1">
        <v>28</v>
      </c>
      <c r="C581" s="1" t="s">
        <v>35</v>
      </c>
      <c r="D581" s="1" t="s">
        <v>35</v>
      </c>
      <c r="E581" s="1" t="s">
        <v>36</v>
      </c>
    </row>
    <row r="582" spans="1:5" ht="18" x14ac:dyDescent="0.35">
      <c r="A582" s="1">
        <v>44740497</v>
      </c>
      <c r="B582" s="1">
        <v>57</v>
      </c>
      <c r="C582" s="1" t="s">
        <v>26</v>
      </c>
      <c r="D582" s="1" t="s">
        <v>26</v>
      </c>
      <c r="E582" s="1" t="s">
        <v>41</v>
      </c>
    </row>
    <row r="583" spans="1:5" ht="18" x14ac:dyDescent="0.35">
      <c r="A583" s="1" t="s">
        <v>626</v>
      </c>
      <c r="B583" s="1">
        <v>18</v>
      </c>
      <c r="C583" s="1" t="s">
        <v>26</v>
      </c>
      <c r="D583" s="1" t="s">
        <v>26</v>
      </c>
      <c r="E583" s="1" t="s">
        <v>46</v>
      </c>
    </row>
    <row r="584" spans="1:5" ht="18" x14ac:dyDescent="0.35">
      <c r="A584" s="1" t="s">
        <v>627</v>
      </c>
      <c r="B584" s="1">
        <v>20</v>
      </c>
      <c r="C584" s="1" t="s">
        <v>26</v>
      </c>
      <c r="D584" s="1" t="s">
        <v>26</v>
      </c>
      <c r="E584" s="1" t="s">
        <v>27</v>
      </c>
    </row>
    <row r="585" spans="1:5" ht="18" x14ac:dyDescent="0.35">
      <c r="A585" s="1" t="s">
        <v>628</v>
      </c>
      <c r="B585" s="1">
        <v>21</v>
      </c>
      <c r="C585" s="1" t="s">
        <v>26</v>
      </c>
      <c r="D585" s="1" t="s">
        <v>26</v>
      </c>
      <c r="E585" s="1" t="s">
        <v>36</v>
      </c>
    </row>
    <row r="586" spans="1:5" ht="18" x14ac:dyDescent="0.35">
      <c r="A586" s="1" t="s">
        <v>629</v>
      </c>
      <c r="B586" s="1">
        <v>41</v>
      </c>
      <c r="C586" s="1" t="s">
        <v>35</v>
      </c>
      <c r="D586" s="1" t="s">
        <v>26</v>
      </c>
      <c r="E586" s="1" t="s">
        <v>27</v>
      </c>
    </row>
    <row r="587" spans="1:5" ht="18" x14ac:dyDescent="0.35">
      <c r="A587" s="1" t="s">
        <v>630</v>
      </c>
      <c r="B587" s="1">
        <v>27</v>
      </c>
      <c r="C587" s="1" t="s">
        <v>35</v>
      </c>
      <c r="D587" s="1" t="s">
        <v>26</v>
      </c>
      <c r="E587" s="1" t="s">
        <v>41</v>
      </c>
    </row>
    <row r="588" spans="1:5" ht="18" x14ac:dyDescent="0.35">
      <c r="A588" s="1" t="s">
        <v>631</v>
      </c>
      <c r="B588" s="1">
        <v>34</v>
      </c>
      <c r="C588" s="1" t="s">
        <v>35</v>
      </c>
      <c r="D588" s="1" t="s">
        <v>26</v>
      </c>
      <c r="E588" s="1" t="s">
        <v>41</v>
      </c>
    </row>
    <row r="589" spans="1:5" ht="18" x14ac:dyDescent="0.35">
      <c r="A589" s="1" t="s">
        <v>632</v>
      </c>
      <c r="B589" s="1">
        <v>54</v>
      </c>
      <c r="C589" s="1" t="s">
        <v>35</v>
      </c>
      <c r="D589" s="1" t="s">
        <v>35</v>
      </c>
      <c r="E589" s="1" t="s">
        <v>36</v>
      </c>
    </row>
    <row r="590" spans="1:5" ht="18" x14ac:dyDescent="0.35">
      <c r="A590" s="1" t="s">
        <v>633</v>
      </c>
      <c r="B590" s="1">
        <v>41</v>
      </c>
      <c r="C590" s="1" t="s">
        <v>35</v>
      </c>
      <c r="D590" s="1" t="s">
        <v>26</v>
      </c>
      <c r="E590" s="1" t="s">
        <v>46</v>
      </c>
    </row>
    <row r="591" spans="1:5" ht="18" x14ac:dyDescent="0.35">
      <c r="A591" s="1" t="s">
        <v>634</v>
      </c>
      <c r="B591" s="1">
        <v>31</v>
      </c>
      <c r="C591" s="1" t="s">
        <v>26</v>
      </c>
      <c r="D591" s="1" t="s">
        <v>26</v>
      </c>
      <c r="E591" s="1" t="s">
        <v>27</v>
      </c>
    </row>
    <row r="592" spans="1:5" ht="18" x14ac:dyDescent="0.35">
      <c r="A592" s="1" t="s">
        <v>635</v>
      </c>
      <c r="B592" s="1">
        <v>23</v>
      </c>
      <c r="C592" s="1" t="s">
        <v>35</v>
      </c>
      <c r="D592" s="1" t="s">
        <v>26</v>
      </c>
      <c r="E592" s="1" t="s">
        <v>27</v>
      </c>
    </row>
    <row r="593" spans="1:5" ht="18" x14ac:dyDescent="0.35">
      <c r="A593" s="1" t="s">
        <v>636</v>
      </c>
      <c r="B593" s="1">
        <v>35</v>
      </c>
      <c r="C593" s="1" t="s">
        <v>26</v>
      </c>
      <c r="D593" s="1" t="s">
        <v>35</v>
      </c>
      <c r="E593" s="1" t="s">
        <v>36</v>
      </c>
    </row>
    <row r="594" spans="1:5" ht="18" x14ac:dyDescent="0.35">
      <c r="A594" s="1" t="s">
        <v>637</v>
      </c>
      <c r="B594" s="1">
        <v>20</v>
      </c>
      <c r="C594" s="1" t="s">
        <v>35</v>
      </c>
      <c r="D594" s="1" t="s">
        <v>35</v>
      </c>
      <c r="E594" s="1" t="s">
        <v>36</v>
      </c>
    </row>
    <row r="595" spans="1:5" ht="18" x14ac:dyDescent="0.35">
      <c r="A595" s="1" t="s">
        <v>638</v>
      </c>
      <c r="B595" s="1">
        <v>55</v>
      </c>
      <c r="C595" s="1" t="s">
        <v>35</v>
      </c>
      <c r="D595" s="1" t="s">
        <v>26</v>
      </c>
      <c r="E595" s="1" t="s">
        <v>27</v>
      </c>
    </row>
    <row r="596" spans="1:5" ht="18" x14ac:dyDescent="0.35">
      <c r="A596" s="1" t="s">
        <v>639</v>
      </c>
      <c r="B596" s="1">
        <v>44</v>
      </c>
      <c r="C596" s="1" t="s">
        <v>35</v>
      </c>
      <c r="D596" s="1" t="s">
        <v>26</v>
      </c>
      <c r="E596" s="1" t="s">
        <v>46</v>
      </c>
    </row>
    <row r="597" spans="1:5" ht="18" x14ac:dyDescent="0.35">
      <c r="A597" s="1" t="s">
        <v>640</v>
      </c>
      <c r="B597" s="1">
        <v>19</v>
      </c>
      <c r="C597" s="1" t="s">
        <v>35</v>
      </c>
      <c r="D597" s="1" t="s">
        <v>26</v>
      </c>
      <c r="E597" s="1" t="s">
        <v>36</v>
      </c>
    </row>
    <row r="598" spans="1:5" ht="18" x14ac:dyDescent="0.35">
      <c r="A598" s="1" t="s">
        <v>641</v>
      </c>
      <c r="B598" s="1">
        <v>9</v>
      </c>
      <c r="C598" s="1" t="s">
        <v>35</v>
      </c>
      <c r="D598" s="1" t="s">
        <v>26</v>
      </c>
      <c r="E598" s="1" t="s">
        <v>41</v>
      </c>
    </row>
    <row r="599" spans="1:5" ht="18" x14ac:dyDescent="0.35">
      <c r="A599" s="1" t="s">
        <v>642</v>
      </c>
      <c r="B599" s="1">
        <v>9</v>
      </c>
      <c r="C599" s="1" t="s">
        <v>35</v>
      </c>
      <c r="D599" s="1" t="s">
        <v>35</v>
      </c>
      <c r="E599" s="1" t="s">
        <v>41</v>
      </c>
    </row>
    <row r="600" spans="1:5" ht="18" x14ac:dyDescent="0.35">
      <c r="A600" s="1" t="s">
        <v>643</v>
      </c>
      <c r="B600" s="1">
        <v>26</v>
      </c>
      <c r="C600" s="1" t="s">
        <v>35</v>
      </c>
      <c r="D600" s="1" t="s">
        <v>35</v>
      </c>
      <c r="E600" s="1" t="s">
        <v>46</v>
      </c>
    </row>
    <row r="601" spans="1:5" ht="18" x14ac:dyDescent="0.35">
      <c r="A601" s="1" t="s">
        <v>644</v>
      </c>
      <c r="B601" s="1">
        <v>53</v>
      </c>
      <c r="C601" s="1" t="s">
        <v>26</v>
      </c>
      <c r="D601" s="1" t="s">
        <v>35</v>
      </c>
      <c r="E601" s="1" t="s">
        <v>41</v>
      </c>
    </row>
    <row r="602" spans="1:5" ht="18" x14ac:dyDescent="0.35">
      <c r="A602" s="1" t="s">
        <v>645</v>
      </c>
      <c r="B602" s="1">
        <v>59</v>
      </c>
      <c r="C602" s="1" t="s">
        <v>35</v>
      </c>
      <c r="D602" s="1" t="s">
        <v>35</v>
      </c>
      <c r="E602" s="1" t="s">
        <v>36</v>
      </c>
    </row>
    <row r="603" spans="1:5" ht="18" x14ac:dyDescent="0.35">
      <c r="A603" s="1" t="s">
        <v>646</v>
      </c>
      <c r="B603" s="1">
        <v>48</v>
      </c>
      <c r="C603" s="1" t="s">
        <v>35</v>
      </c>
      <c r="D603" s="1" t="s">
        <v>35</v>
      </c>
      <c r="E603" s="1" t="s">
        <v>46</v>
      </c>
    </row>
    <row r="604" spans="1:5" ht="18" x14ac:dyDescent="0.35">
      <c r="A604" s="1" t="s">
        <v>647</v>
      </c>
      <c r="B604" s="1">
        <v>47</v>
      </c>
      <c r="C604" s="1" t="s">
        <v>35</v>
      </c>
      <c r="D604" s="1" t="s">
        <v>26</v>
      </c>
      <c r="E604" s="1" t="s">
        <v>46</v>
      </c>
    </row>
    <row r="605" spans="1:5" ht="18" x14ac:dyDescent="0.35">
      <c r="A605" s="1" t="s">
        <v>648</v>
      </c>
      <c r="B605" s="1">
        <v>40</v>
      </c>
      <c r="C605" s="1" t="s">
        <v>26</v>
      </c>
      <c r="D605" s="1" t="s">
        <v>35</v>
      </c>
      <c r="E605" s="1" t="s">
        <v>27</v>
      </c>
    </row>
    <row r="606" spans="1:5" ht="18" x14ac:dyDescent="0.35">
      <c r="A606" s="1" t="s">
        <v>649</v>
      </c>
      <c r="B606" s="1">
        <v>57</v>
      </c>
      <c r="C606" s="1" t="s">
        <v>35</v>
      </c>
      <c r="D606" s="1" t="s">
        <v>35</v>
      </c>
      <c r="E606" s="1" t="s">
        <v>41</v>
      </c>
    </row>
    <row r="607" spans="1:5" ht="18" x14ac:dyDescent="0.35">
      <c r="A607" s="1">
        <v>12329701</v>
      </c>
      <c r="B607" s="1">
        <v>11</v>
      </c>
      <c r="C607" s="1" t="s">
        <v>26</v>
      </c>
      <c r="D607" s="1" t="s">
        <v>35</v>
      </c>
      <c r="E607" s="1" t="s">
        <v>41</v>
      </c>
    </row>
    <row r="608" spans="1:5" ht="18" x14ac:dyDescent="0.35">
      <c r="A608" s="1" t="s">
        <v>650</v>
      </c>
      <c r="B608" s="1">
        <v>55</v>
      </c>
      <c r="C608" s="1" t="s">
        <v>35</v>
      </c>
      <c r="D608" s="1" t="s">
        <v>26</v>
      </c>
      <c r="E608" s="1" t="s">
        <v>36</v>
      </c>
    </row>
    <row r="609" spans="1:5" ht="18" x14ac:dyDescent="0.35">
      <c r="A609" s="1" t="s">
        <v>651</v>
      </c>
      <c r="B609" s="1">
        <v>15</v>
      </c>
      <c r="C609" s="1" t="s">
        <v>35</v>
      </c>
      <c r="D609" s="1" t="s">
        <v>26</v>
      </c>
      <c r="E609" s="1" t="s">
        <v>41</v>
      </c>
    </row>
    <row r="610" spans="1:5" ht="18" x14ac:dyDescent="0.35">
      <c r="A610" s="1" t="s">
        <v>652</v>
      </c>
      <c r="B610" s="1">
        <v>45</v>
      </c>
      <c r="C610" s="1" t="s">
        <v>35</v>
      </c>
      <c r="D610" s="1" t="s">
        <v>26</v>
      </c>
      <c r="E610" s="1" t="s">
        <v>27</v>
      </c>
    </row>
    <row r="611" spans="1:5" ht="18" x14ac:dyDescent="0.35">
      <c r="A611" s="1" t="s">
        <v>653</v>
      </c>
      <c r="B611" s="1">
        <v>20</v>
      </c>
      <c r="C611" s="1" t="s">
        <v>26</v>
      </c>
      <c r="D611" s="1" t="s">
        <v>35</v>
      </c>
      <c r="E611" s="1" t="s">
        <v>27</v>
      </c>
    </row>
    <row r="612" spans="1:5" ht="18" x14ac:dyDescent="0.35">
      <c r="A612" s="1" t="s">
        <v>654</v>
      </c>
      <c r="B612" s="1">
        <v>33</v>
      </c>
      <c r="C612" s="1" t="s">
        <v>26</v>
      </c>
      <c r="D612" s="1" t="s">
        <v>26</v>
      </c>
      <c r="E612" s="1" t="s">
        <v>41</v>
      </c>
    </row>
    <row r="613" spans="1:5" ht="18" x14ac:dyDescent="0.35">
      <c r="A613" s="1" t="s">
        <v>655</v>
      </c>
      <c r="B613" s="1">
        <v>18</v>
      </c>
      <c r="C613" s="1" t="s">
        <v>35</v>
      </c>
      <c r="D613" s="1" t="s">
        <v>26</v>
      </c>
      <c r="E613" s="1" t="s">
        <v>46</v>
      </c>
    </row>
    <row r="614" spans="1:5" ht="18" x14ac:dyDescent="0.35">
      <c r="A614" s="1" t="s">
        <v>656</v>
      </c>
      <c r="B614" s="1">
        <v>8</v>
      </c>
      <c r="C614" s="1" t="s">
        <v>26</v>
      </c>
      <c r="D614" s="1" t="s">
        <v>26</v>
      </c>
      <c r="E614" s="1" t="s">
        <v>27</v>
      </c>
    </row>
    <row r="615" spans="1:5" ht="18" x14ac:dyDescent="0.35">
      <c r="A615" s="1" t="s">
        <v>657</v>
      </c>
      <c r="B615" s="1">
        <v>48</v>
      </c>
      <c r="C615" s="1" t="s">
        <v>35</v>
      </c>
      <c r="D615" s="1" t="s">
        <v>35</v>
      </c>
      <c r="E615" s="1" t="s">
        <v>36</v>
      </c>
    </row>
    <row r="616" spans="1:5" ht="18" x14ac:dyDescent="0.35">
      <c r="A616" s="1" t="s">
        <v>658</v>
      </c>
      <c r="B616" s="1">
        <v>23</v>
      </c>
      <c r="C616" s="1" t="s">
        <v>35</v>
      </c>
      <c r="D616" s="1" t="s">
        <v>26</v>
      </c>
      <c r="E616" s="1" t="s">
        <v>36</v>
      </c>
    </row>
    <row r="617" spans="1:5" ht="18" x14ac:dyDescent="0.35">
      <c r="A617" s="1" t="s">
        <v>659</v>
      </c>
      <c r="B617" s="1">
        <v>45</v>
      </c>
      <c r="C617" s="1" t="s">
        <v>26</v>
      </c>
      <c r="D617" s="1" t="s">
        <v>26</v>
      </c>
      <c r="E617" s="1" t="s">
        <v>27</v>
      </c>
    </row>
    <row r="618" spans="1:5" ht="18" x14ac:dyDescent="0.35">
      <c r="A618" s="1" t="s">
        <v>660</v>
      </c>
      <c r="B618" s="1">
        <v>17</v>
      </c>
      <c r="C618" s="1" t="s">
        <v>35</v>
      </c>
      <c r="D618" s="1" t="s">
        <v>35</v>
      </c>
      <c r="E618" s="1" t="s">
        <v>41</v>
      </c>
    </row>
    <row r="619" spans="1:5" ht="18" x14ac:dyDescent="0.35">
      <c r="A619" s="2" t="s">
        <v>661</v>
      </c>
      <c r="B619" s="1">
        <v>23</v>
      </c>
      <c r="C619" s="1" t="s">
        <v>35</v>
      </c>
      <c r="D619" s="1" t="s">
        <v>35</v>
      </c>
      <c r="E619" s="1" t="s">
        <v>41</v>
      </c>
    </row>
    <row r="620" spans="1:5" ht="18" x14ac:dyDescent="0.35">
      <c r="A620" s="1" t="s">
        <v>662</v>
      </c>
      <c r="B620" s="1">
        <v>48</v>
      </c>
      <c r="C620" s="1" t="s">
        <v>35</v>
      </c>
      <c r="D620" s="1" t="s">
        <v>26</v>
      </c>
      <c r="E620" s="1" t="s">
        <v>46</v>
      </c>
    </row>
    <row r="621" spans="1:5" ht="18" x14ac:dyDescent="0.35">
      <c r="A621" s="1" t="s">
        <v>663</v>
      </c>
      <c r="B621" s="1">
        <v>48</v>
      </c>
      <c r="C621" s="1" t="s">
        <v>26</v>
      </c>
      <c r="D621" s="1" t="s">
        <v>35</v>
      </c>
      <c r="E621" s="1" t="s">
        <v>36</v>
      </c>
    </row>
    <row r="622" spans="1:5" ht="18" x14ac:dyDescent="0.35">
      <c r="A622" s="1" t="s">
        <v>664</v>
      </c>
      <c r="B622" s="1">
        <v>33</v>
      </c>
      <c r="C622" s="1" t="s">
        <v>26</v>
      </c>
      <c r="D622" s="1" t="s">
        <v>26</v>
      </c>
      <c r="E622" s="1" t="s">
        <v>46</v>
      </c>
    </row>
    <row r="623" spans="1:5" ht="18" x14ac:dyDescent="0.35">
      <c r="A623" s="1" t="s">
        <v>665</v>
      </c>
      <c r="B623" s="1">
        <v>36</v>
      </c>
      <c r="C623" s="1" t="s">
        <v>35</v>
      </c>
      <c r="D623" s="1" t="s">
        <v>35</v>
      </c>
      <c r="E623" s="1" t="s">
        <v>46</v>
      </c>
    </row>
    <row r="624" spans="1:5" ht="18" x14ac:dyDescent="0.35">
      <c r="A624" s="1" t="s">
        <v>666</v>
      </c>
      <c r="B624" s="1">
        <v>30</v>
      </c>
      <c r="C624" s="1" t="s">
        <v>35</v>
      </c>
      <c r="D624" s="1" t="s">
        <v>26</v>
      </c>
      <c r="E624" s="1" t="s">
        <v>27</v>
      </c>
    </row>
    <row r="625" spans="1:5" ht="18" x14ac:dyDescent="0.35">
      <c r="A625" s="1" t="s">
        <v>667</v>
      </c>
      <c r="B625" s="1">
        <v>11</v>
      </c>
      <c r="C625" s="1" t="s">
        <v>26</v>
      </c>
      <c r="D625" s="1" t="s">
        <v>35</v>
      </c>
      <c r="E625" s="1" t="s">
        <v>46</v>
      </c>
    </row>
    <row r="626" spans="1:5" ht="18" x14ac:dyDescent="0.35">
      <c r="A626" s="2" t="s">
        <v>668</v>
      </c>
      <c r="B626" s="1">
        <v>51</v>
      </c>
      <c r="C626" s="1" t="s">
        <v>26</v>
      </c>
      <c r="D626" s="1" t="s">
        <v>26</v>
      </c>
      <c r="E626" s="1" t="s">
        <v>41</v>
      </c>
    </row>
    <row r="627" spans="1:5" ht="18" x14ac:dyDescent="0.35">
      <c r="A627" s="1" t="s">
        <v>669</v>
      </c>
      <c r="B627" s="1">
        <v>17</v>
      </c>
      <c r="C627" s="1" t="s">
        <v>26</v>
      </c>
      <c r="D627" s="1" t="s">
        <v>26</v>
      </c>
      <c r="E627" s="1" t="s">
        <v>46</v>
      </c>
    </row>
    <row r="628" spans="1:5" ht="18" x14ac:dyDescent="0.35">
      <c r="A628" s="1" t="s">
        <v>670</v>
      </c>
      <c r="B628" s="1">
        <v>56</v>
      </c>
      <c r="C628" s="1" t="s">
        <v>26</v>
      </c>
      <c r="D628" s="1" t="s">
        <v>35</v>
      </c>
      <c r="E628" s="1" t="s">
        <v>46</v>
      </c>
    </row>
    <row r="629" spans="1:5" ht="18" x14ac:dyDescent="0.35">
      <c r="A629" s="1" t="s">
        <v>671</v>
      </c>
      <c r="B629" s="1">
        <v>9</v>
      </c>
      <c r="C629" s="1" t="s">
        <v>26</v>
      </c>
      <c r="D629" s="1" t="s">
        <v>35</v>
      </c>
      <c r="E629" s="1" t="s">
        <v>46</v>
      </c>
    </row>
    <row r="630" spans="1:5" ht="18" x14ac:dyDescent="0.35">
      <c r="A630" s="1" t="s">
        <v>672</v>
      </c>
      <c r="B630" s="1">
        <v>47</v>
      </c>
      <c r="C630" s="1" t="s">
        <v>35</v>
      </c>
      <c r="D630" s="1" t="s">
        <v>26</v>
      </c>
      <c r="E630" s="1" t="s">
        <v>41</v>
      </c>
    </row>
    <row r="631" spans="1:5" ht="18" x14ac:dyDescent="0.35">
      <c r="A631" s="1" t="s">
        <v>673</v>
      </c>
      <c r="B631" s="1">
        <v>15</v>
      </c>
      <c r="C631" s="1" t="s">
        <v>26</v>
      </c>
      <c r="D631" s="1" t="s">
        <v>35</v>
      </c>
      <c r="E631" s="1" t="s">
        <v>41</v>
      </c>
    </row>
    <row r="632" spans="1:5" ht="18" x14ac:dyDescent="0.35">
      <c r="A632" s="1" t="s">
        <v>674</v>
      </c>
      <c r="B632" s="1">
        <v>12</v>
      </c>
      <c r="C632" s="1" t="s">
        <v>26</v>
      </c>
      <c r="D632" s="1" t="s">
        <v>35</v>
      </c>
      <c r="E632" s="1" t="s">
        <v>41</v>
      </c>
    </row>
    <row r="633" spans="1:5" ht="18" x14ac:dyDescent="0.35">
      <c r="A633" s="1" t="s">
        <v>675</v>
      </c>
      <c r="B633" s="1">
        <v>21</v>
      </c>
      <c r="C633" s="1" t="s">
        <v>35</v>
      </c>
      <c r="D633" s="1" t="s">
        <v>35</v>
      </c>
      <c r="E633" s="1" t="s">
        <v>36</v>
      </c>
    </row>
    <row r="634" spans="1:5" ht="18" x14ac:dyDescent="0.35">
      <c r="A634" s="1" t="s">
        <v>676</v>
      </c>
      <c r="B634" s="1">
        <v>31</v>
      </c>
      <c r="C634" s="1" t="s">
        <v>35</v>
      </c>
      <c r="D634" s="1" t="s">
        <v>35</v>
      </c>
      <c r="E634" s="1" t="s">
        <v>36</v>
      </c>
    </row>
    <row r="635" spans="1:5" ht="18" x14ac:dyDescent="0.35">
      <c r="A635" s="1" t="s">
        <v>677</v>
      </c>
      <c r="B635" s="1">
        <v>18</v>
      </c>
      <c r="C635" s="1" t="s">
        <v>35</v>
      </c>
      <c r="D635" s="1" t="s">
        <v>26</v>
      </c>
      <c r="E635" s="1" t="s">
        <v>36</v>
      </c>
    </row>
    <row r="636" spans="1:5" ht="18" x14ac:dyDescent="0.35">
      <c r="A636" s="1" t="s">
        <v>678</v>
      </c>
      <c r="B636" s="1">
        <v>34</v>
      </c>
      <c r="C636" s="1" t="s">
        <v>35</v>
      </c>
      <c r="D636" s="1" t="s">
        <v>35</v>
      </c>
      <c r="E636" s="1" t="s">
        <v>41</v>
      </c>
    </row>
    <row r="637" spans="1:5" ht="18" x14ac:dyDescent="0.35">
      <c r="A637" s="1" t="s">
        <v>679</v>
      </c>
      <c r="B637" s="1">
        <v>16</v>
      </c>
      <c r="C637" s="1" t="s">
        <v>26</v>
      </c>
      <c r="D637" s="1" t="s">
        <v>26</v>
      </c>
      <c r="E637" s="1" t="s">
        <v>27</v>
      </c>
    </row>
    <row r="638" spans="1:5" ht="18" x14ac:dyDescent="0.35">
      <c r="A638" s="1" t="s">
        <v>680</v>
      </c>
      <c r="B638" s="1">
        <v>27</v>
      </c>
      <c r="C638" s="1" t="s">
        <v>35</v>
      </c>
      <c r="D638" s="1" t="s">
        <v>26</v>
      </c>
      <c r="E638" s="1" t="s">
        <v>41</v>
      </c>
    </row>
    <row r="639" spans="1:5" ht="18" x14ac:dyDescent="0.35">
      <c r="A639" s="1" t="s">
        <v>681</v>
      </c>
      <c r="B639" s="1">
        <v>17</v>
      </c>
      <c r="C639" s="1" t="s">
        <v>35</v>
      </c>
      <c r="D639" s="1" t="s">
        <v>26</v>
      </c>
      <c r="E639" s="1" t="s">
        <v>36</v>
      </c>
    </row>
    <row r="640" spans="1:5" ht="18" x14ac:dyDescent="0.35">
      <c r="A640" s="1" t="s">
        <v>682</v>
      </c>
      <c r="B640" s="1">
        <v>43</v>
      </c>
      <c r="C640" s="1" t="s">
        <v>26</v>
      </c>
      <c r="D640" s="1" t="s">
        <v>26</v>
      </c>
      <c r="E640" s="1" t="s">
        <v>46</v>
      </c>
    </row>
    <row r="641" spans="1:5" ht="18" x14ac:dyDescent="0.35">
      <c r="A641" s="1" t="s">
        <v>683</v>
      </c>
      <c r="B641" s="1">
        <v>47</v>
      </c>
      <c r="C641" s="1" t="s">
        <v>26</v>
      </c>
      <c r="D641" s="1" t="s">
        <v>26</v>
      </c>
      <c r="E641" s="1" t="s">
        <v>36</v>
      </c>
    </row>
    <row r="642" spans="1:5" ht="18" x14ac:dyDescent="0.35">
      <c r="A642" s="1" t="s">
        <v>684</v>
      </c>
      <c r="B642" s="1">
        <v>14</v>
      </c>
      <c r="C642" s="1" t="s">
        <v>26</v>
      </c>
      <c r="D642" s="1" t="s">
        <v>26</v>
      </c>
      <c r="E642" s="1" t="s">
        <v>27</v>
      </c>
    </row>
    <row r="643" spans="1:5" ht="18" x14ac:dyDescent="0.35">
      <c r="A643" s="1" t="s">
        <v>685</v>
      </c>
      <c r="B643" s="1">
        <v>44</v>
      </c>
      <c r="C643" s="1" t="s">
        <v>35</v>
      </c>
      <c r="D643" s="1" t="s">
        <v>35</v>
      </c>
      <c r="E643" s="1" t="s">
        <v>46</v>
      </c>
    </row>
    <row r="644" spans="1:5" ht="18" x14ac:dyDescent="0.35">
      <c r="A644" s="1" t="s">
        <v>686</v>
      </c>
      <c r="B644" s="1">
        <v>16</v>
      </c>
      <c r="C644" s="1" t="s">
        <v>26</v>
      </c>
      <c r="D644" s="1" t="s">
        <v>26</v>
      </c>
      <c r="E644" s="1" t="s">
        <v>27</v>
      </c>
    </row>
    <row r="645" spans="1:5" ht="18" x14ac:dyDescent="0.35">
      <c r="A645" s="1" t="s">
        <v>687</v>
      </c>
      <c r="B645" s="1">
        <v>7</v>
      </c>
      <c r="C645" s="1" t="s">
        <v>35</v>
      </c>
      <c r="D645" s="1" t="s">
        <v>26</v>
      </c>
      <c r="E645" s="1" t="s">
        <v>41</v>
      </c>
    </row>
    <row r="646" spans="1:5" ht="18" x14ac:dyDescent="0.35">
      <c r="A646" s="1" t="s">
        <v>688</v>
      </c>
      <c r="B646" s="1">
        <v>48</v>
      </c>
      <c r="C646" s="1" t="s">
        <v>26</v>
      </c>
      <c r="D646" s="1" t="s">
        <v>26</v>
      </c>
      <c r="E646" s="1" t="s">
        <v>27</v>
      </c>
    </row>
    <row r="647" spans="1:5" ht="18" x14ac:dyDescent="0.35">
      <c r="A647" s="1" t="s">
        <v>689</v>
      </c>
      <c r="B647" s="1">
        <v>23</v>
      </c>
      <c r="C647" s="1" t="s">
        <v>26</v>
      </c>
      <c r="D647" s="1" t="s">
        <v>26</v>
      </c>
      <c r="E647" s="1" t="s">
        <v>46</v>
      </c>
    </row>
    <row r="648" spans="1:5" ht="18" x14ac:dyDescent="0.35">
      <c r="A648" s="1" t="s">
        <v>690</v>
      </c>
      <c r="B648" s="1">
        <v>7</v>
      </c>
      <c r="C648" s="1" t="s">
        <v>26</v>
      </c>
      <c r="D648" s="1" t="s">
        <v>26</v>
      </c>
      <c r="E648" s="1" t="s">
        <v>41</v>
      </c>
    </row>
    <row r="649" spans="1:5" ht="18" x14ac:dyDescent="0.35">
      <c r="A649" s="1" t="s">
        <v>691</v>
      </c>
      <c r="B649" s="1">
        <v>13</v>
      </c>
      <c r="C649" s="1" t="s">
        <v>35</v>
      </c>
      <c r="D649" s="1" t="s">
        <v>35</v>
      </c>
      <c r="E649" s="1" t="s">
        <v>41</v>
      </c>
    </row>
    <row r="650" spans="1:5" ht="18" x14ac:dyDescent="0.35">
      <c r="A650" s="1" t="s">
        <v>692</v>
      </c>
      <c r="B650" s="1">
        <v>45</v>
      </c>
      <c r="C650" s="1" t="s">
        <v>26</v>
      </c>
      <c r="D650" s="1" t="s">
        <v>35</v>
      </c>
      <c r="E650" s="1" t="s">
        <v>46</v>
      </c>
    </row>
    <row r="651" spans="1:5" ht="18" x14ac:dyDescent="0.35">
      <c r="A651" s="1" t="s">
        <v>693</v>
      </c>
      <c r="B651" s="1">
        <v>17</v>
      </c>
      <c r="C651" s="1" t="s">
        <v>35</v>
      </c>
      <c r="D651" s="1" t="s">
        <v>26</v>
      </c>
      <c r="E651" s="1" t="s">
        <v>27</v>
      </c>
    </row>
    <row r="652" spans="1:5" ht="18" x14ac:dyDescent="0.35">
      <c r="A652" s="1" t="s">
        <v>694</v>
      </c>
      <c r="B652" s="1">
        <v>10</v>
      </c>
      <c r="C652" s="1" t="s">
        <v>26</v>
      </c>
      <c r="D652" s="1" t="s">
        <v>35</v>
      </c>
      <c r="E652" s="1" t="s">
        <v>27</v>
      </c>
    </row>
    <row r="653" spans="1:5" ht="18" x14ac:dyDescent="0.35">
      <c r="A653" s="1" t="s">
        <v>695</v>
      </c>
      <c r="B653" s="1">
        <v>40</v>
      </c>
      <c r="C653" s="1" t="s">
        <v>35</v>
      </c>
      <c r="D653" s="1" t="s">
        <v>35</v>
      </c>
      <c r="E653" s="1" t="s">
        <v>46</v>
      </c>
    </row>
    <row r="654" spans="1:5" ht="18" x14ac:dyDescent="0.35">
      <c r="A654" s="1" t="s">
        <v>696</v>
      </c>
      <c r="B654" s="1">
        <v>57</v>
      </c>
      <c r="C654" s="1" t="s">
        <v>35</v>
      </c>
      <c r="D654" s="1" t="s">
        <v>26</v>
      </c>
      <c r="E654" s="1" t="s">
        <v>46</v>
      </c>
    </row>
    <row r="655" spans="1:5" ht="18" x14ac:dyDescent="0.35">
      <c r="A655" s="1" t="s">
        <v>697</v>
      </c>
      <c r="B655" s="1">
        <v>13</v>
      </c>
      <c r="C655" s="1" t="s">
        <v>35</v>
      </c>
      <c r="D655" s="1" t="s">
        <v>26</v>
      </c>
      <c r="E655" s="1" t="s">
        <v>46</v>
      </c>
    </row>
    <row r="656" spans="1:5" ht="18" x14ac:dyDescent="0.35">
      <c r="A656" s="1" t="s">
        <v>698</v>
      </c>
      <c r="B656" s="1">
        <v>13</v>
      </c>
      <c r="C656" s="1" t="s">
        <v>26</v>
      </c>
      <c r="D656" s="1" t="s">
        <v>35</v>
      </c>
      <c r="E656" s="1" t="s">
        <v>41</v>
      </c>
    </row>
    <row r="657" spans="1:5" ht="18" x14ac:dyDescent="0.35">
      <c r="A657" s="1" t="s">
        <v>699</v>
      </c>
      <c r="B657" s="1">
        <v>34</v>
      </c>
      <c r="C657" s="1" t="s">
        <v>35</v>
      </c>
      <c r="D657" s="1" t="s">
        <v>26</v>
      </c>
      <c r="E657" s="1" t="s">
        <v>27</v>
      </c>
    </row>
    <row r="658" spans="1:5" ht="18" x14ac:dyDescent="0.35">
      <c r="A658" s="1" t="s">
        <v>700</v>
      </c>
      <c r="B658" s="1">
        <v>27</v>
      </c>
      <c r="C658" s="1" t="s">
        <v>35</v>
      </c>
      <c r="D658" s="1" t="s">
        <v>35</v>
      </c>
      <c r="E658" s="1" t="s">
        <v>46</v>
      </c>
    </row>
    <row r="659" spans="1:5" ht="18" x14ac:dyDescent="0.35">
      <c r="A659" s="1" t="s">
        <v>701</v>
      </c>
      <c r="B659" s="1">
        <v>5</v>
      </c>
      <c r="C659" s="1" t="s">
        <v>35</v>
      </c>
      <c r="D659" s="1" t="s">
        <v>35</v>
      </c>
      <c r="E659" s="1" t="s">
        <v>36</v>
      </c>
    </row>
    <row r="660" spans="1:5" ht="18" x14ac:dyDescent="0.35">
      <c r="A660" s="1" t="s">
        <v>702</v>
      </c>
      <c r="B660" s="1">
        <v>50</v>
      </c>
      <c r="C660" s="1" t="s">
        <v>35</v>
      </c>
      <c r="D660" s="1" t="s">
        <v>35</v>
      </c>
      <c r="E660" s="1" t="s">
        <v>41</v>
      </c>
    </row>
    <row r="661" spans="1:5" ht="18" x14ac:dyDescent="0.35">
      <c r="A661" s="1" t="s">
        <v>703</v>
      </c>
      <c r="B661" s="1">
        <v>6</v>
      </c>
      <c r="C661" s="1" t="s">
        <v>26</v>
      </c>
      <c r="D661" s="1" t="s">
        <v>26</v>
      </c>
      <c r="E661" s="1" t="s">
        <v>46</v>
      </c>
    </row>
    <row r="662" spans="1:5" ht="18" x14ac:dyDescent="0.35">
      <c r="A662" s="1" t="s">
        <v>704</v>
      </c>
      <c r="B662" s="1">
        <v>30</v>
      </c>
      <c r="C662" s="1" t="s">
        <v>35</v>
      </c>
      <c r="D662" s="1" t="s">
        <v>35</v>
      </c>
      <c r="E662" s="1" t="s">
        <v>46</v>
      </c>
    </row>
    <row r="663" spans="1:5" ht="18" x14ac:dyDescent="0.35">
      <c r="A663" s="1" t="s">
        <v>705</v>
      </c>
      <c r="B663" s="1">
        <v>39</v>
      </c>
      <c r="C663" s="1" t="s">
        <v>35</v>
      </c>
      <c r="D663" s="1" t="s">
        <v>35</v>
      </c>
      <c r="E663" s="1" t="s">
        <v>46</v>
      </c>
    </row>
    <row r="664" spans="1:5" ht="18" x14ac:dyDescent="0.35">
      <c r="A664" s="1" t="s">
        <v>706</v>
      </c>
      <c r="B664" s="1">
        <v>49</v>
      </c>
      <c r="C664" s="1" t="s">
        <v>26</v>
      </c>
      <c r="D664" s="1" t="s">
        <v>35</v>
      </c>
      <c r="E664" s="1" t="s">
        <v>36</v>
      </c>
    </row>
    <row r="665" spans="1:5" ht="18" x14ac:dyDescent="0.35">
      <c r="A665" s="1" t="s">
        <v>707</v>
      </c>
      <c r="B665" s="1">
        <v>32</v>
      </c>
      <c r="C665" s="1" t="s">
        <v>26</v>
      </c>
      <c r="D665" s="1" t="s">
        <v>26</v>
      </c>
      <c r="E665" s="1" t="s">
        <v>36</v>
      </c>
    </row>
    <row r="666" spans="1:5" ht="18" x14ac:dyDescent="0.35">
      <c r="A666" s="1" t="s">
        <v>708</v>
      </c>
      <c r="B666" s="1">
        <v>42</v>
      </c>
      <c r="C666" s="1" t="s">
        <v>35</v>
      </c>
      <c r="D666" s="1" t="s">
        <v>26</v>
      </c>
      <c r="E666" s="1" t="s">
        <v>41</v>
      </c>
    </row>
    <row r="667" spans="1:5" ht="18" x14ac:dyDescent="0.35">
      <c r="A667" s="1" t="s">
        <v>709</v>
      </c>
      <c r="B667" s="1">
        <v>22</v>
      </c>
      <c r="C667" s="1" t="s">
        <v>35</v>
      </c>
      <c r="D667" s="1" t="s">
        <v>35</v>
      </c>
      <c r="E667" s="1" t="s">
        <v>41</v>
      </c>
    </row>
    <row r="668" spans="1:5" ht="18" x14ac:dyDescent="0.35">
      <c r="A668" s="1" t="s">
        <v>710</v>
      </c>
      <c r="B668" s="1">
        <v>7</v>
      </c>
      <c r="C668" s="1" t="s">
        <v>26</v>
      </c>
      <c r="D668" s="1" t="s">
        <v>35</v>
      </c>
      <c r="E668" s="1" t="s">
        <v>41</v>
      </c>
    </row>
    <row r="669" spans="1:5" ht="18" x14ac:dyDescent="0.35">
      <c r="A669" s="1" t="s">
        <v>711</v>
      </c>
      <c r="B669" s="1">
        <v>35</v>
      </c>
      <c r="C669" s="1" t="s">
        <v>35</v>
      </c>
      <c r="D669" s="1" t="s">
        <v>35</v>
      </c>
      <c r="E669" s="1" t="s">
        <v>27</v>
      </c>
    </row>
    <row r="670" spans="1:5" ht="18" x14ac:dyDescent="0.35">
      <c r="A670" s="1" t="s">
        <v>712</v>
      </c>
      <c r="B670" s="1">
        <v>21</v>
      </c>
      <c r="C670" s="1" t="s">
        <v>35</v>
      </c>
      <c r="D670" s="1" t="s">
        <v>35</v>
      </c>
      <c r="E670" s="1" t="s">
        <v>41</v>
      </c>
    </row>
    <row r="671" spans="1:5" ht="18" x14ac:dyDescent="0.35">
      <c r="A671" s="1" t="s">
        <v>713</v>
      </c>
      <c r="B671" s="1">
        <v>19</v>
      </c>
      <c r="C671" s="1" t="s">
        <v>26</v>
      </c>
      <c r="D671" s="1" t="s">
        <v>35</v>
      </c>
      <c r="E671" s="1" t="s">
        <v>27</v>
      </c>
    </row>
    <row r="672" spans="1:5" ht="18" x14ac:dyDescent="0.35">
      <c r="A672" s="1" t="s">
        <v>714</v>
      </c>
      <c r="B672" s="1">
        <v>5</v>
      </c>
      <c r="C672" s="1" t="s">
        <v>35</v>
      </c>
      <c r="D672" s="1" t="s">
        <v>26</v>
      </c>
      <c r="E672" s="1" t="s">
        <v>36</v>
      </c>
    </row>
    <row r="673" spans="1:5" ht="18" x14ac:dyDescent="0.35">
      <c r="A673" s="1" t="s">
        <v>715</v>
      </c>
      <c r="B673" s="1">
        <v>40</v>
      </c>
      <c r="C673" s="1" t="s">
        <v>35</v>
      </c>
      <c r="D673" s="1" t="s">
        <v>35</v>
      </c>
      <c r="E673" s="1" t="s">
        <v>41</v>
      </c>
    </row>
    <row r="674" spans="1:5" ht="18" x14ac:dyDescent="0.35">
      <c r="A674" s="1" t="s">
        <v>716</v>
      </c>
      <c r="B674" s="1">
        <v>51</v>
      </c>
      <c r="C674" s="1" t="s">
        <v>35</v>
      </c>
      <c r="D674" s="1" t="s">
        <v>35</v>
      </c>
      <c r="E674" s="1" t="s">
        <v>27</v>
      </c>
    </row>
    <row r="675" spans="1:5" ht="18" x14ac:dyDescent="0.35">
      <c r="A675" s="1" t="s">
        <v>717</v>
      </c>
      <c r="B675" s="1">
        <v>16</v>
      </c>
      <c r="C675" s="1" t="s">
        <v>26</v>
      </c>
      <c r="D675" s="1" t="s">
        <v>26</v>
      </c>
      <c r="E675" s="1" t="s">
        <v>27</v>
      </c>
    </row>
    <row r="676" spans="1:5" ht="18" x14ac:dyDescent="0.35">
      <c r="A676" s="1" t="s">
        <v>718</v>
      </c>
      <c r="B676" s="1">
        <v>57</v>
      </c>
      <c r="C676" s="1" t="s">
        <v>26</v>
      </c>
      <c r="D676" s="1" t="s">
        <v>26</v>
      </c>
      <c r="E676" s="1" t="s">
        <v>27</v>
      </c>
    </row>
    <row r="677" spans="1:5" ht="18" x14ac:dyDescent="0.35">
      <c r="A677" s="1" t="s">
        <v>719</v>
      </c>
      <c r="B677" s="1">
        <v>41</v>
      </c>
      <c r="C677" s="1" t="s">
        <v>35</v>
      </c>
      <c r="D677" s="1" t="s">
        <v>35</v>
      </c>
      <c r="E677" s="1" t="s">
        <v>36</v>
      </c>
    </row>
    <row r="678" spans="1:5" ht="18" x14ac:dyDescent="0.35">
      <c r="A678" s="1" t="s">
        <v>720</v>
      </c>
      <c r="B678" s="1">
        <v>38</v>
      </c>
      <c r="C678" s="1" t="s">
        <v>35</v>
      </c>
      <c r="D678" s="1" t="s">
        <v>26</v>
      </c>
      <c r="E678" s="1" t="s">
        <v>41</v>
      </c>
    </row>
    <row r="679" spans="1:5" ht="18" x14ac:dyDescent="0.35">
      <c r="A679" s="1" t="s">
        <v>721</v>
      </c>
      <c r="B679" s="1">
        <v>14</v>
      </c>
      <c r="C679" s="1" t="s">
        <v>35</v>
      </c>
      <c r="D679" s="1" t="s">
        <v>35</v>
      </c>
      <c r="E679" s="1" t="s">
        <v>41</v>
      </c>
    </row>
    <row r="680" spans="1:5" ht="18" x14ac:dyDescent="0.35">
      <c r="A680" s="1" t="s">
        <v>722</v>
      </c>
      <c r="B680" s="1">
        <v>7</v>
      </c>
      <c r="C680" s="1" t="s">
        <v>35</v>
      </c>
      <c r="D680" s="1" t="s">
        <v>35</v>
      </c>
      <c r="E680" s="1" t="s">
        <v>27</v>
      </c>
    </row>
    <row r="681" spans="1:5" ht="18" x14ac:dyDescent="0.35">
      <c r="A681" s="1" t="s">
        <v>723</v>
      </c>
      <c r="B681" s="1">
        <v>38</v>
      </c>
      <c r="C681" s="1" t="s">
        <v>26</v>
      </c>
      <c r="D681" s="1" t="s">
        <v>35</v>
      </c>
      <c r="E681" s="1" t="s">
        <v>36</v>
      </c>
    </row>
    <row r="682" spans="1:5" ht="18" x14ac:dyDescent="0.35">
      <c r="A682" s="1" t="s">
        <v>724</v>
      </c>
      <c r="B682" s="1">
        <v>40</v>
      </c>
      <c r="C682" s="1" t="s">
        <v>35</v>
      </c>
      <c r="D682" s="1" t="s">
        <v>26</v>
      </c>
      <c r="E682" s="1" t="s">
        <v>27</v>
      </c>
    </row>
    <row r="683" spans="1:5" ht="18" x14ac:dyDescent="0.35">
      <c r="A683" s="1" t="s">
        <v>725</v>
      </c>
      <c r="B683" s="1">
        <v>20</v>
      </c>
      <c r="C683" s="1" t="s">
        <v>35</v>
      </c>
      <c r="D683" s="1" t="s">
        <v>35</v>
      </c>
      <c r="E683" s="1" t="s">
        <v>36</v>
      </c>
    </row>
    <row r="684" spans="1:5" ht="18" x14ac:dyDescent="0.35">
      <c r="A684" s="1" t="s">
        <v>726</v>
      </c>
      <c r="B684" s="1">
        <v>55</v>
      </c>
      <c r="C684" s="1" t="s">
        <v>35</v>
      </c>
      <c r="D684" s="1" t="s">
        <v>26</v>
      </c>
      <c r="E684" s="1" t="s">
        <v>41</v>
      </c>
    </row>
    <row r="685" spans="1:5" ht="18" x14ac:dyDescent="0.35">
      <c r="A685" s="1" t="s">
        <v>727</v>
      </c>
      <c r="B685" s="1">
        <v>25</v>
      </c>
      <c r="C685" s="1" t="s">
        <v>35</v>
      </c>
      <c r="D685" s="1" t="s">
        <v>26</v>
      </c>
      <c r="E685" s="1" t="s">
        <v>36</v>
      </c>
    </row>
    <row r="686" spans="1:5" ht="18" x14ac:dyDescent="0.35">
      <c r="A686" s="1" t="s">
        <v>728</v>
      </c>
      <c r="B686" s="1">
        <v>21</v>
      </c>
      <c r="C686" s="1" t="s">
        <v>35</v>
      </c>
      <c r="D686" s="1" t="s">
        <v>35</v>
      </c>
      <c r="E686" s="1" t="s">
        <v>46</v>
      </c>
    </row>
    <row r="687" spans="1:5" ht="18" x14ac:dyDescent="0.35">
      <c r="A687" s="1" t="s">
        <v>729</v>
      </c>
      <c r="B687" s="1">
        <v>23</v>
      </c>
      <c r="C687" s="1" t="s">
        <v>26</v>
      </c>
      <c r="D687" s="1" t="s">
        <v>26</v>
      </c>
      <c r="E687" s="1" t="s">
        <v>46</v>
      </c>
    </row>
    <row r="688" spans="1:5" ht="18" x14ac:dyDescent="0.35">
      <c r="A688" s="1" t="s">
        <v>730</v>
      </c>
      <c r="B688" s="1">
        <v>56</v>
      </c>
      <c r="C688" s="1" t="s">
        <v>26</v>
      </c>
      <c r="D688" s="1" t="s">
        <v>35</v>
      </c>
      <c r="E688" s="1" t="s">
        <v>46</v>
      </c>
    </row>
    <row r="689" spans="1:5" ht="18" x14ac:dyDescent="0.35">
      <c r="A689" s="1" t="s">
        <v>731</v>
      </c>
      <c r="B689" s="1">
        <v>5</v>
      </c>
      <c r="C689" s="1" t="s">
        <v>35</v>
      </c>
      <c r="D689" s="1" t="s">
        <v>26</v>
      </c>
      <c r="E689" s="1" t="s">
        <v>46</v>
      </c>
    </row>
    <row r="690" spans="1:5" ht="18" x14ac:dyDescent="0.35">
      <c r="A690" s="1" t="s">
        <v>732</v>
      </c>
      <c r="B690" s="1">
        <v>36</v>
      </c>
      <c r="C690" s="1" t="s">
        <v>26</v>
      </c>
      <c r="D690" s="1" t="s">
        <v>35</v>
      </c>
      <c r="E690" s="1" t="s">
        <v>36</v>
      </c>
    </row>
    <row r="691" spans="1:5" ht="18" x14ac:dyDescent="0.35">
      <c r="A691" s="1" t="s">
        <v>733</v>
      </c>
      <c r="B691" s="1">
        <v>34</v>
      </c>
      <c r="C691" s="1" t="s">
        <v>35</v>
      </c>
      <c r="D691" s="1" t="s">
        <v>26</v>
      </c>
      <c r="E691" s="1" t="s">
        <v>41</v>
      </c>
    </row>
    <row r="692" spans="1:5" ht="18" x14ac:dyDescent="0.35">
      <c r="A692" s="1" t="s">
        <v>734</v>
      </c>
      <c r="B692" s="1">
        <v>7</v>
      </c>
      <c r="C692" s="1" t="s">
        <v>26</v>
      </c>
      <c r="D692" s="1" t="s">
        <v>35</v>
      </c>
      <c r="E692" s="1" t="s">
        <v>41</v>
      </c>
    </row>
    <row r="693" spans="1:5" ht="18" x14ac:dyDescent="0.35">
      <c r="A693" s="1" t="s">
        <v>735</v>
      </c>
      <c r="B693" s="1">
        <v>43</v>
      </c>
      <c r="C693" s="1" t="s">
        <v>26</v>
      </c>
      <c r="D693" s="1" t="s">
        <v>35</v>
      </c>
      <c r="E693" s="1" t="s">
        <v>36</v>
      </c>
    </row>
    <row r="694" spans="1:5" ht="18" x14ac:dyDescent="0.35">
      <c r="A694" s="1" t="s">
        <v>736</v>
      </c>
      <c r="B694" s="1">
        <v>52</v>
      </c>
      <c r="C694" s="1" t="s">
        <v>26</v>
      </c>
      <c r="D694" s="1" t="s">
        <v>35</v>
      </c>
      <c r="E694" s="1" t="s">
        <v>27</v>
      </c>
    </row>
    <row r="695" spans="1:5" ht="18" x14ac:dyDescent="0.35">
      <c r="A695" s="1" t="s">
        <v>737</v>
      </c>
      <c r="B695" s="1">
        <v>39</v>
      </c>
      <c r="C695" s="1" t="s">
        <v>26</v>
      </c>
      <c r="D695" s="1" t="s">
        <v>26</v>
      </c>
      <c r="E695" s="1" t="s">
        <v>36</v>
      </c>
    </row>
    <row r="696" spans="1:5" ht="18" x14ac:dyDescent="0.35">
      <c r="A696" s="1" t="s">
        <v>738</v>
      </c>
      <c r="B696" s="1">
        <v>26</v>
      </c>
      <c r="C696" s="1" t="s">
        <v>35</v>
      </c>
      <c r="D696" s="1" t="s">
        <v>26</v>
      </c>
      <c r="E696" s="1" t="s">
        <v>27</v>
      </c>
    </row>
    <row r="697" spans="1:5" ht="18" x14ac:dyDescent="0.35">
      <c r="A697" s="1" t="s">
        <v>739</v>
      </c>
      <c r="B697" s="1">
        <v>49</v>
      </c>
      <c r="C697" s="1" t="s">
        <v>26</v>
      </c>
      <c r="D697" s="1" t="s">
        <v>26</v>
      </c>
      <c r="E697" s="1" t="s">
        <v>27</v>
      </c>
    </row>
    <row r="698" spans="1:5" ht="18" x14ac:dyDescent="0.35">
      <c r="A698" s="1" t="s">
        <v>740</v>
      </c>
      <c r="B698" s="1">
        <v>42</v>
      </c>
      <c r="C698" s="1" t="s">
        <v>35</v>
      </c>
      <c r="D698" s="1" t="s">
        <v>26</v>
      </c>
      <c r="E698" s="1" t="s">
        <v>41</v>
      </c>
    </row>
    <row r="699" spans="1:5" ht="18" x14ac:dyDescent="0.35">
      <c r="A699" s="1" t="s">
        <v>741</v>
      </c>
      <c r="B699" s="1">
        <v>54</v>
      </c>
      <c r="C699" s="1" t="s">
        <v>26</v>
      </c>
      <c r="D699" s="1" t="s">
        <v>26</v>
      </c>
      <c r="E699" s="1" t="s">
        <v>46</v>
      </c>
    </row>
    <row r="700" spans="1:5" ht="18" x14ac:dyDescent="0.35">
      <c r="A700" s="1" t="s">
        <v>742</v>
      </c>
      <c r="B700" s="1">
        <v>17</v>
      </c>
      <c r="C700" s="1" t="s">
        <v>26</v>
      </c>
      <c r="D700" s="1" t="s">
        <v>26</v>
      </c>
      <c r="E700" s="1" t="s">
        <v>46</v>
      </c>
    </row>
    <row r="701" spans="1:5" ht="18" x14ac:dyDescent="0.35">
      <c r="A701" s="1" t="s">
        <v>743</v>
      </c>
      <c r="B701" s="1">
        <v>52</v>
      </c>
      <c r="C701" s="1" t="s">
        <v>35</v>
      </c>
      <c r="D701" s="1" t="s">
        <v>35</v>
      </c>
      <c r="E701" s="1" t="s">
        <v>36</v>
      </c>
    </row>
    <row r="702" spans="1:5" ht="18" x14ac:dyDescent="0.35">
      <c r="A702" s="1" t="s">
        <v>744</v>
      </c>
      <c r="B702" s="1">
        <v>6</v>
      </c>
      <c r="C702" s="1" t="s">
        <v>26</v>
      </c>
      <c r="D702" s="1" t="s">
        <v>26</v>
      </c>
      <c r="E702" s="1" t="s">
        <v>41</v>
      </c>
    </row>
    <row r="703" spans="1:5" ht="18" x14ac:dyDescent="0.35">
      <c r="A703" s="1" t="s">
        <v>745</v>
      </c>
      <c r="B703" s="1">
        <v>46</v>
      </c>
      <c r="C703" s="1" t="s">
        <v>35</v>
      </c>
      <c r="D703" s="1" t="s">
        <v>35</v>
      </c>
      <c r="E703" s="1" t="s">
        <v>27</v>
      </c>
    </row>
    <row r="704" spans="1:5" ht="18" x14ac:dyDescent="0.35">
      <c r="A704" s="1">
        <v>75890409</v>
      </c>
      <c r="B704" s="1">
        <v>34</v>
      </c>
      <c r="C704" s="1" t="s">
        <v>35</v>
      </c>
      <c r="D704" s="1" t="s">
        <v>26</v>
      </c>
      <c r="E704" s="1" t="s">
        <v>36</v>
      </c>
    </row>
    <row r="705" spans="1:5" ht="18" x14ac:dyDescent="0.35">
      <c r="A705" s="1" t="s">
        <v>746</v>
      </c>
      <c r="B705" s="1">
        <v>60</v>
      </c>
      <c r="C705" s="1" t="s">
        <v>26</v>
      </c>
      <c r="D705" s="1" t="s">
        <v>26</v>
      </c>
      <c r="E705" s="1" t="s">
        <v>46</v>
      </c>
    </row>
    <row r="706" spans="1:5" ht="18" x14ac:dyDescent="0.35">
      <c r="A706" s="1" t="s">
        <v>747</v>
      </c>
      <c r="B706" s="1">
        <v>60</v>
      </c>
      <c r="C706" s="1" t="s">
        <v>35</v>
      </c>
      <c r="D706" s="1" t="s">
        <v>26</v>
      </c>
      <c r="E706" s="1" t="s">
        <v>27</v>
      </c>
    </row>
    <row r="707" spans="1:5" ht="18" x14ac:dyDescent="0.35">
      <c r="A707" s="1" t="s">
        <v>748</v>
      </c>
      <c r="B707" s="1">
        <v>36</v>
      </c>
      <c r="C707" s="1" t="s">
        <v>35</v>
      </c>
      <c r="D707" s="1" t="s">
        <v>35</v>
      </c>
      <c r="E707" s="1" t="s">
        <v>36</v>
      </c>
    </row>
    <row r="708" spans="1:5" ht="18" x14ac:dyDescent="0.35">
      <c r="A708" s="1" t="s">
        <v>749</v>
      </c>
      <c r="B708" s="1">
        <v>54</v>
      </c>
      <c r="C708" s="1" t="s">
        <v>35</v>
      </c>
      <c r="D708" s="1" t="s">
        <v>35</v>
      </c>
      <c r="E708" s="1" t="s">
        <v>36</v>
      </c>
    </row>
    <row r="709" spans="1:5" ht="18" x14ac:dyDescent="0.35">
      <c r="A709" s="1" t="s">
        <v>750</v>
      </c>
      <c r="B709" s="1">
        <v>52</v>
      </c>
      <c r="C709" s="1" t="s">
        <v>35</v>
      </c>
      <c r="D709" s="1" t="s">
        <v>35</v>
      </c>
      <c r="E709" s="1" t="s">
        <v>41</v>
      </c>
    </row>
    <row r="710" spans="1:5" ht="18" x14ac:dyDescent="0.35">
      <c r="A710" s="1" t="s">
        <v>751</v>
      </c>
      <c r="B710" s="1">
        <v>22</v>
      </c>
      <c r="C710" s="1" t="s">
        <v>35</v>
      </c>
      <c r="D710" s="1" t="s">
        <v>35</v>
      </c>
      <c r="E710" s="1" t="s">
        <v>27</v>
      </c>
    </row>
    <row r="711" spans="1:5" ht="18" x14ac:dyDescent="0.35">
      <c r="A711" s="1" t="s">
        <v>752</v>
      </c>
      <c r="B711" s="1">
        <v>35</v>
      </c>
      <c r="C711" s="1" t="s">
        <v>35</v>
      </c>
      <c r="D711" s="1" t="s">
        <v>26</v>
      </c>
      <c r="E711" s="1" t="s">
        <v>46</v>
      </c>
    </row>
    <row r="712" spans="1:5" ht="18" x14ac:dyDescent="0.35">
      <c r="A712" s="1" t="s">
        <v>753</v>
      </c>
      <c r="B712" s="1">
        <v>30</v>
      </c>
      <c r="C712" s="1" t="s">
        <v>35</v>
      </c>
      <c r="D712" s="1" t="s">
        <v>26</v>
      </c>
      <c r="E712" s="1" t="s">
        <v>36</v>
      </c>
    </row>
    <row r="713" spans="1:5" ht="18" x14ac:dyDescent="0.35">
      <c r="A713" s="1" t="s">
        <v>754</v>
      </c>
      <c r="B713" s="1">
        <v>33</v>
      </c>
      <c r="C713" s="1" t="s">
        <v>26</v>
      </c>
      <c r="D713" s="1" t="s">
        <v>26</v>
      </c>
      <c r="E713" s="1" t="s">
        <v>27</v>
      </c>
    </row>
    <row r="714" spans="1:5" ht="18" x14ac:dyDescent="0.35">
      <c r="A714" s="1" t="s">
        <v>755</v>
      </c>
      <c r="B714" s="1">
        <v>25</v>
      </c>
      <c r="C714" s="1" t="s">
        <v>35</v>
      </c>
      <c r="D714" s="1" t="s">
        <v>26</v>
      </c>
      <c r="E714" s="1" t="s">
        <v>27</v>
      </c>
    </row>
    <row r="715" spans="1:5" ht="18" x14ac:dyDescent="0.35">
      <c r="A715" s="1" t="s">
        <v>756</v>
      </c>
      <c r="B715" s="1">
        <v>22</v>
      </c>
      <c r="C715" s="1" t="s">
        <v>26</v>
      </c>
      <c r="D715" s="1" t="s">
        <v>35</v>
      </c>
      <c r="E715" s="1" t="s">
        <v>36</v>
      </c>
    </row>
    <row r="716" spans="1:5" ht="18" x14ac:dyDescent="0.35">
      <c r="A716" s="1" t="s">
        <v>757</v>
      </c>
      <c r="B716" s="1">
        <v>27</v>
      </c>
      <c r="C716" s="1" t="s">
        <v>35</v>
      </c>
      <c r="D716" s="1" t="s">
        <v>26</v>
      </c>
      <c r="E716" s="1" t="s">
        <v>41</v>
      </c>
    </row>
    <row r="717" spans="1:5" ht="18" x14ac:dyDescent="0.35">
      <c r="A717" s="1" t="s">
        <v>758</v>
      </c>
      <c r="B717" s="1">
        <v>46</v>
      </c>
      <c r="C717" s="1" t="s">
        <v>35</v>
      </c>
      <c r="D717" s="1" t="s">
        <v>35</v>
      </c>
      <c r="E717" s="1" t="s">
        <v>41</v>
      </c>
    </row>
    <row r="718" spans="1:5" ht="18" x14ac:dyDescent="0.35">
      <c r="A718" s="1" t="s">
        <v>759</v>
      </c>
      <c r="B718" s="1">
        <v>39</v>
      </c>
      <c r="C718" s="1" t="s">
        <v>26</v>
      </c>
      <c r="D718" s="1" t="s">
        <v>26</v>
      </c>
      <c r="E718" s="1" t="s">
        <v>27</v>
      </c>
    </row>
    <row r="719" spans="1:5" ht="18" x14ac:dyDescent="0.35">
      <c r="A719" s="1" t="s">
        <v>760</v>
      </c>
      <c r="B719" s="1">
        <v>40</v>
      </c>
      <c r="C719" s="1" t="s">
        <v>26</v>
      </c>
      <c r="D719" s="1" t="s">
        <v>35</v>
      </c>
      <c r="E719" s="1" t="s">
        <v>41</v>
      </c>
    </row>
    <row r="720" spans="1:5" ht="18" x14ac:dyDescent="0.35">
      <c r="A720" s="1" t="s">
        <v>761</v>
      </c>
      <c r="B720" s="1">
        <v>57</v>
      </c>
      <c r="C720" s="1" t="s">
        <v>26</v>
      </c>
      <c r="D720" s="1" t="s">
        <v>35</v>
      </c>
      <c r="E720" s="1" t="s">
        <v>46</v>
      </c>
    </row>
    <row r="721" spans="1:5" ht="18" x14ac:dyDescent="0.35">
      <c r="A721" s="1" t="s">
        <v>762</v>
      </c>
      <c r="B721" s="1">
        <v>35</v>
      </c>
      <c r="C721" s="1" t="s">
        <v>26</v>
      </c>
      <c r="D721" s="1" t="s">
        <v>26</v>
      </c>
      <c r="E721" s="1" t="s">
        <v>27</v>
      </c>
    </row>
    <row r="722" spans="1:5" ht="18" x14ac:dyDescent="0.35">
      <c r="A722" s="1" t="s">
        <v>763</v>
      </c>
      <c r="B722" s="1">
        <v>23</v>
      </c>
      <c r="C722" s="1" t="s">
        <v>35</v>
      </c>
      <c r="D722" s="1" t="s">
        <v>26</v>
      </c>
      <c r="E722" s="1" t="s">
        <v>36</v>
      </c>
    </row>
    <row r="723" spans="1:5" ht="18" x14ac:dyDescent="0.35">
      <c r="A723" s="1" t="s">
        <v>764</v>
      </c>
      <c r="B723" s="1">
        <v>39</v>
      </c>
      <c r="C723" s="1" t="s">
        <v>26</v>
      </c>
      <c r="D723" s="1" t="s">
        <v>26</v>
      </c>
      <c r="E723" s="1" t="s">
        <v>41</v>
      </c>
    </row>
    <row r="724" spans="1:5" ht="18" x14ac:dyDescent="0.35">
      <c r="A724" s="1" t="s">
        <v>765</v>
      </c>
      <c r="B724" s="1">
        <v>59</v>
      </c>
      <c r="C724" s="1" t="s">
        <v>26</v>
      </c>
      <c r="D724" s="1" t="s">
        <v>26</v>
      </c>
      <c r="E724" s="1" t="s">
        <v>46</v>
      </c>
    </row>
    <row r="725" spans="1:5" ht="18" x14ac:dyDescent="0.35">
      <c r="A725" s="1" t="s">
        <v>766</v>
      </c>
      <c r="B725" s="1">
        <v>22</v>
      </c>
      <c r="C725" s="1" t="s">
        <v>26</v>
      </c>
      <c r="D725" s="1" t="s">
        <v>35</v>
      </c>
      <c r="E725" s="1" t="s">
        <v>46</v>
      </c>
    </row>
    <row r="726" spans="1:5" ht="18" x14ac:dyDescent="0.35">
      <c r="A726" s="1" t="s">
        <v>767</v>
      </c>
      <c r="B726" s="1">
        <v>60</v>
      </c>
      <c r="C726" s="1" t="s">
        <v>35</v>
      </c>
      <c r="D726" s="1" t="s">
        <v>26</v>
      </c>
      <c r="E726" s="1" t="s">
        <v>41</v>
      </c>
    </row>
    <row r="727" spans="1:5" ht="18" x14ac:dyDescent="0.35">
      <c r="A727" s="1" t="s">
        <v>768</v>
      </c>
      <c r="B727" s="1">
        <v>50</v>
      </c>
      <c r="C727" s="1" t="s">
        <v>26</v>
      </c>
      <c r="D727" s="1" t="s">
        <v>35</v>
      </c>
      <c r="E727" s="1" t="s">
        <v>46</v>
      </c>
    </row>
    <row r="728" spans="1:5" ht="18" x14ac:dyDescent="0.35">
      <c r="A728" s="1" t="s">
        <v>769</v>
      </c>
      <c r="B728" s="1">
        <v>41</v>
      </c>
      <c r="C728" s="1" t="s">
        <v>26</v>
      </c>
      <c r="D728" s="1" t="s">
        <v>35</v>
      </c>
      <c r="E728" s="1" t="s">
        <v>46</v>
      </c>
    </row>
    <row r="729" spans="1:5" ht="18" x14ac:dyDescent="0.35">
      <c r="A729" s="1" t="s">
        <v>770</v>
      </c>
      <c r="B729" s="1">
        <v>24</v>
      </c>
      <c r="C729" s="1" t="s">
        <v>35</v>
      </c>
      <c r="D729" s="1" t="s">
        <v>35</v>
      </c>
      <c r="E729" s="1" t="s">
        <v>46</v>
      </c>
    </row>
    <row r="730" spans="1:5" ht="18" x14ac:dyDescent="0.35">
      <c r="A730" s="1" t="s">
        <v>771</v>
      </c>
      <c r="B730" s="1">
        <v>25</v>
      </c>
      <c r="C730" s="1" t="s">
        <v>26</v>
      </c>
      <c r="D730" s="1" t="s">
        <v>35</v>
      </c>
      <c r="E730" s="1" t="s">
        <v>36</v>
      </c>
    </row>
    <row r="731" spans="1:5" ht="18" x14ac:dyDescent="0.35">
      <c r="A731" s="1" t="s">
        <v>772</v>
      </c>
      <c r="B731" s="1">
        <v>24</v>
      </c>
      <c r="C731" s="1" t="s">
        <v>35</v>
      </c>
      <c r="D731" s="1" t="s">
        <v>35</v>
      </c>
      <c r="E731" s="1" t="s">
        <v>36</v>
      </c>
    </row>
    <row r="732" spans="1:5" ht="18" x14ac:dyDescent="0.35">
      <c r="A732" s="1" t="s">
        <v>773</v>
      </c>
      <c r="B732" s="1">
        <v>20</v>
      </c>
      <c r="C732" s="1" t="s">
        <v>35</v>
      </c>
      <c r="D732" s="1" t="s">
        <v>35</v>
      </c>
      <c r="E732" s="1" t="s">
        <v>46</v>
      </c>
    </row>
    <row r="733" spans="1:5" ht="18" x14ac:dyDescent="0.35">
      <c r="A733" s="1" t="s">
        <v>774</v>
      </c>
      <c r="B733" s="1">
        <v>37</v>
      </c>
      <c r="C733" s="1" t="s">
        <v>26</v>
      </c>
      <c r="D733" s="1" t="s">
        <v>35</v>
      </c>
      <c r="E733" s="1" t="s">
        <v>41</v>
      </c>
    </row>
    <row r="734" spans="1:5" ht="18" x14ac:dyDescent="0.35">
      <c r="A734" s="1" t="s">
        <v>775</v>
      </c>
      <c r="B734" s="1">
        <v>39</v>
      </c>
      <c r="C734" s="1" t="s">
        <v>26</v>
      </c>
      <c r="D734" s="1" t="s">
        <v>35</v>
      </c>
      <c r="E734" s="1" t="s">
        <v>36</v>
      </c>
    </row>
    <row r="735" spans="1:5" ht="18" x14ac:dyDescent="0.35">
      <c r="A735" s="1" t="s">
        <v>776</v>
      </c>
      <c r="B735" s="1">
        <v>52</v>
      </c>
      <c r="C735" s="1" t="s">
        <v>26</v>
      </c>
      <c r="D735" s="1" t="s">
        <v>35</v>
      </c>
      <c r="E735" s="1" t="s">
        <v>36</v>
      </c>
    </row>
    <row r="736" spans="1:5" ht="18" x14ac:dyDescent="0.35">
      <c r="A736" s="1" t="s">
        <v>777</v>
      </c>
      <c r="B736" s="1">
        <v>12</v>
      </c>
      <c r="C736" s="1" t="s">
        <v>35</v>
      </c>
      <c r="D736" s="1" t="s">
        <v>35</v>
      </c>
      <c r="E736" s="1" t="s">
        <v>27</v>
      </c>
    </row>
    <row r="737" spans="1:5" ht="18" x14ac:dyDescent="0.35">
      <c r="A737" s="2" t="s">
        <v>778</v>
      </c>
      <c r="B737" s="1">
        <v>28</v>
      </c>
      <c r="C737" s="1" t="s">
        <v>35</v>
      </c>
      <c r="D737" s="1" t="s">
        <v>35</v>
      </c>
      <c r="E737" s="1" t="s">
        <v>41</v>
      </c>
    </row>
    <row r="738" spans="1:5" ht="18" x14ac:dyDescent="0.35">
      <c r="A738" s="1" t="s">
        <v>779</v>
      </c>
      <c r="B738" s="1">
        <v>33</v>
      </c>
      <c r="C738" s="1" t="s">
        <v>35</v>
      </c>
      <c r="D738" s="1" t="s">
        <v>26</v>
      </c>
      <c r="E738" s="1" t="s">
        <v>27</v>
      </c>
    </row>
    <row r="739" spans="1:5" ht="18" x14ac:dyDescent="0.35">
      <c r="A739" s="1" t="s">
        <v>780</v>
      </c>
      <c r="B739" s="1">
        <v>17</v>
      </c>
      <c r="C739" s="1" t="s">
        <v>35</v>
      </c>
      <c r="D739" s="1" t="s">
        <v>26</v>
      </c>
      <c r="E739" s="1" t="s">
        <v>36</v>
      </c>
    </row>
    <row r="740" spans="1:5" ht="18" x14ac:dyDescent="0.35">
      <c r="A740" s="1" t="s">
        <v>781</v>
      </c>
      <c r="B740" s="1">
        <v>13</v>
      </c>
      <c r="C740" s="1" t="s">
        <v>26</v>
      </c>
      <c r="D740" s="1" t="s">
        <v>35</v>
      </c>
      <c r="E740" s="1" t="s">
        <v>36</v>
      </c>
    </row>
    <row r="741" spans="1:5" ht="18" x14ac:dyDescent="0.35">
      <c r="A741" s="1" t="s">
        <v>782</v>
      </c>
      <c r="B741" s="1">
        <v>15</v>
      </c>
      <c r="C741" s="1" t="s">
        <v>26</v>
      </c>
      <c r="D741" s="1" t="s">
        <v>35</v>
      </c>
      <c r="E741" s="1" t="s">
        <v>27</v>
      </c>
    </row>
    <row r="742" spans="1:5" ht="18" x14ac:dyDescent="0.35">
      <c r="A742" s="1" t="s">
        <v>783</v>
      </c>
      <c r="B742" s="1">
        <v>14</v>
      </c>
      <c r="C742" s="1" t="s">
        <v>26</v>
      </c>
      <c r="D742" s="1" t="s">
        <v>35</v>
      </c>
      <c r="E742" s="1" t="s">
        <v>46</v>
      </c>
    </row>
    <row r="743" spans="1:5" ht="18" x14ac:dyDescent="0.35">
      <c r="A743" s="1" t="s">
        <v>784</v>
      </c>
      <c r="B743" s="1">
        <v>7</v>
      </c>
      <c r="C743" s="1" t="s">
        <v>35</v>
      </c>
      <c r="D743" s="1" t="s">
        <v>35</v>
      </c>
      <c r="E743" s="1" t="s">
        <v>46</v>
      </c>
    </row>
    <row r="744" spans="1:5" ht="18" x14ac:dyDescent="0.35">
      <c r="A744" s="1" t="s">
        <v>785</v>
      </c>
      <c r="B744" s="1">
        <v>7</v>
      </c>
      <c r="C744" s="1" t="s">
        <v>26</v>
      </c>
      <c r="D744" s="1" t="s">
        <v>35</v>
      </c>
      <c r="E744" s="1" t="s">
        <v>36</v>
      </c>
    </row>
    <row r="745" spans="1:5" ht="18" x14ac:dyDescent="0.35">
      <c r="A745" s="1" t="s">
        <v>786</v>
      </c>
      <c r="B745" s="1">
        <v>57</v>
      </c>
      <c r="C745" s="1" t="s">
        <v>35</v>
      </c>
      <c r="D745" s="1" t="s">
        <v>26</v>
      </c>
      <c r="E745" s="1" t="s">
        <v>41</v>
      </c>
    </row>
    <row r="746" spans="1:5" ht="18" x14ac:dyDescent="0.35">
      <c r="A746" s="1" t="s">
        <v>787</v>
      </c>
      <c r="B746" s="1">
        <v>23</v>
      </c>
      <c r="C746" s="1" t="s">
        <v>26</v>
      </c>
      <c r="D746" s="1" t="s">
        <v>26</v>
      </c>
      <c r="E746" s="1" t="s">
        <v>41</v>
      </c>
    </row>
    <row r="747" spans="1:5" ht="18" x14ac:dyDescent="0.35">
      <c r="A747" s="1">
        <v>34883150</v>
      </c>
      <c r="B747" s="1">
        <v>12</v>
      </c>
      <c r="C747" s="1" t="s">
        <v>26</v>
      </c>
      <c r="D747" s="1" t="s">
        <v>35</v>
      </c>
      <c r="E747" s="1" t="s">
        <v>41</v>
      </c>
    </row>
    <row r="748" spans="1:5" ht="18" x14ac:dyDescent="0.35">
      <c r="A748" s="1" t="s">
        <v>788</v>
      </c>
      <c r="B748" s="1">
        <v>44</v>
      </c>
      <c r="C748" s="1" t="s">
        <v>26</v>
      </c>
      <c r="D748" s="1" t="s">
        <v>26</v>
      </c>
      <c r="E748" s="1" t="s">
        <v>41</v>
      </c>
    </row>
    <row r="749" spans="1:5" ht="18" x14ac:dyDescent="0.35">
      <c r="A749" s="1" t="s">
        <v>789</v>
      </c>
      <c r="B749" s="1">
        <v>48</v>
      </c>
      <c r="C749" s="1" t="s">
        <v>26</v>
      </c>
      <c r="D749" s="1" t="s">
        <v>35</v>
      </c>
      <c r="E749" s="1" t="s">
        <v>27</v>
      </c>
    </row>
    <row r="750" spans="1:5" ht="18" x14ac:dyDescent="0.35">
      <c r="A750" s="1" t="s">
        <v>790</v>
      </c>
      <c r="B750" s="1">
        <v>55</v>
      </c>
      <c r="C750" s="1" t="s">
        <v>35</v>
      </c>
      <c r="D750" s="1" t="s">
        <v>35</v>
      </c>
      <c r="E750" s="1" t="s">
        <v>36</v>
      </c>
    </row>
    <row r="751" spans="1:5" ht="18" x14ac:dyDescent="0.35">
      <c r="A751" s="1" t="s">
        <v>791</v>
      </c>
      <c r="B751" s="1">
        <v>36</v>
      </c>
      <c r="C751" s="1" t="s">
        <v>35</v>
      </c>
      <c r="D751" s="1" t="s">
        <v>35</v>
      </c>
      <c r="E751" s="1" t="s">
        <v>46</v>
      </c>
    </row>
    <row r="752" spans="1:5" ht="18" x14ac:dyDescent="0.35">
      <c r="A752" s="1" t="s">
        <v>792</v>
      </c>
      <c r="B752" s="1">
        <v>39</v>
      </c>
      <c r="C752" s="1" t="s">
        <v>26</v>
      </c>
      <c r="D752" s="1" t="s">
        <v>26</v>
      </c>
      <c r="E752" s="1" t="s">
        <v>41</v>
      </c>
    </row>
    <row r="753" spans="1:5" ht="18" x14ac:dyDescent="0.35">
      <c r="A753" s="1" t="s">
        <v>793</v>
      </c>
      <c r="B753" s="1">
        <v>49</v>
      </c>
      <c r="C753" s="1" t="s">
        <v>26</v>
      </c>
      <c r="D753" s="1" t="s">
        <v>26</v>
      </c>
      <c r="E753" s="1" t="s">
        <v>41</v>
      </c>
    </row>
    <row r="754" spans="1:5" ht="18" x14ac:dyDescent="0.35">
      <c r="A754" s="1" t="s">
        <v>794</v>
      </c>
      <c r="B754" s="1">
        <v>57</v>
      </c>
      <c r="C754" s="1" t="s">
        <v>26</v>
      </c>
      <c r="D754" s="1" t="s">
        <v>35</v>
      </c>
      <c r="E754" s="1" t="s">
        <v>46</v>
      </c>
    </row>
    <row r="755" spans="1:5" ht="18" x14ac:dyDescent="0.35">
      <c r="A755" s="1" t="s">
        <v>795</v>
      </c>
      <c r="B755" s="1">
        <v>28</v>
      </c>
      <c r="C755" s="1" t="s">
        <v>26</v>
      </c>
      <c r="D755" s="1" t="s">
        <v>35</v>
      </c>
      <c r="E755" s="1" t="s">
        <v>36</v>
      </c>
    </row>
    <row r="756" spans="1:5" ht="18" x14ac:dyDescent="0.35">
      <c r="A756" s="1" t="s">
        <v>796</v>
      </c>
      <c r="B756" s="1">
        <v>15</v>
      </c>
      <c r="C756" s="1" t="s">
        <v>26</v>
      </c>
      <c r="D756" s="1" t="s">
        <v>35</v>
      </c>
      <c r="E756" s="1" t="s">
        <v>36</v>
      </c>
    </row>
    <row r="757" spans="1:5" ht="18" x14ac:dyDescent="0.35">
      <c r="A757" s="1" t="s">
        <v>797</v>
      </c>
      <c r="B757" s="1">
        <v>38</v>
      </c>
      <c r="C757" s="1" t="s">
        <v>35</v>
      </c>
      <c r="D757" s="1" t="s">
        <v>26</v>
      </c>
      <c r="E757" s="1" t="s">
        <v>27</v>
      </c>
    </row>
    <row r="758" spans="1:5" ht="18" x14ac:dyDescent="0.35">
      <c r="A758" s="1" t="s">
        <v>798</v>
      </c>
      <c r="B758" s="1">
        <v>30</v>
      </c>
      <c r="C758" s="1" t="s">
        <v>26</v>
      </c>
      <c r="D758" s="1" t="s">
        <v>26</v>
      </c>
      <c r="E758" s="1" t="s">
        <v>27</v>
      </c>
    </row>
    <row r="759" spans="1:5" ht="18" x14ac:dyDescent="0.35">
      <c r="A759" s="1" t="s">
        <v>799</v>
      </c>
      <c r="B759" s="1">
        <v>11</v>
      </c>
      <c r="C759" s="1" t="s">
        <v>35</v>
      </c>
      <c r="D759" s="1" t="s">
        <v>26</v>
      </c>
      <c r="E759" s="1" t="s">
        <v>46</v>
      </c>
    </row>
    <row r="760" spans="1:5" ht="18" x14ac:dyDescent="0.35">
      <c r="A760" s="1" t="s">
        <v>800</v>
      </c>
      <c r="B760" s="1">
        <v>10</v>
      </c>
      <c r="C760" s="1" t="s">
        <v>35</v>
      </c>
      <c r="D760" s="1" t="s">
        <v>26</v>
      </c>
      <c r="E760" s="1" t="s">
        <v>36</v>
      </c>
    </row>
    <row r="761" spans="1:5" ht="18" x14ac:dyDescent="0.35">
      <c r="A761" s="1" t="s">
        <v>801</v>
      </c>
      <c r="B761" s="1">
        <v>18</v>
      </c>
      <c r="C761" s="1" t="s">
        <v>35</v>
      </c>
      <c r="D761" s="1" t="s">
        <v>26</v>
      </c>
      <c r="E761" s="1" t="s">
        <v>46</v>
      </c>
    </row>
    <row r="762" spans="1:5" ht="18" x14ac:dyDescent="0.35">
      <c r="A762" s="1" t="s">
        <v>802</v>
      </c>
      <c r="B762" s="1">
        <v>17</v>
      </c>
      <c r="C762" s="1" t="s">
        <v>35</v>
      </c>
      <c r="D762" s="1" t="s">
        <v>26</v>
      </c>
      <c r="E762" s="1" t="s">
        <v>36</v>
      </c>
    </row>
    <row r="763" spans="1:5" ht="18" x14ac:dyDescent="0.35">
      <c r="A763" s="1" t="s">
        <v>803</v>
      </c>
      <c r="B763" s="1">
        <v>9</v>
      </c>
      <c r="C763" s="1" t="s">
        <v>26</v>
      </c>
      <c r="D763" s="1" t="s">
        <v>35</v>
      </c>
      <c r="E763" s="1" t="s">
        <v>36</v>
      </c>
    </row>
    <row r="764" spans="1:5" ht="18" x14ac:dyDescent="0.35">
      <c r="A764" s="1" t="s">
        <v>804</v>
      </c>
      <c r="B764" s="1">
        <v>49</v>
      </c>
      <c r="C764" s="1" t="s">
        <v>35</v>
      </c>
      <c r="D764" s="1" t="s">
        <v>26</v>
      </c>
      <c r="E764" s="1" t="s">
        <v>36</v>
      </c>
    </row>
    <row r="765" spans="1:5" ht="18" x14ac:dyDescent="0.35">
      <c r="A765" s="1" t="s">
        <v>805</v>
      </c>
      <c r="B765" s="1">
        <v>56</v>
      </c>
      <c r="C765" s="1" t="s">
        <v>26</v>
      </c>
      <c r="D765" s="1" t="s">
        <v>26</v>
      </c>
      <c r="E765" s="1" t="s">
        <v>36</v>
      </c>
    </row>
    <row r="766" spans="1:5" ht="18" x14ac:dyDescent="0.35">
      <c r="A766" s="1" t="s">
        <v>806</v>
      </c>
      <c r="B766" s="1">
        <v>23</v>
      </c>
      <c r="C766" s="1" t="s">
        <v>26</v>
      </c>
      <c r="D766" s="1" t="s">
        <v>26</v>
      </c>
      <c r="E766" s="1" t="s">
        <v>46</v>
      </c>
    </row>
    <row r="767" spans="1:5" ht="18" x14ac:dyDescent="0.35">
      <c r="A767" s="1" t="s">
        <v>807</v>
      </c>
      <c r="B767" s="1">
        <v>48</v>
      </c>
      <c r="C767" s="1" t="s">
        <v>26</v>
      </c>
      <c r="D767" s="1" t="s">
        <v>26</v>
      </c>
      <c r="E767" s="1" t="s">
        <v>27</v>
      </c>
    </row>
    <row r="768" spans="1:5" ht="18" x14ac:dyDescent="0.35">
      <c r="A768" s="1" t="s">
        <v>808</v>
      </c>
      <c r="B768" s="1">
        <v>39</v>
      </c>
      <c r="C768" s="1" t="s">
        <v>26</v>
      </c>
      <c r="D768" s="1" t="s">
        <v>26</v>
      </c>
      <c r="E768" s="1" t="s">
        <v>46</v>
      </c>
    </row>
    <row r="769" spans="1:5" ht="18" x14ac:dyDescent="0.35">
      <c r="A769" s="1" t="s">
        <v>809</v>
      </c>
      <c r="B769" s="1">
        <v>8</v>
      </c>
      <c r="C769" s="1" t="s">
        <v>35</v>
      </c>
      <c r="D769" s="1" t="s">
        <v>35</v>
      </c>
      <c r="E769" s="1" t="s">
        <v>46</v>
      </c>
    </row>
    <row r="770" spans="1:5" ht="18" x14ac:dyDescent="0.35">
      <c r="A770" s="1">
        <v>20420250</v>
      </c>
      <c r="B770" s="1">
        <v>60</v>
      </c>
      <c r="C770" s="1" t="s">
        <v>35</v>
      </c>
      <c r="D770" s="1" t="s">
        <v>35</v>
      </c>
      <c r="E770" s="1" t="s">
        <v>36</v>
      </c>
    </row>
    <row r="771" spans="1:5" ht="18" x14ac:dyDescent="0.35">
      <c r="A771" s="1" t="s">
        <v>810</v>
      </c>
      <c r="B771" s="1">
        <v>21</v>
      </c>
      <c r="C771" s="1" t="s">
        <v>26</v>
      </c>
      <c r="D771" s="1" t="s">
        <v>26</v>
      </c>
      <c r="E771" s="1" t="s">
        <v>36</v>
      </c>
    </row>
    <row r="772" spans="1:5" ht="18" x14ac:dyDescent="0.35">
      <c r="A772" s="1" t="s">
        <v>811</v>
      </c>
      <c r="B772" s="1">
        <v>44</v>
      </c>
      <c r="C772" s="1" t="s">
        <v>26</v>
      </c>
      <c r="D772" s="1" t="s">
        <v>26</v>
      </c>
      <c r="E772" s="1" t="s">
        <v>27</v>
      </c>
    </row>
    <row r="773" spans="1:5" ht="18" x14ac:dyDescent="0.35">
      <c r="A773" s="1" t="s">
        <v>812</v>
      </c>
      <c r="B773" s="1">
        <v>11</v>
      </c>
      <c r="C773" s="1" t="s">
        <v>26</v>
      </c>
      <c r="D773" s="1" t="s">
        <v>26</v>
      </c>
      <c r="E773" s="1" t="s">
        <v>36</v>
      </c>
    </row>
    <row r="774" spans="1:5" ht="18" x14ac:dyDescent="0.35">
      <c r="A774" s="1">
        <v>8900926</v>
      </c>
      <c r="B774" s="1">
        <v>23</v>
      </c>
      <c r="C774" s="1" t="s">
        <v>35</v>
      </c>
      <c r="D774" s="1" t="s">
        <v>35</v>
      </c>
      <c r="E774" s="1" t="s">
        <v>46</v>
      </c>
    </row>
    <row r="775" spans="1:5" ht="18" x14ac:dyDescent="0.35">
      <c r="A775" s="1" t="s">
        <v>813</v>
      </c>
      <c r="B775" s="1">
        <v>41</v>
      </c>
      <c r="C775" s="1" t="s">
        <v>26</v>
      </c>
      <c r="D775" s="1" t="s">
        <v>26</v>
      </c>
      <c r="E775" s="1" t="s">
        <v>41</v>
      </c>
    </row>
    <row r="776" spans="1:5" ht="18" x14ac:dyDescent="0.35">
      <c r="A776" s="1" t="s">
        <v>814</v>
      </c>
      <c r="B776" s="1">
        <v>23</v>
      </c>
      <c r="C776" s="1" t="s">
        <v>26</v>
      </c>
      <c r="D776" s="1" t="s">
        <v>26</v>
      </c>
      <c r="E776" s="1" t="s">
        <v>41</v>
      </c>
    </row>
    <row r="777" spans="1:5" ht="18" x14ac:dyDescent="0.35">
      <c r="A777" s="1" t="s">
        <v>815</v>
      </c>
      <c r="B777" s="1">
        <v>20</v>
      </c>
      <c r="C777" s="1" t="s">
        <v>35</v>
      </c>
      <c r="D777" s="1" t="s">
        <v>26</v>
      </c>
      <c r="E777" s="1" t="s">
        <v>46</v>
      </c>
    </row>
    <row r="778" spans="1:5" ht="18" x14ac:dyDescent="0.35">
      <c r="A778" s="1" t="s">
        <v>816</v>
      </c>
      <c r="B778" s="1">
        <v>46</v>
      </c>
      <c r="C778" s="1" t="s">
        <v>26</v>
      </c>
      <c r="D778" s="1" t="s">
        <v>26</v>
      </c>
      <c r="E778" s="1" t="s">
        <v>36</v>
      </c>
    </row>
    <row r="779" spans="1:5" ht="18" x14ac:dyDescent="0.35">
      <c r="A779" s="1" t="s">
        <v>817</v>
      </c>
      <c r="B779" s="1">
        <v>57</v>
      </c>
      <c r="C779" s="1" t="s">
        <v>26</v>
      </c>
      <c r="D779" s="1" t="s">
        <v>35</v>
      </c>
      <c r="E779" s="1" t="s">
        <v>36</v>
      </c>
    </row>
    <row r="780" spans="1:5" ht="18" x14ac:dyDescent="0.35">
      <c r="A780" s="1" t="s">
        <v>818</v>
      </c>
      <c r="B780" s="1">
        <v>34</v>
      </c>
      <c r="C780" s="1" t="s">
        <v>35</v>
      </c>
      <c r="D780" s="1" t="s">
        <v>26</v>
      </c>
      <c r="E780" s="1" t="s">
        <v>46</v>
      </c>
    </row>
    <row r="781" spans="1:5" ht="18" x14ac:dyDescent="0.35">
      <c r="A781" s="1" t="s">
        <v>819</v>
      </c>
      <c r="B781" s="1">
        <v>16</v>
      </c>
      <c r="C781" s="1" t="s">
        <v>26</v>
      </c>
      <c r="D781" s="1" t="s">
        <v>26</v>
      </c>
      <c r="E781" s="1" t="s">
        <v>36</v>
      </c>
    </row>
    <row r="782" spans="1:5" ht="18" x14ac:dyDescent="0.35">
      <c r="A782" s="1" t="s">
        <v>820</v>
      </c>
      <c r="B782" s="1">
        <v>42</v>
      </c>
      <c r="C782" s="1" t="s">
        <v>26</v>
      </c>
      <c r="D782" s="1" t="s">
        <v>26</v>
      </c>
      <c r="E782" s="1" t="s">
        <v>36</v>
      </c>
    </row>
    <row r="783" spans="1:5" ht="18" x14ac:dyDescent="0.35">
      <c r="A783" s="1" t="s">
        <v>821</v>
      </c>
      <c r="B783" s="1">
        <v>42</v>
      </c>
      <c r="C783" s="1" t="s">
        <v>35</v>
      </c>
      <c r="D783" s="1" t="s">
        <v>35</v>
      </c>
      <c r="E783" s="1" t="s">
        <v>27</v>
      </c>
    </row>
    <row r="784" spans="1:5" ht="18" x14ac:dyDescent="0.35">
      <c r="A784" s="1" t="s">
        <v>822</v>
      </c>
      <c r="B784" s="1">
        <v>27</v>
      </c>
      <c r="C784" s="1" t="s">
        <v>35</v>
      </c>
      <c r="D784" s="1" t="s">
        <v>35</v>
      </c>
      <c r="E784" s="1" t="s">
        <v>27</v>
      </c>
    </row>
    <row r="785" spans="1:5" ht="18" x14ac:dyDescent="0.35">
      <c r="A785" s="1" t="s">
        <v>823</v>
      </c>
      <c r="B785" s="1">
        <v>50</v>
      </c>
      <c r="C785" s="1" t="s">
        <v>26</v>
      </c>
      <c r="D785" s="1" t="s">
        <v>35</v>
      </c>
      <c r="E785" s="1" t="s">
        <v>46</v>
      </c>
    </row>
    <row r="786" spans="1:5" ht="18" x14ac:dyDescent="0.35">
      <c r="A786" s="1" t="s">
        <v>824</v>
      </c>
      <c r="B786" s="1">
        <v>15</v>
      </c>
      <c r="C786" s="1" t="s">
        <v>26</v>
      </c>
      <c r="D786" s="1" t="s">
        <v>26</v>
      </c>
      <c r="E786" s="1" t="s">
        <v>27</v>
      </c>
    </row>
    <row r="787" spans="1:5" ht="18" x14ac:dyDescent="0.35">
      <c r="A787" s="1" t="s">
        <v>825</v>
      </c>
      <c r="B787" s="1">
        <v>58</v>
      </c>
      <c r="C787" s="1" t="s">
        <v>26</v>
      </c>
      <c r="D787" s="1" t="s">
        <v>26</v>
      </c>
      <c r="E787" s="1" t="s">
        <v>46</v>
      </c>
    </row>
    <row r="788" spans="1:5" ht="18" x14ac:dyDescent="0.35">
      <c r="A788" s="1" t="s">
        <v>826</v>
      </c>
      <c r="B788" s="1">
        <v>29</v>
      </c>
      <c r="C788" s="1" t="s">
        <v>35</v>
      </c>
      <c r="D788" s="1" t="s">
        <v>26</v>
      </c>
      <c r="E788" s="1" t="s">
        <v>36</v>
      </c>
    </row>
    <row r="789" spans="1:5" ht="18" x14ac:dyDescent="0.35">
      <c r="A789" s="1" t="s">
        <v>827</v>
      </c>
      <c r="B789" s="1">
        <v>57</v>
      </c>
      <c r="C789" s="1" t="s">
        <v>35</v>
      </c>
      <c r="D789" s="1" t="s">
        <v>26</v>
      </c>
      <c r="E789" s="1" t="s">
        <v>46</v>
      </c>
    </row>
    <row r="790" spans="1:5" ht="18" x14ac:dyDescent="0.35">
      <c r="A790" s="1" t="s">
        <v>828</v>
      </c>
      <c r="B790" s="1">
        <v>9</v>
      </c>
      <c r="C790" s="1" t="s">
        <v>35</v>
      </c>
      <c r="D790" s="1" t="s">
        <v>26</v>
      </c>
      <c r="E790" s="1" t="s">
        <v>36</v>
      </c>
    </row>
    <row r="791" spans="1:5" ht="18" x14ac:dyDescent="0.35">
      <c r="A791" s="1" t="s">
        <v>829</v>
      </c>
      <c r="B791" s="1">
        <v>12</v>
      </c>
      <c r="C791" s="1" t="s">
        <v>35</v>
      </c>
      <c r="D791" s="1" t="s">
        <v>26</v>
      </c>
      <c r="E791" s="1" t="s">
        <v>36</v>
      </c>
    </row>
    <row r="792" spans="1:5" ht="18" x14ac:dyDescent="0.35">
      <c r="A792" s="1" t="s">
        <v>830</v>
      </c>
      <c r="B792" s="1">
        <v>58</v>
      </c>
      <c r="C792" s="1" t="s">
        <v>26</v>
      </c>
      <c r="D792" s="1" t="s">
        <v>35</v>
      </c>
      <c r="E792" s="1" t="s">
        <v>27</v>
      </c>
    </row>
    <row r="793" spans="1:5" ht="18" x14ac:dyDescent="0.35">
      <c r="A793" s="1" t="s">
        <v>831</v>
      </c>
      <c r="B793" s="1">
        <v>7</v>
      </c>
      <c r="C793" s="1" t="s">
        <v>26</v>
      </c>
      <c r="D793" s="1" t="s">
        <v>26</v>
      </c>
      <c r="E793" s="1" t="s">
        <v>36</v>
      </c>
    </row>
    <row r="794" spans="1:5" ht="18" x14ac:dyDescent="0.35">
      <c r="A794" s="1" t="s">
        <v>832</v>
      </c>
      <c r="B794" s="1">
        <v>21</v>
      </c>
      <c r="C794" s="1" t="s">
        <v>26</v>
      </c>
      <c r="D794" s="1" t="s">
        <v>26</v>
      </c>
      <c r="E794" s="1" t="s">
        <v>41</v>
      </c>
    </row>
    <row r="795" spans="1:5" ht="18" x14ac:dyDescent="0.35">
      <c r="A795" s="1" t="s">
        <v>833</v>
      </c>
      <c r="B795" s="1">
        <v>16</v>
      </c>
      <c r="C795" s="1" t="s">
        <v>35</v>
      </c>
      <c r="D795" s="1" t="s">
        <v>35</v>
      </c>
      <c r="E795" s="1" t="s">
        <v>36</v>
      </c>
    </row>
    <row r="796" spans="1:5" ht="18" x14ac:dyDescent="0.35">
      <c r="A796" s="1" t="s">
        <v>834</v>
      </c>
      <c r="B796" s="1">
        <v>47</v>
      </c>
      <c r="C796" s="1" t="s">
        <v>26</v>
      </c>
      <c r="D796" s="1" t="s">
        <v>26</v>
      </c>
      <c r="E796" s="1" t="s">
        <v>46</v>
      </c>
    </row>
    <row r="797" spans="1:5" ht="18" x14ac:dyDescent="0.35">
      <c r="A797" s="1" t="s">
        <v>835</v>
      </c>
      <c r="B797" s="1">
        <v>38</v>
      </c>
      <c r="C797" s="1" t="s">
        <v>26</v>
      </c>
      <c r="D797" s="1" t="s">
        <v>26</v>
      </c>
      <c r="E797" s="1" t="s">
        <v>36</v>
      </c>
    </row>
    <row r="798" spans="1:5" ht="18" x14ac:dyDescent="0.35">
      <c r="A798" s="1" t="s">
        <v>836</v>
      </c>
      <c r="B798" s="1">
        <v>33</v>
      </c>
      <c r="C798" s="1" t="s">
        <v>26</v>
      </c>
      <c r="D798" s="1" t="s">
        <v>35</v>
      </c>
      <c r="E798" s="1" t="s">
        <v>27</v>
      </c>
    </row>
    <row r="799" spans="1:5" ht="18" x14ac:dyDescent="0.35">
      <c r="A799" s="1" t="s">
        <v>837</v>
      </c>
      <c r="B799" s="1">
        <v>32</v>
      </c>
      <c r="C799" s="1" t="s">
        <v>35</v>
      </c>
      <c r="D799" s="1" t="s">
        <v>35</v>
      </c>
      <c r="E799" s="1" t="s">
        <v>36</v>
      </c>
    </row>
    <row r="800" spans="1:5" ht="18" x14ac:dyDescent="0.35">
      <c r="A800" s="1" t="s">
        <v>838</v>
      </c>
      <c r="B800" s="1">
        <v>52</v>
      </c>
      <c r="C800" s="1" t="s">
        <v>35</v>
      </c>
      <c r="D800" s="1" t="s">
        <v>35</v>
      </c>
      <c r="E800" s="1" t="s">
        <v>41</v>
      </c>
    </row>
    <row r="801" spans="1:5" ht="18" x14ac:dyDescent="0.35">
      <c r="A801" s="1" t="s">
        <v>839</v>
      </c>
      <c r="B801" s="1">
        <v>50</v>
      </c>
      <c r="C801" s="1" t="s">
        <v>35</v>
      </c>
      <c r="D801" s="1" t="s">
        <v>35</v>
      </c>
      <c r="E801" s="1" t="s">
        <v>27</v>
      </c>
    </row>
    <row r="802" spans="1:5" ht="18" x14ac:dyDescent="0.35">
      <c r="A802" s="1" t="s">
        <v>840</v>
      </c>
      <c r="B802" s="1">
        <v>35</v>
      </c>
      <c r="C802" s="1" t="s">
        <v>26</v>
      </c>
      <c r="D802" s="1" t="s">
        <v>26</v>
      </c>
      <c r="E802" s="1" t="s">
        <v>46</v>
      </c>
    </row>
    <row r="803" spans="1:5" ht="18" x14ac:dyDescent="0.35">
      <c r="A803" s="1" t="s">
        <v>841</v>
      </c>
      <c r="B803" s="1">
        <v>6</v>
      </c>
      <c r="C803" s="1" t="s">
        <v>35</v>
      </c>
      <c r="D803" s="1" t="s">
        <v>26</v>
      </c>
      <c r="E803" s="1" t="s">
        <v>36</v>
      </c>
    </row>
    <row r="804" spans="1:5" ht="18" x14ac:dyDescent="0.35">
      <c r="A804" s="1" t="s">
        <v>842</v>
      </c>
      <c r="B804" s="1">
        <v>53</v>
      </c>
      <c r="C804" s="1" t="s">
        <v>26</v>
      </c>
      <c r="D804" s="1" t="s">
        <v>35</v>
      </c>
      <c r="E804" s="1" t="s">
        <v>41</v>
      </c>
    </row>
    <row r="805" spans="1:5" ht="18" x14ac:dyDescent="0.35">
      <c r="A805" s="2" t="s">
        <v>843</v>
      </c>
      <c r="B805" s="1">
        <v>53</v>
      </c>
      <c r="C805" s="1" t="s">
        <v>26</v>
      </c>
      <c r="D805" s="1" t="s">
        <v>26</v>
      </c>
      <c r="E805" s="1" t="s">
        <v>41</v>
      </c>
    </row>
    <row r="806" spans="1:5" ht="18" x14ac:dyDescent="0.35">
      <c r="A806" s="1" t="s">
        <v>844</v>
      </c>
      <c r="B806" s="1">
        <v>22</v>
      </c>
      <c r="C806" s="1" t="s">
        <v>26</v>
      </c>
      <c r="D806" s="1" t="s">
        <v>26</v>
      </c>
      <c r="E806" s="1" t="s">
        <v>36</v>
      </c>
    </row>
    <row r="807" spans="1:5" ht="18" x14ac:dyDescent="0.35">
      <c r="A807" s="1" t="s">
        <v>845</v>
      </c>
      <c r="B807" s="1">
        <v>37</v>
      </c>
      <c r="C807" s="1" t="s">
        <v>26</v>
      </c>
      <c r="D807" s="1" t="s">
        <v>26</v>
      </c>
      <c r="E807" s="1" t="s">
        <v>46</v>
      </c>
    </row>
    <row r="808" spans="1:5" ht="18" x14ac:dyDescent="0.35">
      <c r="A808" s="1" t="s">
        <v>846</v>
      </c>
      <c r="B808" s="1">
        <v>57</v>
      </c>
      <c r="C808" s="1" t="s">
        <v>26</v>
      </c>
      <c r="D808" s="1" t="s">
        <v>26</v>
      </c>
      <c r="E808" s="1" t="s">
        <v>27</v>
      </c>
    </row>
    <row r="809" spans="1:5" ht="18" x14ac:dyDescent="0.35">
      <c r="A809" s="1" t="s">
        <v>847</v>
      </c>
      <c r="B809" s="1">
        <v>53</v>
      </c>
      <c r="C809" s="1" t="s">
        <v>26</v>
      </c>
      <c r="D809" s="1" t="s">
        <v>35</v>
      </c>
      <c r="E809" s="1" t="s">
        <v>41</v>
      </c>
    </row>
    <row r="810" spans="1:5" ht="18" x14ac:dyDescent="0.35">
      <c r="A810" s="1" t="s">
        <v>848</v>
      </c>
      <c r="B810" s="1">
        <v>49</v>
      </c>
      <c r="C810" s="1" t="s">
        <v>26</v>
      </c>
      <c r="D810" s="1" t="s">
        <v>35</v>
      </c>
      <c r="E810" s="1" t="s">
        <v>27</v>
      </c>
    </row>
    <row r="811" spans="1:5" ht="18" x14ac:dyDescent="0.35">
      <c r="A811" s="1" t="s">
        <v>849</v>
      </c>
      <c r="B811" s="1">
        <v>28</v>
      </c>
      <c r="C811" s="1" t="s">
        <v>35</v>
      </c>
      <c r="D811" s="1" t="s">
        <v>26</v>
      </c>
      <c r="E811" s="1" t="s">
        <v>36</v>
      </c>
    </row>
    <row r="812" spans="1:5" ht="18" x14ac:dyDescent="0.35">
      <c r="A812" s="1" t="s">
        <v>850</v>
      </c>
      <c r="B812" s="1">
        <v>22</v>
      </c>
      <c r="C812" s="1" t="s">
        <v>35</v>
      </c>
      <c r="D812" s="1" t="s">
        <v>35</v>
      </c>
      <c r="E812" s="1" t="s">
        <v>46</v>
      </c>
    </row>
    <row r="813" spans="1:5" ht="18" x14ac:dyDescent="0.35">
      <c r="A813" s="1" t="s">
        <v>851</v>
      </c>
      <c r="B813" s="1">
        <v>21</v>
      </c>
      <c r="C813" s="1" t="s">
        <v>35</v>
      </c>
      <c r="D813" s="1" t="s">
        <v>35</v>
      </c>
      <c r="E813" s="1" t="s">
        <v>36</v>
      </c>
    </row>
    <row r="814" spans="1:5" ht="18" x14ac:dyDescent="0.35">
      <c r="A814" s="1" t="s">
        <v>852</v>
      </c>
      <c r="B814" s="1">
        <v>20</v>
      </c>
      <c r="C814" s="1" t="s">
        <v>26</v>
      </c>
      <c r="D814" s="1" t="s">
        <v>26</v>
      </c>
      <c r="E814" s="1" t="s">
        <v>27</v>
      </c>
    </row>
    <row r="815" spans="1:5" ht="18" x14ac:dyDescent="0.35">
      <c r="A815" s="1" t="s">
        <v>853</v>
      </c>
      <c r="B815" s="1">
        <v>7</v>
      </c>
      <c r="C815" s="1" t="s">
        <v>35</v>
      </c>
      <c r="D815" s="1" t="s">
        <v>26</v>
      </c>
      <c r="E815" s="1" t="s">
        <v>41</v>
      </c>
    </row>
    <row r="816" spans="1:5" ht="18" x14ac:dyDescent="0.35">
      <c r="A816" s="1" t="s">
        <v>854</v>
      </c>
      <c r="B816" s="1">
        <v>36</v>
      </c>
      <c r="C816" s="1" t="s">
        <v>26</v>
      </c>
      <c r="D816" s="1" t="s">
        <v>26</v>
      </c>
      <c r="E816" s="1" t="s">
        <v>27</v>
      </c>
    </row>
    <row r="817" spans="1:5" ht="18" x14ac:dyDescent="0.35">
      <c r="A817" s="1" t="s">
        <v>855</v>
      </c>
      <c r="B817" s="1">
        <v>18</v>
      </c>
      <c r="C817" s="1" t="s">
        <v>26</v>
      </c>
      <c r="D817" s="1" t="s">
        <v>35</v>
      </c>
      <c r="E817" s="1" t="s">
        <v>41</v>
      </c>
    </row>
    <row r="818" spans="1:5" ht="18" x14ac:dyDescent="0.35">
      <c r="A818" s="1" t="s">
        <v>856</v>
      </c>
      <c r="B818" s="1">
        <v>44</v>
      </c>
      <c r="C818" s="1" t="s">
        <v>35</v>
      </c>
      <c r="D818" s="1" t="s">
        <v>26</v>
      </c>
      <c r="E818" s="1" t="s">
        <v>41</v>
      </c>
    </row>
    <row r="819" spans="1:5" ht="18" x14ac:dyDescent="0.35">
      <c r="A819" s="1" t="s">
        <v>857</v>
      </c>
      <c r="B819" s="1">
        <v>20</v>
      </c>
      <c r="C819" s="1" t="s">
        <v>35</v>
      </c>
      <c r="D819" s="1" t="s">
        <v>35</v>
      </c>
      <c r="E819" s="1" t="s">
        <v>46</v>
      </c>
    </row>
    <row r="820" spans="1:5" ht="18" x14ac:dyDescent="0.35">
      <c r="A820" s="1" t="s">
        <v>858</v>
      </c>
      <c r="B820" s="1">
        <v>54</v>
      </c>
      <c r="C820" s="1" t="s">
        <v>26</v>
      </c>
      <c r="D820" s="1" t="s">
        <v>26</v>
      </c>
      <c r="E820" s="1" t="s">
        <v>27</v>
      </c>
    </row>
    <row r="821" spans="1:5" ht="18" x14ac:dyDescent="0.35">
      <c r="A821" s="1" t="s">
        <v>859</v>
      </c>
      <c r="B821" s="1">
        <v>20</v>
      </c>
      <c r="C821" s="1" t="s">
        <v>26</v>
      </c>
      <c r="D821" s="1" t="s">
        <v>26</v>
      </c>
      <c r="E821" s="1" t="s">
        <v>46</v>
      </c>
    </row>
    <row r="822" spans="1:5" ht="18" x14ac:dyDescent="0.35">
      <c r="A822" s="1" t="s">
        <v>860</v>
      </c>
      <c r="B822" s="1">
        <v>25</v>
      </c>
      <c r="C822" s="1" t="s">
        <v>26</v>
      </c>
      <c r="D822" s="1" t="s">
        <v>35</v>
      </c>
      <c r="E822" s="1" t="s">
        <v>41</v>
      </c>
    </row>
    <row r="823" spans="1:5" ht="18" x14ac:dyDescent="0.35">
      <c r="A823" s="1" t="s">
        <v>861</v>
      </c>
      <c r="B823" s="1">
        <v>34</v>
      </c>
      <c r="C823" s="1" t="s">
        <v>26</v>
      </c>
      <c r="D823" s="1" t="s">
        <v>35</v>
      </c>
      <c r="E823" s="1" t="s">
        <v>36</v>
      </c>
    </row>
    <row r="824" spans="1:5" ht="18" x14ac:dyDescent="0.35">
      <c r="A824" s="1" t="s">
        <v>862</v>
      </c>
      <c r="B824" s="1">
        <v>55</v>
      </c>
      <c r="C824" s="1" t="s">
        <v>26</v>
      </c>
      <c r="D824" s="1" t="s">
        <v>26</v>
      </c>
      <c r="E824" s="1" t="s">
        <v>36</v>
      </c>
    </row>
    <row r="825" spans="1:5" ht="18" x14ac:dyDescent="0.35">
      <c r="A825" s="1" t="s">
        <v>863</v>
      </c>
      <c r="B825" s="1">
        <v>47</v>
      </c>
      <c r="C825" s="1" t="s">
        <v>35</v>
      </c>
      <c r="D825" s="1" t="s">
        <v>35</v>
      </c>
      <c r="E825" s="1" t="s">
        <v>27</v>
      </c>
    </row>
    <row r="826" spans="1:5" ht="18" x14ac:dyDescent="0.35">
      <c r="A826" s="1" t="s">
        <v>864</v>
      </c>
      <c r="B826" s="1">
        <v>14</v>
      </c>
      <c r="C826" s="1" t="s">
        <v>26</v>
      </c>
      <c r="D826" s="1" t="s">
        <v>35</v>
      </c>
      <c r="E826" s="1" t="s">
        <v>46</v>
      </c>
    </row>
    <row r="827" spans="1:5" ht="18" x14ac:dyDescent="0.35">
      <c r="A827" s="1" t="s">
        <v>865</v>
      </c>
      <c r="B827" s="1">
        <v>9</v>
      </c>
      <c r="C827" s="1" t="s">
        <v>35</v>
      </c>
      <c r="D827" s="1" t="s">
        <v>35</v>
      </c>
      <c r="E827" s="1" t="s">
        <v>46</v>
      </c>
    </row>
    <row r="828" spans="1:5" ht="18" x14ac:dyDescent="0.35">
      <c r="A828" s="1" t="s">
        <v>866</v>
      </c>
      <c r="B828" s="1">
        <v>39</v>
      </c>
      <c r="C828" s="1" t="s">
        <v>35</v>
      </c>
      <c r="D828" s="1" t="s">
        <v>26</v>
      </c>
      <c r="E828" s="1" t="s">
        <v>41</v>
      </c>
    </row>
    <row r="829" spans="1:5" ht="18" x14ac:dyDescent="0.35">
      <c r="A829" s="1" t="s">
        <v>867</v>
      </c>
      <c r="B829" s="1">
        <v>54</v>
      </c>
      <c r="C829" s="1" t="s">
        <v>35</v>
      </c>
      <c r="D829" s="1" t="s">
        <v>26</v>
      </c>
      <c r="E829" s="1" t="s">
        <v>36</v>
      </c>
    </row>
    <row r="830" spans="1:5" ht="18" x14ac:dyDescent="0.35">
      <c r="A830" s="1" t="s">
        <v>868</v>
      </c>
      <c r="B830" s="1">
        <v>14</v>
      </c>
      <c r="C830" s="1" t="s">
        <v>26</v>
      </c>
      <c r="D830" s="1" t="s">
        <v>26</v>
      </c>
      <c r="E830" s="1" t="s">
        <v>36</v>
      </c>
    </row>
    <row r="831" spans="1:5" ht="18" x14ac:dyDescent="0.35">
      <c r="A831" s="1" t="s">
        <v>869</v>
      </c>
      <c r="B831" s="1">
        <v>21</v>
      </c>
      <c r="C831" s="1" t="s">
        <v>35</v>
      </c>
      <c r="D831" s="1" t="s">
        <v>35</v>
      </c>
      <c r="E831" s="1" t="s">
        <v>41</v>
      </c>
    </row>
    <row r="832" spans="1:5" ht="18" x14ac:dyDescent="0.35">
      <c r="A832" s="1" t="s">
        <v>870</v>
      </c>
      <c r="B832" s="1">
        <v>37</v>
      </c>
      <c r="C832" s="1" t="s">
        <v>35</v>
      </c>
      <c r="D832" s="1" t="s">
        <v>35</v>
      </c>
      <c r="E832" s="1" t="s">
        <v>46</v>
      </c>
    </row>
    <row r="833" spans="1:5" ht="18" x14ac:dyDescent="0.35">
      <c r="A833" s="1" t="s">
        <v>871</v>
      </c>
      <c r="B833" s="1">
        <v>59</v>
      </c>
      <c r="C833" s="1" t="s">
        <v>26</v>
      </c>
      <c r="D833" s="1" t="s">
        <v>26</v>
      </c>
      <c r="E833" s="1" t="s">
        <v>46</v>
      </c>
    </row>
    <row r="834" spans="1:5" ht="18" x14ac:dyDescent="0.35">
      <c r="A834" s="1" t="s">
        <v>872</v>
      </c>
      <c r="B834" s="1">
        <v>51</v>
      </c>
      <c r="C834" s="1" t="s">
        <v>35</v>
      </c>
      <c r="D834" s="1" t="s">
        <v>26</v>
      </c>
      <c r="E834" s="1" t="s">
        <v>46</v>
      </c>
    </row>
    <row r="835" spans="1:5" ht="18" x14ac:dyDescent="0.35">
      <c r="A835" s="1" t="s">
        <v>873</v>
      </c>
      <c r="B835" s="1">
        <v>46</v>
      </c>
      <c r="C835" s="1" t="s">
        <v>35</v>
      </c>
      <c r="D835" s="1" t="s">
        <v>35</v>
      </c>
      <c r="E835" s="1" t="s">
        <v>46</v>
      </c>
    </row>
    <row r="836" spans="1:5" ht="18" x14ac:dyDescent="0.35">
      <c r="A836" s="1" t="s">
        <v>874</v>
      </c>
      <c r="B836" s="1">
        <v>40</v>
      </c>
      <c r="C836" s="1" t="s">
        <v>35</v>
      </c>
      <c r="D836" s="1" t="s">
        <v>35</v>
      </c>
      <c r="E836" s="1" t="s">
        <v>27</v>
      </c>
    </row>
    <row r="837" spans="1:5" ht="18" x14ac:dyDescent="0.35">
      <c r="A837" s="1" t="s">
        <v>875</v>
      </c>
      <c r="B837" s="1">
        <v>25</v>
      </c>
      <c r="C837" s="1" t="s">
        <v>26</v>
      </c>
      <c r="D837" s="1" t="s">
        <v>35</v>
      </c>
      <c r="E837" s="1" t="s">
        <v>27</v>
      </c>
    </row>
    <row r="838" spans="1:5" ht="18" x14ac:dyDescent="0.35">
      <c r="A838" s="1" t="s">
        <v>876</v>
      </c>
      <c r="B838" s="1">
        <v>13</v>
      </c>
      <c r="C838" s="1" t="s">
        <v>26</v>
      </c>
      <c r="D838" s="1" t="s">
        <v>35</v>
      </c>
      <c r="E838" s="1" t="s">
        <v>41</v>
      </c>
    </row>
    <row r="839" spans="1:5" ht="18" x14ac:dyDescent="0.35">
      <c r="A839" s="1" t="s">
        <v>877</v>
      </c>
      <c r="B839" s="1">
        <v>49</v>
      </c>
      <c r="C839" s="1" t="s">
        <v>26</v>
      </c>
      <c r="D839" s="1" t="s">
        <v>35</v>
      </c>
      <c r="E839" s="1" t="s">
        <v>41</v>
      </c>
    </row>
    <row r="840" spans="1:5" ht="18" x14ac:dyDescent="0.35">
      <c r="A840" s="1" t="s">
        <v>878</v>
      </c>
      <c r="B840" s="1">
        <v>31</v>
      </c>
      <c r="C840" s="1" t="s">
        <v>26</v>
      </c>
      <c r="D840" s="1" t="s">
        <v>26</v>
      </c>
      <c r="E840" s="1" t="s">
        <v>36</v>
      </c>
    </row>
    <row r="841" spans="1:5" ht="18" x14ac:dyDescent="0.35">
      <c r="A841" s="1">
        <v>67919263</v>
      </c>
      <c r="B841" s="1">
        <v>10</v>
      </c>
      <c r="C841" s="1" t="s">
        <v>35</v>
      </c>
      <c r="D841" s="1" t="s">
        <v>35</v>
      </c>
      <c r="E841" s="1" t="s">
        <v>41</v>
      </c>
    </row>
    <row r="842" spans="1:5" ht="18" x14ac:dyDescent="0.35">
      <c r="A842" s="1" t="s">
        <v>879</v>
      </c>
      <c r="B842" s="1">
        <v>43</v>
      </c>
      <c r="C842" s="1" t="s">
        <v>26</v>
      </c>
      <c r="D842" s="1" t="s">
        <v>35</v>
      </c>
      <c r="E842" s="1" t="s">
        <v>46</v>
      </c>
    </row>
    <row r="843" spans="1:5" ht="18" x14ac:dyDescent="0.35">
      <c r="A843" s="1" t="s">
        <v>880</v>
      </c>
      <c r="B843" s="1">
        <v>44</v>
      </c>
      <c r="C843" s="1" t="s">
        <v>26</v>
      </c>
      <c r="D843" s="1" t="s">
        <v>35</v>
      </c>
      <c r="E843" s="1" t="s">
        <v>36</v>
      </c>
    </row>
    <row r="844" spans="1:5" ht="18" x14ac:dyDescent="0.35">
      <c r="A844" s="2" t="s">
        <v>881</v>
      </c>
      <c r="B844" s="1">
        <v>5</v>
      </c>
      <c r="C844" s="1" t="s">
        <v>26</v>
      </c>
      <c r="D844" s="1" t="s">
        <v>35</v>
      </c>
      <c r="E844" s="1" t="s">
        <v>46</v>
      </c>
    </row>
    <row r="845" spans="1:5" ht="18" x14ac:dyDescent="0.35">
      <c r="A845" s="1" t="s">
        <v>882</v>
      </c>
      <c r="B845" s="1">
        <v>35</v>
      </c>
      <c r="C845" s="1" t="s">
        <v>35</v>
      </c>
      <c r="D845" s="1" t="s">
        <v>35</v>
      </c>
      <c r="E845" s="1" t="s">
        <v>46</v>
      </c>
    </row>
    <row r="846" spans="1:5" ht="18" x14ac:dyDescent="0.35">
      <c r="A846" s="1" t="s">
        <v>883</v>
      </c>
      <c r="B846" s="1">
        <v>19</v>
      </c>
      <c r="C846" s="1" t="s">
        <v>26</v>
      </c>
      <c r="D846" s="1" t="s">
        <v>35</v>
      </c>
      <c r="E846" s="1" t="s">
        <v>46</v>
      </c>
    </row>
    <row r="847" spans="1:5" ht="18" x14ac:dyDescent="0.35">
      <c r="A847" s="1" t="s">
        <v>884</v>
      </c>
      <c r="B847" s="1">
        <v>17</v>
      </c>
      <c r="C847" s="1" t="s">
        <v>35</v>
      </c>
      <c r="D847" s="1" t="s">
        <v>35</v>
      </c>
      <c r="E847" s="1" t="s">
        <v>36</v>
      </c>
    </row>
    <row r="848" spans="1:5" ht="18" x14ac:dyDescent="0.35">
      <c r="A848" s="1" t="s">
        <v>885</v>
      </c>
      <c r="B848" s="1">
        <v>33</v>
      </c>
      <c r="C848" s="1" t="s">
        <v>35</v>
      </c>
      <c r="D848" s="1" t="s">
        <v>35</v>
      </c>
      <c r="E848" s="1" t="s">
        <v>36</v>
      </c>
    </row>
    <row r="849" spans="1:5" ht="18" x14ac:dyDescent="0.35">
      <c r="A849" s="1" t="s">
        <v>886</v>
      </c>
      <c r="B849" s="1">
        <v>14</v>
      </c>
      <c r="C849" s="1" t="s">
        <v>35</v>
      </c>
      <c r="D849" s="1" t="s">
        <v>35</v>
      </c>
      <c r="E849" s="1" t="s">
        <v>41</v>
      </c>
    </row>
    <row r="850" spans="1:5" ht="18" x14ac:dyDescent="0.35">
      <c r="A850" s="1" t="s">
        <v>887</v>
      </c>
      <c r="B850" s="1">
        <v>36</v>
      </c>
      <c r="C850" s="1" t="s">
        <v>26</v>
      </c>
      <c r="D850" s="1" t="s">
        <v>35</v>
      </c>
      <c r="E850" s="1" t="s">
        <v>36</v>
      </c>
    </row>
    <row r="851" spans="1:5" ht="18" x14ac:dyDescent="0.35">
      <c r="A851" s="1" t="s">
        <v>888</v>
      </c>
      <c r="B851" s="1">
        <v>33</v>
      </c>
      <c r="C851" s="1" t="s">
        <v>35</v>
      </c>
      <c r="D851" s="1" t="s">
        <v>26</v>
      </c>
      <c r="E851" s="1" t="s">
        <v>46</v>
      </c>
    </row>
    <row r="852" spans="1:5" ht="18" x14ac:dyDescent="0.35">
      <c r="A852" s="1" t="s">
        <v>889</v>
      </c>
      <c r="B852" s="1">
        <v>56</v>
      </c>
      <c r="C852" s="1" t="s">
        <v>35</v>
      </c>
      <c r="D852" s="1" t="s">
        <v>26</v>
      </c>
      <c r="E852" s="1" t="s">
        <v>36</v>
      </c>
    </row>
    <row r="853" spans="1:5" ht="18" x14ac:dyDescent="0.35">
      <c r="A853" s="1" t="s">
        <v>890</v>
      </c>
      <c r="B853" s="1">
        <v>55</v>
      </c>
      <c r="C853" s="1" t="s">
        <v>26</v>
      </c>
      <c r="D853" s="1" t="s">
        <v>26</v>
      </c>
      <c r="E853" s="1" t="s">
        <v>41</v>
      </c>
    </row>
    <row r="854" spans="1:5" ht="18" x14ac:dyDescent="0.35">
      <c r="A854" s="1" t="s">
        <v>891</v>
      </c>
      <c r="B854" s="1">
        <v>10</v>
      </c>
      <c r="C854" s="1" t="s">
        <v>26</v>
      </c>
      <c r="D854" s="1" t="s">
        <v>26</v>
      </c>
      <c r="E854" s="1" t="s">
        <v>27</v>
      </c>
    </row>
    <row r="855" spans="1:5" ht="18" x14ac:dyDescent="0.35">
      <c r="A855" s="1" t="s">
        <v>892</v>
      </c>
      <c r="B855" s="1">
        <v>25</v>
      </c>
      <c r="C855" s="1" t="s">
        <v>26</v>
      </c>
      <c r="D855" s="1" t="s">
        <v>35</v>
      </c>
      <c r="E855" s="1" t="s">
        <v>41</v>
      </c>
    </row>
    <row r="856" spans="1:5" ht="18" x14ac:dyDescent="0.35">
      <c r="A856" s="1" t="s">
        <v>893</v>
      </c>
      <c r="B856" s="1">
        <v>18</v>
      </c>
      <c r="C856" s="1" t="s">
        <v>26</v>
      </c>
      <c r="D856" s="1" t="s">
        <v>35</v>
      </c>
      <c r="E856" s="1" t="s">
        <v>36</v>
      </c>
    </row>
    <row r="857" spans="1:5" ht="18" x14ac:dyDescent="0.35">
      <c r="A857" s="1" t="s">
        <v>894</v>
      </c>
      <c r="B857" s="1">
        <v>10</v>
      </c>
      <c r="C857" s="1" t="s">
        <v>35</v>
      </c>
      <c r="D857" s="1" t="s">
        <v>26</v>
      </c>
      <c r="E857" s="1" t="s">
        <v>46</v>
      </c>
    </row>
    <row r="858" spans="1:5" ht="18" x14ac:dyDescent="0.35">
      <c r="A858" s="1" t="s">
        <v>895</v>
      </c>
      <c r="B858" s="1">
        <v>30</v>
      </c>
      <c r="C858" s="1" t="s">
        <v>26</v>
      </c>
      <c r="D858" s="1" t="s">
        <v>35</v>
      </c>
      <c r="E858" s="1" t="s">
        <v>46</v>
      </c>
    </row>
    <row r="859" spans="1:5" ht="18" x14ac:dyDescent="0.35">
      <c r="A859" s="1" t="s">
        <v>896</v>
      </c>
      <c r="B859" s="1">
        <v>17</v>
      </c>
      <c r="C859" s="1" t="s">
        <v>26</v>
      </c>
      <c r="D859" s="1" t="s">
        <v>26</v>
      </c>
      <c r="E859" s="1" t="s">
        <v>46</v>
      </c>
    </row>
    <row r="860" spans="1:5" ht="18" x14ac:dyDescent="0.35">
      <c r="A860" s="1" t="s">
        <v>897</v>
      </c>
      <c r="B860" s="1">
        <v>50</v>
      </c>
      <c r="C860" s="1" t="s">
        <v>35</v>
      </c>
      <c r="D860" s="1" t="s">
        <v>26</v>
      </c>
      <c r="E860" s="1" t="s">
        <v>36</v>
      </c>
    </row>
    <row r="861" spans="1:5" ht="18" x14ac:dyDescent="0.35">
      <c r="A861" s="1" t="s">
        <v>898</v>
      </c>
      <c r="B861" s="1">
        <v>40</v>
      </c>
      <c r="C861" s="1" t="s">
        <v>26</v>
      </c>
      <c r="D861" s="1" t="s">
        <v>35</v>
      </c>
      <c r="E861" s="1" t="s">
        <v>36</v>
      </c>
    </row>
    <row r="862" spans="1:5" ht="18" x14ac:dyDescent="0.35">
      <c r="A862" s="1" t="s">
        <v>899</v>
      </c>
      <c r="B862" s="1">
        <v>52</v>
      </c>
      <c r="C862" s="1" t="s">
        <v>35</v>
      </c>
      <c r="D862" s="1" t="s">
        <v>26</v>
      </c>
      <c r="E862" s="1" t="s">
        <v>41</v>
      </c>
    </row>
    <row r="863" spans="1:5" ht="18" x14ac:dyDescent="0.35">
      <c r="A863" s="1" t="s">
        <v>900</v>
      </c>
      <c r="B863" s="1">
        <v>30</v>
      </c>
      <c r="C863" s="1" t="s">
        <v>35</v>
      </c>
      <c r="D863" s="1" t="s">
        <v>35</v>
      </c>
      <c r="E863" s="1" t="s">
        <v>27</v>
      </c>
    </row>
    <row r="864" spans="1:5" ht="18" x14ac:dyDescent="0.35">
      <c r="A864" s="1" t="s">
        <v>901</v>
      </c>
      <c r="B864" s="1">
        <v>47</v>
      </c>
      <c r="C864" s="1" t="s">
        <v>26</v>
      </c>
      <c r="D864" s="1" t="s">
        <v>26</v>
      </c>
      <c r="E864" s="1" t="s">
        <v>36</v>
      </c>
    </row>
    <row r="865" spans="1:5" ht="18" x14ac:dyDescent="0.35">
      <c r="A865" s="1" t="s">
        <v>902</v>
      </c>
      <c r="B865" s="1">
        <v>15</v>
      </c>
      <c r="C865" s="1" t="s">
        <v>26</v>
      </c>
      <c r="D865" s="1" t="s">
        <v>26</v>
      </c>
      <c r="E865" s="1" t="s">
        <v>46</v>
      </c>
    </row>
    <row r="866" spans="1:5" ht="18" x14ac:dyDescent="0.35">
      <c r="A866" s="1" t="s">
        <v>903</v>
      </c>
      <c r="B866" s="1">
        <v>7</v>
      </c>
      <c r="C866" s="1" t="s">
        <v>35</v>
      </c>
      <c r="D866" s="1" t="s">
        <v>26</v>
      </c>
      <c r="E866" s="1" t="s">
        <v>36</v>
      </c>
    </row>
    <row r="867" spans="1:5" ht="18" x14ac:dyDescent="0.35">
      <c r="A867" s="1" t="s">
        <v>904</v>
      </c>
      <c r="B867" s="1">
        <v>57</v>
      </c>
      <c r="C867" s="1" t="s">
        <v>26</v>
      </c>
      <c r="D867" s="1" t="s">
        <v>26</v>
      </c>
      <c r="E867" s="1" t="s">
        <v>36</v>
      </c>
    </row>
    <row r="868" spans="1:5" ht="18" x14ac:dyDescent="0.35">
      <c r="A868" s="1" t="s">
        <v>905</v>
      </c>
      <c r="B868" s="1">
        <v>32</v>
      </c>
      <c r="C868" s="1" t="s">
        <v>35</v>
      </c>
      <c r="D868" s="1" t="s">
        <v>35</v>
      </c>
      <c r="E868" s="1" t="s">
        <v>41</v>
      </c>
    </row>
    <row r="869" spans="1:5" ht="18" x14ac:dyDescent="0.35">
      <c r="A869" s="1" t="s">
        <v>906</v>
      </c>
      <c r="B869" s="1">
        <v>21</v>
      </c>
      <c r="C869" s="1" t="s">
        <v>26</v>
      </c>
      <c r="D869" s="1" t="s">
        <v>26</v>
      </c>
      <c r="E869" s="1" t="s">
        <v>41</v>
      </c>
    </row>
    <row r="870" spans="1:5" ht="18" x14ac:dyDescent="0.35">
      <c r="A870" s="1" t="s">
        <v>907</v>
      </c>
      <c r="B870" s="1">
        <v>53</v>
      </c>
      <c r="C870" s="1" t="s">
        <v>35</v>
      </c>
      <c r="D870" s="1" t="s">
        <v>35</v>
      </c>
      <c r="E870" s="1" t="s">
        <v>36</v>
      </c>
    </row>
    <row r="871" spans="1:5" ht="18" x14ac:dyDescent="0.35">
      <c r="A871" s="1" t="s">
        <v>908</v>
      </c>
      <c r="B871" s="1">
        <v>10</v>
      </c>
      <c r="C871" s="1" t="s">
        <v>26</v>
      </c>
      <c r="D871" s="1" t="s">
        <v>26</v>
      </c>
      <c r="E871" s="1" t="s">
        <v>46</v>
      </c>
    </row>
    <row r="872" spans="1:5" ht="18" x14ac:dyDescent="0.35">
      <c r="A872" s="1" t="s">
        <v>909</v>
      </c>
      <c r="B872" s="1">
        <v>54</v>
      </c>
      <c r="C872" s="1" t="s">
        <v>26</v>
      </c>
      <c r="D872" s="1" t="s">
        <v>35</v>
      </c>
      <c r="E872" s="1" t="s">
        <v>41</v>
      </c>
    </row>
    <row r="873" spans="1:5" ht="18" x14ac:dyDescent="0.35">
      <c r="A873" s="1" t="s">
        <v>910</v>
      </c>
      <c r="B873" s="1">
        <v>23</v>
      </c>
      <c r="C873" s="1" t="s">
        <v>26</v>
      </c>
      <c r="D873" s="1" t="s">
        <v>35</v>
      </c>
      <c r="E873" s="1" t="s">
        <v>27</v>
      </c>
    </row>
    <row r="874" spans="1:5" ht="18" x14ac:dyDescent="0.35">
      <c r="A874" s="1" t="s">
        <v>911</v>
      </c>
      <c r="B874" s="1">
        <v>58</v>
      </c>
      <c r="C874" s="1" t="s">
        <v>35</v>
      </c>
      <c r="D874" s="1" t="s">
        <v>35</v>
      </c>
      <c r="E874" s="1" t="s">
        <v>41</v>
      </c>
    </row>
    <row r="875" spans="1:5" ht="18" x14ac:dyDescent="0.35">
      <c r="A875" s="1" t="s">
        <v>912</v>
      </c>
      <c r="B875" s="1">
        <v>23</v>
      </c>
      <c r="C875" s="1" t="s">
        <v>35</v>
      </c>
      <c r="D875" s="1" t="s">
        <v>35</v>
      </c>
      <c r="E875" s="1" t="s">
        <v>41</v>
      </c>
    </row>
    <row r="876" spans="1:5" ht="18" x14ac:dyDescent="0.35">
      <c r="A876" s="1" t="s">
        <v>913</v>
      </c>
      <c r="B876" s="1">
        <v>13</v>
      </c>
      <c r="C876" s="1" t="s">
        <v>26</v>
      </c>
      <c r="D876" s="1" t="s">
        <v>26</v>
      </c>
      <c r="E876" s="1" t="s">
        <v>27</v>
      </c>
    </row>
    <row r="877" spans="1:5" ht="18" x14ac:dyDescent="0.35">
      <c r="A877" s="1" t="s">
        <v>914</v>
      </c>
      <c r="B877" s="1">
        <v>7</v>
      </c>
      <c r="C877" s="1" t="s">
        <v>26</v>
      </c>
      <c r="D877" s="1" t="s">
        <v>35</v>
      </c>
      <c r="E877" s="1" t="s">
        <v>46</v>
      </c>
    </row>
    <row r="878" spans="1:5" ht="18" x14ac:dyDescent="0.35">
      <c r="A878" s="1" t="s">
        <v>915</v>
      </c>
      <c r="B878" s="1">
        <v>5</v>
      </c>
      <c r="C878" s="1" t="s">
        <v>26</v>
      </c>
      <c r="D878" s="1" t="s">
        <v>35</v>
      </c>
      <c r="E878" s="1" t="s">
        <v>46</v>
      </c>
    </row>
    <row r="879" spans="1:5" ht="18" x14ac:dyDescent="0.35">
      <c r="A879" s="1" t="s">
        <v>916</v>
      </c>
      <c r="B879" s="1">
        <v>23</v>
      </c>
      <c r="C879" s="1" t="s">
        <v>35</v>
      </c>
      <c r="D879" s="1" t="s">
        <v>26</v>
      </c>
      <c r="E879" s="1" t="s">
        <v>46</v>
      </c>
    </row>
    <row r="880" spans="1:5" ht="18" x14ac:dyDescent="0.35">
      <c r="A880" s="1" t="s">
        <v>917</v>
      </c>
      <c r="B880" s="1">
        <v>15</v>
      </c>
      <c r="C880" s="1" t="s">
        <v>35</v>
      </c>
      <c r="D880" s="1" t="s">
        <v>35</v>
      </c>
      <c r="E880" s="1" t="s">
        <v>41</v>
      </c>
    </row>
    <row r="881" spans="1:5" ht="18" x14ac:dyDescent="0.35">
      <c r="A881" s="1" t="s">
        <v>918</v>
      </c>
      <c r="B881" s="1">
        <v>10</v>
      </c>
      <c r="C881" s="1" t="s">
        <v>26</v>
      </c>
      <c r="D881" s="1" t="s">
        <v>26</v>
      </c>
      <c r="E881" s="1" t="s">
        <v>36</v>
      </c>
    </row>
    <row r="882" spans="1:5" ht="18" x14ac:dyDescent="0.35">
      <c r="A882" s="1" t="s">
        <v>919</v>
      </c>
      <c r="B882" s="1">
        <v>13</v>
      </c>
      <c r="C882" s="1" t="s">
        <v>35</v>
      </c>
      <c r="D882" s="1" t="s">
        <v>26</v>
      </c>
      <c r="E882" s="1" t="s">
        <v>41</v>
      </c>
    </row>
    <row r="883" spans="1:5" ht="18" x14ac:dyDescent="0.35">
      <c r="A883" s="1" t="s">
        <v>920</v>
      </c>
      <c r="B883" s="1">
        <v>40</v>
      </c>
      <c r="C883" s="1" t="s">
        <v>26</v>
      </c>
      <c r="D883" s="1" t="s">
        <v>26</v>
      </c>
      <c r="E883" s="1" t="s">
        <v>46</v>
      </c>
    </row>
    <row r="884" spans="1:5" ht="18" x14ac:dyDescent="0.35">
      <c r="A884" s="1" t="s">
        <v>921</v>
      </c>
      <c r="B884" s="1">
        <v>13</v>
      </c>
      <c r="C884" s="1" t="s">
        <v>26</v>
      </c>
      <c r="D884" s="1" t="s">
        <v>35</v>
      </c>
      <c r="E884" s="1" t="s">
        <v>41</v>
      </c>
    </row>
    <row r="885" spans="1:5" ht="18" x14ac:dyDescent="0.35">
      <c r="A885" s="1" t="s">
        <v>922</v>
      </c>
      <c r="B885" s="1">
        <v>57</v>
      </c>
      <c r="C885" s="1" t="s">
        <v>35</v>
      </c>
      <c r="D885" s="1" t="s">
        <v>35</v>
      </c>
      <c r="E885" s="1" t="s">
        <v>36</v>
      </c>
    </row>
    <row r="886" spans="1:5" ht="18" x14ac:dyDescent="0.35">
      <c r="A886" s="1" t="s">
        <v>923</v>
      </c>
      <c r="B886" s="1">
        <v>41</v>
      </c>
      <c r="C886" s="1" t="s">
        <v>26</v>
      </c>
      <c r="D886" s="1" t="s">
        <v>26</v>
      </c>
      <c r="E886" s="1" t="s">
        <v>27</v>
      </c>
    </row>
    <row r="887" spans="1:5" ht="18" x14ac:dyDescent="0.35">
      <c r="A887" s="1" t="s">
        <v>924</v>
      </c>
      <c r="B887" s="1">
        <v>56</v>
      </c>
      <c r="C887" s="1" t="s">
        <v>35</v>
      </c>
      <c r="D887" s="1" t="s">
        <v>26</v>
      </c>
      <c r="E887" s="1" t="s">
        <v>41</v>
      </c>
    </row>
    <row r="888" spans="1:5" ht="18" x14ac:dyDescent="0.35">
      <c r="A888" s="1" t="s">
        <v>925</v>
      </c>
      <c r="B888" s="1">
        <v>59</v>
      </c>
      <c r="C888" s="1" t="s">
        <v>26</v>
      </c>
      <c r="D888" s="1" t="s">
        <v>26</v>
      </c>
      <c r="E888" s="1" t="s">
        <v>41</v>
      </c>
    </row>
    <row r="889" spans="1:5" ht="18" x14ac:dyDescent="0.35">
      <c r="A889" s="1" t="s">
        <v>926</v>
      </c>
      <c r="B889" s="1">
        <v>5</v>
      </c>
      <c r="C889" s="1" t="s">
        <v>26</v>
      </c>
      <c r="D889" s="1" t="s">
        <v>35</v>
      </c>
      <c r="E889" s="1" t="s">
        <v>46</v>
      </c>
    </row>
    <row r="890" spans="1:5" ht="18" x14ac:dyDescent="0.35">
      <c r="A890" s="1" t="s">
        <v>927</v>
      </c>
      <c r="B890" s="1">
        <v>32</v>
      </c>
      <c r="C890" s="1" t="s">
        <v>35</v>
      </c>
      <c r="D890" s="1" t="s">
        <v>26</v>
      </c>
      <c r="E890" s="1" t="s">
        <v>27</v>
      </c>
    </row>
    <row r="891" spans="1:5" ht="18" x14ac:dyDescent="0.35">
      <c r="A891" s="1" t="s">
        <v>928</v>
      </c>
      <c r="B891" s="1">
        <v>14</v>
      </c>
      <c r="C891" s="1" t="s">
        <v>35</v>
      </c>
      <c r="D891" s="1" t="s">
        <v>26</v>
      </c>
      <c r="E891" s="1" t="s">
        <v>46</v>
      </c>
    </row>
    <row r="892" spans="1:5" ht="18" x14ac:dyDescent="0.35">
      <c r="A892" s="1" t="s">
        <v>929</v>
      </c>
      <c r="B892" s="1">
        <v>51</v>
      </c>
      <c r="C892" s="1" t="s">
        <v>35</v>
      </c>
      <c r="D892" s="1" t="s">
        <v>35</v>
      </c>
      <c r="E892" s="1" t="s">
        <v>36</v>
      </c>
    </row>
    <row r="893" spans="1:5" ht="18" x14ac:dyDescent="0.35">
      <c r="A893" s="1" t="s">
        <v>930</v>
      </c>
      <c r="B893" s="1">
        <v>9</v>
      </c>
      <c r="C893" s="1" t="s">
        <v>35</v>
      </c>
      <c r="D893" s="1" t="s">
        <v>26</v>
      </c>
      <c r="E893" s="1" t="s">
        <v>46</v>
      </c>
    </row>
    <row r="894" spans="1:5" ht="18" x14ac:dyDescent="0.35">
      <c r="A894" s="1" t="s">
        <v>931</v>
      </c>
      <c r="B894" s="1">
        <v>34</v>
      </c>
      <c r="C894" s="1" t="s">
        <v>26</v>
      </c>
      <c r="D894" s="1" t="s">
        <v>35</v>
      </c>
      <c r="E894" s="1" t="s">
        <v>36</v>
      </c>
    </row>
    <row r="895" spans="1:5" ht="18" x14ac:dyDescent="0.35">
      <c r="A895" s="1" t="s">
        <v>932</v>
      </c>
      <c r="B895" s="1">
        <v>29</v>
      </c>
      <c r="C895" s="1" t="s">
        <v>35</v>
      </c>
      <c r="D895" s="1" t="s">
        <v>26</v>
      </c>
      <c r="E895" s="1" t="s">
        <v>41</v>
      </c>
    </row>
    <row r="896" spans="1:5" ht="18" x14ac:dyDescent="0.35">
      <c r="A896" s="1" t="s">
        <v>933</v>
      </c>
      <c r="B896" s="1">
        <v>31</v>
      </c>
      <c r="C896" s="1" t="s">
        <v>35</v>
      </c>
      <c r="D896" s="1" t="s">
        <v>26</v>
      </c>
      <c r="E896" s="1" t="s">
        <v>41</v>
      </c>
    </row>
    <row r="897" spans="1:5" ht="18" x14ac:dyDescent="0.35">
      <c r="A897" s="1" t="s">
        <v>934</v>
      </c>
      <c r="B897" s="1">
        <v>47</v>
      </c>
      <c r="C897" s="1" t="s">
        <v>26</v>
      </c>
      <c r="D897" s="1" t="s">
        <v>35</v>
      </c>
      <c r="E897" s="1" t="s">
        <v>27</v>
      </c>
    </row>
    <row r="898" spans="1:5" ht="18" x14ac:dyDescent="0.35">
      <c r="A898" s="1" t="s">
        <v>935</v>
      </c>
      <c r="B898" s="1">
        <v>26</v>
      </c>
      <c r="C898" s="1" t="s">
        <v>35</v>
      </c>
      <c r="D898" s="1" t="s">
        <v>35</v>
      </c>
      <c r="E898" s="1" t="s">
        <v>46</v>
      </c>
    </row>
    <row r="899" spans="1:5" ht="18" x14ac:dyDescent="0.35">
      <c r="A899" s="1" t="s">
        <v>936</v>
      </c>
      <c r="B899" s="1">
        <v>47</v>
      </c>
      <c r="C899" s="1" t="s">
        <v>26</v>
      </c>
      <c r="D899" s="1" t="s">
        <v>26</v>
      </c>
      <c r="E899" s="1" t="s">
        <v>46</v>
      </c>
    </row>
    <row r="900" spans="1:5" ht="18" x14ac:dyDescent="0.35">
      <c r="A900" s="1" t="s">
        <v>937</v>
      </c>
      <c r="B900" s="1">
        <v>49</v>
      </c>
      <c r="C900" s="1" t="s">
        <v>35</v>
      </c>
      <c r="D900" s="1" t="s">
        <v>26</v>
      </c>
      <c r="E900" s="1" t="s">
        <v>46</v>
      </c>
    </row>
    <row r="901" spans="1:5" ht="18" x14ac:dyDescent="0.35">
      <c r="A901" s="1" t="s">
        <v>938</v>
      </c>
      <c r="B901" s="1">
        <v>39</v>
      </c>
      <c r="C901" s="1" t="s">
        <v>26</v>
      </c>
      <c r="D901" s="1" t="s">
        <v>26</v>
      </c>
      <c r="E901" s="1" t="s">
        <v>41</v>
      </c>
    </row>
    <row r="902" spans="1:5" ht="18" x14ac:dyDescent="0.35">
      <c r="A902" s="1" t="s">
        <v>939</v>
      </c>
      <c r="B902" s="1">
        <v>7</v>
      </c>
      <c r="C902" s="1" t="s">
        <v>35</v>
      </c>
      <c r="D902" s="1" t="s">
        <v>35</v>
      </c>
      <c r="E902" s="1" t="s">
        <v>36</v>
      </c>
    </row>
    <row r="903" spans="1:5" ht="18" x14ac:dyDescent="0.35">
      <c r="A903" s="1" t="s">
        <v>940</v>
      </c>
      <c r="B903" s="1">
        <v>33</v>
      </c>
      <c r="C903" s="1" t="s">
        <v>35</v>
      </c>
      <c r="D903" s="1" t="s">
        <v>35</v>
      </c>
      <c r="E903" s="1" t="s">
        <v>46</v>
      </c>
    </row>
    <row r="904" spans="1:5" ht="18" x14ac:dyDescent="0.35">
      <c r="A904" s="1" t="s">
        <v>941</v>
      </c>
      <c r="B904" s="1">
        <v>38</v>
      </c>
      <c r="C904" s="1" t="s">
        <v>35</v>
      </c>
      <c r="D904" s="1" t="s">
        <v>35</v>
      </c>
      <c r="E904" s="1" t="s">
        <v>46</v>
      </c>
    </row>
    <row r="905" spans="1:5" ht="18" x14ac:dyDescent="0.35">
      <c r="A905" s="1" t="s">
        <v>942</v>
      </c>
      <c r="B905" s="1">
        <v>31</v>
      </c>
      <c r="C905" s="1" t="s">
        <v>26</v>
      </c>
      <c r="D905" s="1" t="s">
        <v>35</v>
      </c>
      <c r="E905" s="1" t="s">
        <v>27</v>
      </c>
    </row>
    <row r="906" spans="1:5" ht="18" x14ac:dyDescent="0.35">
      <c r="A906" s="1" t="s">
        <v>943</v>
      </c>
      <c r="B906" s="1">
        <v>22</v>
      </c>
      <c r="C906" s="1" t="s">
        <v>26</v>
      </c>
      <c r="D906" s="1" t="s">
        <v>35</v>
      </c>
      <c r="E906" s="1" t="s">
        <v>27</v>
      </c>
    </row>
    <row r="907" spans="1:5" ht="18" x14ac:dyDescent="0.35">
      <c r="A907" s="1" t="s">
        <v>944</v>
      </c>
      <c r="B907" s="1">
        <v>29</v>
      </c>
      <c r="C907" s="1" t="s">
        <v>35</v>
      </c>
      <c r="D907" s="1" t="s">
        <v>35</v>
      </c>
      <c r="E907" s="1" t="s">
        <v>46</v>
      </c>
    </row>
    <row r="908" spans="1:5" ht="18" x14ac:dyDescent="0.35">
      <c r="A908" s="1" t="s">
        <v>945</v>
      </c>
      <c r="B908" s="1">
        <v>22</v>
      </c>
      <c r="C908" s="1" t="s">
        <v>35</v>
      </c>
      <c r="D908" s="1" t="s">
        <v>35</v>
      </c>
      <c r="E908" s="1" t="s">
        <v>46</v>
      </c>
    </row>
    <row r="909" spans="1:5" ht="18" x14ac:dyDescent="0.35">
      <c r="A909" s="1" t="s">
        <v>946</v>
      </c>
      <c r="B909" s="1">
        <v>16</v>
      </c>
      <c r="C909" s="1" t="s">
        <v>35</v>
      </c>
      <c r="D909" s="1" t="s">
        <v>35</v>
      </c>
      <c r="E909" s="1" t="s">
        <v>27</v>
      </c>
    </row>
    <row r="910" spans="1:5" ht="18" x14ac:dyDescent="0.35">
      <c r="A910" s="1" t="s">
        <v>947</v>
      </c>
      <c r="B910" s="1">
        <v>27</v>
      </c>
      <c r="C910" s="1" t="s">
        <v>26</v>
      </c>
      <c r="D910" s="1" t="s">
        <v>35</v>
      </c>
      <c r="E910" s="1" t="s">
        <v>46</v>
      </c>
    </row>
    <row r="911" spans="1:5" ht="18" x14ac:dyDescent="0.35">
      <c r="A911" s="1" t="s">
        <v>948</v>
      </c>
      <c r="B911" s="1">
        <v>50</v>
      </c>
      <c r="C911" s="1" t="s">
        <v>26</v>
      </c>
      <c r="D911" s="1" t="s">
        <v>26</v>
      </c>
      <c r="E911" s="1" t="s">
        <v>36</v>
      </c>
    </row>
    <row r="912" spans="1:5" ht="18" x14ac:dyDescent="0.35">
      <c r="A912" s="1" t="s">
        <v>949</v>
      </c>
      <c r="B912" s="1">
        <v>39</v>
      </c>
      <c r="C912" s="1" t="s">
        <v>26</v>
      </c>
      <c r="D912" s="1" t="s">
        <v>26</v>
      </c>
      <c r="E912" s="1" t="s">
        <v>46</v>
      </c>
    </row>
    <row r="913" spans="1:5" ht="18" x14ac:dyDescent="0.35">
      <c r="A913" s="1" t="s">
        <v>950</v>
      </c>
      <c r="B913" s="1">
        <v>48</v>
      </c>
      <c r="C913" s="1" t="s">
        <v>26</v>
      </c>
      <c r="D913" s="1" t="s">
        <v>26</v>
      </c>
      <c r="E913" s="1" t="s">
        <v>41</v>
      </c>
    </row>
    <row r="914" spans="1:5" ht="18" x14ac:dyDescent="0.35">
      <c r="A914" s="1" t="s">
        <v>951</v>
      </c>
      <c r="B914" s="1">
        <v>41</v>
      </c>
      <c r="C914" s="1" t="s">
        <v>26</v>
      </c>
      <c r="D914" s="1" t="s">
        <v>26</v>
      </c>
      <c r="E914" s="1" t="s">
        <v>41</v>
      </c>
    </row>
    <row r="915" spans="1:5" ht="18" x14ac:dyDescent="0.35">
      <c r="A915" s="1" t="s">
        <v>952</v>
      </c>
      <c r="B915" s="1">
        <v>44</v>
      </c>
      <c r="C915" s="1" t="s">
        <v>26</v>
      </c>
      <c r="D915" s="1" t="s">
        <v>26</v>
      </c>
      <c r="E915" s="1" t="s">
        <v>36</v>
      </c>
    </row>
    <row r="916" spans="1:5" ht="18" x14ac:dyDescent="0.35">
      <c r="A916" s="1" t="s">
        <v>953</v>
      </c>
      <c r="B916" s="1">
        <v>15</v>
      </c>
      <c r="C916" s="1" t="s">
        <v>26</v>
      </c>
      <c r="D916" s="1" t="s">
        <v>26</v>
      </c>
      <c r="E916" s="1" t="s">
        <v>46</v>
      </c>
    </row>
    <row r="917" spans="1:5" ht="18" x14ac:dyDescent="0.35">
      <c r="A917" s="1" t="s">
        <v>954</v>
      </c>
      <c r="B917" s="1">
        <v>32</v>
      </c>
      <c r="C917" s="1" t="s">
        <v>26</v>
      </c>
      <c r="D917" s="1" t="s">
        <v>35</v>
      </c>
      <c r="E917" s="1" t="s">
        <v>27</v>
      </c>
    </row>
    <row r="918" spans="1:5" ht="18" x14ac:dyDescent="0.35">
      <c r="A918" s="1" t="s">
        <v>955</v>
      </c>
      <c r="B918" s="1">
        <v>21</v>
      </c>
      <c r="C918" s="1" t="s">
        <v>35</v>
      </c>
      <c r="D918" s="1" t="s">
        <v>26</v>
      </c>
      <c r="E918" s="1" t="s">
        <v>46</v>
      </c>
    </row>
    <row r="919" spans="1:5" ht="18" x14ac:dyDescent="0.35">
      <c r="A919" s="1" t="s">
        <v>956</v>
      </c>
      <c r="B919" s="1">
        <v>31</v>
      </c>
      <c r="C919" s="1" t="s">
        <v>35</v>
      </c>
      <c r="D919" s="1" t="s">
        <v>26</v>
      </c>
      <c r="E919" s="1" t="s">
        <v>46</v>
      </c>
    </row>
    <row r="920" spans="1:5" ht="18" x14ac:dyDescent="0.35">
      <c r="A920" s="2" t="s">
        <v>957</v>
      </c>
      <c r="B920" s="1">
        <v>26</v>
      </c>
      <c r="C920" s="1" t="s">
        <v>26</v>
      </c>
      <c r="D920" s="1" t="s">
        <v>35</v>
      </c>
      <c r="E920" s="1" t="s">
        <v>27</v>
      </c>
    </row>
    <row r="921" spans="1:5" ht="18" x14ac:dyDescent="0.35">
      <c r="A921" s="1" t="s">
        <v>958</v>
      </c>
      <c r="B921" s="1">
        <v>10</v>
      </c>
      <c r="C921" s="1" t="s">
        <v>35</v>
      </c>
      <c r="D921" s="1" t="s">
        <v>35</v>
      </c>
      <c r="E921" s="1" t="s">
        <v>36</v>
      </c>
    </row>
    <row r="922" spans="1:5" ht="18" x14ac:dyDescent="0.35">
      <c r="A922" s="1" t="s">
        <v>959</v>
      </c>
      <c r="B922" s="1">
        <v>54</v>
      </c>
      <c r="C922" s="1" t="s">
        <v>26</v>
      </c>
      <c r="D922" s="1" t="s">
        <v>26</v>
      </c>
      <c r="E922" s="1" t="s">
        <v>46</v>
      </c>
    </row>
    <row r="923" spans="1:5" ht="18" x14ac:dyDescent="0.35">
      <c r="A923" s="1" t="s">
        <v>960</v>
      </c>
      <c r="B923" s="1">
        <v>20</v>
      </c>
      <c r="C923" s="1" t="s">
        <v>26</v>
      </c>
      <c r="D923" s="1" t="s">
        <v>35</v>
      </c>
      <c r="E923" s="1" t="s">
        <v>27</v>
      </c>
    </row>
    <row r="924" spans="1:5" ht="18" x14ac:dyDescent="0.35">
      <c r="A924" s="1" t="s">
        <v>961</v>
      </c>
      <c r="B924" s="1">
        <v>20</v>
      </c>
      <c r="C924" s="1" t="s">
        <v>35</v>
      </c>
      <c r="D924" s="1" t="s">
        <v>35</v>
      </c>
      <c r="E924" s="1" t="s">
        <v>46</v>
      </c>
    </row>
    <row r="925" spans="1:5" ht="18" x14ac:dyDescent="0.35">
      <c r="A925" s="1" t="s">
        <v>962</v>
      </c>
      <c r="B925" s="1">
        <v>15</v>
      </c>
      <c r="C925" s="1" t="s">
        <v>35</v>
      </c>
      <c r="D925" s="1" t="s">
        <v>35</v>
      </c>
      <c r="E925" s="1" t="s">
        <v>46</v>
      </c>
    </row>
    <row r="926" spans="1:5" ht="18" x14ac:dyDescent="0.35">
      <c r="A926" s="1" t="s">
        <v>963</v>
      </c>
      <c r="B926" s="1">
        <v>24</v>
      </c>
      <c r="C926" s="1" t="s">
        <v>35</v>
      </c>
      <c r="D926" s="1" t="s">
        <v>26</v>
      </c>
      <c r="E926" s="1" t="s">
        <v>46</v>
      </c>
    </row>
    <row r="927" spans="1:5" ht="18" x14ac:dyDescent="0.35">
      <c r="A927" s="1" t="s">
        <v>964</v>
      </c>
      <c r="B927" s="1">
        <v>39</v>
      </c>
      <c r="C927" s="1" t="s">
        <v>35</v>
      </c>
      <c r="D927" s="1" t="s">
        <v>26</v>
      </c>
      <c r="E927" s="1" t="s">
        <v>41</v>
      </c>
    </row>
    <row r="928" spans="1:5" ht="18" x14ac:dyDescent="0.35">
      <c r="A928" s="1" t="s">
        <v>965</v>
      </c>
      <c r="B928" s="1">
        <v>7</v>
      </c>
      <c r="C928" s="1" t="s">
        <v>35</v>
      </c>
      <c r="D928" s="1" t="s">
        <v>26</v>
      </c>
      <c r="E928" s="1" t="s">
        <v>41</v>
      </c>
    </row>
    <row r="929" spans="1:5" ht="18" x14ac:dyDescent="0.35">
      <c r="A929" s="1" t="s">
        <v>966</v>
      </c>
      <c r="B929" s="1">
        <v>37</v>
      </c>
      <c r="C929" s="1" t="s">
        <v>35</v>
      </c>
      <c r="D929" s="1" t="s">
        <v>35</v>
      </c>
      <c r="E929" s="1" t="s">
        <v>36</v>
      </c>
    </row>
    <row r="930" spans="1:5" ht="18" x14ac:dyDescent="0.35">
      <c r="A930" s="1" t="s">
        <v>967</v>
      </c>
      <c r="B930" s="1">
        <v>8</v>
      </c>
      <c r="C930" s="1" t="s">
        <v>35</v>
      </c>
      <c r="D930" s="1" t="s">
        <v>26</v>
      </c>
      <c r="E930" s="1" t="s">
        <v>27</v>
      </c>
    </row>
    <row r="931" spans="1:5" ht="18" x14ac:dyDescent="0.35">
      <c r="A931" s="1" t="s">
        <v>968</v>
      </c>
      <c r="B931" s="1">
        <v>21</v>
      </c>
      <c r="C931" s="1" t="s">
        <v>26</v>
      </c>
      <c r="D931" s="1" t="s">
        <v>26</v>
      </c>
      <c r="E931" s="1" t="s">
        <v>41</v>
      </c>
    </row>
    <row r="932" spans="1:5" ht="18" x14ac:dyDescent="0.35">
      <c r="A932" s="2" t="s">
        <v>969</v>
      </c>
      <c r="B932" s="1">
        <v>31</v>
      </c>
      <c r="C932" s="1" t="s">
        <v>26</v>
      </c>
      <c r="D932" s="1" t="s">
        <v>26</v>
      </c>
      <c r="E932" s="1" t="s">
        <v>46</v>
      </c>
    </row>
    <row r="933" spans="1:5" ht="18" x14ac:dyDescent="0.35">
      <c r="A933" s="1" t="s">
        <v>970</v>
      </c>
      <c r="B933" s="1">
        <v>47</v>
      </c>
      <c r="C933" s="1" t="s">
        <v>35</v>
      </c>
      <c r="D933" s="1" t="s">
        <v>26</v>
      </c>
      <c r="E933" s="1" t="s">
        <v>36</v>
      </c>
    </row>
    <row r="934" spans="1:5" ht="18" x14ac:dyDescent="0.35">
      <c r="A934" s="1" t="s">
        <v>971</v>
      </c>
      <c r="B934" s="1">
        <v>22</v>
      </c>
      <c r="C934" s="1" t="s">
        <v>35</v>
      </c>
      <c r="D934" s="1" t="s">
        <v>26</v>
      </c>
      <c r="E934" s="1" t="s">
        <v>41</v>
      </c>
    </row>
    <row r="935" spans="1:5" ht="18" x14ac:dyDescent="0.35">
      <c r="A935" s="1" t="s">
        <v>972</v>
      </c>
      <c r="B935" s="1">
        <v>43</v>
      </c>
      <c r="C935" s="1" t="s">
        <v>26</v>
      </c>
      <c r="D935" s="1" t="s">
        <v>35</v>
      </c>
      <c r="E935" s="1" t="s">
        <v>41</v>
      </c>
    </row>
    <row r="936" spans="1:5" ht="18" x14ac:dyDescent="0.35">
      <c r="A936" s="1" t="s">
        <v>973</v>
      </c>
      <c r="B936" s="1">
        <v>10</v>
      </c>
      <c r="C936" s="1" t="s">
        <v>26</v>
      </c>
      <c r="D936" s="1" t="s">
        <v>26</v>
      </c>
      <c r="E936" s="1" t="s">
        <v>46</v>
      </c>
    </row>
    <row r="937" spans="1:5" ht="18" x14ac:dyDescent="0.35">
      <c r="A937" s="1" t="s">
        <v>974</v>
      </c>
      <c r="B937" s="1">
        <v>19</v>
      </c>
      <c r="C937" s="1" t="s">
        <v>35</v>
      </c>
      <c r="D937" s="1" t="s">
        <v>35</v>
      </c>
      <c r="E937" s="1" t="s">
        <v>46</v>
      </c>
    </row>
    <row r="938" spans="1:5" ht="18" x14ac:dyDescent="0.35">
      <c r="A938" s="1">
        <v>57495429</v>
      </c>
      <c r="B938" s="1">
        <v>15</v>
      </c>
      <c r="C938" s="1" t="s">
        <v>35</v>
      </c>
      <c r="D938" s="1" t="s">
        <v>26</v>
      </c>
      <c r="E938" s="1" t="s">
        <v>27</v>
      </c>
    </row>
    <row r="939" spans="1:5" ht="18" x14ac:dyDescent="0.35">
      <c r="A939" s="1">
        <v>1515261</v>
      </c>
      <c r="B939" s="1">
        <v>45</v>
      </c>
      <c r="C939" s="1" t="s">
        <v>26</v>
      </c>
      <c r="D939" s="1" t="s">
        <v>26</v>
      </c>
      <c r="E939" s="1" t="s">
        <v>27</v>
      </c>
    </row>
    <row r="940" spans="1:5" ht="18" x14ac:dyDescent="0.35">
      <c r="A940" s="1" t="s">
        <v>975</v>
      </c>
      <c r="B940" s="1">
        <v>55</v>
      </c>
      <c r="C940" s="1" t="s">
        <v>35</v>
      </c>
      <c r="D940" s="1" t="s">
        <v>26</v>
      </c>
      <c r="E940" s="1" t="s">
        <v>27</v>
      </c>
    </row>
    <row r="941" spans="1:5" ht="18" x14ac:dyDescent="0.35">
      <c r="A941" s="1" t="s">
        <v>976</v>
      </c>
      <c r="B941" s="1">
        <v>44</v>
      </c>
      <c r="C941" s="1" t="s">
        <v>26</v>
      </c>
      <c r="D941" s="1" t="s">
        <v>26</v>
      </c>
      <c r="E941" s="1" t="s">
        <v>41</v>
      </c>
    </row>
    <row r="942" spans="1:5" ht="18" x14ac:dyDescent="0.35">
      <c r="A942" s="1" t="s">
        <v>977</v>
      </c>
      <c r="B942" s="1">
        <v>43</v>
      </c>
      <c r="C942" s="1" t="s">
        <v>26</v>
      </c>
      <c r="D942" s="1" t="s">
        <v>26</v>
      </c>
      <c r="E942" s="1" t="s">
        <v>27</v>
      </c>
    </row>
    <row r="943" spans="1:5" ht="18" x14ac:dyDescent="0.35">
      <c r="A943" s="1" t="s">
        <v>978</v>
      </c>
      <c r="B943" s="1">
        <v>26</v>
      </c>
      <c r="C943" s="1" t="s">
        <v>26</v>
      </c>
      <c r="D943" s="1" t="s">
        <v>26</v>
      </c>
      <c r="E943" s="1" t="s">
        <v>36</v>
      </c>
    </row>
    <row r="944" spans="1:5" ht="18" x14ac:dyDescent="0.35">
      <c r="A944" s="1" t="s">
        <v>979</v>
      </c>
      <c r="B944" s="1">
        <v>54</v>
      </c>
      <c r="C944" s="1" t="s">
        <v>26</v>
      </c>
      <c r="D944" s="1" t="s">
        <v>35</v>
      </c>
      <c r="E944" s="1" t="s">
        <v>36</v>
      </c>
    </row>
    <row r="945" spans="1:5" ht="18" x14ac:dyDescent="0.35">
      <c r="A945" s="1" t="s">
        <v>980</v>
      </c>
      <c r="B945" s="1">
        <v>36</v>
      </c>
      <c r="C945" s="1" t="s">
        <v>35</v>
      </c>
      <c r="D945" s="1" t="s">
        <v>26</v>
      </c>
      <c r="E945" s="1" t="s">
        <v>46</v>
      </c>
    </row>
    <row r="946" spans="1:5" ht="18" x14ac:dyDescent="0.35">
      <c r="A946" s="1" t="s">
        <v>981</v>
      </c>
      <c r="B946" s="1">
        <v>13</v>
      </c>
      <c r="C946" s="1" t="s">
        <v>26</v>
      </c>
      <c r="D946" s="1" t="s">
        <v>26</v>
      </c>
      <c r="E946" s="1" t="s">
        <v>27</v>
      </c>
    </row>
    <row r="947" spans="1:5" ht="18" x14ac:dyDescent="0.35">
      <c r="A947" s="1" t="s">
        <v>982</v>
      </c>
      <c r="B947" s="1">
        <v>24</v>
      </c>
      <c r="C947" s="1" t="s">
        <v>35</v>
      </c>
      <c r="D947" s="1" t="s">
        <v>26</v>
      </c>
      <c r="E947" s="1" t="s">
        <v>27</v>
      </c>
    </row>
    <row r="948" spans="1:5" ht="18" x14ac:dyDescent="0.35">
      <c r="A948" s="1" t="s">
        <v>983</v>
      </c>
      <c r="B948" s="1">
        <v>21</v>
      </c>
      <c r="C948" s="1" t="s">
        <v>35</v>
      </c>
      <c r="D948" s="1" t="s">
        <v>26</v>
      </c>
      <c r="E948" s="1" t="s">
        <v>46</v>
      </c>
    </row>
    <row r="949" spans="1:5" ht="18" x14ac:dyDescent="0.35">
      <c r="A949" s="1" t="s">
        <v>984</v>
      </c>
      <c r="B949" s="1">
        <v>30</v>
      </c>
      <c r="C949" s="1" t="s">
        <v>35</v>
      </c>
      <c r="D949" s="1" t="s">
        <v>26</v>
      </c>
      <c r="E949" s="1" t="s">
        <v>41</v>
      </c>
    </row>
    <row r="950" spans="1:5" ht="18" x14ac:dyDescent="0.35">
      <c r="A950" s="1" t="s">
        <v>985</v>
      </c>
      <c r="B950" s="1">
        <v>50</v>
      </c>
      <c r="C950" s="1" t="s">
        <v>26</v>
      </c>
      <c r="D950" s="1" t="s">
        <v>26</v>
      </c>
      <c r="E950" s="1" t="s">
        <v>36</v>
      </c>
    </row>
    <row r="951" spans="1:5" ht="18" x14ac:dyDescent="0.35">
      <c r="A951" s="1">
        <v>26426491</v>
      </c>
      <c r="B951" s="1">
        <v>52</v>
      </c>
      <c r="C951" s="1" t="s">
        <v>35</v>
      </c>
      <c r="D951" s="1" t="s">
        <v>35</v>
      </c>
      <c r="E951" s="1" t="s">
        <v>36</v>
      </c>
    </row>
    <row r="952" spans="1:5" ht="18" x14ac:dyDescent="0.35">
      <c r="A952" s="1" t="s">
        <v>986</v>
      </c>
      <c r="B952" s="1">
        <v>13</v>
      </c>
      <c r="C952" s="1" t="s">
        <v>26</v>
      </c>
      <c r="D952" s="1" t="s">
        <v>26</v>
      </c>
      <c r="E952" s="1" t="s">
        <v>27</v>
      </c>
    </row>
    <row r="953" spans="1:5" ht="18" x14ac:dyDescent="0.35">
      <c r="A953" s="1" t="s">
        <v>987</v>
      </c>
      <c r="B953" s="1">
        <v>14</v>
      </c>
      <c r="C953" s="1" t="s">
        <v>26</v>
      </c>
      <c r="D953" s="1" t="s">
        <v>26</v>
      </c>
      <c r="E953" s="1" t="s">
        <v>36</v>
      </c>
    </row>
    <row r="954" spans="1:5" ht="18" x14ac:dyDescent="0.35">
      <c r="A954" s="1" t="s">
        <v>988</v>
      </c>
      <c r="B954" s="1">
        <v>38</v>
      </c>
      <c r="C954" s="1" t="s">
        <v>35</v>
      </c>
      <c r="D954" s="1" t="s">
        <v>35</v>
      </c>
      <c r="E954" s="1" t="s">
        <v>27</v>
      </c>
    </row>
    <row r="955" spans="1:5" ht="18" x14ac:dyDescent="0.35">
      <c r="A955" s="1" t="s">
        <v>989</v>
      </c>
      <c r="B955" s="1">
        <v>22</v>
      </c>
      <c r="C955" s="1" t="s">
        <v>26</v>
      </c>
      <c r="D955" s="1" t="s">
        <v>35</v>
      </c>
      <c r="E955" s="1" t="s">
        <v>41</v>
      </c>
    </row>
    <row r="956" spans="1:5" ht="18" x14ac:dyDescent="0.35">
      <c r="A956" s="1" t="s">
        <v>990</v>
      </c>
      <c r="B956" s="1">
        <v>30</v>
      </c>
      <c r="C956" s="1" t="s">
        <v>35</v>
      </c>
      <c r="D956" s="1" t="s">
        <v>26</v>
      </c>
      <c r="E956" s="1" t="s">
        <v>41</v>
      </c>
    </row>
    <row r="957" spans="1:5" ht="18" x14ac:dyDescent="0.35">
      <c r="A957" s="1" t="s">
        <v>991</v>
      </c>
      <c r="B957" s="1">
        <v>49</v>
      </c>
      <c r="C957" s="1" t="s">
        <v>26</v>
      </c>
      <c r="D957" s="1" t="s">
        <v>26</v>
      </c>
      <c r="E957" s="1" t="s">
        <v>36</v>
      </c>
    </row>
    <row r="958" spans="1:5" ht="18" x14ac:dyDescent="0.35">
      <c r="A958" s="1" t="s">
        <v>992</v>
      </c>
      <c r="B958" s="1">
        <v>16</v>
      </c>
      <c r="C958" s="1" t="s">
        <v>35</v>
      </c>
      <c r="D958" s="1" t="s">
        <v>26</v>
      </c>
      <c r="E958" s="1" t="s">
        <v>36</v>
      </c>
    </row>
    <row r="959" spans="1:5" ht="18" x14ac:dyDescent="0.35">
      <c r="A959" s="1" t="s">
        <v>993</v>
      </c>
      <c r="B959" s="1">
        <v>19</v>
      </c>
      <c r="C959" s="1" t="s">
        <v>26</v>
      </c>
      <c r="D959" s="1" t="s">
        <v>35</v>
      </c>
      <c r="E959" s="1" t="s">
        <v>41</v>
      </c>
    </row>
    <row r="960" spans="1:5" ht="18" x14ac:dyDescent="0.35">
      <c r="A960" s="1" t="s">
        <v>994</v>
      </c>
      <c r="B960" s="1">
        <v>12</v>
      </c>
      <c r="C960" s="1" t="s">
        <v>26</v>
      </c>
      <c r="D960" s="1" t="s">
        <v>35</v>
      </c>
      <c r="E960" s="1" t="s">
        <v>27</v>
      </c>
    </row>
    <row r="961" spans="1:5" ht="18" x14ac:dyDescent="0.35">
      <c r="A961" s="1" t="s">
        <v>995</v>
      </c>
      <c r="B961" s="1">
        <v>39</v>
      </c>
      <c r="C961" s="1" t="s">
        <v>26</v>
      </c>
      <c r="D961" s="1" t="s">
        <v>35</v>
      </c>
      <c r="E961" s="1" t="s">
        <v>36</v>
      </c>
    </row>
    <row r="962" spans="1:5" ht="18" x14ac:dyDescent="0.35">
      <c r="A962" s="1" t="s">
        <v>996</v>
      </c>
      <c r="B962" s="1">
        <v>49</v>
      </c>
      <c r="C962" s="1" t="s">
        <v>35</v>
      </c>
      <c r="D962" s="1" t="s">
        <v>26</v>
      </c>
      <c r="E962" s="1" t="s">
        <v>36</v>
      </c>
    </row>
    <row r="963" spans="1:5" ht="18" x14ac:dyDescent="0.35">
      <c r="A963" s="1" t="s">
        <v>997</v>
      </c>
      <c r="B963" s="1">
        <v>6</v>
      </c>
      <c r="C963" s="1" t="s">
        <v>26</v>
      </c>
      <c r="D963" s="1" t="s">
        <v>35</v>
      </c>
      <c r="E963" s="1" t="s">
        <v>46</v>
      </c>
    </row>
    <row r="964" spans="1:5" ht="18" x14ac:dyDescent="0.35">
      <c r="A964" s="1" t="s">
        <v>998</v>
      </c>
      <c r="B964" s="1">
        <v>14</v>
      </c>
      <c r="C964" s="1" t="s">
        <v>35</v>
      </c>
      <c r="D964" s="1" t="s">
        <v>26</v>
      </c>
      <c r="E964" s="1" t="s">
        <v>36</v>
      </c>
    </row>
    <row r="965" spans="1:5" ht="18" x14ac:dyDescent="0.35">
      <c r="A965" s="1" t="s">
        <v>999</v>
      </c>
      <c r="B965" s="1">
        <v>27</v>
      </c>
      <c r="C965" s="1" t="s">
        <v>26</v>
      </c>
      <c r="D965" s="1" t="s">
        <v>35</v>
      </c>
      <c r="E965" s="1" t="s">
        <v>46</v>
      </c>
    </row>
    <row r="966" spans="1:5" ht="18" x14ac:dyDescent="0.35">
      <c r="A966" s="1" t="s">
        <v>1000</v>
      </c>
      <c r="B966" s="1">
        <v>30</v>
      </c>
      <c r="C966" s="1" t="s">
        <v>26</v>
      </c>
      <c r="D966" s="1" t="s">
        <v>26</v>
      </c>
      <c r="E966" s="1" t="s">
        <v>27</v>
      </c>
    </row>
    <row r="967" spans="1:5" ht="18" x14ac:dyDescent="0.35">
      <c r="A967" s="1" t="s">
        <v>1001</v>
      </c>
      <c r="B967" s="1">
        <v>16</v>
      </c>
      <c r="C967" s="1" t="s">
        <v>35</v>
      </c>
      <c r="D967" s="1" t="s">
        <v>35</v>
      </c>
      <c r="E967" s="1" t="s">
        <v>36</v>
      </c>
    </row>
    <row r="968" spans="1:5" ht="18" x14ac:dyDescent="0.35">
      <c r="A968" s="1" t="s">
        <v>1002</v>
      </c>
      <c r="B968" s="1">
        <v>5</v>
      </c>
      <c r="C968" s="1" t="s">
        <v>35</v>
      </c>
      <c r="D968" s="1" t="s">
        <v>35</v>
      </c>
      <c r="E968" s="1" t="s">
        <v>36</v>
      </c>
    </row>
    <row r="969" spans="1:5" ht="18" x14ac:dyDescent="0.35">
      <c r="A969" s="1" t="s">
        <v>1003</v>
      </c>
      <c r="B969" s="1">
        <v>32</v>
      </c>
      <c r="C969" s="1" t="s">
        <v>26</v>
      </c>
      <c r="D969" s="1" t="s">
        <v>35</v>
      </c>
      <c r="E969" s="1" t="s">
        <v>41</v>
      </c>
    </row>
    <row r="970" spans="1:5" ht="18" x14ac:dyDescent="0.35">
      <c r="A970" s="1" t="s">
        <v>1004</v>
      </c>
      <c r="B970" s="1">
        <v>49</v>
      </c>
      <c r="C970" s="1" t="s">
        <v>26</v>
      </c>
      <c r="D970" s="1" t="s">
        <v>26</v>
      </c>
      <c r="E970" s="1" t="s">
        <v>41</v>
      </c>
    </row>
    <row r="971" spans="1:5" ht="18" x14ac:dyDescent="0.35">
      <c r="A971" s="1" t="s">
        <v>1005</v>
      </c>
      <c r="B971" s="1">
        <v>13</v>
      </c>
      <c r="C971" s="1" t="s">
        <v>26</v>
      </c>
      <c r="D971" s="1" t="s">
        <v>26</v>
      </c>
      <c r="E971" s="1" t="s">
        <v>46</v>
      </c>
    </row>
    <row r="972" spans="1:5" ht="18" x14ac:dyDescent="0.35">
      <c r="A972" s="1" t="s">
        <v>1006</v>
      </c>
      <c r="B972" s="1">
        <v>10</v>
      </c>
      <c r="C972" s="1" t="s">
        <v>35</v>
      </c>
      <c r="D972" s="1" t="s">
        <v>26</v>
      </c>
      <c r="E972" s="1" t="s">
        <v>41</v>
      </c>
    </row>
    <row r="973" spans="1:5" ht="18" x14ac:dyDescent="0.35">
      <c r="A973" s="1" t="s">
        <v>1007</v>
      </c>
      <c r="B973" s="1">
        <v>53</v>
      </c>
      <c r="C973" s="1" t="s">
        <v>35</v>
      </c>
      <c r="D973" s="1" t="s">
        <v>26</v>
      </c>
      <c r="E973" s="1" t="s">
        <v>27</v>
      </c>
    </row>
    <row r="974" spans="1:5" ht="18" x14ac:dyDescent="0.35">
      <c r="A974" s="1" t="s">
        <v>1008</v>
      </c>
      <c r="B974" s="1">
        <v>51</v>
      </c>
      <c r="C974" s="1" t="s">
        <v>35</v>
      </c>
      <c r="D974" s="1" t="s">
        <v>26</v>
      </c>
      <c r="E974" s="1" t="s">
        <v>46</v>
      </c>
    </row>
    <row r="975" spans="1:5" ht="18" x14ac:dyDescent="0.35">
      <c r="A975" s="1" t="s">
        <v>1009</v>
      </c>
      <c r="B975" s="1">
        <v>56</v>
      </c>
      <c r="C975" s="1" t="s">
        <v>26</v>
      </c>
      <c r="D975" s="1" t="s">
        <v>26</v>
      </c>
      <c r="E975" s="1" t="s">
        <v>36</v>
      </c>
    </row>
    <row r="976" spans="1:5" ht="18" x14ac:dyDescent="0.35">
      <c r="A976" s="2">
        <v>36400000000000</v>
      </c>
      <c r="B976" s="1">
        <v>42</v>
      </c>
      <c r="C976" s="1" t="s">
        <v>26</v>
      </c>
      <c r="D976" s="1" t="s">
        <v>35</v>
      </c>
      <c r="E976" s="1" t="s">
        <v>27</v>
      </c>
    </row>
    <row r="977" spans="1:5" ht="18" x14ac:dyDescent="0.35">
      <c r="A977" s="1" t="s">
        <v>1010</v>
      </c>
      <c r="B977" s="1">
        <v>36</v>
      </c>
      <c r="C977" s="1" t="s">
        <v>35</v>
      </c>
      <c r="D977" s="1" t="s">
        <v>26</v>
      </c>
      <c r="E977" s="1" t="s">
        <v>46</v>
      </c>
    </row>
    <row r="978" spans="1:5" ht="18" x14ac:dyDescent="0.35">
      <c r="A978" s="1" t="s">
        <v>1011</v>
      </c>
      <c r="B978" s="1">
        <v>16</v>
      </c>
      <c r="C978" s="1" t="s">
        <v>35</v>
      </c>
      <c r="D978" s="1" t="s">
        <v>35</v>
      </c>
      <c r="E978" s="1" t="s">
        <v>27</v>
      </c>
    </row>
    <row r="979" spans="1:5" ht="18" x14ac:dyDescent="0.35">
      <c r="A979" s="1" t="s">
        <v>1012</v>
      </c>
      <c r="B979" s="1">
        <v>49</v>
      </c>
      <c r="C979" s="1" t="s">
        <v>26</v>
      </c>
      <c r="D979" s="1" t="s">
        <v>35</v>
      </c>
      <c r="E979" s="1" t="s">
        <v>36</v>
      </c>
    </row>
    <row r="980" spans="1:5" ht="18" x14ac:dyDescent="0.35">
      <c r="A980" s="1" t="s">
        <v>1013</v>
      </c>
      <c r="B980" s="1">
        <v>48</v>
      </c>
      <c r="C980" s="1" t="s">
        <v>35</v>
      </c>
      <c r="D980" s="1" t="s">
        <v>26</v>
      </c>
      <c r="E980" s="1" t="s">
        <v>36</v>
      </c>
    </row>
    <row r="981" spans="1:5" ht="18" x14ac:dyDescent="0.35">
      <c r="A981" s="1" t="s">
        <v>1014</v>
      </c>
      <c r="B981" s="1">
        <v>16</v>
      </c>
      <c r="C981" s="1" t="s">
        <v>26</v>
      </c>
      <c r="D981" s="1" t="s">
        <v>35</v>
      </c>
      <c r="E981" s="1" t="s">
        <v>46</v>
      </c>
    </row>
    <row r="982" spans="1:5" ht="18" x14ac:dyDescent="0.35">
      <c r="A982" s="1" t="s">
        <v>1015</v>
      </c>
      <c r="B982" s="1">
        <v>27</v>
      </c>
      <c r="C982" s="1" t="s">
        <v>26</v>
      </c>
      <c r="D982" s="1" t="s">
        <v>35</v>
      </c>
      <c r="E982" s="1" t="s">
        <v>27</v>
      </c>
    </row>
    <row r="983" spans="1:5" ht="18" x14ac:dyDescent="0.35">
      <c r="A983" s="1" t="s">
        <v>1016</v>
      </c>
      <c r="B983" s="1">
        <v>19</v>
      </c>
      <c r="C983" s="1" t="s">
        <v>26</v>
      </c>
      <c r="D983" s="1" t="s">
        <v>26</v>
      </c>
      <c r="E983" s="1" t="s">
        <v>46</v>
      </c>
    </row>
    <row r="984" spans="1:5" ht="18" x14ac:dyDescent="0.35">
      <c r="A984" s="1" t="s">
        <v>1017</v>
      </c>
      <c r="B984" s="1">
        <v>27</v>
      </c>
      <c r="C984" s="1" t="s">
        <v>35</v>
      </c>
      <c r="D984" s="1" t="s">
        <v>35</v>
      </c>
      <c r="E984" s="1" t="s">
        <v>46</v>
      </c>
    </row>
    <row r="985" spans="1:5" ht="18" x14ac:dyDescent="0.35">
      <c r="A985" s="1" t="s">
        <v>1018</v>
      </c>
      <c r="B985" s="1">
        <v>57</v>
      </c>
      <c r="C985" s="1" t="s">
        <v>35</v>
      </c>
      <c r="D985" s="1" t="s">
        <v>35</v>
      </c>
      <c r="E985" s="1" t="s">
        <v>41</v>
      </c>
    </row>
    <row r="986" spans="1:5" ht="18" x14ac:dyDescent="0.35">
      <c r="A986" s="1" t="s">
        <v>1019</v>
      </c>
      <c r="B986" s="1">
        <v>10</v>
      </c>
      <c r="C986" s="1" t="s">
        <v>26</v>
      </c>
      <c r="D986" s="1" t="s">
        <v>35</v>
      </c>
      <c r="E986" s="1" t="s">
        <v>41</v>
      </c>
    </row>
    <row r="987" spans="1:5" ht="18" x14ac:dyDescent="0.35">
      <c r="A987" s="1" t="s">
        <v>1020</v>
      </c>
      <c r="B987" s="1">
        <v>27</v>
      </c>
      <c r="C987" s="1" t="s">
        <v>26</v>
      </c>
      <c r="D987" s="1" t="s">
        <v>35</v>
      </c>
      <c r="E987" s="1" t="s">
        <v>36</v>
      </c>
    </row>
    <row r="988" spans="1:5" ht="18" x14ac:dyDescent="0.35">
      <c r="A988" s="1" t="s">
        <v>1021</v>
      </c>
      <c r="B988" s="1">
        <v>51</v>
      </c>
      <c r="C988" s="1" t="s">
        <v>26</v>
      </c>
      <c r="D988" s="1" t="s">
        <v>26</v>
      </c>
      <c r="E988" s="1" t="s">
        <v>46</v>
      </c>
    </row>
    <row r="989" spans="1:5" ht="18" x14ac:dyDescent="0.35">
      <c r="A989" s="1" t="s">
        <v>1022</v>
      </c>
      <c r="B989" s="1">
        <v>42</v>
      </c>
      <c r="C989" s="1" t="s">
        <v>26</v>
      </c>
      <c r="D989" s="1" t="s">
        <v>26</v>
      </c>
      <c r="E989" s="1" t="s">
        <v>46</v>
      </c>
    </row>
    <row r="990" spans="1:5" ht="18" x14ac:dyDescent="0.35">
      <c r="A990" s="1" t="s">
        <v>1023</v>
      </c>
      <c r="B990" s="1">
        <v>33</v>
      </c>
      <c r="C990" s="1" t="s">
        <v>26</v>
      </c>
      <c r="D990" s="1" t="s">
        <v>26</v>
      </c>
      <c r="E990" s="1" t="s">
        <v>46</v>
      </c>
    </row>
    <row r="991" spans="1:5" ht="18" x14ac:dyDescent="0.35">
      <c r="A991" s="1" t="s">
        <v>1024</v>
      </c>
      <c r="B991" s="1">
        <v>9</v>
      </c>
      <c r="C991" s="1" t="s">
        <v>35</v>
      </c>
      <c r="D991" s="1" t="s">
        <v>35</v>
      </c>
      <c r="E991" s="1" t="s">
        <v>41</v>
      </c>
    </row>
    <row r="992" spans="1:5" ht="18" x14ac:dyDescent="0.35">
      <c r="A992" s="1" t="s">
        <v>1025</v>
      </c>
      <c r="B992" s="1">
        <v>10</v>
      </c>
      <c r="C992" s="1" t="s">
        <v>35</v>
      </c>
      <c r="D992" s="1" t="s">
        <v>26</v>
      </c>
      <c r="E992" s="1" t="s">
        <v>36</v>
      </c>
    </row>
    <row r="993" spans="1:5" ht="18" x14ac:dyDescent="0.35">
      <c r="A993" s="1" t="s">
        <v>1026</v>
      </c>
      <c r="B993" s="1">
        <v>5</v>
      </c>
      <c r="C993" s="1" t="s">
        <v>26</v>
      </c>
      <c r="D993" s="1" t="s">
        <v>35</v>
      </c>
      <c r="E993" s="1" t="s">
        <v>27</v>
      </c>
    </row>
    <row r="994" spans="1:5" ht="18" x14ac:dyDescent="0.35">
      <c r="A994" s="1" t="s">
        <v>1027</v>
      </c>
      <c r="B994" s="1">
        <v>19</v>
      </c>
      <c r="C994" s="1" t="s">
        <v>35</v>
      </c>
      <c r="D994" s="1" t="s">
        <v>26</v>
      </c>
      <c r="E994" s="1" t="s">
        <v>36</v>
      </c>
    </row>
    <row r="995" spans="1:5" ht="18" x14ac:dyDescent="0.35">
      <c r="A995" s="1" t="s">
        <v>1028</v>
      </c>
      <c r="B995" s="1">
        <v>30</v>
      </c>
      <c r="C995" s="1" t="s">
        <v>35</v>
      </c>
      <c r="D995" s="1" t="s">
        <v>35</v>
      </c>
      <c r="E995" s="1" t="s">
        <v>27</v>
      </c>
    </row>
    <row r="996" spans="1:5" ht="18" x14ac:dyDescent="0.35">
      <c r="A996" s="1" t="s">
        <v>1029</v>
      </c>
      <c r="B996" s="1">
        <v>51</v>
      </c>
      <c r="C996" s="1" t="s">
        <v>35</v>
      </c>
      <c r="D996" s="1" t="s">
        <v>26</v>
      </c>
      <c r="E996" s="1" t="s">
        <v>41</v>
      </c>
    </row>
    <row r="997" spans="1:5" ht="18" x14ac:dyDescent="0.35">
      <c r="A997" s="1" t="s">
        <v>1030</v>
      </c>
      <c r="B997" s="1">
        <v>10</v>
      </c>
      <c r="C997" s="1" t="s">
        <v>35</v>
      </c>
      <c r="D997" s="1" t="s">
        <v>26</v>
      </c>
      <c r="E997" s="1" t="s">
        <v>36</v>
      </c>
    </row>
    <row r="998" spans="1:5" ht="18" x14ac:dyDescent="0.35">
      <c r="A998" s="1" t="s">
        <v>1031</v>
      </c>
      <c r="B998" s="1">
        <v>31</v>
      </c>
      <c r="C998" s="1" t="s">
        <v>35</v>
      </c>
      <c r="D998" s="1" t="s">
        <v>35</v>
      </c>
      <c r="E998" s="1" t="s">
        <v>46</v>
      </c>
    </row>
    <row r="999" spans="1:5" ht="18" x14ac:dyDescent="0.35">
      <c r="A999" s="1" t="s">
        <v>1032</v>
      </c>
      <c r="B999" s="1">
        <v>53</v>
      </c>
      <c r="C999" s="1" t="s">
        <v>26</v>
      </c>
      <c r="D999" s="1" t="s">
        <v>26</v>
      </c>
      <c r="E999" s="1" t="s">
        <v>36</v>
      </c>
    </row>
    <row r="1000" spans="1:5" ht="18" x14ac:dyDescent="0.35">
      <c r="A1000" s="1" t="s">
        <v>1033</v>
      </c>
      <c r="B1000" s="1">
        <v>20</v>
      </c>
      <c r="C1000" s="1" t="s">
        <v>26</v>
      </c>
      <c r="D1000" s="1" t="s">
        <v>35</v>
      </c>
      <c r="E1000" s="1" t="s">
        <v>27</v>
      </c>
    </row>
    <row r="1001" spans="1:5" ht="18" x14ac:dyDescent="0.35">
      <c r="A1001" s="1" t="s">
        <v>1034</v>
      </c>
      <c r="B1001" s="1">
        <v>57</v>
      </c>
      <c r="C1001" s="1" t="s">
        <v>26</v>
      </c>
      <c r="D1001" s="1" t="s">
        <v>26</v>
      </c>
      <c r="E1001" s="1" t="s">
        <v>41</v>
      </c>
    </row>
    <row r="1002" spans="1:5" ht="18" x14ac:dyDescent="0.35">
      <c r="A1002" s="1" t="s">
        <v>1035</v>
      </c>
      <c r="B1002" s="1">
        <v>19</v>
      </c>
      <c r="C1002" s="1" t="s">
        <v>35</v>
      </c>
      <c r="D1002" s="1" t="s">
        <v>26</v>
      </c>
      <c r="E1002" s="1" t="s">
        <v>36</v>
      </c>
    </row>
    <row r="1003" spans="1:5" ht="18" x14ac:dyDescent="0.35">
      <c r="A1003" s="1" t="s">
        <v>1036</v>
      </c>
      <c r="B1003" s="1">
        <v>41</v>
      </c>
      <c r="C1003" s="1" t="s">
        <v>35</v>
      </c>
      <c r="D1003" s="1" t="s">
        <v>26</v>
      </c>
      <c r="E1003" s="1" t="s">
        <v>27</v>
      </c>
    </row>
    <row r="1004" spans="1:5" ht="18" x14ac:dyDescent="0.35">
      <c r="A1004" s="1" t="s">
        <v>1037</v>
      </c>
      <c r="B1004" s="1">
        <v>8</v>
      </c>
      <c r="C1004" s="1" t="s">
        <v>26</v>
      </c>
      <c r="D1004" s="1" t="s">
        <v>35</v>
      </c>
      <c r="E1004" s="1" t="s">
        <v>46</v>
      </c>
    </row>
    <row r="1005" spans="1:5" ht="18" x14ac:dyDescent="0.35">
      <c r="A1005" s="1" t="s">
        <v>1038</v>
      </c>
      <c r="B1005" s="1">
        <v>8</v>
      </c>
      <c r="C1005" s="1" t="s">
        <v>35</v>
      </c>
      <c r="D1005" s="1" t="s">
        <v>35</v>
      </c>
      <c r="E1005" s="1" t="s">
        <v>36</v>
      </c>
    </row>
    <row r="1006" spans="1:5" ht="18" x14ac:dyDescent="0.35">
      <c r="A1006" s="1" t="s">
        <v>1039</v>
      </c>
      <c r="B1006" s="1">
        <v>10</v>
      </c>
      <c r="C1006" s="1" t="s">
        <v>26</v>
      </c>
      <c r="D1006" s="1" t="s">
        <v>26</v>
      </c>
      <c r="E1006" s="1" t="s">
        <v>46</v>
      </c>
    </row>
    <row r="1007" spans="1:5" ht="18" x14ac:dyDescent="0.35">
      <c r="A1007" s="1" t="s">
        <v>1040</v>
      </c>
      <c r="B1007" s="1">
        <v>9</v>
      </c>
      <c r="C1007" s="1" t="s">
        <v>35</v>
      </c>
      <c r="D1007" s="1" t="s">
        <v>35</v>
      </c>
      <c r="E1007" s="1" t="s">
        <v>27</v>
      </c>
    </row>
    <row r="1008" spans="1:5" ht="18" x14ac:dyDescent="0.35">
      <c r="A1008" s="1" t="s">
        <v>1041</v>
      </c>
      <c r="B1008" s="1">
        <v>55</v>
      </c>
      <c r="C1008" s="1" t="s">
        <v>35</v>
      </c>
      <c r="D1008" s="1" t="s">
        <v>26</v>
      </c>
      <c r="E1008" s="1" t="s">
        <v>27</v>
      </c>
    </row>
    <row r="1009" spans="1:5" ht="18" x14ac:dyDescent="0.35">
      <c r="A1009" s="1" t="s">
        <v>1042</v>
      </c>
      <c r="B1009" s="1">
        <v>41</v>
      </c>
      <c r="C1009" s="1" t="s">
        <v>35</v>
      </c>
      <c r="D1009" s="1" t="s">
        <v>35</v>
      </c>
      <c r="E1009" s="1" t="s">
        <v>46</v>
      </c>
    </row>
    <row r="1010" spans="1:5" ht="18" x14ac:dyDescent="0.35">
      <c r="A1010" s="1" t="s">
        <v>1043</v>
      </c>
      <c r="B1010" s="1">
        <v>40</v>
      </c>
      <c r="C1010" s="1" t="s">
        <v>35</v>
      </c>
      <c r="D1010" s="1" t="s">
        <v>26</v>
      </c>
      <c r="E1010" s="1" t="s">
        <v>27</v>
      </c>
    </row>
    <row r="1011" spans="1:5" ht="18" x14ac:dyDescent="0.35">
      <c r="A1011" s="1" t="s">
        <v>1044</v>
      </c>
      <c r="B1011" s="1">
        <v>37</v>
      </c>
      <c r="C1011" s="1" t="s">
        <v>35</v>
      </c>
      <c r="D1011" s="1" t="s">
        <v>35</v>
      </c>
      <c r="E1011" s="1" t="s">
        <v>46</v>
      </c>
    </row>
    <row r="1012" spans="1:5" ht="18" x14ac:dyDescent="0.35">
      <c r="A1012" s="1" t="s">
        <v>1045</v>
      </c>
      <c r="B1012" s="1">
        <v>17</v>
      </c>
      <c r="C1012" s="1" t="s">
        <v>26</v>
      </c>
      <c r="D1012" s="1" t="s">
        <v>35</v>
      </c>
      <c r="E1012" s="1" t="s">
        <v>36</v>
      </c>
    </row>
    <row r="1013" spans="1:5" ht="18" x14ac:dyDescent="0.35">
      <c r="A1013" s="1" t="s">
        <v>1046</v>
      </c>
      <c r="B1013" s="1">
        <v>44</v>
      </c>
      <c r="C1013" s="1" t="s">
        <v>35</v>
      </c>
      <c r="D1013" s="1" t="s">
        <v>26</v>
      </c>
      <c r="E1013" s="1" t="s">
        <v>27</v>
      </c>
    </row>
    <row r="1014" spans="1:5" ht="18" x14ac:dyDescent="0.35">
      <c r="A1014" s="1" t="s">
        <v>1047</v>
      </c>
      <c r="B1014" s="1">
        <v>27</v>
      </c>
      <c r="C1014" s="1" t="s">
        <v>35</v>
      </c>
      <c r="D1014" s="1" t="s">
        <v>26</v>
      </c>
      <c r="E1014" s="1" t="s">
        <v>46</v>
      </c>
    </row>
    <row r="1015" spans="1:5" ht="18" x14ac:dyDescent="0.35">
      <c r="A1015" s="1" t="s">
        <v>1048</v>
      </c>
      <c r="B1015" s="1">
        <v>10</v>
      </c>
      <c r="C1015" s="1" t="s">
        <v>35</v>
      </c>
      <c r="D1015" s="1" t="s">
        <v>26</v>
      </c>
      <c r="E1015" s="1" t="s">
        <v>27</v>
      </c>
    </row>
    <row r="1016" spans="1:5" ht="18" x14ac:dyDescent="0.35">
      <c r="A1016" s="1" t="s">
        <v>1049</v>
      </c>
      <c r="B1016" s="1">
        <v>23</v>
      </c>
      <c r="C1016" s="1" t="s">
        <v>26</v>
      </c>
      <c r="D1016" s="1" t="s">
        <v>26</v>
      </c>
      <c r="E1016" s="1" t="s">
        <v>36</v>
      </c>
    </row>
    <row r="1017" spans="1:5" ht="18" x14ac:dyDescent="0.35">
      <c r="A1017" s="1" t="s">
        <v>1050</v>
      </c>
      <c r="B1017" s="1">
        <v>56</v>
      </c>
      <c r="C1017" s="1" t="s">
        <v>26</v>
      </c>
      <c r="D1017" s="1" t="s">
        <v>26</v>
      </c>
      <c r="E1017" s="1" t="s">
        <v>41</v>
      </c>
    </row>
    <row r="1018" spans="1:5" ht="18" x14ac:dyDescent="0.35">
      <c r="A1018" s="1" t="s">
        <v>1051</v>
      </c>
      <c r="B1018" s="1">
        <v>25</v>
      </c>
      <c r="C1018" s="1" t="s">
        <v>35</v>
      </c>
      <c r="D1018" s="1" t="s">
        <v>26</v>
      </c>
      <c r="E1018" s="1" t="s">
        <v>36</v>
      </c>
    </row>
    <row r="1019" spans="1:5" ht="18" x14ac:dyDescent="0.35">
      <c r="A1019" s="1" t="s">
        <v>1052</v>
      </c>
      <c r="B1019" s="1">
        <v>25</v>
      </c>
      <c r="C1019" s="1" t="s">
        <v>35</v>
      </c>
      <c r="D1019" s="1" t="s">
        <v>26</v>
      </c>
      <c r="E1019" s="1" t="s">
        <v>46</v>
      </c>
    </row>
    <row r="1020" spans="1:5" ht="18" x14ac:dyDescent="0.35">
      <c r="A1020" s="1" t="s">
        <v>1053</v>
      </c>
      <c r="B1020" s="1">
        <v>15</v>
      </c>
      <c r="C1020" s="1" t="s">
        <v>35</v>
      </c>
      <c r="D1020" s="1" t="s">
        <v>35</v>
      </c>
      <c r="E1020" s="1" t="s">
        <v>27</v>
      </c>
    </row>
    <row r="1021" spans="1:5" ht="18" x14ac:dyDescent="0.35">
      <c r="A1021" s="1" t="s">
        <v>1054</v>
      </c>
      <c r="B1021" s="1">
        <v>38</v>
      </c>
      <c r="C1021" s="1" t="s">
        <v>26</v>
      </c>
      <c r="D1021" s="1" t="s">
        <v>35</v>
      </c>
      <c r="E1021" s="1" t="s">
        <v>46</v>
      </c>
    </row>
    <row r="1022" spans="1:5" ht="18" x14ac:dyDescent="0.35">
      <c r="A1022" s="1" t="s">
        <v>1055</v>
      </c>
      <c r="B1022" s="1">
        <v>49</v>
      </c>
      <c r="C1022" s="1" t="s">
        <v>26</v>
      </c>
      <c r="D1022" s="1" t="s">
        <v>26</v>
      </c>
      <c r="E1022" s="1" t="s">
        <v>36</v>
      </c>
    </row>
    <row r="1023" spans="1:5" ht="18" x14ac:dyDescent="0.35">
      <c r="A1023" s="1" t="s">
        <v>1056</v>
      </c>
      <c r="B1023" s="1">
        <v>55</v>
      </c>
      <c r="C1023" s="1" t="s">
        <v>35</v>
      </c>
      <c r="D1023" s="1" t="s">
        <v>26</v>
      </c>
      <c r="E1023" s="1" t="s">
        <v>46</v>
      </c>
    </row>
    <row r="1024" spans="1:5" ht="18" x14ac:dyDescent="0.35">
      <c r="A1024" s="1" t="s">
        <v>1057</v>
      </c>
      <c r="B1024" s="1">
        <v>51</v>
      </c>
      <c r="C1024" s="1" t="s">
        <v>26</v>
      </c>
      <c r="D1024" s="1" t="s">
        <v>35</v>
      </c>
      <c r="E1024" s="1" t="s">
        <v>46</v>
      </c>
    </row>
    <row r="1025" spans="1:5" ht="18" x14ac:dyDescent="0.35">
      <c r="A1025" s="1" t="s">
        <v>1058</v>
      </c>
      <c r="B1025" s="1">
        <v>36</v>
      </c>
      <c r="C1025" s="1" t="s">
        <v>35</v>
      </c>
      <c r="D1025" s="1" t="s">
        <v>26</v>
      </c>
      <c r="E1025" s="1" t="s">
        <v>46</v>
      </c>
    </row>
    <row r="1026" spans="1:5" ht="18" x14ac:dyDescent="0.35">
      <c r="A1026" s="1" t="s">
        <v>1059</v>
      </c>
      <c r="B1026" s="1">
        <v>7</v>
      </c>
      <c r="C1026" s="1" t="s">
        <v>26</v>
      </c>
      <c r="D1026" s="1" t="s">
        <v>35</v>
      </c>
      <c r="E1026" s="1" t="s">
        <v>36</v>
      </c>
    </row>
    <row r="1027" spans="1:5" ht="18" x14ac:dyDescent="0.35">
      <c r="A1027" s="1" t="s">
        <v>1060</v>
      </c>
      <c r="B1027" s="1">
        <v>31</v>
      </c>
      <c r="C1027" s="1" t="s">
        <v>35</v>
      </c>
      <c r="D1027" s="1" t="s">
        <v>26</v>
      </c>
      <c r="E1027" s="1" t="s">
        <v>27</v>
      </c>
    </row>
    <row r="1028" spans="1:5" ht="18" x14ac:dyDescent="0.35">
      <c r="A1028" s="1" t="s">
        <v>1061</v>
      </c>
      <c r="B1028" s="1">
        <v>16</v>
      </c>
      <c r="C1028" s="1" t="s">
        <v>35</v>
      </c>
      <c r="D1028" s="1" t="s">
        <v>26</v>
      </c>
      <c r="E1028" s="1" t="s">
        <v>36</v>
      </c>
    </row>
    <row r="1029" spans="1:5" ht="18" x14ac:dyDescent="0.35">
      <c r="A1029" s="1" t="s">
        <v>1062</v>
      </c>
      <c r="B1029" s="1">
        <v>22</v>
      </c>
      <c r="C1029" s="1" t="s">
        <v>35</v>
      </c>
      <c r="D1029" s="1" t="s">
        <v>35</v>
      </c>
      <c r="E1029" s="1" t="s">
        <v>27</v>
      </c>
    </row>
    <row r="1030" spans="1:5" ht="18" x14ac:dyDescent="0.35">
      <c r="A1030" s="1" t="s">
        <v>1063</v>
      </c>
      <c r="B1030" s="1">
        <v>5</v>
      </c>
      <c r="C1030" s="1" t="s">
        <v>26</v>
      </c>
      <c r="D1030" s="1" t="s">
        <v>26</v>
      </c>
      <c r="E1030" s="1" t="s">
        <v>36</v>
      </c>
    </row>
    <row r="1031" spans="1:5" ht="18" x14ac:dyDescent="0.35">
      <c r="A1031" s="1" t="s">
        <v>1064</v>
      </c>
      <c r="B1031" s="1">
        <v>30</v>
      </c>
      <c r="C1031" s="1" t="s">
        <v>26</v>
      </c>
      <c r="D1031" s="1" t="s">
        <v>35</v>
      </c>
      <c r="E1031" s="1" t="s">
        <v>41</v>
      </c>
    </row>
    <row r="1032" spans="1:5" ht="18" x14ac:dyDescent="0.35">
      <c r="A1032" s="1" t="s">
        <v>1065</v>
      </c>
      <c r="B1032" s="1">
        <v>37</v>
      </c>
      <c r="C1032" s="1" t="s">
        <v>26</v>
      </c>
      <c r="D1032" s="1" t="s">
        <v>35</v>
      </c>
      <c r="E1032" s="1" t="s">
        <v>27</v>
      </c>
    </row>
    <row r="1033" spans="1:5" ht="18" x14ac:dyDescent="0.35">
      <c r="A1033" s="1" t="s">
        <v>1066</v>
      </c>
      <c r="B1033" s="1">
        <v>48</v>
      </c>
      <c r="C1033" s="1" t="s">
        <v>26</v>
      </c>
      <c r="D1033" s="1" t="s">
        <v>35</v>
      </c>
      <c r="E1033" s="1" t="s">
        <v>41</v>
      </c>
    </row>
    <row r="1034" spans="1:5" ht="18" x14ac:dyDescent="0.35">
      <c r="A1034" s="1" t="s">
        <v>1067</v>
      </c>
      <c r="B1034" s="1">
        <v>52</v>
      </c>
      <c r="C1034" s="1" t="s">
        <v>26</v>
      </c>
      <c r="D1034" s="1" t="s">
        <v>35</v>
      </c>
      <c r="E1034" s="1" t="s">
        <v>36</v>
      </c>
    </row>
    <row r="1035" spans="1:5" ht="18" x14ac:dyDescent="0.35">
      <c r="A1035" s="1" t="s">
        <v>1068</v>
      </c>
      <c r="B1035" s="1">
        <v>41</v>
      </c>
      <c r="C1035" s="1" t="s">
        <v>26</v>
      </c>
      <c r="D1035" s="1" t="s">
        <v>35</v>
      </c>
      <c r="E1035" s="1" t="s">
        <v>46</v>
      </c>
    </row>
    <row r="1036" spans="1:5" ht="18" x14ac:dyDescent="0.35">
      <c r="A1036" s="1" t="s">
        <v>1069</v>
      </c>
      <c r="B1036" s="1">
        <v>26</v>
      </c>
      <c r="C1036" s="1" t="s">
        <v>35</v>
      </c>
      <c r="D1036" s="1" t="s">
        <v>26</v>
      </c>
      <c r="E1036" s="1" t="s">
        <v>27</v>
      </c>
    </row>
    <row r="1037" spans="1:5" ht="18" x14ac:dyDescent="0.35">
      <c r="A1037" s="1" t="s">
        <v>1070</v>
      </c>
      <c r="B1037" s="1">
        <v>44</v>
      </c>
      <c r="C1037" s="1" t="s">
        <v>26</v>
      </c>
      <c r="D1037" s="1" t="s">
        <v>26</v>
      </c>
      <c r="E1037" s="1" t="s">
        <v>36</v>
      </c>
    </row>
    <row r="1038" spans="1:5" ht="18" x14ac:dyDescent="0.35">
      <c r="A1038" s="1" t="s">
        <v>1071</v>
      </c>
      <c r="B1038" s="1">
        <v>18</v>
      </c>
      <c r="C1038" s="1" t="s">
        <v>26</v>
      </c>
      <c r="D1038" s="1" t="s">
        <v>35</v>
      </c>
      <c r="E1038" s="1" t="s">
        <v>36</v>
      </c>
    </row>
    <row r="1039" spans="1:5" ht="18" x14ac:dyDescent="0.35">
      <c r="A1039" s="1" t="s">
        <v>1072</v>
      </c>
      <c r="B1039" s="1">
        <v>28</v>
      </c>
      <c r="C1039" s="1" t="s">
        <v>26</v>
      </c>
      <c r="D1039" s="1" t="s">
        <v>26</v>
      </c>
      <c r="E1039" s="1" t="s">
        <v>36</v>
      </c>
    </row>
    <row r="1040" spans="1:5" ht="18" x14ac:dyDescent="0.35">
      <c r="A1040" s="1" t="s">
        <v>1073</v>
      </c>
      <c r="B1040" s="1">
        <v>9</v>
      </c>
      <c r="C1040" s="1" t="s">
        <v>26</v>
      </c>
      <c r="D1040" s="1" t="s">
        <v>35</v>
      </c>
      <c r="E1040" s="1" t="s">
        <v>41</v>
      </c>
    </row>
    <row r="1041" spans="1:5" ht="18" x14ac:dyDescent="0.35">
      <c r="A1041" s="1" t="s">
        <v>1074</v>
      </c>
      <c r="B1041" s="1">
        <v>37</v>
      </c>
      <c r="C1041" s="1" t="s">
        <v>26</v>
      </c>
      <c r="D1041" s="1" t="s">
        <v>35</v>
      </c>
      <c r="E1041" s="1" t="s">
        <v>27</v>
      </c>
    </row>
    <row r="1042" spans="1:5" ht="18" x14ac:dyDescent="0.35">
      <c r="A1042" s="1" t="s">
        <v>1075</v>
      </c>
      <c r="B1042" s="1">
        <v>28</v>
      </c>
      <c r="C1042" s="1" t="s">
        <v>35</v>
      </c>
      <c r="D1042" s="1" t="s">
        <v>26</v>
      </c>
      <c r="E1042" s="1" t="s">
        <v>27</v>
      </c>
    </row>
    <row r="1043" spans="1:5" ht="18" x14ac:dyDescent="0.35">
      <c r="A1043" s="1" t="s">
        <v>1076</v>
      </c>
      <c r="B1043" s="1">
        <v>30</v>
      </c>
      <c r="C1043" s="1" t="s">
        <v>26</v>
      </c>
      <c r="D1043" s="1" t="s">
        <v>26</v>
      </c>
      <c r="E1043" s="1" t="s">
        <v>36</v>
      </c>
    </row>
    <row r="1044" spans="1:5" ht="18" x14ac:dyDescent="0.35">
      <c r="A1044" s="1" t="s">
        <v>1077</v>
      </c>
      <c r="B1044" s="1">
        <v>34</v>
      </c>
      <c r="C1044" s="1" t="s">
        <v>26</v>
      </c>
      <c r="D1044" s="1" t="s">
        <v>26</v>
      </c>
      <c r="E1044" s="1" t="s">
        <v>36</v>
      </c>
    </row>
    <row r="1045" spans="1:5" ht="18" x14ac:dyDescent="0.35">
      <c r="A1045" s="1" t="s">
        <v>1078</v>
      </c>
      <c r="B1045" s="1">
        <v>30</v>
      </c>
      <c r="C1045" s="1" t="s">
        <v>35</v>
      </c>
      <c r="D1045" s="1" t="s">
        <v>26</v>
      </c>
      <c r="E1045" s="1" t="s">
        <v>36</v>
      </c>
    </row>
    <row r="1046" spans="1:5" ht="18" x14ac:dyDescent="0.35">
      <c r="A1046" s="1" t="s">
        <v>1079</v>
      </c>
      <c r="B1046" s="1">
        <v>32</v>
      </c>
      <c r="C1046" s="1" t="s">
        <v>26</v>
      </c>
      <c r="D1046" s="1" t="s">
        <v>26</v>
      </c>
      <c r="E1046" s="1" t="s">
        <v>36</v>
      </c>
    </row>
    <row r="1047" spans="1:5" ht="18" x14ac:dyDescent="0.35">
      <c r="A1047" s="1" t="s">
        <v>1080</v>
      </c>
      <c r="B1047" s="1">
        <v>9</v>
      </c>
      <c r="C1047" s="1" t="s">
        <v>35</v>
      </c>
      <c r="D1047" s="1" t="s">
        <v>35</v>
      </c>
      <c r="E1047" s="1" t="s">
        <v>46</v>
      </c>
    </row>
    <row r="1048" spans="1:5" ht="18" x14ac:dyDescent="0.35">
      <c r="A1048" s="1" t="s">
        <v>1081</v>
      </c>
      <c r="B1048" s="1">
        <v>49</v>
      </c>
      <c r="C1048" s="1" t="s">
        <v>35</v>
      </c>
      <c r="D1048" s="1" t="s">
        <v>35</v>
      </c>
      <c r="E1048" s="1" t="s">
        <v>46</v>
      </c>
    </row>
    <row r="1049" spans="1:5" ht="18" x14ac:dyDescent="0.35">
      <c r="A1049" s="1" t="s">
        <v>1082</v>
      </c>
      <c r="B1049" s="1">
        <v>53</v>
      </c>
      <c r="C1049" s="1" t="s">
        <v>26</v>
      </c>
      <c r="D1049" s="1" t="s">
        <v>35</v>
      </c>
      <c r="E1049" s="1" t="s">
        <v>46</v>
      </c>
    </row>
    <row r="1050" spans="1:5" ht="18" x14ac:dyDescent="0.35">
      <c r="A1050" s="1" t="s">
        <v>1083</v>
      </c>
      <c r="B1050" s="1">
        <v>26</v>
      </c>
      <c r="C1050" s="1" t="s">
        <v>26</v>
      </c>
      <c r="D1050" s="1" t="s">
        <v>26</v>
      </c>
      <c r="E1050" s="1" t="s">
        <v>46</v>
      </c>
    </row>
    <row r="1051" spans="1:5" ht="18" x14ac:dyDescent="0.35">
      <c r="A1051" s="1">
        <v>95934954</v>
      </c>
      <c r="B1051" s="1">
        <v>35</v>
      </c>
      <c r="C1051" s="1" t="s">
        <v>35</v>
      </c>
      <c r="D1051" s="1" t="s">
        <v>26</v>
      </c>
      <c r="E1051" s="1" t="s">
        <v>36</v>
      </c>
    </row>
    <row r="1052" spans="1:5" ht="18" x14ac:dyDescent="0.35">
      <c r="A1052" s="1" t="s">
        <v>1084</v>
      </c>
      <c r="B1052" s="1">
        <v>10</v>
      </c>
      <c r="C1052" s="1" t="s">
        <v>35</v>
      </c>
      <c r="D1052" s="1" t="s">
        <v>26</v>
      </c>
      <c r="E1052" s="1" t="s">
        <v>27</v>
      </c>
    </row>
    <row r="1053" spans="1:5" ht="18" x14ac:dyDescent="0.35">
      <c r="A1053" s="1" t="s">
        <v>1085</v>
      </c>
      <c r="B1053" s="1">
        <v>28</v>
      </c>
      <c r="C1053" s="1" t="s">
        <v>26</v>
      </c>
      <c r="D1053" s="1" t="s">
        <v>35</v>
      </c>
      <c r="E1053" s="1" t="s">
        <v>41</v>
      </c>
    </row>
    <row r="1054" spans="1:5" ht="18" x14ac:dyDescent="0.35">
      <c r="A1054" s="1" t="s">
        <v>1086</v>
      </c>
      <c r="B1054" s="1">
        <v>28</v>
      </c>
      <c r="C1054" s="1" t="s">
        <v>26</v>
      </c>
      <c r="D1054" s="1" t="s">
        <v>35</v>
      </c>
      <c r="E1054" s="1" t="s">
        <v>36</v>
      </c>
    </row>
    <row r="1055" spans="1:5" ht="18" x14ac:dyDescent="0.35">
      <c r="A1055" s="1" t="s">
        <v>1087</v>
      </c>
      <c r="B1055" s="1">
        <v>32</v>
      </c>
      <c r="C1055" s="1" t="s">
        <v>26</v>
      </c>
      <c r="D1055" s="1" t="s">
        <v>26</v>
      </c>
      <c r="E1055" s="1" t="s">
        <v>41</v>
      </c>
    </row>
    <row r="1056" spans="1:5" ht="18" x14ac:dyDescent="0.35">
      <c r="A1056" s="1" t="s">
        <v>1088</v>
      </c>
      <c r="B1056" s="1">
        <v>33</v>
      </c>
      <c r="C1056" s="1" t="s">
        <v>35</v>
      </c>
      <c r="D1056" s="1" t="s">
        <v>26</v>
      </c>
      <c r="E1056" s="1" t="s">
        <v>46</v>
      </c>
    </row>
    <row r="1057" spans="1:5" ht="18" x14ac:dyDescent="0.35">
      <c r="A1057" s="1" t="s">
        <v>1089</v>
      </c>
      <c r="B1057" s="1">
        <v>15</v>
      </c>
      <c r="C1057" s="1" t="s">
        <v>35</v>
      </c>
      <c r="D1057" s="1" t="s">
        <v>35</v>
      </c>
      <c r="E1057" s="1" t="s">
        <v>41</v>
      </c>
    </row>
    <row r="1058" spans="1:5" ht="18" x14ac:dyDescent="0.35">
      <c r="A1058" s="1" t="s">
        <v>1090</v>
      </c>
      <c r="B1058" s="1">
        <v>51</v>
      </c>
      <c r="C1058" s="1" t="s">
        <v>26</v>
      </c>
      <c r="D1058" s="1" t="s">
        <v>26</v>
      </c>
      <c r="E1058" s="1" t="s">
        <v>41</v>
      </c>
    </row>
    <row r="1059" spans="1:5" ht="18" x14ac:dyDescent="0.35">
      <c r="A1059" s="1" t="s">
        <v>1091</v>
      </c>
      <c r="B1059" s="1">
        <v>24</v>
      </c>
      <c r="C1059" s="1" t="s">
        <v>26</v>
      </c>
      <c r="D1059" s="1" t="s">
        <v>35</v>
      </c>
      <c r="E1059" s="1" t="s">
        <v>36</v>
      </c>
    </row>
    <row r="1060" spans="1:5" ht="18" x14ac:dyDescent="0.35">
      <c r="A1060" s="1" t="s">
        <v>1092</v>
      </c>
      <c r="B1060" s="1">
        <v>59</v>
      </c>
      <c r="C1060" s="1" t="s">
        <v>35</v>
      </c>
      <c r="D1060" s="1" t="s">
        <v>26</v>
      </c>
      <c r="E1060" s="1" t="s">
        <v>41</v>
      </c>
    </row>
    <row r="1061" spans="1:5" ht="18" x14ac:dyDescent="0.35">
      <c r="A1061" s="1" t="s">
        <v>1093</v>
      </c>
      <c r="B1061" s="1">
        <v>12</v>
      </c>
      <c r="C1061" s="1" t="s">
        <v>35</v>
      </c>
      <c r="D1061" s="1" t="s">
        <v>26</v>
      </c>
      <c r="E1061" s="1" t="s">
        <v>46</v>
      </c>
    </row>
    <row r="1062" spans="1:5" ht="18" x14ac:dyDescent="0.35">
      <c r="A1062" s="1" t="s">
        <v>1094</v>
      </c>
      <c r="B1062" s="1">
        <v>45</v>
      </c>
      <c r="C1062" s="1" t="s">
        <v>26</v>
      </c>
      <c r="D1062" s="1" t="s">
        <v>26</v>
      </c>
      <c r="E1062" s="1" t="s">
        <v>36</v>
      </c>
    </row>
    <row r="1063" spans="1:5" ht="18" x14ac:dyDescent="0.35">
      <c r="A1063" s="1" t="s">
        <v>1095</v>
      </c>
      <c r="B1063" s="1">
        <v>37</v>
      </c>
      <c r="C1063" s="1" t="s">
        <v>35</v>
      </c>
      <c r="D1063" s="1" t="s">
        <v>35</v>
      </c>
      <c r="E1063" s="1" t="s">
        <v>36</v>
      </c>
    </row>
    <row r="1064" spans="1:5" ht="18" x14ac:dyDescent="0.35">
      <c r="A1064" s="1" t="s">
        <v>1096</v>
      </c>
      <c r="B1064" s="1">
        <v>10</v>
      </c>
      <c r="C1064" s="1" t="s">
        <v>35</v>
      </c>
      <c r="D1064" s="1" t="s">
        <v>26</v>
      </c>
      <c r="E1064" s="1" t="s">
        <v>46</v>
      </c>
    </row>
    <row r="1065" spans="1:5" ht="18" x14ac:dyDescent="0.35">
      <c r="A1065" s="1" t="s">
        <v>1097</v>
      </c>
      <c r="B1065" s="1">
        <v>9</v>
      </c>
      <c r="C1065" s="1" t="s">
        <v>26</v>
      </c>
      <c r="D1065" s="1" t="s">
        <v>35</v>
      </c>
      <c r="E1065" s="1" t="s">
        <v>36</v>
      </c>
    </row>
    <row r="1066" spans="1:5" ht="18" x14ac:dyDescent="0.35">
      <c r="A1066" s="1" t="s">
        <v>1098</v>
      </c>
      <c r="B1066" s="1">
        <v>43</v>
      </c>
      <c r="C1066" s="1" t="s">
        <v>26</v>
      </c>
      <c r="D1066" s="1" t="s">
        <v>26</v>
      </c>
      <c r="E1066" s="1" t="s">
        <v>36</v>
      </c>
    </row>
    <row r="1067" spans="1:5" ht="18" x14ac:dyDescent="0.35">
      <c r="A1067" s="1" t="s">
        <v>1099</v>
      </c>
      <c r="B1067" s="1">
        <v>51</v>
      </c>
      <c r="C1067" s="1" t="s">
        <v>35</v>
      </c>
      <c r="D1067" s="1" t="s">
        <v>35</v>
      </c>
      <c r="E1067" s="1" t="s">
        <v>46</v>
      </c>
    </row>
    <row r="1068" spans="1:5" ht="18" x14ac:dyDescent="0.35">
      <c r="A1068" s="1" t="s">
        <v>1100</v>
      </c>
      <c r="B1068" s="1">
        <v>43</v>
      </c>
      <c r="C1068" s="1" t="s">
        <v>35</v>
      </c>
      <c r="D1068" s="1" t="s">
        <v>35</v>
      </c>
      <c r="E1068" s="1" t="s">
        <v>41</v>
      </c>
    </row>
    <row r="1069" spans="1:5" ht="18" x14ac:dyDescent="0.35">
      <c r="A1069" s="1" t="s">
        <v>1101</v>
      </c>
      <c r="B1069" s="1">
        <v>15</v>
      </c>
      <c r="C1069" s="1" t="s">
        <v>26</v>
      </c>
      <c r="D1069" s="1" t="s">
        <v>35</v>
      </c>
      <c r="E1069" s="1" t="s">
        <v>27</v>
      </c>
    </row>
    <row r="1070" spans="1:5" ht="18" x14ac:dyDescent="0.35">
      <c r="A1070" s="1" t="s">
        <v>1102</v>
      </c>
      <c r="B1070" s="1">
        <v>36</v>
      </c>
      <c r="C1070" s="1" t="s">
        <v>35</v>
      </c>
      <c r="D1070" s="1" t="s">
        <v>35</v>
      </c>
      <c r="E1070" s="1" t="s">
        <v>41</v>
      </c>
    </row>
    <row r="1071" spans="1:5" ht="18" x14ac:dyDescent="0.35">
      <c r="A1071" s="1" t="s">
        <v>1103</v>
      </c>
      <c r="B1071" s="1">
        <v>26</v>
      </c>
      <c r="C1071" s="1" t="s">
        <v>35</v>
      </c>
      <c r="D1071" s="1" t="s">
        <v>35</v>
      </c>
      <c r="E1071" s="1" t="s">
        <v>36</v>
      </c>
    </row>
    <row r="1072" spans="1:5" ht="18" x14ac:dyDescent="0.35">
      <c r="A1072" s="1" t="s">
        <v>1104</v>
      </c>
      <c r="B1072" s="1">
        <v>58</v>
      </c>
      <c r="C1072" s="1" t="s">
        <v>35</v>
      </c>
      <c r="D1072" s="1" t="s">
        <v>35</v>
      </c>
      <c r="E1072" s="1" t="s">
        <v>46</v>
      </c>
    </row>
    <row r="1073" spans="1:5" ht="18" x14ac:dyDescent="0.35">
      <c r="A1073" s="1" t="s">
        <v>1105</v>
      </c>
      <c r="B1073" s="1">
        <v>52</v>
      </c>
      <c r="C1073" s="1" t="s">
        <v>26</v>
      </c>
      <c r="D1073" s="1" t="s">
        <v>35</v>
      </c>
      <c r="E1073" s="1" t="s">
        <v>27</v>
      </c>
    </row>
    <row r="1074" spans="1:5" ht="18" x14ac:dyDescent="0.35">
      <c r="A1074" s="1" t="s">
        <v>1106</v>
      </c>
      <c r="B1074" s="1">
        <v>37</v>
      </c>
      <c r="C1074" s="1" t="s">
        <v>35</v>
      </c>
      <c r="D1074" s="1" t="s">
        <v>26</v>
      </c>
      <c r="E1074" s="1" t="s">
        <v>36</v>
      </c>
    </row>
    <row r="1075" spans="1:5" ht="18" x14ac:dyDescent="0.35">
      <c r="A1075" s="1" t="s">
        <v>1107</v>
      </c>
      <c r="B1075" s="1">
        <v>9</v>
      </c>
      <c r="C1075" s="1" t="s">
        <v>35</v>
      </c>
      <c r="D1075" s="1" t="s">
        <v>35</v>
      </c>
      <c r="E1075" s="1" t="s">
        <v>41</v>
      </c>
    </row>
    <row r="1076" spans="1:5" ht="18" x14ac:dyDescent="0.35">
      <c r="A1076" s="1" t="s">
        <v>1108</v>
      </c>
      <c r="B1076" s="1">
        <v>50</v>
      </c>
      <c r="C1076" s="1" t="s">
        <v>35</v>
      </c>
      <c r="D1076" s="1" t="s">
        <v>26</v>
      </c>
      <c r="E1076" s="1" t="s">
        <v>46</v>
      </c>
    </row>
    <row r="1077" spans="1:5" ht="18" x14ac:dyDescent="0.35">
      <c r="A1077" s="1" t="s">
        <v>1109</v>
      </c>
      <c r="B1077" s="1">
        <v>23</v>
      </c>
      <c r="C1077" s="1" t="s">
        <v>35</v>
      </c>
      <c r="D1077" s="1" t="s">
        <v>26</v>
      </c>
      <c r="E1077" s="1" t="s">
        <v>46</v>
      </c>
    </row>
    <row r="1078" spans="1:5" ht="18" x14ac:dyDescent="0.35">
      <c r="A1078" s="1" t="s">
        <v>1110</v>
      </c>
      <c r="B1078" s="1">
        <v>35</v>
      </c>
      <c r="C1078" s="1" t="s">
        <v>35</v>
      </c>
      <c r="D1078" s="1" t="s">
        <v>26</v>
      </c>
      <c r="E1078" s="1" t="s">
        <v>41</v>
      </c>
    </row>
    <row r="1079" spans="1:5" ht="18" x14ac:dyDescent="0.35">
      <c r="A1079" s="1" t="s">
        <v>1111</v>
      </c>
      <c r="B1079" s="1">
        <v>27</v>
      </c>
      <c r="C1079" s="1" t="s">
        <v>26</v>
      </c>
      <c r="D1079" s="1" t="s">
        <v>26</v>
      </c>
      <c r="E1079" s="1" t="s">
        <v>36</v>
      </c>
    </row>
    <row r="1080" spans="1:5" ht="18" x14ac:dyDescent="0.35">
      <c r="A1080" s="1" t="s">
        <v>1112</v>
      </c>
      <c r="B1080" s="1">
        <v>57</v>
      </c>
      <c r="C1080" s="1" t="s">
        <v>35</v>
      </c>
      <c r="D1080" s="1" t="s">
        <v>35</v>
      </c>
      <c r="E1080" s="1" t="s">
        <v>27</v>
      </c>
    </row>
    <row r="1081" spans="1:5" ht="18" x14ac:dyDescent="0.35">
      <c r="A1081" s="1" t="s">
        <v>1113</v>
      </c>
      <c r="B1081" s="1">
        <v>53</v>
      </c>
      <c r="C1081" s="1" t="s">
        <v>35</v>
      </c>
      <c r="D1081" s="1" t="s">
        <v>35</v>
      </c>
      <c r="E1081" s="1" t="s">
        <v>27</v>
      </c>
    </row>
    <row r="1082" spans="1:5" ht="18" x14ac:dyDescent="0.35">
      <c r="A1082" s="1" t="s">
        <v>1114</v>
      </c>
      <c r="B1082" s="1">
        <v>52</v>
      </c>
      <c r="C1082" s="1" t="s">
        <v>26</v>
      </c>
      <c r="D1082" s="1" t="s">
        <v>26</v>
      </c>
      <c r="E1082" s="1" t="s">
        <v>27</v>
      </c>
    </row>
    <row r="1083" spans="1:5" ht="18" x14ac:dyDescent="0.35">
      <c r="A1083" s="1" t="s">
        <v>1115</v>
      </c>
      <c r="B1083" s="1">
        <v>35</v>
      </c>
      <c r="C1083" s="1" t="s">
        <v>35</v>
      </c>
      <c r="D1083" s="1" t="s">
        <v>26</v>
      </c>
      <c r="E1083" s="1" t="s">
        <v>36</v>
      </c>
    </row>
    <row r="1084" spans="1:5" ht="18" x14ac:dyDescent="0.35">
      <c r="A1084" s="1" t="s">
        <v>1116</v>
      </c>
      <c r="B1084" s="1">
        <v>27</v>
      </c>
      <c r="C1084" s="1" t="s">
        <v>35</v>
      </c>
      <c r="D1084" s="1" t="s">
        <v>26</v>
      </c>
      <c r="E1084" s="1" t="s">
        <v>36</v>
      </c>
    </row>
    <row r="1085" spans="1:5" ht="18" x14ac:dyDescent="0.35">
      <c r="A1085" s="1" t="s">
        <v>1117</v>
      </c>
      <c r="B1085" s="1">
        <v>57</v>
      </c>
      <c r="C1085" s="1" t="s">
        <v>26</v>
      </c>
      <c r="D1085" s="1" t="s">
        <v>35</v>
      </c>
      <c r="E1085" s="1" t="s">
        <v>27</v>
      </c>
    </row>
    <row r="1086" spans="1:5" ht="18" x14ac:dyDescent="0.35">
      <c r="A1086" s="1" t="s">
        <v>1118</v>
      </c>
      <c r="B1086" s="1">
        <v>14</v>
      </c>
      <c r="C1086" s="1" t="s">
        <v>26</v>
      </c>
      <c r="D1086" s="1" t="s">
        <v>35</v>
      </c>
      <c r="E1086" s="1" t="s">
        <v>36</v>
      </c>
    </row>
    <row r="1087" spans="1:5" ht="18" x14ac:dyDescent="0.35">
      <c r="A1087" s="1" t="s">
        <v>1119</v>
      </c>
      <c r="B1087" s="1">
        <v>42</v>
      </c>
      <c r="C1087" s="1" t="s">
        <v>35</v>
      </c>
      <c r="D1087" s="1" t="s">
        <v>26</v>
      </c>
      <c r="E1087" s="1" t="s">
        <v>41</v>
      </c>
    </row>
    <row r="1088" spans="1:5" ht="18" x14ac:dyDescent="0.35">
      <c r="A1088" s="1" t="s">
        <v>1120</v>
      </c>
      <c r="B1088" s="1">
        <v>13</v>
      </c>
      <c r="C1088" s="1" t="s">
        <v>35</v>
      </c>
      <c r="D1088" s="1" t="s">
        <v>26</v>
      </c>
      <c r="E1088" s="1" t="s">
        <v>27</v>
      </c>
    </row>
    <row r="1089" spans="1:5" ht="18" x14ac:dyDescent="0.35">
      <c r="A1089" s="1" t="s">
        <v>1121</v>
      </c>
      <c r="B1089" s="1">
        <v>18</v>
      </c>
      <c r="C1089" s="1" t="s">
        <v>26</v>
      </c>
      <c r="D1089" s="1" t="s">
        <v>35</v>
      </c>
      <c r="E1089" s="1" t="s">
        <v>46</v>
      </c>
    </row>
    <row r="1090" spans="1:5" ht="18" x14ac:dyDescent="0.35">
      <c r="A1090" s="1" t="s">
        <v>1122</v>
      </c>
      <c r="B1090" s="1">
        <v>34</v>
      </c>
      <c r="C1090" s="1" t="s">
        <v>35</v>
      </c>
      <c r="D1090" s="1" t="s">
        <v>35</v>
      </c>
      <c r="E1090" s="1" t="s">
        <v>27</v>
      </c>
    </row>
    <row r="1091" spans="1:5" ht="18" x14ac:dyDescent="0.35">
      <c r="A1091" s="1" t="s">
        <v>1123</v>
      </c>
      <c r="B1091" s="1">
        <v>24</v>
      </c>
      <c r="C1091" s="1" t="s">
        <v>35</v>
      </c>
      <c r="D1091" s="1" t="s">
        <v>26</v>
      </c>
      <c r="E1091" s="1" t="s">
        <v>46</v>
      </c>
    </row>
    <row r="1092" spans="1:5" ht="18" x14ac:dyDescent="0.35">
      <c r="A1092" s="1" t="s">
        <v>1124</v>
      </c>
      <c r="B1092" s="1">
        <v>58</v>
      </c>
      <c r="C1092" s="1" t="s">
        <v>35</v>
      </c>
      <c r="D1092" s="1" t="s">
        <v>35</v>
      </c>
      <c r="E1092" s="1" t="s">
        <v>41</v>
      </c>
    </row>
    <row r="1093" spans="1:5" ht="18" x14ac:dyDescent="0.35">
      <c r="A1093" s="1" t="s">
        <v>1125</v>
      </c>
      <c r="B1093" s="1">
        <v>13</v>
      </c>
      <c r="C1093" s="1" t="s">
        <v>26</v>
      </c>
      <c r="D1093" s="1" t="s">
        <v>35</v>
      </c>
      <c r="E1093" s="1" t="s">
        <v>46</v>
      </c>
    </row>
    <row r="1094" spans="1:5" ht="18" x14ac:dyDescent="0.35">
      <c r="A1094" s="1" t="s">
        <v>1126</v>
      </c>
      <c r="B1094" s="1">
        <v>24</v>
      </c>
      <c r="C1094" s="1" t="s">
        <v>35</v>
      </c>
      <c r="D1094" s="1" t="s">
        <v>35</v>
      </c>
      <c r="E1094" s="1" t="s">
        <v>27</v>
      </c>
    </row>
    <row r="1095" spans="1:5" ht="18" x14ac:dyDescent="0.35">
      <c r="A1095" s="1" t="s">
        <v>1127</v>
      </c>
      <c r="B1095" s="1">
        <v>9</v>
      </c>
      <c r="C1095" s="1" t="s">
        <v>26</v>
      </c>
      <c r="D1095" s="1" t="s">
        <v>35</v>
      </c>
      <c r="E1095" s="1" t="s">
        <v>27</v>
      </c>
    </row>
    <row r="1096" spans="1:5" ht="18" x14ac:dyDescent="0.35">
      <c r="A1096" s="1" t="s">
        <v>1128</v>
      </c>
      <c r="B1096" s="1">
        <v>28</v>
      </c>
      <c r="C1096" s="1" t="s">
        <v>26</v>
      </c>
      <c r="D1096" s="1" t="s">
        <v>35</v>
      </c>
      <c r="E1096" s="1" t="s">
        <v>36</v>
      </c>
    </row>
    <row r="1097" spans="1:5" ht="18" x14ac:dyDescent="0.35">
      <c r="A1097" s="2" t="s">
        <v>1129</v>
      </c>
      <c r="B1097" s="1">
        <v>36</v>
      </c>
      <c r="C1097" s="1" t="s">
        <v>26</v>
      </c>
      <c r="D1097" s="1" t="s">
        <v>26</v>
      </c>
      <c r="E1097" s="1" t="s">
        <v>46</v>
      </c>
    </row>
    <row r="1098" spans="1:5" ht="18" x14ac:dyDescent="0.35">
      <c r="A1098" s="1" t="s">
        <v>1130</v>
      </c>
      <c r="B1098" s="1">
        <v>35</v>
      </c>
      <c r="C1098" s="1" t="s">
        <v>26</v>
      </c>
      <c r="D1098" s="1" t="s">
        <v>26</v>
      </c>
      <c r="E1098" s="1" t="s">
        <v>27</v>
      </c>
    </row>
    <row r="1099" spans="1:5" ht="18" x14ac:dyDescent="0.35">
      <c r="A1099" s="1" t="s">
        <v>1131</v>
      </c>
      <c r="B1099" s="1">
        <v>8</v>
      </c>
      <c r="C1099" s="1" t="s">
        <v>26</v>
      </c>
      <c r="D1099" s="1" t="s">
        <v>35</v>
      </c>
      <c r="E1099" s="1" t="s">
        <v>46</v>
      </c>
    </row>
    <row r="1100" spans="1:5" ht="18" x14ac:dyDescent="0.35">
      <c r="A1100" s="1" t="s">
        <v>1132</v>
      </c>
      <c r="B1100" s="1">
        <v>21</v>
      </c>
      <c r="C1100" s="1" t="s">
        <v>26</v>
      </c>
      <c r="D1100" s="1" t="s">
        <v>35</v>
      </c>
      <c r="E1100" s="1" t="s">
        <v>46</v>
      </c>
    </row>
    <row r="1101" spans="1:5" ht="18" x14ac:dyDescent="0.35">
      <c r="A1101" s="1" t="s">
        <v>1133</v>
      </c>
      <c r="B1101" s="1">
        <v>35</v>
      </c>
      <c r="C1101" s="1" t="s">
        <v>35</v>
      </c>
      <c r="D1101" s="1" t="s">
        <v>26</v>
      </c>
      <c r="E1101" s="1" t="s">
        <v>36</v>
      </c>
    </row>
    <row r="1102" spans="1:5" ht="18" x14ac:dyDescent="0.35">
      <c r="A1102" s="1" t="s">
        <v>1134</v>
      </c>
      <c r="B1102" s="1">
        <v>53</v>
      </c>
      <c r="C1102" s="1" t="s">
        <v>35</v>
      </c>
      <c r="D1102" s="1" t="s">
        <v>35</v>
      </c>
      <c r="E1102" s="1" t="s">
        <v>36</v>
      </c>
    </row>
    <row r="1103" spans="1:5" ht="18" x14ac:dyDescent="0.35">
      <c r="A1103" s="1" t="s">
        <v>1135</v>
      </c>
      <c r="B1103" s="1">
        <v>49</v>
      </c>
      <c r="C1103" s="1" t="s">
        <v>35</v>
      </c>
      <c r="D1103" s="1" t="s">
        <v>35</v>
      </c>
      <c r="E1103" s="1" t="s">
        <v>46</v>
      </c>
    </row>
    <row r="1104" spans="1:5" ht="18" x14ac:dyDescent="0.35">
      <c r="A1104" s="1" t="s">
        <v>1136</v>
      </c>
      <c r="B1104" s="1">
        <v>58</v>
      </c>
      <c r="C1104" s="1" t="s">
        <v>26</v>
      </c>
      <c r="D1104" s="1" t="s">
        <v>26</v>
      </c>
      <c r="E1104" s="1" t="s">
        <v>27</v>
      </c>
    </row>
    <row r="1105" spans="1:5" ht="18" x14ac:dyDescent="0.35">
      <c r="A1105" s="1" t="s">
        <v>1137</v>
      </c>
      <c r="B1105" s="1">
        <v>11</v>
      </c>
      <c r="C1105" s="1" t="s">
        <v>35</v>
      </c>
      <c r="D1105" s="1" t="s">
        <v>26</v>
      </c>
      <c r="E1105" s="1" t="s">
        <v>27</v>
      </c>
    </row>
    <row r="1106" spans="1:5" ht="18" x14ac:dyDescent="0.35">
      <c r="A1106" s="1" t="s">
        <v>1138</v>
      </c>
      <c r="B1106" s="1">
        <v>11</v>
      </c>
      <c r="C1106" s="1" t="s">
        <v>26</v>
      </c>
      <c r="D1106" s="1" t="s">
        <v>35</v>
      </c>
      <c r="E1106" s="1" t="s">
        <v>41</v>
      </c>
    </row>
    <row r="1107" spans="1:5" ht="18" x14ac:dyDescent="0.35">
      <c r="A1107" s="1" t="s">
        <v>1139</v>
      </c>
      <c r="B1107" s="1">
        <v>7</v>
      </c>
      <c r="C1107" s="1" t="s">
        <v>26</v>
      </c>
      <c r="D1107" s="1" t="s">
        <v>35</v>
      </c>
      <c r="E1107" s="1" t="s">
        <v>46</v>
      </c>
    </row>
    <row r="1108" spans="1:5" ht="18" x14ac:dyDescent="0.35">
      <c r="A1108" s="1" t="s">
        <v>1140</v>
      </c>
      <c r="B1108" s="1">
        <v>14</v>
      </c>
      <c r="C1108" s="1" t="s">
        <v>26</v>
      </c>
      <c r="D1108" s="1" t="s">
        <v>35</v>
      </c>
      <c r="E1108" s="1" t="s">
        <v>27</v>
      </c>
    </row>
    <row r="1109" spans="1:5" ht="18" x14ac:dyDescent="0.35">
      <c r="A1109" s="1" t="s">
        <v>1141</v>
      </c>
      <c r="B1109" s="1">
        <v>22</v>
      </c>
      <c r="C1109" s="1" t="s">
        <v>26</v>
      </c>
      <c r="D1109" s="1" t="s">
        <v>35</v>
      </c>
      <c r="E1109" s="1" t="s">
        <v>41</v>
      </c>
    </row>
    <row r="1110" spans="1:5" ht="18" x14ac:dyDescent="0.35">
      <c r="A1110" s="1" t="s">
        <v>1142</v>
      </c>
      <c r="B1110" s="1">
        <v>35</v>
      </c>
      <c r="C1110" s="1" t="s">
        <v>35</v>
      </c>
      <c r="D1110" s="1" t="s">
        <v>35</v>
      </c>
      <c r="E1110" s="1" t="s">
        <v>41</v>
      </c>
    </row>
    <row r="1111" spans="1:5" ht="18" x14ac:dyDescent="0.35">
      <c r="A1111" s="1" t="s">
        <v>1143</v>
      </c>
      <c r="B1111" s="1">
        <v>12</v>
      </c>
      <c r="C1111" s="1" t="s">
        <v>35</v>
      </c>
      <c r="D1111" s="1" t="s">
        <v>26</v>
      </c>
      <c r="E1111" s="1" t="s">
        <v>41</v>
      </c>
    </row>
    <row r="1112" spans="1:5" ht="18" x14ac:dyDescent="0.35">
      <c r="A1112" s="1" t="s">
        <v>1144</v>
      </c>
      <c r="B1112" s="1">
        <v>59</v>
      </c>
      <c r="C1112" s="1" t="s">
        <v>35</v>
      </c>
      <c r="D1112" s="1" t="s">
        <v>35</v>
      </c>
      <c r="E1112" s="1" t="s">
        <v>46</v>
      </c>
    </row>
    <row r="1113" spans="1:5" ht="18" x14ac:dyDescent="0.35">
      <c r="A1113" s="1" t="s">
        <v>1145</v>
      </c>
      <c r="B1113" s="1">
        <v>26</v>
      </c>
      <c r="C1113" s="1" t="s">
        <v>35</v>
      </c>
      <c r="D1113" s="1" t="s">
        <v>26</v>
      </c>
      <c r="E1113" s="1" t="s">
        <v>46</v>
      </c>
    </row>
    <row r="1114" spans="1:5" ht="18" x14ac:dyDescent="0.35">
      <c r="A1114" s="1" t="s">
        <v>1146</v>
      </c>
      <c r="B1114" s="1">
        <v>42</v>
      </c>
      <c r="C1114" s="1" t="s">
        <v>26</v>
      </c>
      <c r="D1114" s="1" t="s">
        <v>35</v>
      </c>
      <c r="E1114" s="1" t="s">
        <v>46</v>
      </c>
    </row>
    <row r="1115" spans="1:5" ht="18" x14ac:dyDescent="0.35">
      <c r="A1115" s="1" t="s">
        <v>1147</v>
      </c>
      <c r="B1115" s="1">
        <v>16</v>
      </c>
      <c r="C1115" s="1" t="s">
        <v>35</v>
      </c>
      <c r="D1115" s="1" t="s">
        <v>26</v>
      </c>
      <c r="E1115" s="1" t="s">
        <v>41</v>
      </c>
    </row>
    <row r="1116" spans="1:5" ht="18" x14ac:dyDescent="0.35">
      <c r="A1116" s="1" t="s">
        <v>1148</v>
      </c>
      <c r="B1116" s="1">
        <v>18</v>
      </c>
      <c r="C1116" s="1" t="s">
        <v>35</v>
      </c>
      <c r="D1116" s="1" t="s">
        <v>26</v>
      </c>
      <c r="E1116" s="1" t="s">
        <v>27</v>
      </c>
    </row>
    <row r="1117" spans="1:5" ht="18" x14ac:dyDescent="0.35">
      <c r="A1117" s="1" t="s">
        <v>1149</v>
      </c>
      <c r="B1117" s="1">
        <v>41</v>
      </c>
      <c r="C1117" s="1" t="s">
        <v>26</v>
      </c>
      <c r="D1117" s="1" t="s">
        <v>26</v>
      </c>
      <c r="E1117" s="1" t="s">
        <v>46</v>
      </c>
    </row>
    <row r="1118" spans="1:5" ht="18" x14ac:dyDescent="0.35">
      <c r="A1118" s="2" t="s">
        <v>1150</v>
      </c>
      <c r="B1118" s="1">
        <v>17</v>
      </c>
      <c r="C1118" s="1" t="s">
        <v>26</v>
      </c>
      <c r="D1118" s="1" t="s">
        <v>26</v>
      </c>
      <c r="E1118" s="1" t="s">
        <v>27</v>
      </c>
    </row>
    <row r="1119" spans="1:5" ht="18" x14ac:dyDescent="0.35">
      <c r="A1119" s="1">
        <v>99221589</v>
      </c>
      <c r="B1119" s="1">
        <v>60</v>
      </c>
      <c r="C1119" s="1" t="s">
        <v>35</v>
      </c>
      <c r="D1119" s="1" t="s">
        <v>26</v>
      </c>
      <c r="E1119" s="1" t="s">
        <v>27</v>
      </c>
    </row>
    <row r="1120" spans="1:5" ht="18" x14ac:dyDescent="0.35">
      <c r="A1120" s="1" t="s">
        <v>1151</v>
      </c>
      <c r="B1120" s="1">
        <v>49</v>
      </c>
      <c r="C1120" s="1" t="s">
        <v>35</v>
      </c>
      <c r="D1120" s="1" t="s">
        <v>35</v>
      </c>
      <c r="E1120" s="1" t="s">
        <v>41</v>
      </c>
    </row>
    <row r="1121" spans="1:5" ht="18" x14ac:dyDescent="0.35">
      <c r="A1121" s="1" t="s">
        <v>1152</v>
      </c>
      <c r="B1121" s="1">
        <v>22</v>
      </c>
      <c r="C1121" s="1" t="s">
        <v>35</v>
      </c>
      <c r="D1121" s="1" t="s">
        <v>26</v>
      </c>
      <c r="E1121" s="1" t="s">
        <v>27</v>
      </c>
    </row>
    <row r="1122" spans="1:5" ht="18" x14ac:dyDescent="0.35">
      <c r="A1122" s="1" t="s">
        <v>1153</v>
      </c>
      <c r="B1122" s="1">
        <v>56</v>
      </c>
      <c r="C1122" s="1" t="s">
        <v>35</v>
      </c>
      <c r="D1122" s="1" t="s">
        <v>35</v>
      </c>
      <c r="E1122" s="1" t="s">
        <v>46</v>
      </c>
    </row>
    <row r="1123" spans="1:5" ht="18" x14ac:dyDescent="0.35">
      <c r="A1123" s="1" t="s">
        <v>1154</v>
      </c>
      <c r="B1123" s="1">
        <v>14</v>
      </c>
      <c r="C1123" s="1" t="s">
        <v>35</v>
      </c>
      <c r="D1123" s="1" t="s">
        <v>35</v>
      </c>
      <c r="E1123" s="1" t="s">
        <v>46</v>
      </c>
    </row>
    <row r="1124" spans="1:5" ht="18" x14ac:dyDescent="0.35">
      <c r="A1124" s="1" t="s">
        <v>1155</v>
      </c>
      <c r="B1124" s="1">
        <v>60</v>
      </c>
      <c r="C1124" s="1" t="s">
        <v>26</v>
      </c>
      <c r="D1124" s="1" t="s">
        <v>35</v>
      </c>
      <c r="E1124" s="1" t="s">
        <v>27</v>
      </c>
    </row>
    <row r="1125" spans="1:5" ht="18" x14ac:dyDescent="0.35">
      <c r="A1125" s="1" t="s">
        <v>1156</v>
      </c>
      <c r="B1125" s="1">
        <v>15</v>
      </c>
      <c r="C1125" s="1" t="s">
        <v>26</v>
      </c>
      <c r="D1125" s="1" t="s">
        <v>26</v>
      </c>
      <c r="E1125" s="1" t="s">
        <v>46</v>
      </c>
    </row>
    <row r="1126" spans="1:5" ht="18" x14ac:dyDescent="0.35">
      <c r="A1126" s="1" t="s">
        <v>1157</v>
      </c>
      <c r="B1126" s="1">
        <v>13</v>
      </c>
      <c r="C1126" s="1" t="s">
        <v>26</v>
      </c>
      <c r="D1126" s="1" t="s">
        <v>26</v>
      </c>
      <c r="E1126" s="1" t="s">
        <v>46</v>
      </c>
    </row>
    <row r="1127" spans="1:5" ht="18" x14ac:dyDescent="0.35">
      <c r="A1127" s="1" t="s">
        <v>1158</v>
      </c>
      <c r="B1127" s="1">
        <v>18</v>
      </c>
      <c r="C1127" s="1" t="s">
        <v>26</v>
      </c>
      <c r="D1127" s="1" t="s">
        <v>35</v>
      </c>
      <c r="E1127" s="1" t="s">
        <v>36</v>
      </c>
    </row>
    <row r="1128" spans="1:5" ht="18" x14ac:dyDescent="0.35">
      <c r="A1128" s="1" t="s">
        <v>1159</v>
      </c>
      <c r="B1128" s="1">
        <v>44</v>
      </c>
      <c r="C1128" s="1" t="s">
        <v>35</v>
      </c>
      <c r="D1128" s="1" t="s">
        <v>35</v>
      </c>
      <c r="E1128" s="1" t="s">
        <v>41</v>
      </c>
    </row>
    <row r="1129" spans="1:5" ht="18" x14ac:dyDescent="0.35">
      <c r="A1129" s="1" t="s">
        <v>1160</v>
      </c>
      <c r="B1129" s="1">
        <v>19</v>
      </c>
      <c r="C1129" s="1" t="s">
        <v>35</v>
      </c>
      <c r="D1129" s="1" t="s">
        <v>35</v>
      </c>
      <c r="E1129" s="1" t="s">
        <v>41</v>
      </c>
    </row>
    <row r="1130" spans="1:5" ht="18" x14ac:dyDescent="0.35">
      <c r="A1130" s="1" t="s">
        <v>1161</v>
      </c>
      <c r="B1130" s="1">
        <v>31</v>
      </c>
      <c r="C1130" s="1" t="s">
        <v>26</v>
      </c>
      <c r="D1130" s="1" t="s">
        <v>26</v>
      </c>
      <c r="E1130" s="1" t="s">
        <v>36</v>
      </c>
    </row>
    <row r="1131" spans="1:5" ht="18" x14ac:dyDescent="0.35">
      <c r="A1131" s="1">
        <v>99717446</v>
      </c>
      <c r="B1131" s="1">
        <v>41</v>
      </c>
      <c r="C1131" s="1" t="s">
        <v>35</v>
      </c>
      <c r="D1131" s="1" t="s">
        <v>35</v>
      </c>
      <c r="E1131" s="1" t="s">
        <v>46</v>
      </c>
    </row>
    <row r="1132" spans="1:5" ht="18" x14ac:dyDescent="0.35">
      <c r="A1132" s="1" t="s">
        <v>1162</v>
      </c>
      <c r="B1132" s="1">
        <v>44</v>
      </c>
      <c r="C1132" s="1" t="s">
        <v>26</v>
      </c>
      <c r="D1132" s="1" t="s">
        <v>35</v>
      </c>
      <c r="E1132" s="1" t="s">
        <v>46</v>
      </c>
    </row>
    <row r="1133" spans="1:5" ht="18" x14ac:dyDescent="0.35">
      <c r="A1133" s="1" t="s">
        <v>1163</v>
      </c>
      <c r="B1133" s="1">
        <v>5</v>
      </c>
      <c r="C1133" s="1" t="s">
        <v>35</v>
      </c>
      <c r="D1133" s="1" t="s">
        <v>35</v>
      </c>
      <c r="E1133" s="1" t="s">
        <v>36</v>
      </c>
    </row>
    <row r="1134" spans="1:5" ht="18" x14ac:dyDescent="0.35">
      <c r="A1134" s="1" t="s">
        <v>1164</v>
      </c>
      <c r="B1134" s="1">
        <v>29</v>
      </c>
      <c r="C1134" s="1" t="s">
        <v>35</v>
      </c>
      <c r="D1134" s="1" t="s">
        <v>35</v>
      </c>
      <c r="E1134" s="1" t="s">
        <v>46</v>
      </c>
    </row>
    <row r="1135" spans="1:5" ht="18" x14ac:dyDescent="0.35">
      <c r="A1135" s="1" t="s">
        <v>1165</v>
      </c>
      <c r="B1135" s="1">
        <v>47</v>
      </c>
      <c r="C1135" s="1" t="s">
        <v>26</v>
      </c>
      <c r="D1135" s="1" t="s">
        <v>26</v>
      </c>
      <c r="E1135" s="1" t="s">
        <v>27</v>
      </c>
    </row>
    <row r="1136" spans="1:5" ht="18" x14ac:dyDescent="0.35">
      <c r="A1136" s="1" t="s">
        <v>1166</v>
      </c>
      <c r="B1136" s="1">
        <v>8</v>
      </c>
      <c r="C1136" s="1" t="s">
        <v>26</v>
      </c>
      <c r="D1136" s="1" t="s">
        <v>26</v>
      </c>
      <c r="E1136" s="1" t="s">
        <v>36</v>
      </c>
    </row>
    <row r="1137" spans="1:5" ht="18" x14ac:dyDescent="0.35">
      <c r="A1137" s="1" t="s">
        <v>1167</v>
      </c>
      <c r="B1137" s="1">
        <v>21</v>
      </c>
      <c r="C1137" s="1" t="s">
        <v>35</v>
      </c>
      <c r="D1137" s="1" t="s">
        <v>26</v>
      </c>
      <c r="E1137" s="1" t="s">
        <v>27</v>
      </c>
    </row>
    <row r="1138" spans="1:5" ht="18" x14ac:dyDescent="0.35">
      <c r="A1138" s="1" t="s">
        <v>1168</v>
      </c>
      <c r="B1138" s="1">
        <v>56</v>
      </c>
      <c r="C1138" s="1" t="s">
        <v>35</v>
      </c>
      <c r="D1138" s="1" t="s">
        <v>26</v>
      </c>
      <c r="E1138" s="1" t="s">
        <v>46</v>
      </c>
    </row>
    <row r="1139" spans="1:5" ht="18" x14ac:dyDescent="0.35">
      <c r="A1139" s="1" t="s">
        <v>1169</v>
      </c>
      <c r="B1139" s="1">
        <v>45</v>
      </c>
      <c r="C1139" s="1" t="s">
        <v>35</v>
      </c>
      <c r="D1139" s="1" t="s">
        <v>35</v>
      </c>
      <c r="E1139" s="1" t="s">
        <v>41</v>
      </c>
    </row>
    <row r="1140" spans="1:5" ht="18" x14ac:dyDescent="0.35">
      <c r="A1140" s="1">
        <v>29714299</v>
      </c>
      <c r="B1140" s="1">
        <v>6</v>
      </c>
      <c r="C1140" s="1" t="s">
        <v>35</v>
      </c>
      <c r="D1140" s="1" t="s">
        <v>26</v>
      </c>
      <c r="E1140" s="1" t="s">
        <v>46</v>
      </c>
    </row>
    <row r="1141" spans="1:5" ht="18" x14ac:dyDescent="0.35">
      <c r="A1141" s="1" t="s">
        <v>1170</v>
      </c>
      <c r="B1141" s="1">
        <v>48</v>
      </c>
      <c r="C1141" s="1" t="s">
        <v>35</v>
      </c>
      <c r="D1141" s="1" t="s">
        <v>26</v>
      </c>
      <c r="E1141" s="1" t="s">
        <v>36</v>
      </c>
    </row>
    <row r="1142" spans="1:5" ht="18" x14ac:dyDescent="0.35">
      <c r="A1142" s="1" t="s">
        <v>1171</v>
      </c>
      <c r="B1142" s="1">
        <v>35</v>
      </c>
      <c r="C1142" s="1" t="s">
        <v>26</v>
      </c>
      <c r="D1142" s="1" t="s">
        <v>26</v>
      </c>
      <c r="E1142" s="1" t="s">
        <v>36</v>
      </c>
    </row>
    <row r="1143" spans="1:5" ht="18" x14ac:dyDescent="0.35">
      <c r="A1143" s="1" t="s">
        <v>1172</v>
      </c>
      <c r="B1143" s="1">
        <v>17</v>
      </c>
      <c r="C1143" s="1" t="s">
        <v>26</v>
      </c>
      <c r="D1143" s="1" t="s">
        <v>26</v>
      </c>
      <c r="E1143" s="1" t="s">
        <v>46</v>
      </c>
    </row>
    <row r="1144" spans="1:5" ht="18" x14ac:dyDescent="0.35">
      <c r="A1144" s="1">
        <v>24006582</v>
      </c>
      <c r="B1144" s="1">
        <v>36</v>
      </c>
      <c r="C1144" s="1" t="s">
        <v>26</v>
      </c>
      <c r="D1144" s="1" t="s">
        <v>35</v>
      </c>
      <c r="E1144" s="1" t="s">
        <v>27</v>
      </c>
    </row>
    <row r="1145" spans="1:5" ht="18" x14ac:dyDescent="0.35">
      <c r="A1145" s="1" t="s">
        <v>1173</v>
      </c>
      <c r="B1145" s="1">
        <v>18</v>
      </c>
      <c r="C1145" s="1" t="s">
        <v>26</v>
      </c>
      <c r="D1145" s="1" t="s">
        <v>26</v>
      </c>
      <c r="E1145" s="1" t="s">
        <v>41</v>
      </c>
    </row>
    <row r="1146" spans="1:5" ht="18" x14ac:dyDescent="0.35">
      <c r="A1146" s="1" t="s">
        <v>1174</v>
      </c>
      <c r="B1146" s="1">
        <v>19</v>
      </c>
      <c r="C1146" s="1" t="s">
        <v>26</v>
      </c>
      <c r="D1146" s="1" t="s">
        <v>26</v>
      </c>
      <c r="E1146" s="1" t="s">
        <v>27</v>
      </c>
    </row>
    <row r="1147" spans="1:5" ht="18" x14ac:dyDescent="0.35">
      <c r="A1147" s="1" t="s">
        <v>1175</v>
      </c>
      <c r="B1147" s="1">
        <v>17</v>
      </c>
      <c r="C1147" s="1" t="s">
        <v>26</v>
      </c>
      <c r="D1147" s="1" t="s">
        <v>26</v>
      </c>
      <c r="E1147" s="1" t="s">
        <v>46</v>
      </c>
    </row>
    <row r="1148" spans="1:5" ht="18" x14ac:dyDescent="0.35">
      <c r="A1148" s="1" t="s">
        <v>1176</v>
      </c>
      <c r="B1148" s="1">
        <v>59</v>
      </c>
      <c r="C1148" s="1" t="s">
        <v>26</v>
      </c>
      <c r="D1148" s="1" t="s">
        <v>26</v>
      </c>
      <c r="E1148" s="1" t="s">
        <v>46</v>
      </c>
    </row>
    <row r="1149" spans="1:5" ht="18" x14ac:dyDescent="0.35">
      <c r="A1149" s="1" t="s">
        <v>1177</v>
      </c>
      <c r="B1149" s="1">
        <v>50</v>
      </c>
      <c r="C1149" s="1" t="s">
        <v>35</v>
      </c>
      <c r="D1149" s="1" t="s">
        <v>26</v>
      </c>
      <c r="E1149" s="1" t="s">
        <v>46</v>
      </c>
    </row>
    <row r="1150" spans="1:5" ht="18" x14ac:dyDescent="0.35">
      <c r="A1150" s="1" t="s">
        <v>1178</v>
      </c>
      <c r="B1150" s="1">
        <v>44</v>
      </c>
      <c r="C1150" s="1" t="s">
        <v>35</v>
      </c>
      <c r="D1150" s="1" t="s">
        <v>35</v>
      </c>
      <c r="E1150" s="1" t="s">
        <v>27</v>
      </c>
    </row>
    <row r="1151" spans="1:5" ht="18" x14ac:dyDescent="0.35">
      <c r="A1151" s="1" t="s">
        <v>1179</v>
      </c>
      <c r="B1151" s="1">
        <v>12</v>
      </c>
      <c r="C1151" s="1" t="s">
        <v>35</v>
      </c>
      <c r="D1151" s="1" t="s">
        <v>35</v>
      </c>
      <c r="E1151" s="1" t="s">
        <v>36</v>
      </c>
    </row>
    <row r="1152" spans="1:5" ht="18" x14ac:dyDescent="0.35">
      <c r="A1152" s="1" t="s">
        <v>1180</v>
      </c>
      <c r="B1152" s="1">
        <v>37</v>
      </c>
      <c r="C1152" s="1" t="s">
        <v>35</v>
      </c>
      <c r="D1152" s="1" t="s">
        <v>35</v>
      </c>
      <c r="E1152" s="1" t="s">
        <v>27</v>
      </c>
    </row>
    <row r="1153" spans="1:5" ht="18" x14ac:dyDescent="0.35">
      <c r="A1153" s="1" t="s">
        <v>1181</v>
      </c>
      <c r="B1153" s="1">
        <v>47</v>
      </c>
      <c r="C1153" s="1" t="s">
        <v>35</v>
      </c>
      <c r="D1153" s="1" t="s">
        <v>35</v>
      </c>
      <c r="E1153" s="1" t="s">
        <v>46</v>
      </c>
    </row>
    <row r="1154" spans="1:5" ht="18" x14ac:dyDescent="0.35">
      <c r="A1154" s="1" t="s">
        <v>1182</v>
      </c>
      <c r="B1154" s="1">
        <v>22</v>
      </c>
      <c r="C1154" s="1" t="s">
        <v>35</v>
      </c>
      <c r="D1154" s="1" t="s">
        <v>35</v>
      </c>
      <c r="E1154" s="1" t="s">
        <v>27</v>
      </c>
    </row>
    <row r="1155" spans="1:5" ht="18" x14ac:dyDescent="0.35">
      <c r="A1155" s="1" t="s">
        <v>1183</v>
      </c>
      <c r="B1155" s="1">
        <v>36</v>
      </c>
      <c r="C1155" s="1" t="s">
        <v>26</v>
      </c>
      <c r="D1155" s="1" t="s">
        <v>35</v>
      </c>
      <c r="E1155" s="1" t="s">
        <v>46</v>
      </c>
    </row>
    <row r="1156" spans="1:5" ht="18" x14ac:dyDescent="0.35">
      <c r="A1156" s="1" t="s">
        <v>1184</v>
      </c>
      <c r="B1156" s="1">
        <v>51</v>
      </c>
      <c r="C1156" s="1" t="s">
        <v>26</v>
      </c>
      <c r="D1156" s="1" t="s">
        <v>35</v>
      </c>
      <c r="E1156" s="1" t="s">
        <v>27</v>
      </c>
    </row>
    <row r="1157" spans="1:5" ht="18" x14ac:dyDescent="0.35">
      <c r="A1157" s="1" t="s">
        <v>1185</v>
      </c>
      <c r="B1157" s="1">
        <v>35</v>
      </c>
      <c r="C1157" s="1" t="s">
        <v>35</v>
      </c>
      <c r="D1157" s="1" t="s">
        <v>26</v>
      </c>
      <c r="E1157" s="1" t="s">
        <v>46</v>
      </c>
    </row>
    <row r="1158" spans="1:5" ht="18" x14ac:dyDescent="0.35">
      <c r="A1158" s="1" t="s">
        <v>1186</v>
      </c>
      <c r="B1158" s="1">
        <v>39</v>
      </c>
      <c r="C1158" s="1" t="s">
        <v>26</v>
      </c>
      <c r="D1158" s="1" t="s">
        <v>26</v>
      </c>
      <c r="E1158" s="1" t="s">
        <v>41</v>
      </c>
    </row>
    <row r="1159" spans="1:5" ht="18" x14ac:dyDescent="0.35">
      <c r="A1159" s="1" t="s">
        <v>1187</v>
      </c>
      <c r="B1159" s="1">
        <v>16</v>
      </c>
      <c r="C1159" s="1" t="s">
        <v>35</v>
      </c>
      <c r="D1159" s="1" t="s">
        <v>35</v>
      </c>
      <c r="E1159" s="1" t="s">
        <v>27</v>
      </c>
    </row>
    <row r="1160" spans="1:5" ht="18" x14ac:dyDescent="0.35">
      <c r="A1160" s="1" t="s">
        <v>1188</v>
      </c>
      <c r="B1160" s="1">
        <v>31</v>
      </c>
      <c r="C1160" s="1" t="s">
        <v>35</v>
      </c>
      <c r="D1160" s="1" t="s">
        <v>26</v>
      </c>
      <c r="E1160" s="1" t="s">
        <v>36</v>
      </c>
    </row>
    <row r="1161" spans="1:5" ht="18" x14ac:dyDescent="0.35">
      <c r="A1161" s="1" t="s">
        <v>1189</v>
      </c>
      <c r="B1161" s="1">
        <v>11</v>
      </c>
      <c r="C1161" s="1" t="s">
        <v>26</v>
      </c>
      <c r="D1161" s="1" t="s">
        <v>26</v>
      </c>
      <c r="E1161" s="1" t="s">
        <v>46</v>
      </c>
    </row>
    <row r="1162" spans="1:5" ht="18" x14ac:dyDescent="0.35">
      <c r="A1162" s="1" t="s">
        <v>1190</v>
      </c>
      <c r="B1162" s="1">
        <v>55</v>
      </c>
      <c r="C1162" s="1" t="s">
        <v>26</v>
      </c>
      <c r="D1162" s="1" t="s">
        <v>35</v>
      </c>
      <c r="E1162" s="1" t="s">
        <v>46</v>
      </c>
    </row>
    <row r="1163" spans="1:5" ht="18" x14ac:dyDescent="0.35">
      <c r="A1163" s="1" t="s">
        <v>1191</v>
      </c>
      <c r="B1163" s="1">
        <v>37</v>
      </c>
      <c r="C1163" s="1" t="s">
        <v>35</v>
      </c>
      <c r="D1163" s="1" t="s">
        <v>35</v>
      </c>
      <c r="E1163" s="1" t="s">
        <v>36</v>
      </c>
    </row>
    <row r="1164" spans="1:5" ht="18" x14ac:dyDescent="0.35">
      <c r="A1164" s="1" t="s">
        <v>1192</v>
      </c>
      <c r="B1164" s="1">
        <v>46</v>
      </c>
      <c r="C1164" s="1" t="s">
        <v>35</v>
      </c>
      <c r="D1164" s="1" t="s">
        <v>35</v>
      </c>
      <c r="E1164" s="1" t="s">
        <v>27</v>
      </c>
    </row>
    <row r="1165" spans="1:5" ht="18" x14ac:dyDescent="0.35">
      <c r="A1165" s="1" t="s">
        <v>1193</v>
      </c>
      <c r="B1165" s="1">
        <v>18</v>
      </c>
      <c r="C1165" s="1" t="s">
        <v>35</v>
      </c>
      <c r="D1165" s="1" t="s">
        <v>35</v>
      </c>
      <c r="E1165" s="1" t="s">
        <v>46</v>
      </c>
    </row>
    <row r="1166" spans="1:5" ht="18" x14ac:dyDescent="0.35">
      <c r="A1166" s="1" t="s">
        <v>1194</v>
      </c>
      <c r="B1166" s="1">
        <v>41</v>
      </c>
      <c r="C1166" s="1" t="s">
        <v>35</v>
      </c>
      <c r="D1166" s="1" t="s">
        <v>26</v>
      </c>
      <c r="E1166" s="1" t="s">
        <v>27</v>
      </c>
    </row>
    <row r="1167" spans="1:5" ht="18" x14ac:dyDescent="0.35">
      <c r="A1167" s="1" t="s">
        <v>1195</v>
      </c>
      <c r="B1167" s="1">
        <v>40</v>
      </c>
      <c r="C1167" s="1" t="s">
        <v>26</v>
      </c>
      <c r="D1167" s="1" t="s">
        <v>35</v>
      </c>
      <c r="E1167" s="1" t="s">
        <v>36</v>
      </c>
    </row>
    <row r="1168" spans="1:5" ht="18" x14ac:dyDescent="0.35">
      <c r="A1168" s="1" t="s">
        <v>1196</v>
      </c>
      <c r="B1168" s="1">
        <v>51</v>
      </c>
      <c r="C1168" s="1" t="s">
        <v>26</v>
      </c>
      <c r="D1168" s="1" t="s">
        <v>26</v>
      </c>
      <c r="E1168" s="1" t="s">
        <v>27</v>
      </c>
    </row>
    <row r="1169" spans="1:5" ht="18" x14ac:dyDescent="0.35">
      <c r="A1169" s="1" t="s">
        <v>1197</v>
      </c>
      <c r="B1169" s="1">
        <v>19</v>
      </c>
      <c r="C1169" s="1" t="s">
        <v>35</v>
      </c>
      <c r="D1169" s="1" t="s">
        <v>26</v>
      </c>
      <c r="E1169" s="1" t="s">
        <v>46</v>
      </c>
    </row>
    <row r="1170" spans="1:5" ht="18" x14ac:dyDescent="0.35">
      <c r="A1170" s="1" t="s">
        <v>1198</v>
      </c>
      <c r="B1170" s="1">
        <v>45</v>
      </c>
      <c r="C1170" s="1" t="s">
        <v>26</v>
      </c>
      <c r="D1170" s="1" t="s">
        <v>26</v>
      </c>
      <c r="E1170" s="1" t="s">
        <v>46</v>
      </c>
    </row>
    <row r="1171" spans="1:5" ht="18" x14ac:dyDescent="0.35">
      <c r="A1171" s="1" t="s">
        <v>1199</v>
      </c>
      <c r="B1171" s="1">
        <v>56</v>
      </c>
      <c r="C1171" s="1" t="s">
        <v>26</v>
      </c>
      <c r="D1171" s="1" t="s">
        <v>35</v>
      </c>
      <c r="E1171" s="1" t="s">
        <v>41</v>
      </c>
    </row>
    <row r="1172" spans="1:5" ht="18" x14ac:dyDescent="0.35">
      <c r="A1172" s="1" t="s">
        <v>1200</v>
      </c>
      <c r="B1172" s="1">
        <v>55</v>
      </c>
      <c r="C1172" s="1" t="s">
        <v>26</v>
      </c>
      <c r="D1172" s="1" t="s">
        <v>35</v>
      </c>
      <c r="E1172" s="1" t="s">
        <v>36</v>
      </c>
    </row>
    <row r="1173" spans="1:5" ht="18" x14ac:dyDescent="0.35">
      <c r="A1173" s="1" t="s">
        <v>1201</v>
      </c>
      <c r="B1173" s="1">
        <v>55</v>
      </c>
      <c r="C1173" s="1" t="s">
        <v>26</v>
      </c>
      <c r="D1173" s="1" t="s">
        <v>35</v>
      </c>
      <c r="E1173" s="1" t="s">
        <v>46</v>
      </c>
    </row>
    <row r="1174" spans="1:5" ht="18" x14ac:dyDescent="0.35">
      <c r="A1174" s="1" t="s">
        <v>1202</v>
      </c>
      <c r="B1174" s="1">
        <v>23</v>
      </c>
      <c r="C1174" s="1" t="s">
        <v>26</v>
      </c>
      <c r="D1174" s="1" t="s">
        <v>26</v>
      </c>
      <c r="E1174" s="1" t="s">
        <v>46</v>
      </c>
    </row>
    <row r="1175" spans="1:5" ht="18" x14ac:dyDescent="0.35">
      <c r="A1175" s="1" t="s">
        <v>1203</v>
      </c>
      <c r="B1175" s="1">
        <v>45</v>
      </c>
      <c r="C1175" s="1" t="s">
        <v>35</v>
      </c>
      <c r="D1175" s="1" t="s">
        <v>26</v>
      </c>
      <c r="E1175" s="1" t="s">
        <v>27</v>
      </c>
    </row>
    <row r="1176" spans="1:5" ht="18" x14ac:dyDescent="0.35">
      <c r="A1176" s="1" t="s">
        <v>1204</v>
      </c>
      <c r="B1176" s="1">
        <v>31</v>
      </c>
      <c r="C1176" s="1" t="s">
        <v>35</v>
      </c>
      <c r="D1176" s="1" t="s">
        <v>26</v>
      </c>
      <c r="E1176" s="1" t="s">
        <v>36</v>
      </c>
    </row>
    <row r="1177" spans="1:5" ht="18" x14ac:dyDescent="0.35">
      <c r="A1177" s="1" t="s">
        <v>1205</v>
      </c>
      <c r="B1177" s="1">
        <v>45</v>
      </c>
      <c r="C1177" s="1" t="s">
        <v>35</v>
      </c>
      <c r="D1177" s="1" t="s">
        <v>26</v>
      </c>
      <c r="E1177" s="1" t="s">
        <v>36</v>
      </c>
    </row>
    <row r="1178" spans="1:5" ht="18" x14ac:dyDescent="0.35">
      <c r="A1178" s="1" t="s">
        <v>1206</v>
      </c>
      <c r="B1178" s="1">
        <v>6</v>
      </c>
      <c r="C1178" s="1" t="s">
        <v>35</v>
      </c>
      <c r="D1178" s="1" t="s">
        <v>35</v>
      </c>
      <c r="E1178" s="1" t="s">
        <v>41</v>
      </c>
    </row>
    <row r="1179" spans="1:5" ht="18" x14ac:dyDescent="0.35">
      <c r="A1179" s="1" t="s">
        <v>1207</v>
      </c>
      <c r="B1179" s="1">
        <v>22</v>
      </c>
      <c r="C1179" s="1" t="s">
        <v>35</v>
      </c>
      <c r="D1179" s="1" t="s">
        <v>26</v>
      </c>
      <c r="E1179" s="1" t="s">
        <v>27</v>
      </c>
    </row>
    <row r="1180" spans="1:5" ht="18" x14ac:dyDescent="0.35">
      <c r="A1180" s="1" t="s">
        <v>1208</v>
      </c>
      <c r="B1180" s="1">
        <v>34</v>
      </c>
      <c r="C1180" s="1" t="s">
        <v>35</v>
      </c>
      <c r="D1180" s="1" t="s">
        <v>35</v>
      </c>
      <c r="E1180" s="1" t="s">
        <v>36</v>
      </c>
    </row>
    <row r="1181" spans="1:5" ht="18" x14ac:dyDescent="0.35">
      <c r="A1181" s="1" t="s">
        <v>1209</v>
      </c>
      <c r="B1181" s="1">
        <v>37</v>
      </c>
      <c r="C1181" s="1" t="s">
        <v>26</v>
      </c>
      <c r="D1181" s="1" t="s">
        <v>35</v>
      </c>
      <c r="E1181" s="1" t="s">
        <v>41</v>
      </c>
    </row>
    <row r="1182" spans="1:5" ht="18" x14ac:dyDescent="0.35">
      <c r="A1182" s="1" t="s">
        <v>1210</v>
      </c>
      <c r="B1182" s="1">
        <v>8</v>
      </c>
      <c r="C1182" s="1" t="s">
        <v>35</v>
      </c>
      <c r="D1182" s="1" t="s">
        <v>26</v>
      </c>
      <c r="E1182" s="1" t="s">
        <v>36</v>
      </c>
    </row>
    <row r="1183" spans="1:5" ht="18" x14ac:dyDescent="0.35">
      <c r="A1183" s="1" t="s">
        <v>1211</v>
      </c>
      <c r="B1183" s="1">
        <v>13</v>
      </c>
      <c r="C1183" s="1" t="s">
        <v>35</v>
      </c>
      <c r="D1183" s="1" t="s">
        <v>26</v>
      </c>
      <c r="E1183" s="1" t="s">
        <v>41</v>
      </c>
    </row>
    <row r="1184" spans="1:5" ht="18" x14ac:dyDescent="0.35">
      <c r="A1184" s="1" t="s">
        <v>1212</v>
      </c>
      <c r="B1184" s="1">
        <v>23</v>
      </c>
      <c r="C1184" s="1" t="s">
        <v>26</v>
      </c>
      <c r="D1184" s="1" t="s">
        <v>26</v>
      </c>
      <c r="E1184" s="1" t="s">
        <v>36</v>
      </c>
    </row>
    <row r="1185" spans="1:5" ht="18" x14ac:dyDescent="0.35">
      <c r="A1185" s="1" t="s">
        <v>1213</v>
      </c>
      <c r="B1185" s="1">
        <v>12</v>
      </c>
      <c r="C1185" s="1" t="s">
        <v>26</v>
      </c>
      <c r="D1185" s="1" t="s">
        <v>35</v>
      </c>
      <c r="E1185" s="1" t="s">
        <v>46</v>
      </c>
    </row>
    <row r="1186" spans="1:5" ht="18" x14ac:dyDescent="0.35">
      <c r="A1186" s="1" t="s">
        <v>1214</v>
      </c>
      <c r="B1186" s="1">
        <v>32</v>
      </c>
      <c r="C1186" s="1" t="s">
        <v>26</v>
      </c>
      <c r="D1186" s="1" t="s">
        <v>35</v>
      </c>
      <c r="E1186" s="1" t="s">
        <v>27</v>
      </c>
    </row>
    <row r="1187" spans="1:5" ht="18" x14ac:dyDescent="0.35">
      <c r="A1187" s="1" t="s">
        <v>1215</v>
      </c>
      <c r="B1187" s="1">
        <v>45</v>
      </c>
      <c r="C1187" s="1" t="s">
        <v>35</v>
      </c>
      <c r="D1187" s="1" t="s">
        <v>35</v>
      </c>
      <c r="E1187" s="1" t="s">
        <v>36</v>
      </c>
    </row>
    <row r="1188" spans="1:5" ht="18" x14ac:dyDescent="0.35">
      <c r="A1188" s="1" t="s">
        <v>1216</v>
      </c>
      <c r="B1188" s="1">
        <v>50</v>
      </c>
      <c r="C1188" s="1" t="s">
        <v>26</v>
      </c>
      <c r="D1188" s="1" t="s">
        <v>26</v>
      </c>
      <c r="E1188" s="1" t="s">
        <v>46</v>
      </c>
    </row>
    <row r="1189" spans="1:5" ht="18" x14ac:dyDescent="0.35">
      <c r="A1189" s="1" t="s">
        <v>1217</v>
      </c>
      <c r="B1189" s="1">
        <v>8</v>
      </c>
      <c r="C1189" s="1" t="s">
        <v>35</v>
      </c>
      <c r="D1189" s="1" t="s">
        <v>26</v>
      </c>
      <c r="E1189" s="1" t="s">
        <v>27</v>
      </c>
    </row>
    <row r="1190" spans="1:5" ht="18" x14ac:dyDescent="0.35">
      <c r="A1190" s="1" t="s">
        <v>1218</v>
      </c>
      <c r="B1190" s="1">
        <v>11</v>
      </c>
      <c r="C1190" s="1" t="s">
        <v>26</v>
      </c>
      <c r="D1190" s="1" t="s">
        <v>35</v>
      </c>
      <c r="E1190" s="1" t="s">
        <v>41</v>
      </c>
    </row>
    <row r="1191" spans="1:5" ht="18" x14ac:dyDescent="0.35">
      <c r="A1191" s="1" t="s">
        <v>1219</v>
      </c>
      <c r="B1191" s="1">
        <v>25</v>
      </c>
      <c r="C1191" s="1" t="s">
        <v>35</v>
      </c>
      <c r="D1191" s="1" t="s">
        <v>26</v>
      </c>
      <c r="E1191" s="1" t="s">
        <v>41</v>
      </c>
    </row>
    <row r="1192" spans="1:5" ht="18" x14ac:dyDescent="0.35">
      <c r="A1192" s="1" t="s">
        <v>1220</v>
      </c>
      <c r="B1192" s="1">
        <v>31</v>
      </c>
      <c r="C1192" s="1" t="s">
        <v>35</v>
      </c>
      <c r="D1192" s="1" t="s">
        <v>26</v>
      </c>
      <c r="E1192" s="1" t="s">
        <v>41</v>
      </c>
    </row>
    <row r="1193" spans="1:5" ht="18" x14ac:dyDescent="0.35">
      <c r="A1193" s="1" t="s">
        <v>1221</v>
      </c>
      <c r="B1193" s="1">
        <v>29</v>
      </c>
      <c r="C1193" s="1" t="s">
        <v>26</v>
      </c>
      <c r="D1193" s="1" t="s">
        <v>26</v>
      </c>
      <c r="E1193" s="1" t="s">
        <v>36</v>
      </c>
    </row>
    <row r="1194" spans="1:5" ht="18" x14ac:dyDescent="0.35">
      <c r="A1194" s="1" t="s">
        <v>1222</v>
      </c>
      <c r="B1194" s="1">
        <v>59</v>
      </c>
      <c r="C1194" s="1" t="s">
        <v>26</v>
      </c>
      <c r="D1194" s="1" t="s">
        <v>35</v>
      </c>
      <c r="E1194" s="1" t="s">
        <v>27</v>
      </c>
    </row>
    <row r="1195" spans="1:5" ht="18" x14ac:dyDescent="0.35">
      <c r="A1195" s="1" t="s">
        <v>1223</v>
      </c>
      <c r="B1195" s="1">
        <v>21</v>
      </c>
      <c r="C1195" s="1" t="s">
        <v>35</v>
      </c>
      <c r="D1195" s="1" t="s">
        <v>35</v>
      </c>
      <c r="E1195" s="1" t="s">
        <v>27</v>
      </c>
    </row>
    <row r="1196" spans="1:5" ht="18" x14ac:dyDescent="0.35">
      <c r="A1196" s="1" t="s">
        <v>1224</v>
      </c>
      <c r="B1196" s="1">
        <v>41</v>
      </c>
      <c r="C1196" s="1" t="s">
        <v>26</v>
      </c>
      <c r="D1196" s="1" t="s">
        <v>26</v>
      </c>
      <c r="E1196" s="1" t="s">
        <v>36</v>
      </c>
    </row>
    <row r="1197" spans="1:5" ht="18" x14ac:dyDescent="0.35">
      <c r="A1197" s="1" t="s">
        <v>1225</v>
      </c>
      <c r="B1197" s="1">
        <v>8</v>
      </c>
      <c r="C1197" s="1" t="s">
        <v>26</v>
      </c>
      <c r="D1197" s="1" t="s">
        <v>26</v>
      </c>
      <c r="E1197" s="1" t="s">
        <v>27</v>
      </c>
    </row>
    <row r="1198" spans="1:5" ht="18" x14ac:dyDescent="0.35">
      <c r="A1198" s="1" t="s">
        <v>1226</v>
      </c>
      <c r="B1198" s="1">
        <v>17</v>
      </c>
      <c r="C1198" s="1" t="s">
        <v>26</v>
      </c>
      <c r="D1198" s="1" t="s">
        <v>26</v>
      </c>
      <c r="E1198" s="1" t="s">
        <v>46</v>
      </c>
    </row>
    <row r="1199" spans="1:5" ht="18" x14ac:dyDescent="0.35">
      <c r="A1199" s="1" t="s">
        <v>1227</v>
      </c>
      <c r="B1199" s="1">
        <v>27</v>
      </c>
      <c r="C1199" s="1" t="s">
        <v>35</v>
      </c>
      <c r="D1199" s="1" t="s">
        <v>26</v>
      </c>
      <c r="E1199" s="1" t="s">
        <v>46</v>
      </c>
    </row>
    <row r="1200" spans="1:5" ht="18" x14ac:dyDescent="0.35">
      <c r="A1200" s="1" t="s">
        <v>1228</v>
      </c>
      <c r="B1200" s="1">
        <v>20</v>
      </c>
      <c r="C1200" s="1" t="s">
        <v>26</v>
      </c>
      <c r="D1200" s="1" t="s">
        <v>26</v>
      </c>
      <c r="E1200" s="1" t="s">
        <v>27</v>
      </c>
    </row>
    <row r="1201" spans="1:5" ht="18" x14ac:dyDescent="0.35">
      <c r="A1201" s="1" t="s">
        <v>1229</v>
      </c>
      <c r="B1201" s="1">
        <v>22</v>
      </c>
      <c r="C1201" s="1" t="s">
        <v>35</v>
      </c>
      <c r="D1201" s="1" t="s">
        <v>26</v>
      </c>
      <c r="E1201" s="1" t="s">
        <v>27</v>
      </c>
    </row>
    <row r="1202" spans="1:5" ht="18" x14ac:dyDescent="0.35">
      <c r="A1202" s="1" t="s">
        <v>1230</v>
      </c>
      <c r="B1202" s="1">
        <v>45</v>
      </c>
      <c r="C1202" s="1" t="s">
        <v>35</v>
      </c>
      <c r="D1202" s="1" t="s">
        <v>26</v>
      </c>
      <c r="E1202" s="1" t="s">
        <v>36</v>
      </c>
    </row>
    <row r="1203" spans="1:5" ht="18" x14ac:dyDescent="0.35">
      <c r="A1203" s="1" t="s">
        <v>1231</v>
      </c>
      <c r="B1203" s="1">
        <v>5</v>
      </c>
      <c r="C1203" s="1" t="s">
        <v>26</v>
      </c>
      <c r="D1203" s="1" t="s">
        <v>35</v>
      </c>
      <c r="E1203" s="1" t="s">
        <v>36</v>
      </c>
    </row>
    <row r="1204" spans="1:5" ht="18" x14ac:dyDescent="0.35">
      <c r="A1204" s="1" t="s">
        <v>1232</v>
      </c>
      <c r="B1204" s="1">
        <v>7</v>
      </c>
      <c r="C1204" s="1" t="s">
        <v>35</v>
      </c>
      <c r="D1204" s="1" t="s">
        <v>35</v>
      </c>
      <c r="E1204" s="1" t="s">
        <v>41</v>
      </c>
    </row>
    <row r="1205" spans="1:5" ht="18" x14ac:dyDescent="0.35">
      <c r="A1205" s="1" t="s">
        <v>1233</v>
      </c>
      <c r="B1205" s="1">
        <v>31</v>
      </c>
      <c r="C1205" s="1" t="s">
        <v>26</v>
      </c>
      <c r="D1205" s="1" t="s">
        <v>26</v>
      </c>
      <c r="E1205" s="1" t="s">
        <v>41</v>
      </c>
    </row>
    <row r="1206" spans="1:5" ht="18" x14ac:dyDescent="0.35">
      <c r="A1206" s="1" t="s">
        <v>1234</v>
      </c>
      <c r="B1206" s="1">
        <v>48</v>
      </c>
      <c r="C1206" s="1" t="s">
        <v>35</v>
      </c>
      <c r="D1206" s="1" t="s">
        <v>35</v>
      </c>
      <c r="E1206" s="1" t="s">
        <v>41</v>
      </c>
    </row>
    <row r="1207" spans="1:5" ht="18" x14ac:dyDescent="0.35">
      <c r="A1207" s="1" t="s">
        <v>1235</v>
      </c>
      <c r="B1207" s="1">
        <v>36</v>
      </c>
      <c r="C1207" s="1" t="s">
        <v>35</v>
      </c>
      <c r="D1207" s="1" t="s">
        <v>35</v>
      </c>
      <c r="E1207" s="1" t="s">
        <v>36</v>
      </c>
    </row>
    <row r="1208" spans="1:5" ht="18" x14ac:dyDescent="0.35">
      <c r="A1208" s="2">
        <v>3.4700000000000002E+92</v>
      </c>
      <c r="B1208" s="1">
        <v>6</v>
      </c>
      <c r="C1208" s="1" t="s">
        <v>35</v>
      </c>
      <c r="D1208" s="1" t="s">
        <v>35</v>
      </c>
      <c r="E1208" s="1" t="s">
        <v>27</v>
      </c>
    </row>
    <row r="1209" spans="1:5" ht="18" x14ac:dyDescent="0.35">
      <c r="A1209" s="1" t="s">
        <v>1236</v>
      </c>
      <c r="B1209" s="1">
        <v>25</v>
      </c>
      <c r="C1209" s="1" t="s">
        <v>35</v>
      </c>
      <c r="D1209" s="1" t="s">
        <v>26</v>
      </c>
      <c r="E1209" s="1" t="s">
        <v>41</v>
      </c>
    </row>
    <row r="1210" spans="1:5" ht="18" x14ac:dyDescent="0.35">
      <c r="A1210" s="1" t="s">
        <v>1237</v>
      </c>
      <c r="B1210" s="1">
        <v>11</v>
      </c>
      <c r="C1210" s="1" t="s">
        <v>35</v>
      </c>
      <c r="D1210" s="1" t="s">
        <v>26</v>
      </c>
      <c r="E1210" s="1" t="s">
        <v>36</v>
      </c>
    </row>
    <row r="1211" spans="1:5" ht="18" x14ac:dyDescent="0.35">
      <c r="A1211" s="1" t="s">
        <v>1238</v>
      </c>
      <c r="B1211" s="1">
        <v>27</v>
      </c>
      <c r="C1211" s="1" t="s">
        <v>35</v>
      </c>
      <c r="D1211" s="1" t="s">
        <v>35</v>
      </c>
      <c r="E1211" s="1" t="s">
        <v>27</v>
      </c>
    </row>
    <row r="1212" spans="1:5" ht="18" x14ac:dyDescent="0.35">
      <c r="A1212" s="1" t="s">
        <v>1239</v>
      </c>
      <c r="B1212" s="1">
        <v>36</v>
      </c>
      <c r="C1212" s="1" t="s">
        <v>35</v>
      </c>
      <c r="D1212" s="1" t="s">
        <v>35</v>
      </c>
      <c r="E1212" s="1" t="s">
        <v>36</v>
      </c>
    </row>
    <row r="1213" spans="1:5" ht="18" x14ac:dyDescent="0.35">
      <c r="A1213" s="1" t="s">
        <v>1240</v>
      </c>
      <c r="B1213" s="1">
        <v>13</v>
      </c>
      <c r="C1213" s="1" t="s">
        <v>26</v>
      </c>
      <c r="D1213" s="1" t="s">
        <v>26</v>
      </c>
      <c r="E1213" s="1" t="s">
        <v>41</v>
      </c>
    </row>
    <row r="1214" spans="1:5" ht="18" x14ac:dyDescent="0.35">
      <c r="A1214" s="1" t="s">
        <v>1241</v>
      </c>
      <c r="B1214" s="1">
        <v>12</v>
      </c>
      <c r="C1214" s="1" t="s">
        <v>35</v>
      </c>
      <c r="D1214" s="1" t="s">
        <v>35</v>
      </c>
      <c r="E1214" s="1" t="s">
        <v>27</v>
      </c>
    </row>
    <row r="1215" spans="1:5" ht="18" x14ac:dyDescent="0.35">
      <c r="A1215" s="1" t="s">
        <v>1242</v>
      </c>
      <c r="B1215" s="1">
        <v>32</v>
      </c>
      <c r="C1215" s="1" t="s">
        <v>35</v>
      </c>
      <c r="D1215" s="1" t="s">
        <v>26</v>
      </c>
      <c r="E1215" s="1" t="s">
        <v>46</v>
      </c>
    </row>
    <row r="1216" spans="1:5" ht="18" x14ac:dyDescent="0.35">
      <c r="A1216" s="1" t="s">
        <v>1243</v>
      </c>
      <c r="B1216" s="1">
        <v>46</v>
      </c>
      <c r="C1216" s="1" t="s">
        <v>35</v>
      </c>
      <c r="D1216" s="1" t="s">
        <v>35</v>
      </c>
      <c r="E1216" s="1" t="s">
        <v>36</v>
      </c>
    </row>
    <row r="1217" spans="1:5" ht="18" x14ac:dyDescent="0.35">
      <c r="A1217" s="1" t="s">
        <v>1244</v>
      </c>
      <c r="B1217" s="1">
        <v>56</v>
      </c>
      <c r="C1217" s="1" t="s">
        <v>26</v>
      </c>
      <c r="D1217" s="1" t="s">
        <v>26</v>
      </c>
      <c r="E1217" s="1" t="s">
        <v>36</v>
      </c>
    </row>
    <row r="1218" spans="1:5" ht="18" x14ac:dyDescent="0.35">
      <c r="A1218" s="1" t="s">
        <v>1245</v>
      </c>
      <c r="B1218" s="1">
        <v>49</v>
      </c>
      <c r="C1218" s="1" t="s">
        <v>26</v>
      </c>
      <c r="D1218" s="1" t="s">
        <v>26</v>
      </c>
      <c r="E1218" s="1" t="s">
        <v>41</v>
      </c>
    </row>
    <row r="1219" spans="1:5" ht="18" x14ac:dyDescent="0.35">
      <c r="A1219" s="1" t="s">
        <v>1246</v>
      </c>
      <c r="B1219" s="1">
        <v>50</v>
      </c>
      <c r="C1219" s="1" t="s">
        <v>26</v>
      </c>
      <c r="D1219" s="1" t="s">
        <v>26</v>
      </c>
      <c r="E1219" s="1" t="s">
        <v>27</v>
      </c>
    </row>
    <row r="1220" spans="1:5" ht="18" x14ac:dyDescent="0.35">
      <c r="A1220" s="1" t="s">
        <v>1247</v>
      </c>
      <c r="B1220" s="1">
        <v>9</v>
      </c>
      <c r="C1220" s="1" t="s">
        <v>26</v>
      </c>
      <c r="D1220" s="1" t="s">
        <v>35</v>
      </c>
      <c r="E1220" s="1" t="s">
        <v>27</v>
      </c>
    </row>
    <row r="1221" spans="1:5" ht="18" x14ac:dyDescent="0.35">
      <c r="A1221" s="1" t="s">
        <v>1248</v>
      </c>
      <c r="B1221" s="1">
        <v>53</v>
      </c>
      <c r="C1221" s="1" t="s">
        <v>26</v>
      </c>
      <c r="D1221" s="1" t="s">
        <v>35</v>
      </c>
      <c r="E1221" s="1" t="s">
        <v>41</v>
      </c>
    </row>
    <row r="1222" spans="1:5" ht="18" x14ac:dyDescent="0.35">
      <c r="A1222" s="1" t="s">
        <v>1249</v>
      </c>
      <c r="B1222" s="1">
        <v>44</v>
      </c>
      <c r="C1222" s="1" t="s">
        <v>35</v>
      </c>
      <c r="D1222" s="1" t="s">
        <v>26</v>
      </c>
      <c r="E1222" s="1" t="s">
        <v>27</v>
      </c>
    </row>
    <row r="1223" spans="1:5" ht="18" x14ac:dyDescent="0.35">
      <c r="A1223" s="1" t="s">
        <v>1250</v>
      </c>
      <c r="B1223" s="1">
        <v>47</v>
      </c>
      <c r="C1223" s="1" t="s">
        <v>26</v>
      </c>
      <c r="D1223" s="1" t="s">
        <v>35</v>
      </c>
      <c r="E1223" s="1" t="s">
        <v>27</v>
      </c>
    </row>
    <row r="1224" spans="1:5" ht="18" x14ac:dyDescent="0.35">
      <c r="A1224" s="1" t="s">
        <v>1251</v>
      </c>
      <c r="B1224" s="1">
        <v>34</v>
      </c>
      <c r="C1224" s="1" t="s">
        <v>35</v>
      </c>
      <c r="D1224" s="1" t="s">
        <v>26</v>
      </c>
      <c r="E1224" s="1" t="s">
        <v>41</v>
      </c>
    </row>
    <row r="1225" spans="1:5" ht="18" x14ac:dyDescent="0.35">
      <c r="A1225" s="1" t="s">
        <v>1252</v>
      </c>
      <c r="B1225" s="1">
        <v>42</v>
      </c>
      <c r="C1225" s="1" t="s">
        <v>35</v>
      </c>
      <c r="D1225" s="1" t="s">
        <v>26</v>
      </c>
      <c r="E1225" s="1" t="s">
        <v>41</v>
      </c>
    </row>
    <row r="1226" spans="1:5" ht="18" x14ac:dyDescent="0.35">
      <c r="A1226" s="1" t="s">
        <v>1253</v>
      </c>
      <c r="B1226" s="1">
        <v>53</v>
      </c>
      <c r="C1226" s="1" t="s">
        <v>26</v>
      </c>
      <c r="D1226" s="1" t="s">
        <v>35</v>
      </c>
      <c r="E1226" s="1" t="s">
        <v>46</v>
      </c>
    </row>
    <row r="1227" spans="1:5" ht="18" x14ac:dyDescent="0.35">
      <c r="A1227" s="1" t="s">
        <v>1254</v>
      </c>
      <c r="B1227" s="1">
        <v>27</v>
      </c>
      <c r="C1227" s="1" t="s">
        <v>26</v>
      </c>
      <c r="D1227" s="1" t="s">
        <v>35</v>
      </c>
      <c r="E1227" s="1" t="s">
        <v>27</v>
      </c>
    </row>
    <row r="1228" spans="1:5" ht="18" x14ac:dyDescent="0.35">
      <c r="A1228" s="1" t="s">
        <v>1255</v>
      </c>
      <c r="B1228" s="1">
        <v>15</v>
      </c>
      <c r="C1228" s="1" t="s">
        <v>26</v>
      </c>
      <c r="D1228" s="1" t="s">
        <v>35</v>
      </c>
      <c r="E1228" s="1" t="s">
        <v>46</v>
      </c>
    </row>
    <row r="1229" spans="1:5" ht="18" x14ac:dyDescent="0.35">
      <c r="A1229" s="1" t="s">
        <v>1256</v>
      </c>
      <c r="B1229" s="1">
        <v>36</v>
      </c>
      <c r="C1229" s="1" t="s">
        <v>35</v>
      </c>
      <c r="D1229" s="1" t="s">
        <v>35</v>
      </c>
      <c r="E1229" s="1" t="s">
        <v>41</v>
      </c>
    </row>
    <row r="1230" spans="1:5" ht="18" x14ac:dyDescent="0.35">
      <c r="A1230" s="1" t="s">
        <v>1257</v>
      </c>
      <c r="B1230" s="1">
        <v>35</v>
      </c>
      <c r="C1230" s="1" t="s">
        <v>35</v>
      </c>
      <c r="D1230" s="1" t="s">
        <v>35</v>
      </c>
      <c r="E1230" s="1" t="s">
        <v>41</v>
      </c>
    </row>
    <row r="1231" spans="1:5" ht="18" x14ac:dyDescent="0.35">
      <c r="A1231" s="1" t="s">
        <v>1258</v>
      </c>
      <c r="B1231" s="1">
        <v>10</v>
      </c>
      <c r="C1231" s="1" t="s">
        <v>26</v>
      </c>
      <c r="D1231" s="1" t="s">
        <v>26</v>
      </c>
      <c r="E1231" s="1" t="s">
        <v>36</v>
      </c>
    </row>
    <row r="1232" spans="1:5" ht="18" x14ac:dyDescent="0.35">
      <c r="A1232" s="1" t="s">
        <v>1259</v>
      </c>
      <c r="B1232" s="1">
        <v>47</v>
      </c>
      <c r="C1232" s="1" t="s">
        <v>35</v>
      </c>
      <c r="D1232" s="1" t="s">
        <v>35</v>
      </c>
      <c r="E1232" s="1" t="s">
        <v>27</v>
      </c>
    </row>
    <row r="1233" spans="1:5" ht="18" x14ac:dyDescent="0.35">
      <c r="A1233" s="1" t="s">
        <v>1260</v>
      </c>
      <c r="B1233" s="1">
        <v>38</v>
      </c>
      <c r="C1233" s="1" t="s">
        <v>26</v>
      </c>
      <c r="D1233" s="1" t="s">
        <v>35</v>
      </c>
      <c r="E1233" s="1" t="s">
        <v>41</v>
      </c>
    </row>
    <row r="1234" spans="1:5" ht="18" x14ac:dyDescent="0.35">
      <c r="A1234" s="1" t="s">
        <v>1261</v>
      </c>
      <c r="B1234" s="1">
        <v>23</v>
      </c>
      <c r="C1234" s="1" t="s">
        <v>35</v>
      </c>
      <c r="D1234" s="1" t="s">
        <v>35</v>
      </c>
      <c r="E1234" s="1" t="s">
        <v>41</v>
      </c>
    </row>
    <row r="1235" spans="1:5" ht="18" x14ac:dyDescent="0.35">
      <c r="A1235" s="1" t="s">
        <v>1262</v>
      </c>
      <c r="B1235" s="1">
        <v>34</v>
      </c>
      <c r="C1235" s="1" t="s">
        <v>26</v>
      </c>
      <c r="D1235" s="1" t="s">
        <v>35</v>
      </c>
      <c r="E1235" s="1" t="s">
        <v>41</v>
      </c>
    </row>
    <row r="1236" spans="1:5" ht="18" x14ac:dyDescent="0.35">
      <c r="A1236" s="1" t="s">
        <v>1263</v>
      </c>
      <c r="B1236" s="1">
        <v>55</v>
      </c>
      <c r="C1236" s="1" t="s">
        <v>26</v>
      </c>
      <c r="D1236" s="1" t="s">
        <v>35</v>
      </c>
      <c r="E1236" s="1" t="s">
        <v>27</v>
      </c>
    </row>
    <row r="1237" spans="1:5" ht="18" x14ac:dyDescent="0.35">
      <c r="A1237" s="1" t="s">
        <v>1264</v>
      </c>
      <c r="B1237" s="1">
        <v>57</v>
      </c>
      <c r="C1237" s="1" t="s">
        <v>35</v>
      </c>
      <c r="D1237" s="1" t="s">
        <v>26</v>
      </c>
      <c r="E1237" s="1" t="s">
        <v>27</v>
      </c>
    </row>
    <row r="1238" spans="1:5" ht="18" x14ac:dyDescent="0.35">
      <c r="A1238" s="1" t="s">
        <v>1265</v>
      </c>
      <c r="B1238" s="1">
        <v>37</v>
      </c>
      <c r="C1238" s="1" t="s">
        <v>35</v>
      </c>
      <c r="D1238" s="1" t="s">
        <v>26</v>
      </c>
      <c r="E1238" s="1" t="s">
        <v>27</v>
      </c>
    </row>
    <row r="1239" spans="1:5" ht="18" x14ac:dyDescent="0.35">
      <c r="A1239" s="1" t="s">
        <v>1266</v>
      </c>
      <c r="B1239" s="1">
        <v>11</v>
      </c>
      <c r="C1239" s="1" t="s">
        <v>26</v>
      </c>
      <c r="D1239" s="1" t="s">
        <v>35</v>
      </c>
      <c r="E1239" s="1" t="s">
        <v>41</v>
      </c>
    </row>
    <row r="1240" spans="1:5" ht="18" x14ac:dyDescent="0.35">
      <c r="A1240" s="1" t="s">
        <v>1267</v>
      </c>
      <c r="B1240" s="1">
        <v>7</v>
      </c>
      <c r="C1240" s="1" t="s">
        <v>35</v>
      </c>
      <c r="D1240" s="1" t="s">
        <v>26</v>
      </c>
      <c r="E1240" s="1" t="s">
        <v>41</v>
      </c>
    </row>
    <row r="1241" spans="1:5" ht="18" x14ac:dyDescent="0.35">
      <c r="A1241" s="1" t="s">
        <v>1268</v>
      </c>
      <c r="B1241" s="1">
        <v>13</v>
      </c>
      <c r="C1241" s="1" t="s">
        <v>26</v>
      </c>
      <c r="D1241" s="1" t="s">
        <v>26</v>
      </c>
      <c r="E1241" s="1" t="s">
        <v>41</v>
      </c>
    </row>
    <row r="1242" spans="1:5" ht="18" x14ac:dyDescent="0.35">
      <c r="A1242" s="1" t="s">
        <v>1269</v>
      </c>
      <c r="B1242" s="1">
        <v>58</v>
      </c>
      <c r="C1242" s="1" t="s">
        <v>35</v>
      </c>
      <c r="D1242" s="1" t="s">
        <v>26</v>
      </c>
      <c r="E1242" s="1" t="s">
        <v>36</v>
      </c>
    </row>
    <row r="1243" spans="1:5" ht="18" x14ac:dyDescent="0.35">
      <c r="A1243" s="1" t="s">
        <v>1270</v>
      </c>
      <c r="B1243" s="1">
        <v>21</v>
      </c>
      <c r="C1243" s="1" t="s">
        <v>26</v>
      </c>
      <c r="D1243" s="1" t="s">
        <v>35</v>
      </c>
      <c r="E1243" s="1" t="s">
        <v>36</v>
      </c>
    </row>
    <row r="1244" spans="1:5" ht="18" x14ac:dyDescent="0.35">
      <c r="A1244" s="1" t="s">
        <v>1271</v>
      </c>
      <c r="B1244" s="1">
        <v>34</v>
      </c>
      <c r="C1244" s="1" t="s">
        <v>35</v>
      </c>
      <c r="D1244" s="1" t="s">
        <v>26</v>
      </c>
      <c r="E1244" s="1" t="s">
        <v>36</v>
      </c>
    </row>
    <row r="1245" spans="1:5" ht="18" x14ac:dyDescent="0.35">
      <c r="A1245" s="1" t="s">
        <v>1272</v>
      </c>
      <c r="B1245" s="1">
        <v>40</v>
      </c>
      <c r="C1245" s="1" t="s">
        <v>35</v>
      </c>
      <c r="D1245" s="1" t="s">
        <v>26</v>
      </c>
      <c r="E1245" s="1" t="s">
        <v>27</v>
      </c>
    </row>
    <row r="1246" spans="1:5" ht="18" x14ac:dyDescent="0.35">
      <c r="A1246" s="1" t="s">
        <v>1273</v>
      </c>
      <c r="B1246" s="1">
        <v>40</v>
      </c>
      <c r="C1246" s="1" t="s">
        <v>26</v>
      </c>
      <c r="D1246" s="1" t="s">
        <v>35</v>
      </c>
      <c r="E1246" s="1" t="s">
        <v>36</v>
      </c>
    </row>
    <row r="1247" spans="1:5" ht="18" x14ac:dyDescent="0.35">
      <c r="A1247" s="1" t="s">
        <v>1274</v>
      </c>
      <c r="B1247" s="1">
        <v>15</v>
      </c>
      <c r="C1247" s="1" t="s">
        <v>26</v>
      </c>
      <c r="D1247" s="1" t="s">
        <v>35</v>
      </c>
      <c r="E1247" s="1" t="s">
        <v>27</v>
      </c>
    </row>
    <row r="1248" spans="1:5" ht="18" x14ac:dyDescent="0.35">
      <c r="A1248" s="1" t="s">
        <v>1275</v>
      </c>
      <c r="B1248" s="1">
        <v>28</v>
      </c>
      <c r="C1248" s="1" t="s">
        <v>26</v>
      </c>
      <c r="D1248" s="1" t="s">
        <v>26</v>
      </c>
      <c r="E1248" s="1" t="s">
        <v>27</v>
      </c>
    </row>
    <row r="1249" spans="1:5" ht="18" x14ac:dyDescent="0.35">
      <c r="A1249" s="1" t="s">
        <v>1276</v>
      </c>
      <c r="B1249" s="1">
        <v>8</v>
      </c>
      <c r="C1249" s="1" t="s">
        <v>35</v>
      </c>
      <c r="D1249" s="1" t="s">
        <v>26</v>
      </c>
      <c r="E1249" s="1" t="s">
        <v>36</v>
      </c>
    </row>
    <row r="1250" spans="1:5" ht="18" x14ac:dyDescent="0.35">
      <c r="A1250" s="1" t="s">
        <v>1277</v>
      </c>
      <c r="B1250" s="1">
        <v>10</v>
      </c>
      <c r="C1250" s="1" t="s">
        <v>35</v>
      </c>
      <c r="D1250" s="1" t="s">
        <v>26</v>
      </c>
      <c r="E1250" s="1" t="s">
        <v>46</v>
      </c>
    </row>
    <row r="1251" spans="1:5" ht="18" x14ac:dyDescent="0.35">
      <c r="A1251" s="1" t="s">
        <v>1278</v>
      </c>
      <c r="B1251" s="1">
        <v>58</v>
      </c>
      <c r="C1251" s="1" t="s">
        <v>35</v>
      </c>
      <c r="D1251" s="1" t="s">
        <v>26</v>
      </c>
      <c r="E1251" s="1" t="s">
        <v>36</v>
      </c>
    </row>
    <row r="1252" spans="1:5" ht="18" x14ac:dyDescent="0.35">
      <c r="A1252" s="1" t="s">
        <v>1279</v>
      </c>
      <c r="B1252" s="1">
        <v>18</v>
      </c>
      <c r="C1252" s="1" t="s">
        <v>35</v>
      </c>
      <c r="D1252" s="1" t="s">
        <v>26</v>
      </c>
      <c r="E1252" s="1" t="s">
        <v>27</v>
      </c>
    </row>
    <row r="1253" spans="1:5" ht="18" x14ac:dyDescent="0.35">
      <c r="A1253" s="1" t="s">
        <v>1280</v>
      </c>
      <c r="B1253" s="1">
        <v>49</v>
      </c>
      <c r="C1253" s="1" t="s">
        <v>35</v>
      </c>
      <c r="D1253" s="1" t="s">
        <v>35</v>
      </c>
      <c r="E1253" s="1" t="s">
        <v>46</v>
      </c>
    </row>
    <row r="1254" spans="1:5" ht="18" x14ac:dyDescent="0.35">
      <c r="A1254" s="1" t="s">
        <v>1281</v>
      </c>
      <c r="B1254" s="1">
        <v>28</v>
      </c>
      <c r="C1254" s="1" t="s">
        <v>26</v>
      </c>
      <c r="D1254" s="1" t="s">
        <v>26</v>
      </c>
      <c r="E1254" s="1" t="s">
        <v>41</v>
      </c>
    </row>
    <row r="1255" spans="1:5" ht="18" x14ac:dyDescent="0.35">
      <c r="A1255" s="1" t="s">
        <v>1282</v>
      </c>
      <c r="B1255" s="1">
        <v>39</v>
      </c>
      <c r="C1255" s="1" t="s">
        <v>35</v>
      </c>
      <c r="D1255" s="1" t="s">
        <v>35</v>
      </c>
      <c r="E1255" s="1" t="s">
        <v>46</v>
      </c>
    </row>
    <row r="1256" spans="1:5" ht="18" x14ac:dyDescent="0.35">
      <c r="A1256" s="1" t="s">
        <v>1283</v>
      </c>
      <c r="B1256" s="1">
        <v>27</v>
      </c>
      <c r="C1256" s="1" t="s">
        <v>26</v>
      </c>
      <c r="D1256" s="1" t="s">
        <v>35</v>
      </c>
      <c r="E1256" s="1" t="s">
        <v>36</v>
      </c>
    </row>
    <row r="1257" spans="1:5" ht="18" x14ac:dyDescent="0.35">
      <c r="A1257" s="1" t="s">
        <v>1284</v>
      </c>
      <c r="B1257" s="1">
        <v>44</v>
      </c>
      <c r="C1257" s="1" t="s">
        <v>35</v>
      </c>
      <c r="D1257" s="1" t="s">
        <v>26</v>
      </c>
      <c r="E1257" s="1" t="s">
        <v>41</v>
      </c>
    </row>
    <row r="1258" spans="1:5" ht="18" x14ac:dyDescent="0.35">
      <c r="A1258" s="1" t="s">
        <v>1285</v>
      </c>
      <c r="B1258" s="1">
        <v>34</v>
      </c>
      <c r="C1258" s="1" t="s">
        <v>35</v>
      </c>
      <c r="D1258" s="1" t="s">
        <v>35</v>
      </c>
      <c r="E1258" s="1" t="s">
        <v>41</v>
      </c>
    </row>
    <row r="1259" spans="1:5" ht="18" x14ac:dyDescent="0.35">
      <c r="A1259" s="1" t="s">
        <v>1286</v>
      </c>
      <c r="B1259" s="1">
        <v>24</v>
      </c>
      <c r="C1259" s="1" t="s">
        <v>35</v>
      </c>
      <c r="D1259" s="1" t="s">
        <v>35</v>
      </c>
      <c r="E1259" s="1" t="s">
        <v>36</v>
      </c>
    </row>
    <row r="1260" spans="1:5" ht="18" x14ac:dyDescent="0.35">
      <c r="A1260" s="1" t="s">
        <v>1287</v>
      </c>
      <c r="B1260" s="1">
        <v>13</v>
      </c>
      <c r="C1260" s="1" t="s">
        <v>26</v>
      </c>
      <c r="D1260" s="1" t="s">
        <v>35</v>
      </c>
      <c r="E1260" s="1" t="s">
        <v>46</v>
      </c>
    </row>
    <row r="1261" spans="1:5" ht="18" x14ac:dyDescent="0.35">
      <c r="A1261" s="1" t="s">
        <v>1288</v>
      </c>
      <c r="B1261" s="1">
        <v>6</v>
      </c>
      <c r="C1261" s="1" t="s">
        <v>26</v>
      </c>
      <c r="D1261" s="1" t="s">
        <v>26</v>
      </c>
      <c r="E1261" s="1" t="s">
        <v>46</v>
      </c>
    </row>
    <row r="1262" spans="1:5" ht="18" x14ac:dyDescent="0.35">
      <c r="A1262" s="1" t="s">
        <v>1289</v>
      </c>
      <c r="B1262" s="1">
        <v>57</v>
      </c>
      <c r="C1262" s="1" t="s">
        <v>26</v>
      </c>
      <c r="D1262" s="1" t="s">
        <v>26</v>
      </c>
      <c r="E1262" s="1" t="s">
        <v>41</v>
      </c>
    </row>
    <row r="1263" spans="1:5" ht="18" x14ac:dyDescent="0.35">
      <c r="A1263" s="1" t="s">
        <v>1290</v>
      </c>
      <c r="B1263" s="1">
        <v>56</v>
      </c>
      <c r="C1263" s="1" t="s">
        <v>26</v>
      </c>
      <c r="D1263" s="1" t="s">
        <v>35</v>
      </c>
      <c r="E1263" s="1" t="s">
        <v>46</v>
      </c>
    </row>
    <row r="1264" spans="1:5" ht="18" x14ac:dyDescent="0.35">
      <c r="A1264" s="1" t="s">
        <v>1291</v>
      </c>
      <c r="B1264" s="1">
        <v>37</v>
      </c>
      <c r="C1264" s="1" t="s">
        <v>26</v>
      </c>
      <c r="D1264" s="1" t="s">
        <v>35</v>
      </c>
      <c r="E1264" s="1" t="s">
        <v>41</v>
      </c>
    </row>
    <row r="1265" spans="1:5" ht="18" x14ac:dyDescent="0.35">
      <c r="A1265" s="1" t="s">
        <v>1292</v>
      </c>
      <c r="B1265" s="1">
        <v>23</v>
      </c>
      <c r="C1265" s="1" t="s">
        <v>35</v>
      </c>
      <c r="D1265" s="1" t="s">
        <v>35</v>
      </c>
      <c r="E1265" s="1" t="s">
        <v>41</v>
      </c>
    </row>
    <row r="1266" spans="1:5" ht="18" x14ac:dyDescent="0.35">
      <c r="A1266" s="1" t="s">
        <v>1293</v>
      </c>
      <c r="B1266" s="1">
        <v>52</v>
      </c>
      <c r="C1266" s="1" t="s">
        <v>26</v>
      </c>
      <c r="D1266" s="1" t="s">
        <v>26</v>
      </c>
      <c r="E1266" s="1" t="s">
        <v>46</v>
      </c>
    </row>
    <row r="1267" spans="1:5" ht="18" x14ac:dyDescent="0.35">
      <c r="A1267" s="1" t="s">
        <v>1294</v>
      </c>
      <c r="B1267" s="1">
        <v>56</v>
      </c>
      <c r="C1267" s="1" t="s">
        <v>26</v>
      </c>
      <c r="D1267" s="1" t="s">
        <v>26</v>
      </c>
      <c r="E1267" s="1" t="s">
        <v>36</v>
      </c>
    </row>
    <row r="1268" spans="1:5" ht="18" x14ac:dyDescent="0.35">
      <c r="A1268" s="1" t="s">
        <v>1295</v>
      </c>
      <c r="B1268" s="1">
        <v>38</v>
      </c>
      <c r="C1268" s="1" t="s">
        <v>35</v>
      </c>
      <c r="D1268" s="1" t="s">
        <v>26</v>
      </c>
      <c r="E1268" s="1" t="s">
        <v>36</v>
      </c>
    </row>
    <row r="1269" spans="1:5" ht="18" x14ac:dyDescent="0.35">
      <c r="A1269" s="1" t="s">
        <v>1296</v>
      </c>
      <c r="B1269" s="1">
        <v>56</v>
      </c>
      <c r="C1269" s="1" t="s">
        <v>35</v>
      </c>
      <c r="D1269" s="1" t="s">
        <v>26</v>
      </c>
      <c r="E1269" s="1" t="s">
        <v>27</v>
      </c>
    </row>
    <row r="1270" spans="1:5" ht="18" x14ac:dyDescent="0.35">
      <c r="A1270" s="1" t="s">
        <v>1297</v>
      </c>
      <c r="B1270" s="1">
        <v>26</v>
      </c>
      <c r="C1270" s="1" t="s">
        <v>26</v>
      </c>
      <c r="D1270" s="1" t="s">
        <v>35</v>
      </c>
      <c r="E1270" s="1" t="s">
        <v>36</v>
      </c>
    </row>
    <row r="1271" spans="1:5" ht="18" x14ac:dyDescent="0.35">
      <c r="A1271" s="1" t="s">
        <v>1298</v>
      </c>
      <c r="B1271" s="1">
        <v>38</v>
      </c>
      <c r="C1271" s="1" t="s">
        <v>35</v>
      </c>
      <c r="D1271" s="1" t="s">
        <v>26</v>
      </c>
      <c r="E1271" s="1" t="s">
        <v>27</v>
      </c>
    </row>
    <row r="1272" spans="1:5" ht="18" x14ac:dyDescent="0.35">
      <c r="A1272" s="1" t="s">
        <v>1299</v>
      </c>
      <c r="B1272" s="1">
        <v>51</v>
      </c>
      <c r="C1272" s="1" t="s">
        <v>26</v>
      </c>
      <c r="D1272" s="1" t="s">
        <v>35</v>
      </c>
      <c r="E1272" s="1" t="s">
        <v>27</v>
      </c>
    </row>
    <row r="1273" spans="1:5" ht="18" x14ac:dyDescent="0.35">
      <c r="A1273" s="1" t="s">
        <v>1300</v>
      </c>
      <c r="B1273" s="1">
        <v>32</v>
      </c>
      <c r="C1273" s="1" t="s">
        <v>35</v>
      </c>
      <c r="D1273" s="1" t="s">
        <v>26</v>
      </c>
      <c r="E1273" s="1" t="s">
        <v>36</v>
      </c>
    </row>
    <row r="1274" spans="1:5" ht="18" x14ac:dyDescent="0.35">
      <c r="A1274" s="1" t="s">
        <v>1301</v>
      </c>
      <c r="B1274" s="1">
        <v>5</v>
      </c>
      <c r="C1274" s="1" t="s">
        <v>26</v>
      </c>
      <c r="D1274" s="1" t="s">
        <v>26</v>
      </c>
      <c r="E1274" s="1" t="s">
        <v>46</v>
      </c>
    </row>
    <row r="1275" spans="1:5" ht="18" x14ac:dyDescent="0.35">
      <c r="A1275" s="1" t="s">
        <v>1302</v>
      </c>
      <c r="B1275" s="1">
        <v>30</v>
      </c>
      <c r="C1275" s="1" t="s">
        <v>35</v>
      </c>
      <c r="D1275" s="1" t="s">
        <v>26</v>
      </c>
      <c r="E1275" s="1" t="s">
        <v>27</v>
      </c>
    </row>
    <row r="1276" spans="1:5" ht="18" x14ac:dyDescent="0.35">
      <c r="A1276" s="1" t="s">
        <v>1303</v>
      </c>
      <c r="B1276" s="1">
        <v>34</v>
      </c>
      <c r="C1276" s="1" t="s">
        <v>35</v>
      </c>
      <c r="D1276" s="1" t="s">
        <v>26</v>
      </c>
      <c r="E1276" s="1" t="s">
        <v>41</v>
      </c>
    </row>
    <row r="1277" spans="1:5" ht="18" x14ac:dyDescent="0.35">
      <c r="A1277" s="1" t="s">
        <v>1304</v>
      </c>
      <c r="B1277" s="1">
        <v>27</v>
      </c>
      <c r="C1277" s="1" t="s">
        <v>26</v>
      </c>
      <c r="D1277" s="1" t="s">
        <v>26</v>
      </c>
      <c r="E1277" s="1" t="s">
        <v>41</v>
      </c>
    </row>
    <row r="1278" spans="1:5" ht="18" x14ac:dyDescent="0.35">
      <c r="A1278" s="1" t="s">
        <v>1305</v>
      </c>
      <c r="B1278" s="1">
        <v>11</v>
      </c>
      <c r="C1278" s="1" t="s">
        <v>26</v>
      </c>
      <c r="D1278" s="1" t="s">
        <v>26</v>
      </c>
      <c r="E1278" s="1" t="s">
        <v>27</v>
      </c>
    </row>
    <row r="1279" spans="1:5" ht="18" x14ac:dyDescent="0.35">
      <c r="A1279" s="1" t="s">
        <v>1306</v>
      </c>
      <c r="B1279" s="1">
        <v>51</v>
      </c>
      <c r="C1279" s="1" t="s">
        <v>26</v>
      </c>
      <c r="D1279" s="1" t="s">
        <v>26</v>
      </c>
      <c r="E1279" s="1" t="s">
        <v>36</v>
      </c>
    </row>
    <row r="1280" spans="1:5" ht="18" x14ac:dyDescent="0.35">
      <c r="A1280" s="1" t="s">
        <v>1307</v>
      </c>
      <c r="B1280" s="1">
        <v>15</v>
      </c>
      <c r="C1280" s="1" t="s">
        <v>35</v>
      </c>
      <c r="D1280" s="1" t="s">
        <v>35</v>
      </c>
      <c r="E1280" s="1" t="s">
        <v>27</v>
      </c>
    </row>
    <row r="1281" spans="1:5" ht="18" x14ac:dyDescent="0.35">
      <c r="A1281" s="1" t="s">
        <v>1308</v>
      </c>
      <c r="B1281" s="1">
        <v>43</v>
      </c>
      <c r="C1281" s="1" t="s">
        <v>26</v>
      </c>
      <c r="D1281" s="1" t="s">
        <v>35</v>
      </c>
      <c r="E1281" s="1" t="s">
        <v>36</v>
      </c>
    </row>
    <row r="1282" spans="1:5" ht="18" x14ac:dyDescent="0.35">
      <c r="A1282" s="1" t="s">
        <v>1309</v>
      </c>
      <c r="B1282" s="1">
        <v>29</v>
      </c>
      <c r="C1282" s="1" t="s">
        <v>35</v>
      </c>
      <c r="D1282" s="1" t="s">
        <v>35</v>
      </c>
      <c r="E1282" s="1" t="s">
        <v>36</v>
      </c>
    </row>
    <row r="1283" spans="1:5" ht="18" x14ac:dyDescent="0.35">
      <c r="A1283" s="1" t="s">
        <v>1310</v>
      </c>
      <c r="B1283" s="1">
        <v>54</v>
      </c>
      <c r="C1283" s="1" t="s">
        <v>26</v>
      </c>
      <c r="D1283" s="1" t="s">
        <v>35</v>
      </c>
      <c r="E1283" s="1" t="s">
        <v>36</v>
      </c>
    </row>
    <row r="1284" spans="1:5" ht="18" x14ac:dyDescent="0.35">
      <c r="A1284" s="1" t="s">
        <v>1311</v>
      </c>
      <c r="B1284" s="1">
        <v>43</v>
      </c>
      <c r="C1284" s="1" t="s">
        <v>35</v>
      </c>
      <c r="D1284" s="1" t="s">
        <v>35</v>
      </c>
      <c r="E1284" s="1" t="s">
        <v>46</v>
      </c>
    </row>
    <row r="1285" spans="1:5" ht="18" x14ac:dyDescent="0.35">
      <c r="A1285" s="1" t="s">
        <v>1312</v>
      </c>
      <c r="B1285" s="1">
        <v>26</v>
      </c>
      <c r="C1285" s="1" t="s">
        <v>35</v>
      </c>
      <c r="D1285" s="1" t="s">
        <v>26</v>
      </c>
      <c r="E1285" s="1" t="s">
        <v>36</v>
      </c>
    </row>
    <row r="1286" spans="1:5" ht="18" x14ac:dyDescent="0.35">
      <c r="A1286" s="1" t="s">
        <v>1313</v>
      </c>
      <c r="B1286" s="1">
        <v>23</v>
      </c>
      <c r="C1286" s="1" t="s">
        <v>26</v>
      </c>
      <c r="D1286" s="1" t="s">
        <v>26</v>
      </c>
      <c r="E1286" s="1" t="s">
        <v>27</v>
      </c>
    </row>
    <row r="1287" spans="1:5" ht="18" x14ac:dyDescent="0.35">
      <c r="A1287" s="1" t="s">
        <v>1314</v>
      </c>
      <c r="B1287" s="1">
        <v>38</v>
      </c>
      <c r="C1287" s="1" t="s">
        <v>26</v>
      </c>
      <c r="D1287" s="1" t="s">
        <v>35</v>
      </c>
      <c r="E1287" s="1" t="s">
        <v>41</v>
      </c>
    </row>
    <row r="1288" spans="1:5" ht="18" x14ac:dyDescent="0.35">
      <c r="A1288" s="1" t="s">
        <v>1315</v>
      </c>
      <c r="B1288" s="1">
        <v>45</v>
      </c>
      <c r="C1288" s="1" t="s">
        <v>26</v>
      </c>
      <c r="D1288" s="1" t="s">
        <v>35</v>
      </c>
      <c r="E1288" s="1" t="s">
        <v>27</v>
      </c>
    </row>
    <row r="1289" spans="1:5" ht="18" x14ac:dyDescent="0.35">
      <c r="A1289" s="1" t="s">
        <v>1316</v>
      </c>
      <c r="B1289" s="1">
        <v>37</v>
      </c>
      <c r="C1289" s="1" t="s">
        <v>35</v>
      </c>
      <c r="D1289" s="1" t="s">
        <v>26</v>
      </c>
      <c r="E1289" s="1" t="s">
        <v>46</v>
      </c>
    </row>
    <row r="1290" spans="1:5" ht="18" x14ac:dyDescent="0.35">
      <c r="A1290" s="1" t="s">
        <v>1317</v>
      </c>
      <c r="B1290" s="1">
        <v>58</v>
      </c>
      <c r="C1290" s="1" t="s">
        <v>26</v>
      </c>
      <c r="D1290" s="1" t="s">
        <v>35</v>
      </c>
      <c r="E1290" s="1" t="s">
        <v>36</v>
      </c>
    </row>
    <row r="1291" spans="1:5" ht="18" x14ac:dyDescent="0.35">
      <c r="A1291" s="1" t="s">
        <v>1318</v>
      </c>
      <c r="B1291" s="1">
        <v>17</v>
      </c>
      <c r="C1291" s="1" t="s">
        <v>26</v>
      </c>
      <c r="D1291" s="1" t="s">
        <v>35</v>
      </c>
      <c r="E1291" s="1" t="s">
        <v>36</v>
      </c>
    </row>
    <row r="1292" spans="1:5" ht="18" x14ac:dyDescent="0.35">
      <c r="A1292" s="1" t="s">
        <v>1319</v>
      </c>
      <c r="B1292" s="1">
        <v>41</v>
      </c>
      <c r="C1292" s="1" t="s">
        <v>35</v>
      </c>
      <c r="D1292" s="1" t="s">
        <v>26</v>
      </c>
      <c r="E1292" s="1" t="s">
        <v>46</v>
      </c>
    </row>
    <row r="1293" spans="1:5" ht="18" x14ac:dyDescent="0.35">
      <c r="A1293" s="1" t="s">
        <v>1320</v>
      </c>
      <c r="B1293" s="1">
        <v>26</v>
      </c>
      <c r="C1293" s="1" t="s">
        <v>35</v>
      </c>
      <c r="D1293" s="1" t="s">
        <v>35</v>
      </c>
      <c r="E1293" s="1" t="s">
        <v>36</v>
      </c>
    </row>
    <row r="1294" spans="1:5" ht="18" x14ac:dyDescent="0.35">
      <c r="A1294" s="1" t="s">
        <v>1321</v>
      </c>
      <c r="B1294" s="1">
        <v>28</v>
      </c>
      <c r="C1294" s="1" t="s">
        <v>35</v>
      </c>
      <c r="D1294" s="1" t="s">
        <v>26</v>
      </c>
      <c r="E1294" s="1" t="s">
        <v>41</v>
      </c>
    </row>
    <row r="1295" spans="1:5" ht="18" x14ac:dyDescent="0.35">
      <c r="A1295" s="1" t="s">
        <v>1322</v>
      </c>
      <c r="B1295" s="1">
        <v>35</v>
      </c>
      <c r="C1295" s="1" t="s">
        <v>26</v>
      </c>
      <c r="D1295" s="1" t="s">
        <v>26</v>
      </c>
      <c r="E1295" s="1" t="s">
        <v>46</v>
      </c>
    </row>
    <row r="1296" spans="1:5" ht="18" x14ac:dyDescent="0.35">
      <c r="A1296" s="1" t="s">
        <v>1323</v>
      </c>
      <c r="B1296" s="1">
        <v>46</v>
      </c>
      <c r="C1296" s="1" t="s">
        <v>26</v>
      </c>
      <c r="D1296" s="1" t="s">
        <v>26</v>
      </c>
      <c r="E1296" s="1" t="s">
        <v>46</v>
      </c>
    </row>
    <row r="1297" spans="1:5" ht="18" x14ac:dyDescent="0.35">
      <c r="A1297" s="1" t="s">
        <v>1324</v>
      </c>
      <c r="B1297" s="1">
        <v>34</v>
      </c>
      <c r="C1297" s="1" t="s">
        <v>26</v>
      </c>
      <c r="D1297" s="1" t="s">
        <v>26</v>
      </c>
      <c r="E1297" s="1" t="s">
        <v>36</v>
      </c>
    </row>
    <row r="1298" spans="1:5" ht="18" x14ac:dyDescent="0.35">
      <c r="A1298" s="1" t="s">
        <v>1325</v>
      </c>
      <c r="B1298" s="1">
        <v>30</v>
      </c>
      <c r="C1298" s="1" t="s">
        <v>26</v>
      </c>
      <c r="D1298" s="1" t="s">
        <v>35</v>
      </c>
      <c r="E1298" s="1" t="s">
        <v>27</v>
      </c>
    </row>
    <row r="1299" spans="1:5" ht="18" x14ac:dyDescent="0.35">
      <c r="A1299" s="1" t="s">
        <v>1326</v>
      </c>
      <c r="B1299" s="1">
        <v>45</v>
      </c>
      <c r="C1299" s="1" t="s">
        <v>26</v>
      </c>
      <c r="D1299" s="1" t="s">
        <v>35</v>
      </c>
      <c r="E1299" s="1" t="s">
        <v>46</v>
      </c>
    </row>
    <row r="1300" spans="1:5" ht="18" x14ac:dyDescent="0.35">
      <c r="A1300" s="1" t="s">
        <v>1327</v>
      </c>
      <c r="B1300" s="1">
        <v>41</v>
      </c>
      <c r="C1300" s="1" t="s">
        <v>26</v>
      </c>
      <c r="D1300" s="1" t="s">
        <v>35</v>
      </c>
      <c r="E1300" s="1" t="s">
        <v>36</v>
      </c>
    </row>
    <row r="1301" spans="1:5" ht="18" x14ac:dyDescent="0.35">
      <c r="A1301" s="1" t="s">
        <v>1328</v>
      </c>
      <c r="B1301" s="1">
        <v>8</v>
      </c>
      <c r="C1301" s="1" t="s">
        <v>26</v>
      </c>
      <c r="D1301" s="1" t="s">
        <v>35</v>
      </c>
      <c r="E1301" s="1" t="s">
        <v>46</v>
      </c>
    </row>
    <row r="1302" spans="1:5" ht="18" x14ac:dyDescent="0.35">
      <c r="A1302" s="1" t="s">
        <v>1329</v>
      </c>
      <c r="B1302" s="1">
        <v>41</v>
      </c>
      <c r="C1302" s="1" t="s">
        <v>35</v>
      </c>
      <c r="D1302" s="1" t="s">
        <v>26</v>
      </c>
      <c r="E1302" s="1" t="s">
        <v>27</v>
      </c>
    </row>
    <row r="1303" spans="1:5" ht="18" x14ac:dyDescent="0.35">
      <c r="A1303" s="1" t="s">
        <v>1330</v>
      </c>
      <c r="B1303" s="1">
        <v>8</v>
      </c>
      <c r="C1303" s="1" t="s">
        <v>35</v>
      </c>
      <c r="D1303" s="1" t="s">
        <v>35</v>
      </c>
      <c r="E1303" s="1" t="s">
        <v>27</v>
      </c>
    </row>
    <row r="1304" spans="1:5" ht="18" x14ac:dyDescent="0.35">
      <c r="A1304" s="1" t="s">
        <v>1331</v>
      </c>
      <c r="B1304" s="1">
        <v>33</v>
      </c>
      <c r="C1304" s="1" t="s">
        <v>26</v>
      </c>
      <c r="D1304" s="1" t="s">
        <v>26</v>
      </c>
      <c r="E1304" s="1" t="s">
        <v>41</v>
      </c>
    </row>
    <row r="1305" spans="1:5" ht="18" x14ac:dyDescent="0.35">
      <c r="A1305" s="1" t="s">
        <v>1332</v>
      </c>
      <c r="B1305" s="1">
        <v>15</v>
      </c>
      <c r="C1305" s="1" t="s">
        <v>26</v>
      </c>
      <c r="D1305" s="1" t="s">
        <v>35</v>
      </c>
      <c r="E1305" s="1" t="s">
        <v>36</v>
      </c>
    </row>
    <row r="1306" spans="1:5" ht="18" x14ac:dyDescent="0.35">
      <c r="A1306" s="1" t="s">
        <v>1333</v>
      </c>
      <c r="B1306" s="1">
        <v>53</v>
      </c>
      <c r="C1306" s="1" t="s">
        <v>35</v>
      </c>
      <c r="D1306" s="1" t="s">
        <v>26</v>
      </c>
      <c r="E1306" s="1" t="s">
        <v>41</v>
      </c>
    </row>
    <row r="1307" spans="1:5" ht="18" x14ac:dyDescent="0.35">
      <c r="A1307" s="1" t="s">
        <v>1334</v>
      </c>
      <c r="B1307" s="1">
        <v>39</v>
      </c>
      <c r="C1307" s="1" t="s">
        <v>26</v>
      </c>
      <c r="D1307" s="1" t="s">
        <v>26</v>
      </c>
      <c r="E1307" s="1" t="s">
        <v>27</v>
      </c>
    </row>
    <row r="1308" spans="1:5" ht="18" x14ac:dyDescent="0.35">
      <c r="A1308" s="1" t="s">
        <v>1335</v>
      </c>
      <c r="B1308" s="1">
        <v>38</v>
      </c>
      <c r="C1308" s="1" t="s">
        <v>26</v>
      </c>
      <c r="D1308" s="1" t="s">
        <v>26</v>
      </c>
      <c r="E1308" s="1" t="s">
        <v>36</v>
      </c>
    </row>
    <row r="1309" spans="1:5" ht="18" x14ac:dyDescent="0.35">
      <c r="A1309" s="1" t="s">
        <v>1336</v>
      </c>
      <c r="B1309" s="1">
        <v>50</v>
      </c>
      <c r="C1309" s="1" t="s">
        <v>35</v>
      </c>
      <c r="D1309" s="1" t="s">
        <v>26</v>
      </c>
      <c r="E1309" s="1" t="s">
        <v>36</v>
      </c>
    </row>
    <row r="1310" spans="1:5" ht="18" x14ac:dyDescent="0.35">
      <c r="A1310" s="1" t="s">
        <v>1337</v>
      </c>
      <c r="B1310" s="1">
        <v>19</v>
      </c>
      <c r="C1310" s="1" t="s">
        <v>35</v>
      </c>
      <c r="D1310" s="1" t="s">
        <v>35</v>
      </c>
      <c r="E1310" s="1" t="s">
        <v>46</v>
      </c>
    </row>
    <row r="1311" spans="1:5" ht="18" x14ac:dyDescent="0.35">
      <c r="A1311" s="1" t="s">
        <v>1338</v>
      </c>
      <c r="B1311" s="1">
        <v>16</v>
      </c>
      <c r="C1311" s="1" t="s">
        <v>26</v>
      </c>
      <c r="D1311" s="1" t="s">
        <v>26</v>
      </c>
      <c r="E1311" s="1" t="s">
        <v>41</v>
      </c>
    </row>
    <row r="1312" spans="1:5" ht="18" x14ac:dyDescent="0.35">
      <c r="A1312" s="1" t="s">
        <v>1339</v>
      </c>
      <c r="B1312" s="1">
        <v>9</v>
      </c>
      <c r="C1312" s="1" t="s">
        <v>26</v>
      </c>
      <c r="D1312" s="1" t="s">
        <v>26</v>
      </c>
      <c r="E1312" s="1" t="s">
        <v>46</v>
      </c>
    </row>
    <row r="1313" spans="1:5" ht="18" x14ac:dyDescent="0.35">
      <c r="A1313" s="1" t="s">
        <v>1340</v>
      </c>
      <c r="B1313" s="1">
        <v>13</v>
      </c>
      <c r="C1313" s="1" t="s">
        <v>35</v>
      </c>
      <c r="D1313" s="1" t="s">
        <v>35</v>
      </c>
      <c r="E1313" s="1" t="s">
        <v>46</v>
      </c>
    </row>
    <row r="1314" spans="1:5" ht="18" x14ac:dyDescent="0.35">
      <c r="A1314" s="1" t="s">
        <v>1341</v>
      </c>
      <c r="B1314" s="1">
        <v>38</v>
      </c>
      <c r="C1314" s="1" t="s">
        <v>35</v>
      </c>
      <c r="D1314" s="1" t="s">
        <v>35</v>
      </c>
      <c r="E1314" s="1" t="s">
        <v>27</v>
      </c>
    </row>
    <row r="1315" spans="1:5" ht="18" x14ac:dyDescent="0.35">
      <c r="A1315" s="1" t="s">
        <v>1342</v>
      </c>
      <c r="B1315" s="1">
        <v>51</v>
      </c>
      <c r="C1315" s="1" t="s">
        <v>35</v>
      </c>
      <c r="D1315" s="1" t="s">
        <v>35</v>
      </c>
      <c r="E1315" s="1" t="s">
        <v>46</v>
      </c>
    </row>
    <row r="1316" spans="1:5" ht="18" x14ac:dyDescent="0.35">
      <c r="A1316" s="1" t="s">
        <v>1343</v>
      </c>
      <c r="B1316" s="1">
        <v>12</v>
      </c>
      <c r="C1316" s="1" t="s">
        <v>35</v>
      </c>
      <c r="D1316" s="1" t="s">
        <v>35</v>
      </c>
      <c r="E1316" s="1" t="s">
        <v>46</v>
      </c>
    </row>
    <row r="1317" spans="1:5" ht="18" x14ac:dyDescent="0.35">
      <c r="A1317" s="1" t="s">
        <v>1344</v>
      </c>
      <c r="B1317" s="1">
        <v>41</v>
      </c>
      <c r="C1317" s="1" t="s">
        <v>35</v>
      </c>
      <c r="D1317" s="1" t="s">
        <v>26</v>
      </c>
      <c r="E1317" s="1" t="s">
        <v>41</v>
      </c>
    </row>
    <row r="1318" spans="1:5" ht="18" x14ac:dyDescent="0.35">
      <c r="A1318" s="1" t="s">
        <v>1345</v>
      </c>
      <c r="B1318" s="1">
        <v>42</v>
      </c>
      <c r="C1318" s="1" t="s">
        <v>35</v>
      </c>
      <c r="D1318" s="1" t="s">
        <v>26</v>
      </c>
      <c r="E1318" s="1" t="s">
        <v>36</v>
      </c>
    </row>
    <row r="1319" spans="1:5" ht="18" x14ac:dyDescent="0.35">
      <c r="A1319" s="1" t="s">
        <v>1346</v>
      </c>
      <c r="B1319" s="1">
        <v>59</v>
      </c>
      <c r="C1319" s="1" t="s">
        <v>26</v>
      </c>
      <c r="D1319" s="1" t="s">
        <v>35</v>
      </c>
      <c r="E1319" s="1" t="s">
        <v>41</v>
      </c>
    </row>
    <row r="1320" spans="1:5" ht="18" x14ac:dyDescent="0.35">
      <c r="A1320" s="1" t="s">
        <v>1347</v>
      </c>
      <c r="B1320" s="1">
        <v>25</v>
      </c>
      <c r="C1320" s="1" t="s">
        <v>35</v>
      </c>
      <c r="D1320" s="1" t="s">
        <v>26</v>
      </c>
      <c r="E1320" s="1" t="s">
        <v>36</v>
      </c>
    </row>
    <row r="1321" spans="1:5" ht="18" x14ac:dyDescent="0.35">
      <c r="A1321" s="1" t="s">
        <v>1348</v>
      </c>
      <c r="B1321" s="1">
        <v>45</v>
      </c>
      <c r="C1321" s="1" t="s">
        <v>26</v>
      </c>
      <c r="D1321" s="1" t="s">
        <v>35</v>
      </c>
      <c r="E1321" s="1" t="s">
        <v>36</v>
      </c>
    </row>
    <row r="1322" spans="1:5" ht="18" x14ac:dyDescent="0.35">
      <c r="A1322" s="1" t="s">
        <v>1349</v>
      </c>
      <c r="B1322" s="1">
        <v>14</v>
      </c>
      <c r="C1322" s="1" t="s">
        <v>35</v>
      </c>
      <c r="D1322" s="1" t="s">
        <v>35</v>
      </c>
      <c r="E1322" s="1" t="s">
        <v>36</v>
      </c>
    </row>
    <row r="1323" spans="1:5" ht="18" x14ac:dyDescent="0.35">
      <c r="A1323" s="1" t="s">
        <v>1350</v>
      </c>
      <c r="B1323" s="1">
        <v>30</v>
      </c>
      <c r="C1323" s="1" t="s">
        <v>26</v>
      </c>
      <c r="D1323" s="1" t="s">
        <v>35</v>
      </c>
      <c r="E1323" s="1" t="s">
        <v>27</v>
      </c>
    </row>
    <row r="1324" spans="1:5" ht="18" x14ac:dyDescent="0.35">
      <c r="A1324" s="1" t="s">
        <v>1351</v>
      </c>
      <c r="B1324" s="1">
        <v>47</v>
      </c>
      <c r="C1324" s="1" t="s">
        <v>35</v>
      </c>
      <c r="D1324" s="1" t="s">
        <v>26</v>
      </c>
      <c r="E1324" s="1" t="s">
        <v>46</v>
      </c>
    </row>
    <row r="1325" spans="1:5" ht="18" x14ac:dyDescent="0.35">
      <c r="A1325" s="1" t="s">
        <v>1352</v>
      </c>
      <c r="B1325" s="1">
        <v>28</v>
      </c>
      <c r="C1325" s="1" t="s">
        <v>35</v>
      </c>
      <c r="D1325" s="1" t="s">
        <v>26</v>
      </c>
      <c r="E1325" s="1" t="s">
        <v>46</v>
      </c>
    </row>
    <row r="1326" spans="1:5" ht="18" x14ac:dyDescent="0.35">
      <c r="A1326" s="1" t="s">
        <v>1353</v>
      </c>
      <c r="B1326" s="1">
        <v>8</v>
      </c>
      <c r="C1326" s="1" t="s">
        <v>35</v>
      </c>
      <c r="D1326" s="1" t="s">
        <v>26</v>
      </c>
      <c r="E1326" s="1" t="s">
        <v>27</v>
      </c>
    </row>
    <row r="1327" spans="1:5" ht="18" x14ac:dyDescent="0.35">
      <c r="A1327" s="1" t="s">
        <v>1354</v>
      </c>
      <c r="B1327" s="1">
        <v>54</v>
      </c>
      <c r="C1327" s="1" t="s">
        <v>26</v>
      </c>
      <c r="D1327" s="1" t="s">
        <v>35</v>
      </c>
      <c r="E1327" s="1" t="s">
        <v>36</v>
      </c>
    </row>
    <row r="1328" spans="1:5" ht="18" x14ac:dyDescent="0.35">
      <c r="A1328" s="1" t="s">
        <v>1355</v>
      </c>
      <c r="B1328" s="1">
        <v>51</v>
      </c>
      <c r="C1328" s="1" t="s">
        <v>26</v>
      </c>
      <c r="D1328" s="1" t="s">
        <v>26</v>
      </c>
      <c r="E1328" s="1" t="s">
        <v>46</v>
      </c>
    </row>
    <row r="1329" spans="1:5" ht="18" x14ac:dyDescent="0.35">
      <c r="A1329" s="1" t="s">
        <v>1356</v>
      </c>
      <c r="B1329" s="1">
        <v>7</v>
      </c>
      <c r="C1329" s="1" t="s">
        <v>26</v>
      </c>
      <c r="D1329" s="1" t="s">
        <v>35</v>
      </c>
      <c r="E1329" s="1" t="s">
        <v>27</v>
      </c>
    </row>
    <row r="1330" spans="1:5" ht="18" x14ac:dyDescent="0.35">
      <c r="A1330" s="2" t="s">
        <v>1357</v>
      </c>
      <c r="B1330" s="1">
        <v>41</v>
      </c>
      <c r="C1330" s="1" t="s">
        <v>35</v>
      </c>
      <c r="D1330" s="1" t="s">
        <v>35</v>
      </c>
      <c r="E1330" s="1" t="s">
        <v>36</v>
      </c>
    </row>
    <row r="1331" spans="1:5" ht="18" x14ac:dyDescent="0.35">
      <c r="A1331" s="1" t="s">
        <v>1358</v>
      </c>
      <c r="B1331" s="1">
        <v>26</v>
      </c>
      <c r="C1331" s="1" t="s">
        <v>35</v>
      </c>
      <c r="D1331" s="1" t="s">
        <v>26</v>
      </c>
      <c r="E1331" s="1" t="s">
        <v>46</v>
      </c>
    </row>
    <row r="1332" spans="1:5" ht="18" x14ac:dyDescent="0.35">
      <c r="A1332" s="1" t="s">
        <v>1359</v>
      </c>
      <c r="B1332" s="1">
        <v>20</v>
      </c>
      <c r="C1332" s="1" t="s">
        <v>35</v>
      </c>
      <c r="D1332" s="1" t="s">
        <v>26</v>
      </c>
      <c r="E1332" s="1" t="s">
        <v>41</v>
      </c>
    </row>
    <row r="1333" spans="1:5" ht="18" x14ac:dyDescent="0.35">
      <c r="A1333" s="1" t="s">
        <v>1360</v>
      </c>
      <c r="B1333" s="1">
        <v>46</v>
      </c>
      <c r="C1333" s="1" t="s">
        <v>26</v>
      </c>
      <c r="D1333" s="1" t="s">
        <v>26</v>
      </c>
      <c r="E1333" s="1" t="s">
        <v>41</v>
      </c>
    </row>
    <row r="1334" spans="1:5" ht="18" x14ac:dyDescent="0.35">
      <c r="A1334" s="1" t="s">
        <v>1361</v>
      </c>
      <c r="B1334" s="1">
        <v>55</v>
      </c>
      <c r="C1334" s="1" t="s">
        <v>35</v>
      </c>
      <c r="D1334" s="1" t="s">
        <v>35</v>
      </c>
      <c r="E1334" s="1" t="s">
        <v>36</v>
      </c>
    </row>
    <row r="1335" spans="1:5" ht="18" x14ac:dyDescent="0.35">
      <c r="A1335" s="1" t="s">
        <v>1362</v>
      </c>
      <c r="B1335" s="1">
        <v>15</v>
      </c>
      <c r="C1335" s="1" t="s">
        <v>35</v>
      </c>
      <c r="D1335" s="1" t="s">
        <v>35</v>
      </c>
      <c r="E1335" s="1" t="s">
        <v>27</v>
      </c>
    </row>
    <row r="1336" spans="1:5" ht="18" x14ac:dyDescent="0.35">
      <c r="A1336" s="1" t="s">
        <v>1363</v>
      </c>
      <c r="B1336" s="1">
        <v>19</v>
      </c>
      <c r="C1336" s="1" t="s">
        <v>26</v>
      </c>
      <c r="D1336" s="1" t="s">
        <v>26</v>
      </c>
      <c r="E1336" s="1" t="s">
        <v>46</v>
      </c>
    </row>
    <row r="1337" spans="1:5" ht="18" x14ac:dyDescent="0.35">
      <c r="A1337" s="1" t="s">
        <v>1364</v>
      </c>
      <c r="B1337" s="1">
        <v>15</v>
      </c>
      <c r="C1337" s="1" t="s">
        <v>35</v>
      </c>
      <c r="D1337" s="1" t="s">
        <v>26</v>
      </c>
      <c r="E1337" s="1" t="s">
        <v>46</v>
      </c>
    </row>
    <row r="1338" spans="1:5" ht="18" x14ac:dyDescent="0.35">
      <c r="A1338" s="1" t="s">
        <v>1365</v>
      </c>
      <c r="B1338" s="1">
        <v>51</v>
      </c>
      <c r="C1338" s="1" t="s">
        <v>26</v>
      </c>
      <c r="D1338" s="1" t="s">
        <v>26</v>
      </c>
      <c r="E1338" s="1" t="s">
        <v>27</v>
      </c>
    </row>
    <row r="1339" spans="1:5" ht="18" x14ac:dyDescent="0.35">
      <c r="A1339" s="1" t="s">
        <v>1366</v>
      </c>
      <c r="B1339" s="1">
        <v>34</v>
      </c>
      <c r="C1339" s="1" t="s">
        <v>35</v>
      </c>
      <c r="D1339" s="1" t="s">
        <v>35</v>
      </c>
      <c r="E1339" s="1" t="s">
        <v>46</v>
      </c>
    </row>
    <row r="1340" spans="1:5" ht="18" x14ac:dyDescent="0.35">
      <c r="A1340" s="1" t="s">
        <v>1367</v>
      </c>
      <c r="B1340" s="1">
        <v>55</v>
      </c>
      <c r="C1340" s="1" t="s">
        <v>26</v>
      </c>
      <c r="D1340" s="1" t="s">
        <v>35</v>
      </c>
      <c r="E1340" s="1" t="s">
        <v>36</v>
      </c>
    </row>
    <row r="1341" spans="1:5" ht="18" x14ac:dyDescent="0.35">
      <c r="A1341" s="1" t="s">
        <v>1368</v>
      </c>
      <c r="B1341" s="1">
        <v>19</v>
      </c>
      <c r="C1341" s="1" t="s">
        <v>26</v>
      </c>
      <c r="D1341" s="1" t="s">
        <v>35</v>
      </c>
      <c r="E1341" s="1" t="s">
        <v>36</v>
      </c>
    </row>
    <row r="1342" spans="1:5" ht="18" x14ac:dyDescent="0.35">
      <c r="A1342" s="1" t="s">
        <v>1369</v>
      </c>
      <c r="B1342" s="1">
        <v>48</v>
      </c>
      <c r="C1342" s="1" t="s">
        <v>35</v>
      </c>
      <c r="D1342" s="1" t="s">
        <v>26</v>
      </c>
      <c r="E1342" s="1" t="s">
        <v>46</v>
      </c>
    </row>
    <row r="1343" spans="1:5" ht="18" x14ac:dyDescent="0.35">
      <c r="A1343" s="1" t="s">
        <v>1370</v>
      </c>
      <c r="B1343" s="1">
        <v>45</v>
      </c>
      <c r="C1343" s="1" t="s">
        <v>26</v>
      </c>
      <c r="D1343" s="1" t="s">
        <v>35</v>
      </c>
      <c r="E1343" s="1" t="s">
        <v>41</v>
      </c>
    </row>
    <row r="1344" spans="1:5" ht="18" x14ac:dyDescent="0.35">
      <c r="A1344" s="1" t="s">
        <v>1371</v>
      </c>
      <c r="B1344" s="1">
        <v>16</v>
      </c>
      <c r="C1344" s="1" t="s">
        <v>26</v>
      </c>
      <c r="D1344" s="1" t="s">
        <v>35</v>
      </c>
      <c r="E1344" s="1" t="s">
        <v>46</v>
      </c>
    </row>
    <row r="1345" spans="1:5" ht="18" x14ac:dyDescent="0.35">
      <c r="A1345" s="1" t="s">
        <v>1372</v>
      </c>
      <c r="B1345" s="1">
        <v>28</v>
      </c>
      <c r="C1345" s="1" t="s">
        <v>35</v>
      </c>
      <c r="D1345" s="1" t="s">
        <v>26</v>
      </c>
      <c r="E1345" s="1" t="s">
        <v>41</v>
      </c>
    </row>
    <row r="1346" spans="1:5" ht="18" x14ac:dyDescent="0.35">
      <c r="A1346" s="1" t="s">
        <v>1373</v>
      </c>
      <c r="B1346" s="1">
        <v>51</v>
      </c>
      <c r="C1346" s="1" t="s">
        <v>35</v>
      </c>
      <c r="D1346" s="1" t="s">
        <v>26</v>
      </c>
      <c r="E1346" s="1" t="s">
        <v>46</v>
      </c>
    </row>
    <row r="1347" spans="1:5" ht="18" x14ac:dyDescent="0.35">
      <c r="A1347" s="1" t="s">
        <v>1374</v>
      </c>
      <c r="B1347" s="1">
        <v>42</v>
      </c>
      <c r="C1347" s="1" t="s">
        <v>35</v>
      </c>
      <c r="D1347" s="1" t="s">
        <v>35</v>
      </c>
      <c r="E1347" s="1" t="s">
        <v>27</v>
      </c>
    </row>
    <row r="1348" spans="1:5" ht="18" x14ac:dyDescent="0.35">
      <c r="A1348" s="1" t="s">
        <v>1375</v>
      </c>
      <c r="B1348" s="1">
        <v>9</v>
      </c>
      <c r="C1348" s="1" t="s">
        <v>35</v>
      </c>
      <c r="D1348" s="1" t="s">
        <v>35</v>
      </c>
      <c r="E1348" s="1" t="s">
        <v>41</v>
      </c>
    </row>
    <row r="1349" spans="1:5" ht="18" x14ac:dyDescent="0.35">
      <c r="A1349" s="1" t="s">
        <v>1376</v>
      </c>
      <c r="B1349" s="1">
        <v>28</v>
      </c>
      <c r="C1349" s="1" t="s">
        <v>26</v>
      </c>
      <c r="D1349" s="1" t="s">
        <v>26</v>
      </c>
      <c r="E1349" s="1" t="s">
        <v>46</v>
      </c>
    </row>
    <row r="1350" spans="1:5" ht="18" x14ac:dyDescent="0.35">
      <c r="A1350" s="2">
        <v>2.96E+22</v>
      </c>
      <c r="B1350" s="1">
        <v>17</v>
      </c>
      <c r="C1350" s="1" t="s">
        <v>26</v>
      </c>
      <c r="D1350" s="1" t="s">
        <v>26</v>
      </c>
      <c r="E1350" s="1" t="s">
        <v>27</v>
      </c>
    </row>
    <row r="1351" spans="1:5" ht="18" x14ac:dyDescent="0.35">
      <c r="A1351" s="1" t="s">
        <v>1377</v>
      </c>
      <c r="B1351" s="1">
        <v>23</v>
      </c>
      <c r="C1351" s="1" t="s">
        <v>26</v>
      </c>
      <c r="D1351" s="1" t="s">
        <v>26</v>
      </c>
      <c r="E1351" s="1" t="s">
        <v>27</v>
      </c>
    </row>
    <row r="1352" spans="1:5" ht="18" x14ac:dyDescent="0.35">
      <c r="A1352" s="1" t="s">
        <v>1378</v>
      </c>
      <c r="B1352" s="1">
        <v>10</v>
      </c>
      <c r="C1352" s="1" t="s">
        <v>26</v>
      </c>
      <c r="D1352" s="1" t="s">
        <v>26</v>
      </c>
      <c r="E1352" s="1" t="s">
        <v>36</v>
      </c>
    </row>
    <row r="1353" spans="1:5" ht="18" x14ac:dyDescent="0.35">
      <c r="A1353" s="1" t="s">
        <v>1379</v>
      </c>
      <c r="B1353" s="1">
        <v>21</v>
      </c>
      <c r="C1353" s="1" t="s">
        <v>35</v>
      </c>
      <c r="D1353" s="1" t="s">
        <v>35</v>
      </c>
      <c r="E1353" s="1" t="s">
        <v>27</v>
      </c>
    </row>
    <row r="1354" spans="1:5" ht="18" x14ac:dyDescent="0.35">
      <c r="A1354" s="1" t="s">
        <v>1380</v>
      </c>
      <c r="B1354" s="1">
        <v>50</v>
      </c>
      <c r="C1354" s="1" t="s">
        <v>35</v>
      </c>
      <c r="D1354" s="1" t="s">
        <v>26</v>
      </c>
      <c r="E1354" s="1" t="s">
        <v>41</v>
      </c>
    </row>
    <row r="1355" spans="1:5" ht="18" x14ac:dyDescent="0.35">
      <c r="A1355" s="1" t="s">
        <v>1381</v>
      </c>
      <c r="B1355" s="1">
        <v>16</v>
      </c>
      <c r="C1355" s="1" t="s">
        <v>26</v>
      </c>
      <c r="D1355" s="1" t="s">
        <v>35</v>
      </c>
      <c r="E1355" s="1" t="s">
        <v>46</v>
      </c>
    </row>
    <row r="1356" spans="1:5" ht="18" x14ac:dyDescent="0.35">
      <c r="A1356" s="1" t="s">
        <v>1382</v>
      </c>
      <c r="B1356" s="1">
        <v>26</v>
      </c>
      <c r="C1356" s="1" t="s">
        <v>35</v>
      </c>
      <c r="D1356" s="1" t="s">
        <v>35</v>
      </c>
      <c r="E1356" s="1" t="s">
        <v>27</v>
      </c>
    </row>
    <row r="1357" spans="1:5" ht="18" x14ac:dyDescent="0.35">
      <c r="A1357" s="1" t="s">
        <v>1383</v>
      </c>
      <c r="B1357" s="1">
        <v>17</v>
      </c>
      <c r="C1357" s="1" t="s">
        <v>26</v>
      </c>
      <c r="D1357" s="1" t="s">
        <v>35</v>
      </c>
      <c r="E1357" s="1" t="s">
        <v>41</v>
      </c>
    </row>
    <row r="1358" spans="1:5" ht="18" x14ac:dyDescent="0.35">
      <c r="A1358" s="1" t="s">
        <v>1384</v>
      </c>
      <c r="B1358" s="1">
        <v>46</v>
      </c>
      <c r="C1358" s="1" t="s">
        <v>26</v>
      </c>
      <c r="D1358" s="1" t="s">
        <v>26</v>
      </c>
      <c r="E1358" s="1" t="s">
        <v>41</v>
      </c>
    </row>
    <row r="1359" spans="1:5" ht="18" x14ac:dyDescent="0.35">
      <c r="A1359" s="1" t="s">
        <v>1385</v>
      </c>
      <c r="B1359" s="1">
        <v>30</v>
      </c>
      <c r="C1359" s="1" t="s">
        <v>35</v>
      </c>
      <c r="D1359" s="1" t="s">
        <v>35</v>
      </c>
      <c r="E1359" s="1" t="s">
        <v>27</v>
      </c>
    </row>
    <row r="1360" spans="1:5" ht="18" x14ac:dyDescent="0.35">
      <c r="A1360" s="1" t="s">
        <v>1386</v>
      </c>
      <c r="B1360" s="1">
        <v>23</v>
      </c>
      <c r="C1360" s="1" t="s">
        <v>35</v>
      </c>
      <c r="D1360" s="1" t="s">
        <v>26</v>
      </c>
      <c r="E1360" s="1" t="s">
        <v>46</v>
      </c>
    </row>
    <row r="1361" spans="1:5" ht="18" x14ac:dyDescent="0.35">
      <c r="A1361" s="1" t="s">
        <v>1387</v>
      </c>
      <c r="B1361" s="1">
        <v>20</v>
      </c>
      <c r="C1361" s="1" t="s">
        <v>35</v>
      </c>
      <c r="D1361" s="1" t="s">
        <v>35</v>
      </c>
      <c r="E1361" s="1" t="s">
        <v>36</v>
      </c>
    </row>
    <row r="1362" spans="1:5" ht="18" x14ac:dyDescent="0.35">
      <c r="A1362" s="1" t="s">
        <v>1388</v>
      </c>
      <c r="B1362" s="1">
        <v>46</v>
      </c>
      <c r="C1362" s="1" t="s">
        <v>35</v>
      </c>
      <c r="D1362" s="1" t="s">
        <v>26</v>
      </c>
      <c r="E1362" s="1" t="s">
        <v>36</v>
      </c>
    </row>
    <row r="1363" spans="1:5" ht="18" x14ac:dyDescent="0.35">
      <c r="A1363" s="1" t="s">
        <v>1389</v>
      </c>
      <c r="B1363" s="1">
        <v>45</v>
      </c>
      <c r="C1363" s="1" t="s">
        <v>35</v>
      </c>
      <c r="D1363" s="1" t="s">
        <v>26</v>
      </c>
      <c r="E1363" s="1" t="s">
        <v>36</v>
      </c>
    </row>
    <row r="1364" spans="1:5" ht="18" x14ac:dyDescent="0.35">
      <c r="A1364" s="1" t="s">
        <v>1390</v>
      </c>
      <c r="B1364" s="1">
        <v>59</v>
      </c>
      <c r="C1364" s="1" t="s">
        <v>35</v>
      </c>
      <c r="D1364" s="1" t="s">
        <v>26</v>
      </c>
      <c r="E1364" s="1" t="s">
        <v>36</v>
      </c>
    </row>
    <row r="1365" spans="1:5" ht="18" x14ac:dyDescent="0.35">
      <c r="A1365" s="1" t="s">
        <v>1391</v>
      </c>
      <c r="B1365" s="1">
        <v>23</v>
      </c>
      <c r="C1365" s="1" t="s">
        <v>26</v>
      </c>
      <c r="D1365" s="1" t="s">
        <v>26</v>
      </c>
      <c r="E1365" s="1" t="s">
        <v>27</v>
      </c>
    </row>
    <row r="1366" spans="1:5" ht="18" x14ac:dyDescent="0.35">
      <c r="A1366" s="1">
        <v>44354275</v>
      </c>
      <c r="B1366" s="1">
        <v>31</v>
      </c>
      <c r="C1366" s="1" t="s">
        <v>26</v>
      </c>
      <c r="D1366" s="1" t="s">
        <v>35</v>
      </c>
      <c r="E1366" s="1" t="s">
        <v>27</v>
      </c>
    </row>
    <row r="1367" spans="1:5" ht="18" x14ac:dyDescent="0.35">
      <c r="A1367" s="1" t="s">
        <v>1392</v>
      </c>
      <c r="B1367" s="1">
        <v>8</v>
      </c>
      <c r="C1367" s="1" t="s">
        <v>35</v>
      </c>
      <c r="D1367" s="1" t="s">
        <v>26</v>
      </c>
      <c r="E1367" s="1" t="s">
        <v>36</v>
      </c>
    </row>
    <row r="1368" spans="1:5" ht="18" x14ac:dyDescent="0.35">
      <c r="A1368" s="1" t="s">
        <v>1393</v>
      </c>
      <c r="B1368" s="1">
        <v>28</v>
      </c>
      <c r="C1368" s="1" t="s">
        <v>35</v>
      </c>
      <c r="D1368" s="1" t="s">
        <v>26</v>
      </c>
      <c r="E1368" s="1" t="s">
        <v>36</v>
      </c>
    </row>
    <row r="1369" spans="1:5" ht="18" x14ac:dyDescent="0.35">
      <c r="A1369" s="1" t="s">
        <v>1394</v>
      </c>
      <c r="B1369" s="1">
        <v>48</v>
      </c>
      <c r="C1369" s="1" t="s">
        <v>26</v>
      </c>
      <c r="D1369" s="1" t="s">
        <v>35</v>
      </c>
      <c r="E1369" s="1" t="s">
        <v>36</v>
      </c>
    </row>
    <row r="1370" spans="1:5" ht="18" x14ac:dyDescent="0.35">
      <c r="A1370" s="1" t="s">
        <v>1395</v>
      </c>
      <c r="B1370" s="1">
        <v>42</v>
      </c>
      <c r="C1370" s="1" t="s">
        <v>26</v>
      </c>
      <c r="D1370" s="1" t="s">
        <v>26</v>
      </c>
      <c r="E1370" s="1" t="s">
        <v>41</v>
      </c>
    </row>
    <row r="1371" spans="1:5" ht="18" x14ac:dyDescent="0.35">
      <c r="A1371" s="1" t="s">
        <v>1396</v>
      </c>
      <c r="B1371" s="1">
        <v>47</v>
      </c>
      <c r="C1371" s="1" t="s">
        <v>26</v>
      </c>
      <c r="D1371" s="1" t="s">
        <v>26</v>
      </c>
      <c r="E1371" s="1" t="s">
        <v>36</v>
      </c>
    </row>
    <row r="1372" spans="1:5" ht="18" x14ac:dyDescent="0.35">
      <c r="A1372" s="2" t="s">
        <v>1397</v>
      </c>
      <c r="B1372" s="1">
        <v>5</v>
      </c>
      <c r="C1372" s="1" t="s">
        <v>35</v>
      </c>
      <c r="D1372" s="1" t="s">
        <v>35</v>
      </c>
      <c r="E1372" s="1" t="s">
        <v>46</v>
      </c>
    </row>
    <row r="1373" spans="1:5" ht="18" x14ac:dyDescent="0.35">
      <c r="A1373" s="1" t="s">
        <v>1398</v>
      </c>
      <c r="B1373" s="1">
        <v>48</v>
      </c>
      <c r="C1373" s="1" t="s">
        <v>35</v>
      </c>
      <c r="D1373" s="1" t="s">
        <v>26</v>
      </c>
      <c r="E1373" s="1" t="s">
        <v>36</v>
      </c>
    </row>
    <row r="1374" spans="1:5" ht="18" x14ac:dyDescent="0.35">
      <c r="A1374" s="1" t="s">
        <v>1399</v>
      </c>
      <c r="B1374" s="1">
        <v>41</v>
      </c>
      <c r="C1374" s="1" t="s">
        <v>26</v>
      </c>
      <c r="D1374" s="1" t="s">
        <v>26</v>
      </c>
      <c r="E1374" s="1" t="s">
        <v>41</v>
      </c>
    </row>
    <row r="1375" spans="1:5" ht="18" x14ac:dyDescent="0.35">
      <c r="A1375" s="1" t="s">
        <v>1400</v>
      </c>
      <c r="B1375" s="1">
        <v>13</v>
      </c>
      <c r="C1375" s="1" t="s">
        <v>26</v>
      </c>
      <c r="D1375" s="1" t="s">
        <v>35</v>
      </c>
      <c r="E1375" s="1" t="s">
        <v>41</v>
      </c>
    </row>
    <row r="1376" spans="1:5" ht="18" x14ac:dyDescent="0.35">
      <c r="A1376" s="1" t="s">
        <v>1401</v>
      </c>
      <c r="B1376" s="1">
        <v>45</v>
      </c>
      <c r="C1376" s="1" t="s">
        <v>35</v>
      </c>
      <c r="D1376" s="1" t="s">
        <v>26</v>
      </c>
      <c r="E1376" s="1" t="s">
        <v>46</v>
      </c>
    </row>
    <row r="1377" spans="1:5" ht="18" x14ac:dyDescent="0.35">
      <c r="A1377" s="1" t="s">
        <v>1402</v>
      </c>
      <c r="B1377" s="1">
        <v>37</v>
      </c>
      <c r="C1377" s="1" t="s">
        <v>35</v>
      </c>
      <c r="D1377" s="1" t="s">
        <v>35</v>
      </c>
      <c r="E1377" s="1" t="s">
        <v>46</v>
      </c>
    </row>
    <row r="1378" spans="1:5" ht="18" x14ac:dyDescent="0.35">
      <c r="A1378" s="1" t="s">
        <v>1403</v>
      </c>
      <c r="B1378" s="1">
        <v>47</v>
      </c>
      <c r="C1378" s="1" t="s">
        <v>26</v>
      </c>
      <c r="D1378" s="1" t="s">
        <v>35</v>
      </c>
      <c r="E1378" s="1" t="s">
        <v>41</v>
      </c>
    </row>
    <row r="1379" spans="1:5" ht="18" x14ac:dyDescent="0.35">
      <c r="A1379" s="1" t="s">
        <v>1404</v>
      </c>
      <c r="B1379" s="1">
        <v>17</v>
      </c>
      <c r="C1379" s="1" t="s">
        <v>35</v>
      </c>
      <c r="D1379" s="1" t="s">
        <v>35</v>
      </c>
      <c r="E1379" s="1" t="s">
        <v>27</v>
      </c>
    </row>
    <row r="1380" spans="1:5" ht="18" x14ac:dyDescent="0.35">
      <c r="A1380" s="1" t="s">
        <v>1405</v>
      </c>
      <c r="B1380" s="1">
        <v>58</v>
      </c>
      <c r="C1380" s="1" t="s">
        <v>35</v>
      </c>
      <c r="D1380" s="1" t="s">
        <v>35</v>
      </c>
      <c r="E1380" s="1" t="s">
        <v>41</v>
      </c>
    </row>
    <row r="1381" spans="1:5" ht="18" x14ac:dyDescent="0.35">
      <c r="A1381" s="1" t="s">
        <v>1406</v>
      </c>
      <c r="B1381" s="1">
        <v>7</v>
      </c>
      <c r="C1381" s="1" t="s">
        <v>35</v>
      </c>
      <c r="D1381" s="1" t="s">
        <v>35</v>
      </c>
      <c r="E1381" s="1" t="s">
        <v>41</v>
      </c>
    </row>
    <row r="1382" spans="1:5" ht="18" x14ac:dyDescent="0.35">
      <c r="A1382" s="1">
        <v>19992196</v>
      </c>
      <c r="B1382" s="1">
        <v>43</v>
      </c>
      <c r="C1382" s="1" t="s">
        <v>26</v>
      </c>
      <c r="D1382" s="1" t="s">
        <v>35</v>
      </c>
      <c r="E1382" s="1" t="s">
        <v>41</v>
      </c>
    </row>
    <row r="1383" spans="1:5" ht="18" x14ac:dyDescent="0.35">
      <c r="A1383" s="1" t="s">
        <v>1407</v>
      </c>
      <c r="B1383" s="1">
        <v>24</v>
      </c>
      <c r="C1383" s="1" t="s">
        <v>35</v>
      </c>
      <c r="D1383" s="1" t="s">
        <v>26</v>
      </c>
      <c r="E1383" s="1" t="s">
        <v>46</v>
      </c>
    </row>
    <row r="1384" spans="1:5" ht="18" x14ac:dyDescent="0.35">
      <c r="A1384" s="1" t="s">
        <v>1408</v>
      </c>
      <c r="B1384" s="1">
        <v>30</v>
      </c>
      <c r="C1384" s="1" t="s">
        <v>26</v>
      </c>
      <c r="D1384" s="1" t="s">
        <v>26</v>
      </c>
      <c r="E1384" s="1" t="s">
        <v>41</v>
      </c>
    </row>
    <row r="1385" spans="1:5" ht="18" x14ac:dyDescent="0.35">
      <c r="A1385" s="1" t="s">
        <v>1409</v>
      </c>
      <c r="B1385" s="1">
        <v>20</v>
      </c>
      <c r="C1385" s="1" t="s">
        <v>26</v>
      </c>
      <c r="D1385" s="1" t="s">
        <v>26</v>
      </c>
      <c r="E1385" s="1" t="s">
        <v>27</v>
      </c>
    </row>
    <row r="1386" spans="1:5" ht="18" x14ac:dyDescent="0.35">
      <c r="A1386" s="1" t="s">
        <v>1410</v>
      </c>
      <c r="B1386" s="1">
        <v>60</v>
      </c>
      <c r="C1386" s="1" t="s">
        <v>26</v>
      </c>
      <c r="D1386" s="1" t="s">
        <v>35</v>
      </c>
      <c r="E1386" s="1" t="s">
        <v>41</v>
      </c>
    </row>
    <row r="1387" spans="1:5" ht="18" x14ac:dyDescent="0.35">
      <c r="A1387" s="1" t="s">
        <v>1411</v>
      </c>
      <c r="B1387" s="1">
        <v>12</v>
      </c>
      <c r="C1387" s="1" t="s">
        <v>26</v>
      </c>
      <c r="D1387" s="1" t="s">
        <v>26</v>
      </c>
      <c r="E1387" s="1" t="s">
        <v>27</v>
      </c>
    </row>
    <row r="1388" spans="1:5" ht="18" x14ac:dyDescent="0.35">
      <c r="A1388" s="1" t="s">
        <v>1412</v>
      </c>
      <c r="B1388" s="1">
        <v>5</v>
      </c>
      <c r="C1388" s="1" t="s">
        <v>26</v>
      </c>
      <c r="D1388" s="1" t="s">
        <v>35</v>
      </c>
      <c r="E1388" s="1" t="s">
        <v>27</v>
      </c>
    </row>
    <row r="1389" spans="1:5" ht="18" x14ac:dyDescent="0.35">
      <c r="A1389" s="1" t="s">
        <v>1413</v>
      </c>
      <c r="B1389" s="1">
        <v>19</v>
      </c>
      <c r="C1389" s="1" t="s">
        <v>35</v>
      </c>
      <c r="D1389" s="1" t="s">
        <v>26</v>
      </c>
      <c r="E1389" s="1" t="s">
        <v>27</v>
      </c>
    </row>
    <row r="1390" spans="1:5" ht="18" x14ac:dyDescent="0.35">
      <c r="A1390" s="1" t="s">
        <v>1414</v>
      </c>
      <c r="B1390" s="1">
        <v>60</v>
      </c>
      <c r="C1390" s="1" t="s">
        <v>26</v>
      </c>
      <c r="D1390" s="1" t="s">
        <v>35</v>
      </c>
      <c r="E1390" s="1" t="s">
        <v>46</v>
      </c>
    </row>
    <row r="1391" spans="1:5" ht="18" x14ac:dyDescent="0.35">
      <c r="A1391" s="1" t="s">
        <v>1415</v>
      </c>
      <c r="B1391" s="1">
        <v>51</v>
      </c>
      <c r="C1391" s="1" t="s">
        <v>35</v>
      </c>
      <c r="D1391" s="1" t="s">
        <v>26</v>
      </c>
      <c r="E1391" s="1" t="s">
        <v>46</v>
      </c>
    </row>
    <row r="1392" spans="1:5" ht="18" x14ac:dyDescent="0.35">
      <c r="A1392" s="1" t="s">
        <v>1416</v>
      </c>
      <c r="B1392" s="1">
        <v>56</v>
      </c>
      <c r="C1392" s="1" t="s">
        <v>26</v>
      </c>
      <c r="D1392" s="1" t="s">
        <v>35</v>
      </c>
      <c r="E1392" s="1" t="s">
        <v>41</v>
      </c>
    </row>
    <row r="1393" spans="1:5" ht="18" x14ac:dyDescent="0.35">
      <c r="A1393" s="1" t="s">
        <v>1417</v>
      </c>
      <c r="B1393" s="1">
        <v>25</v>
      </c>
      <c r="C1393" s="1" t="s">
        <v>35</v>
      </c>
      <c r="D1393" s="1" t="s">
        <v>35</v>
      </c>
      <c r="E1393" s="1" t="s">
        <v>41</v>
      </c>
    </row>
    <row r="1394" spans="1:5" ht="18" x14ac:dyDescent="0.35">
      <c r="A1394" s="1" t="s">
        <v>1418</v>
      </c>
      <c r="B1394" s="1">
        <v>52</v>
      </c>
      <c r="C1394" s="1" t="s">
        <v>26</v>
      </c>
      <c r="D1394" s="1" t="s">
        <v>35</v>
      </c>
      <c r="E1394" s="1" t="s">
        <v>46</v>
      </c>
    </row>
    <row r="1395" spans="1:5" ht="18" x14ac:dyDescent="0.35">
      <c r="A1395" s="1" t="s">
        <v>1419</v>
      </c>
      <c r="B1395" s="1">
        <v>15</v>
      </c>
      <c r="C1395" s="1" t="s">
        <v>26</v>
      </c>
      <c r="D1395" s="1" t="s">
        <v>35</v>
      </c>
      <c r="E1395" s="1" t="s">
        <v>41</v>
      </c>
    </row>
    <row r="1396" spans="1:5" ht="18" x14ac:dyDescent="0.35">
      <c r="A1396" s="1" t="s">
        <v>1420</v>
      </c>
      <c r="B1396" s="1">
        <v>33</v>
      </c>
      <c r="C1396" s="1" t="s">
        <v>35</v>
      </c>
      <c r="D1396" s="1" t="s">
        <v>26</v>
      </c>
      <c r="E1396" s="1" t="s">
        <v>46</v>
      </c>
    </row>
    <row r="1397" spans="1:5" ht="18" x14ac:dyDescent="0.35">
      <c r="A1397" s="1" t="s">
        <v>1421</v>
      </c>
      <c r="B1397" s="1">
        <v>37</v>
      </c>
      <c r="C1397" s="1" t="s">
        <v>26</v>
      </c>
      <c r="D1397" s="1" t="s">
        <v>26</v>
      </c>
      <c r="E1397" s="1" t="s">
        <v>46</v>
      </c>
    </row>
    <row r="1398" spans="1:5" ht="18" x14ac:dyDescent="0.35">
      <c r="A1398" s="1" t="s">
        <v>1422</v>
      </c>
      <c r="B1398" s="1">
        <v>46</v>
      </c>
      <c r="C1398" s="1" t="s">
        <v>35</v>
      </c>
      <c r="D1398" s="1" t="s">
        <v>26</v>
      </c>
      <c r="E1398" s="1" t="s">
        <v>36</v>
      </c>
    </row>
    <row r="1399" spans="1:5" ht="18" x14ac:dyDescent="0.35">
      <c r="A1399" s="1" t="s">
        <v>1423</v>
      </c>
      <c r="B1399" s="1">
        <v>49</v>
      </c>
      <c r="C1399" s="1" t="s">
        <v>35</v>
      </c>
      <c r="D1399" s="1" t="s">
        <v>26</v>
      </c>
      <c r="E1399" s="1" t="s">
        <v>46</v>
      </c>
    </row>
    <row r="1400" spans="1:5" ht="18" x14ac:dyDescent="0.35">
      <c r="A1400" s="1" t="s">
        <v>1424</v>
      </c>
      <c r="B1400" s="1">
        <v>50</v>
      </c>
      <c r="C1400" s="1" t="s">
        <v>35</v>
      </c>
      <c r="D1400" s="1" t="s">
        <v>26</v>
      </c>
      <c r="E1400" s="1" t="s">
        <v>36</v>
      </c>
    </row>
    <row r="1401" spans="1:5" ht="18" x14ac:dyDescent="0.35">
      <c r="A1401" s="1" t="s">
        <v>1425</v>
      </c>
      <c r="B1401" s="1">
        <v>16</v>
      </c>
      <c r="C1401" s="1" t="s">
        <v>26</v>
      </c>
      <c r="D1401" s="1" t="s">
        <v>26</v>
      </c>
      <c r="E1401" s="1" t="s">
        <v>36</v>
      </c>
    </row>
    <row r="1402" spans="1:5" ht="18" x14ac:dyDescent="0.35">
      <c r="A1402" s="1" t="s">
        <v>1426</v>
      </c>
      <c r="B1402" s="1">
        <v>11</v>
      </c>
      <c r="C1402" s="1" t="s">
        <v>26</v>
      </c>
      <c r="D1402" s="1" t="s">
        <v>26</v>
      </c>
      <c r="E1402" s="1" t="s">
        <v>27</v>
      </c>
    </row>
    <row r="1403" spans="1:5" ht="18" x14ac:dyDescent="0.35">
      <c r="A1403" s="1" t="s">
        <v>1427</v>
      </c>
      <c r="B1403" s="1">
        <v>38</v>
      </c>
      <c r="C1403" s="1" t="s">
        <v>26</v>
      </c>
      <c r="D1403" s="1" t="s">
        <v>26</v>
      </c>
      <c r="E1403" s="1" t="s">
        <v>41</v>
      </c>
    </row>
    <row r="1404" spans="1:5" ht="18" x14ac:dyDescent="0.35">
      <c r="A1404" s="1" t="s">
        <v>1428</v>
      </c>
      <c r="B1404" s="1">
        <v>49</v>
      </c>
      <c r="C1404" s="1" t="s">
        <v>35</v>
      </c>
      <c r="D1404" s="1" t="s">
        <v>35</v>
      </c>
      <c r="E1404" s="1" t="s">
        <v>41</v>
      </c>
    </row>
    <row r="1405" spans="1:5" ht="18" x14ac:dyDescent="0.35">
      <c r="A1405" s="1" t="s">
        <v>1429</v>
      </c>
      <c r="B1405" s="1">
        <v>25</v>
      </c>
      <c r="C1405" s="1" t="s">
        <v>26</v>
      </c>
      <c r="D1405" s="1" t="s">
        <v>35</v>
      </c>
      <c r="E1405" s="1" t="s">
        <v>41</v>
      </c>
    </row>
    <row r="1406" spans="1:5" ht="18" x14ac:dyDescent="0.35">
      <c r="A1406" s="1" t="s">
        <v>1430</v>
      </c>
      <c r="B1406" s="1">
        <v>50</v>
      </c>
      <c r="C1406" s="1" t="s">
        <v>26</v>
      </c>
      <c r="D1406" s="1" t="s">
        <v>26</v>
      </c>
      <c r="E1406" s="1" t="s">
        <v>46</v>
      </c>
    </row>
    <row r="1407" spans="1:5" ht="18" x14ac:dyDescent="0.35">
      <c r="A1407" s="1" t="s">
        <v>1431</v>
      </c>
      <c r="B1407" s="1">
        <v>7</v>
      </c>
      <c r="C1407" s="1" t="s">
        <v>26</v>
      </c>
      <c r="D1407" s="1" t="s">
        <v>35</v>
      </c>
      <c r="E1407" s="1" t="s">
        <v>41</v>
      </c>
    </row>
    <row r="1408" spans="1:5" ht="18" x14ac:dyDescent="0.35">
      <c r="A1408" s="1" t="s">
        <v>1432</v>
      </c>
      <c r="B1408" s="1">
        <v>39</v>
      </c>
      <c r="C1408" s="1" t="s">
        <v>26</v>
      </c>
      <c r="D1408" s="1" t="s">
        <v>35</v>
      </c>
      <c r="E1408" s="1" t="s">
        <v>27</v>
      </c>
    </row>
    <row r="1409" spans="1:5" ht="18" x14ac:dyDescent="0.35">
      <c r="A1409" s="1" t="s">
        <v>1433</v>
      </c>
      <c r="B1409" s="1">
        <v>11</v>
      </c>
      <c r="C1409" s="1" t="s">
        <v>35</v>
      </c>
      <c r="D1409" s="1" t="s">
        <v>35</v>
      </c>
      <c r="E1409" s="1" t="s">
        <v>46</v>
      </c>
    </row>
    <row r="1410" spans="1:5" ht="18" x14ac:dyDescent="0.35">
      <c r="A1410" s="1" t="s">
        <v>1434</v>
      </c>
      <c r="B1410" s="1">
        <v>42</v>
      </c>
      <c r="C1410" s="1" t="s">
        <v>26</v>
      </c>
      <c r="D1410" s="1" t="s">
        <v>26</v>
      </c>
      <c r="E1410" s="1" t="s">
        <v>36</v>
      </c>
    </row>
    <row r="1411" spans="1:5" ht="18" x14ac:dyDescent="0.35">
      <c r="A1411" s="1" t="s">
        <v>1435</v>
      </c>
      <c r="B1411" s="1">
        <v>54</v>
      </c>
      <c r="C1411" s="1" t="s">
        <v>35</v>
      </c>
      <c r="D1411" s="1" t="s">
        <v>26</v>
      </c>
      <c r="E1411" s="1" t="s">
        <v>27</v>
      </c>
    </row>
    <row r="1412" spans="1:5" ht="18" x14ac:dyDescent="0.35">
      <c r="A1412" s="1" t="s">
        <v>1436</v>
      </c>
      <c r="B1412" s="1">
        <v>28</v>
      </c>
      <c r="C1412" s="1" t="s">
        <v>26</v>
      </c>
      <c r="D1412" s="1" t="s">
        <v>35</v>
      </c>
      <c r="E1412" s="1" t="s">
        <v>46</v>
      </c>
    </row>
    <row r="1413" spans="1:5" ht="18" x14ac:dyDescent="0.35">
      <c r="A1413" s="1" t="s">
        <v>1437</v>
      </c>
      <c r="B1413" s="1">
        <v>48</v>
      </c>
      <c r="C1413" s="1" t="s">
        <v>26</v>
      </c>
      <c r="D1413" s="1" t="s">
        <v>35</v>
      </c>
      <c r="E1413" s="1" t="s">
        <v>41</v>
      </c>
    </row>
    <row r="1414" spans="1:5" ht="18" x14ac:dyDescent="0.35">
      <c r="A1414" s="1" t="s">
        <v>1438</v>
      </c>
      <c r="B1414" s="1">
        <v>10</v>
      </c>
      <c r="C1414" s="1" t="s">
        <v>26</v>
      </c>
      <c r="D1414" s="1" t="s">
        <v>26</v>
      </c>
      <c r="E1414" s="1" t="s">
        <v>46</v>
      </c>
    </row>
    <row r="1415" spans="1:5" ht="18" x14ac:dyDescent="0.35">
      <c r="A1415" s="1" t="s">
        <v>1439</v>
      </c>
      <c r="B1415" s="1">
        <v>35</v>
      </c>
      <c r="C1415" s="1" t="s">
        <v>35</v>
      </c>
      <c r="D1415" s="1" t="s">
        <v>26</v>
      </c>
      <c r="E1415" s="1" t="s">
        <v>41</v>
      </c>
    </row>
    <row r="1416" spans="1:5" ht="18" x14ac:dyDescent="0.35">
      <c r="A1416" s="1" t="s">
        <v>1440</v>
      </c>
      <c r="B1416" s="1">
        <v>30</v>
      </c>
      <c r="C1416" s="1" t="s">
        <v>35</v>
      </c>
      <c r="D1416" s="1" t="s">
        <v>35</v>
      </c>
      <c r="E1416" s="1" t="s">
        <v>46</v>
      </c>
    </row>
    <row r="1417" spans="1:5" ht="18" x14ac:dyDescent="0.35">
      <c r="A1417" s="1" t="s">
        <v>1441</v>
      </c>
      <c r="B1417" s="1">
        <v>29</v>
      </c>
      <c r="C1417" s="1" t="s">
        <v>26</v>
      </c>
      <c r="D1417" s="1" t="s">
        <v>35</v>
      </c>
      <c r="E1417" s="1" t="s">
        <v>36</v>
      </c>
    </row>
    <row r="1418" spans="1:5" ht="18" x14ac:dyDescent="0.35">
      <c r="A1418" s="1" t="s">
        <v>1442</v>
      </c>
      <c r="B1418" s="1">
        <v>34</v>
      </c>
      <c r="C1418" s="1" t="s">
        <v>26</v>
      </c>
      <c r="D1418" s="1" t="s">
        <v>35</v>
      </c>
      <c r="E1418" s="1" t="s">
        <v>46</v>
      </c>
    </row>
    <row r="1419" spans="1:5" ht="18" x14ac:dyDescent="0.35">
      <c r="A1419" s="1" t="s">
        <v>1443</v>
      </c>
      <c r="B1419" s="1">
        <v>9</v>
      </c>
      <c r="C1419" s="1" t="s">
        <v>35</v>
      </c>
      <c r="D1419" s="1" t="s">
        <v>26</v>
      </c>
      <c r="E1419" s="1" t="s">
        <v>41</v>
      </c>
    </row>
    <row r="1420" spans="1:5" ht="18" x14ac:dyDescent="0.35">
      <c r="A1420" s="1" t="s">
        <v>1444</v>
      </c>
      <c r="B1420" s="1">
        <v>45</v>
      </c>
      <c r="C1420" s="1" t="s">
        <v>35</v>
      </c>
      <c r="D1420" s="1" t="s">
        <v>35</v>
      </c>
      <c r="E1420" s="1" t="s">
        <v>41</v>
      </c>
    </row>
    <row r="1421" spans="1:5" ht="18" x14ac:dyDescent="0.35">
      <c r="A1421" s="1" t="s">
        <v>1445</v>
      </c>
      <c r="B1421" s="1">
        <v>16</v>
      </c>
      <c r="C1421" s="1" t="s">
        <v>35</v>
      </c>
      <c r="D1421" s="1" t="s">
        <v>26</v>
      </c>
      <c r="E1421" s="1" t="s">
        <v>46</v>
      </c>
    </row>
    <row r="1422" spans="1:5" ht="18" x14ac:dyDescent="0.35">
      <c r="A1422" s="2" t="s">
        <v>1446</v>
      </c>
      <c r="B1422" s="1">
        <v>46</v>
      </c>
      <c r="C1422" s="1" t="s">
        <v>35</v>
      </c>
      <c r="D1422" s="1" t="s">
        <v>26</v>
      </c>
      <c r="E1422" s="1" t="s">
        <v>36</v>
      </c>
    </row>
    <row r="1423" spans="1:5" ht="18" x14ac:dyDescent="0.35">
      <c r="A1423" s="1" t="s">
        <v>1447</v>
      </c>
      <c r="B1423" s="1">
        <v>33</v>
      </c>
      <c r="C1423" s="1" t="s">
        <v>26</v>
      </c>
      <c r="D1423" s="1" t="s">
        <v>26</v>
      </c>
      <c r="E1423" s="1" t="s">
        <v>36</v>
      </c>
    </row>
    <row r="1424" spans="1:5" ht="18" x14ac:dyDescent="0.35">
      <c r="A1424" s="1" t="s">
        <v>1448</v>
      </c>
      <c r="B1424" s="1">
        <v>12</v>
      </c>
      <c r="C1424" s="1" t="s">
        <v>35</v>
      </c>
      <c r="D1424" s="1" t="s">
        <v>35</v>
      </c>
      <c r="E1424" s="1" t="s">
        <v>27</v>
      </c>
    </row>
    <row r="1425" spans="1:5" ht="18" x14ac:dyDescent="0.35">
      <c r="A1425" s="1" t="s">
        <v>1449</v>
      </c>
      <c r="B1425" s="1">
        <v>46</v>
      </c>
      <c r="C1425" s="1" t="s">
        <v>26</v>
      </c>
      <c r="D1425" s="1" t="s">
        <v>26</v>
      </c>
      <c r="E1425" s="1" t="s">
        <v>46</v>
      </c>
    </row>
    <row r="1426" spans="1:5" ht="18" x14ac:dyDescent="0.35">
      <c r="A1426" s="1" t="s">
        <v>1450</v>
      </c>
      <c r="B1426" s="1">
        <v>25</v>
      </c>
      <c r="C1426" s="1" t="s">
        <v>35</v>
      </c>
      <c r="D1426" s="1" t="s">
        <v>35</v>
      </c>
      <c r="E1426" s="1" t="s">
        <v>46</v>
      </c>
    </row>
    <row r="1427" spans="1:5" ht="18" x14ac:dyDescent="0.35">
      <c r="A1427" s="1" t="s">
        <v>1451</v>
      </c>
      <c r="B1427" s="1">
        <v>30</v>
      </c>
      <c r="C1427" s="1" t="s">
        <v>26</v>
      </c>
      <c r="D1427" s="1" t="s">
        <v>35</v>
      </c>
      <c r="E1427" s="1" t="s">
        <v>41</v>
      </c>
    </row>
    <row r="1428" spans="1:5" ht="18" x14ac:dyDescent="0.35">
      <c r="A1428" s="1" t="s">
        <v>1452</v>
      </c>
      <c r="B1428" s="1">
        <v>12</v>
      </c>
      <c r="C1428" s="1" t="s">
        <v>26</v>
      </c>
      <c r="D1428" s="1" t="s">
        <v>26</v>
      </c>
      <c r="E1428" s="1" t="s">
        <v>41</v>
      </c>
    </row>
    <row r="1429" spans="1:5" ht="18" x14ac:dyDescent="0.35">
      <c r="A1429" s="1" t="s">
        <v>1453</v>
      </c>
      <c r="B1429" s="1">
        <v>11</v>
      </c>
      <c r="C1429" s="1" t="s">
        <v>35</v>
      </c>
      <c r="D1429" s="1" t="s">
        <v>35</v>
      </c>
      <c r="E1429" s="1" t="s">
        <v>36</v>
      </c>
    </row>
    <row r="1430" spans="1:5" ht="18" x14ac:dyDescent="0.35">
      <c r="A1430" s="1" t="s">
        <v>1454</v>
      </c>
      <c r="B1430" s="1">
        <v>30</v>
      </c>
      <c r="C1430" s="1" t="s">
        <v>35</v>
      </c>
      <c r="D1430" s="1" t="s">
        <v>26</v>
      </c>
      <c r="E1430" s="1" t="s">
        <v>41</v>
      </c>
    </row>
    <row r="1431" spans="1:5" ht="18" x14ac:dyDescent="0.35">
      <c r="A1431" s="1" t="s">
        <v>1455</v>
      </c>
      <c r="B1431" s="1">
        <v>9</v>
      </c>
      <c r="C1431" s="1" t="s">
        <v>26</v>
      </c>
      <c r="D1431" s="1" t="s">
        <v>26</v>
      </c>
      <c r="E1431" s="1" t="s">
        <v>36</v>
      </c>
    </row>
    <row r="1432" spans="1:5" ht="18" x14ac:dyDescent="0.35">
      <c r="A1432" s="1" t="s">
        <v>1456</v>
      </c>
      <c r="B1432" s="1">
        <v>8</v>
      </c>
      <c r="C1432" s="1" t="s">
        <v>35</v>
      </c>
      <c r="D1432" s="1" t="s">
        <v>35</v>
      </c>
      <c r="E1432" s="1" t="s">
        <v>46</v>
      </c>
    </row>
    <row r="1433" spans="1:5" ht="18" x14ac:dyDescent="0.35">
      <c r="A1433" s="1">
        <v>18794136</v>
      </c>
      <c r="B1433" s="1">
        <v>26</v>
      </c>
      <c r="C1433" s="1" t="s">
        <v>35</v>
      </c>
      <c r="D1433" s="1" t="s">
        <v>35</v>
      </c>
      <c r="E1433" s="1" t="s">
        <v>36</v>
      </c>
    </row>
    <row r="1434" spans="1:5" ht="18" x14ac:dyDescent="0.35">
      <c r="A1434" s="1" t="s">
        <v>1457</v>
      </c>
      <c r="B1434" s="1">
        <v>37</v>
      </c>
      <c r="C1434" s="1" t="s">
        <v>35</v>
      </c>
      <c r="D1434" s="1" t="s">
        <v>26</v>
      </c>
      <c r="E1434" s="1" t="s">
        <v>46</v>
      </c>
    </row>
    <row r="1435" spans="1:5" ht="18" x14ac:dyDescent="0.35">
      <c r="A1435" s="1" t="s">
        <v>1458</v>
      </c>
      <c r="B1435" s="1">
        <v>50</v>
      </c>
      <c r="C1435" s="1" t="s">
        <v>26</v>
      </c>
      <c r="D1435" s="1" t="s">
        <v>26</v>
      </c>
      <c r="E1435" s="1" t="s">
        <v>36</v>
      </c>
    </row>
    <row r="1436" spans="1:5" ht="18" x14ac:dyDescent="0.35">
      <c r="A1436" s="1" t="s">
        <v>1459</v>
      </c>
      <c r="B1436" s="1">
        <v>29</v>
      </c>
      <c r="C1436" s="1" t="s">
        <v>35</v>
      </c>
      <c r="D1436" s="1" t="s">
        <v>35</v>
      </c>
      <c r="E1436" s="1" t="s">
        <v>36</v>
      </c>
    </row>
    <row r="1437" spans="1:5" ht="18" x14ac:dyDescent="0.35">
      <c r="A1437" s="1" t="s">
        <v>1460</v>
      </c>
      <c r="B1437" s="1">
        <v>5</v>
      </c>
      <c r="C1437" s="1" t="s">
        <v>35</v>
      </c>
      <c r="D1437" s="1" t="s">
        <v>26</v>
      </c>
      <c r="E1437" s="1" t="s">
        <v>46</v>
      </c>
    </row>
    <row r="1438" spans="1:5" ht="18" x14ac:dyDescent="0.35">
      <c r="A1438" s="1" t="s">
        <v>1461</v>
      </c>
      <c r="B1438" s="1">
        <v>14</v>
      </c>
      <c r="C1438" s="1" t="s">
        <v>35</v>
      </c>
      <c r="D1438" s="1" t="s">
        <v>26</v>
      </c>
      <c r="E1438" s="1" t="s">
        <v>41</v>
      </c>
    </row>
    <row r="1439" spans="1:5" ht="18" x14ac:dyDescent="0.35">
      <c r="A1439" s="1" t="s">
        <v>1462</v>
      </c>
      <c r="B1439" s="1">
        <v>40</v>
      </c>
      <c r="C1439" s="1" t="s">
        <v>35</v>
      </c>
      <c r="D1439" s="1" t="s">
        <v>26</v>
      </c>
      <c r="E1439" s="1" t="s">
        <v>36</v>
      </c>
    </row>
    <row r="1440" spans="1:5" ht="18" x14ac:dyDescent="0.35">
      <c r="A1440" s="1" t="s">
        <v>1463</v>
      </c>
      <c r="B1440" s="1">
        <v>35</v>
      </c>
      <c r="C1440" s="1" t="s">
        <v>35</v>
      </c>
      <c r="D1440" s="1" t="s">
        <v>35</v>
      </c>
      <c r="E1440" s="1" t="s">
        <v>46</v>
      </c>
    </row>
    <row r="1441" spans="1:5" ht="18" x14ac:dyDescent="0.35">
      <c r="A1441" s="1" t="s">
        <v>1464</v>
      </c>
      <c r="B1441" s="1">
        <v>16</v>
      </c>
      <c r="C1441" s="1" t="s">
        <v>26</v>
      </c>
      <c r="D1441" s="1" t="s">
        <v>35</v>
      </c>
      <c r="E1441" s="1" t="s">
        <v>46</v>
      </c>
    </row>
    <row r="1442" spans="1:5" ht="18" x14ac:dyDescent="0.35">
      <c r="A1442" s="1" t="s">
        <v>1465</v>
      </c>
      <c r="B1442" s="1">
        <v>15</v>
      </c>
      <c r="C1442" s="1" t="s">
        <v>35</v>
      </c>
      <c r="D1442" s="1" t="s">
        <v>35</v>
      </c>
      <c r="E1442" s="1" t="s">
        <v>36</v>
      </c>
    </row>
    <row r="1443" spans="1:5" ht="18" x14ac:dyDescent="0.35">
      <c r="A1443" s="1" t="s">
        <v>1466</v>
      </c>
      <c r="B1443" s="1">
        <v>39</v>
      </c>
      <c r="C1443" s="1" t="s">
        <v>26</v>
      </c>
      <c r="D1443" s="1" t="s">
        <v>35</v>
      </c>
      <c r="E1443" s="1" t="s">
        <v>36</v>
      </c>
    </row>
    <row r="1444" spans="1:5" ht="18" x14ac:dyDescent="0.35">
      <c r="A1444" s="1" t="s">
        <v>1467</v>
      </c>
      <c r="B1444" s="1">
        <v>11</v>
      </c>
      <c r="C1444" s="1" t="s">
        <v>35</v>
      </c>
      <c r="D1444" s="1" t="s">
        <v>35</v>
      </c>
      <c r="E1444" s="1" t="s">
        <v>41</v>
      </c>
    </row>
    <row r="1445" spans="1:5" ht="18" x14ac:dyDescent="0.35">
      <c r="A1445" s="1" t="s">
        <v>1468</v>
      </c>
      <c r="B1445" s="1">
        <v>18</v>
      </c>
      <c r="C1445" s="1" t="s">
        <v>26</v>
      </c>
      <c r="D1445" s="1" t="s">
        <v>26</v>
      </c>
      <c r="E1445" s="1" t="s">
        <v>36</v>
      </c>
    </row>
    <row r="1446" spans="1:5" ht="18" x14ac:dyDescent="0.35">
      <c r="A1446" s="1" t="s">
        <v>1469</v>
      </c>
      <c r="B1446" s="1">
        <v>26</v>
      </c>
      <c r="C1446" s="1" t="s">
        <v>26</v>
      </c>
      <c r="D1446" s="1" t="s">
        <v>26</v>
      </c>
      <c r="E1446" s="1" t="s">
        <v>27</v>
      </c>
    </row>
    <row r="1447" spans="1:5" ht="18" x14ac:dyDescent="0.35">
      <c r="A1447" s="1" t="s">
        <v>1470</v>
      </c>
      <c r="B1447" s="1">
        <v>56</v>
      </c>
      <c r="C1447" s="1" t="s">
        <v>26</v>
      </c>
      <c r="D1447" s="1" t="s">
        <v>26</v>
      </c>
      <c r="E1447" s="1" t="s">
        <v>27</v>
      </c>
    </row>
    <row r="1448" spans="1:5" ht="18" x14ac:dyDescent="0.35">
      <c r="A1448" s="1" t="s">
        <v>1471</v>
      </c>
      <c r="B1448" s="1">
        <v>52</v>
      </c>
      <c r="C1448" s="1" t="s">
        <v>26</v>
      </c>
      <c r="D1448" s="1" t="s">
        <v>35</v>
      </c>
      <c r="E1448" s="1" t="s">
        <v>41</v>
      </c>
    </row>
    <row r="1449" spans="1:5" ht="18" x14ac:dyDescent="0.35">
      <c r="A1449" s="1" t="s">
        <v>1472</v>
      </c>
      <c r="B1449" s="1">
        <v>24</v>
      </c>
      <c r="C1449" s="1" t="s">
        <v>26</v>
      </c>
      <c r="D1449" s="1" t="s">
        <v>26</v>
      </c>
      <c r="E1449" s="1" t="s">
        <v>27</v>
      </c>
    </row>
    <row r="1450" spans="1:5" ht="18" x14ac:dyDescent="0.35">
      <c r="A1450" s="1" t="s">
        <v>1473</v>
      </c>
      <c r="B1450" s="1">
        <v>11</v>
      </c>
      <c r="C1450" s="1" t="s">
        <v>26</v>
      </c>
      <c r="D1450" s="1" t="s">
        <v>26</v>
      </c>
      <c r="E1450" s="1" t="s">
        <v>41</v>
      </c>
    </row>
    <row r="1451" spans="1:5" ht="18" x14ac:dyDescent="0.35">
      <c r="A1451" s="1" t="s">
        <v>1474</v>
      </c>
      <c r="B1451" s="1">
        <v>20</v>
      </c>
      <c r="C1451" s="1" t="s">
        <v>26</v>
      </c>
      <c r="D1451" s="1" t="s">
        <v>35</v>
      </c>
      <c r="E1451" s="1" t="s">
        <v>41</v>
      </c>
    </row>
    <row r="1452" spans="1:5" ht="18" x14ac:dyDescent="0.35">
      <c r="A1452" s="1" t="s">
        <v>1475</v>
      </c>
      <c r="B1452" s="1">
        <v>49</v>
      </c>
      <c r="C1452" s="1" t="s">
        <v>35</v>
      </c>
      <c r="D1452" s="1" t="s">
        <v>26</v>
      </c>
      <c r="E1452" s="1" t="s">
        <v>46</v>
      </c>
    </row>
    <row r="1453" spans="1:5" ht="18" x14ac:dyDescent="0.35">
      <c r="A1453" s="1" t="s">
        <v>1476</v>
      </c>
      <c r="B1453" s="1">
        <v>14</v>
      </c>
      <c r="C1453" s="1" t="s">
        <v>26</v>
      </c>
      <c r="D1453" s="1" t="s">
        <v>26</v>
      </c>
      <c r="E1453" s="1" t="s">
        <v>27</v>
      </c>
    </row>
    <row r="1454" spans="1:5" ht="18" x14ac:dyDescent="0.35">
      <c r="A1454" s="1" t="s">
        <v>1477</v>
      </c>
      <c r="B1454" s="1">
        <v>54</v>
      </c>
      <c r="C1454" s="1" t="s">
        <v>26</v>
      </c>
      <c r="D1454" s="1" t="s">
        <v>35</v>
      </c>
      <c r="E1454" s="1" t="s">
        <v>27</v>
      </c>
    </row>
    <row r="1455" spans="1:5" ht="18" x14ac:dyDescent="0.35">
      <c r="A1455" s="1" t="s">
        <v>1478</v>
      </c>
      <c r="B1455" s="1">
        <v>15</v>
      </c>
      <c r="C1455" s="1" t="s">
        <v>26</v>
      </c>
      <c r="D1455" s="1" t="s">
        <v>26</v>
      </c>
      <c r="E1455" s="1" t="s">
        <v>41</v>
      </c>
    </row>
    <row r="1456" spans="1:5" ht="18" x14ac:dyDescent="0.35">
      <c r="A1456" s="1" t="s">
        <v>1479</v>
      </c>
      <c r="B1456" s="1">
        <v>54</v>
      </c>
      <c r="C1456" s="1" t="s">
        <v>26</v>
      </c>
      <c r="D1456" s="1" t="s">
        <v>35</v>
      </c>
      <c r="E1456" s="1" t="s">
        <v>27</v>
      </c>
    </row>
    <row r="1457" spans="1:5" ht="18" x14ac:dyDescent="0.35">
      <c r="A1457" s="1" t="s">
        <v>1480</v>
      </c>
      <c r="B1457" s="1">
        <v>14</v>
      </c>
      <c r="C1457" s="1" t="s">
        <v>26</v>
      </c>
      <c r="D1457" s="1" t="s">
        <v>26</v>
      </c>
      <c r="E1457" s="1" t="s">
        <v>36</v>
      </c>
    </row>
    <row r="1458" spans="1:5" ht="18" x14ac:dyDescent="0.35">
      <c r="A1458" s="1" t="s">
        <v>1481</v>
      </c>
      <c r="B1458" s="1">
        <v>40</v>
      </c>
      <c r="C1458" s="1" t="s">
        <v>35</v>
      </c>
      <c r="D1458" s="1" t="s">
        <v>35</v>
      </c>
      <c r="E1458" s="1" t="s">
        <v>27</v>
      </c>
    </row>
    <row r="1459" spans="1:5" ht="18" x14ac:dyDescent="0.35">
      <c r="A1459" s="1" t="s">
        <v>1482</v>
      </c>
      <c r="B1459" s="1">
        <v>21</v>
      </c>
      <c r="C1459" s="1" t="s">
        <v>35</v>
      </c>
      <c r="D1459" s="1" t="s">
        <v>26</v>
      </c>
      <c r="E1459" s="1" t="s">
        <v>41</v>
      </c>
    </row>
    <row r="1460" spans="1:5" ht="18" x14ac:dyDescent="0.35">
      <c r="A1460" s="1" t="s">
        <v>1483</v>
      </c>
      <c r="B1460" s="1">
        <v>56</v>
      </c>
      <c r="C1460" s="1" t="s">
        <v>35</v>
      </c>
      <c r="D1460" s="1" t="s">
        <v>26</v>
      </c>
      <c r="E1460" s="1" t="s">
        <v>46</v>
      </c>
    </row>
    <row r="1461" spans="1:5" ht="18" x14ac:dyDescent="0.35">
      <c r="A1461" s="1" t="s">
        <v>1484</v>
      </c>
      <c r="B1461" s="1">
        <v>43</v>
      </c>
      <c r="C1461" s="1" t="s">
        <v>26</v>
      </c>
      <c r="D1461" s="1" t="s">
        <v>35</v>
      </c>
      <c r="E1461" s="1" t="s">
        <v>27</v>
      </c>
    </row>
    <row r="1462" spans="1:5" ht="18" x14ac:dyDescent="0.35">
      <c r="A1462" s="1" t="s">
        <v>1485</v>
      </c>
      <c r="B1462" s="1">
        <v>6</v>
      </c>
      <c r="C1462" s="1" t="s">
        <v>26</v>
      </c>
      <c r="D1462" s="1" t="s">
        <v>35</v>
      </c>
      <c r="E1462" s="1" t="s">
        <v>41</v>
      </c>
    </row>
    <row r="1463" spans="1:5" ht="18" x14ac:dyDescent="0.35">
      <c r="A1463" s="1" t="s">
        <v>1486</v>
      </c>
      <c r="B1463" s="1">
        <v>27</v>
      </c>
      <c r="C1463" s="1" t="s">
        <v>26</v>
      </c>
      <c r="D1463" s="1" t="s">
        <v>35</v>
      </c>
      <c r="E1463" s="1" t="s">
        <v>41</v>
      </c>
    </row>
    <row r="1464" spans="1:5" ht="18" x14ac:dyDescent="0.35">
      <c r="A1464" s="1" t="s">
        <v>1487</v>
      </c>
      <c r="B1464" s="1">
        <v>55</v>
      </c>
      <c r="C1464" s="1" t="s">
        <v>26</v>
      </c>
      <c r="D1464" s="1" t="s">
        <v>35</v>
      </c>
      <c r="E1464" s="1" t="s">
        <v>46</v>
      </c>
    </row>
    <row r="1465" spans="1:5" ht="18" x14ac:dyDescent="0.35">
      <c r="A1465" s="1" t="s">
        <v>1488</v>
      </c>
      <c r="B1465" s="1">
        <v>39</v>
      </c>
      <c r="C1465" s="1" t="s">
        <v>26</v>
      </c>
      <c r="D1465" s="1" t="s">
        <v>26</v>
      </c>
      <c r="E1465" s="1" t="s">
        <v>46</v>
      </c>
    </row>
    <row r="1466" spans="1:5" ht="18" x14ac:dyDescent="0.35">
      <c r="A1466" s="1" t="s">
        <v>1489</v>
      </c>
      <c r="B1466" s="1">
        <v>19</v>
      </c>
      <c r="C1466" s="1" t="s">
        <v>26</v>
      </c>
      <c r="D1466" s="1" t="s">
        <v>26</v>
      </c>
      <c r="E1466" s="1" t="s">
        <v>41</v>
      </c>
    </row>
    <row r="1467" spans="1:5" ht="18" x14ac:dyDescent="0.35">
      <c r="A1467" s="1" t="s">
        <v>1490</v>
      </c>
      <c r="B1467" s="1">
        <v>24</v>
      </c>
      <c r="C1467" s="1" t="s">
        <v>35</v>
      </c>
      <c r="D1467" s="1" t="s">
        <v>35</v>
      </c>
      <c r="E1467" s="1" t="s">
        <v>36</v>
      </c>
    </row>
    <row r="1468" spans="1:5" ht="18" x14ac:dyDescent="0.35">
      <c r="A1468" s="1" t="s">
        <v>1491</v>
      </c>
      <c r="B1468" s="1">
        <v>46</v>
      </c>
      <c r="C1468" s="1" t="s">
        <v>26</v>
      </c>
      <c r="D1468" s="1" t="s">
        <v>35</v>
      </c>
      <c r="E1468" s="1" t="s">
        <v>41</v>
      </c>
    </row>
    <row r="1469" spans="1:5" ht="18" x14ac:dyDescent="0.35">
      <c r="A1469" s="1" t="s">
        <v>1492</v>
      </c>
      <c r="B1469" s="1">
        <v>38</v>
      </c>
      <c r="C1469" s="1" t="s">
        <v>35</v>
      </c>
      <c r="D1469" s="1" t="s">
        <v>35</v>
      </c>
      <c r="E1469" s="1" t="s">
        <v>27</v>
      </c>
    </row>
    <row r="1470" spans="1:5" ht="18" x14ac:dyDescent="0.35">
      <c r="A1470" s="1" t="s">
        <v>1493</v>
      </c>
      <c r="B1470" s="1">
        <v>46</v>
      </c>
      <c r="C1470" s="1" t="s">
        <v>26</v>
      </c>
      <c r="D1470" s="1" t="s">
        <v>35</v>
      </c>
      <c r="E1470" s="1" t="s">
        <v>27</v>
      </c>
    </row>
    <row r="1471" spans="1:5" ht="18" x14ac:dyDescent="0.35">
      <c r="A1471" s="2">
        <v>394000000000</v>
      </c>
      <c r="B1471" s="1">
        <v>16</v>
      </c>
      <c r="C1471" s="1" t="s">
        <v>35</v>
      </c>
      <c r="D1471" s="1" t="s">
        <v>35</v>
      </c>
      <c r="E1471" s="1" t="s">
        <v>27</v>
      </c>
    </row>
    <row r="1472" spans="1:5" ht="18" x14ac:dyDescent="0.35">
      <c r="A1472" s="1" t="s">
        <v>1494</v>
      </c>
      <c r="B1472" s="1">
        <v>41</v>
      </c>
      <c r="C1472" s="1" t="s">
        <v>26</v>
      </c>
      <c r="D1472" s="1" t="s">
        <v>26</v>
      </c>
      <c r="E1472" s="1" t="s">
        <v>27</v>
      </c>
    </row>
    <row r="1473" spans="1:5" ht="18" x14ac:dyDescent="0.35">
      <c r="A1473" s="1" t="s">
        <v>1495</v>
      </c>
      <c r="B1473" s="1">
        <v>52</v>
      </c>
      <c r="C1473" s="1" t="s">
        <v>35</v>
      </c>
      <c r="D1473" s="1" t="s">
        <v>26</v>
      </c>
      <c r="E1473" s="1" t="s">
        <v>27</v>
      </c>
    </row>
    <row r="1474" spans="1:5" ht="18" x14ac:dyDescent="0.35">
      <c r="A1474" s="2" t="s">
        <v>1496</v>
      </c>
      <c r="B1474" s="1">
        <v>42</v>
      </c>
      <c r="C1474" s="1" t="s">
        <v>35</v>
      </c>
      <c r="D1474" s="1" t="s">
        <v>35</v>
      </c>
      <c r="E1474" s="1" t="s">
        <v>27</v>
      </c>
    </row>
    <row r="1475" spans="1:5" ht="18" x14ac:dyDescent="0.35">
      <c r="A1475" s="1" t="s">
        <v>1497</v>
      </c>
      <c r="B1475" s="1">
        <v>59</v>
      </c>
      <c r="C1475" s="1" t="s">
        <v>26</v>
      </c>
      <c r="D1475" s="1" t="s">
        <v>35</v>
      </c>
      <c r="E1475" s="1" t="s">
        <v>36</v>
      </c>
    </row>
    <row r="1476" spans="1:5" ht="18" x14ac:dyDescent="0.35">
      <c r="A1476" s="1" t="s">
        <v>1498</v>
      </c>
      <c r="B1476" s="1">
        <v>47</v>
      </c>
      <c r="C1476" s="1" t="s">
        <v>26</v>
      </c>
      <c r="D1476" s="1" t="s">
        <v>26</v>
      </c>
      <c r="E1476" s="1" t="s">
        <v>46</v>
      </c>
    </row>
    <row r="1477" spans="1:5" ht="18" x14ac:dyDescent="0.35">
      <c r="A1477" s="1" t="s">
        <v>1499</v>
      </c>
      <c r="B1477" s="1">
        <v>40</v>
      </c>
      <c r="C1477" s="1" t="s">
        <v>26</v>
      </c>
      <c r="D1477" s="1" t="s">
        <v>26</v>
      </c>
      <c r="E1477" s="1" t="s">
        <v>27</v>
      </c>
    </row>
    <row r="1478" spans="1:5" ht="18" x14ac:dyDescent="0.35">
      <c r="A1478" s="2">
        <v>386000000</v>
      </c>
      <c r="B1478" s="1">
        <v>10</v>
      </c>
      <c r="C1478" s="1" t="s">
        <v>26</v>
      </c>
      <c r="D1478" s="1" t="s">
        <v>26</v>
      </c>
      <c r="E1478" s="1" t="s">
        <v>27</v>
      </c>
    </row>
    <row r="1479" spans="1:5" ht="18" x14ac:dyDescent="0.35">
      <c r="A1479" s="1" t="s">
        <v>1500</v>
      </c>
      <c r="B1479" s="1">
        <v>14</v>
      </c>
      <c r="C1479" s="1" t="s">
        <v>35</v>
      </c>
      <c r="D1479" s="1" t="s">
        <v>26</v>
      </c>
      <c r="E1479" s="1" t="s">
        <v>46</v>
      </c>
    </row>
    <row r="1480" spans="1:5" ht="18" x14ac:dyDescent="0.35">
      <c r="A1480" s="1" t="s">
        <v>1501</v>
      </c>
      <c r="B1480" s="1">
        <v>6</v>
      </c>
      <c r="C1480" s="1" t="s">
        <v>35</v>
      </c>
      <c r="D1480" s="1" t="s">
        <v>26</v>
      </c>
      <c r="E1480" s="1" t="s">
        <v>46</v>
      </c>
    </row>
    <row r="1481" spans="1:5" ht="18" x14ac:dyDescent="0.35">
      <c r="A1481" s="1" t="s">
        <v>1502</v>
      </c>
      <c r="B1481" s="1">
        <v>18</v>
      </c>
      <c r="C1481" s="1" t="s">
        <v>26</v>
      </c>
      <c r="D1481" s="1" t="s">
        <v>35</v>
      </c>
      <c r="E1481" s="1" t="s">
        <v>36</v>
      </c>
    </row>
    <row r="1482" spans="1:5" ht="18" x14ac:dyDescent="0.35">
      <c r="A1482" s="1" t="s">
        <v>1503</v>
      </c>
      <c r="B1482" s="1">
        <v>9</v>
      </c>
      <c r="C1482" s="1" t="s">
        <v>35</v>
      </c>
      <c r="D1482" s="1" t="s">
        <v>35</v>
      </c>
      <c r="E1482" s="1" t="s">
        <v>41</v>
      </c>
    </row>
    <row r="1483" spans="1:5" ht="18" x14ac:dyDescent="0.35">
      <c r="A1483" s="1" t="s">
        <v>1504</v>
      </c>
      <c r="B1483" s="1">
        <v>11</v>
      </c>
      <c r="C1483" s="1" t="s">
        <v>35</v>
      </c>
      <c r="D1483" s="1" t="s">
        <v>26</v>
      </c>
      <c r="E1483" s="1" t="s">
        <v>41</v>
      </c>
    </row>
    <row r="1484" spans="1:5" ht="18" x14ac:dyDescent="0.35">
      <c r="A1484" s="1" t="s">
        <v>1505</v>
      </c>
      <c r="B1484" s="1">
        <v>43</v>
      </c>
      <c r="C1484" s="1" t="s">
        <v>26</v>
      </c>
      <c r="D1484" s="1" t="s">
        <v>35</v>
      </c>
      <c r="E1484" s="1" t="s">
        <v>41</v>
      </c>
    </row>
    <row r="1485" spans="1:5" ht="18" x14ac:dyDescent="0.35">
      <c r="A1485" s="1" t="s">
        <v>1506</v>
      </c>
      <c r="B1485" s="1">
        <v>8</v>
      </c>
      <c r="C1485" s="1" t="s">
        <v>26</v>
      </c>
      <c r="D1485" s="1" t="s">
        <v>35</v>
      </c>
      <c r="E1485" s="1" t="s">
        <v>36</v>
      </c>
    </row>
    <row r="1486" spans="1:5" ht="18" x14ac:dyDescent="0.35">
      <c r="A1486" s="1" t="s">
        <v>1507</v>
      </c>
      <c r="B1486" s="1">
        <v>41</v>
      </c>
      <c r="C1486" s="1" t="s">
        <v>35</v>
      </c>
      <c r="D1486" s="1" t="s">
        <v>26</v>
      </c>
      <c r="E1486" s="1" t="s">
        <v>46</v>
      </c>
    </row>
    <row r="1487" spans="1:5" ht="18" x14ac:dyDescent="0.35">
      <c r="A1487" s="1" t="s">
        <v>1508</v>
      </c>
      <c r="B1487" s="1">
        <v>60</v>
      </c>
      <c r="C1487" s="1" t="s">
        <v>35</v>
      </c>
      <c r="D1487" s="1" t="s">
        <v>35</v>
      </c>
      <c r="E1487" s="1" t="s">
        <v>41</v>
      </c>
    </row>
    <row r="1488" spans="1:5" ht="18" x14ac:dyDescent="0.35">
      <c r="A1488" s="1" t="s">
        <v>1509</v>
      </c>
      <c r="B1488" s="1">
        <v>57</v>
      </c>
      <c r="C1488" s="1" t="s">
        <v>35</v>
      </c>
      <c r="D1488" s="1" t="s">
        <v>26</v>
      </c>
      <c r="E1488" s="1" t="s">
        <v>41</v>
      </c>
    </row>
    <row r="1489" spans="1:5" ht="18" x14ac:dyDescent="0.35">
      <c r="A1489" s="1" t="s">
        <v>1510</v>
      </c>
      <c r="B1489" s="1">
        <v>14</v>
      </c>
      <c r="C1489" s="1" t="s">
        <v>26</v>
      </c>
      <c r="D1489" s="1" t="s">
        <v>35</v>
      </c>
      <c r="E1489" s="1" t="s">
        <v>27</v>
      </c>
    </row>
    <row r="1490" spans="1:5" ht="18" x14ac:dyDescent="0.35">
      <c r="A1490" s="1" t="s">
        <v>1511</v>
      </c>
      <c r="B1490" s="1">
        <v>30</v>
      </c>
      <c r="C1490" s="1" t="s">
        <v>26</v>
      </c>
      <c r="D1490" s="1" t="s">
        <v>26</v>
      </c>
      <c r="E1490" s="1" t="s">
        <v>41</v>
      </c>
    </row>
    <row r="1491" spans="1:5" ht="18" x14ac:dyDescent="0.35">
      <c r="A1491" s="1" t="s">
        <v>1512</v>
      </c>
      <c r="B1491" s="1">
        <v>22</v>
      </c>
      <c r="C1491" s="1" t="s">
        <v>26</v>
      </c>
      <c r="D1491" s="1" t="s">
        <v>35</v>
      </c>
      <c r="E1491" s="1" t="s">
        <v>27</v>
      </c>
    </row>
    <row r="1492" spans="1:5" ht="18" x14ac:dyDescent="0.35">
      <c r="A1492" s="1" t="s">
        <v>1513</v>
      </c>
      <c r="B1492" s="1">
        <v>51</v>
      </c>
      <c r="C1492" s="1" t="s">
        <v>35</v>
      </c>
      <c r="D1492" s="1" t="s">
        <v>35</v>
      </c>
      <c r="E1492" s="1" t="s">
        <v>36</v>
      </c>
    </row>
    <row r="1493" spans="1:5" ht="18" x14ac:dyDescent="0.35">
      <c r="A1493" s="1" t="s">
        <v>1514</v>
      </c>
      <c r="B1493" s="1">
        <v>60</v>
      </c>
      <c r="C1493" s="1" t="s">
        <v>35</v>
      </c>
      <c r="D1493" s="1" t="s">
        <v>35</v>
      </c>
      <c r="E1493" s="1" t="s">
        <v>41</v>
      </c>
    </row>
    <row r="1494" spans="1:5" ht="18" x14ac:dyDescent="0.35">
      <c r="A1494" s="1" t="s">
        <v>1515</v>
      </c>
      <c r="B1494" s="1">
        <v>37</v>
      </c>
      <c r="C1494" s="1" t="s">
        <v>26</v>
      </c>
      <c r="D1494" s="1" t="s">
        <v>26</v>
      </c>
      <c r="E1494" s="1" t="s">
        <v>41</v>
      </c>
    </row>
    <row r="1495" spans="1:5" ht="18" x14ac:dyDescent="0.35">
      <c r="A1495" s="1" t="s">
        <v>1516</v>
      </c>
      <c r="B1495" s="1">
        <v>36</v>
      </c>
      <c r="C1495" s="1" t="s">
        <v>26</v>
      </c>
      <c r="D1495" s="1" t="s">
        <v>26</v>
      </c>
      <c r="E1495" s="1" t="s">
        <v>46</v>
      </c>
    </row>
    <row r="1496" spans="1:5" ht="18" x14ac:dyDescent="0.35">
      <c r="A1496" s="1" t="s">
        <v>1517</v>
      </c>
      <c r="B1496" s="1">
        <v>8</v>
      </c>
      <c r="C1496" s="1" t="s">
        <v>26</v>
      </c>
      <c r="D1496" s="1" t="s">
        <v>26</v>
      </c>
      <c r="E1496" s="1" t="s">
        <v>41</v>
      </c>
    </row>
    <row r="1497" spans="1:5" ht="18" x14ac:dyDescent="0.35">
      <c r="A1497" s="1" t="s">
        <v>1518</v>
      </c>
      <c r="B1497" s="1">
        <v>42</v>
      </c>
      <c r="C1497" s="1" t="s">
        <v>26</v>
      </c>
      <c r="D1497" s="1" t="s">
        <v>35</v>
      </c>
      <c r="E1497" s="1" t="s">
        <v>36</v>
      </c>
    </row>
    <row r="1498" spans="1:5" ht="18" x14ac:dyDescent="0.35">
      <c r="A1498" s="1" t="s">
        <v>1519</v>
      </c>
      <c r="B1498" s="1">
        <v>27</v>
      </c>
      <c r="C1498" s="1" t="s">
        <v>35</v>
      </c>
      <c r="D1498" s="1" t="s">
        <v>35</v>
      </c>
      <c r="E1498" s="1" t="s">
        <v>41</v>
      </c>
    </row>
    <row r="1499" spans="1:5" ht="18" x14ac:dyDescent="0.35">
      <c r="A1499" s="1" t="s">
        <v>1520</v>
      </c>
      <c r="B1499" s="1">
        <v>45</v>
      </c>
      <c r="C1499" s="1" t="s">
        <v>35</v>
      </c>
      <c r="D1499" s="1" t="s">
        <v>26</v>
      </c>
      <c r="E1499" s="1" t="s">
        <v>41</v>
      </c>
    </row>
    <row r="1500" spans="1:5" ht="18" x14ac:dyDescent="0.35">
      <c r="A1500" s="1" t="s">
        <v>1521</v>
      </c>
      <c r="B1500" s="1">
        <v>27</v>
      </c>
      <c r="C1500" s="1" t="s">
        <v>35</v>
      </c>
      <c r="D1500" s="1" t="s">
        <v>26</v>
      </c>
      <c r="E1500" s="1" t="s">
        <v>46</v>
      </c>
    </row>
    <row r="1501" spans="1:5" ht="18" x14ac:dyDescent="0.35">
      <c r="A1501" s="1" t="s">
        <v>1522</v>
      </c>
      <c r="B1501" s="1">
        <v>16</v>
      </c>
      <c r="C1501" s="1" t="s">
        <v>35</v>
      </c>
      <c r="D1501" s="1" t="s">
        <v>35</v>
      </c>
      <c r="E1501" s="1" t="s">
        <v>46</v>
      </c>
    </row>
    <row r="1502" spans="1:5" ht="18" x14ac:dyDescent="0.35">
      <c r="A1502" s="1" t="s">
        <v>1523</v>
      </c>
      <c r="B1502" s="1">
        <v>47</v>
      </c>
      <c r="C1502" s="1" t="s">
        <v>35</v>
      </c>
      <c r="D1502" s="1" t="s">
        <v>35</v>
      </c>
      <c r="E1502" s="1" t="s">
        <v>46</v>
      </c>
    </row>
    <row r="1503" spans="1:5" ht="18" x14ac:dyDescent="0.35">
      <c r="A1503" s="1" t="s">
        <v>1524</v>
      </c>
      <c r="B1503" s="1">
        <v>56</v>
      </c>
      <c r="C1503" s="1" t="s">
        <v>26</v>
      </c>
      <c r="D1503" s="1" t="s">
        <v>35</v>
      </c>
      <c r="E1503" s="1" t="s">
        <v>46</v>
      </c>
    </row>
    <row r="1504" spans="1:5" ht="18" x14ac:dyDescent="0.35">
      <c r="A1504" s="1" t="s">
        <v>1525</v>
      </c>
      <c r="B1504" s="1">
        <v>28</v>
      </c>
      <c r="C1504" s="1" t="s">
        <v>26</v>
      </c>
      <c r="D1504" s="1" t="s">
        <v>35</v>
      </c>
      <c r="E1504" s="1" t="s">
        <v>41</v>
      </c>
    </row>
    <row r="1505" spans="1:5" ht="18" x14ac:dyDescent="0.35">
      <c r="A1505" s="1" t="s">
        <v>1526</v>
      </c>
      <c r="B1505" s="1">
        <v>37</v>
      </c>
      <c r="C1505" s="1" t="s">
        <v>35</v>
      </c>
      <c r="D1505" s="1" t="s">
        <v>26</v>
      </c>
      <c r="E1505" s="1" t="s">
        <v>36</v>
      </c>
    </row>
    <row r="1506" spans="1:5" ht="18" x14ac:dyDescent="0.35">
      <c r="A1506" s="1" t="s">
        <v>1527</v>
      </c>
      <c r="B1506" s="1">
        <v>39</v>
      </c>
      <c r="C1506" s="1" t="s">
        <v>26</v>
      </c>
      <c r="D1506" s="1" t="s">
        <v>35</v>
      </c>
      <c r="E1506" s="1" t="s">
        <v>41</v>
      </c>
    </row>
    <row r="1507" spans="1:5" ht="18" x14ac:dyDescent="0.35">
      <c r="A1507" s="1" t="s">
        <v>1528</v>
      </c>
      <c r="B1507" s="1">
        <v>28</v>
      </c>
      <c r="C1507" s="1" t="s">
        <v>26</v>
      </c>
      <c r="D1507" s="1" t="s">
        <v>26</v>
      </c>
      <c r="E1507" s="1" t="s">
        <v>27</v>
      </c>
    </row>
    <row r="1508" spans="1:5" ht="18" x14ac:dyDescent="0.35">
      <c r="A1508" s="1" t="s">
        <v>1529</v>
      </c>
      <c r="B1508" s="1">
        <v>9</v>
      </c>
      <c r="C1508" s="1" t="s">
        <v>35</v>
      </c>
      <c r="D1508" s="1" t="s">
        <v>35</v>
      </c>
      <c r="E1508" s="1" t="s">
        <v>27</v>
      </c>
    </row>
    <row r="1509" spans="1:5" ht="18" x14ac:dyDescent="0.35">
      <c r="A1509" s="1" t="s">
        <v>1530</v>
      </c>
      <c r="B1509" s="1">
        <v>36</v>
      </c>
      <c r="C1509" s="1" t="s">
        <v>35</v>
      </c>
      <c r="D1509" s="1" t="s">
        <v>35</v>
      </c>
      <c r="E1509" s="1" t="s">
        <v>36</v>
      </c>
    </row>
    <row r="1510" spans="1:5" ht="18" x14ac:dyDescent="0.35">
      <c r="A1510" s="1" t="s">
        <v>1531</v>
      </c>
      <c r="B1510" s="1">
        <v>41</v>
      </c>
      <c r="C1510" s="1" t="s">
        <v>26</v>
      </c>
      <c r="D1510" s="1" t="s">
        <v>35</v>
      </c>
      <c r="E1510" s="1" t="s">
        <v>41</v>
      </c>
    </row>
    <row r="1511" spans="1:5" ht="18" x14ac:dyDescent="0.35">
      <c r="A1511" s="1" t="s">
        <v>1532</v>
      </c>
      <c r="B1511" s="1">
        <v>30</v>
      </c>
      <c r="C1511" s="1" t="s">
        <v>35</v>
      </c>
      <c r="D1511" s="1" t="s">
        <v>26</v>
      </c>
      <c r="E1511" s="1" t="s">
        <v>36</v>
      </c>
    </row>
    <row r="1512" spans="1:5" ht="18" x14ac:dyDescent="0.35">
      <c r="A1512" s="1" t="s">
        <v>1533</v>
      </c>
      <c r="B1512" s="1">
        <v>36</v>
      </c>
      <c r="C1512" s="1" t="s">
        <v>35</v>
      </c>
      <c r="D1512" s="1" t="s">
        <v>26</v>
      </c>
      <c r="E1512" s="1" t="s">
        <v>27</v>
      </c>
    </row>
    <row r="1513" spans="1:5" ht="18" x14ac:dyDescent="0.35">
      <c r="A1513" s="1" t="s">
        <v>1534</v>
      </c>
      <c r="B1513" s="1">
        <v>13</v>
      </c>
      <c r="C1513" s="1" t="s">
        <v>26</v>
      </c>
      <c r="D1513" s="1" t="s">
        <v>26</v>
      </c>
      <c r="E1513" s="1" t="s">
        <v>27</v>
      </c>
    </row>
    <row r="1514" spans="1:5" ht="18" x14ac:dyDescent="0.35">
      <c r="A1514" s="1" t="s">
        <v>1535</v>
      </c>
      <c r="B1514" s="1">
        <v>45</v>
      </c>
      <c r="C1514" s="1" t="s">
        <v>35</v>
      </c>
      <c r="D1514" s="1" t="s">
        <v>26</v>
      </c>
      <c r="E1514" s="1" t="s">
        <v>36</v>
      </c>
    </row>
    <row r="1515" spans="1:5" ht="18" x14ac:dyDescent="0.35">
      <c r="A1515" s="1" t="s">
        <v>1536</v>
      </c>
      <c r="B1515" s="1">
        <v>58</v>
      </c>
      <c r="C1515" s="1" t="s">
        <v>35</v>
      </c>
      <c r="D1515" s="1" t="s">
        <v>26</v>
      </c>
      <c r="E1515" s="1" t="s">
        <v>41</v>
      </c>
    </row>
    <row r="1516" spans="1:5" ht="18" x14ac:dyDescent="0.35">
      <c r="A1516" s="1" t="s">
        <v>1537</v>
      </c>
      <c r="B1516" s="1">
        <v>17</v>
      </c>
      <c r="C1516" s="1" t="s">
        <v>35</v>
      </c>
      <c r="D1516" s="1" t="s">
        <v>35</v>
      </c>
      <c r="E1516" s="1" t="s">
        <v>27</v>
      </c>
    </row>
    <row r="1517" spans="1:5" ht="18" x14ac:dyDescent="0.35">
      <c r="A1517" s="1" t="s">
        <v>1538</v>
      </c>
      <c r="B1517" s="1">
        <v>35</v>
      </c>
      <c r="C1517" s="1" t="s">
        <v>26</v>
      </c>
      <c r="D1517" s="1" t="s">
        <v>35</v>
      </c>
      <c r="E1517" s="1" t="s">
        <v>36</v>
      </c>
    </row>
    <row r="1518" spans="1:5" ht="18" x14ac:dyDescent="0.35">
      <c r="A1518" s="1" t="s">
        <v>1539</v>
      </c>
      <c r="B1518" s="1">
        <v>45</v>
      </c>
      <c r="C1518" s="1" t="s">
        <v>35</v>
      </c>
      <c r="D1518" s="1" t="s">
        <v>35</v>
      </c>
      <c r="E1518" s="1" t="s">
        <v>46</v>
      </c>
    </row>
    <row r="1519" spans="1:5" ht="18" x14ac:dyDescent="0.35">
      <c r="A1519" s="1" t="s">
        <v>1540</v>
      </c>
      <c r="B1519" s="1">
        <v>24</v>
      </c>
      <c r="C1519" s="1" t="s">
        <v>35</v>
      </c>
      <c r="D1519" s="1" t="s">
        <v>35</v>
      </c>
      <c r="E1519" s="1" t="s">
        <v>46</v>
      </c>
    </row>
    <row r="1520" spans="1:5" ht="18" x14ac:dyDescent="0.35">
      <c r="A1520" s="1" t="s">
        <v>1541</v>
      </c>
      <c r="B1520" s="1">
        <v>12</v>
      </c>
      <c r="C1520" s="1" t="s">
        <v>35</v>
      </c>
      <c r="D1520" s="1" t="s">
        <v>26</v>
      </c>
      <c r="E1520" s="1" t="s">
        <v>46</v>
      </c>
    </row>
    <row r="1521" spans="1:5" ht="18" x14ac:dyDescent="0.35">
      <c r="A1521" s="1" t="s">
        <v>1542</v>
      </c>
      <c r="B1521" s="1">
        <v>50</v>
      </c>
      <c r="C1521" s="1" t="s">
        <v>35</v>
      </c>
      <c r="D1521" s="1" t="s">
        <v>35</v>
      </c>
      <c r="E1521" s="1" t="s">
        <v>41</v>
      </c>
    </row>
    <row r="1522" spans="1:5" ht="18" x14ac:dyDescent="0.35">
      <c r="A1522" s="1" t="s">
        <v>1543</v>
      </c>
      <c r="B1522" s="1">
        <v>5</v>
      </c>
      <c r="C1522" s="1" t="s">
        <v>26</v>
      </c>
      <c r="D1522" s="1" t="s">
        <v>26</v>
      </c>
      <c r="E1522" s="1" t="s">
        <v>36</v>
      </c>
    </row>
    <row r="1523" spans="1:5" ht="18" x14ac:dyDescent="0.35">
      <c r="A1523" s="1" t="s">
        <v>1544</v>
      </c>
      <c r="B1523" s="1">
        <v>23</v>
      </c>
      <c r="C1523" s="1" t="s">
        <v>26</v>
      </c>
      <c r="D1523" s="1" t="s">
        <v>26</v>
      </c>
      <c r="E1523" s="1" t="s">
        <v>46</v>
      </c>
    </row>
    <row r="1524" spans="1:5" ht="18" x14ac:dyDescent="0.35">
      <c r="A1524" s="1" t="s">
        <v>1545</v>
      </c>
      <c r="B1524" s="1">
        <v>37</v>
      </c>
      <c r="C1524" s="1" t="s">
        <v>35</v>
      </c>
      <c r="D1524" s="1" t="s">
        <v>26</v>
      </c>
      <c r="E1524" s="1" t="s">
        <v>27</v>
      </c>
    </row>
    <row r="1525" spans="1:5" ht="18" x14ac:dyDescent="0.35">
      <c r="A1525" s="1" t="s">
        <v>1546</v>
      </c>
      <c r="B1525" s="1">
        <v>51</v>
      </c>
      <c r="C1525" s="1" t="s">
        <v>26</v>
      </c>
      <c r="D1525" s="1" t="s">
        <v>35</v>
      </c>
      <c r="E1525" s="1" t="s">
        <v>27</v>
      </c>
    </row>
    <row r="1526" spans="1:5" ht="18" x14ac:dyDescent="0.35">
      <c r="A1526" s="1">
        <v>17145288</v>
      </c>
      <c r="B1526" s="1">
        <v>33</v>
      </c>
      <c r="C1526" s="1" t="s">
        <v>26</v>
      </c>
      <c r="D1526" s="1" t="s">
        <v>26</v>
      </c>
      <c r="E1526" s="1" t="s">
        <v>27</v>
      </c>
    </row>
    <row r="1527" spans="1:5" ht="18" x14ac:dyDescent="0.35">
      <c r="A1527" s="1" t="s">
        <v>1547</v>
      </c>
      <c r="B1527" s="1">
        <v>56</v>
      </c>
      <c r="C1527" s="1" t="s">
        <v>26</v>
      </c>
      <c r="D1527" s="1" t="s">
        <v>26</v>
      </c>
      <c r="E1527" s="1" t="s">
        <v>36</v>
      </c>
    </row>
    <row r="1528" spans="1:5" ht="18" x14ac:dyDescent="0.35">
      <c r="A1528" s="1" t="s">
        <v>1548</v>
      </c>
      <c r="B1528" s="1">
        <v>31</v>
      </c>
      <c r="C1528" s="1" t="s">
        <v>35</v>
      </c>
      <c r="D1528" s="1" t="s">
        <v>26</v>
      </c>
      <c r="E1528" s="1" t="s">
        <v>46</v>
      </c>
    </row>
    <row r="1529" spans="1:5" ht="18" x14ac:dyDescent="0.35">
      <c r="A1529" s="1" t="s">
        <v>1549</v>
      </c>
      <c r="B1529" s="1">
        <v>42</v>
      </c>
      <c r="C1529" s="1" t="s">
        <v>35</v>
      </c>
      <c r="D1529" s="1" t="s">
        <v>26</v>
      </c>
      <c r="E1529" s="1" t="s">
        <v>46</v>
      </c>
    </row>
    <row r="1530" spans="1:5" ht="18" x14ac:dyDescent="0.35">
      <c r="A1530" s="1" t="s">
        <v>1550</v>
      </c>
      <c r="B1530" s="1">
        <v>39</v>
      </c>
      <c r="C1530" s="1" t="s">
        <v>26</v>
      </c>
      <c r="D1530" s="1" t="s">
        <v>35</v>
      </c>
      <c r="E1530" s="1" t="s">
        <v>41</v>
      </c>
    </row>
    <row r="1531" spans="1:5" ht="18" x14ac:dyDescent="0.35">
      <c r="A1531" s="1" t="s">
        <v>1551</v>
      </c>
      <c r="B1531" s="1">
        <v>27</v>
      </c>
      <c r="C1531" s="1" t="s">
        <v>26</v>
      </c>
      <c r="D1531" s="1" t="s">
        <v>35</v>
      </c>
      <c r="E1531" s="1" t="s">
        <v>41</v>
      </c>
    </row>
    <row r="1532" spans="1:5" ht="18" x14ac:dyDescent="0.35">
      <c r="A1532" s="1" t="s">
        <v>1552</v>
      </c>
      <c r="B1532" s="1">
        <v>12</v>
      </c>
      <c r="C1532" s="1" t="s">
        <v>26</v>
      </c>
      <c r="D1532" s="1" t="s">
        <v>35</v>
      </c>
      <c r="E1532" s="1" t="s">
        <v>36</v>
      </c>
    </row>
    <row r="1533" spans="1:5" ht="18" x14ac:dyDescent="0.35">
      <c r="A1533" s="1" t="s">
        <v>1553</v>
      </c>
      <c r="B1533" s="1">
        <v>35</v>
      </c>
      <c r="C1533" s="1" t="s">
        <v>26</v>
      </c>
      <c r="D1533" s="1" t="s">
        <v>26</v>
      </c>
      <c r="E1533" s="1" t="s">
        <v>27</v>
      </c>
    </row>
    <row r="1534" spans="1:5" ht="18" x14ac:dyDescent="0.35">
      <c r="A1534" s="1" t="s">
        <v>1554</v>
      </c>
      <c r="B1534" s="1">
        <v>26</v>
      </c>
      <c r="C1534" s="1" t="s">
        <v>26</v>
      </c>
      <c r="D1534" s="1" t="s">
        <v>35</v>
      </c>
      <c r="E1534" s="1" t="s">
        <v>27</v>
      </c>
    </row>
    <row r="1535" spans="1:5" ht="18" x14ac:dyDescent="0.35">
      <c r="A1535" s="1" t="s">
        <v>1555</v>
      </c>
      <c r="B1535" s="1">
        <v>33</v>
      </c>
      <c r="C1535" s="1" t="s">
        <v>35</v>
      </c>
      <c r="D1535" s="1" t="s">
        <v>26</v>
      </c>
      <c r="E1535" s="1" t="s">
        <v>41</v>
      </c>
    </row>
    <row r="1536" spans="1:5" ht="18" x14ac:dyDescent="0.35">
      <c r="A1536" s="1" t="s">
        <v>1556</v>
      </c>
      <c r="B1536" s="1">
        <v>42</v>
      </c>
      <c r="C1536" s="1" t="s">
        <v>26</v>
      </c>
      <c r="D1536" s="1" t="s">
        <v>35</v>
      </c>
      <c r="E1536" s="1" t="s">
        <v>41</v>
      </c>
    </row>
    <row r="1537" spans="1:5" ht="18" x14ac:dyDescent="0.35">
      <c r="A1537" s="1" t="s">
        <v>1557</v>
      </c>
      <c r="B1537" s="1">
        <v>45</v>
      </c>
      <c r="C1537" s="1" t="s">
        <v>35</v>
      </c>
      <c r="D1537" s="1" t="s">
        <v>35</v>
      </c>
      <c r="E1537" s="1" t="s">
        <v>36</v>
      </c>
    </row>
    <row r="1538" spans="1:5" ht="18" x14ac:dyDescent="0.35">
      <c r="A1538" s="1" t="s">
        <v>1558</v>
      </c>
      <c r="B1538" s="1">
        <v>10</v>
      </c>
      <c r="C1538" s="1" t="s">
        <v>26</v>
      </c>
      <c r="D1538" s="1" t="s">
        <v>35</v>
      </c>
      <c r="E1538" s="1" t="s">
        <v>41</v>
      </c>
    </row>
    <row r="1539" spans="1:5" ht="18" x14ac:dyDescent="0.35">
      <c r="A1539" s="1" t="s">
        <v>1559</v>
      </c>
      <c r="B1539" s="1">
        <v>13</v>
      </c>
      <c r="C1539" s="1" t="s">
        <v>26</v>
      </c>
      <c r="D1539" s="1" t="s">
        <v>26</v>
      </c>
      <c r="E1539" s="1" t="s">
        <v>41</v>
      </c>
    </row>
    <row r="1540" spans="1:5" ht="18" x14ac:dyDescent="0.35">
      <c r="A1540" s="1" t="s">
        <v>1560</v>
      </c>
      <c r="B1540" s="1">
        <v>60</v>
      </c>
      <c r="C1540" s="1" t="s">
        <v>35</v>
      </c>
      <c r="D1540" s="1" t="s">
        <v>35</v>
      </c>
      <c r="E1540" s="1" t="s">
        <v>46</v>
      </c>
    </row>
    <row r="1541" spans="1:5" ht="18" x14ac:dyDescent="0.35">
      <c r="A1541" s="1" t="s">
        <v>1561</v>
      </c>
      <c r="B1541" s="1">
        <v>16</v>
      </c>
      <c r="C1541" s="1" t="s">
        <v>35</v>
      </c>
      <c r="D1541" s="1" t="s">
        <v>26</v>
      </c>
      <c r="E1541" s="1" t="s">
        <v>36</v>
      </c>
    </row>
    <row r="1542" spans="1:5" ht="18" x14ac:dyDescent="0.35">
      <c r="A1542" s="1" t="s">
        <v>1562</v>
      </c>
      <c r="B1542" s="1">
        <v>10</v>
      </c>
      <c r="C1542" s="1" t="s">
        <v>35</v>
      </c>
      <c r="D1542" s="1" t="s">
        <v>26</v>
      </c>
      <c r="E1542" s="1" t="s">
        <v>41</v>
      </c>
    </row>
    <row r="1543" spans="1:5" ht="18" x14ac:dyDescent="0.35">
      <c r="A1543" s="1" t="s">
        <v>1563</v>
      </c>
      <c r="B1543" s="1">
        <v>54</v>
      </c>
      <c r="C1543" s="1" t="s">
        <v>26</v>
      </c>
      <c r="D1543" s="1" t="s">
        <v>35</v>
      </c>
      <c r="E1543" s="1" t="s">
        <v>27</v>
      </c>
    </row>
    <row r="1544" spans="1:5" ht="18" x14ac:dyDescent="0.35">
      <c r="A1544" s="1" t="s">
        <v>1564</v>
      </c>
      <c r="B1544" s="1">
        <v>7</v>
      </c>
      <c r="C1544" s="1" t="s">
        <v>26</v>
      </c>
      <c r="D1544" s="1" t="s">
        <v>35</v>
      </c>
      <c r="E1544" s="1" t="s">
        <v>46</v>
      </c>
    </row>
    <row r="1545" spans="1:5" ht="18" x14ac:dyDescent="0.35">
      <c r="A1545" s="1" t="s">
        <v>1565</v>
      </c>
      <c r="B1545" s="1">
        <v>55</v>
      </c>
      <c r="C1545" s="1" t="s">
        <v>26</v>
      </c>
      <c r="D1545" s="1" t="s">
        <v>35</v>
      </c>
      <c r="E1545" s="1" t="s">
        <v>36</v>
      </c>
    </row>
    <row r="1546" spans="1:5" ht="18" x14ac:dyDescent="0.35">
      <c r="A1546" s="1" t="s">
        <v>1566</v>
      </c>
      <c r="B1546" s="1">
        <v>41</v>
      </c>
      <c r="C1546" s="1" t="s">
        <v>35</v>
      </c>
      <c r="D1546" s="1" t="s">
        <v>26</v>
      </c>
      <c r="E1546" s="1" t="s">
        <v>41</v>
      </c>
    </row>
    <row r="1547" spans="1:5" ht="18" x14ac:dyDescent="0.35">
      <c r="A1547" s="1" t="s">
        <v>1567</v>
      </c>
      <c r="B1547" s="1">
        <v>10</v>
      </c>
      <c r="C1547" s="1" t="s">
        <v>26</v>
      </c>
      <c r="D1547" s="1" t="s">
        <v>35</v>
      </c>
      <c r="E1547" s="1" t="s">
        <v>46</v>
      </c>
    </row>
    <row r="1548" spans="1:5" ht="18" x14ac:dyDescent="0.35">
      <c r="A1548" s="1" t="s">
        <v>1568</v>
      </c>
      <c r="B1548" s="1">
        <v>41</v>
      </c>
      <c r="C1548" s="1" t="s">
        <v>26</v>
      </c>
      <c r="D1548" s="1" t="s">
        <v>26</v>
      </c>
      <c r="E1548" s="1" t="s">
        <v>46</v>
      </c>
    </row>
    <row r="1549" spans="1:5" ht="18" x14ac:dyDescent="0.35">
      <c r="A1549" s="1" t="s">
        <v>1569</v>
      </c>
      <c r="B1549" s="1">
        <v>43</v>
      </c>
      <c r="C1549" s="1" t="s">
        <v>35</v>
      </c>
      <c r="D1549" s="1" t="s">
        <v>35</v>
      </c>
      <c r="E1549" s="1" t="s">
        <v>36</v>
      </c>
    </row>
    <row r="1550" spans="1:5" ht="18" x14ac:dyDescent="0.35">
      <c r="A1550" s="1" t="s">
        <v>1570</v>
      </c>
      <c r="B1550" s="1">
        <v>7</v>
      </c>
      <c r="C1550" s="1" t="s">
        <v>26</v>
      </c>
      <c r="D1550" s="1" t="s">
        <v>35</v>
      </c>
      <c r="E1550" s="1" t="s">
        <v>41</v>
      </c>
    </row>
    <row r="1551" spans="1:5" ht="18" x14ac:dyDescent="0.35">
      <c r="A1551" s="1" t="s">
        <v>1571</v>
      </c>
      <c r="B1551" s="1">
        <v>8</v>
      </c>
      <c r="C1551" s="1" t="s">
        <v>26</v>
      </c>
      <c r="D1551" s="1" t="s">
        <v>35</v>
      </c>
      <c r="E1551" s="1" t="s">
        <v>41</v>
      </c>
    </row>
    <row r="1552" spans="1:5" ht="18" x14ac:dyDescent="0.35">
      <c r="A1552" s="1" t="s">
        <v>1572</v>
      </c>
      <c r="B1552" s="1">
        <v>32</v>
      </c>
      <c r="C1552" s="1" t="s">
        <v>26</v>
      </c>
      <c r="D1552" s="1" t="s">
        <v>35</v>
      </c>
      <c r="E1552" s="1" t="s">
        <v>36</v>
      </c>
    </row>
    <row r="1553" spans="1:5" ht="18" x14ac:dyDescent="0.35">
      <c r="A1553" s="1" t="s">
        <v>1573</v>
      </c>
      <c r="B1553" s="1">
        <v>36</v>
      </c>
      <c r="C1553" s="1" t="s">
        <v>35</v>
      </c>
      <c r="D1553" s="1" t="s">
        <v>35</v>
      </c>
      <c r="E1553" s="1" t="s">
        <v>46</v>
      </c>
    </row>
    <row r="1554" spans="1:5" ht="18" x14ac:dyDescent="0.35">
      <c r="A1554" s="1" t="s">
        <v>1574</v>
      </c>
      <c r="B1554" s="1">
        <v>60</v>
      </c>
      <c r="C1554" s="1" t="s">
        <v>35</v>
      </c>
      <c r="D1554" s="1" t="s">
        <v>35</v>
      </c>
      <c r="E1554" s="1" t="s">
        <v>36</v>
      </c>
    </row>
    <row r="1555" spans="1:5" ht="18" x14ac:dyDescent="0.35">
      <c r="A1555" s="1" t="s">
        <v>1575</v>
      </c>
      <c r="B1555" s="1">
        <v>18</v>
      </c>
      <c r="C1555" s="1" t="s">
        <v>35</v>
      </c>
      <c r="D1555" s="1" t="s">
        <v>26</v>
      </c>
      <c r="E1555" s="1" t="s">
        <v>27</v>
      </c>
    </row>
    <row r="1556" spans="1:5" ht="18" x14ac:dyDescent="0.35">
      <c r="A1556" s="2" t="s">
        <v>1576</v>
      </c>
      <c r="B1556" s="1">
        <v>53</v>
      </c>
      <c r="C1556" s="1" t="s">
        <v>26</v>
      </c>
      <c r="D1556" s="1" t="s">
        <v>35</v>
      </c>
      <c r="E1556" s="1" t="s">
        <v>27</v>
      </c>
    </row>
    <row r="1557" spans="1:5" ht="18" x14ac:dyDescent="0.35">
      <c r="A1557" s="1" t="s">
        <v>1577</v>
      </c>
      <c r="B1557" s="1">
        <v>41</v>
      </c>
      <c r="C1557" s="1" t="s">
        <v>26</v>
      </c>
      <c r="D1557" s="1" t="s">
        <v>26</v>
      </c>
      <c r="E1557" s="1" t="s">
        <v>36</v>
      </c>
    </row>
    <row r="1558" spans="1:5" ht="18" x14ac:dyDescent="0.35">
      <c r="A1558" s="1" t="s">
        <v>1578</v>
      </c>
      <c r="B1558" s="1">
        <v>13</v>
      </c>
      <c r="C1558" s="1" t="s">
        <v>35</v>
      </c>
      <c r="D1558" s="1" t="s">
        <v>26</v>
      </c>
      <c r="E1558" s="1" t="s">
        <v>36</v>
      </c>
    </row>
    <row r="1559" spans="1:5" ht="18" x14ac:dyDescent="0.35">
      <c r="A1559" s="1" t="s">
        <v>1579</v>
      </c>
      <c r="B1559" s="1">
        <v>25</v>
      </c>
      <c r="C1559" s="1" t="s">
        <v>26</v>
      </c>
      <c r="D1559" s="1" t="s">
        <v>35</v>
      </c>
      <c r="E1559" s="1" t="s">
        <v>27</v>
      </c>
    </row>
    <row r="1560" spans="1:5" ht="18" x14ac:dyDescent="0.35">
      <c r="A1560" s="1" t="s">
        <v>1580</v>
      </c>
      <c r="B1560" s="1">
        <v>49</v>
      </c>
      <c r="C1560" s="1" t="s">
        <v>35</v>
      </c>
      <c r="D1560" s="1" t="s">
        <v>26</v>
      </c>
      <c r="E1560" s="1" t="s">
        <v>41</v>
      </c>
    </row>
    <row r="1561" spans="1:5" ht="18" x14ac:dyDescent="0.35">
      <c r="A1561" s="1" t="s">
        <v>1581</v>
      </c>
      <c r="B1561" s="1">
        <v>25</v>
      </c>
      <c r="C1561" s="1" t="s">
        <v>35</v>
      </c>
      <c r="D1561" s="1" t="s">
        <v>35</v>
      </c>
      <c r="E1561" s="1" t="s">
        <v>46</v>
      </c>
    </row>
    <row r="1562" spans="1:5" ht="18" x14ac:dyDescent="0.35">
      <c r="A1562" s="1" t="s">
        <v>1582</v>
      </c>
      <c r="B1562" s="1">
        <v>28</v>
      </c>
      <c r="C1562" s="1" t="s">
        <v>26</v>
      </c>
      <c r="D1562" s="1" t="s">
        <v>35</v>
      </c>
      <c r="E1562" s="1" t="s">
        <v>36</v>
      </c>
    </row>
    <row r="1563" spans="1:5" ht="18" x14ac:dyDescent="0.35">
      <c r="A1563" s="1" t="s">
        <v>1583</v>
      </c>
      <c r="B1563" s="1">
        <v>48</v>
      </c>
      <c r="C1563" s="1" t="s">
        <v>35</v>
      </c>
      <c r="D1563" s="1" t="s">
        <v>35</v>
      </c>
      <c r="E1563" s="1" t="s">
        <v>27</v>
      </c>
    </row>
    <row r="1564" spans="1:5" ht="18" x14ac:dyDescent="0.35">
      <c r="A1564" s="1" t="s">
        <v>1584</v>
      </c>
      <c r="B1564" s="1">
        <v>47</v>
      </c>
      <c r="C1564" s="1" t="s">
        <v>26</v>
      </c>
      <c r="D1564" s="1" t="s">
        <v>35</v>
      </c>
      <c r="E1564" s="1" t="s">
        <v>46</v>
      </c>
    </row>
    <row r="1565" spans="1:5" ht="18" x14ac:dyDescent="0.35">
      <c r="A1565" s="1" t="s">
        <v>1585</v>
      </c>
      <c r="B1565" s="1">
        <v>11</v>
      </c>
      <c r="C1565" s="1" t="s">
        <v>26</v>
      </c>
      <c r="D1565" s="1" t="s">
        <v>26</v>
      </c>
      <c r="E1565" s="1" t="s">
        <v>27</v>
      </c>
    </row>
    <row r="1566" spans="1:5" ht="18" x14ac:dyDescent="0.35">
      <c r="A1566" s="1" t="s">
        <v>1586</v>
      </c>
      <c r="B1566" s="1">
        <v>26</v>
      </c>
      <c r="C1566" s="1" t="s">
        <v>35</v>
      </c>
      <c r="D1566" s="1" t="s">
        <v>26</v>
      </c>
      <c r="E1566" s="1" t="s">
        <v>41</v>
      </c>
    </row>
    <row r="1567" spans="1:5" ht="18" x14ac:dyDescent="0.35">
      <c r="A1567" s="1" t="s">
        <v>1587</v>
      </c>
      <c r="B1567" s="1">
        <v>29</v>
      </c>
      <c r="C1567" s="1" t="s">
        <v>26</v>
      </c>
      <c r="D1567" s="1" t="s">
        <v>26</v>
      </c>
      <c r="E1567" s="1" t="s">
        <v>36</v>
      </c>
    </row>
    <row r="1568" spans="1:5" ht="18" x14ac:dyDescent="0.35">
      <c r="A1568" s="1" t="s">
        <v>1588</v>
      </c>
      <c r="B1568" s="1">
        <v>40</v>
      </c>
      <c r="C1568" s="1" t="s">
        <v>26</v>
      </c>
      <c r="D1568" s="1" t="s">
        <v>35</v>
      </c>
      <c r="E1568" s="1" t="s">
        <v>46</v>
      </c>
    </row>
    <row r="1569" spans="1:5" ht="18" x14ac:dyDescent="0.35">
      <c r="A1569" s="1" t="s">
        <v>1589</v>
      </c>
      <c r="B1569" s="1">
        <v>19</v>
      </c>
      <c r="C1569" s="1" t="s">
        <v>26</v>
      </c>
      <c r="D1569" s="1" t="s">
        <v>26</v>
      </c>
      <c r="E1569" s="1" t="s">
        <v>36</v>
      </c>
    </row>
    <row r="1570" spans="1:5" ht="18" x14ac:dyDescent="0.35">
      <c r="A1570" s="1" t="s">
        <v>1590</v>
      </c>
      <c r="B1570" s="1">
        <v>14</v>
      </c>
      <c r="C1570" s="1" t="s">
        <v>26</v>
      </c>
      <c r="D1570" s="1" t="s">
        <v>35</v>
      </c>
      <c r="E1570" s="1" t="s">
        <v>41</v>
      </c>
    </row>
    <row r="1571" spans="1:5" ht="18" x14ac:dyDescent="0.35">
      <c r="A1571" s="1" t="s">
        <v>1591</v>
      </c>
      <c r="B1571" s="1">
        <v>33</v>
      </c>
      <c r="C1571" s="1" t="s">
        <v>26</v>
      </c>
      <c r="D1571" s="1" t="s">
        <v>35</v>
      </c>
      <c r="E1571" s="1" t="s">
        <v>36</v>
      </c>
    </row>
    <row r="1572" spans="1:5" ht="18" x14ac:dyDescent="0.35">
      <c r="A1572" s="1" t="s">
        <v>1592</v>
      </c>
      <c r="B1572" s="1">
        <v>11</v>
      </c>
      <c r="C1572" s="1" t="s">
        <v>26</v>
      </c>
      <c r="D1572" s="1" t="s">
        <v>26</v>
      </c>
      <c r="E1572" s="1" t="s">
        <v>41</v>
      </c>
    </row>
    <row r="1573" spans="1:5" ht="18" x14ac:dyDescent="0.35">
      <c r="A1573" s="1" t="s">
        <v>1593</v>
      </c>
      <c r="B1573" s="1">
        <v>38</v>
      </c>
      <c r="C1573" s="1" t="s">
        <v>26</v>
      </c>
      <c r="D1573" s="1" t="s">
        <v>26</v>
      </c>
      <c r="E1573" s="1" t="s">
        <v>27</v>
      </c>
    </row>
    <row r="1574" spans="1:5" ht="18" x14ac:dyDescent="0.35">
      <c r="A1574" s="1" t="s">
        <v>1594</v>
      </c>
      <c r="B1574" s="1">
        <v>58</v>
      </c>
      <c r="C1574" s="1" t="s">
        <v>35</v>
      </c>
      <c r="D1574" s="1" t="s">
        <v>35</v>
      </c>
      <c r="E1574" s="1" t="s">
        <v>46</v>
      </c>
    </row>
    <row r="1575" spans="1:5" ht="18" x14ac:dyDescent="0.35">
      <c r="A1575" s="1" t="s">
        <v>1595</v>
      </c>
      <c r="B1575" s="1">
        <v>55</v>
      </c>
      <c r="C1575" s="1" t="s">
        <v>26</v>
      </c>
      <c r="D1575" s="1" t="s">
        <v>26</v>
      </c>
      <c r="E1575" s="1" t="s">
        <v>36</v>
      </c>
    </row>
    <row r="1576" spans="1:5" ht="18" x14ac:dyDescent="0.35">
      <c r="A1576" s="1" t="s">
        <v>1596</v>
      </c>
      <c r="B1576" s="1">
        <v>27</v>
      </c>
      <c r="C1576" s="1" t="s">
        <v>35</v>
      </c>
      <c r="D1576" s="1" t="s">
        <v>26</v>
      </c>
      <c r="E1576" s="1" t="s">
        <v>36</v>
      </c>
    </row>
    <row r="1577" spans="1:5" ht="18" x14ac:dyDescent="0.35">
      <c r="A1577" s="1" t="s">
        <v>1597</v>
      </c>
      <c r="B1577" s="1">
        <v>55</v>
      </c>
      <c r="C1577" s="1" t="s">
        <v>26</v>
      </c>
      <c r="D1577" s="1" t="s">
        <v>26</v>
      </c>
      <c r="E1577" s="1" t="s">
        <v>41</v>
      </c>
    </row>
    <row r="1578" spans="1:5" ht="18" x14ac:dyDescent="0.35">
      <c r="A1578" s="1" t="s">
        <v>1598</v>
      </c>
      <c r="B1578" s="1">
        <v>26</v>
      </c>
      <c r="C1578" s="1" t="s">
        <v>26</v>
      </c>
      <c r="D1578" s="1" t="s">
        <v>35</v>
      </c>
      <c r="E1578" s="1" t="s">
        <v>27</v>
      </c>
    </row>
    <row r="1579" spans="1:5" ht="18" x14ac:dyDescent="0.35">
      <c r="A1579" s="1" t="s">
        <v>1599</v>
      </c>
      <c r="B1579" s="1">
        <v>35</v>
      </c>
      <c r="C1579" s="1" t="s">
        <v>26</v>
      </c>
      <c r="D1579" s="1" t="s">
        <v>26</v>
      </c>
      <c r="E1579" s="1" t="s">
        <v>41</v>
      </c>
    </row>
    <row r="1580" spans="1:5" ht="18" x14ac:dyDescent="0.35">
      <c r="A1580" s="1" t="s">
        <v>1600</v>
      </c>
      <c r="B1580" s="1">
        <v>27</v>
      </c>
      <c r="C1580" s="1" t="s">
        <v>26</v>
      </c>
      <c r="D1580" s="1" t="s">
        <v>35</v>
      </c>
      <c r="E1580" s="1" t="s">
        <v>46</v>
      </c>
    </row>
    <row r="1581" spans="1:5" ht="18" x14ac:dyDescent="0.35">
      <c r="A1581" s="2" t="s">
        <v>1601</v>
      </c>
      <c r="B1581" s="1">
        <v>21</v>
      </c>
      <c r="C1581" s="1" t="s">
        <v>26</v>
      </c>
      <c r="D1581" s="1" t="s">
        <v>26</v>
      </c>
      <c r="E1581" s="1" t="s">
        <v>27</v>
      </c>
    </row>
    <row r="1582" spans="1:5" ht="18" x14ac:dyDescent="0.35">
      <c r="A1582" s="1" t="s">
        <v>1602</v>
      </c>
      <c r="B1582" s="1">
        <v>19</v>
      </c>
      <c r="C1582" s="1" t="s">
        <v>26</v>
      </c>
      <c r="D1582" s="1" t="s">
        <v>35</v>
      </c>
      <c r="E1582" s="1" t="s">
        <v>27</v>
      </c>
    </row>
    <row r="1583" spans="1:5" ht="18" x14ac:dyDescent="0.35">
      <c r="A1583" s="1" t="s">
        <v>1603</v>
      </c>
      <c r="B1583" s="1">
        <v>38</v>
      </c>
      <c r="C1583" s="1" t="s">
        <v>26</v>
      </c>
      <c r="D1583" s="1" t="s">
        <v>26</v>
      </c>
      <c r="E1583" s="1" t="s">
        <v>46</v>
      </c>
    </row>
    <row r="1584" spans="1:5" ht="18" x14ac:dyDescent="0.35">
      <c r="A1584" s="1" t="s">
        <v>1604</v>
      </c>
      <c r="B1584" s="1">
        <v>9</v>
      </c>
      <c r="C1584" s="1" t="s">
        <v>26</v>
      </c>
      <c r="D1584" s="1" t="s">
        <v>26</v>
      </c>
      <c r="E1584" s="1" t="s">
        <v>41</v>
      </c>
    </row>
    <row r="1585" spans="1:5" ht="18" x14ac:dyDescent="0.35">
      <c r="A1585" s="1" t="s">
        <v>1605</v>
      </c>
      <c r="B1585" s="1">
        <v>7</v>
      </c>
      <c r="C1585" s="1" t="s">
        <v>26</v>
      </c>
      <c r="D1585" s="1" t="s">
        <v>26</v>
      </c>
      <c r="E1585" s="1" t="s">
        <v>27</v>
      </c>
    </row>
    <row r="1586" spans="1:5" ht="18" x14ac:dyDescent="0.35">
      <c r="A1586" s="1">
        <v>80387324</v>
      </c>
      <c r="B1586" s="1">
        <v>6</v>
      </c>
      <c r="C1586" s="1" t="s">
        <v>26</v>
      </c>
      <c r="D1586" s="1" t="s">
        <v>35</v>
      </c>
      <c r="E1586" s="1" t="s">
        <v>41</v>
      </c>
    </row>
    <row r="1587" spans="1:5" ht="18" x14ac:dyDescent="0.35">
      <c r="A1587" s="1" t="s">
        <v>1606</v>
      </c>
      <c r="B1587" s="1">
        <v>33</v>
      </c>
      <c r="C1587" s="1" t="s">
        <v>26</v>
      </c>
      <c r="D1587" s="1" t="s">
        <v>35</v>
      </c>
      <c r="E1587" s="1" t="s">
        <v>27</v>
      </c>
    </row>
    <row r="1588" spans="1:5" ht="18" x14ac:dyDescent="0.35">
      <c r="A1588" s="1" t="s">
        <v>1607</v>
      </c>
      <c r="B1588" s="1">
        <v>59</v>
      </c>
      <c r="C1588" s="1" t="s">
        <v>35</v>
      </c>
      <c r="D1588" s="1" t="s">
        <v>26</v>
      </c>
      <c r="E1588" s="1" t="s">
        <v>46</v>
      </c>
    </row>
    <row r="1589" spans="1:5" ht="18" x14ac:dyDescent="0.35">
      <c r="A1589" s="1" t="s">
        <v>1608</v>
      </c>
      <c r="B1589" s="1">
        <v>25</v>
      </c>
      <c r="C1589" s="1" t="s">
        <v>35</v>
      </c>
      <c r="D1589" s="1" t="s">
        <v>26</v>
      </c>
      <c r="E1589" s="1" t="s">
        <v>46</v>
      </c>
    </row>
    <row r="1590" spans="1:5" ht="18" x14ac:dyDescent="0.35">
      <c r="A1590" s="1" t="s">
        <v>1609</v>
      </c>
      <c r="B1590" s="1">
        <v>31</v>
      </c>
      <c r="C1590" s="1" t="s">
        <v>26</v>
      </c>
      <c r="D1590" s="1" t="s">
        <v>26</v>
      </c>
      <c r="E1590" s="1" t="s">
        <v>27</v>
      </c>
    </row>
    <row r="1591" spans="1:5" ht="18" x14ac:dyDescent="0.35">
      <c r="A1591" s="2" t="s">
        <v>1610</v>
      </c>
      <c r="B1591" s="1">
        <v>6</v>
      </c>
      <c r="C1591" s="1" t="s">
        <v>35</v>
      </c>
      <c r="D1591" s="1" t="s">
        <v>35</v>
      </c>
      <c r="E1591" s="1" t="s">
        <v>46</v>
      </c>
    </row>
    <row r="1592" spans="1:5" ht="18" x14ac:dyDescent="0.35">
      <c r="A1592" s="1" t="s">
        <v>1611</v>
      </c>
      <c r="B1592" s="1">
        <v>22</v>
      </c>
      <c r="C1592" s="1" t="s">
        <v>26</v>
      </c>
      <c r="D1592" s="1" t="s">
        <v>35</v>
      </c>
      <c r="E1592" s="1" t="s">
        <v>27</v>
      </c>
    </row>
    <row r="1593" spans="1:5" ht="18" x14ac:dyDescent="0.35">
      <c r="A1593" s="1" t="s">
        <v>1612</v>
      </c>
      <c r="B1593" s="1">
        <v>13</v>
      </c>
      <c r="C1593" s="1" t="s">
        <v>26</v>
      </c>
      <c r="D1593" s="1" t="s">
        <v>26</v>
      </c>
      <c r="E1593" s="1" t="s">
        <v>36</v>
      </c>
    </row>
    <row r="1594" spans="1:5" ht="18" x14ac:dyDescent="0.35">
      <c r="A1594" s="1" t="s">
        <v>1613</v>
      </c>
      <c r="B1594" s="1">
        <v>12</v>
      </c>
      <c r="C1594" s="1" t="s">
        <v>26</v>
      </c>
      <c r="D1594" s="1" t="s">
        <v>26</v>
      </c>
      <c r="E1594" s="1" t="s">
        <v>46</v>
      </c>
    </row>
    <row r="1595" spans="1:5" ht="18" x14ac:dyDescent="0.35">
      <c r="A1595" s="1" t="s">
        <v>1614</v>
      </c>
      <c r="B1595" s="1">
        <v>19</v>
      </c>
      <c r="C1595" s="1" t="s">
        <v>35</v>
      </c>
      <c r="D1595" s="1" t="s">
        <v>26</v>
      </c>
      <c r="E1595" s="1" t="s">
        <v>36</v>
      </c>
    </row>
    <row r="1596" spans="1:5" ht="18" x14ac:dyDescent="0.35">
      <c r="A1596" s="1" t="s">
        <v>1615</v>
      </c>
      <c r="B1596" s="1">
        <v>18</v>
      </c>
      <c r="C1596" s="1" t="s">
        <v>26</v>
      </c>
      <c r="D1596" s="1" t="s">
        <v>35</v>
      </c>
      <c r="E1596" s="1" t="s">
        <v>27</v>
      </c>
    </row>
    <row r="1597" spans="1:5" ht="18" x14ac:dyDescent="0.35">
      <c r="A1597" s="2" t="s">
        <v>1616</v>
      </c>
      <c r="B1597" s="1">
        <v>40</v>
      </c>
      <c r="C1597" s="1" t="s">
        <v>35</v>
      </c>
      <c r="D1597" s="1" t="s">
        <v>35</v>
      </c>
      <c r="E1597" s="1" t="s">
        <v>41</v>
      </c>
    </row>
    <row r="1598" spans="1:5" ht="18" x14ac:dyDescent="0.35">
      <c r="A1598" s="1" t="s">
        <v>1617</v>
      </c>
      <c r="B1598" s="1">
        <v>35</v>
      </c>
      <c r="C1598" s="1" t="s">
        <v>35</v>
      </c>
      <c r="D1598" s="1" t="s">
        <v>26</v>
      </c>
      <c r="E1598" s="1" t="s">
        <v>41</v>
      </c>
    </row>
    <row r="1599" spans="1:5" ht="18" x14ac:dyDescent="0.35">
      <c r="A1599" s="1" t="s">
        <v>1618</v>
      </c>
      <c r="B1599" s="1">
        <v>12</v>
      </c>
      <c r="C1599" s="1" t="s">
        <v>35</v>
      </c>
      <c r="D1599" s="1" t="s">
        <v>26</v>
      </c>
      <c r="E1599" s="1" t="s">
        <v>46</v>
      </c>
    </row>
    <row r="1600" spans="1:5" ht="18" x14ac:dyDescent="0.35">
      <c r="A1600" s="1" t="s">
        <v>1619</v>
      </c>
      <c r="B1600" s="1">
        <v>35</v>
      </c>
      <c r="C1600" s="1" t="s">
        <v>26</v>
      </c>
      <c r="D1600" s="1" t="s">
        <v>26</v>
      </c>
      <c r="E1600" s="1" t="s">
        <v>36</v>
      </c>
    </row>
    <row r="1601" spans="1:5" ht="18" x14ac:dyDescent="0.35">
      <c r="A1601" s="1" t="s">
        <v>1620</v>
      </c>
      <c r="B1601" s="1">
        <v>60</v>
      </c>
      <c r="C1601" s="1" t="s">
        <v>26</v>
      </c>
      <c r="D1601" s="1" t="s">
        <v>35</v>
      </c>
      <c r="E1601" s="1" t="s">
        <v>27</v>
      </c>
    </row>
    <row r="1602" spans="1:5" ht="18" x14ac:dyDescent="0.35">
      <c r="A1602" s="1" t="s">
        <v>1621</v>
      </c>
      <c r="B1602" s="1">
        <v>28</v>
      </c>
      <c r="C1602" s="1" t="s">
        <v>26</v>
      </c>
      <c r="D1602" s="1" t="s">
        <v>35</v>
      </c>
      <c r="E1602" s="1" t="s">
        <v>46</v>
      </c>
    </row>
    <row r="1603" spans="1:5" ht="18" x14ac:dyDescent="0.35">
      <c r="A1603" s="1" t="s">
        <v>1622</v>
      </c>
      <c r="B1603" s="1">
        <v>47</v>
      </c>
      <c r="C1603" s="1" t="s">
        <v>26</v>
      </c>
      <c r="D1603" s="1" t="s">
        <v>26</v>
      </c>
      <c r="E1603" s="1" t="s">
        <v>36</v>
      </c>
    </row>
    <row r="1604" spans="1:5" ht="18" x14ac:dyDescent="0.35">
      <c r="A1604" s="1" t="s">
        <v>1623</v>
      </c>
      <c r="B1604" s="1">
        <v>39</v>
      </c>
      <c r="C1604" s="1" t="s">
        <v>26</v>
      </c>
      <c r="D1604" s="1" t="s">
        <v>26</v>
      </c>
      <c r="E1604" s="1" t="s">
        <v>27</v>
      </c>
    </row>
    <row r="1605" spans="1:5" ht="18" x14ac:dyDescent="0.35">
      <c r="A1605" s="1" t="s">
        <v>1624</v>
      </c>
      <c r="B1605" s="1">
        <v>57</v>
      </c>
      <c r="C1605" s="1" t="s">
        <v>35</v>
      </c>
      <c r="D1605" s="1" t="s">
        <v>35</v>
      </c>
      <c r="E1605" s="1" t="s">
        <v>41</v>
      </c>
    </row>
    <row r="1606" spans="1:5" ht="18" x14ac:dyDescent="0.35">
      <c r="A1606" s="1" t="s">
        <v>1625</v>
      </c>
      <c r="B1606" s="1">
        <v>55</v>
      </c>
      <c r="C1606" s="1" t="s">
        <v>26</v>
      </c>
      <c r="D1606" s="1" t="s">
        <v>35</v>
      </c>
      <c r="E1606" s="1" t="s">
        <v>36</v>
      </c>
    </row>
    <row r="1607" spans="1:5" ht="18" x14ac:dyDescent="0.35">
      <c r="A1607" s="1" t="s">
        <v>1626</v>
      </c>
      <c r="B1607" s="1">
        <v>32</v>
      </c>
      <c r="C1607" s="1" t="s">
        <v>26</v>
      </c>
      <c r="D1607" s="1" t="s">
        <v>35</v>
      </c>
      <c r="E1607" s="1" t="s">
        <v>27</v>
      </c>
    </row>
    <row r="1608" spans="1:5" ht="18" x14ac:dyDescent="0.35">
      <c r="A1608" s="1" t="s">
        <v>1627</v>
      </c>
      <c r="B1608" s="1">
        <v>17</v>
      </c>
      <c r="C1608" s="1" t="s">
        <v>26</v>
      </c>
      <c r="D1608" s="1" t="s">
        <v>35</v>
      </c>
      <c r="E1608" s="1" t="s">
        <v>41</v>
      </c>
    </row>
    <row r="1609" spans="1:5" ht="18" x14ac:dyDescent="0.35">
      <c r="A1609" s="1" t="s">
        <v>1628</v>
      </c>
      <c r="B1609" s="1">
        <v>60</v>
      </c>
      <c r="C1609" s="1" t="s">
        <v>26</v>
      </c>
      <c r="D1609" s="1" t="s">
        <v>26</v>
      </c>
      <c r="E1609" s="1" t="s">
        <v>27</v>
      </c>
    </row>
    <row r="1610" spans="1:5" ht="18" x14ac:dyDescent="0.35">
      <c r="A1610" s="1" t="s">
        <v>1629</v>
      </c>
      <c r="B1610" s="1">
        <v>10</v>
      </c>
      <c r="C1610" s="1" t="s">
        <v>35</v>
      </c>
      <c r="D1610" s="1" t="s">
        <v>26</v>
      </c>
      <c r="E1610" s="1" t="s">
        <v>27</v>
      </c>
    </row>
    <row r="1611" spans="1:5" ht="18" x14ac:dyDescent="0.35">
      <c r="A1611" s="1" t="s">
        <v>1630</v>
      </c>
      <c r="B1611" s="1">
        <v>12</v>
      </c>
      <c r="C1611" s="1" t="s">
        <v>26</v>
      </c>
      <c r="D1611" s="1" t="s">
        <v>35</v>
      </c>
      <c r="E1611" s="1" t="s">
        <v>36</v>
      </c>
    </row>
    <row r="1612" spans="1:5" ht="18" x14ac:dyDescent="0.35">
      <c r="A1612" s="1" t="s">
        <v>1631</v>
      </c>
      <c r="B1612" s="1">
        <v>21</v>
      </c>
      <c r="C1612" s="1" t="s">
        <v>35</v>
      </c>
      <c r="D1612" s="1" t="s">
        <v>26</v>
      </c>
      <c r="E1612" s="1" t="s">
        <v>41</v>
      </c>
    </row>
    <row r="1613" spans="1:5" ht="18" x14ac:dyDescent="0.35">
      <c r="A1613" s="1" t="s">
        <v>1632</v>
      </c>
      <c r="B1613" s="1">
        <v>43</v>
      </c>
      <c r="C1613" s="1" t="s">
        <v>26</v>
      </c>
      <c r="D1613" s="1" t="s">
        <v>35</v>
      </c>
      <c r="E1613" s="1" t="s">
        <v>27</v>
      </c>
    </row>
    <row r="1614" spans="1:5" ht="18" x14ac:dyDescent="0.35">
      <c r="A1614" s="1" t="s">
        <v>1633</v>
      </c>
      <c r="B1614" s="1">
        <v>56</v>
      </c>
      <c r="C1614" s="1" t="s">
        <v>26</v>
      </c>
      <c r="D1614" s="1" t="s">
        <v>26</v>
      </c>
      <c r="E1614" s="1" t="s">
        <v>41</v>
      </c>
    </row>
    <row r="1615" spans="1:5" ht="18" x14ac:dyDescent="0.35">
      <c r="A1615" s="1" t="s">
        <v>1634</v>
      </c>
      <c r="B1615" s="1">
        <v>32</v>
      </c>
      <c r="C1615" s="1" t="s">
        <v>26</v>
      </c>
      <c r="D1615" s="1" t="s">
        <v>35</v>
      </c>
      <c r="E1615" s="1" t="s">
        <v>46</v>
      </c>
    </row>
    <row r="1616" spans="1:5" ht="18" x14ac:dyDescent="0.35">
      <c r="A1616" s="1" t="s">
        <v>1635</v>
      </c>
      <c r="B1616" s="1">
        <v>60</v>
      </c>
      <c r="C1616" s="1" t="s">
        <v>26</v>
      </c>
      <c r="D1616" s="1" t="s">
        <v>35</v>
      </c>
      <c r="E1616" s="1" t="s">
        <v>36</v>
      </c>
    </row>
    <row r="1617" spans="1:5" ht="18" x14ac:dyDescent="0.35">
      <c r="A1617" s="1" t="s">
        <v>1636</v>
      </c>
      <c r="B1617" s="1">
        <v>20</v>
      </c>
      <c r="C1617" s="1" t="s">
        <v>35</v>
      </c>
      <c r="D1617" s="1" t="s">
        <v>35</v>
      </c>
      <c r="E1617" s="1" t="s">
        <v>41</v>
      </c>
    </row>
    <row r="1618" spans="1:5" ht="18" x14ac:dyDescent="0.35">
      <c r="A1618" s="1" t="s">
        <v>1637</v>
      </c>
      <c r="B1618" s="1">
        <v>41</v>
      </c>
      <c r="C1618" s="1" t="s">
        <v>26</v>
      </c>
      <c r="D1618" s="1" t="s">
        <v>35</v>
      </c>
      <c r="E1618" s="1" t="s">
        <v>36</v>
      </c>
    </row>
    <row r="1619" spans="1:5" ht="18" x14ac:dyDescent="0.35">
      <c r="A1619" s="1" t="s">
        <v>1638</v>
      </c>
      <c r="B1619" s="1">
        <v>45</v>
      </c>
      <c r="C1619" s="1" t="s">
        <v>35</v>
      </c>
      <c r="D1619" s="1" t="s">
        <v>35</v>
      </c>
      <c r="E1619" s="1" t="s">
        <v>46</v>
      </c>
    </row>
    <row r="1620" spans="1:5" ht="18" x14ac:dyDescent="0.35">
      <c r="A1620" s="1" t="s">
        <v>1639</v>
      </c>
      <c r="B1620" s="1">
        <v>42</v>
      </c>
      <c r="C1620" s="1" t="s">
        <v>35</v>
      </c>
      <c r="D1620" s="1" t="s">
        <v>35</v>
      </c>
      <c r="E1620" s="1" t="s">
        <v>46</v>
      </c>
    </row>
    <row r="1621" spans="1:5" ht="18" x14ac:dyDescent="0.35">
      <c r="A1621" s="1" t="s">
        <v>1640</v>
      </c>
      <c r="B1621" s="1">
        <v>37</v>
      </c>
      <c r="C1621" s="1" t="s">
        <v>35</v>
      </c>
      <c r="D1621" s="1" t="s">
        <v>26</v>
      </c>
      <c r="E1621" s="1" t="s">
        <v>36</v>
      </c>
    </row>
    <row r="1622" spans="1:5" ht="18" x14ac:dyDescent="0.35">
      <c r="A1622" s="1" t="s">
        <v>1641</v>
      </c>
      <c r="B1622" s="1">
        <v>28</v>
      </c>
      <c r="C1622" s="1" t="s">
        <v>26</v>
      </c>
      <c r="D1622" s="1" t="s">
        <v>26</v>
      </c>
      <c r="E1622" s="1" t="s">
        <v>27</v>
      </c>
    </row>
    <row r="1623" spans="1:5" ht="18" x14ac:dyDescent="0.35">
      <c r="A1623" s="1" t="s">
        <v>1642</v>
      </c>
      <c r="B1623" s="1">
        <v>8</v>
      </c>
      <c r="C1623" s="1" t="s">
        <v>35</v>
      </c>
      <c r="D1623" s="1" t="s">
        <v>35</v>
      </c>
      <c r="E1623" s="1" t="s">
        <v>41</v>
      </c>
    </row>
    <row r="1624" spans="1:5" ht="18" x14ac:dyDescent="0.35">
      <c r="A1624" s="1" t="s">
        <v>1643</v>
      </c>
      <c r="B1624" s="1">
        <v>13</v>
      </c>
      <c r="C1624" s="1" t="s">
        <v>35</v>
      </c>
      <c r="D1624" s="1" t="s">
        <v>26</v>
      </c>
      <c r="E1624" s="1" t="s">
        <v>46</v>
      </c>
    </row>
    <row r="1625" spans="1:5" ht="18" x14ac:dyDescent="0.35">
      <c r="A1625" s="1" t="s">
        <v>1644</v>
      </c>
      <c r="B1625" s="1">
        <v>29</v>
      </c>
      <c r="C1625" s="1" t="s">
        <v>26</v>
      </c>
      <c r="D1625" s="1" t="s">
        <v>26</v>
      </c>
      <c r="E1625" s="1" t="s">
        <v>46</v>
      </c>
    </row>
    <row r="1626" spans="1:5" ht="18" x14ac:dyDescent="0.35">
      <c r="A1626" s="1" t="s">
        <v>1645</v>
      </c>
      <c r="B1626" s="1">
        <v>55</v>
      </c>
      <c r="C1626" s="1" t="s">
        <v>35</v>
      </c>
      <c r="D1626" s="1" t="s">
        <v>35</v>
      </c>
      <c r="E1626" s="1" t="s">
        <v>46</v>
      </c>
    </row>
    <row r="1627" spans="1:5" ht="18" x14ac:dyDescent="0.35">
      <c r="A1627" s="1" t="s">
        <v>1646</v>
      </c>
      <c r="B1627" s="1">
        <v>15</v>
      </c>
      <c r="C1627" s="1" t="s">
        <v>26</v>
      </c>
      <c r="D1627" s="1" t="s">
        <v>26</v>
      </c>
      <c r="E1627" s="1" t="s">
        <v>41</v>
      </c>
    </row>
    <row r="1628" spans="1:5" ht="18" x14ac:dyDescent="0.35">
      <c r="A1628" s="1" t="s">
        <v>1647</v>
      </c>
      <c r="B1628" s="1">
        <v>54</v>
      </c>
      <c r="C1628" s="1" t="s">
        <v>26</v>
      </c>
      <c r="D1628" s="1" t="s">
        <v>35</v>
      </c>
      <c r="E1628" s="1" t="s">
        <v>36</v>
      </c>
    </row>
    <row r="1629" spans="1:5" ht="18" x14ac:dyDescent="0.35">
      <c r="A1629" s="1" t="s">
        <v>1648</v>
      </c>
      <c r="B1629" s="1">
        <v>18</v>
      </c>
      <c r="C1629" s="1" t="s">
        <v>35</v>
      </c>
      <c r="D1629" s="1" t="s">
        <v>35</v>
      </c>
      <c r="E1629" s="1" t="s">
        <v>27</v>
      </c>
    </row>
    <row r="1630" spans="1:5" ht="18" x14ac:dyDescent="0.35">
      <c r="A1630" s="1" t="s">
        <v>1649</v>
      </c>
      <c r="B1630" s="1">
        <v>59</v>
      </c>
      <c r="C1630" s="1" t="s">
        <v>35</v>
      </c>
      <c r="D1630" s="1" t="s">
        <v>26</v>
      </c>
      <c r="E1630" s="1" t="s">
        <v>36</v>
      </c>
    </row>
    <row r="1631" spans="1:5" ht="18" x14ac:dyDescent="0.35">
      <c r="A1631" s="1" t="s">
        <v>1650</v>
      </c>
      <c r="B1631" s="1">
        <v>20</v>
      </c>
      <c r="C1631" s="1" t="s">
        <v>35</v>
      </c>
      <c r="D1631" s="1" t="s">
        <v>35</v>
      </c>
      <c r="E1631" s="1" t="s">
        <v>27</v>
      </c>
    </row>
    <row r="1632" spans="1:5" ht="18" x14ac:dyDescent="0.35">
      <c r="A1632" s="1" t="s">
        <v>1651</v>
      </c>
      <c r="B1632" s="1">
        <v>19</v>
      </c>
      <c r="C1632" s="1" t="s">
        <v>35</v>
      </c>
      <c r="D1632" s="1" t="s">
        <v>26</v>
      </c>
      <c r="E1632" s="1" t="s">
        <v>36</v>
      </c>
    </row>
    <row r="1633" spans="1:5" ht="18" x14ac:dyDescent="0.35">
      <c r="A1633" s="2">
        <v>780000000000000</v>
      </c>
      <c r="B1633" s="1">
        <v>33</v>
      </c>
      <c r="C1633" s="1" t="s">
        <v>26</v>
      </c>
      <c r="D1633" s="1" t="s">
        <v>35</v>
      </c>
      <c r="E1633" s="1" t="s">
        <v>41</v>
      </c>
    </row>
    <row r="1634" spans="1:5" ht="18" x14ac:dyDescent="0.35">
      <c r="A1634" s="1" t="s">
        <v>1652</v>
      </c>
      <c r="B1634" s="1">
        <v>47</v>
      </c>
      <c r="C1634" s="1" t="s">
        <v>35</v>
      </c>
      <c r="D1634" s="1" t="s">
        <v>35</v>
      </c>
      <c r="E1634" s="1" t="s">
        <v>27</v>
      </c>
    </row>
    <row r="1635" spans="1:5" ht="18" x14ac:dyDescent="0.35">
      <c r="A1635" s="1" t="s">
        <v>1653</v>
      </c>
      <c r="B1635" s="1">
        <v>54</v>
      </c>
      <c r="C1635" s="1" t="s">
        <v>26</v>
      </c>
      <c r="D1635" s="1" t="s">
        <v>35</v>
      </c>
      <c r="E1635" s="1" t="s">
        <v>36</v>
      </c>
    </row>
    <row r="1636" spans="1:5" ht="18" x14ac:dyDescent="0.35">
      <c r="A1636" s="1" t="s">
        <v>1654</v>
      </c>
      <c r="B1636" s="1">
        <v>47</v>
      </c>
      <c r="C1636" s="1" t="s">
        <v>26</v>
      </c>
      <c r="D1636" s="1" t="s">
        <v>35</v>
      </c>
      <c r="E1636" s="1" t="s">
        <v>27</v>
      </c>
    </row>
    <row r="1637" spans="1:5" ht="18" x14ac:dyDescent="0.35">
      <c r="A1637" s="1" t="s">
        <v>1655</v>
      </c>
      <c r="B1637" s="1">
        <v>46</v>
      </c>
      <c r="C1637" s="1" t="s">
        <v>35</v>
      </c>
      <c r="D1637" s="1" t="s">
        <v>35</v>
      </c>
      <c r="E1637" s="1" t="s">
        <v>36</v>
      </c>
    </row>
    <row r="1638" spans="1:5" ht="18" x14ac:dyDescent="0.35">
      <c r="A1638" s="1" t="s">
        <v>1656</v>
      </c>
      <c r="B1638" s="1">
        <v>52</v>
      </c>
      <c r="C1638" s="1" t="s">
        <v>35</v>
      </c>
      <c r="D1638" s="1" t="s">
        <v>26</v>
      </c>
      <c r="E1638" s="1" t="s">
        <v>36</v>
      </c>
    </row>
    <row r="1639" spans="1:5" ht="18" x14ac:dyDescent="0.35">
      <c r="A1639" s="1" t="s">
        <v>1657</v>
      </c>
      <c r="B1639" s="1">
        <v>51</v>
      </c>
      <c r="C1639" s="1" t="s">
        <v>35</v>
      </c>
      <c r="D1639" s="1" t="s">
        <v>26</v>
      </c>
      <c r="E1639" s="1" t="s">
        <v>41</v>
      </c>
    </row>
    <row r="1640" spans="1:5" ht="18" x14ac:dyDescent="0.35">
      <c r="A1640" s="1" t="s">
        <v>1658</v>
      </c>
      <c r="B1640" s="1">
        <v>52</v>
      </c>
      <c r="C1640" s="1" t="s">
        <v>26</v>
      </c>
      <c r="D1640" s="1" t="s">
        <v>26</v>
      </c>
      <c r="E1640" s="1" t="s">
        <v>36</v>
      </c>
    </row>
    <row r="1641" spans="1:5" ht="18" x14ac:dyDescent="0.35">
      <c r="A1641" s="1" t="s">
        <v>1659</v>
      </c>
      <c r="B1641" s="1">
        <v>36</v>
      </c>
      <c r="C1641" s="1" t="s">
        <v>26</v>
      </c>
      <c r="D1641" s="1" t="s">
        <v>26</v>
      </c>
      <c r="E1641" s="1" t="s">
        <v>41</v>
      </c>
    </row>
    <row r="1642" spans="1:5" ht="18" x14ac:dyDescent="0.35">
      <c r="A1642" s="1" t="s">
        <v>1660</v>
      </c>
      <c r="B1642" s="1">
        <v>50</v>
      </c>
      <c r="C1642" s="1" t="s">
        <v>35</v>
      </c>
      <c r="D1642" s="1" t="s">
        <v>26</v>
      </c>
      <c r="E1642" s="1" t="s">
        <v>46</v>
      </c>
    </row>
    <row r="1643" spans="1:5" ht="18" x14ac:dyDescent="0.35">
      <c r="A1643" s="1" t="s">
        <v>1661</v>
      </c>
      <c r="B1643" s="1">
        <v>14</v>
      </c>
      <c r="C1643" s="1" t="s">
        <v>35</v>
      </c>
      <c r="D1643" s="1" t="s">
        <v>26</v>
      </c>
      <c r="E1643" s="1" t="s">
        <v>46</v>
      </c>
    </row>
    <row r="1644" spans="1:5" ht="18" x14ac:dyDescent="0.35">
      <c r="A1644" s="1" t="s">
        <v>1662</v>
      </c>
      <c r="B1644" s="1">
        <v>9</v>
      </c>
      <c r="C1644" s="1" t="s">
        <v>26</v>
      </c>
      <c r="D1644" s="1" t="s">
        <v>35</v>
      </c>
      <c r="E1644" s="1" t="s">
        <v>41</v>
      </c>
    </row>
    <row r="1645" spans="1:5" ht="18" x14ac:dyDescent="0.35">
      <c r="A1645" s="1" t="s">
        <v>1663</v>
      </c>
      <c r="B1645" s="1">
        <v>50</v>
      </c>
      <c r="C1645" s="1" t="s">
        <v>35</v>
      </c>
      <c r="D1645" s="1" t="s">
        <v>26</v>
      </c>
      <c r="E1645" s="1" t="s">
        <v>46</v>
      </c>
    </row>
    <row r="1646" spans="1:5" ht="18" x14ac:dyDescent="0.35">
      <c r="A1646" s="1" t="s">
        <v>1664</v>
      </c>
      <c r="B1646" s="1">
        <v>35</v>
      </c>
      <c r="C1646" s="1" t="s">
        <v>26</v>
      </c>
      <c r="D1646" s="1" t="s">
        <v>26</v>
      </c>
      <c r="E1646" s="1" t="s">
        <v>27</v>
      </c>
    </row>
    <row r="1647" spans="1:5" ht="18" x14ac:dyDescent="0.35">
      <c r="A1647" s="1" t="s">
        <v>1665</v>
      </c>
      <c r="B1647" s="1">
        <v>36</v>
      </c>
      <c r="C1647" s="1" t="s">
        <v>35</v>
      </c>
      <c r="D1647" s="1" t="s">
        <v>35</v>
      </c>
      <c r="E1647" s="1" t="s">
        <v>36</v>
      </c>
    </row>
    <row r="1648" spans="1:5" ht="18" x14ac:dyDescent="0.35">
      <c r="A1648" s="1" t="s">
        <v>1666</v>
      </c>
      <c r="B1648" s="1">
        <v>15</v>
      </c>
      <c r="C1648" s="1" t="s">
        <v>35</v>
      </c>
      <c r="D1648" s="1" t="s">
        <v>35</v>
      </c>
      <c r="E1648" s="1" t="s">
        <v>36</v>
      </c>
    </row>
    <row r="1649" spans="1:5" ht="18" x14ac:dyDescent="0.35">
      <c r="A1649" s="1" t="s">
        <v>1667</v>
      </c>
      <c r="B1649" s="1">
        <v>58</v>
      </c>
      <c r="C1649" s="1" t="s">
        <v>26</v>
      </c>
      <c r="D1649" s="1" t="s">
        <v>35</v>
      </c>
      <c r="E1649" s="1" t="s">
        <v>27</v>
      </c>
    </row>
    <row r="1650" spans="1:5" ht="18" x14ac:dyDescent="0.35">
      <c r="A1650" s="1" t="s">
        <v>1668</v>
      </c>
      <c r="B1650" s="1">
        <v>49</v>
      </c>
      <c r="C1650" s="1" t="s">
        <v>35</v>
      </c>
      <c r="D1650" s="1" t="s">
        <v>26</v>
      </c>
      <c r="E1650" s="1" t="s">
        <v>41</v>
      </c>
    </row>
    <row r="1651" spans="1:5" ht="18" x14ac:dyDescent="0.35">
      <c r="A1651" s="1" t="s">
        <v>1669</v>
      </c>
      <c r="B1651" s="1">
        <v>21</v>
      </c>
      <c r="C1651" s="1" t="s">
        <v>26</v>
      </c>
      <c r="D1651" s="1" t="s">
        <v>26</v>
      </c>
      <c r="E1651" s="1" t="s">
        <v>41</v>
      </c>
    </row>
    <row r="1652" spans="1:5" ht="18" x14ac:dyDescent="0.35">
      <c r="A1652" s="1" t="s">
        <v>1670</v>
      </c>
      <c r="B1652" s="1">
        <v>58</v>
      </c>
      <c r="C1652" s="1" t="s">
        <v>35</v>
      </c>
      <c r="D1652" s="1" t="s">
        <v>26</v>
      </c>
      <c r="E1652" s="1" t="s">
        <v>46</v>
      </c>
    </row>
    <row r="1653" spans="1:5" ht="18" x14ac:dyDescent="0.35">
      <c r="A1653" s="1" t="s">
        <v>1671</v>
      </c>
      <c r="B1653" s="1">
        <v>38</v>
      </c>
      <c r="C1653" s="1" t="s">
        <v>35</v>
      </c>
      <c r="D1653" s="1" t="s">
        <v>35</v>
      </c>
      <c r="E1653" s="1" t="s">
        <v>41</v>
      </c>
    </row>
    <row r="1654" spans="1:5" ht="18" x14ac:dyDescent="0.35">
      <c r="A1654" s="1" t="s">
        <v>1672</v>
      </c>
      <c r="B1654" s="1">
        <v>12</v>
      </c>
      <c r="C1654" s="1" t="s">
        <v>26</v>
      </c>
      <c r="D1654" s="1" t="s">
        <v>35</v>
      </c>
      <c r="E1654" s="1" t="s">
        <v>36</v>
      </c>
    </row>
    <row r="1655" spans="1:5" ht="18" x14ac:dyDescent="0.35">
      <c r="A1655" s="1" t="s">
        <v>1673</v>
      </c>
      <c r="B1655" s="1">
        <v>36</v>
      </c>
      <c r="C1655" s="1" t="s">
        <v>35</v>
      </c>
      <c r="D1655" s="1" t="s">
        <v>26</v>
      </c>
      <c r="E1655" s="1" t="s">
        <v>41</v>
      </c>
    </row>
    <row r="1656" spans="1:5" ht="18" x14ac:dyDescent="0.35">
      <c r="A1656" s="1" t="s">
        <v>1674</v>
      </c>
      <c r="B1656" s="1">
        <v>35</v>
      </c>
      <c r="C1656" s="1" t="s">
        <v>26</v>
      </c>
      <c r="D1656" s="1" t="s">
        <v>26</v>
      </c>
      <c r="E1656" s="1" t="s">
        <v>36</v>
      </c>
    </row>
    <row r="1657" spans="1:5" ht="18" x14ac:dyDescent="0.35">
      <c r="A1657" s="1" t="s">
        <v>1675</v>
      </c>
      <c r="B1657" s="1">
        <v>42</v>
      </c>
      <c r="C1657" s="1" t="s">
        <v>26</v>
      </c>
      <c r="D1657" s="1" t="s">
        <v>35</v>
      </c>
      <c r="E1657" s="1" t="s">
        <v>46</v>
      </c>
    </row>
    <row r="1658" spans="1:5" ht="18" x14ac:dyDescent="0.35">
      <c r="A1658" s="1">
        <v>48616567</v>
      </c>
      <c r="B1658" s="1">
        <v>27</v>
      </c>
      <c r="C1658" s="1" t="s">
        <v>35</v>
      </c>
      <c r="D1658" s="1" t="s">
        <v>35</v>
      </c>
      <c r="E1658" s="1" t="s">
        <v>41</v>
      </c>
    </row>
    <row r="1659" spans="1:5" ht="18" x14ac:dyDescent="0.35">
      <c r="A1659" s="1" t="s">
        <v>1676</v>
      </c>
      <c r="B1659" s="1">
        <v>52</v>
      </c>
      <c r="C1659" s="1" t="s">
        <v>26</v>
      </c>
      <c r="D1659" s="1" t="s">
        <v>26</v>
      </c>
      <c r="E1659" s="1" t="s">
        <v>41</v>
      </c>
    </row>
    <row r="1660" spans="1:5" ht="18" x14ac:dyDescent="0.35">
      <c r="A1660" s="1" t="s">
        <v>1677</v>
      </c>
      <c r="B1660" s="1">
        <v>58</v>
      </c>
      <c r="C1660" s="1" t="s">
        <v>35</v>
      </c>
      <c r="D1660" s="1" t="s">
        <v>26</v>
      </c>
      <c r="E1660" s="1" t="s">
        <v>46</v>
      </c>
    </row>
    <row r="1661" spans="1:5" ht="18" x14ac:dyDescent="0.35">
      <c r="A1661" s="1" t="s">
        <v>1678</v>
      </c>
      <c r="B1661" s="1">
        <v>31</v>
      </c>
      <c r="C1661" s="1" t="s">
        <v>35</v>
      </c>
      <c r="D1661" s="1" t="s">
        <v>35</v>
      </c>
      <c r="E1661" s="1" t="s">
        <v>27</v>
      </c>
    </row>
    <row r="1662" spans="1:5" ht="18" x14ac:dyDescent="0.35">
      <c r="A1662" s="1" t="s">
        <v>1679</v>
      </c>
      <c r="B1662" s="1">
        <v>33</v>
      </c>
      <c r="C1662" s="1" t="s">
        <v>26</v>
      </c>
      <c r="D1662" s="1" t="s">
        <v>26</v>
      </c>
      <c r="E1662" s="1" t="s">
        <v>27</v>
      </c>
    </row>
    <row r="1663" spans="1:5" ht="18" x14ac:dyDescent="0.35">
      <c r="A1663" s="1" t="s">
        <v>1680</v>
      </c>
      <c r="B1663" s="1">
        <v>32</v>
      </c>
      <c r="C1663" s="1" t="s">
        <v>26</v>
      </c>
      <c r="D1663" s="1" t="s">
        <v>35</v>
      </c>
      <c r="E1663" s="1" t="s">
        <v>27</v>
      </c>
    </row>
    <row r="1664" spans="1:5" ht="18" x14ac:dyDescent="0.35">
      <c r="A1664" s="1" t="s">
        <v>1681</v>
      </c>
      <c r="B1664" s="1">
        <v>55</v>
      </c>
      <c r="C1664" s="1" t="s">
        <v>35</v>
      </c>
      <c r="D1664" s="1" t="s">
        <v>26</v>
      </c>
      <c r="E1664" s="1" t="s">
        <v>46</v>
      </c>
    </row>
    <row r="1665" spans="1:5" ht="18" x14ac:dyDescent="0.35">
      <c r="A1665" s="1" t="s">
        <v>1682</v>
      </c>
      <c r="B1665" s="1">
        <v>38</v>
      </c>
      <c r="C1665" s="1" t="s">
        <v>26</v>
      </c>
      <c r="D1665" s="1" t="s">
        <v>26</v>
      </c>
      <c r="E1665" s="1" t="s">
        <v>36</v>
      </c>
    </row>
    <row r="1666" spans="1:5" ht="18" x14ac:dyDescent="0.35">
      <c r="A1666" s="1" t="s">
        <v>1683</v>
      </c>
      <c r="B1666" s="1">
        <v>36</v>
      </c>
      <c r="C1666" s="1" t="s">
        <v>26</v>
      </c>
      <c r="D1666" s="1" t="s">
        <v>26</v>
      </c>
      <c r="E1666" s="1" t="s">
        <v>27</v>
      </c>
    </row>
    <row r="1667" spans="1:5" ht="18" x14ac:dyDescent="0.35">
      <c r="A1667" s="1" t="s">
        <v>1684</v>
      </c>
      <c r="B1667" s="1">
        <v>58</v>
      </c>
      <c r="C1667" s="1" t="s">
        <v>26</v>
      </c>
      <c r="D1667" s="1" t="s">
        <v>35</v>
      </c>
      <c r="E1667" s="1" t="s">
        <v>27</v>
      </c>
    </row>
    <row r="1668" spans="1:5" ht="18" x14ac:dyDescent="0.35">
      <c r="A1668" s="1" t="s">
        <v>1685</v>
      </c>
      <c r="B1668" s="1">
        <v>14</v>
      </c>
      <c r="C1668" s="1" t="s">
        <v>35</v>
      </c>
      <c r="D1668" s="1" t="s">
        <v>35</v>
      </c>
      <c r="E1668" s="1" t="s">
        <v>36</v>
      </c>
    </row>
    <row r="1669" spans="1:5" ht="18" x14ac:dyDescent="0.35">
      <c r="A1669" s="1" t="s">
        <v>1686</v>
      </c>
      <c r="B1669" s="1">
        <v>5</v>
      </c>
      <c r="C1669" s="1" t="s">
        <v>35</v>
      </c>
      <c r="D1669" s="1" t="s">
        <v>35</v>
      </c>
      <c r="E1669" s="1" t="s">
        <v>36</v>
      </c>
    </row>
    <row r="1670" spans="1:5" ht="18" x14ac:dyDescent="0.35">
      <c r="A1670" s="1" t="s">
        <v>1687</v>
      </c>
      <c r="B1670" s="1">
        <v>54</v>
      </c>
      <c r="C1670" s="1" t="s">
        <v>26</v>
      </c>
      <c r="D1670" s="1" t="s">
        <v>26</v>
      </c>
      <c r="E1670" s="1" t="s">
        <v>41</v>
      </c>
    </row>
    <row r="1671" spans="1:5" ht="18" x14ac:dyDescent="0.35">
      <c r="A1671" s="1" t="s">
        <v>1688</v>
      </c>
      <c r="B1671" s="1">
        <v>34</v>
      </c>
      <c r="C1671" s="1" t="s">
        <v>26</v>
      </c>
      <c r="D1671" s="1" t="s">
        <v>26</v>
      </c>
      <c r="E1671" s="1" t="s">
        <v>46</v>
      </c>
    </row>
    <row r="1672" spans="1:5" ht="18" x14ac:dyDescent="0.35">
      <c r="A1672" s="1" t="s">
        <v>1689</v>
      </c>
      <c r="B1672" s="1">
        <v>30</v>
      </c>
      <c r="C1672" s="1" t="s">
        <v>35</v>
      </c>
      <c r="D1672" s="1" t="s">
        <v>26</v>
      </c>
      <c r="E1672" s="1" t="s">
        <v>36</v>
      </c>
    </row>
    <row r="1673" spans="1:5" ht="18" x14ac:dyDescent="0.35">
      <c r="A1673" s="1" t="s">
        <v>1690</v>
      </c>
      <c r="B1673" s="1">
        <v>58</v>
      </c>
      <c r="C1673" s="1" t="s">
        <v>35</v>
      </c>
      <c r="D1673" s="1" t="s">
        <v>26</v>
      </c>
      <c r="E1673" s="1" t="s">
        <v>27</v>
      </c>
    </row>
    <row r="1674" spans="1:5" ht="18" x14ac:dyDescent="0.35">
      <c r="A1674" s="1" t="s">
        <v>1691</v>
      </c>
      <c r="B1674" s="1">
        <v>9</v>
      </c>
      <c r="C1674" s="1" t="s">
        <v>35</v>
      </c>
      <c r="D1674" s="1" t="s">
        <v>26</v>
      </c>
      <c r="E1674" s="1" t="s">
        <v>27</v>
      </c>
    </row>
    <row r="1675" spans="1:5" ht="18" x14ac:dyDescent="0.35">
      <c r="A1675" s="1" t="s">
        <v>1692</v>
      </c>
      <c r="B1675" s="1">
        <v>9</v>
      </c>
      <c r="C1675" s="1" t="s">
        <v>35</v>
      </c>
      <c r="D1675" s="1" t="s">
        <v>35</v>
      </c>
      <c r="E1675" s="1" t="s">
        <v>46</v>
      </c>
    </row>
    <row r="1676" spans="1:5" ht="18" x14ac:dyDescent="0.35">
      <c r="A1676" s="1" t="s">
        <v>1693</v>
      </c>
      <c r="B1676" s="1">
        <v>48</v>
      </c>
      <c r="C1676" s="1" t="s">
        <v>26</v>
      </c>
      <c r="D1676" s="1" t="s">
        <v>35</v>
      </c>
      <c r="E1676" s="1" t="s">
        <v>27</v>
      </c>
    </row>
    <row r="1677" spans="1:5" ht="18" x14ac:dyDescent="0.35">
      <c r="A1677" s="1" t="s">
        <v>1694</v>
      </c>
      <c r="B1677" s="1">
        <v>7</v>
      </c>
      <c r="C1677" s="1" t="s">
        <v>35</v>
      </c>
      <c r="D1677" s="1" t="s">
        <v>35</v>
      </c>
      <c r="E1677" s="1" t="s">
        <v>41</v>
      </c>
    </row>
    <row r="1678" spans="1:5" ht="18" x14ac:dyDescent="0.35">
      <c r="A1678" s="1" t="s">
        <v>1695</v>
      </c>
      <c r="B1678" s="1">
        <v>49</v>
      </c>
      <c r="C1678" s="1" t="s">
        <v>35</v>
      </c>
      <c r="D1678" s="1" t="s">
        <v>26</v>
      </c>
      <c r="E1678" s="1" t="s">
        <v>27</v>
      </c>
    </row>
    <row r="1679" spans="1:5" ht="18" x14ac:dyDescent="0.35">
      <c r="A1679" s="1" t="s">
        <v>1696</v>
      </c>
      <c r="B1679" s="1">
        <v>49</v>
      </c>
      <c r="C1679" s="1" t="s">
        <v>26</v>
      </c>
      <c r="D1679" s="1" t="s">
        <v>35</v>
      </c>
      <c r="E1679" s="1" t="s">
        <v>46</v>
      </c>
    </row>
    <row r="1680" spans="1:5" ht="18" x14ac:dyDescent="0.35">
      <c r="A1680" s="1" t="s">
        <v>1697</v>
      </c>
      <c r="B1680" s="1">
        <v>30</v>
      </c>
      <c r="C1680" s="1" t="s">
        <v>35</v>
      </c>
      <c r="D1680" s="1" t="s">
        <v>35</v>
      </c>
      <c r="E1680" s="1" t="s">
        <v>36</v>
      </c>
    </row>
    <row r="1681" spans="1:5" ht="18" x14ac:dyDescent="0.35">
      <c r="A1681" s="1" t="s">
        <v>1698</v>
      </c>
      <c r="B1681" s="1">
        <v>28</v>
      </c>
      <c r="C1681" s="1" t="s">
        <v>26</v>
      </c>
      <c r="D1681" s="1" t="s">
        <v>26</v>
      </c>
      <c r="E1681" s="1" t="s">
        <v>41</v>
      </c>
    </row>
    <row r="1682" spans="1:5" ht="18" x14ac:dyDescent="0.35">
      <c r="A1682" s="1" t="s">
        <v>1699</v>
      </c>
      <c r="B1682" s="1">
        <v>51</v>
      </c>
      <c r="C1682" s="1" t="s">
        <v>26</v>
      </c>
      <c r="D1682" s="1" t="s">
        <v>26</v>
      </c>
      <c r="E1682" s="1" t="s">
        <v>36</v>
      </c>
    </row>
    <row r="1683" spans="1:5" ht="18" x14ac:dyDescent="0.35">
      <c r="A1683" s="1" t="s">
        <v>1700</v>
      </c>
      <c r="B1683" s="1">
        <v>6</v>
      </c>
      <c r="C1683" s="1" t="s">
        <v>26</v>
      </c>
      <c r="D1683" s="1" t="s">
        <v>26</v>
      </c>
      <c r="E1683" s="1" t="s">
        <v>36</v>
      </c>
    </row>
    <row r="1684" spans="1:5" ht="18" x14ac:dyDescent="0.35">
      <c r="A1684" s="1">
        <v>64325798</v>
      </c>
      <c r="B1684" s="1">
        <v>5</v>
      </c>
      <c r="C1684" s="1" t="s">
        <v>35</v>
      </c>
      <c r="D1684" s="1" t="s">
        <v>35</v>
      </c>
      <c r="E1684" s="1" t="s">
        <v>46</v>
      </c>
    </row>
    <row r="1685" spans="1:5" ht="18" x14ac:dyDescent="0.35">
      <c r="A1685" s="1" t="s">
        <v>1701</v>
      </c>
      <c r="B1685" s="1">
        <v>41</v>
      </c>
      <c r="C1685" s="1" t="s">
        <v>35</v>
      </c>
      <c r="D1685" s="1" t="s">
        <v>35</v>
      </c>
      <c r="E1685" s="1" t="s">
        <v>27</v>
      </c>
    </row>
    <row r="1686" spans="1:5" ht="18" x14ac:dyDescent="0.35">
      <c r="A1686" s="1" t="s">
        <v>1702</v>
      </c>
      <c r="B1686" s="1">
        <v>8</v>
      </c>
      <c r="C1686" s="1" t="s">
        <v>35</v>
      </c>
      <c r="D1686" s="1" t="s">
        <v>26</v>
      </c>
      <c r="E1686" s="1" t="s">
        <v>46</v>
      </c>
    </row>
    <row r="1687" spans="1:5" ht="18" x14ac:dyDescent="0.35">
      <c r="A1687" s="1" t="s">
        <v>1703</v>
      </c>
      <c r="B1687" s="1">
        <v>6</v>
      </c>
      <c r="C1687" s="1" t="s">
        <v>26</v>
      </c>
      <c r="D1687" s="1" t="s">
        <v>35</v>
      </c>
      <c r="E1687" s="1" t="s">
        <v>41</v>
      </c>
    </row>
    <row r="1688" spans="1:5" ht="18" x14ac:dyDescent="0.35">
      <c r="A1688" s="1" t="s">
        <v>1704</v>
      </c>
      <c r="B1688" s="1">
        <v>16</v>
      </c>
      <c r="C1688" s="1" t="s">
        <v>26</v>
      </c>
      <c r="D1688" s="1" t="s">
        <v>26</v>
      </c>
      <c r="E1688" s="1" t="s">
        <v>41</v>
      </c>
    </row>
    <row r="1689" spans="1:5" ht="18" x14ac:dyDescent="0.35">
      <c r="A1689" s="1" t="s">
        <v>1705</v>
      </c>
      <c r="B1689" s="1">
        <v>58</v>
      </c>
      <c r="C1689" s="1" t="s">
        <v>35</v>
      </c>
      <c r="D1689" s="1" t="s">
        <v>35</v>
      </c>
      <c r="E1689" s="1" t="s">
        <v>41</v>
      </c>
    </row>
    <row r="1690" spans="1:5" ht="18" x14ac:dyDescent="0.35">
      <c r="A1690" s="1" t="s">
        <v>1706</v>
      </c>
      <c r="B1690" s="1">
        <v>26</v>
      </c>
      <c r="C1690" s="1" t="s">
        <v>26</v>
      </c>
      <c r="D1690" s="1" t="s">
        <v>35</v>
      </c>
      <c r="E1690" s="1" t="s">
        <v>46</v>
      </c>
    </row>
    <row r="1691" spans="1:5" ht="18" x14ac:dyDescent="0.35">
      <c r="A1691" s="1" t="s">
        <v>1707</v>
      </c>
      <c r="B1691" s="1">
        <v>21</v>
      </c>
      <c r="C1691" s="1" t="s">
        <v>35</v>
      </c>
      <c r="D1691" s="1" t="s">
        <v>26</v>
      </c>
      <c r="E1691" s="1" t="s">
        <v>36</v>
      </c>
    </row>
    <row r="1692" spans="1:5" ht="18" x14ac:dyDescent="0.35">
      <c r="A1692" s="1" t="s">
        <v>1708</v>
      </c>
      <c r="B1692" s="1">
        <v>45</v>
      </c>
      <c r="C1692" s="1" t="s">
        <v>26</v>
      </c>
      <c r="D1692" s="1" t="s">
        <v>35</v>
      </c>
      <c r="E1692" s="1" t="s">
        <v>46</v>
      </c>
    </row>
    <row r="1693" spans="1:5" ht="18" x14ac:dyDescent="0.35">
      <c r="A1693" s="1" t="s">
        <v>1709</v>
      </c>
      <c r="B1693" s="1">
        <v>41</v>
      </c>
      <c r="C1693" s="1" t="s">
        <v>26</v>
      </c>
      <c r="D1693" s="1" t="s">
        <v>35</v>
      </c>
      <c r="E1693" s="1" t="s">
        <v>41</v>
      </c>
    </row>
    <row r="1694" spans="1:5" ht="18" x14ac:dyDescent="0.35">
      <c r="A1694" s="1" t="s">
        <v>1710</v>
      </c>
      <c r="B1694" s="1">
        <v>50</v>
      </c>
      <c r="C1694" s="1" t="s">
        <v>35</v>
      </c>
      <c r="D1694" s="1" t="s">
        <v>26</v>
      </c>
      <c r="E1694" s="1" t="s">
        <v>41</v>
      </c>
    </row>
    <row r="1695" spans="1:5" ht="18" x14ac:dyDescent="0.35">
      <c r="A1695" s="1" t="s">
        <v>1711</v>
      </c>
      <c r="B1695" s="1">
        <v>14</v>
      </c>
      <c r="C1695" s="1" t="s">
        <v>35</v>
      </c>
      <c r="D1695" s="1" t="s">
        <v>26</v>
      </c>
      <c r="E1695" s="1" t="s">
        <v>27</v>
      </c>
    </row>
    <row r="1696" spans="1:5" ht="18" x14ac:dyDescent="0.35">
      <c r="A1696" s="1" t="s">
        <v>1712</v>
      </c>
      <c r="B1696" s="1">
        <v>39</v>
      </c>
      <c r="C1696" s="1" t="s">
        <v>35</v>
      </c>
      <c r="D1696" s="1" t="s">
        <v>35</v>
      </c>
      <c r="E1696" s="1" t="s">
        <v>46</v>
      </c>
    </row>
    <row r="1697" spans="1:5" ht="18" x14ac:dyDescent="0.35">
      <c r="A1697" s="1" t="s">
        <v>1713</v>
      </c>
      <c r="B1697" s="1">
        <v>46</v>
      </c>
      <c r="C1697" s="1" t="s">
        <v>26</v>
      </c>
      <c r="D1697" s="1" t="s">
        <v>26</v>
      </c>
      <c r="E1697" s="1" t="s">
        <v>41</v>
      </c>
    </row>
    <row r="1698" spans="1:5" ht="18" x14ac:dyDescent="0.35">
      <c r="A1698" s="1" t="s">
        <v>1714</v>
      </c>
      <c r="B1698" s="1">
        <v>59</v>
      </c>
      <c r="C1698" s="1" t="s">
        <v>35</v>
      </c>
      <c r="D1698" s="1" t="s">
        <v>26</v>
      </c>
      <c r="E1698" s="1" t="s">
        <v>41</v>
      </c>
    </row>
    <row r="1699" spans="1:5" ht="18" x14ac:dyDescent="0.35">
      <c r="A1699" s="1" t="s">
        <v>1715</v>
      </c>
      <c r="B1699" s="1">
        <v>32</v>
      </c>
      <c r="C1699" s="1" t="s">
        <v>26</v>
      </c>
      <c r="D1699" s="1" t="s">
        <v>35</v>
      </c>
      <c r="E1699" s="1" t="s">
        <v>46</v>
      </c>
    </row>
    <row r="1700" spans="1:5" ht="18" x14ac:dyDescent="0.35">
      <c r="A1700" s="1" t="s">
        <v>1716</v>
      </c>
      <c r="B1700" s="1">
        <v>57</v>
      </c>
      <c r="C1700" s="1" t="s">
        <v>26</v>
      </c>
      <c r="D1700" s="1" t="s">
        <v>26</v>
      </c>
      <c r="E1700" s="1" t="s">
        <v>46</v>
      </c>
    </row>
    <row r="1701" spans="1:5" ht="18" x14ac:dyDescent="0.35">
      <c r="A1701" s="1" t="s">
        <v>1717</v>
      </c>
      <c r="B1701" s="1">
        <v>10</v>
      </c>
      <c r="C1701" s="1" t="s">
        <v>26</v>
      </c>
      <c r="D1701" s="1" t="s">
        <v>35</v>
      </c>
      <c r="E1701" s="1" t="s">
        <v>41</v>
      </c>
    </row>
    <row r="1702" spans="1:5" ht="18" x14ac:dyDescent="0.35">
      <c r="A1702" s="1" t="s">
        <v>1718</v>
      </c>
      <c r="B1702" s="1">
        <v>6</v>
      </c>
      <c r="C1702" s="1" t="s">
        <v>26</v>
      </c>
      <c r="D1702" s="1" t="s">
        <v>26</v>
      </c>
      <c r="E1702" s="1" t="s">
        <v>27</v>
      </c>
    </row>
    <row r="1703" spans="1:5" ht="18" x14ac:dyDescent="0.35">
      <c r="A1703" s="1" t="s">
        <v>1719</v>
      </c>
      <c r="B1703" s="1">
        <v>24</v>
      </c>
      <c r="C1703" s="1" t="s">
        <v>35</v>
      </c>
      <c r="D1703" s="1" t="s">
        <v>35</v>
      </c>
      <c r="E1703" s="1" t="s">
        <v>36</v>
      </c>
    </row>
    <row r="1704" spans="1:5" ht="18" x14ac:dyDescent="0.35">
      <c r="A1704" s="1" t="s">
        <v>1720</v>
      </c>
      <c r="B1704" s="1">
        <v>16</v>
      </c>
      <c r="C1704" s="1" t="s">
        <v>26</v>
      </c>
      <c r="D1704" s="1" t="s">
        <v>35</v>
      </c>
      <c r="E1704" s="1" t="s">
        <v>36</v>
      </c>
    </row>
    <row r="1705" spans="1:5" ht="18" x14ac:dyDescent="0.35">
      <c r="A1705" s="1" t="s">
        <v>1721</v>
      </c>
      <c r="B1705" s="1">
        <v>21</v>
      </c>
      <c r="C1705" s="1" t="s">
        <v>35</v>
      </c>
      <c r="D1705" s="1" t="s">
        <v>35</v>
      </c>
      <c r="E1705" s="1" t="s">
        <v>46</v>
      </c>
    </row>
    <row r="1706" spans="1:5" ht="18" x14ac:dyDescent="0.35">
      <c r="A1706" s="1" t="s">
        <v>1722</v>
      </c>
      <c r="B1706" s="1">
        <v>45</v>
      </c>
      <c r="C1706" s="1" t="s">
        <v>35</v>
      </c>
      <c r="D1706" s="1" t="s">
        <v>26</v>
      </c>
      <c r="E1706" s="1" t="s">
        <v>46</v>
      </c>
    </row>
    <row r="1707" spans="1:5" ht="18" x14ac:dyDescent="0.35">
      <c r="A1707" s="1" t="s">
        <v>1723</v>
      </c>
      <c r="B1707" s="1">
        <v>29</v>
      </c>
      <c r="C1707" s="1" t="s">
        <v>35</v>
      </c>
      <c r="D1707" s="1" t="s">
        <v>35</v>
      </c>
      <c r="E1707" s="1" t="s">
        <v>46</v>
      </c>
    </row>
    <row r="1708" spans="1:5" ht="18" x14ac:dyDescent="0.35">
      <c r="A1708" s="1" t="s">
        <v>1724</v>
      </c>
      <c r="B1708" s="1">
        <v>43</v>
      </c>
      <c r="C1708" s="1" t="s">
        <v>26</v>
      </c>
      <c r="D1708" s="1" t="s">
        <v>26</v>
      </c>
      <c r="E1708" s="1" t="s">
        <v>41</v>
      </c>
    </row>
    <row r="1709" spans="1:5" ht="18" x14ac:dyDescent="0.35">
      <c r="A1709" s="1" t="s">
        <v>1725</v>
      </c>
      <c r="B1709" s="1">
        <v>8</v>
      </c>
      <c r="C1709" s="1" t="s">
        <v>26</v>
      </c>
      <c r="D1709" s="1" t="s">
        <v>26</v>
      </c>
      <c r="E1709" s="1" t="s">
        <v>27</v>
      </c>
    </row>
    <row r="1710" spans="1:5" ht="18" x14ac:dyDescent="0.35">
      <c r="A1710" s="1" t="s">
        <v>1726</v>
      </c>
      <c r="B1710" s="1">
        <v>57</v>
      </c>
      <c r="C1710" s="1" t="s">
        <v>35</v>
      </c>
      <c r="D1710" s="1" t="s">
        <v>26</v>
      </c>
      <c r="E1710" s="1" t="s">
        <v>46</v>
      </c>
    </row>
    <row r="1711" spans="1:5" ht="18" x14ac:dyDescent="0.35">
      <c r="A1711" s="1" t="s">
        <v>1727</v>
      </c>
      <c r="B1711" s="1">
        <v>30</v>
      </c>
      <c r="C1711" s="1" t="s">
        <v>26</v>
      </c>
      <c r="D1711" s="1" t="s">
        <v>35</v>
      </c>
      <c r="E1711" s="1" t="s">
        <v>46</v>
      </c>
    </row>
    <row r="1712" spans="1:5" ht="18" x14ac:dyDescent="0.35">
      <c r="A1712" s="1" t="s">
        <v>1728</v>
      </c>
      <c r="B1712" s="1">
        <v>23</v>
      </c>
      <c r="C1712" s="1" t="s">
        <v>26</v>
      </c>
      <c r="D1712" s="1" t="s">
        <v>26</v>
      </c>
      <c r="E1712" s="1" t="s">
        <v>41</v>
      </c>
    </row>
    <row r="1713" spans="1:5" ht="18" x14ac:dyDescent="0.35">
      <c r="A1713" s="1" t="s">
        <v>1729</v>
      </c>
      <c r="B1713" s="1">
        <v>22</v>
      </c>
      <c r="C1713" s="1" t="s">
        <v>26</v>
      </c>
      <c r="D1713" s="1" t="s">
        <v>26</v>
      </c>
      <c r="E1713" s="1" t="s">
        <v>27</v>
      </c>
    </row>
    <row r="1714" spans="1:5" ht="18" x14ac:dyDescent="0.35">
      <c r="A1714" s="1" t="s">
        <v>1730</v>
      </c>
      <c r="B1714" s="1">
        <v>52</v>
      </c>
      <c r="C1714" s="1" t="s">
        <v>35</v>
      </c>
      <c r="D1714" s="1" t="s">
        <v>26</v>
      </c>
      <c r="E1714" s="1" t="s">
        <v>36</v>
      </c>
    </row>
    <row r="1715" spans="1:5" ht="18" x14ac:dyDescent="0.35">
      <c r="A1715" s="1" t="s">
        <v>1731</v>
      </c>
      <c r="B1715" s="1">
        <v>52</v>
      </c>
      <c r="C1715" s="1" t="s">
        <v>26</v>
      </c>
      <c r="D1715" s="1" t="s">
        <v>35</v>
      </c>
      <c r="E1715" s="1" t="s">
        <v>27</v>
      </c>
    </row>
    <row r="1716" spans="1:5" ht="18" x14ac:dyDescent="0.35">
      <c r="A1716" s="1" t="s">
        <v>1732</v>
      </c>
      <c r="B1716" s="1">
        <v>54</v>
      </c>
      <c r="C1716" s="1" t="s">
        <v>26</v>
      </c>
      <c r="D1716" s="1" t="s">
        <v>35</v>
      </c>
      <c r="E1716" s="1" t="s">
        <v>41</v>
      </c>
    </row>
    <row r="1717" spans="1:5" ht="18" x14ac:dyDescent="0.35">
      <c r="A1717" s="1" t="s">
        <v>1733</v>
      </c>
      <c r="B1717" s="1">
        <v>19</v>
      </c>
      <c r="C1717" s="1" t="s">
        <v>26</v>
      </c>
      <c r="D1717" s="1" t="s">
        <v>35</v>
      </c>
      <c r="E1717" s="1" t="s">
        <v>36</v>
      </c>
    </row>
    <row r="1718" spans="1:5" ht="18" x14ac:dyDescent="0.35">
      <c r="A1718" s="1" t="s">
        <v>1734</v>
      </c>
      <c r="B1718" s="1">
        <v>51</v>
      </c>
      <c r="C1718" s="1" t="s">
        <v>26</v>
      </c>
      <c r="D1718" s="1" t="s">
        <v>26</v>
      </c>
      <c r="E1718" s="1" t="s">
        <v>41</v>
      </c>
    </row>
    <row r="1719" spans="1:5" ht="18" x14ac:dyDescent="0.35">
      <c r="A1719" s="1" t="s">
        <v>1735</v>
      </c>
      <c r="B1719" s="1">
        <v>14</v>
      </c>
      <c r="C1719" s="1" t="s">
        <v>35</v>
      </c>
      <c r="D1719" s="1" t="s">
        <v>26</v>
      </c>
      <c r="E1719" s="1" t="s">
        <v>41</v>
      </c>
    </row>
    <row r="1720" spans="1:5" ht="18" x14ac:dyDescent="0.35">
      <c r="A1720" s="1" t="s">
        <v>1736</v>
      </c>
      <c r="B1720" s="1">
        <v>8</v>
      </c>
      <c r="C1720" s="1" t="s">
        <v>26</v>
      </c>
      <c r="D1720" s="1" t="s">
        <v>35</v>
      </c>
      <c r="E1720" s="1" t="s">
        <v>36</v>
      </c>
    </row>
    <row r="1721" spans="1:5" ht="18" x14ac:dyDescent="0.35">
      <c r="A1721" s="1" t="s">
        <v>1737</v>
      </c>
      <c r="B1721" s="1">
        <v>42</v>
      </c>
      <c r="C1721" s="1" t="s">
        <v>35</v>
      </c>
      <c r="D1721" s="1" t="s">
        <v>26</v>
      </c>
      <c r="E1721" s="1" t="s">
        <v>27</v>
      </c>
    </row>
    <row r="1722" spans="1:5" ht="18" x14ac:dyDescent="0.35">
      <c r="A1722" s="2" t="s">
        <v>1738</v>
      </c>
      <c r="B1722" s="1">
        <v>30</v>
      </c>
      <c r="C1722" s="1" t="s">
        <v>26</v>
      </c>
      <c r="D1722" s="1" t="s">
        <v>35</v>
      </c>
      <c r="E1722" s="1" t="s">
        <v>36</v>
      </c>
    </row>
    <row r="1723" spans="1:5" ht="18" x14ac:dyDescent="0.35">
      <c r="A1723" s="1" t="s">
        <v>1739</v>
      </c>
      <c r="B1723" s="1">
        <v>50</v>
      </c>
      <c r="C1723" s="1" t="s">
        <v>35</v>
      </c>
      <c r="D1723" s="1" t="s">
        <v>35</v>
      </c>
      <c r="E1723" s="1" t="s">
        <v>41</v>
      </c>
    </row>
    <row r="1724" spans="1:5" ht="18" x14ac:dyDescent="0.35">
      <c r="A1724" s="1" t="s">
        <v>1740</v>
      </c>
      <c r="B1724" s="1">
        <v>28</v>
      </c>
      <c r="C1724" s="1" t="s">
        <v>35</v>
      </c>
      <c r="D1724" s="1" t="s">
        <v>26</v>
      </c>
      <c r="E1724" s="1" t="s">
        <v>41</v>
      </c>
    </row>
    <row r="1725" spans="1:5" ht="18" x14ac:dyDescent="0.35">
      <c r="A1725" s="1" t="s">
        <v>1741</v>
      </c>
      <c r="B1725" s="1">
        <v>47</v>
      </c>
      <c r="C1725" s="1" t="s">
        <v>26</v>
      </c>
      <c r="D1725" s="1" t="s">
        <v>26</v>
      </c>
      <c r="E1725" s="1" t="s">
        <v>36</v>
      </c>
    </row>
    <row r="1726" spans="1:5" ht="18" x14ac:dyDescent="0.35">
      <c r="A1726" s="1" t="s">
        <v>1742</v>
      </c>
      <c r="B1726" s="1">
        <v>36</v>
      </c>
      <c r="C1726" s="1" t="s">
        <v>26</v>
      </c>
      <c r="D1726" s="1" t="s">
        <v>26</v>
      </c>
      <c r="E1726" s="1" t="s">
        <v>46</v>
      </c>
    </row>
    <row r="1727" spans="1:5" ht="18" x14ac:dyDescent="0.35">
      <c r="A1727" s="1" t="s">
        <v>1743</v>
      </c>
      <c r="B1727" s="1">
        <v>37</v>
      </c>
      <c r="C1727" s="1" t="s">
        <v>35</v>
      </c>
      <c r="D1727" s="1" t="s">
        <v>35</v>
      </c>
      <c r="E1727" s="1" t="s">
        <v>46</v>
      </c>
    </row>
    <row r="1728" spans="1:5" ht="18" x14ac:dyDescent="0.35">
      <c r="A1728" s="1" t="s">
        <v>1744</v>
      </c>
      <c r="B1728" s="1">
        <v>33</v>
      </c>
      <c r="C1728" s="1" t="s">
        <v>26</v>
      </c>
      <c r="D1728" s="1" t="s">
        <v>35</v>
      </c>
      <c r="E1728" s="1" t="s">
        <v>41</v>
      </c>
    </row>
    <row r="1729" spans="1:5" ht="18" x14ac:dyDescent="0.35">
      <c r="A1729" s="1" t="s">
        <v>1745</v>
      </c>
      <c r="B1729" s="1">
        <v>22</v>
      </c>
      <c r="C1729" s="1" t="s">
        <v>26</v>
      </c>
      <c r="D1729" s="1" t="s">
        <v>35</v>
      </c>
      <c r="E1729" s="1" t="s">
        <v>36</v>
      </c>
    </row>
    <row r="1730" spans="1:5" ht="18" x14ac:dyDescent="0.35">
      <c r="A1730" s="1" t="s">
        <v>1746</v>
      </c>
      <c r="B1730" s="1">
        <v>28</v>
      </c>
      <c r="C1730" s="1" t="s">
        <v>35</v>
      </c>
      <c r="D1730" s="1" t="s">
        <v>35</v>
      </c>
      <c r="E1730" s="1" t="s">
        <v>46</v>
      </c>
    </row>
    <row r="1731" spans="1:5" ht="18" x14ac:dyDescent="0.35">
      <c r="A1731" s="1" t="s">
        <v>1747</v>
      </c>
      <c r="B1731" s="1">
        <v>23</v>
      </c>
      <c r="C1731" s="1" t="s">
        <v>26</v>
      </c>
      <c r="D1731" s="1" t="s">
        <v>35</v>
      </c>
      <c r="E1731" s="1" t="s">
        <v>46</v>
      </c>
    </row>
    <row r="1732" spans="1:5" ht="18" x14ac:dyDescent="0.35">
      <c r="A1732" s="1" t="s">
        <v>1748</v>
      </c>
      <c r="B1732" s="1">
        <v>39</v>
      </c>
      <c r="C1732" s="1" t="s">
        <v>35</v>
      </c>
      <c r="D1732" s="1" t="s">
        <v>35</v>
      </c>
      <c r="E1732" s="1" t="s">
        <v>36</v>
      </c>
    </row>
    <row r="1733" spans="1:5" ht="18" x14ac:dyDescent="0.35">
      <c r="A1733" s="1" t="s">
        <v>1749</v>
      </c>
      <c r="B1733" s="1">
        <v>55</v>
      </c>
      <c r="C1733" s="1" t="s">
        <v>35</v>
      </c>
      <c r="D1733" s="1" t="s">
        <v>26</v>
      </c>
      <c r="E1733" s="1" t="s">
        <v>41</v>
      </c>
    </row>
    <row r="1734" spans="1:5" ht="18" x14ac:dyDescent="0.35">
      <c r="A1734" s="1" t="s">
        <v>1750</v>
      </c>
      <c r="B1734" s="1">
        <v>41</v>
      </c>
      <c r="C1734" s="1" t="s">
        <v>35</v>
      </c>
      <c r="D1734" s="1" t="s">
        <v>35</v>
      </c>
      <c r="E1734" s="1" t="s">
        <v>27</v>
      </c>
    </row>
    <row r="1735" spans="1:5" ht="18" x14ac:dyDescent="0.35">
      <c r="A1735" s="1" t="s">
        <v>1751</v>
      </c>
      <c r="B1735" s="1">
        <v>50</v>
      </c>
      <c r="C1735" s="1" t="s">
        <v>35</v>
      </c>
      <c r="D1735" s="1" t="s">
        <v>26</v>
      </c>
      <c r="E1735" s="1" t="s">
        <v>36</v>
      </c>
    </row>
    <row r="1736" spans="1:5" ht="18" x14ac:dyDescent="0.35">
      <c r="A1736" s="1" t="s">
        <v>1752</v>
      </c>
      <c r="B1736" s="1">
        <v>18</v>
      </c>
      <c r="C1736" s="1" t="s">
        <v>35</v>
      </c>
      <c r="D1736" s="1" t="s">
        <v>35</v>
      </c>
      <c r="E1736" s="1" t="s">
        <v>46</v>
      </c>
    </row>
    <row r="1737" spans="1:5" ht="18" x14ac:dyDescent="0.35">
      <c r="A1737" s="1" t="s">
        <v>1753</v>
      </c>
      <c r="B1737" s="1">
        <v>35</v>
      </c>
      <c r="C1737" s="1" t="s">
        <v>35</v>
      </c>
      <c r="D1737" s="1" t="s">
        <v>26</v>
      </c>
      <c r="E1737" s="1" t="s">
        <v>36</v>
      </c>
    </row>
    <row r="1738" spans="1:5" ht="18" x14ac:dyDescent="0.35">
      <c r="A1738" s="1" t="s">
        <v>1754</v>
      </c>
      <c r="B1738" s="1">
        <v>28</v>
      </c>
      <c r="C1738" s="1" t="s">
        <v>35</v>
      </c>
      <c r="D1738" s="1" t="s">
        <v>35</v>
      </c>
      <c r="E1738" s="1" t="s">
        <v>36</v>
      </c>
    </row>
    <row r="1739" spans="1:5" ht="18" x14ac:dyDescent="0.35">
      <c r="A1739" s="1">
        <v>14120407</v>
      </c>
      <c r="B1739" s="1">
        <v>49</v>
      </c>
      <c r="C1739" s="1" t="s">
        <v>35</v>
      </c>
      <c r="D1739" s="1" t="s">
        <v>35</v>
      </c>
      <c r="E1739" s="1" t="s">
        <v>46</v>
      </c>
    </row>
    <row r="1740" spans="1:5" ht="18" x14ac:dyDescent="0.35">
      <c r="A1740" s="1" t="s">
        <v>1755</v>
      </c>
      <c r="B1740" s="1">
        <v>53</v>
      </c>
      <c r="C1740" s="1" t="s">
        <v>26</v>
      </c>
      <c r="D1740" s="1" t="s">
        <v>35</v>
      </c>
      <c r="E1740" s="1" t="s">
        <v>41</v>
      </c>
    </row>
    <row r="1741" spans="1:5" ht="18" x14ac:dyDescent="0.35">
      <c r="A1741" s="1" t="s">
        <v>1756</v>
      </c>
      <c r="B1741" s="1">
        <v>45</v>
      </c>
      <c r="C1741" s="1" t="s">
        <v>35</v>
      </c>
      <c r="D1741" s="1" t="s">
        <v>26</v>
      </c>
      <c r="E1741" s="1" t="s">
        <v>27</v>
      </c>
    </row>
    <row r="1742" spans="1:5" ht="18" x14ac:dyDescent="0.35">
      <c r="A1742" s="1" t="s">
        <v>1757</v>
      </c>
      <c r="B1742" s="1">
        <v>18</v>
      </c>
      <c r="C1742" s="1" t="s">
        <v>35</v>
      </c>
      <c r="D1742" s="1" t="s">
        <v>35</v>
      </c>
      <c r="E1742" s="1" t="s">
        <v>46</v>
      </c>
    </row>
    <row r="1743" spans="1:5" ht="18" x14ac:dyDescent="0.35">
      <c r="A1743" s="1" t="s">
        <v>1758</v>
      </c>
      <c r="B1743" s="1">
        <v>10</v>
      </c>
      <c r="C1743" s="1" t="s">
        <v>26</v>
      </c>
      <c r="D1743" s="1" t="s">
        <v>26</v>
      </c>
      <c r="E1743" s="1" t="s">
        <v>41</v>
      </c>
    </row>
    <row r="1744" spans="1:5" ht="18" x14ac:dyDescent="0.35">
      <c r="A1744" s="1" t="s">
        <v>1759</v>
      </c>
      <c r="B1744" s="1">
        <v>55</v>
      </c>
      <c r="C1744" s="1" t="s">
        <v>35</v>
      </c>
      <c r="D1744" s="1" t="s">
        <v>35</v>
      </c>
      <c r="E1744" s="1" t="s">
        <v>41</v>
      </c>
    </row>
    <row r="1745" spans="1:5" ht="18" x14ac:dyDescent="0.35">
      <c r="A1745" s="1" t="s">
        <v>1760</v>
      </c>
      <c r="B1745" s="1">
        <v>5</v>
      </c>
      <c r="C1745" s="1" t="s">
        <v>26</v>
      </c>
      <c r="D1745" s="1" t="s">
        <v>26</v>
      </c>
      <c r="E1745" s="1" t="s">
        <v>46</v>
      </c>
    </row>
    <row r="1746" spans="1:5" ht="18" x14ac:dyDescent="0.35">
      <c r="A1746" s="1" t="s">
        <v>1761</v>
      </c>
      <c r="B1746" s="1">
        <v>37</v>
      </c>
      <c r="C1746" s="1" t="s">
        <v>26</v>
      </c>
      <c r="D1746" s="1" t="s">
        <v>26</v>
      </c>
      <c r="E1746" s="1" t="s">
        <v>36</v>
      </c>
    </row>
    <row r="1747" spans="1:5" ht="18" x14ac:dyDescent="0.35">
      <c r="A1747" s="1" t="s">
        <v>1762</v>
      </c>
      <c r="B1747" s="1">
        <v>22</v>
      </c>
      <c r="C1747" s="1" t="s">
        <v>26</v>
      </c>
      <c r="D1747" s="1" t="s">
        <v>26</v>
      </c>
      <c r="E1747" s="1" t="s">
        <v>36</v>
      </c>
    </row>
    <row r="1748" spans="1:5" ht="18" x14ac:dyDescent="0.35">
      <c r="A1748" s="1" t="s">
        <v>1763</v>
      </c>
      <c r="B1748" s="1">
        <v>40</v>
      </c>
      <c r="C1748" s="1" t="s">
        <v>35</v>
      </c>
      <c r="D1748" s="1" t="s">
        <v>35</v>
      </c>
      <c r="E1748" s="1" t="s">
        <v>46</v>
      </c>
    </row>
    <row r="1749" spans="1:5" ht="18" x14ac:dyDescent="0.35">
      <c r="A1749" s="1" t="s">
        <v>1764</v>
      </c>
      <c r="B1749" s="1">
        <v>6</v>
      </c>
      <c r="C1749" s="1" t="s">
        <v>26</v>
      </c>
      <c r="D1749" s="1" t="s">
        <v>26</v>
      </c>
      <c r="E1749" s="1" t="s">
        <v>41</v>
      </c>
    </row>
    <row r="1750" spans="1:5" ht="18" x14ac:dyDescent="0.35">
      <c r="A1750" s="1" t="s">
        <v>1765</v>
      </c>
      <c r="B1750" s="1">
        <v>42</v>
      </c>
      <c r="C1750" s="1" t="s">
        <v>26</v>
      </c>
      <c r="D1750" s="1" t="s">
        <v>35</v>
      </c>
      <c r="E1750" s="1" t="s">
        <v>27</v>
      </c>
    </row>
    <row r="1751" spans="1:5" ht="18" x14ac:dyDescent="0.35">
      <c r="A1751" s="1" t="s">
        <v>1766</v>
      </c>
      <c r="B1751" s="1">
        <v>40</v>
      </c>
      <c r="C1751" s="1" t="s">
        <v>26</v>
      </c>
      <c r="D1751" s="1" t="s">
        <v>26</v>
      </c>
      <c r="E1751" s="1" t="s">
        <v>36</v>
      </c>
    </row>
    <row r="1752" spans="1:5" ht="18" x14ac:dyDescent="0.35">
      <c r="A1752" s="1" t="s">
        <v>1767</v>
      </c>
      <c r="B1752" s="1">
        <v>38</v>
      </c>
      <c r="C1752" s="1" t="s">
        <v>35</v>
      </c>
      <c r="D1752" s="1" t="s">
        <v>35</v>
      </c>
      <c r="E1752" s="1" t="s">
        <v>27</v>
      </c>
    </row>
    <row r="1753" spans="1:5" ht="18" x14ac:dyDescent="0.35">
      <c r="A1753" s="1" t="s">
        <v>1768</v>
      </c>
      <c r="B1753" s="1">
        <v>49</v>
      </c>
      <c r="C1753" s="1" t="s">
        <v>35</v>
      </c>
      <c r="D1753" s="1" t="s">
        <v>35</v>
      </c>
      <c r="E1753" s="1" t="s">
        <v>36</v>
      </c>
    </row>
    <row r="1754" spans="1:5" ht="18" x14ac:dyDescent="0.35">
      <c r="A1754" s="1" t="s">
        <v>1769</v>
      </c>
      <c r="B1754" s="1">
        <v>9</v>
      </c>
      <c r="C1754" s="1" t="s">
        <v>26</v>
      </c>
      <c r="D1754" s="1" t="s">
        <v>35</v>
      </c>
      <c r="E1754" s="1" t="s">
        <v>27</v>
      </c>
    </row>
    <row r="1755" spans="1:5" ht="18" x14ac:dyDescent="0.35">
      <c r="A1755" s="1" t="s">
        <v>1770</v>
      </c>
      <c r="B1755" s="1">
        <v>38</v>
      </c>
      <c r="C1755" s="1" t="s">
        <v>26</v>
      </c>
      <c r="D1755" s="1" t="s">
        <v>35</v>
      </c>
      <c r="E1755" s="1" t="s">
        <v>41</v>
      </c>
    </row>
    <row r="1756" spans="1:5" ht="18" x14ac:dyDescent="0.35">
      <c r="A1756" s="1" t="s">
        <v>1771</v>
      </c>
      <c r="B1756" s="1">
        <v>23</v>
      </c>
      <c r="C1756" s="1" t="s">
        <v>35</v>
      </c>
      <c r="D1756" s="1" t="s">
        <v>26</v>
      </c>
      <c r="E1756" s="1" t="s">
        <v>46</v>
      </c>
    </row>
    <row r="1757" spans="1:5" ht="18" x14ac:dyDescent="0.35">
      <c r="A1757" s="1" t="s">
        <v>1772</v>
      </c>
      <c r="B1757" s="1">
        <v>12</v>
      </c>
      <c r="C1757" s="1" t="s">
        <v>26</v>
      </c>
      <c r="D1757" s="1" t="s">
        <v>35</v>
      </c>
      <c r="E1757" s="1" t="s">
        <v>36</v>
      </c>
    </row>
    <row r="1758" spans="1:5" ht="18" x14ac:dyDescent="0.35">
      <c r="A1758" s="1" t="s">
        <v>1773</v>
      </c>
      <c r="B1758" s="1">
        <v>20</v>
      </c>
      <c r="C1758" s="1" t="s">
        <v>35</v>
      </c>
      <c r="D1758" s="1" t="s">
        <v>26</v>
      </c>
      <c r="E1758" s="1" t="s">
        <v>27</v>
      </c>
    </row>
    <row r="1759" spans="1:5" ht="18" x14ac:dyDescent="0.35">
      <c r="A1759" s="1" t="s">
        <v>1774</v>
      </c>
      <c r="B1759" s="1">
        <v>35</v>
      </c>
      <c r="C1759" s="1" t="s">
        <v>35</v>
      </c>
      <c r="D1759" s="1" t="s">
        <v>26</v>
      </c>
      <c r="E1759" s="1" t="s">
        <v>41</v>
      </c>
    </row>
    <row r="1760" spans="1:5" ht="18" x14ac:dyDescent="0.35">
      <c r="A1760" s="1" t="s">
        <v>1775</v>
      </c>
      <c r="B1760" s="1">
        <v>50</v>
      </c>
      <c r="C1760" s="1" t="s">
        <v>26</v>
      </c>
      <c r="D1760" s="1" t="s">
        <v>26</v>
      </c>
      <c r="E1760" s="1" t="s">
        <v>41</v>
      </c>
    </row>
    <row r="1761" spans="1:5" ht="18" x14ac:dyDescent="0.35">
      <c r="A1761" s="1" t="s">
        <v>1776</v>
      </c>
      <c r="B1761" s="1">
        <v>44</v>
      </c>
      <c r="C1761" s="1" t="s">
        <v>26</v>
      </c>
      <c r="D1761" s="1" t="s">
        <v>35</v>
      </c>
      <c r="E1761" s="1" t="s">
        <v>36</v>
      </c>
    </row>
    <row r="1762" spans="1:5" ht="18" x14ac:dyDescent="0.35">
      <c r="A1762" s="1" t="s">
        <v>1777</v>
      </c>
      <c r="B1762" s="1">
        <v>26</v>
      </c>
      <c r="C1762" s="1" t="s">
        <v>35</v>
      </c>
      <c r="D1762" s="1" t="s">
        <v>35</v>
      </c>
      <c r="E1762" s="1" t="s">
        <v>41</v>
      </c>
    </row>
    <row r="1763" spans="1:5" ht="18" x14ac:dyDescent="0.35">
      <c r="A1763" s="1" t="s">
        <v>1778</v>
      </c>
      <c r="B1763" s="1">
        <v>5</v>
      </c>
      <c r="C1763" s="1" t="s">
        <v>35</v>
      </c>
      <c r="D1763" s="1" t="s">
        <v>26</v>
      </c>
      <c r="E1763" s="1" t="s">
        <v>36</v>
      </c>
    </row>
    <row r="1764" spans="1:5" ht="18" x14ac:dyDescent="0.35">
      <c r="A1764" s="1">
        <v>99043747</v>
      </c>
      <c r="B1764" s="1">
        <v>42</v>
      </c>
      <c r="C1764" s="1" t="s">
        <v>35</v>
      </c>
      <c r="D1764" s="1" t="s">
        <v>26</v>
      </c>
      <c r="E1764" s="1" t="s">
        <v>36</v>
      </c>
    </row>
    <row r="1765" spans="1:5" ht="18" x14ac:dyDescent="0.35">
      <c r="A1765" s="1" t="s">
        <v>1779</v>
      </c>
      <c r="B1765" s="1">
        <v>18</v>
      </c>
      <c r="C1765" s="1" t="s">
        <v>35</v>
      </c>
      <c r="D1765" s="1" t="s">
        <v>35</v>
      </c>
      <c r="E1765" s="1" t="s">
        <v>41</v>
      </c>
    </row>
    <row r="1766" spans="1:5" ht="18" x14ac:dyDescent="0.35">
      <c r="A1766" s="1" t="s">
        <v>1780</v>
      </c>
      <c r="B1766" s="1">
        <v>54</v>
      </c>
      <c r="C1766" s="1" t="s">
        <v>26</v>
      </c>
      <c r="D1766" s="1" t="s">
        <v>35</v>
      </c>
      <c r="E1766" s="1" t="s">
        <v>36</v>
      </c>
    </row>
    <row r="1767" spans="1:5" ht="18" x14ac:dyDescent="0.35">
      <c r="A1767" s="1" t="s">
        <v>1781</v>
      </c>
      <c r="B1767" s="1">
        <v>55</v>
      </c>
      <c r="C1767" s="1" t="s">
        <v>35</v>
      </c>
      <c r="D1767" s="1" t="s">
        <v>35</v>
      </c>
      <c r="E1767" s="1" t="s">
        <v>27</v>
      </c>
    </row>
    <row r="1768" spans="1:5" ht="18" x14ac:dyDescent="0.35">
      <c r="A1768" s="1" t="s">
        <v>1782</v>
      </c>
      <c r="B1768" s="1">
        <v>32</v>
      </c>
      <c r="C1768" s="1" t="s">
        <v>26</v>
      </c>
      <c r="D1768" s="1" t="s">
        <v>35</v>
      </c>
      <c r="E1768" s="1" t="s">
        <v>46</v>
      </c>
    </row>
    <row r="1769" spans="1:5" ht="18" x14ac:dyDescent="0.35">
      <c r="A1769" s="1" t="s">
        <v>1783</v>
      </c>
      <c r="B1769" s="1">
        <v>33</v>
      </c>
      <c r="C1769" s="1" t="s">
        <v>35</v>
      </c>
      <c r="D1769" s="1" t="s">
        <v>26</v>
      </c>
      <c r="E1769" s="1" t="s">
        <v>36</v>
      </c>
    </row>
    <row r="1770" spans="1:5" ht="18" x14ac:dyDescent="0.35">
      <c r="A1770" s="1" t="s">
        <v>1784</v>
      </c>
      <c r="B1770" s="1">
        <v>35</v>
      </c>
      <c r="C1770" s="1" t="s">
        <v>26</v>
      </c>
      <c r="D1770" s="1" t="s">
        <v>35</v>
      </c>
      <c r="E1770" s="1" t="s">
        <v>41</v>
      </c>
    </row>
    <row r="1771" spans="1:5" ht="18" x14ac:dyDescent="0.35">
      <c r="A1771" s="1" t="s">
        <v>1785</v>
      </c>
      <c r="B1771" s="1">
        <v>26</v>
      </c>
      <c r="C1771" s="1" t="s">
        <v>26</v>
      </c>
      <c r="D1771" s="1" t="s">
        <v>26</v>
      </c>
      <c r="E1771" s="1" t="s">
        <v>27</v>
      </c>
    </row>
    <row r="1772" spans="1:5" ht="18" x14ac:dyDescent="0.35">
      <c r="A1772" s="1" t="s">
        <v>1786</v>
      </c>
      <c r="B1772" s="1">
        <v>49</v>
      </c>
      <c r="C1772" s="1" t="s">
        <v>26</v>
      </c>
      <c r="D1772" s="1" t="s">
        <v>26</v>
      </c>
      <c r="E1772" s="1" t="s">
        <v>41</v>
      </c>
    </row>
    <row r="1773" spans="1:5" ht="18" x14ac:dyDescent="0.35">
      <c r="A1773" s="1" t="s">
        <v>1787</v>
      </c>
      <c r="B1773" s="1">
        <v>26</v>
      </c>
      <c r="C1773" s="1" t="s">
        <v>35</v>
      </c>
      <c r="D1773" s="1" t="s">
        <v>26</v>
      </c>
      <c r="E1773" s="1" t="s">
        <v>41</v>
      </c>
    </row>
    <row r="1774" spans="1:5" ht="18" x14ac:dyDescent="0.35">
      <c r="A1774" s="1" t="s">
        <v>1788</v>
      </c>
      <c r="B1774" s="1">
        <v>51</v>
      </c>
      <c r="C1774" s="1" t="s">
        <v>26</v>
      </c>
      <c r="D1774" s="1" t="s">
        <v>26</v>
      </c>
      <c r="E1774" s="1" t="s">
        <v>41</v>
      </c>
    </row>
    <row r="1775" spans="1:5" ht="18" x14ac:dyDescent="0.35">
      <c r="A1775" s="1" t="s">
        <v>1789</v>
      </c>
      <c r="B1775" s="1">
        <v>13</v>
      </c>
      <c r="C1775" s="1" t="s">
        <v>35</v>
      </c>
      <c r="D1775" s="1" t="s">
        <v>35</v>
      </c>
      <c r="E1775" s="1" t="s">
        <v>27</v>
      </c>
    </row>
    <row r="1776" spans="1:5" ht="18" x14ac:dyDescent="0.35">
      <c r="A1776" s="1" t="s">
        <v>1790</v>
      </c>
      <c r="B1776" s="1">
        <v>8</v>
      </c>
      <c r="C1776" s="1" t="s">
        <v>26</v>
      </c>
      <c r="D1776" s="1" t="s">
        <v>26</v>
      </c>
      <c r="E1776" s="1" t="s">
        <v>27</v>
      </c>
    </row>
    <row r="1777" spans="1:5" ht="18" x14ac:dyDescent="0.35">
      <c r="A1777" s="1" t="s">
        <v>1791</v>
      </c>
      <c r="B1777" s="1">
        <v>16</v>
      </c>
      <c r="C1777" s="1" t="s">
        <v>26</v>
      </c>
      <c r="D1777" s="1" t="s">
        <v>35</v>
      </c>
      <c r="E1777" s="1" t="s">
        <v>41</v>
      </c>
    </row>
    <row r="1778" spans="1:5" ht="18" x14ac:dyDescent="0.35">
      <c r="A1778" s="1" t="s">
        <v>1792</v>
      </c>
      <c r="B1778" s="1">
        <v>28</v>
      </c>
      <c r="C1778" s="1" t="s">
        <v>35</v>
      </c>
      <c r="D1778" s="1" t="s">
        <v>35</v>
      </c>
      <c r="E1778" s="1" t="s">
        <v>41</v>
      </c>
    </row>
    <row r="1779" spans="1:5" ht="18" x14ac:dyDescent="0.35">
      <c r="A1779" s="1" t="s">
        <v>1793</v>
      </c>
      <c r="B1779" s="1">
        <v>38</v>
      </c>
      <c r="C1779" s="1" t="s">
        <v>26</v>
      </c>
      <c r="D1779" s="1" t="s">
        <v>26</v>
      </c>
      <c r="E1779" s="1" t="s">
        <v>41</v>
      </c>
    </row>
    <row r="1780" spans="1:5" ht="18" x14ac:dyDescent="0.35">
      <c r="A1780" s="1" t="s">
        <v>1794</v>
      </c>
      <c r="B1780" s="1">
        <v>11</v>
      </c>
      <c r="C1780" s="1" t="s">
        <v>26</v>
      </c>
      <c r="D1780" s="1" t="s">
        <v>35</v>
      </c>
      <c r="E1780" s="1" t="s">
        <v>46</v>
      </c>
    </row>
    <row r="1781" spans="1:5" ht="18" x14ac:dyDescent="0.35">
      <c r="A1781" s="1" t="s">
        <v>1795</v>
      </c>
      <c r="B1781" s="1">
        <v>46</v>
      </c>
      <c r="C1781" s="1" t="s">
        <v>35</v>
      </c>
      <c r="D1781" s="1" t="s">
        <v>26</v>
      </c>
      <c r="E1781" s="1" t="s">
        <v>41</v>
      </c>
    </row>
    <row r="1782" spans="1:5" ht="18" x14ac:dyDescent="0.35">
      <c r="A1782" s="1" t="s">
        <v>1796</v>
      </c>
      <c r="B1782" s="1">
        <v>46</v>
      </c>
      <c r="C1782" s="1" t="s">
        <v>26</v>
      </c>
      <c r="D1782" s="1" t="s">
        <v>26</v>
      </c>
      <c r="E1782" s="1" t="s">
        <v>27</v>
      </c>
    </row>
    <row r="1783" spans="1:5" ht="18" x14ac:dyDescent="0.35">
      <c r="A1783" s="1" t="s">
        <v>1797</v>
      </c>
      <c r="B1783" s="1">
        <v>11</v>
      </c>
      <c r="C1783" s="1" t="s">
        <v>26</v>
      </c>
      <c r="D1783" s="1" t="s">
        <v>26</v>
      </c>
      <c r="E1783" s="1" t="s">
        <v>46</v>
      </c>
    </row>
    <row r="1784" spans="1:5" ht="18" x14ac:dyDescent="0.35">
      <c r="A1784" s="1" t="s">
        <v>1798</v>
      </c>
      <c r="B1784" s="1">
        <v>15</v>
      </c>
      <c r="C1784" s="1" t="s">
        <v>35</v>
      </c>
      <c r="D1784" s="1" t="s">
        <v>26</v>
      </c>
      <c r="E1784" s="1" t="s">
        <v>27</v>
      </c>
    </row>
    <row r="1785" spans="1:5" ht="18" x14ac:dyDescent="0.35">
      <c r="A1785" s="1" t="s">
        <v>1799</v>
      </c>
      <c r="B1785" s="1">
        <v>10</v>
      </c>
      <c r="C1785" s="1" t="s">
        <v>26</v>
      </c>
      <c r="D1785" s="1" t="s">
        <v>35</v>
      </c>
      <c r="E1785" s="1" t="s">
        <v>36</v>
      </c>
    </row>
    <row r="1786" spans="1:5" ht="18" x14ac:dyDescent="0.35">
      <c r="A1786" s="1" t="s">
        <v>1800</v>
      </c>
      <c r="B1786" s="1">
        <v>35</v>
      </c>
      <c r="C1786" s="1" t="s">
        <v>26</v>
      </c>
      <c r="D1786" s="1" t="s">
        <v>26</v>
      </c>
      <c r="E1786" s="1" t="s">
        <v>27</v>
      </c>
    </row>
    <row r="1787" spans="1:5" ht="18" x14ac:dyDescent="0.35">
      <c r="A1787" s="1" t="s">
        <v>1801</v>
      </c>
      <c r="B1787" s="1">
        <v>20</v>
      </c>
      <c r="C1787" s="1" t="s">
        <v>26</v>
      </c>
      <c r="D1787" s="1" t="s">
        <v>26</v>
      </c>
      <c r="E1787" s="1" t="s">
        <v>36</v>
      </c>
    </row>
    <row r="1788" spans="1:5" ht="18" x14ac:dyDescent="0.35">
      <c r="A1788" s="1" t="s">
        <v>1802</v>
      </c>
      <c r="B1788" s="1">
        <v>58</v>
      </c>
      <c r="C1788" s="1" t="s">
        <v>35</v>
      </c>
      <c r="D1788" s="1" t="s">
        <v>26</v>
      </c>
      <c r="E1788" s="1" t="s">
        <v>46</v>
      </c>
    </row>
    <row r="1789" spans="1:5" ht="18" x14ac:dyDescent="0.35">
      <c r="A1789" s="1" t="s">
        <v>1803</v>
      </c>
      <c r="B1789" s="1">
        <v>46</v>
      </c>
      <c r="C1789" s="1" t="s">
        <v>26</v>
      </c>
      <c r="D1789" s="1" t="s">
        <v>35</v>
      </c>
      <c r="E1789" s="1" t="s">
        <v>27</v>
      </c>
    </row>
    <row r="1790" spans="1:5" ht="18" x14ac:dyDescent="0.35">
      <c r="A1790" s="1" t="s">
        <v>1804</v>
      </c>
      <c r="B1790" s="1">
        <v>23</v>
      </c>
      <c r="C1790" s="1" t="s">
        <v>35</v>
      </c>
      <c r="D1790" s="1" t="s">
        <v>26</v>
      </c>
      <c r="E1790" s="1" t="s">
        <v>27</v>
      </c>
    </row>
    <row r="1791" spans="1:5" ht="18" x14ac:dyDescent="0.35">
      <c r="A1791" s="1" t="s">
        <v>1805</v>
      </c>
      <c r="B1791" s="1">
        <v>24</v>
      </c>
      <c r="C1791" s="1" t="s">
        <v>35</v>
      </c>
      <c r="D1791" s="1" t="s">
        <v>26</v>
      </c>
      <c r="E1791" s="1" t="s">
        <v>41</v>
      </c>
    </row>
    <row r="1792" spans="1:5" ht="18" x14ac:dyDescent="0.35">
      <c r="A1792" s="1" t="s">
        <v>1806</v>
      </c>
      <c r="B1792" s="1">
        <v>26</v>
      </c>
      <c r="C1792" s="1" t="s">
        <v>35</v>
      </c>
      <c r="D1792" s="1" t="s">
        <v>35</v>
      </c>
      <c r="E1792" s="1" t="s">
        <v>41</v>
      </c>
    </row>
    <row r="1793" spans="1:5" ht="18" x14ac:dyDescent="0.35">
      <c r="A1793" s="1" t="s">
        <v>1807</v>
      </c>
      <c r="B1793" s="1">
        <v>59</v>
      </c>
      <c r="C1793" s="1" t="s">
        <v>26</v>
      </c>
      <c r="D1793" s="1" t="s">
        <v>26</v>
      </c>
      <c r="E1793" s="1" t="s">
        <v>41</v>
      </c>
    </row>
    <row r="1794" spans="1:5" ht="18" x14ac:dyDescent="0.35">
      <c r="A1794" s="1" t="s">
        <v>1808</v>
      </c>
      <c r="B1794" s="1">
        <v>47</v>
      </c>
      <c r="C1794" s="1" t="s">
        <v>26</v>
      </c>
      <c r="D1794" s="1" t="s">
        <v>35</v>
      </c>
      <c r="E1794" s="1" t="s">
        <v>46</v>
      </c>
    </row>
    <row r="1795" spans="1:5" ht="18" x14ac:dyDescent="0.35">
      <c r="A1795" s="1" t="s">
        <v>1809</v>
      </c>
      <c r="B1795" s="1">
        <v>56</v>
      </c>
      <c r="C1795" s="1" t="s">
        <v>26</v>
      </c>
      <c r="D1795" s="1" t="s">
        <v>26</v>
      </c>
      <c r="E1795" s="1" t="s">
        <v>36</v>
      </c>
    </row>
    <row r="1796" spans="1:5" ht="18" x14ac:dyDescent="0.35">
      <c r="A1796" s="1" t="s">
        <v>1810</v>
      </c>
      <c r="B1796" s="1">
        <v>18</v>
      </c>
      <c r="C1796" s="1" t="s">
        <v>35</v>
      </c>
      <c r="D1796" s="1" t="s">
        <v>35</v>
      </c>
      <c r="E1796" s="1" t="s">
        <v>27</v>
      </c>
    </row>
    <row r="1797" spans="1:5" ht="18" x14ac:dyDescent="0.35">
      <c r="A1797" s="1" t="s">
        <v>1811</v>
      </c>
      <c r="B1797" s="1">
        <v>36</v>
      </c>
      <c r="C1797" s="1" t="s">
        <v>35</v>
      </c>
      <c r="D1797" s="1" t="s">
        <v>26</v>
      </c>
      <c r="E1797" s="1" t="s">
        <v>41</v>
      </c>
    </row>
    <row r="1798" spans="1:5" ht="18" x14ac:dyDescent="0.35">
      <c r="A1798" s="1" t="s">
        <v>1812</v>
      </c>
      <c r="B1798" s="1">
        <v>7</v>
      </c>
      <c r="C1798" s="1" t="s">
        <v>35</v>
      </c>
      <c r="D1798" s="1" t="s">
        <v>35</v>
      </c>
      <c r="E1798" s="1" t="s">
        <v>41</v>
      </c>
    </row>
    <row r="1799" spans="1:5" ht="18" x14ac:dyDescent="0.35">
      <c r="A1799" s="1" t="s">
        <v>1813</v>
      </c>
      <c r="B1799" s="1">
        <v>25</v>
      </c>
      <c r="C1799" s="1" t="s">
        <v>26</v>
      </c>
      <c r="D1799" s="1" t="s">
        <v>26</v>
      </c>
      <c r="E1799" s="1" t="s">
        <v>36</v>
      </c>
    </row>
    <row r="1800" spans="1:5" ht="18" x14ac:dyDescent="0.35">
      <c r="A1800" s="1" t="s">
        <v>1814</v>
      </c>
      <c r="B1800" s="1">
        <v>11</v>
      </c>
      <c r="C1800" s="1" t="s">
        <v>35</v>
      </c>
      <c r="D1800" s="1" t="s">
        <v>26</v>
      </c>
      <c r="E1800" s="1" t="s">
        <v>46</v>
      </c>
    </row>
    <row r="1801" spans="1:5" ht="18" x14ac:dyDescent="0.35">
      <c r="A1801" s="1" t="s">
        <v>1815</v>
      </c>
      <c r="B1801" s="1">
        <v>48</v>
      </c>
      <c r="C1801" s="1" t="s">
        <v>26</v>
      </c>
      <c r="D1801" s="1" t="s">
        <v>26</v>
      </c>
      <c r="E1801" s="1" t="s">
        <v>36</v>
      </c>
    </row>
    <row r="1802" spans="1:5" ht="18" x14ac:dyDescent="0.35">
      <c r="A1802" s="1" t="s">
        <v>1816</v>
      </c>
      <c r="B1802" s="1">
        <v>5</v>
      </c>
      <c r="C1802" s="1" t="s">
        <v>26</v>
      </c>
      <c r="D1802" s="1" t="s">
        <v>26</v>
      </c>
      <c r="E1802" s="1" t="s">
        <v>46</v>
      </c>
    </row>
    <row r="1803" spans="1:5" ht="18" x14ac:dyDescent="0.35">
      <c r="A1803" s="1" t="s">
        <v>1817</v>
      </c>
      <c r="B1803" s="1">
        <v>14</v>
      </c>
      <c r="C1803" s="1" t="s">
        <v>26</v>
      </c>
      <c r="D1803" s="1" t="s">
        <v>26</v>
      </c>
      <c r="E1803" s="1" t="s">
        <v>46</v>
      </c>
    </row>
    <row r="1804" spans="1:5" ht="18" x14ac:dyDescent="0.35">
      <c r="A1804" s="1" t="s">
        <v>1818</v>
      </c>
      <c r="B1804" s="1">
        <v>14</v>
      </c>
      <c r="C1804" s="1" t="s">
        <v>26</v>
      </c>
      <c r="D1804" s="1" t="s">
        <v>35</v>
      </c>
      <c r="E1804" s="1" t="s">
        <v>27</v>
      </c>
    </row>
    <row r="1805" spans="1:5" ht="18" x14ac:dyDescent="0.35">
      <c r="A1805" s="1" t="s">
        <v>1819</v>
      </c>
      <c r="B1805" s="1">
        <v>40</v>
      </c>
      <c r="C1805" s="1" t="s">
        <v>35</v>
      </c>
      <c r="D1805" s="1" t="s">
        <v>35</v>
      </c>
      <c r="E1805" s="1" t="s">
        <v>36</v>
      </c>
    </row>
    <row r="1806" spans="1:5" ht="18" x14ac:dyDescent="0.35">
      <c r="A1806" s="1" t="s">
        <v>1820</v>
      </c>
      <c r="B1806" s="1">
        <v>39</v>
      </c>
      <c r="C1806" s="1" t="s">
        <v>35</v>
      </c>
      <c r="D1806" s="1" t="s">
        <v>26</v>
      </c>
      <c r="E1806" s="1" t="s">
        <v>36</v>
      </c>
    </row>
    <row r="1807" spans="1:5" ht="18" x14ac:dyDescent="0.35">
      <c r="A1807" s="1" t="s">
        <v>1821</v>
      </c>
      <c r="B1807" s="1">
        <v>33</v>
      </c>
      <c r="C1807" s="1" t="s">
        <v>26</v>
      </c>
      <c r="D1807" s="1" t="s">
        <v>26</v>
      </c>
      <c r="E1807" s="1" t="s">
        <v>41</v>
      </c>
    </row>
    <row r="1808" spans="1:5" ht="18" x14ac:dyDescent="0.35">
      <c r="A1808" s="1" t="s">
        <v>1822</v>
      </c>
      <c r="B1808" s="1">
        <v>9</v>
      </c>
      <c r="C1808" s="1" t="s">
        <v>26</v>
      </c>
      <c r="D1808" s="1" t="s">
        <v>35</v>
      </c>
      <c r="E1808" s="1" t="s">
        <v>46</v>
      </c>
    </row>
    <row r="1809" spans="1:5" ht="18" x14ac:dyDescent="0.35">
      <c r="A1809" s="2" t="s">
        <v>1823</v>
      </c>
      <c r="B1809" s="1">
        <v>20</v>
      </c>
      <c r="C1809" s="1" t="s">
        <v>26</v>
      </c>
      <c r="D1809" s="1" t="s">
        <v>26</v>
      </c>
      <c r="E1809" s="1" t="s">
        <v>41</v>
      </c>
    </row>
    <row r="1810" spans="1:5" ht="18" x14ac:dyDescent="0.35">
      <c r="A1810" s="1" t="s">
        <v>1824</v>
      </c>
      <c r="B1810" s="1">
        <v>49</v>
      </c>
      <c r="C1810" s="1" t="s">
        <v>35</v>
      </c>
      <c r="D1810" s="1" t="s">
        <v>26</v>
      </c>
      <c r="E1810" s="1" t="s">
        <v>46</v>
      </c>
    </row>
    <row r="1811" spans="1:5" ht="18" x14ac:dyDescent="0.35">
      <c r="A1811" s="1" t="s">
        <v>1825</v>
      </c>
      <c r="B1811" s="1">
        <v>6</v>
      </c>
      <c r="C1811" s="1" t="s">
        <v>35</v>
      </c>
      <c r="D1811" s="1" t="s">
        <v>26</v>
      </c>
      <c r="E1811" s="1" t="s">
        <v>36</v>
      </c>
    </row>
    <row r="1812" spans="1:5" ht="18" x14ac:dyDescent="0.35">
      <c r="A1812" s="1" t="s">
        <v>1826</v>
      </c>
      <c r="B1812" s="1">
        <v>31</v>
      </c>
      <c r="C1812" s="1" t="s">
        <v>26</v>
      </c>
      <c r="D1812" s="1" t="s">
        <v>35</v>
      </c>
      <c r="E1812" s="1" t="s">
        <v>36</v>
      </c>
    </row>
    <row r="1813" spans="1:5" ht="18" x14ac:dyDescent="0.35">
      <c r="A1813" s="1" t="s">
        <v>1827</v>
      </c>
      <c r="B1813" s="1">
        <v>19</v>
      </c>
      <c r="C1813" s="1" t="s">
        <v>35</v>
      </c>
      <c r="D1813" s="1" t="s">
        <v>35</v>
      </c>
      <c r="E1813" s="1" t="s">
        <v>36</v>
      </c>
    </row>
    <row r="1814" spans="1:5" ht="18" x14ac:dyDescent="0.35">
      <c r="A1814" s="1" t="s">
        <v>1828</v>
      </c>
      <c r="B1814" s="1">
        <v>18</v>
      </c>
      <c r="C1814" s="1" t="s">
        <v>26</v>
      </c>
      <c r="D1814" s="1" t="s">
        <v>35</v>
      </c>
      <c r="E1814" s="1" t="s">
        <v>41</v>
      </c>
    </row>
    <row r="1815" spans="1:5" ht="18" x14ac:dyDescent="0.35">
      <c r="A1815" s="1" t="s">
        <v>1829</v>
      </c>
      <c r="B1815" s="1">
        <v>60</v>
      </c>
      <c r="C1815" s="1" t="s">
        <v>35</v>
      </c>
      <c r="D1815" s="1" t="s">
        <v>26</v>
      </c>
      <c r="E1815" s="1" t="s">
        <v>41</v>
      </c>
    </row>
    <row r="1816" spans="1:5" ht="18" x14ac:dyDescent="0.35">
      <c r="A1816" s="1" t="s">
        <v>1830</v>
      </c>
      <c r="B1816" s="1">
        <v>45</v>
      </c>
      <c r="C1816" s="1" t="s">
        <v>35</v>
      </c>
      <c r="D1816" s="1" t="s">
        <v>35</v>
      </c>
      <c r="E1816" s="1" t="s">
        <v>27</v>
      </c>
    </row>
    <row r="1817" spans="1:5" ht="18" x14ac:dyDescent="0.35">
      <c r="A1817" s="1" t="s">
        <v>1831</v>
      </c>
      <c r="B1817" s="1">
        <v>17</v>
      </c>
      <c r="C1817" s="1" t="s">
        <v>35</v>
      </c>
      <c r="D1817" s="1" t="s">
        <v>26</v>
      </c>
      <c r="E1817" s="1" t="s">
        <v>27</v>
      </c>
    </row>
    <row r="1818" spans="1:5" ht="18" x14ac:dyDescent="0.35">
      <c r="A1818" s="1">
        <v>85333826</v>
      </c>
      <c r="B1818" s="1">
        <v>35</v>
      </c>
      <c r="C1818" s="1" t="s">
        <v>35</v>
      </c>
      <c r="D1818" s="1" t="s">
        <v>26</v>
      </c>
      <c r="E1818" s="1" t="s">
        <v>41</v>
      </c>
    </row>
    <row r="1819" spans="1:5" ht="18" x14ac:dyDescent="0.35">
      <c r="A1819" s="1" t="s">
        <v>1832</v>
      </c>
      <c r="B1819" s="1">
        <v>53</v>
      </c>
      <c r="C1819" s="1" t="s">
        <v>35</v>
      </c>
      <c r="D1819" s="1" t="s">
        <v>26</v>
      </c>
      <c r="E1819" s="1" t="s">
        <v>46</v>
      </c>
    </row>
    <row r="1820" spans="1:5" ht="18" x14ac:dyDescent="0.35">
      <c r="A1820" s="1" t="s">
        <v>1833</v>
      </c>
      <c r="B1820" s="1">
        <v>45</v>
      </c>
      <c r="C1820" s="1" t="s">
        <v>26</v>
      </c>
      <c r="D1820" s="1" t="s">
        <v>35</v>
      </c>
      <c r="E1820" s="1" t="s">
        <v>46</v>
      </c>
    </row>
    <row r="1821" spans="1:5" ht="18" x14ac:dyDescent="0.35">
      <c r="A1821" s="1" t="s">
        <v>1834</v>
      </c>
      <c r="B1821" s="1">
        <v>60</v>
      </c>
      <c r="C1821" s="1" t="s">
        <v>35</v>
      </c>
      <c r="D1821" s="1" t="s">
        <v>26</v>
      </c>
      <c r="E1821" s="1" t="s">
        <v>27</v>
      </c>
    </row>
    <row r="1822" spans="1:5" ht="18" x14ac:dyDescent="0.35">
      <c r="A1822" s="1" t="s">
        <v>1835</v>
      </c>
      <c r="B1822" s="1">
        <v>51</v>
      </c>
      <c r="C1822" s="1" t="s">
        <v>26</v>
      </c>
      <c r="D1822" s="1" t="s">
        <v>26</v>
      </c>
      <c r="E1822" s="1" t="s">
        <v>41</v>
      </c>
    </row>
    <row r="1823" spans="1:5" ht="18" x14ac:dyDescent="0.35">
      <c r="A1823" s="1" t="s">
        <v>1836</v>
      </c>
      <c r="B1823" s="1">
        <v>55</v>
      </c>
      <c r="C1823" s="1" t="s">
        <v>26</v>
      </c>
      <c r="D1823" s="1" t="s">
        <v>35</v>
      </c>
      <c r="E1823" s="1" t="s">
        <v>36</v>
      </c>
    </row>
    <row r="1824" spans="1:5" ht="18" x14ac:dyDescent="0.35">
      <c r="A1824" s="1" t="s">
        <v>1837</v>
      </c>
      <c r="B1824" s="1">
        <v>16</v>
      </c>
      <c r="C1824" s="1" t="s">
        <v>26</v>
      </c>
      <c r="D1824" s="1" t="s">
        <v>26</v>
      </c>
      <c r="E1824" s="1" t="s">
        <v>46</v>
      </c>
    </row>
    <row r="1825" spans="1:5" ht="18" x14ac:dyDescent="0.35">
      <c r="A1825" s="1" t="s">
        <v>1838</v>
      </c>
      <c r="B1825" s="1">
        <v>37</v>
      </c>
      <c r="C1825" s="1" t="s">
        <v>35</v>
      </c>
      <c r="D1825" s="1" t="s">
        <v>35</v>
      </c>
      <c r="E1825" s="1" t="s">
        <v>46</v>
      </c>
    </row>
    <row r="1826" spans="1:5" ht="18" x14ac:dyDescent="0.35">
      <c r="A1826" s="1" t="s">
        <v>1839</v>
      </c>
      <c r="B1826" s="1">
        <v>32</v>
      </c>
      <c r="C1826" s="1" t="s">
        <v>26</v>
      </c>
      <c r="D1826" s="1" t="s">
        <v>26</v>
      </c>
      <c r="E1826" s="1" t="s">
        <v>36</v>
      </c>
    </row>
    <row r="1827" spans="1:5" ht="18" x14ac:dyDescent="0.35">
      <c r="A1827" s="1" t="s">
        <v>1840</v>
      </c>
      <c r="B1827" s="1">
        <v>38</v>
      </c>
      <c r="C1827" s="1" t="s">
        <v>26</v>
      </c>
      <c r="D1827" s="1" t="s">
        <v>35</v>
      </c>
      <c r="E1827" s="1" t="s">
        <v>46</v>
      </c>
    </row>
    <row r="1828" spans="1:5" ht="18" x14ac:dyDescent="0.35">
      <c r="A1828" s="1" t="s">
        <v>1841</v>
      </c>
      <c r="B1828" s="1">
        <v>37</v>
      </c>
      <c r="C1828" s="1" t="s">
        <v>26</v>
      </c>
      <c r="D1828" s="1" t="s">
        <v>35</v>
      </c>
      <c r="E1828" s="1" t="s">
        <v>27</v>
      </c>
    </row>
    <row r="1829" spans="1:5" ht="18" x14ac:dyDescent="0.35">
      <c r="A1829" s="1" t="s">
        <v>1842</v>
      </c>
      <c r="B1829" s="1">
        <v>34</v>
      </c>
      <c r="C1829" s="1" t="s">
        <v>35</v>
      </c>
      <c r="D1829" s="1" t="s">
        <v>35</v>
      </c>
      <c r="E1829" s="1" t="s">
        <v>46</v>
      </c>
    </row>
    <row r="1830" spans="1:5" ht="18" x14ac:dyDescent="0.35">
      <c r="A1830" s="1" t="s">
        <v>1843</v>
      </c>
      <c r="B1830" s="1">
        <v>52</v>
      </c>
      <c r="C1830" s="1" t="s">
        <v>35</v>
      </c>
      <c r="D1830" s="1" t="s">
        <v>35</v>
      </c>
      <c r="E1830" s="1" t="s">
        <v>27</v>
      </c>
    </row>
    <row r="1831" spans="1:5" ht="18" x14ac:dyDescent="0.35">
      <c r="A1831" s="1" t="s">
        <v>1844</v>
      </c>
      <c r="B1831" s="1">
        <v>6</v>
      </c>
      <c r="C1831" s="1" t="s">
        <v>35</v>
      </c>
      <c r="D1831" s="1" t="s">
        <v>26</v>
      </c>
      <c r="E1831" s="1" t="s">
        <v>27</v>
      </c>
    </row>
    <row r="1832" spans="1:5" ht="18" x14ac:dyDescent="0.35">
      <c r="A1832" s="1" t="s">
        <v>1845</v>
      </c>
      <c r="B1832" s="1">
        <v>36</v>
      </c>
      <c r="C1832" s="1" t="s">
        <v>26</v>
      </c>
      <c r="D1832" s="1" t="s">
        <v>35</v>
      </c>
      <c r="E1832" s="1" t="s">
        <v>27</v>
      </c>
    </row>
    <row r="1833" spans="1:5" ht="18" x14ac:dyDescent="0.35">
      <c r="A1833" s="1" t="s">
        <v>1846</v>
      </c>
      <c r="B1833" s="1">
        <v>30</v>
      </c>
      <c r="C1833" s="1" t="s">
        <v>26</v>
      </c>
      <c r="D1833" s="1" t="s">
        <v>35</v>
      </c>
      <c r="E1833" s="1" t="s">
        <v>46</v>
      </c>
    </row>
    <row r="1834" spans="1:5" ht="18" x14ac:dyDescent="0.35">
      <c r="A1834" s="1" t="s">
        <v>1847</v>
      </c>
      <c r="B1834" s="1">
        <v>45</v>
      </c>
      <c r="C1834" s="1" t="s">
        <v>26</v>
      </c>
      <c r="D1834" s="1" t="s">
        <v>35</v>
      </c>
      <c r="E1834" s="1" t="s">
        <v>36</v>
      </c>
    </row>
    <row r="1835" spans="1:5" ht="18" x14ac:dyDescent="0.35">
      <c r="A1835" s="1" t="s">
        <v>1848</v>
      </c>
      <c r="B1835" s="1">
        <v>39</v>
      </c>
      <c r="C1835" s="1" t="s">
        <v>26</v>
      </c>
      <c r="D1835" s="1" t="s">
        <v>35</v>
      </c>
      <c r="E1835" s="1" t="s">
        <v>27</v>
      </c>
    </row>
    <row r="1836" spans="1:5" ht="18" x14ac:dyDescent="0.35">
      <c r="A1836" s="2" t="s">
        <v>1849</v>
      </c>
      <c r="B1836" s="1">
        <v>59</v>
      </c>
      <c r="C1836" s="1" t="s">
        <v>26</v>
      </c>
      <c r="D1836" s="1" t="s">
        <v>35</v>
      </c>
      <c r="E1836" s="1" t="s">
        <v>27</v>
      </c>
    </row>
    <row r="1837" spans="1:5" ht="18" x14ac:dyDescent="0.35">
      <c r="A1837" s="1" t="s">
        <v>1850</v>
      </c>
      <c r="B1837" s="1">
        <v>44</v>
      </c>
      <c r="C1837" s="1" t="s">
        <v>26</v>
      </c>
      <c r="D1837" s="1" t="s">
        <v>35</v>
      </c>
      <c r="E1837" s="1" t="s">
        <v>36</v>
      </c>
    </row>
    <row r="1838" spans="1:5" ht="18" x14ac:dyDescent="0.35">
      <c r="A1838" s="1" t="s">
        <v>1851</v>
      </c>
      <c r="B1838" s="1">
        <v>23</v>
      </c>
      <c r="C1838" s="1" t="s">
        <v>35</v>
      </c>
      <c r="D1838" s="1" t="s">
        <v>26</v>
      </c>
      <c r="E1838" s="1" t="s">
        <v>46</v>
      </c>
    </row>
    <row r="1839" spans="1:5" ht="18" x14ac:dyDescent="0.35">
      <c r="A1839" s="1" t="s">
        <v>1852</v>
      </c>
      <c r="B1839" s="1">
        <v>24</v>
      </c>
      <c r="C1839" s="1" t="s">
        <v>26</v>
      </c>
      <c r="D1839" s="1" t="s">
        <v>35</v>
      </c>
      <c r="E1839" s="1" t="s">
        <v>41</v>
      </c>
    </row>
    <row r="1840" spans="1:5" ht="18" x14ac:dyDescent="0.35">
      <c r="A1840" s="1" t="s">
        <v>1853</v>
      </c>
      <c r="B1840" s="1">
        <v>28</v>
      </c>
      <c r="C1840" s="1" t="s">
        <v>26</v>
      </c>
      <c r="D1840" s="1" t="s">
        <v>26</v>
      </c>
      <c r="E1840" s="1" t="s">
        <v>46</v>
      </c>
    </row>
    <row r="1841" spans="1:5" ht="18" x14ac:dyDescent="0.35">
      <c r="A1841" s="1" t="s">
        <v>1854</v>
      </c>
      <c r="B1841" s="1">
        <v>11</v>
      </c>
      <c r="C1841" s="1" t="s">
        <v>26</v>
      </c>
      <c r="D1841" s="1" t="s">
        <v>26</v>
      </c>
      <c r="E1841" s="1" t="s">
        <v>41</v>
      </c>
    </row>
    <row r="1842" spans="1:5" ht="18" x14ac:dyDescent="0.35">
      <c r="A1842" s="1" t="s">
        <v>1855</v>
      </c>
      <c r="B1842" s="1">
        <v>46</v>
      </c>
      <c r="C1842" s="1" t="s">
        <v>26</v>
      </c>
      <c r="D1842" s="1" t="s">
        <v>35</v>
      </c>
      <c r="E1842" s="1" t="s">
        <v>41</v>
      </c>
    </row>
    <row r="1843" spans="1:5" ht="18" x14ac:dyDescent="0.35">
      <c r="A1843" s="1" t="s">
        <v>1856</v>
      </c>
      <c r="B1843" s="1">
        <v>24</v>
      </c>
      <c r="C1843" s="1" t="s">
        <v>35</v>
      </c>
      <c r="D1843" s="1" t="s">
        <v>35</v>
      </c>
      <c r="E1843" s="1" t="s">
        <v>27</v>
      </c>
    </row>
    <row r="1844" spans="1:5" ht="18" x14ac:dyDescent="0.35">
      <c r="A1844" s="1" t="s">
        <v>1857</v>
      </c>
      <c r="B1844" s="1">
        <v>33</v>
      </c>
      <c r="C1844" s="1" t="s">
        <v>26</v>
      </c>
      <c r="D1844" s="1" t="s">
        <v>26</v>
      </c>
      <c r="E1844" s="1" t="s">
        <v>46</v>
      </c>
    </row>
    <row r="1845" spans="1:5" ht="18" x14ac:dyDescent="0.35">
      <c r="A1845" s="1" t="s">
        <v>1858</v>
      </c>
      <c r="B1845" s="1">
        <v>50</v>
      </c>
      <c r="C1845" s="1" t="s">
        <v>26</v>
      </c>
      <c r="D1845" s="1" t="s">
        <v>26</v>
      </c>
      <c r="E1845" s="1" t="s">
        <v>36</v>
      </c>
    </row>
    <row r="1846" spans="1:5" ht="18" x14ac:dyDescent="0.35">
      <c r="A1846" s="1" t="s">
        <v>1859</v>
      </c>
      <c r="B1846" s="1">
        <v>18</v>
      </c>
      <c r="C1846" s="1" t="s">
        <v>35</v>
      </c>
      <c r="D1846" s="1" t="s">
        <v>35</v>
      </c>
      <c r="E1846" s="1" t="s">
        <v>41</v>
      </c>
    </row>
    <row r="1847" spans="1:5" ht="18" x14ac:dyDescent="0.35">
      <c r="A1847" s="1" t="s">
        <v>1860</v>
      </c>
      <c r="B1847" s="1">
        <v>55</v>
      </c>
      <c r="C1847" s="1" t="s">
        <v>26</v>
      </c>
      <c r="D1847" s="1" t="s">
        <v>26</v>
      </c>
      <c r="E1847" s="1" t="s">
        <v>46</v>
      </c>
    </row>
    <row r="1848" spans="1:5" ht="18" x14ac:dyDescent="0.35">
      <c r="A1848" s="1" t="s">
        <v>1861</v>
      </c>
      <c r="B1848" s="1">
        <v>31</v>
      </c>
      <c r="C1848" s="1" t="s">
        <v>35</v>
      </c>
      <c r="D1848" s="1" t="s">
        <v>35</v>
      </c>
      <c r="E1848" s="1" t="s">
        <v>46</v>
      </c>
    </row>
    <row r="1849" spans="1:5" ht="18" x14ac:dyDescent="0.35">
      <c r="A1849" s="1" t="s">
        <v>1862</v>
      </c>
      <c r="B1849" s="1">
        <v>49</v>
      </c>
      <c r="C1849" s="1" t="s">
        <v>35</v>
      </c>
      <c r="D1849" s="1" t="s">
        <v>26</v>
      </c>
      <c r="E1849" s="1" t="s">
        <v>46</v>
      </c>
    </row>
    <row r="1850" spans="1:5" ht="18" x14ac:dyDescent="0.35">
      <c r="A1850" s="1" t="s">
        <v>1863</v>
      </c>
      <c r="B1850" s="1">
        <v>41</v>
      </c>
      <c r="C1850" s="1" t="s">
        <v>35</v>
      </c>
      <c r="D1850" s="1" t="s">
        <v>35</v>
      </c>
      <c r="E1850" s="1" t="s">
        <v>36</v>
      </c>
    </row>
    <row r="1851" spans="1:5" ht="18" x14ac:dyDescent="0.35">
      <c r="A1851" s="1" t="s">
        <v>1864</v>
      </c>
      <c r="B1851" s="1">
        <v>30</v>
      </c>
      <c r="C1851" s="1" t="s">
        <v>35</v>
      </c>
      <c r="D1851" s="1" t="s">
        <v>26</v>
      </c>
      <c r="E1851" s="1" t="s">
        <v>27</v>
      </c>
    </row>
    <row r="1852" spans="1:5" ht="18" x14ac:dyDescent="0.35">
      <c r="A1852" s="1" t="s">
        <v>1865</v>
      </c>
      <c r="B1852" s="1">
        <v>55</v>
      </c>
      <c r="C1852" s="1" t="s">
        <v>26</v>
      </c>
      <c r="D1852" s="1" t="s">
        <v>35</v>
      </c>
      <c r="E1852" s="1" t="s">
        <v>46</v>
      </c>
    </row>
    <row r="1853" spans="1:5" ht="18" x14ac:dyDescent="0.35">
      <c r="A1853" s="1" t="s">
        <v>1866</v>
      </c>
      <c r="B1853" s="1">
        <v>31</v>
      </c>
      <c r="C1853" s="1" t="s">
        <v>35</v>
      </c>
      <c r="D1853" s="1" t="s">
        <v>35</v>
      </c>
      <c r="E1853" s="1" t="s">
        <v>46</v>
      </c>
    </row>
    <row r="1854" spans="1:5" ht="18" x14ac:dyDescent="0.35">
      <c r="A1854" s="1" t="s">
        <v>1867</v>
      </c>
      <c r="B1854" s="1">
        <v>41</v>
      </c>
      <c r="C1854" s="1" t="s">
        <v>35</v>
      </c>
      <c r="D1854" s="1" t="s">
        <v>26</v>
      </c>
      <c r="E1854" s="1" t="s">
        <v>46</v>
      </c>
    </row>
    <row r="1855" spans="1:5" ht="18" x14ac:dyDescent="0.35">
      <c r="A1855" s="1" t="s">
        <v>1868</v>
      </c>
      <c r="B1855" s="1">
        <v>5</v>
      </c>
      <c r="C1855" s="1" t="s">
        <v>26</v>
      </c>
      <c r="D1855" s="1" t="s">
        <v>35</v>
      </c>
      <c r="E1855" s="1" t="s">
        <v>46</v>
      </c>
    </row>
    <row r="1856" spans="1:5" ht="18" x14ac:dyDescent="0.35">
      <c r="A1856" s="1" t="s">
        <v>1869</v>
      </c>
      <c r="B1856" s="1">
        <v>39</v>
      </c>
      <c r="C1856" s="1" t="s">
        <v>35</v>
      </c>
      <c r="D1856" s="1" t="s">
        <v>26</v>
      </c>
      <c r="E1856" s="1" t="s">
        <v>46</v>
      </c>
    </row>
    <row r="1857" spans="1:5" ht="18" x14ac:dyDescent="0.35">
      <c r="A1857" s="1" t="s">
        <v>1870</v>
      </c>
      <c r="B1857" s="1">
        <v>28</v>
      </c>
      <c r="C1857" s="1" t="s">
        <v>35</v>
      </c>
      <c r="D1857" s="1" t="s">
        <v>26</v>
      </c>
      <c r="E1857" s="1" t="s">
        <v>36</v>
      </c>
    </row>
    <row r="1858" spans="1:5" ht="18" x14ac:dyDescent="0.35">
      <c r="A1858" s="1" t="s">
        <v>1871</v>
      </c>
      <c r="B1858" s="1">
        <v>47</v>
      </c>
      <c r="C1858" s="1" t="s">
        <v>26</v>
      </c>
      <c r="D1858" s="1" t="s">
        <v>26</v>
      </c>
      <c r="E1858" s="1" t="s">
        <v>36</v>
      </c>
    </row>
    <row r="1859" spans="1:5" ht="18" x14ac:dyDescent="0.35">
      <c r="A1859" s="1" t="s">
        <v>1872</v>
      </c>
      <c r="B1859" s="1">
        <v>41</v>
      </c>
      <c r="C1859" s="1" t="s">
        <v>26</v>
      </c>
      <c r="D1859" s="1" t="s">
        <v>35</v>
      </c>
      <c r="E1859" s="1" t="s">
        <v>36</v>
      </c>
    </row>
    <row r="1860" spans="1:5" ht="18" x14ac:dyDescent="0.35">
      <c r="A1860" s="1" t="s">
        <v>1873</v>
      </c>
      <c r="B1860" s="1">
        <v>15</v>
      </c>
      <c r="C1860" s="1" t="s">
        <v>35</v>
      </c>
      <c r="D1860" s="1" t="s">
        <v>35</v>
      </c>
      <c r="E1860" s="1" t="s">
        <v>27</v>
      </c>
    </row>
    <row r="1861" spans="1:5" ht="18" x14ac:dyDescent="0.35">
      <c r="A1861" s="1" t="s">
        <v>1874</v>
      </c>
      <c r="B1861" s="1">
        <v>13</v>
      </c>
      <c r="C1861" s="1" t="s">
        <v>35</v>
      </c>
      <c r="D1861" s="1" t="s">
        <v>26</v>
      </c>
      <c r="E1861" s="1" t="s">
        <v>46</v>
      </c>
    </row>
    <row r="1862" spans="1:5" ht="18" x14ac:dyDescent="0.35">
      <c r="A1862" s="1" t="s">
        <v>1875</v>
      </c>
      <c r="B1862" s="1">
        <v>8</v>
      </c>
      <c r="C1862" s="1" t="s">
        <v>35</v>
      </c>
      <c r="D1862" s="1" t="s">
        <v>26</v>
      </c>
      <c r="E1862" s="1" t="s">
        <v>27</v>
      </c>
    </row>
    <row r="1863" spans="1:5" ht="18" x14ac:dyDescent="0.35">
      <c r="A1863" s="1" t="s">
        <v>1876</v>
      </c>
      <c r="B1863" s="1">
        <v>29</v>
      </c>
      <c r="C1863" s="1" t="s">
        <v>35</v>
      </c>
      <c r="D1863" s="1" t="s">
        <v>26</v>
      </c>
      <c r="E1863" s="1" t="s">
        <v>27</v>
      </c>
    </row>
    <row r="1864" spans="1:5" ht="18" x14ac:dyDescent="0.35">
      <c r="A1864" s="1" t="s">
        <v>1877</v>
      </c>
      <c r="B1864" s="1">
        <v>45</v>
      </c>
      <c r="C1864" s="1" t="s">
        <v>35</v>
      </c>
      <c r="D1864" s="1" t="s">
        <v>26</v>
      </c>
      <c r="E1864" s="1" t="s">
        <v>36</v>
      </c>
    </row>
    <row r="1865" spans="1:5" ht="18" x14ac:dyDescent="0.35">
      <c r="A1865" s="1" t="s">
        <v>1878</v>
      </c>
      <c r="B1865" s="1">
        <v>44</v>
      </c>
      <c r="C1865" s="1" t="s">
        <v>35</v>
      </c>
      <c r="D1865" s="1" t="s">
        <v>35</v>
      </c>
      <c r="E1865" s="1" t="s">
        <v>36</v>
      </c>
    </row>
    <row r="1866" spans="1:5" ht="18" x14ac:dyDescent="0.35">
      <c r="A1866" s="1" t="s">
        <v>1879</v>
      </c>
      <c r="B1866" s="1">
        <v>17</v>
      </c>
      <c r="C1866" s="1" t="s">
        <v>35</v>
      </c>
      <c r="D1866" s="1" t="s">
        <v>26</v>
      </c>
      <c r="E1866" s="1" t="s">
        <v>27</v>
      </c>
    </row>
    <row r="1867" spans="1:5" ht="18" x14ac:dyDescent="0.35">
      <c r="A1867" s="1" t="s">
        <v>1880</v>
      </c>
      <c r="B1867" s="1">
        <v>52</v>
      </c>
      <c r="C1867" s="1" t="s">
        <v>35</v>
      </c>
      <c r="D1867" s="1" t="s">
        <v>35</v>
      </c>
      <c r="E1867" s="1" t="s">
        <v>41</v>
      </c>
    </row>
    <row r="1868" spans="1:5" ht="18" x14ac:dyDescent="0.35">
      <c r="A1868" s="1" t="s">
        <v>1881</v>
      </c>
      <c r="B1868" s="1">
        <v>8</v>
      </c>
      <c r="C1868" s="1" t="s">
        <v>26</v>
      </c>
      <c r="D1868" s="1" t="s">
        <v>26</v>
      </c>
      <c r="E1868" s="1" t="s">
        <v>27</v>
      </c>
    </row>
    <row r="1869" spans="1:5" ht="18" x14ac:dyDescent="0.35">
      <c r="A1869" s="1" t="s">
        <v>1882</v>
      </c>
      <c r="B1869" s="1">
        <v>33</v>
      </c>
      <c r="C1869" s="1" t="s">
        <v>35</v>
      </c>
      <c r="D1869" s="1" t="s">
        <v>26</v>
      </c>
      <c r="E1869" s="1" t="s">
        <v>41</v>
      </c>
    </row>
    <row r="1870" spans="1:5" ht="18" x14ac:dyDescent="0.35">
      <c r="A1870" s="1" t="s">
        <v>1883</v>
      </c>
      <c r="B1870" s="1">
        <v>55</v>
      </c>
      <c r="C1870" s="1" t="s">
        <v>26</v>
      </c>
      <c r="D1870" s="1" t="s">
        <v>35</v>
      </c>
      <c r="E1870" s="1" t="s">
        <v>36</v>
      </c>
    </row>
    <row r="1871" spans="1:5" ht="18" x14ac:dyDescent="0.35">
      <c r="A1871" s="1" t="s">
        <v>1884</v>
      </c>
      <c r="B1871" s="1">
        <v>54</v>
      </c>
      <c r="C1871" s="1" t="s">
        <v>26</v>
      </c>
      <c r="D1871" s="1" t="s">
        <v>35</v>
      </c>
      <c r="E1871" s="1" t="s">
        <v>41</v>
      </c>
    </row>
    <row r="1872" spans="1:5" ht="18" x14ac:dyDescent="0.35">
      <c r="A1872" s="1" t="s">
        <v>1885</v>
      </c>
      <c r="B1872" s="1">
        <v>20</v>
      </c>
      <c r="C1872" s="1" t="s">
        <v>35</v>
      </c>
      <c r="D1872" s="1" t="s">
        <v>35</v>
      </c>
      <c r="E1872" s="1" t="s">
        <v>41</v>
      </c>
    </row>
    <row r="1873" spans="1:5" ht="18" x14ac:dyDescent="0.35">
      <c r="A1873" s="1" t="s">
        <v>1886</v>
      </c>
      <c r="B1873" s="1">
        <v>19</v>
      </c>
      <c r="C1873" s="1" t="s">
        <v>35</v>
      </c>
      <c r="D1873" s="1" t="s">
        <v>26</v>
      </c>
      <c r="E1873" s="1" t="s">
        <v>36</v>
      </c>
    </row>
    <row r="1874" spans="1:5" ht="18" x14ac:dyDescent="0.35">
      <c r="A1874" s="1" t="s">
        <v>1887</v>
      </c>
      <c r="B1874" s="1">
        <v>9</v>
      </c>
      <c r="C1874" s="1" t="s">
        <v>26</v>
      </c>
      <c r="D1874" s="1" t="s">
        <v>35</v>
      </c>
      <c r="E1874" s="1" t="s">
        <v>41</v>
      </c>
    </row>
    <row r="1875" spans="1:5" ht="18" x14ac:dyDescent="0.35">
      <c r="A1875" s="1" t="s">
        <v>1888</v>
      </c>
      <c r="B1875" s="1">
        <v>43</v>
      </c>
      <c r="C1875" s="1" t="s">
        <v>26</v>
      </c>
      <c r="D1875" s="1" t="s">
        <v>26</v>
      </c>
      <c r="E1875" s="1" t="s">
        <v>36</v>
      </c>
    </row>
    <row r="1876" spans="1:5" ht="18" x14ac:dyDescent="0.35">
      <c r="A1876" s="1" t="s">
        <v>1889</v>
      </c>
      <c r="B1876" s="1">
        <v>56</v>
      </c>
      <c r="C1876" s="1" t="s">
        <v>26</v>
      </c>
      <c r="D1876" s="1" t="s">
        <v>26</v>
      </c>
      <c r="E1876" s="1" t="s">
        <v>46</v>
      </c>
    </row>
    <row r="1877" spans="1:5" ht="18" x14ac:dyDescent="0.35">
      <c r="A1877" s="1" t="s">
        <v>1890</v>
      </c>
      <c r="B1877" s="1">
        <v>25</v>
      </c>
      <c r="C1877" s="1" t="s">
        <v>35</v>
      </c>
      <c r="D1877" s="1" t="s">
        <v>26</v>
      </c>
      <c r="E1877" s="1" t="s">
        <v>27</v>
      </c>
    </row>
    <row r="1878" spans="1:5" ht="18" x14ac:dyDescent="0.35">
      <c r="A1878" s="1" t="s">
        <v>1891</v>
      </c>
      <c r="B1878" s="1">
        <v>30</v>
      </c>
      <c r="C1878" s="1" t="s">
        <v>26</v>
      </c>
      <c r="D1878" s="1" t="s">
        <v>26</v>
      </c>
      <c r="E1878" s="1" t="s">
        <v>46</v>
      </c>
    </row>
    <row r="1879" spans="1:5" ht="18" x14ac:dyDescent="0.35">
      <c r="A1879" s="1">
        <v>76551349</v>
      </c>
      <c r="B1879" s="1">
        <v>47</v>
      </c>
      <c r="C1879" s="1" t="s">
        <v>35</v>
      </c>
      <c r="D1879" s="1" t="s">
        <v>35</v>
      </c>
      <c r="E1879" s="1" t="s">
        <v>41</v>
      </c>
    </row>
    <row r="1880" spans="1:5" ht="18" x14ac:dyDescent="0.35">
      <c r="A1880" s="1" t="s">
        <v>1892</v>
      </c>
      <c r="B1880" s="1">
        <v>27</v>
      </c>
      <c r="C1880" s="1" t="s">
        <v>26</v>
      </c>
      <c r="D1880" s="1" t="s">
        <v>26</v>
      </c>
      <c r="E1880" s="1" t="s">
        <v>41</v>
      </c>
    </row>
    <row r="1881" spans="1:5" ht="18" x14ac:dyDescent="0.35">
      <c r="A1881" s="1" t="s">
        <v>1893</v>
      </c>
      <c r="B1881" s="1">
        <v>17</v>
      </c>
      <c r="C1881" s="1" t="s">
        <v>26</v>
      </c>
      <c r="D1881" s="1" t="s">
        <v>26</v>
      </c>
      <c r="E1881" s="1" t="s">
        <v>41</v>
      </c>
    </row>
    <row r="1882" spans="1:5" ht="18" x14ac:dyDescent="0.35">
      <c r="A1882" s="1" t="s">
        <v>1894</v>
      </c>
      <c r="B1882" s="1">
        <v>24</v>
      </c>
      <c r="C1882" s="1" t="s">
        <v>26</v>
      </c>
      <c r="D1882" s="1" t="s">
        <v>26</v>
      </c>
      <c r="E1882" s="1" t="s">
        <v>27</v>
      </c>
    </row>
    <row r="1883" spans="1:5" ht="18" x14ac:dyDescent="0.35">
      <c r="A1883" s="1" t="s">
        <v>1895</v>
      </c>
      <c r="B1883" s="1">
        <v>35</v>
      </c>
      <c r="C1883" s="1" t="s">
        <v>35</v>
      </c>
      <c r="D1883" s="1" t="s">
        <v>35</v>
      </c>
      <c r="E1883" s="1" t="s">
        <v>41</v>
      </c>
    </row>
    <row r="1884" spans="1:5" ht="18" x14ac:dyDescent="0.35">
      <c r="A1884" s="1" t="s">
        <v>1896</v>
      </c>
      <c r="B1884" s="1">
        <v>28</v>
      </c>
      <c r="C1884" s="1" t="s">
        <v>26</v>
      </c>
      <c r="D1884" s="1" t="s">
        <v>35</v>
      </c>
      <c r="E1884" s="1" t="s">
        <v>46</v>
      </c>
    </row>
    <row r="1885" spans="1:5" ht="18" x14ac:dyDescent="0.35">
      <c r="A1885" s="1" t="s">
        <v>1897</v>
      </c>
      <c r="B1885" s="1">
        <v>29</v>
      </c>
      <c r="C1885" s="1" t="s">
        <v>35</v>
      </c>
      <c r="D1885" s="1" t="s">
        <v>35</v>
      </c>
      <c r="E1885" s="1" t="s">
        <v>46</v>
      </c>
    </row>
    <row r="1886" spans="1:5" ht="18" x14ac:dyDescent="0.35">
      <c r="A1886" s="1" t="s">
        <v>1898</v>
      </c>
      <c r="B1886" s="1">
        <v>50</v>
      </c>
      <c r="C1886" s="1" t="s">
        <v>35</v>
      </c>
      <c r="D1886" s="1" t="s">
        <v>35</v>
      </c>
      <c r="E1886" s="1" t="s">
        <v>36</v>
      </c>
    </row>
    <row r="1887" spans="1:5" ht="18" x14ac:dyDescent="0.35">
      <c r="A1887" s="1" t="s">
        <v>1899</v>
      </c>
      <c r="B1887" s="1">
        <v>56</v>
      </c>
      <c r="C1887" s="1" t="s">
        <v>26</v>
      </c>
      <c r="D1887" s="1" t="s">
        <v>26</v>
      </c>
      <c r="E1887" s="1" t="s">
        <v>27</v>
      </c>
    </row>
    <row r="1888" spans="1:5" ht="18" x14ac:dyDescent="0.35">
      <c r="A1888" s="1" t="s">
        <v>1900</v>
      </c>
      <c r="B1888" s="1">
        <v>44</v>
      </c>
      <c r="C1888" s="1" t="s">
        <v>35</v>
      </c>
      <c r="D1888" s="1" t="s">
        <v>26</v>
      </c>
      <c r="E1888" s="1" t="s">
        <v>36</v>
      </c>
    </row>
    <row r="1889" spans="1:5" ht="18" x14ac:dyDescent="0.35">
      <c r="A1889" s="1" t="s">
        <v>1901</v>
      </c>
      <c r="B1889" s="1">
        <v>55</v>
      </c>
      <c r="C1889" s="1" t="s">
        <v>26</v>
      </c>
      <c r="D1889" s="1" t="s">
        <v>35</v>
      </c>
      <c r="E1889" s="1" t="s">
        <v>36</v>
      </c>
    </row>
    <row r="1890" spans="1:5" ht="18" x14ac:dyDescent="0.35">
      <c r="A1890" s="1" t="s">
        <v>1902</v>
      </c>
      <c r="B1890" s="1">
        <v>25</v>
      </c>
      <c r="C1890" s="1" t="s">
        <v>35</v>
      </c>
      <c r="D1890" s="1" t="s">
        <v>26</v>
      </c>
      <c r="E1890" s="1" t="s">
        <v>46</v>
      </c>
    </row>
    <row r="1891" spans="1:5" ht="18" x14ac:dyDescent="0.35">
      <c r="A1891" s="1" t="s">
        <v>1903</v>
      </c>
      <c r="B1891" s="1">
        <v>31</v>
      </c>
      <c r="C1891" s="1" t="s">
        <v>35</v>
      </c>
      <c r="D1891" s="1" t="s">
        <v>26</v>
      </c>
      <c r="E1891" s="1" t="s">
        <v>46</v>
      </c>
    </row>
    <row r="1892" spans="1:5" ht="18" x14ac:dyDescent="0.35">
      <c r="A1892" s="1" t="s">
        <v>1904</v>
      </c>
      <c r="B1892" s="1">
        <v>44</v>
      </c>
      <c r="C1892" s="1" t="s">
        <v>35</v>
      </c>
      <c r="D1892" s="1" t="s">
        <v>35</v>
      </c>
      <c r="E1892" s="1" t="s">
        <v>41</v>
      </c>
    </row>
    <row r="1893" spans="1:5" ht="18" x14ac:dyDescent="0.35">
      <c r="A1893" s="1" t="s">
        <v>1905</v>
      </c>
      <c r="B1893" s="1">
        <v>38</v>
      </c>
      <c r="C1893" s="1" t="s">
        <v>26</v>
      </c>
      <c r="D1893" s="1" t="s">
        <v>26</v>
      </c>
      <c r="E1893" s="1" t="s">
        <v>46</v>
      </c>
    </row>
    <row r="1894" spans="1:5" ht="18" x14ac:dyDescent="0.35">
      <c r="A1894" s="1" t="s">
        <v>1906</v>
      </c>
      <c r="B1894" s="1">
        <v>13</v>
      </c>
      <c r="C1894" s="1" t="s">
        <v>35</v>
      </c>
      <c r="D1894" s="1" t="s">
        <v>35</v>
      </c>
      <c r="E1894" s="1" t="s">
        <v>27</v>
      </c>
    </row>
    <row r="1895" spans="1:5" ht="18" x14ac:dyDescent="0.35">
      <c r="A1895" s="1" t="s">
        <v>1907</v>
      </c>
      <c r="B1895" s="1">
        <v>23</v>
      </c>
      <c r="C1895" s="1" t="s">
        <v>26</v>
      </c>
      <c r="D1895" s="1" t="s">
        <v>26</v>
      </c>
      <c r="E1895" s="1" t="s">
        <v>36</v>
      </c>
    </row>
    <row r="1896" spans="1:5" ht="18" x14ac:dyDescent="0.35">
      <c r="A1896" s="1" t="s">
        <v>1908</v>
      </c>
      <c r="B1896" s="1">
        <v>37</v>
      </c>
      <c r="C1896" s="1" t="s">
        <v>35</v>
      </c>
      <c r="D1896" s="1" t="s">
        <v>35</v>
      </c>
      <c r="E1896" s="1" t="s">
        <v>36</v>
      </c>
    </row>
    <row r="1897" spans="1:5" ht="18" x14ac:dyDescent="0.35">
      <c r="A1897" s="1" t="s">
        <v>1909</v>
      </c>
      <c r="B1897" s="1">
        <v>6</v>
      </c>
      <c r="C1897" s="1" t="s">
        <v>26</v>
      </c>
      <c r="D1897" s="1" t="s">
        <v>35</v>
      </c>
      <c r="E1897" s="1" t="s">
        <v>36</v>
      </c>
    </row>
    <row r="1898" spans="1:5" ht="18" x14ac:dyDescent="0.35">
      <c r="A1898" s="1" t="s">
        <v>1910</v>
      </c>
      <c r="B1898" s="1">
        <v>18</v>
      </c>
      <c r="C1898" s="1" t="s">
        <v>26</v>
      </c>
      <c r="D1898" s="1" t="s">
        <v>26</v>
      </c>
      <c r="E1898" s="1" t="s">
        <v>46</v>
      </c>
    </row>
    <row r="1899" spans="1:5" ht="18" x14ac:dyDescent="0.35">
      <c r="A1899" s="1" t="s">
        <v>1911</v>
      </c>
      <c r="B1899" s="1">
        <v>23</v>
      </c>
      <c r="C1899" s="1" t="s">
        <v>26</v>
      </c>
      <c r="D1899" s="1" t="s">
        <v>26</v>
      </c>
      <c r="E1899" s="1" t="s">
        <v>41</v>
      </c>
    </row>
    <row r="1900" spans="1:5" ht="18" x14ac:dyDescent="0.35">
      <c r="A1900" s="1" t="s">
        <v>1912</v>
      </c>
      <c r="B1900" s="1">
        <v>17</v>
      </c>
      <c r="C1900" s="1" t="s">
        <v>26</v>
      </c>
      <c r="D1900" s="1" t="s">
        <v>26</v>
      </c>
      <c r="E1900" s="1" t="s">
        <v>41</v>
      </c>
    </row>
    <row r="1901" spans="1:5" ht="18" x14ac:dyDescent="0.35">
      <c r="A1901" s="1" t="s">
        <v>1913</v>
      </c>
      <c r="B1901" s="1">
        <v>41</v>
      </c>
      <c r="C1901" s="1" t="s">
        <v>26</v>
      </c>
      <c r="D1901" s="1" t="s">
        <v>35</v>
      </c>
      <c r="E1901" s="1" t="s">
        <v>46</v>
      </c>
    </row>
    <row r="1902" spans="1:5" ht="18" x14ac:dyDescent="0.35">
      <c r="A1902" s="1" t="s">
        <v>1914</v>
      </c>
      <c r="B1902" s="1">
        <v>32</v>
      </c>
      <c r="C1902" s="1" t="s">
        <v>35</v>
      </c>
      <c r="D1902" s="1" t="s">
        <v>26</v>
      </c>
      <c r="E1902" s="1" t="s">
        <v>36</v>
      </c>
    </row>
    <row r="1903" spans="1:5" ht="18" x14ac:dyDescent="0.35">
      <c r="A1903" s="1" t="s">
        <v>1915</v>
      </c>
      <c r="B1903" s="1">
        <v>31</v>
      </c>
      <c r="C1903" s="1" t="s">
        <v>35</v>
      </c>
      <c r="D1903" s="1" t="s">
        <v>35</v>
      </c>
      <c r="E1903" s="1" t="s">
        <v>36</v>
      </c>
    </row>
    <row r="1904" spans="1:5" ht="18" x14ac:dyDescent="0.35">
      <c r="A1904" s="1" t="s">
        <v>1916</v>
      </c>
      <c r="B1904" s="1">
        <v>29</v>
      </c>
      <c r="C1904" s="1" t="s">
        <v>35</v>
      </c>
      <c r="D1904" s="1" t="s">
        <v>26</v>
      </c>
      <c r="E1904" s="1" t="s">
        <v>41</v>
      </c>
    </row>
    <row r="1905" spans="1:5" ht="18" x14ac:dyDescent="0.35">
      <c r="A1905" s="1" t="s">
        <v>1917</v>
      </c>
      <c r="B1905" s="1">
        <v>18</v>
      </c>
      <c r="C1905" s="1" t="s">
        <v>26</v>
      </c>
      <c r="D1905" s="1" t="s">
        <v>26</v>
      </c>
      <c r="E1905" s="1" t="s">
        <v>46</v>
      </c>
    </row>
    <row r="1906" spans="1:5" ht="18" x14ac:dyDescent="0.35">
      <c r="A1906" s="1" t="s">
        <v>1918</v>
      </c>
      <c r="B1906" s="1">
        <v>53</v>
      </c>
      <c r="C1906" s="1" t="s">
        <v>26</v>
      </c>
      <c r="D1906" s="1" t="s">
        <v>26</v>
      </c>
      <c r="E1906" s="1" t="s">
        <v>36</v>
      </c>
    </row>
    <row r="1907" spans="1:5" ht="18" x14ac:dyDescent="0.35">
      <c r="A1907" s="1" t="s">
        <v>1919</v>
      </c>
      <c r="B1907" s="1">
        <v>45</v>
      </c>
      <c r="C1907" s="1" t="s">
        <v>26</v>
      </c>
      <c r="D1907" s="1" t="s">
        <v>35</v>
      </c>
      <c r="E1907" s="1" t="s">
        <v>46</v>
      </c>
    </row>
    <row r="1908" spans="1:5" ht="18" x14ac:dyDescent="0.35">
      <c r="A1908" s="1" t="s">
        <v>1920</v>
      </c>
      <c r="B1908" s="1">
        <v>33</v>
      </c>
      <c r="C1908" s="1" t="s">
        <v>35</v>
      </c>
      <c r="D1908" s="1" t="s">
        <v>35</v>
      </c>
      <c r="E1908" s="1" t="s">
        <v>41</v>
      </c>
    </row>
    <row r="1909" spans="1:5" ht="18" x14ac:dyDescent="0.35">
      <c r="A1909" s="1" t="s">
        <v>1921</v>
      </c>
      <c r="B1909" s="1">
        <v>14</v>
      </c>
      <c r="C1909" s="1" t="s">
        <v>26</v>
      </c>
      <c r="D1909" s="1" t="s">
        <v>26</v>
      </c>
      <c r="E1909" s="1" t="s">
        <v>41</v>
      </c>
    </row>
    <row r="1910" spans="1:5" ht="18" x14ac:dyDescent="0.35">
      <c r="A1910" s="1" t="s">
        <v>1922</v>
      </c>
      <c r="B1910" s="1">
        <v>16</v>
      </c>
      <c r="C1910" s="1" t="s">
        <v>26</v>
      </c>
      <c r="D1910" s="1" t="s">
        <v>26</v>
      </c>
      <c r="E1910" s="1" t="s">
        <v>41</v>
      </c>
    </row>
    <row r="1911" spans="1:5" ht="18" x14ac:dyDescent="0.35">
      <c r="A1911" s="1" t="s">
        <v>1923</v>
      </c>
      <c r="B1911" s="1">
        <v>11</v>
      </c>
      <c r="C1911" s="1" t="s">
        <v>26</v>
      </c>
      <c r="D1911" s="1" t="s">
        <v>35</v>
      </c>
      <c r="E1911" s="1" t="s">
        <v>36</v>
      </c>
    </row>
    <row r="1912" spans="1:5" ht="18" x14ac:dyDescent="0.35">
      <c r="A1912" s="1" t="s">
        <v>1924</v>
      </c>
      <c r="B1912" s="1">
        <v>28</v>
      </c>
      <c r="C1912" s="1" t="s">
        <v>35</v>
      </c>
      <c r="D1912" s="1" t="s">
        <v>26</v>
      </c>
      <c r="E1912" s="1" t="s">
        <v>27</v>
      </c>
    </row>
    <row r="1913" spans="1:5" ht="18" x14ac:dyDescent="0.35">
      <c r="A1913" s="1" t="s">
        <v>1925</v>
      </c>
      <c r="B1913" s="1">
        <v>52</v>
      </c>
      <c r="C1913" s="1" t="s">
        <v>35</v>
      </c>
      <c r="D1913" s="1" t="s">
        <v>26</v>
      </c>
      <c r="E1913" s="1" t="s">
        <v>46</v>
      </c>
    </row>
    <row r="1914" spans="1:5" ht="18" x14ac:dyDescent="0.35">
      <c r="A1914" s="1" t="s">
        <v>1926</v>
      </c>
      <c r="B1914" s="1">
        <v>13</v>
      </c>
      <c r="C1914" s="1" t="s">
        <v>35</v>
      </c>
      <c r="D1914" s="1" t="s">
        <v>26</v>
      </c>
      <c r="E1914" s="1" t="s">
        <v>46</v>
      </c>
    </row>
    <row r="1915" spans="1:5" ht="18" x14ac:dyDescent="0.35">
      <c r="A1915" s="1" t="s">
        <v>1927</v>
      </c>
      <c r="B1915" s="1">
        <v>51</v>
      </c>
      <c r="C1915" s="1" t="s">
        <v>35</v>
      </c>
      <c r="D1915" s="1" t="s">
        <v>35</v>
      </c>
      <c r="E1915" s="1" t="s">
        <v>36</v>
      </c>
    </row>
    <row r="1916" spans="1:5" ht="18" x14ac:dyDescent="0.35">
      <c r="A1916" s="1" t="s">
        <v>1928</v>
      </c>
      <c r="B1916" s="1">
        <v>13</v>
      </c>
      <c r="C1916" s="1" t="s">
        <v>35</v>
      </c>
      <c r="D1916" s="1" t="s">
        <v>26</v>
      </c>
      <c r="E1916" s="1" t="s">
        <v>41</v>
      </c>
    </row>
    <row r="1917" spans="1:5" ht="18" x14ac:dyDescent="0.35">
      <c r="A1917" s="1" t="s">
        <v>1929</v>
      </c>
      <c r="B1917" s="1">
        <v>54</v>
      </c>
      <c r="C1917" s="1" t="s">
        <v>26</v>
      </c>
      <c r="D1917" s="1" t="s">
        <v>35</v>
      </c>
      <c r="E1917" s="1" t="s">
        <v>46</v>
      </c>
    </row>
    <row r="1918" spans="1:5" ht="18" x14ac:dyDescent="0.35">
      <c r="A1918" s="1" t="s">
        <v>1930</v>
      </c>
      <c r="B1918" s="1">
        <v>7</v>
      </c>
      <c r="C1918" s="1" t="s">
        <v>35</v>
      </c>
      <c r="D1918" s="1" t="s">
        <v>26</v>
      </c>
      <c r="E1918" s="1" t="s">
        <v>46</v>
      </c>
    </row>
    <row r="1919" spans="1:5" ht="18" x14ac:dyDescent="0.35">
      <c r="A1919" s="1" t="s">
        <v>1931</v>
      </c>
      <c r="B1919" s="1">
        <v>23</v>
      </c>
      <c r="C1919" s="1" t="s">
        <v>35</v>
      </c>
      <c r="D1919" s="1" t="s">
        <v>26</v>
      </c>
      <c r="E1919" s="1" t="s">
        <v>36</v>
      </c>
    </row>
    <row r="1920" spans="1:5" ht="18" x14ac:dyDescent="0.35">
      <c r="A1920" s="1" t="s">
        <v>1932</v>
      </c>
      <c r="B1920" s="1">
        <v>57</v>
      </c>
      <c r="C1920" s="1" t="s">
        <v>26</v>
      </c>
      <c r="D1920" s="1" t="s">
        <v>35</v>
      </c>
      <c r="E1920" s="1" t="s">
        <v>27</v>
      </c>
    </row>
    <row r="1921" spans="1:5" ht="18" x14ac:dyDescent="0.35">
      <c r="A1921" s="1" t="s">
        <v>1933</v>
      </c>
      <c r="B1921" s="1">
        <v>34</v>
      </c>
      <c r="C1921" s="1" t="s">
        <v>26</v>
      </c>
      <c r="D1921" s="1" t="s">
        <v>35</v>
      </c>
      <c r="E1921" s="1" t="s">
        <v>27</v>
      </c>
    </row>
    <row r="1922" spans="1:5" ht="18" x14ac:dyDescent="0.35">
      <c r="A1922" s="1" t="s">
        <v>1934</v>
      </c>
      <c r="B1922" s="1">
        <v>16</v>
      </c>
      <c r="C1922" s="1" t="s">
        <v>35</v>
      </c>
      <c r="D1922" s="1" t="s">
        <v>35</v>
      </c>
      <c r="E1922" s="1" t="s">
        <v>36</v>
      </c>
    </row>
    <row r="1923" spans="1:5" ht="18" x14ac:dyDescent="0.35">
      <c r="A1923" s="1" t="s">
        <v>1935</v>
      </c>
      <c r="B1923" s="1">
        <v>19</v>
      </c>
      <c r="C1923" s="1" t="s">
        <v>35</v>
      </c>
      <c r="D1923" s="1" t="s">
        <v>35</v>
      </c>
      <c r="E1923" s="1" t="s">
        <v>36</v>
      </c>
    </row>
    <row r="1924" spans="1:5" ht="18" x14ac:dyDescent="0.35">
      <c r="A1924" s="1" t="s">
        <v>1936</v>
      </c>
      <c r="B1924" s="1">
        <v>14</v>
      </c>
      <c r="C1924" s="1" t="s">
        <v>35</v>
      </c>
      <c r="D1924" s="1" t="s">
        <v>26</v>
      </c>
      <c r="E1924" s="1" t="s">
        <v>36</v>
      </c>
    </row>
    <row r="1925" spans="1:5" ht="18" x14ac:dyDescent="0.35">
      <c r="A1925" s="1" t="s">
        <v>1937</v>
      </c>
      <c r="B1925" s="1">
        <v>6</v>
      </c>
      <c r="C1925" s="1" t="s">
        <v>26</v>
      </c>
      <c r="D1925" s="1" t="s">
        <v>35</v>
      </c>
      <c r="E1925" s="1" t="s">
        <v>46</v>
      </c>
    </row>
    <row r="1926" spans="1:5" ht="18" x14ac:dyDescent="0.35">
      <c r="A1926" s="1" t="s">
        <v>1938</v>
      </c>
      <c r="B1926" s="1">
        <v>46</v>
      </c>
      <c r="C1926" s="1" t="s">
        <v>35</v>
      </c>
      <c r="D1926" s="1" t="s">
        <v>26</v>
      </c>
      <c r="E1926" s="1" t="s">
        <v>46</v>
      </c>
    </row>
    <row r="1927" spans="1:5" ht="18" x14ac:dyDescent="0.35">
      <c r="A1927" s="2" t="s">
        <v>1939</v>
      </c>
      <c r="B1927" s="1">
        <v>42</v>
      </c>
      <c r="C1927" s="1" t="s">
        <v>26</v>
      </c>
      <c r="D1927" s="1" t="s">
        <v>26</v>
      </c>
      <c r="E1927" s="1" t="s">
        <v>46</v>
      </c>
    </row>
    <row r="1928" spans="1:5" ht="18" x14ac:dyDescent="0.35">
      <c r="A1928" s="1" t="s">
        <v>1940</v>
      </c>
      <c r="B1928" s="1">
        <v>57</v>
      </c>
      <c r="C1928" s="1" t="s">
        <v>26</v>
      </c>
      <c r="D1928" s="1" t="s">
        <v>35</v>
      </c>
      <c r="E1928" s="1" t="s">
        <v>36</v>
      </c>
    </row>
    <row r="1929" spans="1:5" ht="18" x14ac:dyDescent="0.35">
      <c r="A1929" s="1" t="s">
        <v>1941</v>
      </c>
      <c r="B1929" s="1">
        <v>23</v>
      </c>
      <c r="C1929" s="1" t="s">
        <v>26</v>
      </c>
      <c r="D1929" s="1" t="s">
        <v>26</v>
      </c>
      <c r="E1929" s="1" t="s">
        <v>41</v>
      </c>
    </row>
    <row r="1930" spans="1:5" ht="18" x14ac:dyDescent="0.35">
      <c r="A1930" s="1" t="s">
        <v>1942</v>
      </c>
      <c r="B1930" s="1">
        <v>9</v>
      </c>
      <c r="C1930" s="1" t="s">
        <v>35</v>
      </c>
      <c r="D1930" s="1" t="s">
        <v>26</v>
      </c>
      <c r="E1930" s="1" t="s">
        <v>41</v>
      </c>
    </row>
    <row r="1931" spans="1:5" ht="18" x14ac:dyDescent="0.35">
      <c r="A1931" s="1" t="s">
        <v>1943</v>
      </c>
      <c r="B1931" s="1">
        <v>39</v>
      </c>
      <c r="C1931" s="1" t="s">
        <v>26</v>
      </c>
      <c r="D1931" s="1" t="s">
        <v>35</v>
      </c>
      <c r="E1931" s="1" t="s">
        <v>27</v>
      </c>
    </row>
    <row r="1932" spans="1:5" ht="18" x14ac:dyDescent="0.35">
      <c r="A1932" s="1" t="s">
        <v>1944</v>
      </c>
      <c r="B1932" s="1">
        <v>22</v>
      </c>
      <c r="C1932" s="1" t="s">
        <v>26</v>
      </c>
      <c r="D1932" s="1" t="s">
        <v>26</v>
      </c>
      <c r="E1932" s="1" t="s">
        <v>41</v>
      </c>
    </row>
    <row r="1933" spans="1:5" ht="18" x14ac:dyDescent="0.35">
      <c r="A1933" s="1" t="s">
        <v>1945</v>
      </c>
      <c r="B1933" s="1">
        <v>27</v>
      </c>
      <c r="C1933" s="1" t="s">
        <v>26</v>
      </c>
      <c r="D1933" s="1" t="s">
        <v>35</v>
      </c>
      <c r="E1933" s="1" t="s">
        <v>27</v>
      </c>
    </row>
    <row r="1934" spans="1:5" ht="18" x14ac:dyDescent="0.35">
      <c r="A1934" s="1" t="s">
        <v>1946</v>
      </c>
      <c r="B1934" s="1">
        <v>29</v>
      </c>
      <c r="C1934" s="1" t="s">
        <v>26</v>
      </c>
      <c r="D1934" s="1" t="s">
        <v>26</v>
      </c>
      <c r="E1934" s="1" t="s">
        <v>27</v>
      </c>
    </row>
    <row r="1935" spans="1:5" ht="18" x14ac:dyDescent="0.35">
      <c r="A1935" s="1" t="s">
        <v>1947</v>
      </c>
      <c r="B1935" s="1">
        <v>13</v>
      </c>
      <c r="C1935" s="1" t="s">
        <v>35</v>
      </c>
      <c r="D1935" s="1" t="s">
        <v>35</v>
      </c>
      <c r="E1935" s="1" t="s">
        <v>36</v>
      </c>
    </row>
    <row r="1936" spans="1:5" ht="18" x14ac:dyDescent="0.35">
      <c r="A1936" s="1" t="s">
        <v>1948</v>
      </c>
      <c r="B1936" s="1">
        <v>42</v>
      </c>
      <c r="C1936" s="1" t="s">
        <v>26</v>
      </c>
      <c r="D1936" s="1" t="s">
        <v>26</v>
      </c>
      <c r="E1936" s="1" t="s">
        <v>46</v>
      </c>
    </row>
    <row r="1937" spans="1:5" ht="18" x14ac:dyDescent="0.35">
      <c r="A1937" s="1" t="s">
        <v>1949</v>
      </c>
      <c r="B1937" s="1">
        <v>47</v>
      </c>
      <c r="C1937" s="1" t="s">
        <v>35</v>
      </c>
      <c r="D1937" s="1" t="s">
        <v>26</v>
      </c>
      <c r="E1937" s="1" t="s">
        <v>36</v>
      </c>
    </row>
    <row r="1938" spans="1:5" ht="18" x14ac:dyDescent="0.35">
      <c r="A1938" s="1" t="s">
        <v>1950</v>
      </c>
      <c r="B1938" s="1">
        <v>26</v>
      </c>
      <c r="C1938" s="1" t="s">
        <v>35</v>
      </c>
      <c r="D1938" s="1" t="s">
        <v>26</v>
      </c>
      <c r="E1938" s="1" t="s">
        <v>27</v>
      </c>
    </row>
    <row r="1939" spans="1:5" ht="18" x14ac:dyDescent="0.35">
      <c r="A1939" s="1" t="s">
        <v>1951</v>
      </c>
      <c r="B1939" s="1">
        <v>56</v>
      </c>
      <c r="C1939" s="1" t="s">
        <v>35</v>
      </c>
      <c r="D1939" s="1" t="s">
        <v>26</v>
      </c>
      <c r="E1939" s="1" t="s">
        <v>36</v>
      </c>
    </row>
    <row r="1940" spans="1:5" ht="18" x14ac:dyDescent="0.35">
      <c r="A1940" s="1" t="s">
        <v>1952</v>
      </c>
      <c r="B1940" s="1">
        <v>19</v>
      </c>
      <c r="C1940" s="1" t="s">
        <v>35</v>
      </c>
      <c r="D1940" s="1" t="s">
        <v>35</v>
      </c>
      <c r="E1940" s="1" t="s">
        <v>46</v>
      </c>
    </row>
    <row r="1941" spans="1:5" ht="18" x14ac:dyDescent="0.35">
      <c r="A1941" s="1" t="s">
        <v>1953</v>
      </c>
      <c r="B1941" s="1">
        <v>58</v>
      </c>
      <c r="C1941" s="1" t="s">
        <v>26</v>
      </c>
      <c r="D1941" s="1" t="s">
        <v>26</v>
      </c>
      <c r="E1941" s="1" t="s">
        <v>36</v>
      </c>
    </row>
    <row r="1942" spans="1:5" ht="18" x14ac:dyDescent="0.35">
      <c r="A1942" s="1" t="s">
        <v>1954</v>
      </c>
      <c r="B1942" s="1">
        <v>21</v>
      </c>
      <c r="C1942" s="1" t="s">
        <v>26</v>
      </c>
      <c r="D1942" s="1" t="s">
        <v>26</v>
      </c>
      <c r="E1942" s="1" t="s">
        <v>46</v>
      </c>
    </row>
    <row r="1943" spans="1:5" ht="18" x14ac:dyDescent="0.35">
      <c r="A1943" s="1" t="s">
        <v>1955</v>
      </c>
      <c r="B1943" s="1">
        <v>42</v>
      </c>
      <c r="C1943" s="1" t="s">
        <v>35</v>
      </c>
      <c r="D1943" s="1" t="s">
        <v>26</v>
      </c>
      <c r="E1943" s="1" t="s">
        <v>27</v>
      </c>
    </row>
    <row r="1944" spans="1:5" ht="18" x14ac:dyDescent="0.35">
      <c r="A1944" s="1" t="s">
        <v>1956</v>
      </c>
      <c r="B1944" s="1">
        <v>53</v>
      </c>
      <c r="C1944" s="1" t="s">
        <v>35</v>
      </c>
      <c r="D1944" s="1" t="s">
        <v>35</v>
      </c>
      <c r="E1944" s="1" t="s">
        <v>46</v>
      </c>
    </row>
    <row r="1945" spans="1:5" ht="18" x14ac:dyDescent="0.35">
      <c r="A1945" s="1" t="s">
        <v>1957</v>
      </c>
      <c r="B1945" s="1">
        <v>39</v>
      </c>
      <c r="C1945" s="1" t="s">
        <v>35</v>
      </c>
      <c r="D1945" s="1" t="s">
        <v>26</v>
      </c>
      <c r="E1945" s="1" t="s">
        <v>27</v>
      </c>
    </row>
    <row r="1946" spans="1:5" ht="18" x14ac:dyDescent="0.35">
      <c r="A1946" s="1" t="s">
        <v>1958</v>
      </c>
      <c r="B1946" s="1">
        <v>60</v>
      </c>
      <c r="C1946" s="1" t="s">
        <v>26</v>
      </c>
      <c r="D1946" s="1" t="s">
        <v>26</v>
      </c>
      <c r="E1946" s="1" t="s">
        <v>46</v>
      </c>
    </row>
    <row r="1947" spans="1:5" ht="18" x14ac:dyDescent="0.35">
      <c r="A1947" s="1" t="s">
        <v>1959</v>
      </c>
      <c r="B1947" s="1">
        <v>38</v>
      </c>
      <c r="C1947" s="1" t="s">
        <v>26</v>
      </c>
      <c r="D1947" s="1" t="s">
        <v>26</v>
      </c>
      <c r="E1947" s="1" t="s">
        <v>41</v>
      </c>
    </row>
    <row r="1948" spans="1:5" ht="18" x14ac:dyDescent="0.35">
      <c r="A1948" s="1" t="s">
        <v>1960</v>
      </c>
      <c r="B1948" s="1">
        <v>28</v>
      </c>
      <c r="C1948" s="1" t="s">
        <v>35</v>
      </c>
      <c r="D1948" s="1" t="s">
        <v>26</v>
      </c>
      <c r="E1948" s="1" t="s">
        <v>46</v>
      </c>
    </row>
    <row r="1949" spans="1:5" ht="18" x14ac:dyDescent="0.35">
      <c r="A1949" s="1" t="s">
        <v>1961</v>
      </c>
      <c r="B1949" s="1">
        <v>19</v>
      </c>
      <c r="C1949" s="1" t="s">
        <v>35</v>
      </c>
      <c r="D1949" s="1" t="s">
        <v>35</v>
      </c>
      <c r="E1949" s="1" t="s">
        <v>27</v>
      </c>
    </row>
    <row r="1950" spans="1:5" ht="18" x14ac:dyDescent="0.35">
      <c r="A1950" s="1" t="s">
        <v>1962</v>
      </c>
      <c r="B1950" s="1">
        <v>22</v>
      </c>
      <c r="C1950" s="1" t="s">
        <v>26</v>
      </c>
      <c r="D1950" s="1" t="s">
        <v>26</v>
      </c>
      <c r="E1950" s="1" t="s">
        <v>27</v>
      </c>
    </row>
    <row r="1951" spans="1:5" ht="18" x14ac:dyDescent="0.35">
      <c r="A1951" s="1" t="s">
        <v>1963</v>
      </c>
      <c r="B1951" s="1">
        <v>9</v>
      </c>
      <c r="C1951" s="1" t="s">
        <v>26</v>
      </c>
      <c r="D1951" s="1" t="s">
        <v>35</v>
      </c>
      <c r="E1951" s="1" t="s">
        <v>36</v>
      </c>
    </row>
    <row r="1952" spans="1:5" ht="18" x14ac:dyDescent="0.35">
      <c r="A1952" s="1" t="s">
        <v>1964</v>
      </c>
      <c r="B1952" s="1">
        <v>8</v>
      </c>
      <c r="C1952" s="1" t="s">
        <v>35</v>
      </c>
      <c r="D1952" s="1" t="s">
        <v>35</v>
      </c>
      <c r="E1952" s="1" t="s">
        <v>41</v>
      </c>
    </row>
    <row r="1953" spans="1:5" ht="18" x14ac:dyDescent="0.35">
      <c r="A1953" s="1" t="s">
        <v>1965</v>
      </c>
      <c r="B1953" s="1">
        <v>9</v>
      </c>
      <c r="C1953" s="1" t="s">
        <v>26</v>
      </c>
      <c r="D1953" s="1" t="s">
        <v>35</v>
      </c>
      <c r="E1953" s="1" t="s">
        <v>27</v>
      </c>
    </row>
    <row r="1954" spans="1:5" ht="18" x14ac:dyDescent="0.35">
      <c r="A1954" s="1" t="s">
        <v>1966</v>
      </c>
      <c r="B1954" s="1">
        <v>22</v>
      </c>
      <c r="C1954" s="1" t="s">
        <v>35</v>
      </c>
      <c r="D1954" s="1" t="s">
        <v>35</v>
      </c>
      <c r="E1954" s="1" t="s">
        <v>27</v>
      </c>
    </row>
    <row r="1955" spans="1:5" ht="18" x14ac:dyDescent="0.35">
      <c r="A1955" s="1" t="s">
        <v>1967</v>
      </c>
      <c r="B1955" s="1">
        <v>15</v>
      </c>
      <c r="C1955" s="1" t="s">
        <v>26</v>
      </c>
      <c r="D1955" s="1" t="s">
        <v>26</v>
      </c>
      <c r="E1955" s="1" t="s">
        <v>36</v>
      </c>
    </row>
    <row r="1956" spans="1:5" ht="18" x14ac:dyDescent="0.35">
      <c r="A1956" s="1" t="s">
        <v>1968</v>
      </c>
      <c r="B1956" s="1">
        <v>8</v>
      </c>
      <c r="C1956" s="1" t="s">
        <v>26</v>
      </c>
      <c r="D1956" s="1" t="s">
        <v>26</v>
      </c>
      <c r="E1956" s="1" t="s">
        <v>27</v>
      </c>
    </row>
    <row r="1957" spans="1:5" ht="18" x14ac:dyDescent="0.35">
      <c r="A1957" s="1" t="s">
        <v>1969</v>
      </c>
      <c r="B1957" s="1">
        <v>43</v>
      </c>
      <c r="C1957" s="1" t="s">
        <v>35</v>
      </c>
      <c r="D1957" s="1" t="s">
        <v>26</v>
      </c>
      <c r="E1957" s="1" t="s">
        <v>41</v>
      </c>
    </row>
    <row r="1958" spans="1:5" ht="18" x14ac:dyDescent="0.35">
      <c r="A1958" s="1" t="s">
        <v>1970</v>
      </c>
      <c r="B1958" s="1">
        <v>16</v>
      </c>
      <c r="C1958" s="1" t="s">
        <v>35</v>
      </c>
      <c r="D1958" s="1" t="s">
        <v>26</v>
      </c>
      <c r="E1958" s="1" t="s">
        <v>36</v>
      </c>
    </row>
    <row r="1959" spans="1:5" ht="18" x14ac:dyDescent="0.35">
      <c r="A1959" s="2">
        <v>617000000</v>
      </c>
      <c r="B1959" s="1">
        <v>18</v>
      </c>
      <c r="C1959" s="1" t="s">
        <v>26</v>
      </c>
      <c r="D1959" s="1" t="s">
        <v>26</v>
      </c>
      <c r="E1959" s="1" t="s">
        <v>41</v>
      </c>
    </row>
    <row r="1960" spans="1:5" ht="18" x14ac:dyDescent="0.35">
      <c r="A1960" s="1" t="s">
        <v>1971</v>
      </c>
      <c r="B1960" s="1">
        <v>22</v>
      </c>
      <c r="C1960" s="1" t="s">
        <v>26</v>
      </c>
      <c r="D1960" s="1" t="s">
        <v>35</v>
      </c>
      <c r="E1960" s="1" t="s">
        <v>41</v>
      </c>
    </row>
    <row r="1961" spans="1:5" ht="18" x14ac:dyDescent="0.35">
      <c r="A1961" s="1" t="s">
        <v>1972</v>
      </c>
      <c r="B1961" s="1">
        <v>46</v>
      </c>
      <c r="C1961" s="1" t="s">
        <v>26</v>
      </c>
      <c r="D1961" s="1" t="s">
        <v>26</v>
      </c>
      <c r="E1961" s="1" t="s">
        <v>41</v>
      </c>
    </row>
    <row r="1962" spans="1:5" ht="18" x14ac:dyDescent="0.35">
      <c r="A1962" s="1" t="s">
        <v>1973</v>
      </c>
      <c r="B1962" s="1">
        <v>42</v>
      </c>
      <c r="C1962" s="1" t="s">
        <v>35</v>
      </c>
      <c r="D1962" s="1" t="s">
        <v>35</v>
      </c>
      <c r="E1962" s="1" t="s">
        <v>41</v>
      </c>
    </row>
    <row r="1963" spans="1:5" ht="18" x14ac:dyDescent="0.35">
      <c r="A1963" s="1" t="s">
        <v>1974</v>
      </c>
      <c r="B1963" s="1">
        <v>7</v>
      </c>
      <c r="C1963" s="1" t="s">
        <v>26</v>
      </c>
      <c r="D1963" s="1" t="s">
        <v>35</v>
      </c>
      <c r="E1963" s="1" t="s">
        <v>41</v>
      </c>
    </row>
    <row r="1964" spans="1:5" ht="18" x14ac:dyDescent="0.35">
      <c r="A1964" s="1" t="s">
        <v>1975</v>
      </c>
      <c r="B1964" s="1">
        <v>40</v>
      </c>
      <c r="C1964" s="1" t="s">
        <v>35</v>
      </c>
      <c r="D1964" s="1" t="s">
        <v>35</v>
      </c>
      <c r="E1964" s="1" t="s">
        <v>46</v>
      </c>
    </row>
    <row r="1965" spans="1:5" ht="18" x14ac:dyDescent="0.35">
      <c r="A1965" s="1" t="s">
        <v>1976</v>
      </c>
      <c r="B1965" s="1">
        <v>41</v>
      </c>
      <c r="C1965" s="1" t="s">
        <v>26</v>
      </c>
      <c r="D1965" s="1" t="s">
        <v>35</v>
      </c>
      <c r="E1965" s="1" t="s">
        <v>27</v>
      </c>
    </row>
    <row r="1966" spans="1:5" ht="18" x14ac:dyDescent="0.35">
      <c r="A1966" s="1" t="s">
        <v>1977</v>
      </c>
      <c r="B1966" s="1">
        <v>29</v>
      </c>
      <c r="C1966" s="1" t="s">
        <v>26</v>
      </c>
      <c r="D1966" s="1" t="s">
        <v>35</v>
      </c>
      <c r="E1966" s="1" t="s">
        <v>41</v>
      </c>
    </row>
    <row r="1967" spans="1:5" ht="18" x14ac:dyDescent="0.35">
      <c r="A1967" s="1" t="s">
        <v>1978</v>
      </c>
      <c r="B1967" s="1">
        <v>39</v>
      </c>
      <c r="C1967" s="1" t="s">
        <v>26</v>
      </c>
      <c r="D1967" s="1" t="s">
        <v>35</v>
      </c>
      <c r="E1967" s="1" t="s">
        <v>41</v>
      </c>
    </row>
    <row r="1968" spans="1:5" ht="18" x14ac:dyDescent="0.35">
      <c r="A1968" s="1" t="s">
        <v>1979</v>
      </c>
      <c r="B1968" s="1">
        <v>28</v>
      </c>
      <c r="C1968" s="1" t="s">
        <v>26</v>
      </c>
      <c r="D1968" s="1" t="s">
        <v>26</v>
      </c>
      <c r="E1968" s="1" t="s">
        <v>36</v>
      </c>
    </row>
    <row r="1969" spans="1:5" ht="18" x14ac:dyDescent="0.35">
      <c r="A1969" s="1" t="s">
        <v>1980</v>
      </c>
      <c r="B1969" s="1">
        <v>25</v>
      </c>
      <c r="C1969" s="1" t="s">
        <v>35</v>
      </c>
      <c r="D1969" s="1" t="s">
        <v>26</v>
      </c>
      <c r="E1969" s="1" t="s">
        <v>41</v>
      </c>
    </row>
    <row r="1970" spans="1:5" ht="18" x14ac:dyDescent="0.35">
      <c r="A1970" s="1" t="s">
        <v>1981</v>
      </c>
      <c r="B1970" s="1">
        <v>50</v>
      </c>
      <c r="C1970" s="1" t="s">
        <v>26</v>
      </c>
      <c r="D1970" s="1" t="s">
        <v>26</v>
      </c>
      <c r="E1970" s="1" t="s">
        <v>41</v>
      </c>
    </row>
    <row r="1971" spans="1:5" ht="18" x14ac:dyDescent="0.35">
      <c r="A1971" s="1" t="s">
        <v>1982</v>
      </c>
      <c r="B1971" s="1">
        <v>59</v>
      </c>
      <c r="C1971" s="1" t="s">
        <v>35</v>
      </c>
      <c r="D1971" s="1" t="s">
        <v>35</v>
      </c>
      <c r="E1971" s="1" t="s">
        <v>27</v>
      </c>
    </row>
    <row r="1972" spans="1:5" ht="18" x14ac:dyDescent="0.35">
      <c r="A1972" s="1" t="s">
        <v>1983</v>
      </c>
      <c r="B1972" s="1">
        <v>26</v>
      </c>
      <c r="C1972" s="1" t="s">
        <v>26</v>
      </c>
      <c r="D1972" s="1" t="s">
        <v>35</v>
      </c>
      <c r="E1972" s="1" t="s">
        <v>27</v>
      </c>
    </row>
    <row r="1973" spans="1:5" ht="18" x14ac:dyDescent="0.35">
      <c r="A1973" s="1" t="s">
        <v>1984</v>
      </c>
      <c r="B1973" s="1">
        <v>39</v>
      </c>
      <c r="C1973" s="1" t="s">
        <v>35</v>
      </c>
      <c r="D1973" s="1" t="s">
        <v>35</v>
      </c>
      <c r="E1973" s="1" t="s">
        <v>41</v>
      </c>
    </row>
    <row r="1974" spans="1:5" ht="18" x14ac:dyDescent="0.35">
      <c r="A1974" s="1" t="s">
        <v>1985</v>
      </c>
      <c r="B1974" s="1">
        <v>9</v>
      </c>
      <c r="C1974" s="1" t="s">
        <v>26</v>
      </c>
      <c r="D1974" s="1" t="s">
        <v>35</v>
      </c>
      <c r="E1974" s="1" t="s">
        <v>36</v>
      </c>
    </row>
    <row r="1975" spans="1:5" ht="18" x14ac:dyDescent="0.35">
      <c r="A1975" s="1" t="s">
        <v>1986</v>
      </c>
      <c r="B1975" s="1">
        <v>14</v>
      </c>
      <c r="C1975" s="1" t="s">
        <v>35</v>
      </c>
      <c r="D1975" s="1" t="s">
        <v>26</v>
      </c>
      <c r="E1975" s="1" t="s">
        <v>36</v>
      </c>
    </row>
    <row r="1976" spans="1:5" ht="18" x14ac:dyDescent="0.35">
      <c r="A1976" s="1" t="s">
        <v>1987</v>
      </c>
      <c r="B1976" s="1">
        <v>26</v>
      </c>
      <c r="C1976" s="1" t="s">
        <v>26</v>
      </c>
      <c r="D1976" s="1" t="s">
        <v>35</v>
      </c>
      <c r="E1976" s="1" t="s">
        <v>41</v>
      </c>
    </row>
    <row r="1977" spans="1:5" ht="18" x14ac:dyDescent="0.35">
      <c r="A1977" s="1" t="s">
        <v>1988</v>
      </c>
      <c r="B1977" s="1">
        <v>30</v>
      </c>
      <c r="C1977" s="1" t="s">
        <v>26</v>
      </c>
      <c r="D1977" s="1" t="s">
        <v>35</v>
      </c>
      <c r="E1977" s="1" t="s">
        <v>27</v>
      </c>
    </row>
    <row r="1978" spans="1:5" ht="18" x14ac:dyDescent="0.35">
      <c r="A1978" s="1" t="s">
        <v>1989</v>
      </c>
      <c r="B1978" s="1">
        <v>13</v>
      </c>
      <c r="C1978" s="1" t="s">
        <v>35</v>
      </c>
      <c r="D1978" s="1" t="s">
        <v>26</v>
      </c>
      <c r="E1978" s="1" t="s">
        <v>41</v>
      </c>
    </row>
    <row r="1979" spans="1:5" ht="18" x14ac:dyDescent="0.35">
      <c r="A1979" s="1" t="s">
        <v>1990</v>
      </c>
      <c r="B1979" s="1">
        <v>51</v>
      </c>
      <c r="C1979" s="1" t="s">
        <v>26</v>
      </c>
      <c r="D1979" s="1" t="s">
        <v>26</v>
      </c>
      <c r="E1979" s="1" t="s">
        <v>46</v>
      </c>
    </row>
    <row r="1980" spans="1:5" ht="18" x14ac:dyDescent="0.35">
      <c r="A1980" s="1" t="s">
        <v>1991</v>
      </c>
      <c r="B1980" s="1">
        <v>58</v>
      </c>
      <c r="C1980" s="1" t="s">
        <v>35</v>
      </c>
      <c r="D1980" s="1" t="s">
        <v>26</v>
      </c>
      <c r="E1980" s="1" t="s">
        <v>36</v>
      </c>
    </row>
    <row r="1981" spans="1:5" ht="18" x14ac:dyDescent="0.35">
      <c r="A1981" s="1" t="s">
        <v>1992</v>
      </c>
      <c r="B1981" s="1">
        <v>31</v>
      </c>
      <c r="C1981" s="1" t="s">
        <v>26</v>
      </c>
      <c r="D1981" s="1" t="s">
        <v>35</v>
      </c>
      <c r="E1981" s="1" t="s">
        <v>46</v>
      </c>
    </row>
    <row r="1982" spans="1:5" ht="18" x14ac:dyDescent="0.35">
      <c r="A1982" s="1" t="s">
        <v>1993</v>
      </c>
      <c r="B1982" s="1">
        <v>40</v>
      </c>
      <c r="C1982" s="1" t="s">
        <v>35</v>
      </c>
      <c r="D1982" s="1" t="s">
        <v>35</v>
      </c>
      <c r="E1982" s="1" t="s">
        <v>46</v>
      </c>
    </row>
    <row r="1983" spans="1:5" ht="18" x14ac:dyDescent="0.35">
      <c r="A1983" s="1" t="s">
        <v>1994</v>
      </c>
      <c r="B1983" s="1">
        <v>50</v>
      </c>
      <c r="C1983" s="1" t="s">
        <v>35</v>
      </c>
      <c r="D1983" s="1" t="s">
        <v>26</v>
      </c>
      <c r="E1983" s="1" t="s">
        <v>27</v>
      </c>
    </row>
    <row r="1984" spans="1:5" ht="18" x14ac:dyDescent="0.35">
      <c r="A1984" s="1">
        <v>10759974</v>
      </c>
      <c r="B1984" s="1">
        <v>57</v>
      </c>
      <c r="C1984" s="1" t="s">
        <v>26</v>
      </c>
      <c r="D1984" s="1" t="s">
        <v>26</v>
      </c>
      <c r="E1984" s="1" t="s">
        <v>27</v>
      </c>
    </row>
    <row r="1985" spans="1:5" ht="18" x14ac:dyDescent="0.35">
      <c r="A1985" s="1" t="s">
        <v>1995</v>
      </c>
      <c r="B1985" s="1">
        <v>11</v>
      </c>
      <c r="C1985" s="1" t="s">
        <v>35</v>
      </c>
      <c r="D1985" s="1" t="s">
        <v>35</v>
      </c>
      <c r="E1985" s="1" t="s">
        <v>41</v>
      </c>
    </row>
    <row r="1986" spans="1:5" ht="18" x14ac:dyDescent="0.35">
      <c r="A1986" s="1" t="s">
        <v>1996</v>
      </c>
      <c r="B1986" s="1">
        <v>55</v>
      </c>
      <c r="C1986" s="1" t="s">
        <v>35</v>
      </c>
      <c r="D1986" s="1" t="s">
        <v>26</v>
      </c>
      <c r="E1986" s="1" t="s">
        <v>46</v>
      </c>
    </row>
    <row r="1987" spans="1:5" ht="18" x14ac:dyDescent="0.35">
      <c r="A1987" s="1" t="s">
        <v>1997</v>
      </c>
      <c r="B1987" s="1">
        <v>47</v>
      </c>
      <c r="C1987" s="1" t="s">
        <v>35</v>
      </c>
      <c r="D1987" s="1" t="s">
        <v>26</v>
      </c>
      <c r="E1987" s="1" t="s">
        <v>46</v>
      </c>
    </row>
    <row r="1988" spans="1:5" ht="18" x14ac:dyDescent="0.35">
      <c r="A1988" s="1" t="s">
        <v>1998</v>
      </c>
      <c r="B1988" s="1">
        <v>42</v>
      </c>
      <c r="C1988" s="1" t="s">
        <v>35</v>
      </c>
      <c r="D1988" s="1" t="s">
        <v>35</v>
      </c>
      <c r="E1988" s="1" t="s">
        <v>27</v>
      </c>
    </row>
    <row r="1989" spans="1:5" ht="18" x14ac:dyDescent="0.35">
      <c r="A1989" s="1" t="s">
        <v>1999</v>
      </c>
      <c r="B1989" s="1">
        <v>38</v>
      </c>
      <c r="C1989" s="1" t="s">
        <v>26</v>
      </c>
      <c r="D1989" s="1" t="s">
        <v>26</v>
      </c>
      <c r="E1989" s="1" t="s">
        <v>41</v>
      </c>
    </row>
    <row r="1990" spans="1:5" ht="18" x14ac:dyDescent="0.35">
      <c r="A1990" s="1" t="s">
        <v>2000</v>
      </c>
      <c r="B1990" s="1">
        <v>58</v>
      </c>
      <c r="C1990" s="1" t="s">
        <v>26</v>
      </c>
      <c r="D1990" s="1" t="s">
        <v>26</v>
      </c>
      <c r="E1990" s="1" t="s">
        <v>36</v>
      </c>
    </row>
    <row r="1991" spans="1:5" ht="18" x14ac:dyDescent="0.35">
      <c r="A1991" s="1" t="s">
        <v>2001</v>
      </c>
      <c r="B1991" s="1">
        <v>37</v>
      </c>
      <c r="C1991" s="1" t="s">
        <v>26</v>
      </c>
      <c r="D1991" s="1" t="s">
        <v>26</v>
      </c>
      <c r="E1991" s="1" t="s">
        <v>36</v>
      </c>
    </row>
    <row r="1992" spans="1:5" ht="18" x14ac:dyDescent="0.35">
      <c r="A1992" s="1" t="s">
        <v>2002</v>
      </c>
      <c r="B1992" s="1">
        <v>24</v>
      </c>
      <c r="C1992" s="1" t="s">
        <v>35</v>
      </c>
      <c r="D1992" s="1" t="s">
        <v>26</v>
      </c>
      <c r="E1992" s="1" t="s">
        <v>36</v>
      </c>
    </row>
    <row r="1993" spans="1:5" ht="18" x14ac:dyDescent="0.35">
      <c r="A1993" s="1" t="s">
        <v>2003</v>
      </c>
      <c r="B1993" s="1">
        <v>23</v>
      </c>
      <c r="C1993" s="1" t="s">
        <v>26</v>
      </c>
      <c r="D1993" s="1" t="s">
        <v>26</v>
      </c>
      <c r="E1993" s="1" t="s">
        <v>27</v>
      </c>
    </row>
    <row r="1994" spans="1:5" ht="18" x14ac:dyDescent="0.35">
      <c r="A1994" s="1" t="s">
        <v>2004</v>
      </c>
      <c r="B1994" s="1">
        <v>25</v>
      </c>
      <c r="C1994" s="1" t="s">
        <v>26</v>
      </c>
      <c r="D1994" s="1" t="s">
        <v>26</v>
      </c>
      <c r="E1994" s="1" t="s">
        <v>46</v>
      </c>
    </row>
    <row r="1995" spans="1:5" ht="18" x14ac:dyDescent="0.35">
      <c r="A1995" s="1" t="s">
        <v>2005</v>
      </c>
      <c r="B1995" s="1">
        <v>56</v>
      </c>
      <c r="C1995" s="1" t="s">
        <v>35</v>
      </c>
      <c r="D1995" s="1" t="s">
        <v>35</v>
      </c>
      <c r="E1995" s="1" t="s">
        <v>46</v>
      </c>
    </row>
    <row r="1996" spans="1:5" ht="18" x14ac:dyDescent="0.35">
      <c r="A1996" s="2" t="s">
        <v>2006</v>
      </c>
      <c r="B1996" s="1">
        <v>55</v>
      </c>
      <c r="C1996" s="1" t="s">
        <v>35</v>
      </c>
      <c r="D1996" s="1" t="s">
        <v>26</v>
      </c>
      <c r="E1996" s="1" t="s">
        <v>41</v>
      </c>
    </row>
    <row r="1997" spans="1:5" ht="18" x14ac:dyDescent="0.35">
      <c r="A1997" s="1" t="s">
        <v>2007</v>
      </c>
      <c r="B1997" s="1">
        <v>7</v>
      </c>
      <c r="C1997" s="1" t="s">
        <v>26</v>
      </c>
      <c r="D1997" s="1" t="s">
        <v>26</v>
      </c>
      <c r="E1997" s="1" t="s">
        <v>41</v>
      </c>
    </row>
    <row r="1998" spans="1:5" ht="18" x14ac:dyDescent="0.35">
      <c r="A1998" s="1" t="s">
        <v>2008</v>
      </c>
      <c r="B1998" s="1">
        <v>36</v>
      </c>
      <c r="C1998" s="1" t="s">
        <v>26</v>
      </c>
      <c r="D1998" s="1" t="s">
        <v>26</v>
      </c>
      <c r="E1998" s="1" t="s">
        <v>41</v>
      </c>
    </row>
    <row r="1999" spans="1:5" ht="18" x14ac:dyDescent="0.35">
      <c r="A1999" s="1" t="s">
        <v>2009</v>
      </c>
      <c r="B1999" s="1">
        <v>9</v>
      </c>
      <c r="C1999" s="1" t="s">
        <v>35</v>
      </c>
      <c r="D1999" s="1" t="s">
        <v>35</v>
      </c>
      <c r="E1999" s="1" t="s">
        <v>36</v>
      </c>
    </row>
    <row r="2000" spans="1:5" ht="18" x14ac:dyDescent="0.35">
      <c r="A2000" s="1" t="s">
        <v>2010</v>
      </c>
      <c r="B2000" s="1">
        <v>28</v>
      </c>
      <c r="C2000" s="1" t="s">
        <v>35</v>
      </c>
      <c r="D2000" s="1" t="s">
        <v>35</v>
      </c>
      <c r="E2000" s="1" t="s">
        <v>36</v>
      </c>
    </row>
    <row r="2001" spans="1:5" ht="18" x14ac:dyDescent="0.35">
      <c r="A2001" s="1" t="s">
        <v>2011</v>
      </c>
      <c r="B2001" s="1">
        <v>28</v>
      </c>
      <c r="C2001" s="1" t="s">
        <v>26</v>
      </c>
      <c r="D2001" s="1" t="s">
        <v>26</v>
      </c>
      <c r="E2001" s="1" t="s">
        <v>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5A072-AAC4-4079-8E08-DDC5B671FD72}">
  <sheetPr codeName="Sheet6">
    <tabColor rgb="FFD71F3E"/>
  </sheetPr>
  <dimension ref="B5:W2007"/>
  <sheetViews>
    <sheetView topLeftCell="B7" zoomScale="85" zoomScaleNormal="85" workbookViewId="0">
      <selection activeCell="D8" sqref="D8"/>
    </sheetView>
  </sheetViews>
  <sheetFormatPr defaultRowHeight="14.4" x14ac:dyDescent="0.3"/>
  <cols>
    <col min="2" max="2" width="9.109375" customWidth="1"/>
    <col min="3" max="3" width="16.88671875" customWidth="1"/>
    <col min="4" max="4" width="15.5546875" bestFit="1" customWidth="1"/>
    <col min="5" max="5" width="15.5546875" customWidth="1"/>
    <col min="6" max="6" width="17.33203125" customWidth="1"/>
    <col min="7" max="7" width="16.21875" bestFit="1" customWidth="1"/>
    <col min="8" max="8" width="21.109375" bestFit="1" customWidth="1"/>
    <col min="9" max="9" width="14.88671875" customWidth="1"/>
    <col min="10" max="10" width="18.77734375" bestFit="1" customWidth="1"/>
    <col min="11" max="11" width="25.77734375" bestFit="1" customWidth="1"/>
    <col min="12" max="12" width="14.6640625" customWidth="1"/>
    <col min="13" max="13" width="16" style="6" customWidth="1"/>
    <col min="14" max="14" width="12.33203125" customWidth="1"/>
    <col min="15" max="15" width="17.88671875" customWidth="1"/>
    <col min="16" max="16" width="15.44140625" customWidth="1"/>
    <col min="17" max="17" width="13.33203125" bestFit="1" customWidth="1"/>
    <col min="18" max="18" width="29.88671875" style="6" customWidth="1"/>
    <col min="19" max="19" width="24.109375" customWidth="1"/>
    <col min="20" max="20" width="21.77734375" bestFit="1" customWidth="1"/>
    <col min="21" max="21" width="23.5546875" customWidth="1"/>
    <col min="23" max="23" width="21.88671875" bestFit="1" customWidth="1"/>
  </cols>
  <sheetData>
    <row r="5" spans="2:23" ht="15" thickBot="1" x14ac:dyDescent="0.35"/>
    <row r="6" spans="2:23" ht="31.2" customHeight="1" thickBot="1" x14ac:dyDescent="0.55000000000000004">
      <c r="B6" s="52" t="s">
        <v>2018</v>
      </c>
      <c r="C6" s="53"/>
      <c r="D6" s="53"/>
      <c r="E6" s="53"/>
      <c r="F6" s="53"/>
      <c r="G6" s="53"/>
      <c r="H6" s="53"/>
      <c r="I6" s="53"/>
      <c r="J6" s="53"/>
      <c r="K6" s="53"/>
      <c r="L6" s="53"/>
      <c r="M6" s="53"/>
      <c r="N6" s="53"/>
      <c r="O6" s="53"/>
      <c r="P6" s="53"/>
      <c r="Q6" s="53"/>
      <c r="R6" s="53"/>
      <c r="S6" s="53"/>
      <c r="T6" s="53"/>
      <c r="U6" s="53"/>
      <c r="V6" s="53"/>
      <c r="W6" s="54"/>
    </row>
    <row r="7" spans="2:23" ht="63.6" thickBot="1" x14ac:dyDescent="0.35">
      <c r="B7" s="13" t="s">
        <v>2013</v>
      </c>
      <c r="C7" s="13" t="s">
        <v>0</v>
      </c>
      <c r="D7" s="13" t="s">
        <v>2012</v>
      </c>
      <c r="E7" s="13" t="s">
        <v>2015</v>
      </c>
      <c r="F7" s="13" t="s">
        <v>1</v>
      </c>
      <c r="G7" s="13" t="s">
        <v>2076</v>
      </c>
      <c r="H7" s="42" t="s">
        <v>2077</v>
      </c>
      <c r="I7" s="13" t="s">
        <v>2</v>
      </c>
      <c r="J7" s="13" t="s">
        <v>3</v>
      </c>
      <c r="K7" s="13" t="s">
        <v>4</v>
      </c>
      <c r="L7" s="13" t="s">
        <v>5</v>
      </c>
      <c r="M7" s="13" t="s">
        <v>8</v>
      </c>
      <c r="N7" s="13" t="s">
        <v>9</v>
      </c>
      <c r="O7" s="14" t="s">
        <v>10</v>
      </c>
      <c r="P7" s="13" t="s">
        <v>6</v>
      </c>
      <c r="Q7" s="13" t="s">
        <v>7</v>
      </c>
      <c r="R7" s="13" t="s">
        <v>11</v>
      </c>
      <c r="S7" s="13" t="s">
        <v>12</v>
      </c>
      <c r="T7" s="14" t="s">
        <v>13</v>
      </c>
      <c r="U7" s="13" t="s">
        <v>14</v>
      </c>
      <c r="V7" s="13" t="s">
        <v>15</v>
      </c>
      <c r="W7" s="13" t="s">
        <v>16</v>
      </c>
    </row>
    <row r="8" spans="2:23" s="7" customFormat="1" ht="21" x14ac:dyDescent="0.4">
      <c r="B8" s="15">
        <v>1</v>
      </c>
      <c r="C8" s="15" t="s">
        <v>17</v>
      </c>
      <c r="D8" s="16">
        <f>VLOOKUP($C8, Date, MATCH(Source!D$7, Date!$A$1:$F$1, 0), FALSE)</f>
        <v>45077</v>
      </c>
      <c r="E8" s="39">
        <v>45077</v>
      </c>
      <c r="F8" s="18">
        <f>VLOOKUP($C8, Date, MATCH(Source!F$7, Date!$A$1:$F$1, 0), FALSE)</f>
        <v>0.75694444444444442</v>
      </c>
      <c r="G8" s="15">
        <f>VLOOKUP(Table3[[#This Row],[Accident ID]],Date!$A$2:$I$2001,MATCH(Table3[[#Headers],[Hour]],Date!$A$1:$I$1,0),0)</f>
        <v>18</v>
      </c>
      <c r="H8" s="43" t="str">
        <f>IF(AND(Table3[[#This Row],[Hour]]&gt;=7, Table3[[#This Row],[Hour]]&lt;=10), "Peak", IF(AND(Table3[[#This Row],[Hour]]&gt;=16, Table3[[#This Row],[Hour]]&lt;=19), "Peak", "Off-Peak"))</f>
        <v>Peak</v>
      </c>
      <c r="I8" s="15" t="str">
        <f>VLOOKUP($C8,location,MATCH(Source!I$7,Location!$A$1:$D$1,0),0)</f>
        <v>Pune</v>
      </c>
      <c r="J8" s="15" t="str">
        <f>VLOOKUP($C8,location,MATCH(Source!J$7,Location!$A$1:$D$1,0),0)</f>
        <v>Rural Road</v>
      </c>
      <c r="K8" s="15" t="str">
        <f>VLOOKUP($C8,location,MATCH(Source!K$7,Location!$A$1:$D$1,0),0)</f>
        <v>Snowy</v>
      </c>
      <c r="L8" s="16" t="str">
        <f>VLOOKUP($C8,vehicle,MATCH(L$7,Vehicle!$A$1:$E$1,0),0)</f>
        <v>Car</v>
      </c>
      <c r="M8" s="16" t="str">
        <f>VLOOKUP($C8,vehicle,MATCH(M$7,Vehicle!$A$1:$E$1,0),0)</f>
        <v>Reckless Driving</v>
      </c>
      <c r="N8" s="16" t="str">
        <f>VLOOKUP($C8,vehicle,MATCH(N$7,Vehicle!$A$1:$E$1,0),0)</f>
        <v>Low</v>
      </c>
      <c r="O8" s="17">
        <f>VLOOKUP($C8,vehicle,MATCH(O$7,Vehicle!$A$1:$E$1,0),0)</f>
        <v>4</v>
      </c>
      <c r="P8" s="17">
        <f>VLOOKUP($C8,driver,MATCH(P$7,Driver!$A$1:$E$1,0),0)</f>
        <v>42</v>
      </c>
      <c r="Q8" s="17" t="str">
        <f>VLOOKUP($C8,driver,MATCH(Q$7,Driver!$A$1:$E$1,0),0)</f>
        <v>Expired</v>
      </c>
      <c r="R8" s="17">
        <f>VLOOKUP($C8,driver,MATCH(R$7,Driver!$A$1:$E$1,0),0)</f>
        <v>0</v>
      </c>
      <c r="S8" s="17" t="str">
        <f>VLOOKUP($C8,driver,MATCH(S$7,Driver!$A$1:$E$1,0),0)</f>
        <v>Severe</v>
      </c>
      <c r="T8" s="17">
        <f>VLOOKUP($C8,Effects,MATCH(T$7, Effects!$A$1:$E$1, 0),0)</f>
        <v>16</v>
      </c>
      <c r="U8" s="18" t="str">
        <f>VLOOKUP($C8,Effects,MATCH(U$7, Effects!$A$1:$E$1, 0),0)</f>
        <v>Yes</v>
      </c>
      <c r="V8" s="18" t="str">
        <f>VLOOKUP($C8,Effects,MATCH(V$7, Effects!$A$1:$E$1, 0),0)</f>
        <v>Yes</v>
      </c>
      <c r="W8" s="18" t="str">
        <f>VLOOKUP($C8,Effects,MATCH(W$7, Effects!$A$1:$E$1, 0),0)</f>
        <v>Fine Issued</v>
      </c>
    </row>
    <row r="9" spans="2:23" s="7" customFormat="1" ht="21" x14ac:dyDescent="0.4">
      <c r="B9" s="19">
        <v>2</v>
      </c>
      <c r="C9" s="19" t="s">
        <v>28</v>
      </c>
      <c r="D9" s="20">
        <f>VLOOKUP($C9, Date, MATCH(Source!D$7, Date!$A$1:$F$1, 0), FALSE)</f>
        <v>44495</v>
      </c>
      <c r="E9" s="40">
        <v>44495</v>
      </c>
      <c r="F9" s="22">
        <f>VLOOKUP($C9, Date, MATCH(Source!F$7, Date!$A$1:$F$1, 0), FALSE)</f>
        <v>0.79861111111111105</v>
      </c>
      <c r="G9" s="19">
        <f>VLOOKUP(Table3[[#This Row],[Accident ID]],Date!$A$2:$I$2001,MATCH(Table3[[#Headers],[Hour]],Date!$A$1:$I$1,0),0)</f>
        <v>19</v>
      </c>
      <c r="H9" s="44" t="str">
        <f>IF(AND(Table3[[#This Row],[Hour]]&gt;=7, Table3[[#This Row],[Hour]]&lt;=10), "Peak", IF(AND(Table3[[#This Row],[Hour]]&gt;=16, Table3[[#This Row],[Hour]]&lt;=19), "Peak", "Off-Peak"))</f>
        <v>Peak</v>
      </c>
      <c r="I9" s="19" t="str">
        <f>VLOOKUP($C9,location,MATCH(Source!I$7,Location!$A$1:$D$1,0),0)</f>
        <v>Mumbai</v>
      </c>
      <c r="J9" s="19" t="str">
        <f>VLOOKUP($C9,location,MATCH(Source!J$7,Location!$A$1:$D$1,0),0)</f>
        <v>Residential Area</v>
      </c>
      <c r="K9" s="19" t="str">
        <f>VLOOKUP($C9,location,MATCH(Source!K$7,Location!$A$1:$D$1,0),0)</f>
        <v>Snowy</v>
      </c>
      <c r="L9" s="20" t="str">
        <f>VLOOKUP($C9,vehicle,MATCH(L8,Vehicle!A2:E2,0),0)</f>
        <v>Pedestrian</v>
      </c>
      <c r="M9" s="20" t="str">
        <f>VLOOKUP($C9,vehicle,MATCH(M$7,Vehicle!$A$1:$E$1,0),0)</f>
        <v>Pedestrian Crossing</v>
      </c>
      <c r="N9" s="20" t="str">
        <f>VLOOKUP($C9,vehicle,MATCH(N$7,Vehicle!$A$1:$E$1,0),0)</f>
        <v>High</v>
      </c>
      <c r="O9" s="21">
        <f>VLOOKUP($C9,vehicle,MATCH(O$7,Vehicle!$A$1:$E$1,0),0)</f>
        <v>1</v>
      </c>
      <c r="P9" s="21">
        <f>VLOOKUP($C9,driver,MATCH(P$7,Driver!$A$1:$E$1,0),0)</f>
        <v>34</v>
      </c>
      <c r="Q9" s="21" t="str">
        <f>VLOOKUP($C9,driver,MATCH(Q$7,Driver!$A$1:$E$1,0),0)</f>
        <v>Valid</v>
      </c>
      <c r="R9" s="21">
        <f>VLOOKUP($C9,driver,MATCH(R$7,Driver!$A$1:$E$1,0),0)</f>
        <v>7</v>
      </c>
      <c r="S9" s="21" t="str">
        <f>VLOOKUP($C9,driver,MATCH(S$7,Driver!$A$1:$E$1,0),0)</f>
        <v>Severe</v>
      </c>
      <c r="T9" s="21">
        <f>VLOOKUP($C9,Effects,MATCH(T$7, Effects!$A$1:$E$1, 0),0)</f>
        <v>23</v>
      </c>
      <c r="U9" s="22" t="str">
        <f>VLOOKUP($C9,Effects,MATCH(U$7, Effects!$A$1:$E$1, 0),0)</f>
        <v>No</v>
      </c>
      <c r="V9" s="22" t="str">
        <f>VLOOKUP($C9,Effects,MATCH(V$7, Effects!$A$1:$E$1, 0),0)</f>
        <v>No</v>
      </c>
      <c r="W9" s="22" t="str">
        <f>VLOOKUP($C9,Effects,MATCH(W$7, Effects!$A$1:$E$1, 0),0)</f>
        <v>License Suspended</v>
      </c>
    </row>
    <row r="10" spans="2:23" s="7" customFormat="1" ht="21" x14ac:dyDescent="0.4">
      <c r="B10" s="19">
        <v>3</v>
      </c>
      <c r="C10" s="19" t="s">
        <v>37</v>
      </c>
      <c r="D10" s="20">
        <f>VLOOKUP($C10, Date, MATCH(Source!D$7, Date!$A$1:$F$1, 0), FALSE)</f>
        <v>45288</v>
      </c>
      <c r="E10" s="40">
        <v>45288</v>
      </c>
      <c r="F10" s="22">
        <f>VLOOKUP($C10, Date, MATCH(Source!F$7, Date!$A$1:$F$1, 0), FALSE)</f>
        <v>0.84027777777777801</v>
      </c>
      <c r="G10" s="19">
        <f>VLOOKUP(Table3[[#This Row],[Accident ID]],Date!$A$2:$I$2001,MATCH(Table3[[#Headers],[Hour]],Date!$A$1:$I$1,0),0)</f>
        <v>20</v>
      </c>
      <c r="H10" s="44" t="str">
        <f>IF(AND(Table3[[#This Row],[Hour]]&gt;=7, Table3[[#This Row],[Hour]]&lt;=10), "Peak", IF(AND(Table3[[#This Row],[Hour]]&gt;=16, Table3[[#This Row],[Hour]]&lt;=19), "Peak", "Off-Peak"))</f>
        <v>Off-Peak</v>
      </c>
      <c r="I10" s="19" t="str">
        <f>VLOOKUP($C10,location,MATCH(Source!I$7,Location!$A$1:$D$1,0),0)</f>
        <v>Mumbai</v>
      </c>
      <c r="J10" s="19" t="str">
        <f>VLOOKUP($C10,location,MATCH(Source!J$7,Location!$A$1:$D$1,0),0)</f>
        <v>City Road</v>
      </c>
      <c r="K10" s="19" t="str">
        <f>VLOOKUP($C10,location,MATCH(Source!K$7,Location!$A$1:$D$1,0),0)</f>
        <v>Clear</v>
      </c>
      <c r="L10" s="20" t="str">
        <f>VLOOKUP($C10,vehicle,MATCH(L9,Vehicle!A3:E3,0),0)</f>
        <v>Pedestrian</v>
      </c>
      <c r="M10" s="20" t="str">
        <f>VLOOKUP($C10,vehicle,MATCH(M$7,Vehicle!$A$1:$E$1,0),0)</f>
        <v>Pedestrian Crossing</v>
      </c>
      <c r="N10" s="20" t="str">
        <f>VLOOKUP($C10,vehicle,MATCH(N$7,Vehicle!$A$1:$E$1,0),0)</f>
        <v>High</v>
      </c>
      <c r="O10" s="21">
        <f>VLOOKUP($C10,vehicle,MATCH(O$7,Vehicle!$A$1:$E$1,0),0)</f>
        <v>3</v>
      </c>
      <c r="P10" s="21">
        <f>VLOOKUP($C10,driver,MATCH(P$7,Driver!$A$1:$E$1,0),0)</f>
        <v>21</v>
      </c>
      <c r="Q10" s="21" t="str">
        <f>VLOOKUP($C10,driver,MATCH(Q$7,Driver!$A$1:$E$1,0),0)</f>
        <v>Valid</v>
      </c>
      <c r="R10" s="21">
        <f>VLOOKUP($C10,driver,MATCH(R$7,Driver!$A$1:$E$1,0),0)</f>
        <v>2</v>
      </c>
      <c r="S10" s="21" t="str">
        <f>VLOOKUP($C10,driver,MATCH(S$7,Driver!$A$1:$E$1,0),0)</f>
        <v>Moderate</v>
      </c>
      <c r="T10" s="21">
        <f>VLOOKUP($C10,Effects,MATCH(T$7, Effects!$A$1:$E$1, 0),0)</f>
        <v>39</v>
      </c>
      <c r="U10" s="22" t="str">
        <f>VLOOKUP($C10,Effects,MATCH(U$7, Effects!$A$1:$E$1, 0),0)</f>
        <v>No</v>
      </c>
      <c r="V10" s="22" t="str">
        <f>VLOOKUP($C10,Effects,MATCH(V$7, Effects!$A$1:$E$1, 0),0)</f>
        <v>Yes</v>
      </c>
      <c r="W10" s="22" t="str">
        <f>VLOOKUP($C10,Effects,MATCH(W$7, Effects!$A$1:$E$1, 0),0)</f>
        <v>None</v>
      </c>
    </row>
    <row r="11" spans="2:23" s="7" customFormat="1" ht="21" x14ac:dyDescent="0.4">
      <c r="B11" s="19">
        <v>4</v>
      </c>
      <c r="C11" s="19" t="s">
        <v>42</v>
      </c>
      <c r="D11" s="20">
        <f>VLOOKUP($C11, Date, MATCH(Source!D$7, Date!$A$1:$F$1, 0), FALSE)</f>
        <v>45178</v>
      </c>
      <c r="E11" s="40">
        <v>45178</v>
      </c>
      <c r="F11" s="22">
        <f>VLOOKUP($C11, Date, MATCH(Source!F$7, Date!$A$1:$F$1, 0), FALSE)</f>
        <v>0.88194444444444398</v>
      </c>
      <c r="G11" s="19">
        <f>VLOOKUP(Table3[[#This Row],[Accident ID]],Date!$A$2:$I$2001,MATCH(Table3[[#Headers],[Hour]],Date!$A$1:$I$1,0),0)</f>
        <v>21</v>
      </c>
      <c r="H11" s="44" t="str">
        <f>IF(AND(Table3[[#This Row],[Hour]]&gt;=7, Table3[[#This Row],[Hour]]&lt;=10), "Peak", IF(AND(Table3[[#This Row],[Hour]]&gt;=16, Table3[[#This Row],[Hour]]&lt;=19), "Peak", "Off-Peak"))</f>
        <v>Off-Peak</v>
      </c>
      <c r="I11" s="19" t="str">
        <f>VLOOKUP($C11,location,MATCH(Source!I$7,Location!$A$1:$D$1,0),0)</f>
        <v>Ahmedabad</v>
      </c>
      <c r="J11" s="19" t="str">
        <f>VLOOKUP($C11,location,MATCH(Source!J$7,Location!$A$1:$D$1,0),0)</f>
        <v>City Road</v>
      </c>
      <c r="K11" s="19" t="str">
        <f>VLOOKUP($C11,location,MATCH(Source!K$7,Location!$A$1:$D$1,0),0)</f>
        <v>Clear</v>
      </c>
      <c r="L11" s="20" t="str">
        <f>VLOOKUP($C11,vehicle,MATCH(L10,Vehicle!A4:E4,0),0)</f>
        <v>Bus</v>
      </c>
      <c r="M11" s="20" t="str">
        <f>VLOOKUP($C11,vehicle,MATCH(M$7,Vehicle!$A$1:$E$1,0),0)</f>
        <v>Pedestrian Crossing</v>
      </c>
      <c r="N11" s="20" t="str">
        <f>VLOOKUP($C11,vehicle,MATCH(N$7,Vehicle!$A$1:$E$1,0),0)</f>
        <v>Severe</v>
      </c>
      <c r="O11" s="21">
        <f>VLOOKUP($C11,vehicle,MATCH(O$7,Vehicle!$A$1:$E$1,0),0)</f>
        <v>5</v>
      </c>
      <c r="P11" s="21">
        <f>VLOOKUP($C11,driver,MATCH(P$7,Driver!$A$1:$E$1,0),0)</f>
        <v>57</v>
      </c>
      <c r="Q11" s="21" t="str">
        <f>VLOOKUP($C11,driver,MATCH(Q$7,Driver!$A$1:$E$1,0),0)</f>
        <v>Expired</v>
      </c>
      <c r="R11" s="21">
        <f>VLOOKUP($C11,driver,MATCH(R$7,Driver!$A$1:$E$1,0),0)</f>
        <v>4</v>
      </c>
      <c r="S11" s="21" t="str">
        <f>VLOOKUP($C11,driver,MATCH(S$7,Driver!$A$1:$E$1,0),0)</f>
        <v>Minor</v>
      </c>
      <c r="T11" s="21">
        <f>VLOOKUP($C11,Effects,MATCH(T$7, Effects!$A$1:$E$1, 0),0)</f>
        <v>48</v>
      </c>
      <c r="U11" s="22" t="str">
        <f>VLOOKUP($C11,Effects,MATCH(U$7, Effects!$A$1:$E$1, 0),0)</f>
        <v>No</v>
      </c>
      <c r="V11" s="22" t="str">
        <f>VLOOKUP($C11,Effects,MATCH(V$7, Effects!$A$1:$E$1, 0),0)</f>
        <v>Yes</v>
      </c>
      <c r="W11" s="22" t="str">
        <f>VLOOKUP($C11,Effects,MATCH(W$7, Effects!$A$1:$E$1, 0),0)</f>
        <v>Arrest Made</v>
      </c>
    </row>
    <row r="12" spans="2:23" s="7" customFormat="1" ht="21" x14ac:dyDescent="0.4">
      <c r="B12" s="19">
        <v>5</v>
      </c>
      <c r="C12" s="19" t="s">
        <v>47</v>
      </c>
      <c r="D12" s="20">
        <f>VLOOKUP($C12, Date, MATCH(Source!D$7, Date!$A$1:$F$1, 0), FALSE)</f>
        <v>45112</v>
      </c>
      <c r="E12" s="40">
        <v>45112</v>
      </c>
      <c r="F12" s="22">
        <f>VLOOKUP($C12, Date, MATCH(Source!F$7, Date!$A$1:$F$1, 0), FALSE)</f>
        <v>0.92361111111111105</v>
      </c>
      <c r="G12" s="19">
        <f>VLOOKUP(Table3[[#This Row],[Accident ID]],Date!$A$2:$I$2001,MATCH(Table3[[#Headers],[Hour]],Date!$A$1:$I$1,0),0)</f>
        <v>22</v>
      </c>
      <c r="H12" s="44" t="str">
        <f>IF(AND(Table3[[#This Row],[Hour]]&gt;=7, Table3[[#This Row],[Hour]]&lt;=10), "Peak", IF(AND(Table3[[#This Row],[Hour]]&gt;=16, Table3[[#This Row],[Hour]]&lt;=19), "Peak", "Off-Peak"))</f>
        <v>Off-Peak</v>
      </c>
      <c r="I12" s="19" t="str">
        <f>VLOOKUP($C12,location,MATCH(Source!I$7,Location!$A$1:$D$1,0),0)</f>
        <v>Kolkata</v>
      </c>
      <c r="J12" s="19" t="str">
        <f>VLOOKUP($C12,location,MATCH(Source!J$7,Location!$A$1:$D$1,0),0)</f>
        <v>City Road</v>
      </c>
      <c r="K12" s="19" t="str">
        <f>VLOOKUP($C12,location,MATCH(Source!K$7,Location!$A$1:$D$1,0),0)</f>
        <v>Rainy</v>
      </c>
      <c r="L12" s="20" t="str">
        <f>VLOOKUP($C12,vehicle,MATCH(L11,Vehicle!A5:E5,0),0)</f>
        <v>Auto</v>
      </c>
      <c r="M12" s="20" t="str">
        <f>VLOOKUP($C12,vehicle,MATCH(M$7,Vehicle!$A$1:$E$1,0),0)</f>
        <v>Over Speeding</v>
      </c>
      <c r="N12" s="20" t="str">
        <f>VLOOKUP($C12,vehicle,MATCH(N$7,Vehicle!$A$1:$E$1,0),0)</f>
        <v>Low</v>
      </c>
      <c r="O12" s="21">
        <f>VLOOKUP($C12,vehicle,MATCH(O$7,Vehicle!$A$1:$E$1,0),0)</f>
        <v>4</v>
      </c>
      <c r="P12" s="21">
        <f>VLOOKUP($C12,driver,MATCH(P$7,Driver!$A$1:$E$1,0),0)</f>
        <v>26</v>
      </c>
      <c r="Q12" s="21" t="str">
        <f>VLOOKUP($C12,driver,MATCH(Q$7,Driver!$A$1:$E$1,0),0)</f>
        <v>Expired</v>
      </c>
      <c r="R12" s="21">
        <f>VLOOKUP($C12,driver,MATCH(R$7,Driver!$A$1:$E$1,0),0)</f>
        <v>10</v>
      </c>
      <c r="S12" s="21" t="str">
        <f>VLOOKUP($C12,driver,MATCH(S$7,Driver!$A$1:$E$1,0),0)</f>
        <v>Moderate</v>
      </c>
      <c r="T12" s="21">
        <f>VLOOKUP($C12,Effects,MATCH(T$7, Effects!$A$1:$E$1, 0),0)</f>
        <v>31</v>
      </c>
      <c r="U12" s="22" t="str">
        <f>VLOOKUP($C12,Effects,MATCH(U$7, Effects!$A$1:$E$1, 0),0)</f>
        <v>Yes</v>
      </c>
      <c r="V12" s="22" t="str">
        <f>VLOOKUP($C12,Effects,MATCH(V$7, Effects!$A$1:$E$1, 0),0)</f>
        <v>Yes</v>
      </c>
      <c r="W12" s="22" t="str">
        <f>VLOOKUP($C12,Effects,MATCH(W$7, Effects!$A$1:$E$1, 0),0)</f>
        <v>License Suspended</v>
      </c>
    </row>
    <row r="13" spans="2:23" s="7" customFormat="1" ht="21" x14ac:dyDescent="0.4">
      <c r="B13" s="19">
        <v>6</v>
      </c>
      <c r="C13" s="19" t="s">
        <v>51</v>
      </c>
      <c r="D13" s="20">
        <f>VLOOKUP($C13, Date, MATCH(Source!D$7, Date!$A$1:$F$1, 0), FALSE)</f>
        <v>44682</v>
      </c>
      <c r="E13" s="40">
        <v>44682</v>
      </c>
      <c r="F13" s="22">
        <f>VLOOKUP($C13, Date, MATCH(Source!F$7, Date!$A$1:$F$1, 0), FALSE)</f>
        <v>0.96527777777777801</v>
      </c>
      <c r="G13" s="19">
        <f>VLOOKUP(Table3[[#This Row],[Accident ID]],Date!$A$2:$I$2001,MATCH(Table3[[#Headers],[Hour]],Date!$A$1:$I$1,0),0)</f>
        <v>23</v>
      </c>
      <c r="H13" s="44" t="str">
        <f>IF(AND(Table3[[#This Row],[Hour]]&gt;=7, Table3[[#This Row],[Hour]]&lt;=10), "Peak", IF(AND(Table3[[#This Row],[Hour]]&gt;=16, Table3[[#This Row],[Hour]]&lt;=19), "Peak", "Off-Peak"))</f>
        <v>Off-Peak</v>
      </c>
      <c r="I13" s="19" t="str">
        <f>VLOOKUP($C13,location,MATCH(Source!I$7,Location!$A$1:$D$1,0),0)</f>
        <v>Mumbai</v>
      </c>
      <c r="J13" s="19" t="str">
        <f>VLOOKUP($C13,location,MATCH(Source!J$7,Location!$A$1:$D$1,0),0)</f>
        <v>Expressway</v>
      </c>
      <c r="K13" s="19" t="str">
        <f>VLOOKUP($C13,location,MATCH(Source!K$7,Location!$A$1:$D$1,0),0)</f>
        <v>Snowy</v>
      </c>
      <c r="L13" s="20" t="str">
        <f>VLOOKUP($C13,vehicle,MATCH(L12,Vehicle!A6:E6,0),0)</f>
        <v>Pedestrian</v>
      </c>
      <c r="M13" s="20" t="str">
        <f>VLOOKUP($C13,vehicle,MATCH(M$7,Vehicle!$A$1:$E$1,0),0)</f>
        <v>Over Speeding</v>
      </c>
      <c r="N13" s="20" t="str">
        <f>VLOOKUP($C13,vehicle,MATCH(N$7,Vehicle!$A$1:$E$1,0),0)</f>
        <v>High</v>
      </c>
      <c r="O13" s="21">
        <f>VLOOKUP($C13,vehicle,MATCH(O$7,Vehicle!$A$1:$E$1,0),0)</f>
        <v>4</v>
      </c>
      <c r="P13" s="21">
        <f>VLOOKUP($C13,driver,MATCH(P$7,Driver!$A$1:$E$1,0),0)</f>
        <v>74</v>
      </c>
      <c r="Q13" s="21" t="str">
        <f>VLOOKUP($C13,driver,MATCH(Q$7,Driver!$A$1:$E$1,0),0)</f>
        <v>Suspended</v>
      </c>
      <c r="R13" s="21">
        <f>VLOOKUP($C13,driver,MATCH(R$7,Driver!$A$1:$E$1,0),0)</f>
        <v>0</v>
      </c>
      <c r="S13" s="21" t="str">
        <f>VLOOKUP($C13,driver,MATCH(S$7,Driver!$A$1:$E$1,0),0)</f>
        <v>Moderate</v>
      </c>
      <c r="T13" s="21">
        <f>VLOOKUP($C13,Effects,MATCH(T$7, Effects!$A$1:$E$1, 0),0)</f>
        <v>7</v>
      </c>
      <c r="U13" s="22" t="str">
        <f>VLOOKUP($C13,Effects,MATCH(U$7, Effects!$A$1:$E$1, 0),0)</f>
        <v>No</v>
      </c>
      <c r="V13" s="22" t="str">
        <f>VLOOKUP($C13,Effects,MATCH(V$7, Effects!$A$1:$E$1, 0),0)</f>
        <v>Yes</v>
      </c>
      <c r="W13" s="22" t="str">
        <f>VLOOKUP($C13,Effects,MATCH(W$7, Effects!$A$1:$E$1, 0),0)</f>
        <v>None</v>
      </c>
    </row>
    <row r="14" spans="2:23" s="7" customFormat="1" ht="21" x14ac:dyDescent="0.4">
      <c r="B14" s="19">
        <v>7</v>
      </c>
      <c r="C14" s="19" t="s">
        <v>54</v>
      </c>
      <c r="D14" s="20">
        <f>VLOOKUP($C14, Date, MATCH(Source!D$7, Date!$A$1:$F$1, 0), FALSE)</f>
        <v>44472</v>
      </c>
      <c r="E14" s="40">
        <v>44472</v>
      </c>
      <c r="F14" s="22">
        <f>VLOOKUP($C14, Date, MATCH(Source!F$7, Date!$A$1:$F$1, 0), FALSE)</f>
        <v>1.00694444444444</v>
      </c>
      <c r="G14" s="19">
        <f>VLOOKUP(Table3[[#This Row],[Accident ID]],Date!$A$2:$I$2001,MATCH(Table3[[#Headers],[Hour]],Date!$A$1:$I$1,0),0)</f>
        <v>0</v>
      </c>
      <c r="H14" s="44" t="str">
        <f>IF(AND(Table3[[#This Row],[Hour]]&gt;=7, Table3[[#This Row],[Hour]]&lt;=10), "Peak", IF(AND(Table3[[#This Row],[Hour]]&gt;=16, Table3[[#This Row],[Hour]]&lt;=19), "Peak", "Off-Peak"))</f>
        <v>Off-Peak</v>
      </c>
      <c r="I14" s="19" t="str">
        <f>VLOOKUP($C14,location,MATCH(Source!I$7,Location!$A$1:$D$1,0),0)</f>
        <v>Pune</v>
      </c>
      <c r="J14" s="19" t="str">
        <f>VLOOKUP($C14,location,MATCH(Source!J$7,Location!$A$1:$D$1,0),0)</f>
        <v>City Road</v>
      </c>
      <c r="K14" s="19" t="str">
        <f>VLOOKUP($C14,location,MATCH(Source!K$7,Location!$A$1:$D$1,0),0)</f>
        <v>Foggy</v>
      </c>
      <c r="L14" s="20" t="str">
        <f>VLOOKUP($C14,vehicle,MATCH(L13,Vehicle!A7:E7,0),0)</f>
        <v>Truck</v>
      </c>
      <c r="M14" s="20" t="str">
        <f>VLOOKUP($C14,vehicle,MATCH(M$7,Vehicle!$A$1:$E$1,0),0)</f>
        <v>Pedestrian Crossing</v>
      </c>
      <c r="N14" s="20" t="str">
        <f>VLOOKUP($C14,vehicle,MATCH(N$7,Vehicle!$A$1:$E$1,0),0)</f>
        <v>Medium</v>
      </c>
      <c r="O14" s="21">
        <f>VLOOKUP($C14,vehicle,MATCH(O$7,Vehicle!$A$1:$E$1,0),0)</f>
        <v>5</v>
      </c>
      <c r="P14" s="21">
        <f>VLOOKUP($C14,driver,MATCH(P$7,Driver!$A$1:$E$1,0),0)</f>
        <v>72</v>
      </c>
      <c r="Q14" s="21" t="str">
        <f>VLOOKUP($C14,driver,MATCH(Q$7,Driver!$A$1:$E$1,0),0)</f>
        <v>Suspended</v>
      </c>
      <c r="R14" s="21">
        <f>VLOOKUP($C14,driver,MATCH(R$7,Driver!$A$1:$E$1,0),0)</f>
        <v>7</v>
      </c>
      <c r="S14" s="21" t="str">
        <f>VLOOKUP($C14,driver,MATCH(S$7,Driver!$A$1:$E$1,0),0)</f>
        <v>Minor</v>
      </c>
      <c r="T14" s="21">
        <f>VLOOKUP($C14,Effects,MATCH(T$7, Effects!$A$1:$E$1, 0),0)</f>
        <v>50</v>
      </c>
      <c r="U14" s="22" t="str">
        <f>VLOOKUP($C14,Effects,MATCH(U$7, Effects!$A$1:$E$1, 0),0)</f>
        <v>Yes</v>
      </c>
      <c r="V14" s="22" t="str">
        <f>VLOOKUP($C14,Effects,MATCH(V$7, Effects!$A$1:$E$1, 0),0)</f>
        <v>No</v>
      </c>
      <c r="W14" s="22" t="str">
        <f>VLOOKUP($C14,Effects,MATCH(W$7, Effects!$A$1:$E$1, 0),0)</f>
        <v>None</v>
      </c>
    </row>
    <row r="15" spans="2:23" s="7" customFormat="1" ht="21" x14ac:dyDescent="0.4">
      <c r="B15" s="19">
        <v>8</v>
      </c>
      <c r="C15" s="19" t="s">
        <v>58</v>
      </c>
      <c r="D15" s="20">
        <f>VLOOKUP($C15, Date, MATCH(Source!D$7, Date!$A$1:$F$1, 0), FALSE)</f>
        <v>45357</v>
      </c>
      <c r="E15" s="40">
        <v>45357</v>
      </c>
      <c r="F15" s="22">
        <f>VLOOKUP($C15, Date, MATCH(Source!F$7, Date!$A$1:$F$1, 0), FALSE)</f>
        <v>1.0486111111111101</v>
      </c>
      <c r="G15" s="19">
        <f>VLOOKUP(Table3[[#This Row],[Accident ID]],Date!$A$2:$I$2001,MATCH(Table3[[#Headers],[Hour]],Date!$A$1:$I$1,0),0)</f>
        <v>1</v>
      </c>
      <c r="H15" s="44" t="str">
        <f>IF(AND(Table3[[#This Row],[Hour]]&gt;=7, Table3[[#This Row],[Hour]]&lt;=10), "Peak", IF(AND(Table3[[#This Row],[Hour]]&gt;=16, Table3[[#This Row],[Hour]]&lt;=19), "Peak", "Off-Peak"))</f>
        <v>Off-Peak</v>
      </c>
      <c r="I15" s="19" t="str">
        <f>VLOOKUP($C15,location,MATCH(Source!I$7,Location!$A$1:$D$1,0),0)</f>
        <v>Bangalore</v>
      </c>
      <c r="J15" s="19" t="str">
        <f>VLOOKUP($C15,location,MATCH(Source!J$7,Location!$A$1:$D$1,0),0)</f>
        <v>Highway</v>
      </c>
      <c r="K15" s="19" t="str">
        <f>VLOOKUP($C15,location,MATCH(Source!K$7,Location!$A$1:$D$1,0),0)</f>
        <v>Snowy</v>
      </c>
      <c r="L15" s="20" t="str">
        <f>VLOOKUP($C15,vehicle,MATCH(L14,Vehicle!A8:E8,0),0)</f>
        <v>Car</v>
      </c>
      <c r="M15" s="20" t="str">
        <f>VLOOKUP($C15,vehicle,MATCH(M$7,Vehicle!$A$1:$E$1,0),0)</f>
        <v>Weather Conditions</v>
      </c>
      <c r="N15" s="20" t="str">
        <f>VLOOKUP($C15,vehicle,MATCH(N$7,Vehicle!$A$1:$E$1,0),0)</f>
        <v>Low</v>
      </c>
      <c r="O15" s="21">
        <f>VLOOKUP($C15,vehicle,MATCH(O$7,Vehicle!$A$1:$E$1,0),0)</f>
        <v>5</v>
      </c>
      <c r="P15" s="21">
        <f>VLOOKUP($C15,driver,MATCH(P$7,Driver!$A$1:$E$1,0),0)</f>
        <v>34</v>
      </c>
      <c r="Q15" s="21" t="str">
        <f>VLOOKUP($C15,driver,MATCH(Q$7,Driver!$A$1:$E$1,0),0)</f>
        <v>Expired</v>
      </c>
      <c r="R15" s="21">
        <f>VLOOKUP($C15,driver,MATCH(R$7,Driver!$A$1:$E$1,0),0)</f>
        <v>6</v>
      </c>
      <c r="S15" s="21" t="str">
        <f>VLOOKUP($C15,driver,MATCH(S$7,Driver!$A$1:$E$1,0),0)</f>
        <v>Fatal</v>
      </c>
      <c r="T15" s="21">
        <f>VLOOKUP($C15,Effects,MATCH(T$7, Effects!$A$1:$E$1, 0),0)</f>
        <v>47</v>
      </c>
      <c r="U15" s="22" t="str">
        <f>VLOOKUP($C15,Effects,MATCH(U$7, Effects!$A$1:$E$1, 0),0)</f>
        <v>Yes</v>
      </c>
      <c r="V15" s="22" t="str">
        <f>VLOOKUP($C15,Effects,MATCH(V$7, Effects!$A$1:$E$1, 0),0)</f>
        <v>Yes</v>
      </c>
      <c r="W15" s="22" t="str">
        <f>VLOOKUP($C15,Effects,MATCH(W$7, Effects!$A$1:$E$1, 0),0)</f>
        <v>License Suspended</v>
      </c>
    </row>
    <row r="16" spans="2:23" s="7" customFormat="1" ht="21" x14ac:dyDescent="0.4">
      <c r="B16" s="19">
        <v>9</v>
      </c>
      <c r="C16" s="19" t="s">
        <v>63</v>
      </c>
      <c r="D16" s="20">
        <f>VLOOKUP($C16, Date, MATCH(Source!D$7, Date!$A$1:$F$1, 0), FALSE)</f>
        <v>44101</v>
      </c>
      <c r="E16" s="40">
        <v>44101</v>
      </c>
      <c r="F16" s="22">
        <f>VLOOKUP($C16, Date, MATCH(Source!F$7, Date!$A$1:$F$1, 0), FALSE)</f>
        <v>1.0902777777777799</v>
      </c>
      <c r="G16" s="19">
        <f>VLOOKUP(Table3[[#This Row],[Accident ID]],Date!$A$2:$I$2001,MATCH(Table3[[#Headers],[Hour]],Date!$A$1:$I$1,0),0)</f>
        <v>2</v>
      </c>
      <c r="H16" s="44" t="str">
        <f>IF(AND(Table3[[#This Row],[Hour]]&gt;=7, Table3[[#This Row],[Hour]]&lt;=10), "Peak", IF(AND(Table3[[#This Row],[Hour]]&gt;=16, Table3[[#This Row],[Hour]]&lt;=19), "Peak", "Off-Peak"))</f>
        <v>Off-Peak</v>
      </c>
      <c r="I16" s="19" t="str">
        <f>VLOOKUP($C16,location,MATCH(Source!I$7,Location!$A$1:$D$1,0),0)</f>
        <v>Delhi</v>
      </c>
      <c r="J16" s="19" t="str">
        <f>VLOOKUP($C16,location,MATCH(Source!J$7,Location!$A$1:$D$1,0),0)</f>
        <v>Highway</v>
      </c>
      <c r="K16" s="19" t="str">
        <f>VLOOKUP($C16,location,MATCH(Source!K$7,Location!$A$1:$D$1,0),0)</f>
        <v>Snowy</v>
      </c>
      <c r="L16" s="20" t="str">
        <f>VLOOKUP($C16,vehicle,MATCH(L15,Vehicle!A9:E9,0),0)</f>
        <v>Bus</v>
      </c>
      <c r="M16" s="20" t="str">
        <f>VLOOKUP($C16,vehicle,MATCH(M$7,Vehicle!$A$1:$E$1,0),0)</f>
        <v>Pedestrian Crossing</v>
      </c>
      <c r="N16" s="20" t="str">
        <f>VLOOKUP($C16,vehicle,MATCH(N$7,Vehicle!$A$1:$E$1,0),0)</f>
        <v>Medium</v>
      </c>
      <c r="O16" s="21">
        <f>VLOOKUP($C16,vehicle,MATCH(O$7,Vehicle!$A$1:$E$1,0),0)</f>
        <v>1</v>
      </c>
      <c r="P16" s="21">
        <f>VLOOKUP($C16,driver,MATCH(P$7,Driver!$A$1:$E$1,0),0)</f>
        <v>29</v>
      </c>
      <c r="Q16" s="21" t="str">
        <f>VLOOKUP($C16,driver,MATCH(Q$7,Driver!$A$1:$E$1,0),0)</f>
        <v>Valid</v>
      </c>
      <c r="R16" s="21">
        <f>VLOOKUP($C16,driver,MATCH(R$7,Driver!$A$1:$E$1,0),0)</f>
        <v>7</v>
      </c>
      <c r="S16" s="21" t="str">
        <f>VLOOKUP($C16,driver,MATCH(S$7,Driver!$A$1:$E$1,0),0)</f>
        <v>Minor</v>
      </c>
      <c r="T16" s="21">
        <f>VLOOKUP($C16,Effects,MATCH(T$7, Effects!$A$1:$E$1, 0),0)</f>
        <v>21</v>
      </c>
      <c r="U16" s="22" t="str">
        <f>VLOOKUP($C16,Effects,MATCH(U$7, Effects!$A$1:$E$1, 0),0)</f>
        <v>Yes</v>
      </c>
      <c r="V16" s="22" t="str">
        <f>VLOOKUP($C16,Effects,MATCH(V$7, Effects!$A$1:$E$1, 0),0)</f>
        <v>No</v>
      </c>
      <c r="W16" s="22" t="str">
        <f>VLOOKUP($C16,Effects,MATCH(W$7, Effects!$A$1:$E$1, 0),0)</f>
        <v>Fine Issued</v>
      </c>
    </row>
    <row r="17" spans="2:23" s="7" customFormat="1" ht="21" x14ac:dyDescent="0.4">
      <c r="B17" s="19">
        <v>10</v>
      </c>
      <c r="C17" s="19" t="s">
        <v>65</v>
      </c>
      <c r="D17" s="20">
        <f>VLOOKUP($C17, Date, MATCH(Source!D$7, Date!$A$1:$F$1, 0), FALSE)</f>
        <v>44980</v>
      </c>
      <c r="E17" s="40">
        <v>44980</v>
      </c>
      <c r="F17" s="22">
        <f>VLOOKUP($C17, Date, MATCH(Source!F$7, Date!$A$1:$F$1, 0), FALSE)</f>
        <v>1.13194444444444</v>
      </c>
      <c r="G17" s="19">
        <f>VLOOKUP(Table3[[#This Row],[Accident ID]],Date!$A$2:$I$2001,MATCH(Table3[[#Headers],[Hour]],Date!$A$1:$I$1,0),0)</f>
        <v>3</v>
      </c>
      <c r="H17" s="44" t="str">
        <f>IF(AND(Table3[[#This Row],[Hour]]&gt;=7, Table3[[#This Row],[Hour]]&lt;=10), "Peak", IF(AND(Table3[[#This Row],[Hour]]&gt;=16, Table3[[#This Row],[Hour]]&lt;=19), "Peak", "Off-Peak"))</f>
        <v>Off-Peak</v>
      </c>
      <c r="I17" s="19" t="str">
        <f>VLOOKUP($C17,location,MATCH(Source!I$7,Location!$A$1:$D$1,0),0)</f>
        <v>Delhi</v>
      </c>
      <c r="J17" s="19" t="str">
        <f>VLOOKUP($C17,location,MATCH(Source!J$7,Location!$A$1:$D$1,0),0)</f>
        <v>Highway</v>
      </c>
      <c r="K17" s="19" t="str">
        <f>VLOOKUP($C17,location,MATCH(Source!K$7,Location!$A$1:$D$1,0),0)</f>
        <v>Rainy</v>
      </c>
      <c r="L17" s="20" t="str">
        <f>VLOOKUP($C17,vehicle,MATCH(L16,Vehicle!A10:E10,0),0)</f>
        <v>Truck</v>
      </c>
      <c r="M17" s="20" t="str">
        <f>VLOOKUP($C17,vehicle,MATCH(M$7,Vehicle!$A$1:$E$1,0),0)</f>
        <v>Signal Violation</v>
      </c>
      <c r="N17" s="20" t="str">
        <f>VLOOKUP($C17,vehicle,MATCH(N$7,Vehicle!$A$1:$E$1,0),0)</f>
        <v>Low</v>
      </c>
      <c r="O17" s="21">
        <f>VLOOKUP($C17,vehicle,MATCH(O$7,Vehicle!$A$1:$E$1,0),0)</f>
        <v>4</v>
      </c>
      <c r="P17" s="21">
        <f>VLOOKUP($C17,driver,MATCH(P$7,Driver!$A$1:$E$1,0),0)</f>
        <v>60</v>
      </c>
      <c r="Q17" s="21" t="str">
        <f>VLOOKUP($C17,driver,MATCH(Q$7,Driver!$A$1:$E$1,0),0)</f>
        <v>Expired</v>
      </c>
      <c r="R17" s="21">
        <f>VLOOKUP($C17,driver,MATCH(R$7,Driver!$A$1:$E$1,0),0)</f>
        <v>7</v>
      </c>
      <c r="S17" s="21" t="str">
        <f>VLOOKUP($C17,driver,MATCH(S$7,Driver!$A$1:$E$1,0),0)</f>
        <v>Fatal</v>
      </c>
      <c r="T17" s="21">
        <f>VLOOKUP($C17,Effects,MATCH(T$7, Effects!$A$1:$E$1, 0),0)</f>
        <v>6</v>
      </c>
      <c r="U17" s="22" t="str">
        <f>VLOOKUP($C17,Effects,MATCH(U$7, Effects!$A$1:$E$1, 0),0)</f>
        <v>No</v>
      </c>
      <c r="V17" s="22" t="str">
        <f>VLOOKUP($C17,Effects,MATCH(V$7, Effects!$A$1:$E$1, 0),0)</f>
        <v>No</v>
      </c>
      <c r="W17" s="22" t="str">
        <f>VLOOKUP($C17,Effects,MATCH(W$7, Effects!$A$1:$E$1, 0),0)</f>
        <v>License Suspended</v>
      </c>
    </row>
    <row r="18" spans="2:23" s="7" customFormat="1" ht="21" x14ac:dyDescent="0.4">
      <c r="B18" s="19">
        <v>11</v>
      </c>
      <c r="C18" s="19" t="s">
        <v>67</v>
      </c>
      <c r="D18" s="20">
        <f>VLOOKUP($C18, Date, MATCH(Source!D$7, Date!$A$1:$F$1, 0), FALSE)</f>
        <v>45059</v>
      </c>
      <c r="E18" s="40">
        <v>45059</v>
      </c>
      <c r="F18" s="22">
        <f>VLOOKUP($C18, Date, MATCH(Source!F$7, Date!$A$1:$F$1, 0), FALSE)</f>
        <v>1.1736111111111101</v>
      </c>
      <c r="G18" s="19">
        <f>VLOOKUP(Table3[[#This Row],[Accident ID]],Date!$A$2:$I$2001,MATCH(Table3[[#Headers],[Hour]],Date!$A$1:$I$1,0),0)</f>
        <v>4</v>
      </c>
      <c r="H18" s="44" t="str">
        <f>IF(AND(Table3[[#This Row],[Hour]]&gt;=7, Table3[[#This Row],[Hour]]&lt;=10), "Peak", IF(AND(Table3[[#This Row],[Hour]]&gt;=16, Table3[[#This Row],[Hour]]&lt;=19), "Peak", "Off-Peak"))</f>
        <v>Off-Peak</v>
      </c>
      <c r="I18" s="19" t="str">
        <f>VLOOKUP($C18,location,MATCH(Source!I$7,Location!$A$1:$D$1,0),0)</f>
        <v>Mumbai</v>
      </c>
      <c r="J18" s="19" t="str">
        <f>VLOOKUP($C18,location,MATCH(Source!J$7,Location!$A$1:$D$1,0),0)</f>
        <v>City Road</v>
      </c>
      <c r="K18" s="19" t="str">
        <f>VLOOKUP($C18,location,MATCH(Source!K$7,Location!$A$1:$D$1,0),0)</f>
        <v>Foggy</v>
      </c>
      <c r="L18" s="20" t="str">
        <f>VLOOKUP($C18,vehicle,MATCH(L17,Vehicle!A11:E11,0),0)</f>
        <v>Bus</v>
      </c>
      <c r="M18" s="20" t="str">
        <f>VLOOKUP($C18,vehicle,MATCH(M$7,Vehicle!$A$1:$E$1,0),0)</f>
        <v>Over Speeding</v>
      </c>
      <c r="N18" s="20" t="str">
        <f>VLOOKUP($C18,vehicle,MATCH(N$7,Vehicle!$A$1:$E$1,0),0)</f>
        <v>Low</v>
      </c>
      <c r="O18" s="21">
        <f>VLOOKUP($C18,vehicle,MATCH(O$7,Vehicle!$A$1:$E$1,0),0)</f>
        <v>2</v>
      </c>
      <c r="P18" s="21">
        <f>VLOOKUP($C18,driver,MATCH(P$7,Driver!$A$1:$E$1,0),0)</f>
        <v>37</v>
      </c>
      <c r="Q18" s="21" t="str">
        <f>VLOOKUP($C18,driver,MATCH(Q$7,Driver!$A$1:$E$1,0),0)</f>
        <v>Expired</v>
      </c>
      <c r="R18" s="21">
        <f>VLOOKUP($C18,driver,MATCH(R$7,Driver!$A$1:$E$1,0),0)</f>
        <v>5</v>
      </c>
      <c r="S18" s="21" t="str">
        <f>VLOOKUP($C18,driver,MATCH(S$7,Driver!$A$1:$E$1,0),0)</f>
        <v>Minor</v>
      </c>
      <c r="T18" s="21">
        <f>VLOOKUP($C18,Effects,MATCH(T$7, Effects!$A$1:$E$1, 0),0)</f>
        <v>15</v>
      </c>
      <c r="U18" s="22" t="str">
        <f>VLOOKUP($C18,Effects,MATCH(U$7, Effects!$A$1:$E$1, 0),0)</f>
        <v>Yes</v>
      </c>
      <c r="V18" s="22" t="str">
        <f>VLOOKUP($C18,Effects,MATCH(V$7, Effects!$A$1:$E$1, 0),0)</f>
        <v>No</v>
      </c>
      <c r="W18" s="22" t="str">
        <f>VLOOKUP($C18,Effects,MATCH(W$7, Effects!$A$1:$E$1, 0),0)</f>
        <v>Arrest Made</v>
      </c>
    </row>
    <row r="19" spans="2:23" s="7" customFormat="1" ht="21" x14ac:dyDescent="0.4">
      <c r="B19" s="19">
        <v>12</v>
      </c>
      <c r="C19" s="19" t="s">
        <v>68</v>
      </c>
      <c r="D19" s="20">
        <f>VLOOKUP($C19, Date, MATCH(Source!D$7, Date!$A$1:$F$1, 0), FALSE)</f>
        <v>44365</v>
      </c>
      <c r="E19" s="40">
        <v>44365</v>
      </c>
      <c r="F19" s="22">
        <f>VLOOKUP($C19, Date, MATCH(Source!F$7, Date!$A$1:$F$1, 0), FALSE)</f>
        <v>1.2152777777777799</v>
      </c>
      <c r="G19" s="19">
        <f>VLOOKUP(Table3[[#This Row],[Accident ID]],Date!$A$2:$I$2001,MATCH(Table3[[#Headers],[Hour]],Date!$A$1:$I$1,0),0)</f>
        <v>5</v>
      </c>
      <c r="H19" s="44" t="str">
        <f>IF(AND(Table3[[#This Row],[Hour]]&gt;=7, Table3[[#This Row],[Hour]]&lt;=10), "Peak", IF(AND(Table3[[#This Row],[Hour]]&gt;=16, Table3[[#This Row],[Hour]]&lt;=19), "Peak", "Off-Peak"))</f>
        <v>Off-Peak</v>
      </c>
      <c r="I19" s="19" t="str">
        <f>VLOOKUP($C19,location,MATCH(Source!I$7,Location!$A$1:$D$1,0),0)</f>
        <v>Ahmedabad</v>
      </c>
      <c r="J19" s="19" t="str">
        <f>VLOOKUP($C19,location,MATCH(Source!J$7,Location!$A$1:$D$1,0),0)</f>
        <v>Residential Area</v>
      </c>
      <c r="K19" s="19" t="str">
        <f>VLOOKUP($C19,location,MATCH(Source!K$7,Location!$A$1:$D$1,0),0)</f>
        <v>Clear</v>
      </c>
      <c r="L19" s="20" t="str">
        <f>VLOOKUP($C19,vehicle,MATCH(L18,Vehicle!A12:E12,0),0)</f>
        <v>Bus</v>
      </c>
      <c r="M19" s="20" t="str">
        <f>VLOOKUP($C19,vehicle,MATCH(M$7,Vehicle!$A$1:$E$1,0),0)</f>
        <v>Over Speeding</v>
      </c>
      <c r="N19" s="20" t="str">
        <f>VLOOKUP($C19,vehicle,MATCH(N$7,Vehicle!$A$1:$E$1,0),0)</f>
        <v>Severe</v>
      </c>
      <c r="O19" s="21">
        <f>VLOOKUP($C19,vehicle,MATCH(O$7,Vehicle!$A$1:$E$1,0),0)</f>
        <v>4</v>
      </c>
      <c r="P19" s="21">
        <f>VLOOKUP($C19,driver,MATCH(P$7,Driver!$A$1:$E$1,0),0)</f>
        <v>47</v>
      </c>
      <c r="Q19" s="21" t="str">
        <f>VLOOKUP($C19,driver,MATCH(Q$7,Driver!$A$1:$E$1,0),0)</f>
        <v>Valid</v>
      </c>
      <c r="R19" s="21">
        <f>VLOOKUP($C19,driver,MATCH(R$7,Driver!$A$1:$E$1,0),0)</f>
        <v>8</v>
      </c>
      <c r="S19" s="21" t="str">
        <f>VLOOKUP($C19,driver,MATCH(S$7,Driver!$A$1:$E$1,0),0)</f>
        <v>Moderate</v>
      </c>
      <c r="T19" s="21">
        <f>VLOOKUP($C19,Effects,MATCH(T$7, Effects!$A$1:$E$1, 0),0)</f>
        <v>37</v>
      </c>
      <c r="U19" s="22" t="str">
        <f>VLOOKUP($C19,Effects,MATCH(U$7, Effects!$A$1:$E$1, 0),0)</f>
        <v>Yes</v>
      </c>
      <c r="V19" s="22" t="str">
        <f>VLOOKUP($C19,Effects,MATCH(V$7, Effects!$A$1:$E$1, 0),0)</f>
        <v>No</v>
      </c>
      <c r="W19" s="22" t="str">
        <f>VLOOKUP($C19,Effects,MATCH(W$7, Effects!$A$1:$E$1, 0),0)</f>
        <v>None</v>
      </c>
    </row>
    <row r="20" spans="2:23" s="7" customFormat="1" ht="21" x14ac:dyDescent="0.4">
      <c r="B20" s="19">
        <v>13</v>
      </c>
      <c r="C20" s="19" t="s">
        <v>69</v>
      </c>
      <c r="D20" s="20">
        <f>VLOOKUP($C20, Date, MATCH(Source!D$7, Date!$A$1:$F$1, 0), FALSE)</f>
        <v>44112</v>
      </c>
      <c r="E20" s="40">
        <v>44112</v>
      </c>
      <c r="F20" s="22">
        <f>VLOOKUP($C20, Date, MATCH(Source!F$7, Date!$A$1:$F$1, 0), FALSE)</f>
        <v>1.25694444444444</v>
      </c>
      <c r="G20" s="19">
        <f>VLOOKUP(Table3[[#This Row],[Accident ID]],Date!$A$2:$I$2001,MATCH(Table3[[#Headers],[Hour]],Date!$A$1:$I$1,0),0)</f>
        <v>6</v>
      </c>
      <c r="H20" s="44" t="str">
        <f>IF(AND(Table3[[#This Row],[Hour]]&gt;=7, Table3[[#This Row],[Hour]]&lt;=10), "Peak", IF(AND(Table3[[#This Row],[Hour]]&gt;=16, Table3[[#This Row],[Hour]]&lt;=19), "Peak", "Off-Peak"))</f>
        <v>Off-Peak</v>
      </c>
      <c r="I20" s="19" t="str">
        <f>VLOOKUP($C20,location,MATCH(Source!I$7,Location!$A$1:$D$1,0),0)</f>
        <v>Bangalore</v>
      </c>
      <c r="J20" s="19" t="str">
        <f>VLOOKUP($C20,location,MATCH(Source!J$7,Location!$A$1:$D$1,0),0)</f>
        <v>Expressway</v>
      </c>
      <c r="K20" s="19" t="str">
        <f>VLOOKUP($C20,location,MATCH(Source!K$7,Location!$A$1:$D$1,0),0)</f>
        <v>Snowy</v>
      </c>
      <c r="L20" s="20" t="str">
        <f>VLOOKUP($C20,vehicle,MATCH(L19,Vehicle!A13:E13,0),0)</f>
        <v>Bicycle</v>
      </c>
      <c r="M20" s="20" t="str">
        <f>VLOOKUP($C20,vehicle,MATCH(M$7,Vehicle!$A$1:$E$1,0),0)</f>
        <v>Signal Violation</v>
      </c>
      <c r="N20" s="20" t="str">
        <f>VLOOKUP($C20,vehicle,MATCH(N$7,Vehicle!$A$1:$E$1,0),0)</f>
        <v>Low</v>
      </c>
      <c r="O20" s="21">
        <f>VLOOKUP($C20,vehicle,MATCH(O$7,Vehicle!$A$1:$E$1,0),0)</f>
        <v>2</v>
      </c>
      <c r="P20" s="21">
        <f>VLOOKUP($C20,driver,MATCH(P$7,Driver!$A$1:$E$1,0),0)</f>
        <v>21</v>
      </c>
      <c r="Q20" s="21" t="str">
        <f>VLOOKUP($C20,driver,MATCH(Q$7,Driver!$A$1:$E$1,0),0)</f>
        <v>Expired</v>
      </c>
      <c r="R20" s="21">
        <f>VLOOKUP($C20,driver,MATCH(R$7,Driver!$A$1:$E$1,0),0)</f>
        <v>7</v>
      </c>
      <c r="S20" s="21" t="str">
        <f>VLOOKUP($C20,driver,MATCH(S$7,Driver!$A$1:$E$1,0),0)</f>
        <v>Severe</v>
      </c>
      <c r="T20" s="21">
        <f>VLOOKUP($C20,Effects,MATCH(T$7, Effects!$A$1:$E$1, 0),0)</f>
        <v>18</v>
      </c>
      <c r="U20" s="22" t="str">
        <f>VLOOKUP($C20,Effects,MATCH(U$7, Effects!$A$1:$E$1, 0),0)</f>
        <v>No</v>
      </c>
      <c r="V20" s="22" t="str">
        <f>VLOOKUP($C20,Effects,MATCH(V$7, Effects!$A$1:$E$1, 0),0)</f>
        <v>Yes</v>
      </c>
      <c r="W20" s="22" t="str">
        <f>VLOOKUP($C20,Effects,MATCH(W$7, Effects!$A$1:$E$1, 0),0)</f>
        <v>None</v>
      </c>
    </row>
    <row r="21" spans="2:23" s="7" customFormat="1" ht="21" x14ac:dyDescent="0.4">
      <c r="B21" s="19">
        <v>14</v>
      </c>
      <c r="C21" s="19" t="s">
        <v>71</v>
      </c>
      <c r="D21" s="20">
        <f>VLOOKUP($C21, Date, MATCH(Source!D$7, Date!$A$1:$F$1, 0), FALSE)</f>
        <v>44531</v>
      </c>
      <c r="E21" s="40">
        <v>44531</v>
      </c>
      <c r="F21" s="22">
        <f>VLOOKUP($C21, Date, MATCH(Source!F$7, Date!$A$1:$F$1, 0), FALSE)</f>
        <v>1.2986111111111101</v>
      </c>
      <c r="G21" s="19">
        <f>VLOOKUP(Table3[[#This Row],[Accident ID]],Date!$A$2:$I$2001,MATCH(Table3[[#Headers],[Hour]],Date!$A$1:$I$1,0),0)</f>
        <v>7</v>
      </c>
      <c r="H21" s="44" t="str">
        <f>IF(AND(Table3[[#This Row],[Hour]]&gt;=7, Table3[[#This Row],[Hour]]&lt;=10), "Peak", IF(AND(Table3[[#This Row],[Hour]]&gt;=16, Table3[[#This Row],[Hour]]&lt;=19), "Peak", "Off-Peak"))</f>
        <v>Peak</v>
      </c>
      <c r="I21" s="19" t="str">
        <f>VLOOKUP($C21,location,MATCH(Source!I$7,Location!$A$1:$D$1,0),0)</f>
        <v>Chennai</v>
      </c>
      <c r="J21" s="19" t="str">
        <f>VLOOKUP($C21,location,MATCH(Source!J$7,Location!$A$1:$D$1,0),0)</f>
        <v>City Road</v>
      </c>
      <c r="K21" s="19" t="str">
        <f>VLOOKUP($C21,location,MATCH(Source!K$7,Location!$A$1:$D$1,0),0)</f>
        <v>Rainy</v>
      </c>
      <c r="L21" s="20" t="str">
        <f>VLOOKUP($C21,vehicle,MATCH(L20,Vehicle!A14:E14,0),0)</f>
        <v>Bike</v>
      </c>
      <c r="M21" s="20" t="str">
        <f>VLOOKUP($C21,vehicle,MATCH(M$7,Vehicle!$A$1:$E$1,0),0)</f>
        <v>Weather Conditions</v>
      </c>
      <c r="N21" s="20" t="str">
        <f>VLOOKUP($C21,vehicle,MATCH(N$7,Vehicle!$A$1:$E$1,0),0)</f>
        <v>High</v>
      </c>
      <c r="O21" s="21">
        <f>VLOOKUP($C21,vehicle,MATCH(O$7,Vehicle!$A$1:$E$1,0),0)</f>
        <v>4</v>
      </c>
      <c r="P21" s="21">
        <f>VLOOKUP($C21,driver,MATCH(P$7,Driver!$A$1:$E$1,0),0)</f>
        <v>37</v>
      </c>
      <c r="Q21" s="21" t="str">
        <f>VLOOKUP($C21,driver,MATCH(Q$7,Driver!$A$1:$E$1,0),0)</f>
        <v>Valid</v>
      </c>
      <c r="R21" s="21">
        <f>VLOOKUP($C21,driver,MATCH(R$7,Driver!$A$1:$E$1,0),0)</f>
        <v>9</v>
      </c>
      <c r="S21" s="21" t="str">
        <f>VLOOKUP($C21,driver,MATCH(S$7,Driver!$A$1:$E$1,0),0)</f>
        <v>Severe</v>
      </c>
      <c r="T21" s="21">
        <f>VLOOKUP($C21,Effects,MATCH(T$7, Effects!$A$1:$E$1, 0),0)</f>
        <v>11</v>
      </c>
      <c r="U21" s="22" t="str">
        <f>VLOOKUP($C21,Effects,MATCH(U$7, Effects!$A$1:$E$1, 0),0)</f>
        <v>No</v>
      </c>
      <c r="V21" s="22" t="str">
        <f>VLOOKUP($C21,Effects,MATCH(V$7, Effects!$A$1:$E$1, 0),0)</f>
        <v>No</v>
      </c>
      <c r="W21" s="22" t="str">
        <f>VLOOKUP($C21,Effects,MATCH(W$7, Effects!$A$1:$E$1, 0),0)</f>
        <v>Arrest Made</v>
      </c>
    </row>
    <row r="22" spans="2:23" s="7" customFormat="1" ht="21" x14ac:dyDescent="0.4">
      <c r="B22" s="19">
        <v>15</v>
      </c>
      <c r="C22" s="19" t="s">
        <v>74</v>
      </c>
      <c r="D22" s="20">
        <f>VLOOKUP($C22, Date, MATCH(Source!D$7, Date!$A$1:$F$1, 0), FALSE)</f>
        <v>45220</v>
      </c>
      <c r="E22" s="40">
        <v>45220</v>
      </c>
      <c r="F22" s="22">
        <f>VLOOKUP($C22, Date, MATCH(Source!F$7, Date!$A$1:$F$1, 0), FALSE)</f>
        <v>1.3402777777777799</v>
      </c>
      <c r="G22" s="19">
        <f>VLOOKUP(Table3[[#This Row],[Accident ID]],Date!$A$2:$I$2001,MATCH(Table3[[#Headers],[Hour]],Date!$A$1:$I$1,0),0)</f>
        <v>8</v>
      </c>
      <c r="H22" s="44" t="str">
        <f>IF(AND(Table3[[#This Row],[Hour]]&gt;=7, Table3[[#This Row],[Hour]]&lt;=10), "Peak", IF(AND(Table3[[#This Row],[Hour]]&gt;=16, Table3[[#This Row],[Hour]]&lt;=19), "Peak", "Off-Peak"))</f>
        <v>Peak</v>
      </c>
      <c r="I22" s="19" t="str">
        <f>VLOOKUP($C22,location,MATCH(Source!I$7,Location!$A$1:$D$1,0),0)</f>
        <v>Pune</v>
      </c>
      <c r="J22" s="19" t="str">
        <f>VLOOKUP($C22,location,MATCH(Source!J$7,Location!$A$1:$D$1,0),0)</f>
        <v>Rural Road</v>
      </c>
      <c r="K22" s="19" t="str">
        <f>VLOOKUP($C22,location,MATCH(Source!K$7,Location!$A$1:$D$1,0),0)</f>
        <v>Rainy</v>
      </c>
      <c r="L22" s="20" t="str">
        <f>VLOOKUP($C22,vehicle,MATCH(L21,Vehicle!A15:E15,0),0)</f>
        <v>Pedestrian</v>
      </c>
      <c r="M22" s="20" t="str">
        <f>VLOOKUP($C22,vehicle,MATCH(M$7,Vehicle!$A$1:$E$1,0),0)</f>
        <v>Signal Violation</v>
      </c>
      <c r="N22" s="20" t="str">
        <f>VLOOKUP($C22,vehicle,MATCH(N$7,Vehicle!$A$1:$E$1,0),0)</f>
        <v>Medium</v>
      </c>
      <c r="O22" s="21">
        <f>VLOOKUP($C22,vehicle,MATCH(O$7,Vehicle!$A$1:$E$1,0),0)</f>
        <v>2</v>
      </c>
      <c r="P22" s="21">
        <f>VLOOKUP($C22,driver,MATCH(P$7,Driver!$A$1:$E$1,0),0)</f>
        <v>68</v>
      </c>
      <c r="Q22" s="21" t="str">
        <f>VLOOKUP($C22,driver,MATCH(Q$7,Driver!$A$1:$E$1,0),0)</f>
        <v>Suspended</v>
      </c>
      <c r="R22" s="21">
        <f>VLOOKUP($C22,driver,MATCH(R$7,Driver!$A$1:$E$1,0),0)</f>
        <v>5</v>
      </c>
      <c r="S22" s="21" t="str">
        <f>VLOOKUP($C22,driver,MATCH(S$7,Driver!$A$1:$E$1,0),0)</f>
        <v>Fatal</v>
      </c>
      <c r="T22" s="21">
        <f>VLOOKUP($C22,Effects,MATCH(T$7, Effects!$A$1:$E$1, 0),0)</f>
        <v>31</v>
      </c>
      <c r="U22" s="22" t="str">
        <f>VLOOKUP($C22,Effects,MATCH(U$7, Effects!$A$1:$E$1, 0),0)</f>
        <v>Yes</v>
      </c>
      <c r="V22" s="22" t="str">
        <f>VLOOKUP($C22,Effects,MATCH(V$7, Effects!$A$1:$E$1, 0),0)</f>
        <v>No</v>
      </c>
      <c r="W22" s="22" t="str">
        <f>VLOOKUP($C22,Effects,MATCH(W$7, Effects!$A$1:$E$1, 0),0)</f>
        <v>Arrest Made</v>
      </c>
    </row>
    <row r="23" spans="2:23" s="7" customFormat="1" ht="21" x14ac:dyDescent="0.4">
      <c r="B23" s="19">
        <v>16</v>
      </c>
      <c r="C23" s="19" t="s">
        <v>75</v>
      </c>
      <c r="D23" s="20">
        <f>VLOOKUP($C23, Date, MATCH(Source!D$7, Date!$A$1:$F$1, 0), FALSE)</f>
        <v>45096</v>
      </c>
      <c r="E23" s="40">
        <v>45096</v>
      </c>
      <c r="F23" s="22">
        <f>VLOOKUP($C23, Date, MATCH(Source!F$7, Date!$A$1:$F$1, 0), FALSE)</f>
        <v>1.38194444444444</v>
      </c>
      <c r="G23" s="19">
        <f>VLOOKUP(Table3[[#This Row],[Accident ID]],Date!$A$2:$I$2001,MATCH(Table3[[#Headers],[Hour]],Date!$A$1:$I$1,0),0)</f>
        <v>9</v>
      </c>
      <c r="H23" s="44" t="str">
        <f>IF(AND(Table3[[#This Row],[Hour]]&gt;=7, Table3[[#This Row],[Hour]]&lt;=10), "Peak", IF(AND(Table3[[#This Row],[Hour]]&gt;=16, Table3[[#This Row],[Hour]]&lt;=19), "Peak", "Off-Peak"))</f>
        <v>Peak</v>
      </c>
      <c r="I23" s="19" t="str">
        <f>VLOOKUP($C23,location,MATCH(Source!I$7,Location!$A$1:$D$1,0),0)</f>
        <v>Delhi</v>
      </c>
      <c r="J23" s="19" t="str">
        <f>VLOOKUP($C23,location,MATCH(Source!J$7,Location!$A$1:$D$1,0),0)</f>
        <v>Rural Road</v>
      </c>
      <c r="K23" s="19" t="str">
        <f>VLOOKUP($C23,location,MATCH(Source!K$7,Location!$A$1:$D$1,0),0)</f>
        <v>Snowy</v>
      </c>
      <c r="L23" s="20" t="str">
        <f>VLOOKUP($C23,vehicle,MATCH(L22,Vehicle!A16:E16,0),0)</f>
        <v>Pedestrian</v>
      </c>
      <c r="M23" s="20" t="str">
        <f>VLOOKUP($C23,vehicle,MATCH(M$7,Vehicle!$A$1:$E$1,0),0)</f>
        <v>Weather Conditions</v>
      </c>
      <c r="N23" s="20" t="str">
        <f>VLOOKUP($C23,vehicle,MATCH(N$7,Vehicle!$A$1:$E$1,0),0)</f>
        <v>Medium</v>
      </c>
      <c r="O23" s="21">
        <f>VLOOKUP($C23,vehicle,MATCH(O$7,Vehicle!$A$1:$E$1,0),0)</f>
        <v>2</v>
      </c>
      <c r="P23" s="21">
        <f>VLOOKUP($C23,driver,MATCH(P$7,Driver!$A$1:$E$1,0),0)</f>
        <v>64</v>
      </c>
      <c r="Q23" s="21" t="str">
        <f>VLOOKUP($C23,driver,MATCH(Q$7,Driver!$A$1:$E$1,0),0)</f>
        <v>Suspended</v>
      </c>
      <c r="R23" s="21">
        <f>VLOOKUP($C23,driver,MATCH(R$7,Driver!$A$1:$E$1,0),0)</f>
        <v>10</v>
      </c>
      <c r="S23" s="21" t="str">
        <f>VLOOKUP($C23,driver,MATCH(S$7,Driver!$A$1:$E$1,0),0)</f>
        <v>Moderate</v>
      </c>
      <c r="T23" s="21">
        <f>VLOOKUP($C23,Effects,MATCH(T$7, Effects!$A$1:$E$1, 0),0)</f>
        <v>29</v>
      </c>
      <c r="U23" s="22" t="str">
        <f>VLOOKUP($C23,Effects,MATCH(U$7, Effects!$A$1:$E$1, 0),0)</f>
        <v>Yes</v>
      </c>
      <c r="V23" s="22" t="str">
        <f>VLOOKUP($C23,Effects,MATCH(V$7, Effects!$A$1:$E$1, 0),0)</f>
        <v>Yes</v>
      </c>
      <c r="W23" s="22" t="str">
        <f>VLOOKUP($C23,Effects,MATCH(W$7, Effects!$A$1:$E$1, 0),0)</f>
        <v>Arrest Made</v>
      </c>
    </row>
    <row r="24" spans="2:23" s="7" customFormat="1" ht="21" x14ac:dyDescent="0.4">
      <c r="B24" s="19">
        <v>17</v>
      </c>
      <c r="C24" s="19" t="s">
        <v>76</v>
      </c>
      <c r="D24" s="20">
        <f>VLOOKUP($C24, Date, MATCH(Source!D$7, Date!$A$1:$F$1, 0), FALSE)</f>
        <v>45466</v>
      </c>
      <c r="E24" s="40">
        <v>45466</v>
      </c>
      <c r="F24" s="22">
        <f>VLOOKUP($C24, Date, MATCH(Source!F$7, Date!$A$1:$F$1, 0), FALSE)</f>
        <v>1.4236111111111101</v>
      </c>
      <c r="G24" s="19">
        <f>VLOOKUP(Table3[[#This Row],[Accident ID]],Date!$A$2:$I$2001,MATCH(Table3[[#Headers],[Hour]],Date!$A$1:$I$1,0),0)</f>
        <v>10</v>
      </c>
      <c r="H24" s="44" t="str">
        <f>IF(AND(Table3[[#This Row],[Hour]]&gt;=7, Table3[[#This Row],[Hour]]&lt;=10), "Peak", IF(AND(Table3[[#This Row],[Hour]]&gt;=16, Table3[[#This Row],[Hour]]&lt;=19), "Peak", "Off-Peak"))</f>
        <v>Peak</v>
      </c>
      <c r="I24" s="19" t="str">
        <f>VLOOKUP($C24,location,MATCH(Source!I$7,Location!$A$1:$D$1,0),0)</f>
        <v>Pune</v>
      </c>
      <c r="J24" s="19" t="str">
        <f>VLOOKUP($C24,location,MATCH(Source!J$7,Location!$A$1:$D$1,0),0)</f>
        <v>Highway</v>
      </c>
      <c r="K24" s="19" t="str">
        <f>VLOOKUP($C24,location,MATCH(Source!K$7,Location!$A$1:$D$1,0),0)</f>
        <v>Clear</v>
      </c>
      <c r="L24" s="20" t="str">
        <f>VLOOKUP($C24,vehicle,MATCH(L23,Vehicle!A17:E17,0),0)</f>
        <v>Bicycle</v>
      </c>
      <c r="M24" s="20" t="str">
        <f>VLOOKUP($C24,vehicle,MATCH(M$7,Vehicle!$A$1:$E$1,0),0)</f>
        <v>Signal Violation</v>
      </c>
      <c r="N24" s="20" t="str">
        <f>VLOOKUP($C24,vehicle,MATCH(N$7,Vehicle!$A$1:$E$1,0),0)</f>
        <v>Low</v>
      </c>
      <c r="O24" s="21">
        <f>VLOOKUP($C24,vehicle,MATCH(O$7,Vehicle!$A$1:$E$1,0),0)</f>
        <v>5</v>
      </c>
      <c r="P24" s="21">
        <f>VLOOKUP($C24,driver,MATCH(P$7,Driver!$A$1:$E$1,0),0)</f>
        <v>27</v>
      </c>
      <c r="Q24" s="21" t="str">
        <f>VLOOKUP($C24,driver,MATCH(Q$7,Driver!$A$1:$E$1,0),0)</f>
        <v>Suspended</v>
      </c>
      <c r="R24" s="21">
        <f>VLOOKUP($C24,driver,MATCH(R$7,Driver!$A$1:$E$1,0),0)</f>
        <v>10</v>
      </c>
      <c r="S24" s="21" t="str">
        <f>VLOOKUP($C24,driver,MATCH(S$7,Driver!$A$1:$E$1,0),0)</f>
        <v>Moderate</v>
      </c>
      <c r="T24" s="21">
        <f>VLOOKUP($C24,Effects,MATCH(T$7, Effects!$A$1:$E$1, 0),0)</f>
        <v>24</v>
      </c>
      <c r="U24" s="22" t="str">
        <f>VLOOKUP($C24,Effects,MATCH(U$7, Effects!$A$1:$E$1, 0),0)</f>
        <v>Yes</v>
      </c>
      <c r="V24" s="22" t="str">
        <f>VLOOKUP($C24,Effects,MATCH(V$7, Effects!$A$1:$E$1, 0),0)</f>
        <v>Yes</v>
      </c>
      <c r="W24" s="22" t="str">
        <f>VLOOKUP($C24,Effects,MATCH(W$7, Effects!$A$1:$E$1, 0),0)</f>
        <v>Fine Issued</v>
      </c>
    </row>
    <row r="25" spans="2:23" s="7" customFormat="1" ht="21" x14ac:dyDescent="0.4">
      <c r="B25" s="19">
        <v>18</v>
      </c>
      <c r="C25" s="19" t="s">
        <v>77</v>
      </c>
      <c r="D25" s="20">
        <f>VLOOKUP($C25, Date, MATCH(Source!D$7, Date!$A$1:$F$1, 0), FALSE)</f>
        <v>44844</v>
      </c>
      <c r="E25" s="40">
        <v>44844</v>
      </c>
      <c r="F25" s="22">
        <f>VLOOKUP($C25, Date, MATCH(Source!F$7, Date!$A$1:$F$1, 0), FALSE)</f>
        <v>1.4652777777777799</v>
      </c>
      <c r="G25" s="19">
        <f>VLOOKUP(Table3[[#This Row],[Accident ID]],Date!$A$2:$I$2001,MATCH(Table3[[#Headers],[Hour]],Date!$A$1:$I$1,0),0)</f>
        <v>11</v>
      </c>
      <c r="H25" s="44" t="str">
        <f>IF(AND(Table3[[#This Row],[Hour]]&gt;=7, Table3[[#This Row],[Hour]]&lt;=10), "Peak", IF(AND(Table3[[#This Row],[Hour]]&gt;=16, Table3[[#This Row],[Hour]]&lt;=19), "Peak", "Off-Peak"))</f>
        <v>Off-Peak</v>
      </c>
      <c r="I25" s="19" t="str">
        <f>VLOOKUP($C25,location,MATCH(Source!I$7,Location!$A$1:$D$1,0),0)</f>
        <v>Delhi</v>
      </c>
      <c r="J25" s="19" t="str">
        <f>VLOOKUP($C25,location,MATCH(Source!J$7,Location!$A$1:$D$1,0),0)</f>
        <v>City Road</v>
      </c>
      <c r="K25" s="19" t="str">
        <f>VLOOKUP($C25,location,MATCH(Source!K$7,Location!$A$1:$D$1,0),0)</f>
        <v>Rainy</v>
      </c>
      <c r="L25" s="20" t="str">
        <f>VLOOKUP($C25,vehicle,MATCH(L24,Vehicle!A18:E18,0),0)</f>
        <v>Bicycle</v>
      </c>
      <c r="M25" s="20" t="str">
        <f>VLOOKUP($C25,vehicle,MATCH(M$7,Vehicle!$A$1:$E$1,0),0)</f>
        <v>Weather Conditions</v>
      </c>
      <c r="N25" s="20" t="str">
        <f>VLOOKUP($C25,vehicle,MATCH(N$7,Vehicle!$A$1:$E$1,0),0)</f>
        <v>Severe</v>
      </c>
      <c r="O25" s="21">
        <f>VLOOKUP($C25,vehicle,MATCH(O$7,Vehicle!$A$1:$E$1,0),0)</f>
        <v>3</v>
      </c>
      <c r="P25" s="21">
        <f>VLOOKUP($C25,driver,MATCH(P$7,Driver!$A$1:$E$1,0),0)</f>
        <v>19</v>
      </c>
      <c r="Q25" s="21" t="str">
        <f>VLOOKUP($C25,driver,MATCH(Q$7,Driver!$A$1:$E$1,0),0)</f>
        <v>Expired</v>
      </c>
      <c r="R25" s="21">
        <f>VLOOKUP($C25,driver,MATCH(R$7,Driver!$A$1:$E$1,0),0)</f>
        <v>2</v>
      </c>
      <c r="S25" s="21" t="str">
        <f>VLOOKUP($C25,driver,MATCH(S$7,Driver!$A$1:$E$1,0),0)</f>
        <v>Severe</v>
      </c>
      <c r="T25" s="21">
        <f>VLOOKUP($C25,Effects,MATCH(T$7, Effects!$A$1:$E$1, 0),0)</f>
        <v>46</v>
      </c>
      <c r="U25" s="22" t="str">
        <f>VLOOKUP($C25,Effects,MATCH(U$7, Effects!$A$1:$E$1, 0),0)</f>
        <v>No</v>
      </c>
      <c r="V25" s="22" t="str">
        <f>VLOOKUP($C25,Effects,MATCH(V$7, Effects!$A$1:$E$1, 0),0)</f>
        <v>No</v>
      </c>
      <c r="W25" s="22" t="str">
        <f>VLOOKUP($C25,Effects,MATCH(W$7, Effects!$A$1:$E$1, 0),0)</f>
        <v>Fine Issued</v>
      </c>
    </row>
    <row r="26" spans="2:23" s="7" customFormat="1" ht="21" x14ac:dyDescent="0.4">
      <c r="B26" s="19">
        <v>19</v>
      </c>
      <c r="C26" s="19" t="s">
        <v>78</v>
      </c>
      <c r="D26" s="20">
        <f>VLOOKUP($C26, Date, MATCH(Source!D$7, Date!$A$1:$F$1, 0), FALSE)</f>
        <v>44745</v>
      </c>
      <c r="E26" s="40">
        <v>44745</v>
      </c>
      <c r="F26" s="22">
        <f>VLOOKUP($C26, Date, MATCH(Source!F$7, Date!$A$1:$F$1, 0), FALSE)</f>
        <v>1.50694444444444</v>
      </c>
      <c r="G26" s="19">
        <f>VLOOKUP(Table3[[#This Row],[Accident ID]],Date!$A$2:$I$2001,MATCH(Table3[[#Headers],[Hour]],Date!$A$1:$I$1,0),0)</f>
        <v>12</v>
      </c>
      <c r="H26" s="44" t="str">
        <f>IF(AND(Table3[[#This Row],[Hour]]&gt;=7, Table3[[#This Row],[Hour]]&lt;=10), "Peak", IF(AND(Table3[[#This Row],[Hour]]&gt;=16, Table3[[#This Row],[Hour]]&lt;=19), "Peak", "Off-Peak"))</f>
        <v>Off-Peak</v>
      </c>
      <c r="I26" s="19" t="str">
        <f>VLOOKUP($C26,location,MATCH(Source!I$7,Location!$A$1:$D$1,0),0)</f>
        <v>Delhi</v>
      </c>
      <c r="J26" s="19" t="str">
        <f>VLOOKUP($C26,location,MATCH(Source!J$7,Location!$A$1:$D$1,0),0)</f>
        <v>Expressway</v>
      </c>
      <c r="K26" s="19" t="str">
        <f>VLOOKUP($C26,location,MATCH(Source!K$7,Location!$A$1:$D$1,0),0)</f>
        <v>Windy</v>
      </c>
      <c r="L26" s="20" t="str">
        <f>VLOOKUP($C26,vehicle,MATCH(L25,Vehicle!A19:E19,0),0)</f>
        <v>Car</v>
      </c>
      <c r="M26" s="20" t="str">
        <f>VLOOKUP($C26,vehicle,MATCH(M$7,Vehicle!$A$1:$E$1,0),0)</f>
        <v>Signal Violation</v>
      </c>
      <c r="N26" s="20" t="str">
        <f>VLOOKUP($C26,vehicle,MATCH(N$7,Vehicle!$A$1:$E$1,0),0)</f>
        <v>Low</v>
      </c>
      <c r="O26" s="21">
        <f>VLOOKUP($C26,vehicle,MATCH(O$7,Vehicle!$A$1:$E$1,0),0)</f>
        <v>2</v>
      </c>
      <c r="P26" s="21">
        <f>VLOOKUP($C26,driver,MATCH(P$7,Driver!$A$1:$E$1,0),0)</f>
        <v>56</v>
      </c>
      <c r="Q26" s="21" t="str">
        <f>VLOOKUP($C26,driver,MATCH(Q$7,Driver!$A$1:$E$1,0),0)</f>
        <v>Expired</v>
      </c>
      <c r="R26" s="21">
        <f>VLOOKUP($C26,driver,MATCH(R$7,Driver!$A$1:$E$1,0),0)</f>
        <v>6</v>
      </c>
      <c r="S26" s="21" t="str">
        <f>VLOOKUP($C26,driver,MATCH(S$7,Driver!$A$1:$E$1,0),0)</f>
        <v>Moderate</v>
      </c>
      <c r="T26" s="21">
        <f>VLOOKUP($C26,Effects,MATCH(T$7, Effects!$A$1:$E$1, 0),0)</f>
        <v>42</v>
      </c>
      <c r="U26" s="22" t="str">
        <f>VLOOKUP($C26,Effects,MATCH(U$7, Effects!$A$1:$E$1, 0),0)</f>
        <v>No</v>
      </c>
      <c r="V26" s="22" t="str">
        <f>VLOOKUP($C26,Effects,MATCH(V$7, Effects!$A$1:$E$1, 0),0)</f>
        <v>No</v>
      </c>
      <c r="W26" s="22" t="str">
        <f>VLOOKUP($C26,Effects,MATCH(W$7, Effects!$A$1:$E$1, 0),0)</f>
        <v>Arrest Made</v>
      </c>
    </row>
    <row r="27" spans="2:23" s="7" customFormat="1" ht="21" x14ac:dyDescent="0.4">
      <c r="B27" s="19">
        <v>20</v>
      </c>
      <c r="C27" s="19" t="s">
        <v>80</v>
      </c>
      <c r="D27" s="20">
        <f>VLOOKUP($C27, Date, MATCH(Source!D$7, Date!$A$1:$F$1, 0), FALSE)</f>
        <v>45027</v>
      </c>
      <c r="E27" s="40">
        <v>45027</v>
      </c>
      <c r="F27" s="22">
        <f>VLOOKUP($C27, Date, MATCH(Source!F$7, Date!$A$1:$F$1, 0), FALSE)</f>
        <v>1.5486111111111101</v>
      </c>
      <c r="G27" s="19">
        <f>VLOOKUP(Table3[[#This Row],[Accident ID]],Date!$A$2:$I$2001,MATCH(Table3[[#Headers],[Hour]],Date!$A$1:$I$1,0),0)</f>
        <v>13</v>
      </c>
      <c r="H27" s="44" t="str">
        <f>IF(AND(Table3[[#This Row],[Hour]]&gt;=7, Table3[[#This Row],[Hour]]&lt;=10), "Peak", IF(AND(Table3[[#This Row],[Hour]]&gt;=16, Table3[[#This Row],[Hour]]&lt;=19), "Peak", "Off-Peak"))</f>
        <v>Off-Peak</v>
      </c>
      <c r="I27" s="19" t="str">
        <f>VLOOKUP($C27,location,MATCH(Source!I$7,Location!$A$1:$D$1,0),0)</f>
        <v>Ahmedabad</v>
      </c>
      <c r="J27" s="19" t="str">
        <f>VLOOKUP($C27,location,MATCH(Source!J$7,Location!$A$1:$D$1,0),0)</f>
        <v>City Road</v>
      </c>
      <c r="K27" s="19" t="str">
        <f>VLOOKUP($C27,location,MATCH(Source!K$7,Location!$A$1:$D$1,0),0)</f>
        <v>Windy</v>
      </c>
      <c r="L27" s="20" t="str">
        <f>VLOOKUP($C27,vehicle,MATCH(L26,Vehicle!A20:E20,0),0)</f>
        <v>Auto</v>
      </c>
      <c r="M27" s="20" t="str">
        <f>VLOOKUP($C27,vehicle,MATCH(M$7,Vehicle!$A$1:$E$1,0),0)</f>
        <v>Weather Conditions</v>
      </c>
      <c r="N27" s="20" t="str">
        <f>VLOOKUP($C27,vehicle,MATCH(N$7,Vehicle!$A$1:$E$1,0),0)</f>
        <v>High</v>
      </c>
      <c r="O27" s="21">
        <f>VLOOKUP($C27,vehicle,MATCH(O$7,Vehicle!$A$1:$E$1,0),0)</f>
        <v>5</v>
      </c>
      <c r="P27" s="21">
        <f>VLOOKUP($C27,driver,MATCH(P$7,Driver!$A$1:$E$1,0),0)</f>
        <v>71</v>
      </c>
      <c r="Q27" s="21" t="str">
        <f>VLOOKUP($C27,driver,MATCH(Q$7,Driver!$A$1:$E$1,0),0)</f>
        <v>Expired</v>
      </c>
      <c r="R27" s="21">
        <f>VLOOKUP($C27,driver,MATCH(R$7,Driver!$A$1:$E$1,0),0)</f>
        <v>7</v>
      </c>
      <c r="S27" s="21" t="str">
        <f>VLOOKUP($C27,driver,MATCH(S$7,Driver!$A$1:$E$1,0),0)</f>
        <v>Severe</v>
      </c>
      <c r="T27" s="21">
        <f>VLOOKUP($C27,Effects,MATCH(T$7, Effects!$A$1:$E$1, 0),0)</f>
        <v>53</v>
      </c>
      <c r="U27" s="22" t="str">
        <f>VLOOKUP($C27,Effects,MATCH(U$7, Effects!$A$1:$E$1, 0),0)</f>
        <v>Yes</v>
      </c>
      <c r="V27" s="22" t="str">
        <f>VLOOKUP($C27,Effects,MATCH(V$7, Effects!$A$1:$E$1, 0),0)</f>
        <v>No</v>
      </c>
      <c r="W27" s="22" t="str">
        <f>VLOOKUP($C27,Effects,MATCH(W$7, Effects!$A$1:$E$1, 0),0)</f>
        <v>Fine Issued</v>
      </c>
    </row>
    <row r="28" spans="2:23" s="7" customFormat="1" ht="21" x14ac:dyDescent="0.4">
      <c r="B28" s="19">
        <v>21</v>
      </c>
      <c r="C28" s="19" t="s">
        <v>81</v>
      </c>
      <c r="D28" s="20">
        <f>VLOOKUP($C28, Date, MATCH(Source!D$7, Date!$A$1:$F$1, 0), FALSE)</f>
        <v>43849</v>
      </c>
      <c r="E28" s="40">
        <v>43849</v>
      </c>
      <c r="F28" s="22">
        <f>VLOOKUP($C28, Date, MATCH(Source!F$7, Date!$A$1:$F$1, 0), FALSE)</f>
        <v>1.5902777777777799</v>
      </c>
      <c r="G28" s="19">
        <f>VLOOKUP(Table3[[#This Row],[Accident ID]],Date!$A$2:$I$2001,MATCH(Table3[[#Headers],[Hour]],Date!$A$1:$I$1,0),0)</f>
        <v>14</v>
      </c>
      <c r="H28" s="44" t="str">
        <f>IF(AND(Table3[[#This Row],[Hour]]&gt;=7, Table3[[#This Row],[Hour]]&lt;=10), "Peak", IF(AND(Table3[[#This Row],[Hour]]&gt;=16, Table3[[#This Row],[Hour]]&lt;=19), "Peak", "Off-Peak"))</f>
        <v>Off-Peak</v>
      </c>
      <c r="I28" s="19" t="str">
        <f>VLOOKUP($C28,location,MATCH(Source!I$7,Location!$A$1:$D$1,0),0)</f>
        <v>Pune</v>
      </c>
      <c r="J28" s="19" t="str">
        <f>VLOOKUP($C28,location,MATCH(Source!J$7,Location!$A$1:$D$1,0),0)</f>
        <v>Residential Area</v>
      </c>
      <c r="K28" s="19" t="str">
        <f>VLOOKUP($C28,location,MATCH(Source!K$7,Location!$A$1:$D$1,0),0)</f>
        <v>Snowy</v>
      </c>
      <c r="L28" s="20" t="str">
        <f>VLOOKUP($C28,vehicle,MATCH(L27,Vehicle!A21:E21,0),0)</f>
        <v>Bike</v>
      </c>
      <c r="M28" s="20" t="str">
        <f>VLOOKUP($C28,vehicle,MATCH(M$7,Vehicle!$A$1:$E$1,0),0)</f>
        <v>Brake Failure</v>
      </c>
      <c r="N28" s="20" t="str">
        <f>VLOOKUP($C28,vehicle,MATCH(N$7,Vehicle!$A$1:$E$1,0),0)</f>
        <v>Medium</v>
      </c>
      <c r="O28" s="21">
        <f>VLOOKUP($C28,vehicle,MATCH(O$7,Vehicle!$A$1:$E$1,0),0)</f>
        <v>5</v>
      </c>
      <c r="P28" s="21">
        <f>VLOOKUP($C28,driver,MATCH(P$7,Driver!$A$1:$E$1,0),0)</f>
        <v>39</v>
      </c>
      <c r="Q28" s="21" t="str">
        <f>VLOOKUP($C28,driver,MATCH(Q$7,Driver!$A$1:$E$1,0),0)</f>
        <v>Expired</v>
      </c>
      <c r="R28" s="21">
        <f>VLOOKUP($C28,driver,MATCH(R$7,Driver!$A$1:$E$1,0),0)</f>
        <v>8</v>
      </c>
      <c r="S28" s="21" t="str">
        <f>VLOOKUP($C28,driver,MATCH(S$7,Driver!$A$1:$E$1,0),0)</f>
        <v>Severe</v>
      </c>
      <c r="T28" s="21">
        <f>VLOOKUP($C28,Effects,MATCH(T$7, Effects!$A$1:$E$1, 0),0)</f>
        <v>24</v>
      </c>
      <c r="U28" s="22" t="str">
        <f>VLOOKUP($C28,Effects,MATCH(U$7, Effects!$A$1:$E$1, 0),0)</f>
        <v>No</v>
      </c>
      <c r="V28" s="22" t="str">
        <f>VLOOKUP($C28,Effects,MATCH(V$7, Effects!$A$1:$E$1, 0),0)</f>
        <v>Yes</v>
      </c>
      <c r="W28" s="22" t="str">
        <f>VLOOKUP($C28,Effects,MATCH(W$7, Effects!$A$1:$E$1, 0),0)</f>
        <v>Arrest Made</v>
      </c>
    </row>
    <row r="29" spans="2:23" s="7" customFormat="1" ht="21" x14ac:dyDescent="0.4">
      <c r="B29" s="19">
        <v>22</v>
      </c>
      <c r="C29" s="19" t="s">
        <v>83</v>
      </c>
      <c r="D29" s="20">
        <f>VLOOKUP($C29, Date, MATCH(Source!D$7, Date!$A$1:$F$1, 0), FALSE)</f>
        <v>44861</v>
      </c>
      <c r="E29" s="40">
        <v>44861</v>
      </c>
      <c r="F29" s="22">
        <f>VLOOKUP($C29, Date, MATCH(Source!F$7, Date!$A$1:$F$1, 0), FALSE)</f>
        <v>1.63194444444444</v>
      </c>
      <c r="G29" s="19">
        <f>VLOOKUP(Table3[[#This Row],[Accident ID]],Date!$A$2:$I$2001,MATCH(Table3[[#Headers],[Hour]],Date!$A$1:$I$1,0),0)</f>
        <v>15</v>
      </c>
      <c r="H29" s="44" t="str">
        <f>IF(AND(Table3[[#This Row],[Hour]]&gt;=7, Table3[[#This Row],[Hour]]&lt;=10), "Peak", IF(AND(Table3[[#This Row],[Hour]]&gt;=16, Table3[[#This Row],[Hour]]&lt;=19), "Peak", "Off-Peak"))</f>
        <v>Off-Peak</v>
      </c>
      <c r="I29" s="19" t="str">
        <f>VLOOKUP($C29,location,MATCH(Source!I$7,Location!$A$1:$D$1,0),0)</f>
        <v>Kolkata</v>
      </c>
      <c r="J29" s="19" t="str">
        <f>VLOOKUP($C29,location,MATCH(Source!J$7,Location!$A$1:$D$1,0),0)</f>
        <v>Expressway</v>
      </c>
      <c r="K29" s="19" t="str">
        <f>VLOOKUP($C29,location,MATCH(Source!K$7,Location!$A$1:$D$1,0),0)</f>
        <v>Snowy</v>
      </c>
      <c r="L29" s="20" t="str">
        <f>VLOOKUP($C29,vehicle,MATCH(L28,Vehicle!A22:E22,0),0)</f>
        <v>Bicycle</v>
      </c>
      <c r="M29" s="20" t="str">
        <f>VLOOKUP($C29,vehicle,MATCH(M$7,Vehicle!$A$1:$E$1,0),0)</f>
        <v>Signal Violation</v>
      </c>
      <c r="N29" s="20" t="str">
        <f>VLOOKUP($C29,vehicle,MATCH(N$7,Vehicle!$A$1:$E$1,0),0)</f>
        <v>High</v>
      </c>
      <c r="O29" s="21">
        <f>VLOOKUP($C29,vehicle,MATCH(O$7,Vehicle!$A$1:$E$1,0),0)</f>
        <v>1</v>
      </c>
      <c r="P29" s="21">
        <f>VLOOKUP($C29,driver,MATCH(P$7,Driver!$A$1:$E$1,0),0)</f>
        <v>63</v>
      </c>
      <c r="Q29" s="21" t="str">
        <f>VLOOKUP($C29,driver,MATCH(Q$7,Driver!$A$1:$E$1,0),0)</f>
        <v>Expired</v>
      </c>
      <c r="R29" s="21">
        <f>VLOOKUP($C29,driver,MATCH(R$7,Driver!$A$1:$E$1,0),0)</f>
        <v>6</v>
      </c>
      <c r="S29" s="21" t="str">
        <f>VLOOKUP($C29,driver,MATCH(S$7,Driver!$A$1:$E$1,0),0)</f>
        <v>Fatal</v>
      </c>
      <c r="T29" s="21">
        <f>VLOOKUP($C29,Effects,MATCH(T$7, Effects!$A$1:$E$1, 0),0)</f>
        <v>30</v>
      </c>
      <c r="U29" s="22" t="str">
        <f>VLOOKUP($C29,Effects,MATCH(U$7, Effects!$A$1:$E$1, 0),0)</f>
        <v>Yes</v>
      </c>
      <c r="V29" s="22" t="str">
        <f>VLOOKUP($C29,Effects,MATCH(V$7, Effects!$A$1:$E$1, 0),0)</f>
        <v>No</v>
      </c>
      <c r="W29" s="22" t="str">
        <f>VLOOKUP($C29,Effects,MATCH(W$7, Effects!$A$1:$E$1, 0),0)</f>
        <v>Fine Issued</v>
      </c>
    </row>
    <row r="30" spans="2:23" s="7" customFormat="1" ht="21" x14ac:dyDescent="0.4">
      <c r="B30" s="19">
        <v>23</v>
      </c>
      <c r="C30" s="19" t="s">
        <v>84</v>
      </c>
      <c r="D30" s="20">
        <f>VLOOKUP($C30, Date, MATCH(Source!D$7, Date!$A$1:$F$1, 0), FALSE)</f>
        <v>44183</v>
      </c>
      <c r="E30" s="40">
        <v>44183</v>
      </c>
      <c r="F30" s="22">
        <f>VLOOKUP($C30, Date, MATCH(Source!F$7, Date!$A$1:$F$1, 0), FALSE)</f>
        <v>1.6736111111111101</v>
      </c>
      <c r="G30" s="19">
        <f>VLOOKUP(Table3[[#This Row],[Accident ID]],Date!$A$2:$I$2001,MATCH(Table3[[#Headers],[Hour]],Date!$A$1:$I$1,0),0)</f>
        <v>16</v>
      </c>
      <c r="H30" s="44" t="str">
        <f>IF(AND(Table3[[#This Row],[Hour]]&gt;=7, Table3[[#This Row],[Hour]]&lt;=10), "Peak", IF(AND(Table3[[#This Row],[Hour]]&gt;=16, Table3[[#This Row],[Hour]]&lt;=19), "Peak", "Off-Peak"))</f>
        <v>Peak</v>
      </c>
      <c r="I30" s="19" t="str">
        <f>VLOOKUP($C30,location,MATCH(Source!I$7,Location!$A$1:$D$1,0),0)</f>
        <v>Ahmedabad</v>
      </c>
      <c r="J30" s="19" t="str">
        <f>VLOOKUP($C30,location,MATCH(Source!J$7,Location!$A$1:$D$1,0),0)</f>
        <v>City Road</v>
      </c>
      <c r="K30" s="19" t="str">
        <f>VLOOKUP($C30,location,MATCH(Source!K$7,Location!$A$1:$D$1,0),0)</f>
        <v>Rainy</v>
      </c>
      <c r="L30" s="20" t="str">
        <f>VLOOKUP($C30,vehicle,MATCH(L29,Vehicle!A23:E23,0),0)</f>
        <v>Bicycle</v>
      </c>
      <c r="M30" s="20" t="str">
        <f>VLOOKUP($C30,vehicle,MATCH(M$7,Vehicle!$A$1:$E$1,0),0)</f>
        <v>Weather Conditions</v>
      </c>
      <c r="N30" s="20" t="str">
        <f>VLOOKUP($C30,vehicle,MATCH(N$7,Vehicle!$A$1:$E$1,0),0)</f>
        <v>Severe</v>
      </c>
      <c r="O30" s="21">
        <f>VLOOKUP($C30,vehicle,MATCH(O$7,Vehicle!$A$1:$E$1,0),0)</f>
        <v>3</v>
      </c>
      <c r="P30" s="21">
        <f>VLOOKUP($C30,driver,MATCH(P$7,Driver!$A$1:$E$1,0),0)</f>
        <v>32</v>
      </c>
      <c r="Q30" s="21" t="str">
        <f>VLOOKUP($C30,driver,MATCH(Q$7,Driver!$A$1:$E$1,0),0)</f>
        <v>Valid</v>
      </c>
      <c r="R30" s="21">
        <f>VLOOKUP($C30,driver,MATCH(R$7,Driver!$A$1:$E$1,0),0)</f>
        <v>9</v>
      </c>
      <c r="S30" s="21" t="str">
        <f>VLOOKUP($C30,driver,MATCH(S$7,Driver!$A$1:$E$1,0),0)</f>
        <v>Fatal</v>
      </c>
      <c r="T30" s="21">
        <f>VLOOKUP($C30,Effects,MATCH(T$7, Effects!$A$1:$E$1, 0),0)</f>
        <v>19</v>
      </c>
      <c r="U30" s="22" t="str">
        <f>VLOOKUP($C30,Effects,MATCH(U$7, Effects!$A$1:$E$1, 0),0)</f>
        <v>Yes</v>
      </c>
      <c r="V30" s="22" t="str">
        <f>VLOOKUP($C30,Effects,MATCH(V$7, Effects!$A$1:$E$1, 0),0)</f>
        <v>Yes</v>
      </c>
      <c r="W30" s="22" t="str">
        <f>VLOOKUP($C30,Effects,MATCH(W$7, Effects!$A$1:$E$1, 0),0)</f>
        <v>Arrest Made</v>
      </c>
    </row>
    <row r="31" spans="2:23" s="7" customFormat="1" ht="21" x14ac:dyDescent="0.4">
      <c r="B31" s="19">
        <v>24</v>
      </c>
      <c r="C31" s="19" t="s">
        <v>85</v>
      </c>
      <c r="D31" s="20">
        <f>VLOOKUP($C31, Date, MATCH(Source!D$7, Date!$A$1:$F$1, 0), FALSE)</f>
        <v>44305</v>
      </c>
      <c r="E31" s="40">
        <v>44305</v>
      </c>
      <c r="F31" s="22">
        <f>VLOOKUP($C31, Date, MATCH(Source!F$7, Date!$A$1:$F$1, 0), FALSE)</f>
        <v>1.7152777777777799</v>
      </c>
      <c r="G31" s="19">
        <f>VLOOKUP(Table3[[#This Row],[Accident ID]],Date!$A$2:$I$2001,MATCH(Table3[[#Headers],[Hour]],Date!$A$1:$I$1,0),0)</f>
        <v>17</v>
      </c>
      <c r="H31" s="44" t="str">
        <f>IF(AND(Table3[[#This Row],[Hour]]&gt;=7, Table3[[#This Row],[Hour]]&lt;=10), "Peak", IF(AND(Table3[[#This Row],[Hour]]&gt;=16, Table3[[#This Row],[Hour]]&lt;=19), "Peak", "Off-Peak"))</f>
        <v>Peak</v>
      </c>
      <c r="I31" s="19" t="str">
        <f>VLOOKUP($C31,location,MATCH(Source!I$7,Location!$A$1:$D$1,0),0)</f>
        <v>Chennai</v>
      </c>
      <c r="J31" s="19" t="str">
        <f>VLOOKUP($C31,location,MATCH(Source!J$7,Location!$A$1:$D$1,0),0)</f>
        <v>Expressway</v>
      </c>
      <c r="K31" s="19" t="str">
        <f>VLOOKUP($C31,location,MATCH(Source!K$7,Location!$A$1:$D$1,0),0)</f>
        <v>Rainy</v>
      </c>
      <c r="L31" s="20" t="str">
        <f>VLOOKUP($C31,vehicle,MATCH(L30,Vehicle!A24:E24,0),0)</f>
        <v>Pedestrian</v>
      </c>
      <c r="M31" s="20" t="str">
        <f>VLOOKUP($C31,vehicle,MATCH(M$7,Vehicle!$A$1:$E$1,0),0)</f>
        <v>Weather Conditions</v>
      </c>
      <c r="N31" s="20" t="str">
        <f>VLOOKUP($C31,vehicle,MATCH(N$7,Vehicle!$A$1:$E$1,0),0)</f>
        <v>Severe</v>
      </c>
      <c r="O31" s="21">
        <f>VLOOKUP($C31,vehicle,MATCH(O$7,Vehicle!$A$1:$E$1,0),0)</f>
        <v>3</v>
      </c>
      <c r="P31" s="21">
        <f>VLOOKUP($C31,driver,MATCH(P$7,Driver!$A$1:$E$1,0),0)</f>
        <v>44</v>
      </c>
      <c r="Q31" s="21" t="str">
        <f>VLOOKUP($C31,driver,MATCH(Q$7,Driver!$A$1:$E$1,0),0)</f>
        <v>Suspended</v>
      </c>
      <c r="R31" s="21">
        <f>VLOOKUP($C31,driver,MATCH(R$7,Driver!$A$1:$E$1,0),0)</f>
        <v>2</v>
      </c>
      <c r="S31" s="21" t="str">
        <f>VLOOKUP($C31,driver,MATCH(S$7,Driver!$A$1:$E$1,0),0)</f>
        <v>Severe</v>
      </c>
      <c r="T31" s="21">
        <f>VLOOKUP($C31,Effects,MATCH(T$7, Effects!$A$1:$E$1, 0),0)</f>
        <v>44</v>
      </c>
      <c r="U31" s="22" t="str">
        <f>VLOOKUP($C31,Effects,MATCH(U$7, Effects!$A$1:$E$1, 0),0)</f>
        <v>No</v>
      </c>
      <c r="V31" s="22" t="str">
        <f>VLOOKUP($C31,Effects,MATCH(V$7, Effects!$A$1:$E$1, 0),0)</f>
        <v>No</v>
      </c>
      <c r="W31" s="22" t="str">
        <f>VLOOKUP($C31,Effects,MATCH(W$7, Effects!$A$1:$E$1, 0),0)</f>
        <v>Arrest Made</v>
      </c>
    </row>
    <row r="32" spans="2:23" s="7" customFormat="1" ht="21" x14ac:dyDescent="0.4">
      <c r="B32" s="19">
        <v>25</v>
      </c>
      <c r="C32" s="19" t="s">
        <v>86</v>
      </c>
      <c r="D32" s="20">
        <f>VLOOKUP($C32, Date, MATCH(Source!D$7, Date!$A$1:$F$1, 0), FALSE)</f>
        <v>45615</v>
      </c>
      <c r="E32" s="40">
        <v>45615</v>
      </c>
      <c r="F32" s="22">
        <f>VLOOKUP($C32, Date, MATCH(Source!F$7, Date!$A$1:$F$1, 0), FALSE)</f>
        <v>1.75694444444444</v>
      </c>
      <c r="G32" s="19">
        <f>VLOOKUP(Table3[[#This Row],[Accident ID]],Date!$A$2:$I$2001,MATCH(Table3[[#Headers],[Hour]],Date!$A$1:$I$1,0),0)</f>
        <v>18</v>
      </c>
      <c r="H32" s="44" t="str">
        <f>IF(AND(Table3[[#This Row],[Hour]]&gt;=7, Table3[[#This Row],[Hour]]&lt;=10), "Peak", IF(AND(Table3[[#This Row],[Hour]]&gt;=16, Table3[[#This Row],[Hour]]&lt;=19), "Peak", "Off-Peak"))</f>
        <v>Peak</v>
      </c>
      <c r="I32" s="19" t="str">
        <f>VLOOKUP($C32,location,MATCH(Source!I$7,Location!$A$1:$D$1,0),0)</f>
        <v>Ahmedabad</v>
      </c>
      <c r="J32" s="19" t="str">
        <f>VLOOKUP($C32,location,MATCH(Source!J$7,Location!$A$1:$D$1,0),0)</f>
        <v>Residential Area</v>
      </c>
      <c r="K32" s="19" t="str">
        <f>VLOOKUP($C32,location,MATCH(Source!K$7,Location!$A$1:$D$1,0),0)</f>
        <v>Clear</v>
      </c>
      <c r="L32" s="20" t="str">
        <f>VLOOKUP($C32,vehicle,MATCH(L31,Vehicle!A25:E25,0),0)</f>
        <v>Truck</v>
      </c>
      <c r="M32" s="20" t="str">
        <f>VLOOKUP($C32,vehicle,MATCH(M$7,Vehicle!$A$1:$E$1,0),0)</f>
        <v>Brake Failure</v>
      </c>
      <c r="N32" s="20" t="str">
        <f>VLOOKUP($C32,vehicle,MATCH(N$7,Vehicle!$A$1:$E$1,0),0)</f>
        <v>Medium</v>
      </c>
      <c r="O32" s="21">
        <f>VLOOKUP($C32,vehicle,MATCH(O$7,Vehicle!$A$1:$E$1,0),0)</f>
        <v>2</v>
      </c>
      <c r="P32" s="21">
        <f>VLOOKUP($C32,driver,MATCH(P$7,Driver!$A$1:$E$1,0),0)</f>
        <v>43</v>
      </c>
      <c r="Q32" s="21" t="str">
        <f>VLOOKUP($C32,driver,MATCH(Q$7,Driver!$A$1:$E$1,0),0)</f>
        <v>Valid</v>
      </c>
      <c r="R32" s="21">
        <f>VLOOKUP($C32,driver,MATCH(R$7,Driver!$A$1:$E$1,0),0)</f>
        <v>9</v>
      </c>
      <c r="S32" s="21" t="str">
        <f>VLOOKUP($C32,driver,MATCH(S$7,Driver!$A$1:$E$1,0),0)</f>
        <v>Minor</v>
      </c>
      <c r="T32" s="21">
        <f>VLOOKUP($C32,Effects,MATCH(T$7, Effects!$A$1:$E$1, 0),0)</f>
        <v>52</v>
      </c>
      <c r="U32" s="22" t="str">
        <f>VLOOKUP($C32,Effects,MATCH(U$7, Effects!$A$1:$E$1, 0),0)</f>
        <v>Yes</v>
      </c>
      <c r="V32" s="22" t="str">
        <f>VLOOKUP($C32,Effects,MATCH(V$7, Effects!$A$1:$E$1, 0),0)</f>
        <v>Yes</v>
      </c>
      <c r="W32" s="22" t="str">
        <f>VLOOKUP($C32,Effects,MATCH(W$7, Effects!$A$1:$E$1, 0),0)</f>
        <v>None</v>
      </c>
    </row>
    <row r="33" spans="2:23" s="7" customFormat="1" ht="21" x14ac:dyDescent="0.4">
      <c r="B33" s="19">
        <v>26</v>
      </c>
      <c r="C33" s="19" t="s">
        <v>87</v>
      </c>
      <c r="D33" s="20">
        <f>VLOOKUP($C33, Date, MATCH(Source!D$7, Date!$A$1:$F$1, 0), FALSE)</f>
        <v>44781</v>
      </c>
      <c r="E33" s="40">
        <v>44781</v>
      </c>
      <c r="F33" s="22">
        <f>VLOOKUP($C33, Date, MATCH(Source!F$7, Date!$A$1:$F$1, 0), FALSE)</f>
        <v>1.7986111111111101</v>
      </c>
      <c r="G33" s="19">
        <f>VLOOKUP(Table3[[#This Row],[Accident ID]],Date!$A$2:$I$2001,MATCH(Table3[[#Headers],[Hour]],Date!$A$1:$I$1,0),0)</f>
        <v>19</v>
      </c>
      <c r="H33" s="44" t="str">
        <f>IF(AND(Table3[[#This Row],[Hour]]&gt;=7, Table3[[#This Row],[Hour]]&lt;=10), "Peak", IF(AND(Table3[[#This Row],[Hour]]&gt;=16, Table3[[#This Row],[Hour]]&lt;=19), "Peak", "Off-Peak"))</f>
        <v>Peak</v>
      </c>
      <c r="I33" s="19" t="str">
        <f>VLOOKUP($C33,location,MATCH(Source!I$7,Location!$A$1:$D$1,0),0)</f>
        <v>Ahmedabad</v>
      </c>
      <c r="J33" s="19" t="str">
        <f>VLOOKUP($C33,location,MATCH(Source!J$7,Location!$A$1:$D$1,0),0)</f>
        <v>City Road</v>
      </c>
      <c r="K33" s="19" t="str">
        <f>VLOOKUP($C33,location,MATCH(Source!K$7,Location!$A$1:$D$1,0),0)</f>
        <v>Clear</v>
      </c>
      <c r="L33" s="20" t="str">
        <f>VLOOKUP($C33,vehicle,MATCH(L32,Vehicle!A26:E26,0),0)</f>
        <v>Car</v>
      </c>
      <c r="M33" s="20" t="str">
        <f>VLOOKUP($C33,vehicle,MATCH(M$7,Vehicle!$A$1:$E$1,0),0)</f>
        <v>Signal Violation</v>
      </c>
      <c r="N33" s="20" t="str">
        <f>VLOOKUP($C33,vehicle,MATCH(N$7,Vehicle!$A$1:$E$1,0),0)</f>
        <v>Severe</v>
      </c>
      <c r="O33" s="21">
        <f>VLOOKUP($C33,vehicle,MATCH(O$7,Vehicle!$A$1:$E$1,0),0)</f>
        <v>4</v>
      </c>
      <c r="P33" s="21">
        <f>VLOOKUP($C33,driver,MATCH(P$7,Driver!$A$1:$E$1,0),0)</f>
        <v>30</v>
      </c>
      <c r="Q33" s="21" t="str">
        <f>VLOOKUP($C33,driver,MATCH(Q$7,Driver!$A$1:$E$1,0),0)</f>
        <v>Valid</v>
      </c>
      <c r="R33" s="21">
        <f>VLOOKUP($C33,driver,MATCH(R$7,Driver!$A$1:$E$1,0),0)</f>
        <v>2</v>
      </c>
      <c r="S33" s="21" t="str">
        <f>VLOOKUP($C33,driver,MATCH(S$7,Driver!$A$1:$E$1,0),0)</f>
        <v>Fatal</v>
      </c>
      <c r="T33" s="21">
        <f>VLOOKUP($C33,Effects,MATCH(T$7, Effects!$A$1:$E$1, 0),0)</f>
        <v>53</v>
      </c>
      <c r="U33" s="22" t="str">
        <f>VLOOKUP($C33,Effects,MATCH(U$7, Effects!$A$1:$E$1, 0),0)</f>
        <v>Yes</v>
      </c>
      <c r="V33" s="22" t="str">
        <f>VLOOKUP($C33,Effects,MATCH(V$7, Effects!$A$1:$E$1, 0),0)</f>
        <v>Yes</v>
      </c>
      <c r="W33" s="22" t="str">
        <f>VLOOKUP($C33,Effects,MATCH(W$7, Effects!$A$1:$E$1, 0),0)</f>
        <v>License Suspended</v>
      </c>
    </row>
    <row r="34" spans="2:23" s="7" customFormat="1" ht="21" x14ac:dyDescent="0.4">
      <c r="B34" s="19">
        <v>27</v>
      </c>
      <c r="C34" s="19" t="s">
        <v>88</v>
      </c>
      <c r="D34" s="20">
        <f>VLOOKUP($C34, Date, MATCH(Source!D$7, Date!$A$1:$F$1, 0), FALSE)</f>
        <v>45085</v>
      </c>
      <c r="E34" s="40">
        <v>45085</v>
      </c>
      <c r="F34" s="22">
        <f>VLOOKUP($C34, Date, MATCH(Source!F$7, Date!$A$1:$F$1, 0), FALSE)</f>
        <v>1.8402777777777799</v>
      </c>
      <c r="G34" s="19">
        <f>VLOOKUP(Table3[[#This Row],[Accident ID]],Date!$A$2:$I$2001,MATCH(Table3[[#Headers],[Hour]],Date!$A$1:$I$1,0),0)</f>
        <v>20</v>
      </c>
      <c r="H34" s="44" t="str">
        <f>IF(AND(Table3[[#This Row],[Hour]]&gt;=7, Table3[[#This Row],[Hour]]&lt;=10), "Peak", IF(AND(Table3[[#This Row],[Hour]]&gt;=16, Table3[[#This Row],[Hour]]&lt;=19), "Peak", "Off-Peak"))</f>
        <v>Off-Peak</v>
      </c>
      <c r="I34" s="19" t="str">
        <f>VLOOKUP($C34,location,MATCH(Source!I$7,Location!$A$1:$D$1,0),0)</f>
        <v>Chennai</v>
      </c>
      <c r="J34" s="19" t="str">
        <f>VLOOKUP($C34,location,MATCH(Source!J$7,Location!$A$1:$D$1,0),0)</f>
        <v>Residential Area</v>
      </c>
      <c r="K34" s="19" t="str">
        <f>VLOOKUP($C34,location,MATCH(Source!K$7,Location!$A$1:$D$1,0),0)</f>
        <v>Rainy</v>
      </c>
      <c r="L34" s="20" t="str">
        <f>VLOOKUP($C34,vehicle,MATCH(L33,Vehicle!A27:E27,0),0)</f>
        <v>Car</v>
      </c>
      <c r="M34" s="20" t="str">
        <f>VLOOKUP($C34,vehicle,MATCH(M$7,Vehicle!$A$1:$E$1,0),0)</f>
        <v>Brake Failure</v>
      </c>
      <c r="N34" s="20" t="str">
        <f>VLOOKUP($C34,vehicle,MATCH(N$7,Vehicle!$A$1:$E$1,0),0)</f>
        <v>Medium</v>
      </c>
      <c r="O34" s="21">
        <f>VLOOKUP($C34,vehicle,MATCH(O$7,Vehicle!$A$1:$E$1,0),0)</f>
        <v>3</v>
      </c>
      <c r="P34" s="21">
        <f>VLOOKUP($C34,driver,MATCH(P$7,Driver!$A$1:$E$1,0),0)</f>
        <v>60</v>
      </c>
      <c r="Q34" s="21" t="str">
        <f>VLOOKUP($C34,driver,MATCH(Q$7,Driver!$A$1:$E$1,0),0)</f>
        <v>Suspended</v>
      </c>
      <c r="R34" s="21">
        <f>VLOOKUP($C34,driver,MATCH(R$7,Driver!$A$1:$E$1,0),0)</f>
        <v>8</v>
      </c>
      <c r="S34" s="21" t="str">
        <f>VLOOKUP($C34,driver,MATCH(S$7,Driver!$A$1:$E$1,0),0)</f>
        <v>Moderate</v>
      </c>
      <c r="T34" s="21">
        <f>VLOOKUP($C34,Effects,MATCH(T$7, Effects!$A$1:$E$1, 0),0)</f>
        <v>22</v>
      </c>
      <c r="U34" s="22" t="str">
        <f>VLOOKUP($C34,Effects,MATCH(U$7, Effects!$A$1:$E$1, 0),0)</f>
        <v>No</v>
      </c>
      <c r="V34" s="22" t="str">
        <f>VLOOKUP($C34,Effects,MATCH(V$7, Effects!$A$1:$E$1, 0),0)</f>
        <v>Yes</v>
      </c>
      <c r="W34" s="22" t="str">
        <f>VLOOKUP($C34,Effects,MATCH(W$7, Effects!$A$1:$E$1, 0),0)</f>
        <v>Arrest Made</v>
      </c>
    </row>
    <row r="35" spans="2:23" s="7" customFormat="1" ht="21" x14ac:dyDescent="0.4">
      <c r="B35" s="19">
        <v>28</v>
      </c>
      <c r="C35" s="19" t="s">
        <v>89</v>
      </c>
      <c r="D35" s="20">
        <f>VLOOKUP($C35, Date, MATCH(Source!D$7, Date!$A$1:$F$1, 0), FALSE)</f>
        <v>45474</v>
      </c>
      <c r="E35" s="40">
        <v>45474</v>
      </c>
      <c r="F35" s="22">
        <f>VLOOKUP($C35, Date, MATCH(Source!F$7, Date!$A$1:$F$1, 0), FALSE)</f>
        <v>1.88194444444444</v>
      </c>
      <c r="G35" s="19">
        <f>VLOOKUP(Table3[[#This Row],[Accident ID]],Date!$A$2:$I$2001,MATCH(Table3[[#Headers],[Hour]],Date!$A$1:$I$1,0),0)</f>
        <v>21</v>
      </c>
      <c r="H35" s="44" t="str">
        <f>IF(AND(Table3[[#This Row],[Hour]]&gt;=7, Table3[[#This Row],[Hour]]&lt;=10), "Peak", IF(AND(Table3[[#This Row],[Hour]]&gt;=16, Table3[[#This Row],[Hour]]&lt;=19), "Peak", "Off-Peak"))</f>
        <v>Off-Peak</v>
      </c>
      <c r="I35" s="19" t="str">
        <f>VLOOKUP($C35,location,MATCH(Source!I$7,Location!$A$1:$D$1,0),0)</f>
        <v>Ahmedabad</v>
      </c>
      <c r="J35" s="19" t="str">
        <f>VLOOKUP($C35,location,MATCH(Source!J$7,Location!$A$1:$D$1,0),0)</f>
        <v>Expressway</v>
      </c>
      <c r="K35" s="19" t="str">
        <f>VLOOKUP($C35,location,MATCH(Source!K$7,Location!$A$1:$D$1,0),0)</f>
        <v>Foggy</v>
      </c>
      <c r="L35" s="20" t="str">
        <f>VLOOKUP($C35,vehicle,MATCH(L34,Vehicle!A28:E28,0),0)</f>
        <v>Car</v>
      </c>
      <c r="M35" s="20" t="str">
        <f>VLOOKUP($C35,vehicle,MATCH(M$7,Vehicle!$A$1:$E$1,0),0)</f>
        <v>Brake Failure</v>
      </c>
      <c r="N35" s="20" t="str">
        <f>VLOOKUP($C35,vehicle,MATCH(N$7,Vehicle!$A$1:$E$1,0),0)</f>
        <v>Low</v>
      </c>
      <c r="O35" s="21">
        <f>VLOOKUP($C35,vehicle,MATCH(O$7,Vehicle!$A$1:$E$1,0),0)</f>
        <v>5</v>
      </c>
      <c r="P35" s="21">
        <f>VLOOKUP($C35,driver,MATCH(P$7,Driver!$A$1:$E$1,0),0)</f>
        <v>32</v>
      </c>
      <c r="Q35" s="21" t="str">
        <f>VLOOKUP($C35,driver,MATCH(Q$7,Driver!$A$1:$E$1,0),0)</f>
        <v>Valid</v>
      </c>
      <c r="R35" s="21">
        <f>VLOOKUP($C35,driver,MATCH(R$7,Driver!$A$1:$E$1,0),0)</f>
        <v>6</v>
      </c>
      <c r="S35" s="21" t="str">
        <f>VLOOKUP($C35,driver,MATCH(S$7,Driver!$A$1:$E$1,0),0)</f>
        <v>Moderate</v>
      </c>
      <c r="T35" s="21">
        <f>VLOOKUP($C35,Effects,MATCH(T$7, Effects!$A$1:$E$1, 0),0)</f>
        <v>39</v>
      </c>
      <c r="U35" s="22" t="str">
        <f>VLOOKUP($C35,Effects,MATCH(U$7, Effects!$A$1:$E$1, 0),0)</f>
        <v>No</v>
      </c>
      <c r="V35" s="22" t="str">
        <f>VLOOKUP($C35,Effects,MATCH(V$7, Effects!$A$1:$E$1, 0),0)</f>
        <v>Yes</v>
      </c>
      <c r="W35" s="22" t="str">
        <f>VLOOKUP($C35,Effects,MATCH(W$7, Effects!$A$1:$E$1, 0),0)</f>
        <v>License Suspended</v>
      </c>
    </row>
    <row r="36" spans="2:23" s="7" customFormat="1" ht="21" x14ac:dyDescent="0.4">
      <c r="B36" s="19">
        <v>29</v>
      </c>
      <c r="C36" s="19" t="s">
        <v>90</v>
      </c>
      <c r="D36" s="20">
        <f>VLOOKUP($C36, Date, MATCH(Source!D$7, Date!$A$1:$F$1, 0), FALSE)</f>
        <v>44649</v>
      </c>
      <c r="E36" s="40">
        <v>44649</v>
      </c>
      <c r="F36" s="22">
        <f>VLOOKUP($C36, Date, MATCH(Source!F$7, Date!$A$1:$F$1, 0), FALSE)</f>
        <v>1.9236111111111101</v>
      </c>
      <c r="G36" s="19">
        <f>VLOOKUP(Table3[[#This Row],[Accident ID]],Date!$A$2:$I$2001,MATCH(Table3[[#Headers],[Hour]],Date!$A$1:$I$1,0),0)</f>
        <v>22</v>
      </c>
      <c r="H36" s="44" t="str">
        <f>IF(AND(Table3[[#This Row],[Hour]]&gt;=7, Table3[[#This Row],[Hour]]&lt;=10), "Peak", IF(AND(Table3[[#This Row],[Hour]]&gt;=16, Table3[[#This Row],[Hour]]&lt;=19), "Peak", "Off-Peak"))</f>
        <v>Off-Peak</v>
      </c>
      <c r="I36" s="19" t="str">
        <f>VLOOKUP($C36,location,MATCH(Source!I$7,Location!$A$1:$D$1,0),0)</f>
        <v>Bangalore</v>
      </c>
      <c r="J36" s="19" t="str">
        <f>VLOOKUP($C36,location,MATCH(Source!J$7,Location!$A$1:$D$1,0),0)</f>
        <v>Expressway</v>
      </c>
      <c r="K36" s="19" t="str">
        <f>VLOOKUP($C36,location,MATCH(Source!K$7,Location!$A$1:$D$1,0),0)</f>
        <v>Clear</v>
      </c>
      <c r="L36" s="20" t="str">
        <f>VLOOKUP($C36,vehicle,MATCH(L35,Vehicle!A29:E29,0),0)</f>
        <v>Bike</v>
      </c>
      <c r="M36" s="20" t="str">
        <f>VLOOKUP($C36,vehicle,MATCH(M$7,Vehicle!$A$1:$E$1,0),0)</f>
        <v>Brake Failure</v>
      </c>
      <c r="N36" s="20" t="str">
        <f>VLOOKUP($C36,vehicle,MATCH(N$7,Vehicle!$A$1:$E$1,0),0)</f>
        <v>High</v>
      </c>
      <c r="O36" s="21">
        <f>VLOOKUP($C36,vehicle,MATCH(O$7,Vehicle!$A$1:$E$1,0),0)</f>
        <v>1</v>
      </c>
      <c r="P36" s="21">
        <f>VLOOKUP($C36,driver,MATCH(P$7,Driver!$A$1:$E$1,0),0)</f>
        <v>47</v>
      </c>
      <c r="Q36" s="21" t="str">
        <f>VLOOKUP($C36,driver,MATCH(Q$7,Driver!$A$1:$E$1,0),0)</f>
        <v>Expired</v>
      </c>
      <c r="R36" s="21">
        <f>VLOOKUP($C36,driver,MATCH(R$7,Driver!$A$1:$E$1,0),0)</f>
        <v>2</v>
      </c>
      <c r="S36" s="21" t="str">
        <f>VLOOKUP($C36,driver,MATCH(S$7,Driver!$A$1:$E$1,0),0)</f>
        <v>Minor</v>
      </c>
      <c r="T36" s="21">
        <f>VLOOKUP($C36,Effects,MATCH(T$7, Effects!$A$1:$E$1, 0),0)</f>
        <v>25</v>
      </c>
      <c r="U36" s="22" t="str">
        <f>VLOOKUP($C36,Effects,MATCH(U$7, Effects!$A$1:$E$1, 0),0)</f>
        <v>No</v>
      </c>
      <c r="V36" s="22" t="str">
        <f>VLOOKUP($C36,Effects,MATCH(V$7, Effects!$A$1:$E$1, 0),0)</f>
        <v>Yes</v>
      </c>
      <c r="W36" s="22" t="str">
        <f>VLOOKUP($C36,Effects,MATCH(W$7, Effects!$A$1:$E$1, 0),0)</f>
        <v>Fine Issued</v>
      </c>
    </row>
    <row r="37" spans="2:23" s="7" customFormat="1" ht="21" x14ac:dyDescent="0.4">
      <c r="B37" s="19">
        <v>30</v>
      </c>
      <c r="C37" s="19" t="s">
        <v>91</v>
      </c>
      <c r="D37" s="20">
        <f>VLOOKUP($C37, Date, MATCH(Source!D$7, Date!$A$1:$F$1, 0), FALSE)</f>
        <v>44581</v>
      </c>
      <c r="E37" s="40">
        <v>44581</v>
      </c>
      <c r="F37" s="22">
        <f>VLOOKUP($C37, Date, MATCH(Source!F$7, Date!$A$1:$F$1, 0), FALSE)</f>
        <v>1.9652777777777799</v>
      </c>
      <c r="G37" s="19">
        <f>VLOOKUP(Table3[[#This Row],[Accident ID]],Date!$A$2:$I$2001,MATCH(Table3[[#Headers],[Hour]],Date!$A$1:$I$1,0),0)</f>
        <v>23</v>
      </c>
      <c r="H37" s="44" t="str">
        <f>IF(AND(Table3[[#This Row],[Hour]]&gt;=7, Table3[[#This Row],[Hour]]&lt;=10), "Peak", IF(AND(Table3[[#This Row],[Hour]]&gt;=16, Table3[[#This Row],[Hour]]&lt;=19), "Peak", "Off-Peak"))</f>
        <v>Off-Peak</v>
      </c>
      <c r="I37" s="19" t="str">
        <f>VLOOKUP($C37,location,MATCH(Source!I$7,Location!$A$1:$D$1,0),0)</f>
        <v>Bangalore</v>
      </c>
      <c r="J37" s="19" t="str">
        <f>VLOOKUP($C37,location,MATCH(Source!J$7,Location!$A$1:$D$1,0),0)</f>
        <v>Expressway</v>
      </c>
      <c r="K37" s="19" t="str">
        <f>VLOOKUP($C37,location,MATCH(Source!K$7,Location!$A$1:$D$1,0),0)</f>
        <v>Snowy</v>
      </c>
      <c r="L37" s="20" t="str">
        <f>VLOOKUP($C37,vehicle,MATCH(L36,Vehicle!A30:E30,0),0)</f>
        <v>Bus</v>
      </c>
      <c r="M37" s="20" t="str">
        <f>VLOOKUP($C37,vehicle,MATCH(M$7,Vehicle!$A$1:$E$1,0),0)</f>
        <v>Drunk Driving</v>
      </c>
      <c r="N37" s="20" t="str">
        <f>VLOOKUP($C37,vehicle,MATCH(N$7,Vehicle!$A$1:$E$1,0),0)</f>
        <v>Severe</v>
      </c>
      <c r="O37" s="21">
        <f>VLOOKUP($C37,vehicle,MATCH(O$7,Vehicle!$A$1:$E$1,0),0)</f>
        <v>1</v>
      </c>
      <c r="P37" s="21">
        <f>VLOOKUP($C37,driver,MATCH(P$7,Driver!$A$1:$E$1,0),0)</f>
        <v>56</v>
      </c>
      <c r="Q37" s="21" t="str">
        <f>VLOOKUP($C37,driver,MATCH(Q$7,Driver!$A$1:$E$1,0),0)</f>
        <v>Expired</v>
      </c>
      <c r="R37" s="21">
        <f>VLOOKUP($C37,driver,MATCH(R$7,Driver!$A$1:$E$1,0),0)</f>
        <v>7</v>
      </c>
      <c r="S37" s="21" t="str">
        <f>VLOOKUP($C37,driver,MATCH(S$7,Driver!$A$1:$E$1,0),0)</f>
        <v>Moderate</v>
      </c>
      <c r="T37" s="21">
        <f>VLOOKUP($C37,Effects,MATCH(T$7, Effects!$A$1:$E$1, 0),0)</f>
        <v>38</v>
      </c>
      <c r="U37" s="22" t="str">
        <f>VLOOKUP($C37,Effects,MATCH(U$7, Effects!$A$1:$E$1, 0),0)</f>
        <v>No</v>
      </c>
      <c r="V37" s="22" t="str">
        <f>VLOOKUP($C37,Effects,MATCH(V$7, Effects!$A$1:$E$1, 0),0)</f>
        <v>Yes</v>
      </c>
      <c r="W37" s="22" t="str">
        <f>VLOOKUP($C37,Effects,MATCH(W$7, Effects!$A$1:$E$1, 0),0)</f>
        <v>None</v>
      </c>
    </row>
    <row r="38" spans="2:23" s="7" customFormat="1" ht="21" x14ac:dyDescent="0.4">
      <c r="B38" s="19">
        <v>31</v>
      </c>
      <c r="C38" s="19" t="s">
        <v>93</v>
      </c>
      <c r="D38" s="20">
        <f>VLOOKUP($C38, Date, MATCH(Source!D$7, Date!$A$1:$F$1, 0), FALSE)</f>
        <v>44184</v>
      </c>
      <c r="E38" s="40">
        <v>44184</v>
      </c>
      <c r="F38" s="22">
        <f>VLOOKUP($C38, Date, MATCH(Source!F$7, Date!$A$1:$F$1, 0), FALSE)</f>
        <v>2.0069444444444402</v>
      </c>
      <c r="G38" s="19">
        <f>VLOOKUP(Table3[[#This Row],[Accident ID]],Date!$A$2:$I$2001,MATCH(Table3[[#Headers],[Hour]],Date!$A$1:$I$1,0),0)</f>
        <v>0</v>
      </c>
      <c r="H38" s="44" t="str">
        <f>IF(AND(Table3[[#This Row],[Hour]]&gt;=7, Table3[[#This Row],[Hour]]&lt;=10), "Peak", IF(AND(Table3[[#This Row],[Hour]]&gt;=16, Table3[[#This Row],[Hour]]&lt;=19), "Peak", "Off-Peak"))</f>
        <v>Off-Peak</v>
      </c>
      <c r="I38" s="19" t="str">
        <f>VLOOKUP($C38,location,MATCH(Source!I$7,Location!$A$1:$D$1,0),0)</f>
        <v>Mumbai</v>
      </c>
      <c r="J38" s="19" t="str">
        <f>VLOOKUP($C38,location,MATCH(Source!J$7,Location!$A$1:$D$1,0),0)</f>
        <v>Rural Road</v>
      </c>
      <c r="K38" s="19" t="str">
        <f>VLOOKUP($C38,location,MATCH(Source!K$7,Location!$A$1:$D$1,0),0)</f>
        <v>Clear</v>
      </c>
      <c r="L38" s="20" t="str">
        <f>VLOOKUP($C38,vehicle,MATCH(L37,Vehicle!A31:E31,0),0)</f>
        <v>Auto</v>
      </c>
      <c r="M38" s="20" t="str">
        <f>VLOOKUP($C38,vehicle,MATCH(M$7,Vehicle!$A$1:$E$1,0),0)</f>
        <v>Drunk Driving</v>
      </c>
      <c r="N38" s="20" t="str">
        <f>VLOOKUP($C38,vehicle,MATCH(N$7,Vehicle!$A$1:$E$1,0),0)</f>
        <v>Low</v>
      </c>
      <c r="O38" s="21">
        <f>VLOOKUP($C38,vehicle,MATCH(O$7,Vehicle!$A$1:$E$1,0),0)</f>
        <v>5</v>
      </c>
      <c r="P38" s="21">
        <f>VLOOKUP($C38,driver,MATCH(P$7,Driver!$A$1:$E$1,0),0)</f>
        <v>35</v>
      </c>
      <c r="Q38" s="21" t="str">
        <f>VLOOKUP($C38,driver,MATCH(Q$7,Driver!$A$1:$E$1,0),0)</f>
        <v>Suspended</v>
      </c>
      <c r="R38" s="21">
        <f>VLOOKUP($C38,driver,MATCH(R$7,Driver!$A$1:$E$1,0),0)</f>
        <v>0</v>
      </c>
      <c r="S38" s="21" t="str">
        <f>VLOOKUP($C38,driver,MATCH(S$7,Driver!$A$1:$E$1,0),0)</f>
        <v>Moderate</v>
      </c>
      <c r="T38" s="21">
        <f>VLOOKUP($C38,Effects,MATCH(T$7, Effects!$A$1:$E$1, 0),0)</f>
        <v>22</v>
      </c>
      <c r="U38" s="22" t="str">
        <f>VLOOKUP($C38,Effects,MATCH(U$7, Effects!$A$1:$E$1, 0),0)</f>
        <v>Yes</v>
      </c>
      <c r="V38" s="22" t="str">
        <f>VLOOKUP($C38,Effects,MATCH(V$7, Effects!$A$1:$E$1, 0),0)</f>
        <v>Yes</v>
      </c>
      <c r="W38" s="22" t="str">
        <f>VLOOKUP($C38,Effects,MATCH(W$7, Effects!$A$1:$E$1, 0),0)</f>
        <v>Fine Issued</v>
      </c>
    </row>
    <row r="39" spans="2:23" s="7" customFormat="1" ht="21" x14ac:dyDescent="0.4">
      <c r="B39" s="19">
        <v>32</v>
      </c>
      <c r="C39" s="19" t="s">
        <v>94</v>
      </c>
      <c r="D39" s="20">
        <f>VLOOKUP($C39, Date, MATCH(Source!D$7, Date!$A$1:$F$1, 0), FALSE)</f>
        <v>44166</v>
      </c>
      <c r="E39" s="40">
        <v>44166</v>
      </c>
      <c r="F39" s="22">
        <f>VLOOKUP($C39, Date, MATCH(Source!F$7, Date!$A$1:$F$1, 0), FALSE)</f>
        <v>2.0486111111111098</v>
      </c>
      <c r="G39" s="19">
        <f>VLOOKUP(Table3[[#This Row],[Accident ID]],Date!$A$2:$I$2001,MATCH(Table3[[#Headers],[Hour]],Date!$A$1:$I$1,0),0)</f>
        <v>1</v>
      </c>
      <c r="H39" s="44" t="str">
        <f>IF(AND(Table3[[#This Row],[Hour]]&gt;=7, Table3[[#This Row],[Hour]]&lt;=10), "Peak", IF(AND(Table3[[#This Row],[Hour]]&gt;=16, Table3[[#This Row],[Hour]]&lt;=19), "Peak", "Off-Peak"))</f>
        <v>Off-Peak</v>
      </c>
      <c r="I39" s="19" t="str">
        <f>VLOOKUP($C39,location,MATCH(Source!I$7,Location!$A$1:$D$1,0),0)</f>
        <v>Mumbai</v>
      </c>
      <c r="J39" s="19" t="str">
        <f>VLOOKUP($C39,location,MATCH(Source!J$7,Location!$A$1:$D$1,0),0)</f>
        <v>Highway</v>
      </c>
      <c r="K39" s="19" t="str">
        <f>VLOOKUP($C39,location,MATCH(Source!K$7,Location!$A$1:$D$1,0),0)</f>
        <v>Foggy</v>
      </c>
      <c r="L39" s="20" t="str">
        <f>VLOOKUP($C39,vehicle,MATCH(L38,Vehicle!A32:E32,0),0)</f>
        <v>Bicycle</v>
      </c>
      <c r="M39" s="20" t="str">
        <f>VLOOKUP($C39,vehicle,MATCH(M$7,Vehicle!$A$1:$E$1,0),0)</f>
        <v>Weather Conditions</v>
      </c>
      <c r="N39" s="20" t="str">
        <f>VLOOKUP($C39,vehicle,MATCH(N$7,Vehicle!$A$1:$E$1,0),0)</f>
        <v>Medium</v>
      </c>
      <c r="O39" s="21">
        <f>VLOOKUP($C39,vehicle,MATCH(O$7,Vehicle!$A$1:$E$1,0),0)</f>
        <v>3</v>
      </c>
      <c r="P39" s="21">
        <f>VLOOKUP($C39,driver,MATCH(P$7,Driver!$A$1:$E$1,0),0)</f>
        <v>75</v>
      </c>
      <c r="Q39" s="21" t="str">
        <f>VLOOKUP($C39,driver,MATCH(Q$7,Driver!$A$1:$E$1,0),0)</f>
        <v>Suspended</v>
      </c>
      <c r="R39" s="21">
        <f>VLOOKUP($C39,driver,MATCH(R$7,Driver!$A$1:$E$1,0),0)</f>
        <v>3</v>
      </c>
      <c r="S39" s="21" t="str">
        <f>VLOOKUP($C39,driver,MATCH(S$7,Driver!$A$1:$E$1,0),0)</f>
        <v>Minor</v>
      </c>
      <c r="T39" s="21">
        <f>VLOOKUP($C39,Effects,MATCH(T$7, Effects!$A$1:$E$1, 0),0)</f>
        <v>20</v>
      </c>
      <c r="U39" s="22" t="str">
        <f>VLOOKUP($C39,Effects,MATCH(U$7, Effects!$A$1:$E$1, 0),0)</f>
        <v>Yes</v>
      </c>
      <c r="V39" s="22" t="str">
        <f>VLOOKUP($C39,Effects,MATCH(V$7, Effects!$A$1:$E$1, 0),0)</f>
        <v>No</v>
      </c>
      <c r="W39" s="22" t="str">
        <f>VLOOKUP($C39,Effects,MATCH(W$7, Effects!$A$1:$E$1, 0),0)</f>
        <v>None</v>
      </c>
    </row>
    <row r="40" spans="2:23" s="7" customFormat="1" ht="21" x14ac:dyDescent="0.4">
      <c r="B40" s="19">
        <v>33</v>
      </c>
      <c r="C40" s="19" t="s">
        <v>95</v>
      </c>
      <c r="D40" s="20">
        <f>VLOOKUP($C40, Date, MATCH(Source!D$7, Date!$A$1:$F$1, 0), FALSE)</f>
        <v>44388</v>
      </c>
      <c r="E40" s="40">
        <v>44388</v>
      </c>
      <c r="F40" s="22">
        <f>VLOOKUP($C40, Date, MATCH(Source!F$7, Date!$A$1:$F$1, 0), FALSE)</f>
        <v>2.0902777777777799</v>
      </c>
      <c r="G40" s="19">
        <f>VLOOKUP(Table3[[#This Row],[Accident ID]],Date!$A$2:$I$2001,MATCH(Table3[[#Headers],[Hour]],Date!$A$1:$I$1,0),0)</f>
        <v>2</v>
      </c>
      <c r="H40" s="44" t="str">
        <f>IF(AND(Table3[[#This Row],[Hour]]&gt;=7, Table3[[#This Row],[Hour]]&lt;=10), "Peak", IF(AND(Table3[[#This Row],[Hour]]&gt;=16, Table3[[#This Row],[Hour]]&lt;=19), "Peak", "Off-Peak"))</f>
        <v>Off-Peak</v>
      </c>
      <c r="I40" s="19" t="str">
        <f>VLOOKUP($C40,location,MATCH(Source!I$7,Location!$A$1:$D$1,0),0)</f>
        <v>Ahmedabad</v>
      </c>
      <c r="J40" s="19" t="str">
        <f>VLOOKUP($C40,location,MATCH(Source!J$7,Location!$A$1:$D$1,0),0)</f>
        <v>Highway</v>
      </c>
      <c r="K40" s="19" t="str">
        <f>VLOOKUP($C40,location,MATCH(Source!K$7,Location!$A$1:$D$1,0),0)</f>
        <v>Snowy</v>
      </c>
      <c r="L40" s="20" t="str">
        <f>VLOOKUP($C40,vehicle,MATCH(L39,Vehicle!A33:E33,0),0)</f>
        <v>Truck</v>
      </c>
      <c r="M40" s="20" t="str">
        <f>VLOOKUP($C40,vehicle,MATCH(M$7,Vehicle!$A$1:$E$1,0),0)</f>
        <v>Pedestrian Crossing</v>
      </c>
      <c r="N40" s="20" t="str">
        <f>VLOOKUP($C40,vehicle,MATCH(N$7,Vehicle!$A$1:$E$1,0),0)</f>
        <v>Severe</v>
      </c>
      <c r="O40" s="21">
        <f>VLOOKUP($C40,vehicle,MATCH(O$7,Vehicle!$A$1:$E$1,0),0)</f>
        <v>5</v>
      </c>
      <c r="P40" s="21">
        <f>VLOOKUP($C40,driver,MATCH(P$7,Driver!$A$1:$E$1,0),0)</f>
        <v>18</v>
      </c>
      <c r="Q40" s="21" t="str">
        <f>VLOOKUP($C40,driver,MATCH(Q$7,Driver!$A$1:$E$1,0),0)</f>
        <v>Suspended</v>
      </c>
      <c r="R40" s="21">
        <f>VLOOKUP($C40,driver,MATCH(R$7,Driver!$A$1:$E$1,0),0)</f>
        <v>4</v>
      </c>
      <c r="S40" s="21" t="str">
        <f>VLOOKUP($C40,driver,MATCH(S$7,Driver!$A$1:$E$1,0),0)</f>
        <v>Minor</v>
      </c>
      <c r="T40" s="21">
        <f>VLOOKUP($C40,Effects,MATCH(T$7, Effects!$A$1:$E$1, 0),0)</f>
        <v>20</v>
      </c>
      <c r="U40" s="22" t="str">
        <f>VLOOKUP($C40,Effects,MATCH(U$7, Effects!$A$1:$E$1, 0),0)</f>
        <v>No</v>
      </c>
      <c r="V40" s="22" t="str">
        <f>VLOOKUP($C40,Effects,MATCH(V$7, Effects!$A$1:$E$1, 0),0)</f>
        <v>No</v>
      </c>
      <c r="W40" s="22" t="str">
        <f>VLOOKUP($C40,Effects,MATCH(W$7, Effects!$A$1:$E$1, 0),0)</f>
        <v>License Suspended</v>
      </c>
    </row>
    <row r="41" spans="2:23" s="7" customFormat="1" ht="21" x14ac:dyDescent="0.4">
      <c r="B41" s="19">
        <v>34</v>
      </c>
      <c r="C41" s="19" t="s">
        <v>96</v>
      </c>
      <c r="D41" s="20">
        <f>VLOOKUP($C41, Date, MATCH(Source!D$7, Date!$A$1:$F$1, 0), FALSE)</f>
        <v>45232</v>
      </c>
      <c r="E41" s="40">
        <v>45232</v>
      </c>
      <c r="F41" s="22">
        <f>VLOOKUP($C41, Date, MATCH(Source!F$7, Date!$A$1:$F$1, 0), FALSE)</f>
        <v>2.1319444444444402</v>
      </c>
      <c r="G41" s="19">
        <f>VLOOKUP(Table3[[#This Row],[Accident ID]],Date!$A$2:$I$2001,MATCH(Table3[[#Headers],[Hour]],Date!$A$1:$I$1,0),0)</f>
        <v>3</v>
      </c>
      <c r="H41" s="44" t="str">
        <f>IF(AND(Table3[[#This Row],[Hour]]&gt;=7, Table3[[#This Row],[Hour]]&lt;=10), "Peak", IF(AND(Table3[[#This Row],[Hour]]&gt;=16, Table3[[#This Row],[Hour]]&lt;=19), "Peak", "Off-Peak"))</f>
        <v>Off-Peak</v>
      </c>
      <c r="I41" s="19" t="str">
        <f>VLOOKUP($C41,location,MATCH(Source!I$7,Location!$A$1:$D$1,0),0)</f>
        <v>Ahmedabad</v>
      </c>
      <c r="J41" s="19" t="str">
        <f>VLOOKUP($C41,location,MATCH(Source!J$7,Location!$A$1:$D$1,0),0)</f>
        <v>Expressway</v>
      </c>
      <c r="K41" s="19" t="str">
        <f>VLOOKUP($C41,location,MATCH(Source!K$7,Location!$A$1:$D$1,0),0)</f>
        <v>Foggy</v>
      </c>
      <c r="L41" s="20" t="str">
        <f>VLOOKUP($C41,vehicle,MATCH(L40,Vehicle!A34:E34,0),0)</f>
        <v>Pedestrian</v>
      </c>
      <c r="M41" s="20" t="str">
        <f>VLOOKUP($C41,vehicle,MATCH(M$7,Vehicle!$A$1:$E$1,0),0)</f>
        <v>Over Speeding</v>
      </c>
      <c r="N41" s="20" t="str">
        <f>VLOOKUP($C41,vehicle,MATCH(N$7,Vehicle!$A$1:$E$1,0),0)</f>
        <v>High</v>
      </c>
      <c r="O41" s="21">
        <f>VLOOKUP($C41,vehicle,MATCH(O$7,Vehicle!$A$1:$E$1,0),0)</f>
        <v>4</v>
      </c>
      <c r="P41" s="21">
        <f>VLOOKUP($C41,driver,MATCH(P$7,Driver!$A$1:$E$1,0),0)</f>
        <v>32</v>
      </c>
      <c r="Q41" s="21" t="str">
        <f>VLOOKUP($C41,driver,MATCH(Q$7,Driver!$A$1:$E$1,0),0)</f>
        <v>Suspended</v>
      </c>
      <c r="R41" s="21">
        <f>VLOOKUP($C41,driver,MATCH(R$7,Driver!$A$1:$E$1,0),0)</f>
        <v>0</v>
      </c>
      <c r="S41" s="21" t="str">
        <f>VLOOKUP($C41,driver,MATCH(S$7,Driver!$A$1:$E$1,0),0)</f>
        <v>Minor</v>
      </c>
      <c r="T41" s="21">
        <f>VLOOKUP($C41,Effects,MATCH(T$7, Effects!$A$1:$E$1, 0),0)</f>
        <v>11</v>
      </c>
      <c r="U41" s="22" t="str">
        <f>VLOOKUP($C41,Effects,MATCH(U$7, Effects!$A$1:$E$1, 0),0)</f>
        <v>Yes</v>
      </c>
      <c r="V41" s="22" t="str">
        <f>VLOOKUP($C41,Effects,MATCH(V$7, Effects!$A$1:$E$1, 0),0)</f>
        <v>Yes</v>
      </c>
      <c r="W41" s="22" t="str">
        <f>VLOOKUP($C41,Effects,MATCH(W$7, Effects!$A$1:$E$1, 0),0)</f>
        <v>None</v>
      </c>
    </row>
    <row r="42" spans="2:23" s="7" customFormat="1" ht="21" x14ac:dyDescent="0.4">
      <c r="B42" s="19">
        <v>35</v>
      </c>
      <c r="C42" s="19" t="s">
        <v>97</v>
      </c>
      <c r="D42" s="20">
        <f>VLOOKUP($C42, Date, MATCH(Source!D$7, Date!$A$1:$F$1, 0), FALSE)</f>
        <v>44722</v>
      </c>
      <c r="E42" s="40">
        <v>44722</v>
      </c>
      <c r="F42" s="22">
        <f>VLOOKUP($C42, Date, MATCH(Source!F$7, Date!$A$1:$F$1, 0), FALSE)</f>
        <v>2.1736111111111098</v>
      </c>
      <c r="G42" s="19">
        <f>VLOOKUP(Table3[[#This Row],[Accident ID]],Date!$A$2:$I$2001,MATCH(Table3[[#Headers],[Hour]],Date!$A$1:$I$1,0),0)</f>
        <v>4</v>
      </c>
      <c r="H42" s="44" t="str">
        <f>IF(AND(Table3[[#This Row],[Hour]]&gt;=7, Table3[[#This Row],[Hour]]&lt;=10), "Peak", IF(AND(Table3[[#This Row],[Hour]]&gt;=16, Table3[[#This Row],[Hour]]&lt;=19), "Peak", "Off-Peak"))</f>
        <v>Off-Peak</v>
      </c>
      <c r="I42" s="19" t="str">
        <f>VLOOKUP($C42,location,MATCH(Source!I$7,Location!$A$1:$D$1,0),0)</f>
        <v>Kolkata</v>
      </c>
      <c r="J42" s="19" t="str">
        <f>VLOOKUP($C42,location,MATCH(Source!J$7,Location!$A$1:$D$1,0),0)</f>
        <v>Rural Road</v>
      </c>
      <c r="K42" s="19" t="str">
        <f>VLOOKUP($C42,location,MATCH(Source!K$7,Location!$A$1:$D$1,0),0)</f>
        <v>Foggy</v>
      </c>
      <c r="L42" s="20" t="str">
        <f>VLOOKUP($C42,vehicle,MATCH(L41,Vehicle!A35:E35,0),0)</f>
        <v>Car</v>
      </c>
      <c r="M42" s="20" t="str">
        <f>VLOOKUP($C42,vehicle,MATCH(M$7,Vehicle!$A$1:$E$1,0),0)</f>
        <v>Reckless Driving</v>
      </c>
      <c r="N42" s="20" t="str">
        <f>VLOOKUP($C42,vehicle,MATCH(N$7,Vehicle!$A$1:$E$1,0),0)</f>
        <v>Severe</v>
      </c>
      <c r="O42" s="21">
        <f>VLOOKUP($C42,vehicle,MATCH(O$7,Vehicle!$A$1:$E$1,0),0)</f>
        <v>4</v>
      </c>
      <c r="P42" s="21">
        <f>VLOOKUP($C42,driver,MATCH(P$7,Driver!$A$1:$E$1,0),0)</f>
        <v>23</v>
      </c>
      <c r="Q42" s="21" t="str">
        <f>VLOOKUP($C42,driver,MATCH(Q$7,Driver!$A$1:$E$1,0),0)</f>
        <v>Suspended</v>
      </c>
      <c r="R42" s="21">
        <f>VLOOKUP($C42,driver,MATCH(R$7,Driver!$A$1:$E$1,0),0)</f>
        <v>4</v>
      </c>
      <c r="S42" s="21" t="str">
        <f>VLOOKUP($C42,driver,MATCH(S$7,Driver!$A$1:$E$1,0),0)</f>
        <v>Minor</v>
      </c>
      <c r="T42" s="21">
        <f>VLOOKUP($C42,Effects,MATCH(T$7, Effects!$A$1:$E$1, 0),0)</f>
        <v>49</v>
      </c>
      <c r="U42" s="22" t="str">
        <f>VLOOKUP($C42,Effects,MATCH(U$7, Effects!$A$1:$E$1, 0),0)</f>
        <v>Yes</v>
      </c>
      <c r="V42" s="22" t="str">
        <f>VLOOKUP($C42,Effects,MATCH(V$7, Effects!$A$1:$E$1, 0),0)</f>
        <v>No</v>
      </c>
      <c r="W42" s="22" t="str">
        <f>VLOOKUP($C42,Effects,MATCH(W$7, Effects!$A$1:$E$1, 0),0)</f>
        <v>License Suspended</v>
      </c>
    </row>
    <row r="43" spans="2:23" s="7" customFormat="1" ht="21" x14ac:dyDescent="0.4">
      <c r="B43" s="19">
        <v>36</v>
      </c>
      <c r="C43" s="19" t="s">
        <v>98</v>
      </c>
      <c r="D43" s="20">
        <f>VLOOKUP($C43, Date, MATCH(Source!D$7, Date!$A$1:$F$1, 0), FALSE)</f>
        <v>45055</v>
      </c>
      <c r="E43" s="40">
        <v>45055</v>
      </c>
      <c r="F43" s="22">
        <f>VLOOKUP($C43, Date, MATCH(Source!F$7, Date!$A$1:$F$1, 0), FALSE)</f>
        <v>2.2152777777777799</v>
      </c>
      <c r="G43" s="19">
        <f>VLOOKUP(Table3[[#This Row],[Accident ID]],Date!$A$2:$I$2001,MATCH(Table3[[#Headers],[Hour]],Date!$A$1:$I$1,0),0)</f>
        <v>5</v>
      </c>
      <c r="H43" s="44" t="str">
        <f>IF(AND(Table3[[#This Row],[Hour]]&gt;=7, Table3[[#This Row],[Hour]]&lt;=10), "Peak", IF(AND(Table3[[#This Row],[Hour]]&gt;=16, Table3[[#This Row],[Hour]]&lt;=19), "Peak", "Off-Peak"))</f>
        <v>Off-Peak</v>
      </c>
      <c r="I43" s="19" t="str">
        <f>VLOOKUP($C43,location,MATCH(Source!I$7,Location!$A$1:$D$1,0),0)</f>
        <v>Bangalore</v>
      </c>
      <c r="J43" s="19" t="str">
        <f>VLOOKUP($C43,location,MATCH(Source!J$7,Location!$A$1:$D$1,0),0)</f>
        <v>Rural Road</v>
      </c>
      <c r="K43" s="19" t="str">
        <f>VLOOKUP($C43,location,MATCH(Source!K$7,Location!$A$1:$D$1,0),0)</f>
        <v>Windy</v>
      </c>
      <c r="L43" s="20" t="str">
        <f>VLOOKUP($C43,vehicle,MATCH(L42,Vehicle!A36:E36,0),0)</f>
        <v>Truck</v>
      </c>
      <c r="M43" s="20" t="str">
        <f>VLOOKUP($C43,vehicle,MATCH(M$7,Vehicle!$A$1:$E$1,0),0)</f>
        <v>Weather Conditions</v>
      </c>
      <c r="N43" s="20" t="str">
        <f>VLOOKUP($C43,vehicle,MATCH(N$7,Vehicle!$A$1:$E$1,0),0)</f>
        <v>Medium</v>
      </c>
      <c r="O43" s="21">
        <f>VLOOKUP($C43,vehicle,MATCH(O$7,Vehicle!$A$1:$E$1,0),0)</f>
        <v>2</v>
      </c>
      <c r="P43" s="21">
        <f>VLOOKUP($C43,driver,MATCH(P$7,Driver!$A$1:$E$1,0),0)</f>
        <v>40</v>
      </c>
      <c r="Q43" s="21" t="str">
        <f>VLOOKUP($C43,driver,MATCH(Q$7,Driver!$A$1:$E$1,0),0)</f>
        <v>Suspended</v>
      </c>
      <c r="R43" s="21">
        <f>VLOOKUP($C43,driver,MATCH(R$7,Driver!$A$1:$E$1,0),0)</f>
        <v>7</v>
      </c>
      <c r="S43" s="21" t="str">
        <f>VLOOKUP($C43,driver,MATCH(S$7,Driver!$A$1:$E$1,0),0)</f>
        <v>Fatal</v>
      </c>
      <c r="T43" s="21">
        <f>VLOOKUP($C43,Effects,MATCH(T$7, Effects!$A$1:$E$1, 0),0)</f>
        <v>57</v>
      </c>
      <c r="U43" s="22" t="str">
        <f>VLOOKUP($C43,Effects,MATCH(U$7, Effects!$A$1:$E$1, 0),0)</f>
        <v>Yes</v>
      </c>
      <c r="V43" s="22" t="str">
        <f>VLOOKUP($C43,Effects,MATCH(V$7, Effects!$A$1:$E$1, 0),0)</f>
        <v>Yes</v>
      </c>
      <c r="W43" s="22" t="str">
        <f>VLOOKUP($C43,Effects,MATCH(W$7, Effects!$A$1:$E$1, 0),0)</f>
        <v>None</v>
      </c>
    </row>
    <row r="44" spans="2:23" s="7" customFormat="1" ht="21" x14ac:dyDescent="0.4">
      <c r="B44" s="19">
        <v>37</v>
      </c>
      <c r="C44" s="19" t="s">
        <v>99</v>
      </c>
      <c r="D44" s="20">
        <f>VLOOKUP($C44, Date, MATCH(Source!D$7, Date!$A$1:$F$1, 0), FALSE)</f>
        <v>44202</v>
      </c>
      <c r="E44" s="40">
        <v>44202</v>
      </c>
      <c r="F44" s="22">
        <f>VLOOKUP($C44, Date, MATCH(Source!F$7, Date!$A$1:$F$1, 0), FALSE)</f>
        <v>2.2569444444444402</v>
      </c>
      <c r="G44" s="19">
        <f>VLOOKUP(Table3[[#This Row],[Accident ID]],Date!$A$2:$I$2001,MATCH(Table3[[#Headers],[Hour]],Date!$A$1:$I$1,0),0)</f>
        <v>6</v>
      </c>
      <c r="H44" s="44" t="str">
        <f>IF(AND(Table3[[#This Row],[Hour]]&gt;=7, Table3[[#This Row],[Hour]]&lt;=10), "Peak", IF(AND(Table3[[#This Row],[Hour]]&gt;=16, Table3[[#This Row],[Hour]]&lt;=19), "Peak", "Off-Peak"))</f>
        <v>Off-Peak</v>
      </c>
      <c r="I44" s="19" t="str">
        <f>VLOOKUP($C44,location,MATCH(Source!I$7,Location!$A$1:$D$1,0),0)</f>
        <v>Ahmedabad</v>
      </c>
      <c r="J44" s="19" t="str">
        <f>VLOOKUP($C44,location,MATCH(Source!J$7,Location!$A$1:$D$1,0),0)</f>
        <v>City Road</v>
      </c>
      <c r="K44" s="19" t="str">
        <f>VLOOKUP($C44,location,MATCH(Source!K$7,Location!$A$1:$D$1,0),0)</f>
        <v>Clear</v>
      </c>
      <c r="L44" s="20" t="str">
        <f>VLOOKUP($C44,vehicle,MATCH(L43,Vehicle!A37:E37,0),0)</f>
        <v>Truck</v>
      </c>
      <c r="M44" s="20" t="str">
        <f>VLOOKUP($C44,vehicle,MATCH(M$7,Vehicle!$A$1:$E$1,0),0)</f>
        <v>Over Speeding</v>
      </c>
      <c r="N44" s="20" t="str">
        <f>VLOOKUP($C44,vehicle,MATCH(N$7,Vehicle!$A$1:$E$1,0),0)</f>
        <v>High</v>
      </c>
      <c r="O44" s="21">
        <f>VLOOKUP($C44,vehicle,MATCH(O$7,Vehicle!$A$1:$E$1,0),0)</f>
        <v>1</v>
      </c>
      <c r="P44" s="21">
        <f>VLOOKUP($C44,driver,MATCH(P$7,Driver!$A$1:$E$1,0),0)</f>
        <v>61</v>
      </c>
      <c r="Q44" s="21" t="str">
        <f>VLOOKUP($C44,driver,MATCH(Q$7,Driver!$A$1:$E$1,0),0)</f>
        <v>Suspended</v>
      </c>
      <c r="R44" s="21">
        <f>VLOOKUP($C44,driver,MATCH(R$7,Driver!$A$1:$E$1,0),0)</f>
        <v>2</v>
      </c>
      <c r="S44" s="21" t="str">
        <f>VLOOKUP($C44,driver,MATCH(S$7,Driver!$A$1:$E$1,0),0)</f>
        <v>Severe</v>
      </c>
      <c r="T44" s="21">
        <f>VLOOKUP($C44,Effects,MATCH(T$7, Effects!$A$1:$E$1, 0),0)</f>
        <v>52</v>
      </c>
      <c r="U44" s="22" t="str">
        <f>VLOOKUP($C44,Effects,MATCH(U$7, Effects!$A$1:$E$1, 0),0)</f>
        <v>Yes</v>
      </c>
      <c r="V44" s="22" t="str">
        <f>VLOOKUP($C44,Effects,MATCH(V$7, Effects!$A$1:$E$1, 0),0)</f>
        <v>No</v>
      </c>
      <c r="W44" s="22" t="str">
        <f>VLOOKUP($C44,Effects,MATCH(W$7, Effects!$A$1:$E$1, 0),0)</f>
        <v>None</v>
      </c>
    </row>
    <row r="45" spans="2:23" s="7" customFormat="1" ht="21" x14ac:dyDescent="0.4">
      <c r="B45" s="19">
        <v>38</v>
      </c>
      <c r="C45" s="19" t="s">
        <v>100</v>
      </c>
      <c r="D45" s="20">
        <f>VLOOKUP($C45, Date, MATCH(Source!D$7, Date!$A$1:$F$1, 0), FALSE)</f>
        <v>44438</v>
      </c>
      <c r="E45" s="40">
        <v>44438</v>
      </c>
      <c r="F45" s="22">
        <f>VLOOKUP($C45, Date, MATCH(Source!F$7, Date!$A$1:$F$1, 0), FALSE)</f>
        <v>2.2986111111111098</v>
      </c>
      <c r="G45" s="19">
        <f>VLOOKUP(Table3[[#This Row],[Accident ID]],Date!$A$2:$I$2001,MATCH(Table3[[#Headers],[Hour]],Date!$A$1:$I$1,0),0)</f>
        <v>7</v>
      </c>
      <c r="H45" s="44" t="str">
        <f>IF(AND(Table3[[#This Row],[Hour]]&gt;=7, Table3[[#This Row],[Hour]]&lt;=10), "Peak", IF(AND(Table3[[#This Row],[Hour]]&gt;=16, Table3[[#This Row],[Hour]]&lt;=19), "Peak", "Off-Peak"))</f>
        <v>Peak</v>
      </c>
      <c r="I45" s="19" t="str">
        <f>VLOOKUP($C45,location,MATCH(Source!I$7,Location!$A$1:$D$1,0),0)</f>
        <v>Delhi</v>
      </c>
      <c r="J45" s="19" t="str">
        <f>VLOOKUP($C45,location,MATCH(Source!J$7,Location!$A$1:$D$1,0),0)</f>
        <v>Rural Road</v>
      </c>
      <c r="K45" s="19" t="str">
        <f>VLOOKUP($C45,location,MATCH(Source!K$7,Location!$A$1:$D$1,0),0)</f>
        <v>Foggy</v>
      </c>
      <c r="L45" s="20" t="str">
        <f>VLOOKUP($C45,vehicle,MATCH(L44,Vehicle!A38:E38,0),0)</f>
        <v>Bus</v>
      </c>
      <c r="M45" s="20" t="str">
        <f>VLOOKUP($C45,vehicle,MATCH(M$7,Vehicle!$A$1:$E$1,0),0)</f>
        <v>Over Speeding</v>
      </c>
      <c r="N45" s="20" t="str">
        <f>VLOOKUP($C45,vehicle,MATCH(N$7,Vehicle!$A$1:$E$1,0),0)</f>
        <v>Low</v>
      </c>
      <c r="O45" s="21">
        <f>VLOOKUP($C45,vehicle,MATCH(O$7,Vehicle!$A$1:$E$1,0),0)</f>
        <v>3</v>
      </c>
      <c r="P45" s="21">
        <f>VLOOKUP($C45,driver,MATCH(P$7,Driver!$A$1:$E$1,0),0)</f>
        <v>68</v>
      </c>
      <c r="Q45" s="21" t="str">
        <f>VLOOKUP($C45,driver,MATCH(Q$7,Driver!$A$1:$E$1,0),0)</f>
        <v>Valid</v>
      </c>
      <c r="R45" s="21">
        <f>VLOOKUP($C45,driver,MATCH(R$7,Driver!$A$1:$E$1,0),0)</f>
        <v>1</v>
      </c>
      <c r="S45" s="21" t="str">
        <f>VLOOKUP($C45,driver,MATCH(S$7,Driver!$A$1:$E$1,0),0)</f>
        <v>Fatal</v>
      </c>
      <c r="T45" s="21">
        <f>VLOOKUP($C45,Effects,MATCH(T$7, Effects!$A$1:$E$1, 0),0)</f>
        <v>32</v>
      </c>
      <c r="U45" s="22" t="str">
        <f>VLOOKUP($C45,Effects,MATCH(U$7, Effects!$A$1:$E$1, 0),0)</f>
        <v>No</v>
      </c>
      <c r="V45" s="22" t="str">
        <f>VLOOKUP($C45,Effects,MATCH(V$7, Effects!$A$1:$E$1, 0),0)</f>
        <v>No</v>
      </c>
      <c r="W45" s="22" t="str">
        <f>VLOOKUP($C45,Effects,MATCH(W$7, Effects!$A$1:$E$1, 0),0)</f>
        <v>License Suspended</v>
      </c>
    </row>
    <row r="46" spans="2:23" s="7" customFormat="1" ht="21" x14ac:dyDescent="0.4">
      <c r="B46" s="19">
        <v>39</v>
      </c>
      <c r="C46" s="19" t="s">
        <v>101</v>
      </c>
      <c r="D46" s="20">
        <f>VLOOKUP($C46, Date, MATCH(Source!D$7, Date!$A$1:$F$1, 0), FALSE)</f>
        <v>45517</v>
      </c>
      <c r="E46" s="40">
        <v>45517</v>
      </c>
      <c r="F46" s="22">
        <f>VLOOKUP($C46, Date, MATCH(Source!F$7, Date!$A$1:$F$1, 0), FALSE)</f>
        <v>2.3402777777777799</v>
      </c>
      <c r="G46" s="19">
        <f>VLOOKUP(Table3[[#This Row],[Accident ID]],Date!$A$2:$I$2001,MATCH(Table3[[#Headers],[Hour]],Date!$A$1:$I$1,0),0)</f>
        <v>8</v>
      </c>
      <c r="H46" s="44" t="str">
        <f>IF(AND(Table3[[#This Row],[Hour]]&gt;=7, Table3[[#This Row],[Hour]]&lt;=10), "Peak", IF(AND(Table3[[#This Row],[Hour]]&gt;=16, Table3[[#This Row],[Hour]]&lt;=19), "Peak", "Off-Peak"))</f>
        <v>Peak</v>
      </c>
      <c r="I46" s="19" t="str">
        <f>VLOOKUP($C46,location,MATCH(Source!I$7,Location!$A$1:$D$1,0),0)</f>
        <v>Pune</v>
      </c>
      <c r="J46" s="19" t="str">
        <f>VLOOKUP($C46,location,MATCH(Source!J$7,Location!$A$1:$D$1,0),0)</f>
        <v>Rural Road</v>
      </c>
      <c r="K46" s="19" t="str">
        <f>VLOOKUP($C46,location,MATCH(Source!K$7,Location!$A$1:$D$1,0),0)</f>
        <v>Snowy</v>
      </c>
      <c r="L46" s="20" t="str">
        <f>VLOOKUP($C46,vehicle,MATCH(L45,Vehicle!A39:E39,0),0)</f>
        <v>Bicycle</v>
      </c>
      <c r="M46" s="20" t="str">
        <f>VLOOKUP($C46,vehicle,MATCH(M$7,Vehicle!$A$1:$E$1,0),0)</f>
        <v>Over Speeding</v>
      </c>
      <c r="N46" s="20" t="str">
        <f>VLOOKUP($C46,vehicle,MATCH(N$7,Vehicle!$A$1:$E$1,0),0)</f>
        <v>Severe</v>
      </c>
      <c r="O46" s="21">
        <f>VLOOKUP($C46,vehicle,MATCH(O$7,Vehicle!$A$1:$E$1,0),0)</f>
        <v>3</v>
      </c>
      <c r="P46" s="21">
        <f>VLOOKUP($C46,driver,MATCH(P$7,Driver!$A$1:$E$1,0),0)</f>
        <v>21</v>
      </c>
      <c r="Q46" s="21" t="str">
        <f>VLOOKUP($C46,driver,MATCH(Q$7,Driver!$A$1:$E$1,0),0)</f>
        <v>Valid</v>
      </c>
      <c r="R46" s="21">
        <f>VLOOKUP($C46,driver,MATCH(R$7,Driver!$A$1:$E$1,0),0)</f>
        <v>5</v>
      </c>
      <c r="S46" s="21" t="str">
        <f>VLOOKUP($C46,driver,MATCH(S$7,Driver!$A$1:$E$1,0),0)</f>
        <v>Fatal</v>
      </c>
      <c r="T46" s="21">
        <f>VLOOKUP($C46,Effects,MATCH(T$7, Effects!$A$1:$E$1, 0),0)</f>
        <v>37</v>
      </c>
      <c r="U46" s="22" t="str">
        <f>VLOOKUP($C46,Effects,MATCH(U$7, Effects!$A$1:$E$1, 0),0)</f>
        <v>Yes</v>
      </c>
      <c r="V46" s="22" t="str">
        <f>VLOOKUP($C46,Effects,MATCH(V$7, Effects!$A$1:$E$1, 0),0)</f>
        <v>No</v>
      </c>
      <c r="W46" s="22" t="str">
        <f>VLOOKUP($C46,Effects,MATCH(W$7, Effects!$A$1:$E$1, 0),0)</f>
        <v>License Suspended</v>
      </c>
    </row>
    <row r="47" spans="2:23" s="7" customFormat="1" ht="21" x14ac:dyDescent="0.4">
      <c r="B47" s="19">
        <v>40</v>
      </c>
      <c r="C47" s="19" t="s">
        <v>102</v>
      </c>
      <c r="D47" s="20">
        <f>VLOOKUP($C47, Date, MATCH(Source!D$7, Date!$A$1:$F$1, 0), FALSE)</f>
        <v>44939</v>
      </c>
      <c r="E47" s="40">
        <v>44939</v>
      </c>
      <c r="F47" s="22">
        <f>VLOOKUP($C47, Date, MATCH(Source!F$7, Date!$A$1:$F$1, 0), FALSE)</f>
        <v>2.3819444444444402</v>
      </c>
      <c r="G47" s="19">
        <f>VLOOKUP(Table3[[#This Row],[Accident ID]],Date!$A$2:$I$2001,MATCH(Table3[[#Headers],[Hour]],Date!$A$1:$I$1,0),0)</f>
        <v>9</v>
      </c>
      <c r="H47" s="44" t="str">
        <f>IF(AND(Table3[[#This Row],[Hour]]&gt;=7, Table3[[#This Row],[Hour]]&lt;=10), "Peak", IF(AND(Table3[[#This Row],[Hour]]&gt;=16, Table3[[#This Row],[Hour]]&lt;=19), "Peak", "Off-Peak"))</f>
        <v>Peak</v>
      </c>
      <c r="I47" s="19" t="str">
        <f>VLOOKUP($C47,location,MATCH(Source!I$7,Location!$A$1:$D$1,0),0)</f>
        <v>Chennai</v>
      </c>
      <c r="J47" s="19" t="str">
        <f>VLOOKUP($C47,location,MATCH(Source!J$7,Location!$A$1:$D$1,0),0)</f>
        <v>Rural Road</v>
      </c>
      <c r="K47" s="19" t="str">
        <f>VLOOKUP($C47,location,MATCH(Source!K$7,Location!$A$1:$D$1,0),0)</f>
        <v>Rainy</v>
      </c>
      <c r="L47" s="20" t="str">
        <f>VLOOKUP($C47,vehicle,MATCH(L46,Vehicle!A40:E40,0),0)</f>
        <v>Bus</v>
      </c>
      <c r="M47" s="20" t="str">
        <f>VLOOKUP($C47,vehicle,MATCH(M$7,Vehicle!$A$1:$E$1,0),0)</f>
        <v>Signal Violation</v>
      </c>
      <c r="N47" s="20" t="str">
        <f>VLOOKUP($C47,vehicle,MATCH(N$7,Vehicle!$A$1:$E$1,0),0)</f>
        <v>Severe</v>
      </c>
      <c r="O47" s="21">
        <f>VLOOKUP($C47,vehicle,MATCH(O$7,Vehicle!$A$1:$E$1,0),0)</f>
        <v>5</v>
      </c>
      <c r="P47" s="21">
        <f>VLOOKUP($C47,driver,MATCH(P$7,Driver!$A$1:$E$1,0),0)</f>
        <v>65</v>
      </c>
      <c r="Q47" s="21" t="str">
        <f>VLOOKUP($C47,driver,MATCH(Q$7,Driver!$A$1:$E$1,0),0)</f>
        <v>Suspended</v>
      </c>
      <c r="R47" s="21">
        <f>VLOOKUP($C47,driver,MATCH(R$7,Driver!$A$1:$E$1,0),0)</f>
        <v>3</v>
      </c>
      <c r="S47" s="21" t="str">
        <f>VLOOKUP($C47,driver,MATCH(S$7,Driver!$A$1:$E$1,0),0)</f>
        <v>Moderate</v>
      </c>
      <c r="T47" s="21">
        <f>VLOOKUP($C47,Effects,MATCH(T$7, Effects!$A$1:$E$1, 0),0)</f>
        <v>36</v>
      </c>
      <c r="U47" s="22" t="str">
        <f>VLOOKUP($C47,Effects,MATCH(U$7, Effects!$A$1:$E$1, 0),0)</f>
        <v>Yes</v>
      </c>
      <c r="V47" s="22" t="str">
        <f>VLOOKUP($C47,Effects,MATCH(V$7, Effects!$A$1:$E$1, 0),0)</f>
        <v>No</v>
      </c>
      <c r="W47" s="22" t="str">
        <f>VLOOKUP($C47,Effects,MATCH(W$7, Effects!$A$1:$E$1, 0),0)</f>
        <v>None</v>
      </c>
    </row>
    <row r="48" spans="2:23" s="7" customFormat="1" ht="21" x14ac:dyDescent="0.4">
      <c r="B48" s="19">
        <v>41</v>
      </c>
      <c r="C48" s="19" t="s">
        <v>103</v>
      </c>
      <c r="D48" s="20">
        <f>VLOOKUP($C48, Date, MATCH(Source!D$7, Date!$A$1:$F$1, 0), FALSE)</f>
        <v>44206</v>
      </c>
      <c r="E48" s="40">
        <v>44206</v>
      </c>
      <c r="F48" s="22">
        <f>VLOOKUP($C48, Date, MATCH(Source!F$7, Date!$A$1:$F$1, 0), FALSE)</f>
        <v>2.4236111111111098</v>
      </c>
      <c r="G48" s="19">
        <f>VLOOKUP(Table3[[#This Row],[Accident ID]],Date!$A$2:$I$2001,MATCH(Table3[[#Headers],[Hour]],Date!$A$1:$I$1,0),0)</f>
        <v>10</v>
      </c>
      <c r="H48" s="44" t="str">
        <f>IF(AND(Table3[[#This Row],[Hour]]&gt;=7, Table3[[#This Row],[Hour]]&lt;=10), "Peak", IF(AND(Table3[[#This Row],[Hour]]&gt;=16, Table3[[#This Row],[Hour]]&lt;=19), "Peak", "Off-Peak"))</f>
        <v>Peak</v>
      </c>
      <c r="I48" s="19" t="str">
        <f>VLOOKUP($C48,location,MATCH(Source!I$7,Location!$A$1:$D$1,0),0)</f>
        <v>Hyderabad</v>
      </c>
      <c r="J48" s="19" t="str">
        <f>VLOOKUP($C48,location,MATCH(Source!J$7,Location!$A$1:$D$1,0),0)</f>
        <v>Rural Road</v>
      </c>
      <c r="K48" s="19" t="str">
        <f>VLOOKUP($C48,location,MATCH(Source!K$7,Location!$A$1:$D$1,0),0)</f>
        <v>Windy</v>
      </c>
      <c r="L48" s="20" t="str">
        <f>VLOOKUP($C48,vehicle,MATCH(L47,Vehicle!A41:E41,0),0)</f>
        <v>Bicycle</v>
      </c>
      <c r="M48" s="20" t="str">
        <f>VLOOKUP($C48,vehicle,MATCH(M$7,Vehicle!$A$1:$E$1,0),0)</f>
        <v>Drunk Driving</v>
      </c>
      <c r="N48" s="20" t="str">
        <f>VLOOKUP($C48,vehicle,MATCH(N$7,Vehicle!$A$1:$E$1,0),0)</f>
        <v>Low</v>
      </c>
      <c r="O48" s="21">
        <f>VLOOKUP($C48,vehicle,MATCH(O$7,Vehicle!$A$1:$E$1,0),0)</f>
        <v>1</v>
      </c>
      <c r="P48" s="21">
        <f>VLOOKUP($C48,driver,MATCH(P$7,Driver!$A$1:$E$1,0),0)</f>
        <v>43</v>
      </c>
      <c r="Q48" s="21" t="str">
        <f>VLOOKUP($C48,driver,MATCH(Q$7,Driver!$A$1:$E$1,0),0)</f>
        <v>Valid</v>
      </c>
      <c r="R48" s="21">
        <f>VLOOKUP($C48,driver,MATCH(R$7,Driver!$A$1:$E$1,0),0)</f>
        <v>1</v>
      </c>
      <c r="S48" s="21" t="str">
        <f>VLOOKUP($C48,driver,MATCH(S$7,Driver!$A$1:$E$1,0),0)</f>
        <v>Moderate</v>
      </c>
      <c r="T48" s="21">
        <f>VLOOKUP($C48,Effects,MATCH(T$7, Effects!$A$1:$E$1, 0),0)</f>
        <v>48</v>
      </c>
      <c r="U48" s="22" t="str">
        <f>VLOOKUP($C48,Effects,MATCH(U$7, Effects!$A$1:$E$1, 0),0)</f>
        <v>No</v>
      </c>
      <c r="V48" s="22" t="str">
        <f>VLOOKUP($C48,Effects,MATCH(V$7, Effects!$A$1:$E$1, 0),0)</f>
        <v>Yes</v>
      </c>
      <c r="W48" s="22" t="str">
        <f>VLOOKUP($C48,Effects,MATCH(W$7, Effects!$A$1:$E$1, 0),0)</f>
        <v>Fine Issued</v>
      </c>
    </row>
    <row r="49" spans="2:23" s="7" customFormat="1" ht="21" x14ac:dyDescent="0.4">
      <c r="B49" s="19">
        <v>42</v>
      </c>
      <c r="C49" s="19">
        <v>2463718</v>
      </c>
      <c r="D49" s="20">
        <f>VLOOKUP($C49, Date, MATCH(Source!D$7, Date!$A$1:$F$1, 0), FALSE)</f>
        <v>44352</v>
      </c>
      <c r="E49" s="40">
        <v>44352</v>
      </c>
      <c r="F49" s="22">
        <f>VLOOKUP($C49, Date, MATCH(Source!F$7, Date!$A$1:$F$1, 0), FALSE)</f>
        <v>2.4652777777777799</v>
      </c>
      <c r="G49" s="19">
        <f>VLOOKUP(Table3[[#This Row],[Accident ID]],Date!$A$2:$I$2001,MATCH(Table3[[#Headers],[Hour]],Date!$A$1:$I$1,0),0)</f>
        <v>11</v>
      </c>
      <c r="H49" s="44" t="str">
        <f>IF(AND(Table3[[#This Row],[Hour]]&gt;=7, Table3[[#This Row],[Hour]]&lt;=10), "Peak", IF(AND(Table3[[#This Row],[Hour]]&gt;=16, Table3[[#This Row],[Hour]]&lt;=19), "Peak", "Off-Peak"))</f>
        <v>Off-Peak</v>
      </c>
      <c r="I49" s="19" t="str">
        <f>VLOOKUP($C49,location,MATCH(Source!I$7,Location!$A$1:$D$1,0),0)</f>
        <v>Delhi</v>
      </c>
      <c r="J49" s="19" t="str">
        <f>VLOOKUP($C49,location,MATCH(Source!J$7,Location!$A$1:$D$1,0),0)</f>
        <v>Expressway</v>
      </c>
      <c r="K49" s="19" t="str">
        <f>VLOOKUP($C49,location,MATCH(Source!K$7,Location!$A$1:$D$1,0),0)</f>
        <v>Rainy</v>
      </c>
      <c r="L49" s="20" t="str">
        <f>VLOOKUP($C49,vehicle,MATCH(L48,Vehicle!A42:E42,0),0)</f>
        <v>Truck</v>
      </c>
      <c r="M49" s="20" t="str">
        <f>VLOOKUP($C49,vehicle,MATCH(M$7,Vehicle!$A$1:$E$1,0),0)</f>
        <v>Over Speeding</v>
      </c>
      <c r="N49" s="20" t="str">
        <f>VLOOKUP($C49,vehicle,MATCH(N$7,Vehicle!$A$1:$E$1,0),0)</f>
        <v>High</v>
      </c>
      <c r="O49" s="21">
        <f>VLOOKUP($C49,vehicle,MATCH(O$7,Vehicle!$A$1:$E$1,0),0)</f>
        <v>3</v>
      </c>
      <c r="P49" s="21">
        <f>VLOOKUP($C49,driver,MATCH(P$7,Driver!$A$1:$E$1,0),0)</f>
        <v>56</v>
      </c>
      <c r="Q49" s="21" t="str">
        <f>VLOOKUP($C49,driver,MATCH(Q$7,Driver!$A$1:$E$1,0),0)</f>
        <v>Suspended</v>
      </c>
      <c r="R49" s="21">
        <f>VLOOKUP($C49,driver,MATCH(R$7,Driver!$A$1:$E$1,0),0)</f>
        <v>8</v>
      </c>
      <c r="S49" s="21" t="str">
        <f>VLOOKUP($C49,driver,MATCH(S$7,Driver!$A$1:$E$1,0),0)</f>
        <v>Moderate</v>
      </c>
      <c r="T49" s="21">
        <f>VLOOKUP($C49,Effects,MATCH(T$7, Effects!$A$1:$E$1, 0),0)</f>
        <v>50</v>
      </c>
      <c r="U49" s="22" t="str">
        <f>VLOOKUP($C49,Effects,MATCH(U$7, Effects!$A$1:$E$1, 0),0)</f>
        <v>Yes</v>
      </c>
      <c r="V49" s="22" t="str">
        <f>VLOOKUP($C49,Effects,MATCH(V$7, Effects!$A$1:$E$1, 0),0)</f>
        <v>No</v>
      </c>
      <c r="W49" s="22" t="str">
        <f>VLOOKUP($C49,Effects,MATCH(W$7, Effects!$A$1:$E$1, 0),0)</f>
        <v>None</v>
      </c>
    </row>
    <row r="50" spans="2:23" s="7" customFormat="1" ht="21" x14ac:dyDescent="0.4">
      <c r="B50" s="19">
        <v>43</v>
      </c>
      <c r="C50" s="19" t="s">
        <v>105</v>
      </c>
      <c r="D50" s="20">
        <f>VLOOKUP($C50, Date, MATCH(Source!D$7, Date!$A$1:$F$1, 0), FALSE)</f>
        <v>44246</v>
      </c>
      <c r="E50" s="40">
        <v>44246</v>
      </c>
      <c r="F50" s="22">
        <f>VLOOKUP($C50, Date, MATCH(Source!F$7, Date!$A$1:$F$1, 0), FALSE)</f>
        <v>2.5069444444444402</v>
      </c>
      <c r="G50" s="19">
        <f>VLOOKUP(Table3[[#This Row],[Accident ID]],Date!$A$2:$I$2001,MATCH(Table3[[#Headers],[Hour]],Date!$A$1:$I$1,0),0)</f>
        <v>12</v>
      </c>
      <c r="H50" s="44" t="str">
        <f>IF(AND(Table3[[#This Row],[Hour]]&gt;=7, Table3[[#This Row],[Hour]]&lt;=10), "Peak", IF(AND(Table3[[#This Row],[Hour]]&gt;=16, Table3[[#This Row],[Hour]]&lt;=19), "Peak", "Off-Peak"))</f>
        <v>Off-Peak</v>
      </c>
      <c r="I50" s="19" t="str">
        <f>VLOOKUP($C50,location,MATCH(Source!I$7,Location!$A$1:$D$1,0),0)</f>
        <v>Kolkata</v>
      </c>
      <c r="J50" s="19" t="str">
        <f>VLOOKUP($C50,location,MATCH(Source!J$7,Location!$A$1:$D$1,0),0)</f>
        <v>Highway</v>
      </c>
      <c r="K50" s="19" t="str">
        <f>VLOOKUP($C50,location,MATCH(Source!K$7,Location!$A$1:$D$1,0),0)</f>
        <v>Rainy</v>
      </c>
      <c r="L50" s="20" t="str">
        <f>VLOOKUP($C50,vehicle,MATCH(L49,Vehicle!A43:E43,0),0)</f>
        <v>Bike</v>
      </c>
      <c r="M50" s="20" t="str">
        <f>VLOOKUP($C50,vehicle,MATCH(M$7,Vehicle!$A$1:$E$1,0),0)</f>
        <v>Drunk Driving</v>
      </c>
      <c r="N50" s="20" t="str">
        <f>VLOOKUP($C50,vehicle,MATCH(N$7,Vehicle!$A$1:$E$1,0),0)</f>
        <v>Low</v>
      </c>
      <c r="O50" s="21">
        <f>VLOOKUP($C50,vehicle,MATCH(O$7,Vehicle!$A$1:$E$1,0),0)</f>
        <v>2</v>
      </c>
      <c r="P50" s="21">
        <f>VLOOKUP($C50,driver,MATCH(P$7,Driver!$A$1:$E$1,0),0)</f>
        <v>67</v>
      </c>
      <c r="Q50" s="21" t="str">
        <f>VLOOKUP($C50,driver,MATCH(Q$7,Driver!$A$1:$E$1,0),0)</f>
        <v>Expired</v>
      </c>
      <c r="R50" s="21">
        <f>VLOOKUP($C50,driver,MATCH(R$7,Driver!$A$1:$E$1,0),0)</f>
        <v>8</v>
      </c>
      <c r="S50" s="21" t="str">
        <f>VLOOKUP($C50,driver,MATCH(S$7,Driver!$A$1:$E$1,0),0)</f>
        <v>Fatal</v>
      </c>
      <c r="T50" s="21">
        <f>VLOOKUP($C50,Effects,MATCH(T$7, Effects!$A$1:$E$1, 0),0)</f>
        <v>23</v>
      </c>
      <c r="U50" s="22" t="str">
        <f>VLOOKUP($C50,Effects,MATCH(U$7, Effects!$A$1:$E$1, 0),0)</f>
        <v>Yes</v>
      </c>
      <c r="V50" s="22" t="str">
        <f>VLOOKUP($C50,Effects,MATCH(V$7, Effects!$A$1:$E$1, 0),0)</f>
        <v>Yes</v>
      </c>
      <c r="W50" s="22" t="str">
        <f>VLOOKUP($C50,Effects,MATCH(W$7, Effects!$A$1:$E$1, 0),0)</f>
        <v>License Suspended</v>
      </c>
    </row>
    <row r="51" spans="2:23" s="7" customFormat="1" ht="21" x14ac:dyDescent="0.4">
      <c r="B51" s="19">
        <v>44</v>
      </c>
      <c r="C51" s="19" t="s">
        <v>106</v>
      </c>
      <c r="D51" s="20">
        <f>VLOOKUP($C51, Date, MATCH(Source!D$7, Date!$A$1:$F$1, 0), FALSE)</f>
        <v>45246</v>
      </c>
      <c r="E51" s="40">
        <v>45246</v>
      </c>
      <c r="F51" s="22">
        <f>VLOOKUP($C51, Date, MATCH(Source!F$7, Date!$A$1:$F$1, 0), FALSE)</f>
        <v>2.5486111111111098</v>
      </c>
      <c r="G51" s="19">
        <f>VLOOKUP(Table3[[#This Row],[Accident ID]],Date!$A$2:$I$2001,MATCH(Table3[[#Headers],[Hour]],Date!$A$1:$I$1,0),0)</f>
        <v>13</v>
      </c>
      <c r="H51" s="44" t="str">
        <f>IF(AND(Table3[[#This Row],[Hour]]&gt;=7, Table3[[#This Row],[Hour]]&lt;=10), "Peak", IF(AND(Table3[[#This Row],[Hour]]&gt;=16, Table3[[#This Row],[Hour]]&lt;=19), "Peak", "Off-Peak"))</f>
        <v>Off-Peak</v>
      </c>
      <c r="I51" s="19" t="str">
        <f>VLOOKUP($C51,location,MATCH(Source!I$7,Location!$A$1:$D$1,0),0)</f>
        <v>Bangalore</v>
      </c>
      <c r="J51" s="19" t="str">
        <f>VLOOKUP($C51,location,MATCH(Source!J$7,Location!$A$1:$D$1,0),0)</f>
        <v>City Road</v>
      </c>
      <c r="K51" s="19" t="str">
        <f>VLOOKUP($C51,location,MATCH(Source!K$7,Location!$A$1:$D$1,0),0)</f>
        <v>Windy</v>
      </c>
      <c r="L51" s="20" t="str">
        <f>VLOOKUP($C51,vehicle,MATCH(L50,Vehicle!A44:E44,0),0)</f>
        <v>Car</v>
      </c>
      <c r="M51" s="20" t="str">
        <f>VLOOKUP($C51,vehicle,MATCH(M$7,Vehicle!$A$1:$E$1,0),0)</f>
        <v>Drunk Driving</v>
      </c>
      <c r="N51" s="20" t="str">
        <f>VLOOKUP($C51,vehicle,MATCH(N$7,Vehicle!$A$1:$E$1,0),0)</f>
        <v>High</v>
      </c>
      <c r="O51" s="21">
        <f>VLOOKUP($C51,vehicle,MATCH(O$7,Vehicle!$A$1:$E$1,0),0)</f>
        <v>2</v>
      </c>
      <c r="P51" s="21">
        <f>VLOOKUP($C51,driver,MATCH(P$7,Driver!$A$1:$E$1,0),0)</f>
        <v>49</v>
      </c>
      <c r="Q51" s="21" t="str">
        <f>VLOOKUP($C51,driver,MATCH(Q$7,Driver!$A$1:$E$1,0),0)</f>
        <v>Expired</v>
      </c>
      <c r="R51" s="21">
        <f>VLOOKUP($C51,driver,MATCH(R$7,Driver!$A$1:$E$1,0),0)</f>
        <v>8</v>
      </c>
      <c r="S51" s="21" t="str">
        <f>VLOOKUP($C51,driver,MATCH(S$7,Driver!$A$1:$E$1,0),0)</f>
        <v>Minor</v>
      </c>
      <c r="T51" s="21">
        <f>VLOOKUP($C51,Effects,MATCH(T$7, Effects!$A$1:$E$1, 0),0)</f>
        <v>45</v>
      </c>
      <c r="U51" s="22" t="str">
        <f>VLOOKUP($C51,Effects,MATCH(U$7, Effects!$A$1:$E$1, 0),0)</f>
        <v>Yes</v>
      </c>
      <c r="V51" s="22" t="str">
        <f>VLOOKUP($C51,Effects,MATCH(V$7, Effects!$A$1:$E$1, 0),0)</f>
        <v>Yes</v>
      </c>
      <c r="W51" s="22" t="str">
        <f>VLOOKUP($C51,Effects,MATCH(W$7, Effects!$A$1:$E$1, 0),0)</f>
        <v>Arrest Made</v>
      </c>
    </row>
    <row r="52" spans="2:23" s="7" customFormat="1" ht="21" x14ac:dyDescent="0.4">
      <c r="B52" s="19">
        <v>45</v>
      </c>
      <c r="C52" s="19" t="s">
        <v>107</v>
      </c>
      <c r="D52" s="20">
        <f>VLOOKUP($C52, Date, MATCH(Source!D$7, Date!$A$1:$F$1, 0), FALSE)</f>
        <v>45129</v>
      </c>
      <c r="E52" s="40">
        <v>45129</v>
      </c>
      <c r="F52" s="22">
        <f>VLOOKUP($C52, Date, MATCH(Source!F$7, Date!$A$1:$F$1, 0), FALSE)</f>
        <v>2.5902777777777799</v>
      </c>
      <c r="G52" s="19">
        <f>VLOOKUP(Table3[[#This Row],[Accident ID]],Date!$A$2:$I$2001,MATCH(Table3[[#Headers],[Hour]],Date!$A$1:$I$1,0),0)</f>
        <v>14</v>
      </c>
      <c r="H52" s="44" t="str">
        <f>IF(AND(Table3[[#This Row],[Hour]]&gt;=7, Table3[[#This Row],[Hour]]&lt;=10), "Peak", IF(AND(Table3[[#This Row],[Hour]]&gt;=16, Table3[[#This Row],[Hour]]&lt;=19), "Peak", "Off-Peak"))</f>
        <v>Off-Peak</v>
      </c>
      <c r="I52" s="19" t="str">
        <f>VLOOKUP($C52,location,MATCH(Source!I$7,Location!$A$1:$D$1,0),0)</f>
        <v>Kolkata</v>
      </c>
      <c r="J52" s="19" t="str">
        <f>VLOOKUP($C52,location,MATCH(Source!J$7,Location!$A$1:$D$1,0),0)</f>
        <v>Residential Area</v>
      </c>
      <c r="K52" s="19" t="str">
        <f>VLOOKUP($C52,location,MATCH(Source!K$7,Location!$A$1:$D$1,0),0)</f>
        <v>Clear</v>
      </c>
      <c r="L52" s="20" t="str">
        <f>VLOOKUP($C52,vehicle,MATCH(L51,Vehicle!A45:E45,0),0)</f>
        <v>Bus</v>
      </c>
      <c r="M52" s="20" t="str">
        <f>VLOOKUP($C52,vehicle,MATCH(M$7,Vehicle!$A$1:$E$1,0),0)</f>
        <v>Drunk Driving</v>
      </c>
      <c r="N52" s="20" t="str">
        <f>VLOOKUP($C52,vehicle,MATCH(N$7,Vehicle!$A$1:$E$1,0),0)</f>
        <v>Low</v>
      </c>
      <c r="O52" s="21">
        <f>VLOOKUP($C52,vehicle,MATCH(O$7,Vehicle!$A$1:$E$1,0),0)</f>
        <v>5</v>
      </c>
      <c r="P52" s="21">
        <f>VLOOKUP($C52,driver,MATCH(P$7,Driver!$A$1:$E$1,0),0)</f>
        <v>67</v>
      </c>
      <c r="Q52" s="21" t="str">
        <f>VLOOKUP($C52,driver,MATCH(Q$7,Driver!$A$1:$E$1,0),0)</f>
        <v>Expired</v>
      </c>
      <c r="R52" s="21">
        <f>VLOOKUP($C52,driver,MATCH(R$7,Driver!$A$1:$E$1,0),0)</f>
        <v>10</v>
      </c>
      <c r="S52" s="21" t="str">
        <f>VLOOKUP($C52,driver,MATCH(S$7,Driver!$A$1:$E$1,0),0)</f>
        <v>Minor</v>
      </c>
      <c r="T52" s="21">
        <f>VLOOKUP($C52,Effects,MATCH(T$7, Effects!$A$1:$E$1, 0),0)</f>
        <v>50</v>
      </c>
      <c r="U52" s="22" t="str">
        <f>VLOOKUP($C52,Effects,MATCH(U$7, Effects!$A$1:$E$1, 0),0)</f>
        <v>No</v>
      </c>
      <c r="V52" s="22" t="str">
        <f>VLOOKUP($C52,Effects,MATCH(V$7, Effects!$A$1:$E$1, 0),0)</f>
        <v>No</v>
      </c>
      <c r="W52" s="22" t="str">
        <f>VLOOKUP($C52,Effects,MATCH(W$7, Effects!$A$1:$E$1, 0),0)</f>
        <v>Arrest Made</v>
      </c>
    </row>
    <row r="53" spans="2:23" s="7" customFormat="1" ht="21" x14ac:dyDescent="0.4">
      <c r="B53" s="19">
        <v>46</v>
      </c>
      <c r="C53" s="23">
        <v>960000000000</v>
      </c>
      <c r="D53" s="20">
        <f>VLOOKUP($C53, Date, MATCH(Source!D$7, Date!$A$1:$F$1, 0), FALSE)</f>
        <v>44520</v>
      </c>
      <c r="E53" s="40">
        <v>44520</v>
      </c>
      <c r="F53" s="22">
        <f>VLOOKUP($C53, Date, MATCH(Source!F$7, Date!$A$1:$F$1, 0), FALSE)</f>
        <v>2.6319444444444402</v>
      </c>
      <c r="G53" s="19">
        <f>VLOOKUP(Table3[[#This Row],[Accident ID]],Date!$A$2:$I$2001,MATCH(Table3[[#Headers],[Hour]],Date!$A$1:$I$1,0),0)</f>
        <v>15</v>
      </c>
      <c r="H53" s="44" t="str">
        <f>IF(AND(Table3[[#This Row],[Hour]]&gt;=7, Table3[[#This Row],[Hour]]&lt;=10), "Peak", IF(AND(Table3[[#This Row],[Hour]]&gt;=16, Table3[[#This Row],[Hour]]&lt;=19), "Peak", "Off-Peak"))</f>
        <v>Off-Peak</v>
      </c>
      <c r="I53" s="19" t="str">
        <f>VLOOKUP($C53,location,MATCH(Source!I$7,Location!$A$1:$D$1,0),0)</f>
        <v>Chennai</v>
      </c>
      <c r="J53" s="19" t="str">
        <f>VLOOKUP($C53,location,MATCH(Source!J$7,Location!$A$1:$D$1,0),0)</f>
        <v>Highway</v>
      </c>
      <c r="K53" s="19" t="str">
        <f>VLOOKUP($C53,location,MATCH(Source!K$7,Location!$A$1:$D$1,0),0)</f>
        <v>Snowy</v>
      </c>
      <c r="L53" s="20" t="str">
        <f>VLOOKUP($C53,vehicle,MATCH(L52,Vehicle!A46:E46,0),0)</f>
        <v>Pedestrian</v>
      </c>
      <c r="M53" s="20" t="str">
        <f>VLOOKUP($C53,vehicle,MATCH(M$7,Vehicle!$A$1:$E$1,0),0)</f>
        <v>Drunk Driving</v>
      </c>
      <c r="N53" s="20" t="str">
        <f>VLOOKUP($C53,vehicle,MATCH(N$7,Vehicle!$A$1:$E$1,0),0)</f>
        <v>Severe</v>
      </c>
      <c r="O53" s="21">
        <f>VLOOKUP($C53,vehicle,MATCH(O$7,Vehicle!$A$1:$E$1,0),0)</f>
        <v>5</v>
      </c>
      <c r="P53" s="21">
        <f>VLOOKUP($C53,driver,MATCH(P$7,Driver!$A$1:$E$1,0),0)</f>
        <v>24</v>
      </c>
      <c r="Q53" s="21" t="str">
        <f>VLOOKUP($C53,driver,MATCH(Q$7,Driver!$A$1:$E$1,0),0)</f>
        <v>Expired</v>
      </c>
      <c r="R53" s="21">
        <f>VLOOKUP($C53,driver,MATCH(R$7,Driver!$A$1:$E$1,0),0)</f>
        <v>3</v>
      </c>
      <c r="S53" s="21" t="str">
        <f>VLOOKUP($C53,driver,MATCH(S$7,Driver!$A$1:$E$1,0),0)</f>
        <v>Minor</v>
      </c>
      <c r="T53" s="21">
        <f>VLOOKUP($C53,Effects,MATCH(T$7, Effects!$A$1:$E$1, 0),0)</f>
        <v>53</v>
      </c>
      <c r="U53" s="22" t="str">
        <f>VLOOKUP($C53,Effects,MATCH(U$7, Effects!$A$1:$E$1, 0),0)</f>
        <v>No</v>
      </c>
      <c r="V53" s="22" t="str">
        <f>VLOOKUP($C53,Effects,MATCH(V$7, Effects!$A$1:$E$1, 0),0)</f>
        <v>No</v>
      </c>
      <c r="W53" s="22" t="str">
        <f>VLOOKUP($C53,Effects,MATCH(W$7, Effects!$A$1:$E$1, 0),0)</f>
        <v>Arrest Made</v>
      </c>
    </row>
    <row r="54" spans="2:23" s="7" customFormat="1" ht="21" x14ac:dyDescent="0.4">
      <c r="B54" s="19">
        <v>47</v>
      </c>
      <c r="C54" s="19" t="s">
        <v>108</v>
      </c>
      <c r="D54" s="20">
        <f>VLOOKUP($C54, Date, MATCH(Source!D$7, Date!$A$1:$F$1, 0), FALSE)</f>
        <v>45158</v>
      </c>
      <c r="E54" s="40">
        <v>45158</v>
      </c>
      <c r="F54" s="22">
        <f>VLOOKUP($C54, Date, MATCH(Source!F$7, Date!$A$1:$F$1, 0), FALSE)</f>
        <v>2.6736111111111098</v>
      </c>
      <c r="G54" s="19">
        <f>VLOOKUP(Table3[[#This Row],[Accident ID]],Date!$A$2:$I$2001,MATCH(Table3[[#Headers],[Hour]],Date!$A$1:$I$1,0),0)</f>
        <v>16</v>
      </c>
      <c r="H54" s="44" t="str">
        <f>IF(AND(Table3[[#This Row],[Hour]]&gt;=7, Table3[[#This Row],[Hour]]&lt;=10), "Peak", IF(AND(Table3[[#This Row],[Hour]]&gt;=16, Table3[[#This Row],[Hour]]&lt;=19), "Peak", "Off-Peak"))</f>
        <v>Peak</v>
      </c>
      <c r="I54" s="19" t="str">
        <f>VLOOKUP($C54,location,MATCH(Source!I$7,Location!$A$1:$D$1,0),0)</f>
        <v>Mumbai</v>
      </c>
      <c r="J54" s="19" t="str">
        <f>VLOOKUP($C54,location,MATCH(Source!J$7,Location!$A$1:$D$1,0),0)</f>
        <v>Rural Road</v>
      </c>
      <c r="K54" s="19" t="str">
        <f>VLOOKUP($C54,location,MATCH(Source!K$7,Location!$A$1:$D$1,0),0)</f>
        <v>Clear</v>
      </c>
      <c r="L54" s="20" t="str">
        <f>VLOOKUP($C54,vehicle,MATCH(L53,Vehicle!A47:E47,0),0)</f>
        <v>Truck</v>
      </c>
      <c r="M54" s="20" t="str">
        <f>VLOOKUP($C54,vehicle,MATCH(M$7,Vehicle!$A$1:$E$1,0),0)</f>
        <v>Over Speeding</v>
      </c>
      <c r="N54" s="20" t="str">
        <f>VLOOKUP($C54,vehicle,MATCH(N$7,Vehicle!$A$1:$E$1,0),0)</f>
        <v>High</v>
      </c>
      <c r="O54" s="21">
        <f>VLOOKUP($C54,vehicle,MATCH(O$7,Vehicle!$A$1:$E$1,0),0)</f>
        <v>4</v>
      </c>
      <c r="P54" s="21">
        <f>VLOOKUP($C54,driver,MATCH(P$7,Driver!$A$1:$E$1,0),0)</f>
        <v>30</v>
      </c>
      <c r="Q54" s="21" t="str">
        <f>VLOOKUP($C54,driver,MATCH(Q$7,Driver!$A$1:$E$1,0),0)</f>
        <v>Valid</v>
      </c>
      <c r="R54" s="21">
        <f>VLOOKUP($C54,driver,MATCH(R$7,Driver!$A$1:$E$1,0),0)</f>
        <v>6</v>
      </c>
      <c r="S54" s="21" t="str">
        <f>VLOOKUP($C54,driver,MATCH(S$7,Driver!$A$1:$E$1,0),0)</f>
        <v>Minor</v>
      </c>
      <c r="T54" s="21">
        <f>VLOOKUP($C54,Effects,MATCH(T$7, Effects!$A$1:$E$1, 0),0)</f>
        <v>44</v>
      </c>
      <c r="U54" s="22" t="str">
        <f>VLOOKUP($C54,Effects,MATCH(U$7, Effects!$A$1:$E$1, 0),0)</f>
        <v>No</v>
      </c>
      <c r="V54" s="22" t="str">
        <f>VLOOKUP($C54,Effects,MATCH(V$7, Effects!$A$1:$E$1, 0),0)</f>
        <v>Yes</v>
      </c>
      <c r="W54" s="22" t="str">
        <f>VLOOKUP($C54,Effects,MATCH(W$7, Effects!$A$1:$E$1, 0),0)</f>
        <v>License Suspended</v>
      </c>
    </row>
    <row r="55" spans="2:23" s="7" customFormat="1" ht="21" x14ac:dyDescent="0.4">
      <c r="B55" s="19">
        <v>48</v>
      </c>
      <c r="C55" s="19" t="s">
        <v>109</v>
      </c>
      <c r="D55" s="20">
        <f>VLOOKUP($C55, Date, MATCH(Source!D$7, Date!$A$1:$F$1, 0), FALSE)</f>
        <v>45096</v>
      </c>
      <c r="E55" s="40">
        <v>45096</v>
      </c>
      <c r="F55" s="22">
        <f>VLOOKUP($C55, Date, MATCH(Source!F$7, Date!$A$1:$F$1, 0), FALSE)</f>
        <v>2.7152777777777799</v>
      </c>
      <c r="G55" s="19">
        <f>VLOOKUP(Table3[[#This Row],[Accident ID]],Date!$A$2:$I$2001,MATCH(Table3[[#Headers],[Hour]],Date!$A$1:$I$1,0),0)</f>
        <v>17</v>
      </c>
      <c r="H55" s="44" t="str">
        <f>IF(AND(Table3[[#This Row],[Hour]]&gt;=7, Table3[[#This Row],[Hour]]&lt;=10), "Peak", IF(AND(Table3[[#This Row],[Hour]]&gt;=16, Table3[[#This Row],[Hour]]&lt;=19), "Peak", "Off-Peak"))</f>
        <v>Peak</v>
      </c>
      <c r="I55" s="19" t="str">
        <f>VLOOKUP($C55,location,MATCH(Source!I$7,Location!$A$1:$D$1,0),0)</f>
        <v>Kolkata</v>
      </c>
      <c r="J55" s="19" t="str">
        <f>VLOOKUP($C55,location,MATCH(Source!J$7,Location!$A$1:$D$1,0),0)</f>
        <v>Highway</v>
      </c>
      <c r="K55" s="19" t="str">
        <f>VLOOKUP($C55,location,MATCH(Source!K$7,Location!$A$1:$D$1,0),0)</f>
        <v>Rainy</v>
      </c>
      <c r="L55" s="20" t="str">
        <f>VLOOKUP($C55,vehicle,MATCH(L54,Vehicle!A48:E48,0),0)</f>
        <v>Bus</v>
      </c>
      <c r="M55" s="20" t="str">
        <f>VLOOKUP($C55,vehicle,MATCH(M$7,Vehicle!$A$1:$E$1,0),0)</f>
        <v>Pedestrian Crossing</v>
      </c>
      <c r="N55" s="20" t="str">
        <f>VLOOKUP($C55,vehicle,MATCH(N$7,Vehicle!$A$1:$E$1,0),0)</f>
        <v>High</v>
      </c>
      <c r="O55" s="21">
        <f>VLOOKUP($C55,vehicle,MATCH(O$7,Vehicle!$A$1:$E$1,0),0)</f>
        <v>1</v>
      </c>
      <c r="P55" s="21">
        <f>VLOOKUP($C55,driver,MATCH(P$7,Driver!$A$1:$E$1,0),0)</f>
        <v>41</v>
      </c>
      <c r="Q55" s="21" t="str">
        <f>VLOOKUP($C55,driver,MATCH(Q$7,Driver!$A$1:$E$1,0),0)</f>
        <v>Expired</v>
      </c>
      <c r="R55" s="21">
        <f>VLOOKUP($C55,driver,MATCH(R$7,Driver!$A$1:$E$1,0),0)</f>
        <v>8</v>
      </c>
      <c r="S55" s="21" t="str">
        <f>VLOOKUP($C55,driver,MATCH(S$7,Driver!$A$1:$E$1,0),0)</f>
        <v>Fatal</v>
      </c>
      <c r="T55" s="21">
        <f>VLOOKUP($C55,Effects,MATCH(T$7, Effects!$A$1:$E$1, 0),0)</f>
        <v>49</v>
      </c>
      <c r="U55" s="22" t="str">
        <f>VLOOKUP($C55,Effects,MATCH(U$7, Effects!$A$1:$E$1, 0),0)</f>
        <v>No</v>
      </c>
      <c r="V55" s="22" t="str">
        <f>VLOOKUP($C55,Effects,MATCH(V$7, Effects!$A$1:$E$1, 0),0)</f>
        <v>No</v>
      </c>
      <c r="W55" s="22" t="str">
        <f>VLOOKUP($C55,Effects,MATCH(W$7, Effects!$A$1:$E$1, 0),0)</f>
        <v>License Suspended</v>
      </c>
    </row>
    <row r="56" spans="2:23" s="7" customFormat="1" ht="21" x14ac:dyDescent="0.4">
      <c r="B56" s="19">
        <v>49</v>
      </c>
      <c r="C56" s="23">
        <v>855000000000000</v>
      </c>
      <c r="D56" s="20">
        <f>VLOOKUP($C56, Date, MATCH(Source!D$7, Date!$A$1:$F$1, 0), FALSE)</f>
        <v>44576</v>
      </c>
      <c r="E56" s="40">
        <v>44576</v>
      </c>
      <c r="F56" s="22">
        <f>VLOOKUP($C56, Date, MATCH(Source!F$7, Date!$A$1:$F$1, 0), FALSE)</f>
        <v>2.7569444444444402</v>
      </c>
      <c r="G56" s="19">
        <f>VLOOKUP(Table3[[#This Row],[Accident ID]],Date!$A$2:$I$2001,MATCH(Table3[[#Headers],[Hour]],Date!$A$1:$I$1,0),0)</f>
        <v>18</v>
      </c>
      <c r="H56" s="44" t="str">
        <f>IF(AND(Table3[[#This Row],[Hour]]&gt;=7, Table3[[#This Row],[Hour]]&lt;=10), "Peak", IF(AND(Table3[[#This Row],[Hour]]&gt;=16, Table3[[#This Row],[Hour]]&lt;=19), "Peak", "Off-Peak"))</f>
        <v>Peak</v>
      </c>
      <c r="I56" s="19" t="str">
        <f>VLOOKUP($C56,location,MATCH(Source!I$7,Location!$A$1:$D$1,0),0)</f>
        <v>Bangalore</v>
      </c>
      <c r="J56" s="19" t="str">
        <f>VLOOKUP($C56,location,MATCH(Source!J$7,Location!$A$1:$D$1,0),0)</f>
        <v>Residential Area</v>
      </c>
      <c r="K56" s="19" t="str">
        <f>VLOOKUP($C56,location,MATCH(Source!K$7,Location!$A$1:$D$1,0),0)</f>
        <v>Clear</v>
      </c>
      <c r="L56" s="20" t="str">
        <f>VLOOKUP($C56,vehicle,MATCH(L55,Vehicle!A49:E49,0),0)</f>
        <v>Bus</v>
      </c>
      <c r="M56" s="20" t="str">
        <f>VLOOKUP($C56,vehicle,MATCH(M$7,Vehicle!$A$1:$E$1,0),0)</f>
        <v>Brake Failure</v>
      </c>
      <c r="N56" s="20" t="str">
        <f>VLOOKUP($C56,vehicle,MATCH(N$7,Vehicle!$A$1:$E$1,0),0)</f>
        <v>High</v>
      </c>
      <c r="O56" s="21">
        <f>VLOOKUP($C56,vehicle,MATCH(O$7,Vehicle!$A$1:$E$1,0),0)</f>
        <v>1</v>
      </c>
      <c r="P56" s="21">
        <f>VLOOKUP($C56,driver,MATCH(P$7,Driver!$A$1:$E$1,0),0)</f>
        <v>38</v>
      </c>
      <c r="Q56" s="21" t="str">
        <f>VLOOKUP($C56,driver,MATCH(Q$7,Driver!$A$1:$E$1,0),0)</f>
        <v>Suspended</v>
      </c>
      <c r="R56" s="21">
        <f>VLOOKUP($C56,driver,MATCH(R$7,Driver!$A$1:$E$1,0),0)</f>
        <v>9</v>
      </c>
      <c r="S56" s="21" t="str">
        <f>VLOOKUP($C56,driver,MATCH(S$7,Driver!$A$1:$E$1,0),0)</f>
        <v>Minor</v>
      </c>
      <c r="T56" s="21">
        <f>VLOOKUP($C56,Effects,MATCH(T$7, Effects!$A$1:$E$1, 0),0)</f>
        <v>5</v>
      </c>
      <c r="U56" s="22" t="str">
        <f>VLOOKUP($C56,Effects,MATCH(U$7, Effects!$A$1:$E$1, 0),0)</f>
        <v>No</v>
      </c>
      <c r="V56" s="22" t="str">
        <f>VLOOKUP($C56,Effects,MATCH(V$7, Effects!$A$1:$E$1, 0),0)</f>
        <v>No</v>
      </c>
      <c r="W56" s="22" t="str">
        <f>VLOOKUP($C56,Effects,MATCH(W$7, Effects!$A$1:$E$1, 0),0)</f>
        <v>None</v>
      </c>
    </row>
    <row r="57" spans="2:23" s="7" customFormat="1" ht="21" x14ac:dyDescent="0.4">
      <c r="B57" s="19">
        <v>50</v>
      </c>
      <c r="C57" s="19" t="s">
        <v>110</v>
      </c>
      <c r="D57" s="20">
        <f>VLOOKUP($C57, Date, MATCH(Source!D$7, Date!$A$1:$F$1, 0), FALSE)</f>
        <v>44979</v>
      </c>
      <c r="E57" s="40">
        <v>44979</v>
      </c>
      <c r="F57" s="22">
        <f>VLOOKUP($C57, Date, MATCH(Source!F$7, Date!$A$1:$F$1, 0), FALSE)</f>
        <v>2.7986111111111098</v>
      </c>
      <c r="G57" s="19">
        <f>VLOOKUP(Table3[[#This Row],[Accident ID]],Date!$A$2:$I$2001,MATCH(Table3[[#Headers],[Hour]],Date!$A$1:$I$1,0),0)</f>
        <v>19</v>
      </c>
      <c r="H57" s="44" t="str">
        <f>IF(AND(Table3[[#This Row],[Hour]]&gt;=7, Table3[[#This Row],[Hour]]&lt;=10), "Peak", IF(AND(Table3[[#This Row],[Hour]]&gt;=16, Table3[[#This Row],[Hour]]&lt;=19), "Peak", "Off-Peak"))</f>
        <v>Peak</v>
      </c>
      <c r="I57" s="19" t="str">
        <f>VLOOKUP($C57,location,MATCH(Source!I$7,Location!$A$1:$D$1,0),0)</f>
        <v>Chennai</v>
      </c>
      <c r="J57" s="19" t="str">
        <f>VLOOKUP($C57,location,MATCH(Source!J$7,Location!$A$1:$D$1,0),0)</f>
        <v>Rural Road</v>
      </c>
      <c r="K57" s="19" t="str">
        <f>VLOOKUP($C57,location,MATCH(Source!K$7,Location!$A$1:$D$1,0),0)</f>
        <v>Clear</v>
      </c>
      <c r="L57" s="20" t="str">
        <f>VLOOKUP($C57,vehicle,MATCH(L56,Vehicle!A50:E50,0),0)</f>
        <v>Auto</v>
      </c>
      <c r="M57" s="20" t="str">
        <f>VLOOKUP($C57,vehicle,MATCH(M$7,Vehicle!$A$1:$E$1,0),0)</f>
        <v>Reckless Driving</v>
      </c>
      <c r="N57" s="20" t="str">
        <f>VLOOKUP($C57,vehicle,MATCH(N$7,Vehicle!$A$1:$E$1,0),0)</f>
        <v>High</v>
      </c>
      <c r="O57" s="21">
        <f>VLOOKUP($C57,vehicle,MATCH(O$7,Vehicle!$A$1:$E$1,0),0)</f>
        <v>5</v>
      </c>
      <c r="P57" s="21">
        <f>VLOOKUP($C57,driver,MATCH(P$7,Driver!$A$1:$E$1,0),0)</f>
        <v>57</v>
      </c>
      <c r="Q57" s="21" t="str">
        <f>VLOOKUP($C57,driver,MATCH(Q$7,Driver!$A$1:$E$1,0),0)</f>
        <v>Valid</v>
      </c>
      <c r="R57" s="21">
        <f>VLOOKUP($C57,driver,MATCH(R$7,Driver!$A$1:$E$1,0),0)</f>
        <v>8</v>
      </c>
      <c r="S57" s="21" t="str">
        <f>VLOOKUP($C57,driver,MATCH(S$7,Driver!$A$1:$E$1,0),0)</f>
        <v>Fatal</v>
      </c>
      <c r="T57" s="21">
        <f>VLOOKUP($C57,Effects,MATCH(T$7, Effects!$A$1:$E$1, 0),0)</f>
        <v>46</v>
      </c>
      <c r="U57" s="22" t="str">
        <f>VLOOKUP($C57,Effects,MATCH(U$7, Effects!$A$1:$E$1, 0),0)</f>
        <v>No</v>
      </c>
      <c r="V57" s="22" t="str">
        <f>VLOOKUP($C57,Effects,MATCH(V$7, Effects!$A$1:$E$1, 0),0)</f>
        <v>No</v>
      </c>
      <c r="W57" s="22" t="str">
        <f>VLOOKUP($C57,Effects,MATCH(W$7, Effects!$A$1:$E$1, 0),0)</f>
        <v>Arrest Made</v>
      </c>
    </row>
    <row r="58" spans="2:23" s="7" customFormat="1" ht="21" x14ac:dyDescent="0.4">
      <c r="B58" s="19">
        <v>51</v>
      </c>
      <c r="C58" s="19" t="s">
        <v>111</v>
      </c>
      <c r="D58" s="20">
        <f>VLOOKUP($C58, Date, MATCH(Source!D$7, Date!$A$1:$F$1, 0), FALSE)</f>
        <v>44673</v>
      </c>
      <c r="E58" s="40">
        <v>44673</v>
      </c>
      <c r="F58" s="22">
        <f>VLOOKUP($C58, Date, MATCH(Source!F$7, Date!$A$1:$F$1, 0), FALSE)</f>
        <v>2.8402777777777799</v>
      </c>
      <c r="G58" s="19">
        <f>VLOOKUP(Table3[[#This Row],[Accident ID]],Date!$A$2:$I$2001,MATCH(Table3[[#Headers],[Hour]],Date!$A$1:$I$1,0),0)</f>
        <v>20</v>
      </c>
      <c r="H58" s="44" t="str">
        <f>IF(AND(Table3[[#This Row],[Hour]]&gt;=7, Table3[[#This Row],[Hour]]&lt;=10), "Peak", IF(AND(Table3[[#This Row],[Hour]]&gt;=16, Table3[[#This Row],[Hour]]&lt;=19), "Peak", "Off-Peak"))</f>
        <v>Off-Peak</v>
      </c>
      <c r="I58" s="19" t="str">
        <f>VLOOKUP($C58,location,MATCH(Source!I$7,Location!$A$1:$D$1,0),0)</f>
        <v>Delhi</v>
      </c>
      <c r="J58" s="19" t="str">
        <f>VLOOKUP($C58,location,MATCH(Source!J$7,Location!$A$1:$D$1,0),0)</f>
        <v>Highway</v>
      </c>
      <c r="K58" s="19" t="str">
        <f>VLOOKUP($C58,location,MATCH(Source!K$7,Location!$A$1:$D$1,0),0)</f>
        <v>Foggy</v>
      </c>
      <c r="L58" s="20" t="str">
        <f>VLOOKUP($C58,vehicle,MATCH(L57,Vehicle!A51:E51,0),0)</f>
        <v>Bike</v>
      </c>
      <c r="M58" s="20" t="str">
        <f>VLOOKUP($C58,vehicle,MATCH(M$7,Vehicle!$A$1:$E$1,0),0)</f>
        <v>Reckless Driving</v>
      </c>
      <c r="N58" s="20" t="str">
        <f>VLOOKUP($C58,vehicle,MATCH(N$7,Vehicle!$A$1:$E$1,0),0)</f>
        <v>High</v>
      </c>
      <c r="O58" s="21">
        <f>VLOOKUP($C58,vehicle,MATCH(O$7,Vehicle!$A$1:$E$1,0),0)</f>
        <v>1</v>
      </c>
      <c r="P58" s="21">
        <f>VLOOKUP($C58,driver,MATCH(P$7,Driver!$A$1:$E$1,0),0)</f>
        <v>50</v>
      </c>
      <c r="Q58" s="21" t="str">
        <f>VLOOKUP($C58,driver,MATCH(Q$7,Driver!$A$1:$E$1,0),0)</f>
        <v>Suspended</v>
      </c>
      <c r="R58" s="21">
        <f>VLOOKUP($C58,driver,MATCH(R$7,Driver!$A$1:$E$1,0),0)</f>
        <v>9</v>
      </c>
      <c r="S58" s="21" t="str">
        <f>VLOOKUP($C58,driver,MATCH(S$7,Driver!$A$1:$E$1,0),0)</f>
        <v>Minor</v>
      </c>
      <c r="T58" s="21">
        <f>VLOOKUP($C58,Effects,MATCH(T$7, Effects!$A$1:$E$1, 0),0)</f>
        <v>39</v>
      </c>
      <c r="U58" s="22" t="str">
        <f>VLOOKUP($C58,Effects,MATCH(U$7, Effects!$A$1:$E$1, 0),0)</f>
        <v>Yes</v>
      </c>
      <c r="V58" s="22" t="str">
        <f>VLOOKUP($C58,Effects,MATCH(V$7, Effects!$A$1:$E$1, 0),0)</f>
        <v>No</v>
      </c>
      <c r="W58" s="22" t="str">
        <f>VLOOKUP($C58,Effects,MATCH(W$7, Effects!$A$1:$E$1, 0),0)</f>
        <v>Arrest Made</v>
      </c>
    </row>
    <row r="59" spans="2:23" s="7" customFormat="1" ht="21" x14ac:dyDescent="0.4">
      <c r="B59" s="19">
        <v>52</v>
      </c>
      <c r="C59" s="19" t="s">
        <v>112</v>
      </c>
      <c r="D59" s="20">
        <f>VLOOKUP($C59, Date, MATCH(Source!D$7, Date!$A$1:$F$1, 0), FALSE)</f>
        <v>45653</v>
      </c>
      <c r="E59" s="40">
        <v>45653</v>
      </c>
      <c r="F59" s="22">
        <f>VLOOKUP($C59, Date, MATCH(Source!F$7, Date!$A$1:$F$1, 0), FALSE)</f>
        <v>2.8819444444444402</v>
      </c>
      <c r="G59" s="19">
        <f>VLOOKUP(Table3[[#This Row],[Accident ID]],Date!$A$2:$I$2001,MATCH(Table3[[#Headers],[Hour]],Date!$A$1:$I$1,0),0)</f>
        <v>21</v>
      </c>
      <c r="H59" s="44" t="str">
        <f>IF(AND(Table3[[#This Row],[Hour]]&gt;=7, Table3[[#This Row],[Hour]]&lt;=10), "Peak", IF(AND(Table3[[#This Row],[Hour]]&gt;=16, Table3[[#This Row],[Hour]]&lt;=19), "Peak", "Off-Peak"))</f>
        <v>Off-Peak</v>
      </c>
      <c r="I59" s="19" t="str">
        <f>VLOOKUP($C59,location,MATCH(Source!I$7,Location!$A$1:$D$1,0),0)</f>
        <v>Ahmedabad</v>
      </c>
      <c r="J59" s="19" t="str">
        <f>VLOOKUP($C59,location,MATCH(Source!J$7,Location!$A$1:$D$1,0),0)</f>
        <v>City Road</v>
      </c>
      <c r="K59" s="19" t="str">
        <f>VLOOKUP($C59,location,MATCH(Source!K$7,Location!$A$1:$D$1,0),0)</f>
        <v>Clear</v>
      </c>
      <c r="L59" s="20" t="str">
        <f>VLOOKUP($C59,vehicle,MATCH(L58,Vehicle!A52:E52,0),0)</f>
        <v>Bicycle</v>
      </c>
      <c r="M59" s="20" t="str">
        <f>VLOOKUP($C59,vehicle,MATCH(M$7,Vehicle!$A$1:$E$1,0),0)</f>
        <v>Drunk Driving</v>
      </c>
      <c r="N59" s="20" t="str">
        <f>VLOOKUP($C59,vehicle,MATCH(N$7,Vehicle!$A$1:$E$1,0),0)</f>
        <v>Low</v>
      </c>
      <c r="O59" s="21">
        <f>VLOOKUP($C59,vehicle,MATCH(O$7,Vehicle!$A$1:$E$1,0),0)</f>
        <v>1</v>
      </c>
      <c r="P59" s="21">
        <f>VLOOKUP($C59,driver,MATCH(P$7,Driver!$A$1:$E$1,0),0)</f>
        <v>29</v>
      </c>
      <c r="Q59" s="21" t="str">
        <f>VLOOKUP($C59,driver,MATCH(Q$7,Driver!$A$1:$E$1,0),0)</f>
        <v>Valid</v>
      </c>
      <c r="R59" s="21">
        <f>VLOOKUP($C59,driver,MATCH(R$7,Driver!$A$1:$E$1,0),0)</f>
        <v>4</v>
      </c>
      <c r="S59" s="21" t="str">
        <f>VLOOKUP($C59,driver,MATCH(S$7,Driver!$A$1:$E$1,0),0)</f>
        <v>Minor</v>
      </c>
      <c r="T59" s="21">
        <f>VLOOKUP($C59,Effects,MATCH(T$7, Effects!$A$1:$E$1, 0),0)</f>
        <v>7</v>
      </c>
      <c r="U59" s="22" t="str">
        <f>VLOOKUP($C59,Effects,MATCH(U$7, Effects!$A$1:$E$1, 0),0)</f>
        <v>No</v>
      </c>
      <c r="V59" s="22" t="str">
        <f>VLOOKUP($C59,Effects,MATCH(V$7, Effects!$A$1:$E$1, 0),0)</f>
        <v>No</v>
      </c>
      <c r="W59" s="22" t="str">
        <f>VLOOKUP($C59,Effects,MATCH(W$7, Effects!$A$1:$E$1, 0),0)</f>
        <v>Fine Issued</v>
      </c>
    </row>
    <row r="60" spans="2:23" s="7" customFormat="1" ht="21" x14ac:dyDescent="0.4">
      <c r="B60" s="19">
        <v>53</v>
      </c>
      <c r="C60" s="19" t="s">
        <v>113</v>
      </c>
      <c r="D60" s="20">
        <f>VLOOKUP($C60, Date, MATCH(Source!D$7, Date!$A$1:$F$1, 0), FALSE)</f>
        <v>44867</v>
      </c>
      <c r="E60" s="40">
        <v>44867</v>
      </c>
      <c r="F60" s="22">
        <f>VLOOKUP($C60, Date, MATCH(Source!F$7, Date!$A$1:$F$1, 0), FALSE)</f>
        <v>2.9236111111111098</v>
      </c>
      <c r="G60" s="19">
        <f>VLOOKUP(Table3[[#This Row],[Accident ID]],Date!$A$2:$I$2001,MATCH(Table3[[#Headers],[Hour]],Date!$A$1:$I$1,0),0)</f>
        <v>22</v>
      </c>
      <c r="H60" s="44" t="str">
        <f>IF(AND(Table3[[#This Row],[Hour]]&gt;=7, Table3[[#This Row],[Hour]]&lt;=10), "Peak", IF(AND(Table3[[#This Row],[Hour]]&gt;=16, Table3[[#This Row],[Hour]]&lt;=19), "Peak", "Off-Peak"))</f>
        <v>Off-Peak</v>
      </c>
      <c r="I60" s="19" t="str">
        <f>VLOOKUP($C60,location,MATCH(Source!I$7,Location!$A$1:$D$1,0),0)</f>
        <v>Mumbai</v>
      </c>
      <c r="J60" s="19" t="str">
        <f>VLOOKUP($C60,location,MATCH(Source!J$7,Location!$A$1:$D$1,0),0)</f>
        <v>Expressway</v>
      </c>
      <c r="K60" s="19" t="str">
        <f>VLOOKUP($C60,location,MATCH(Source!K$7,Location!$A$1:$D$1,0),0)</f>
        <v>Windy</v>
      </c>
      <c r="L60" s="20" t="str">
        <f>VLOOKUP($C60,vehicle,MATCH(L59,Vehicle!A53:E53,0),0)</f>
        <v>Auto</v>
      </c>
      <c r="M60" s="20" t="str">
        <f>VLOOKUP($C60,vehicle,MATCH(M$7,Vehicle!$A$1:$E$1,0),0)</f>
        <v>Drunk Driving</v>
      </c>
      <c r="N60" s="20" t="str">
        <f>VLOOKUP($C60,vehicle,MATCH(N$7,Vehicle!$A$1:$E$1,0),0)</f>
        <v>Medium</v>
      </c>
      <c r="O60" s="21">
        <f>VLOOKUP($C60,vehicle,MATCH(O$7,Vehicle!$A$1:$E$1,0),0)</f>
        <v>1</v>
      </c>
      <c r="P60" s="21">
        <f>VLOOKUP($C60,driver,MATCH(P$7,Driver!$A$1:$E$1,0),0)</f>
        <v>18</v>
      </c>
      <c r="Q60" s="21" t="str">
        <f>VLOOKUP($C60,driver,MATCH(Q$7,Driver!$A$1:$E$1,0),0)</f>
        <v>Expired</v>
      </c>
      <c r="R60" s="21">
        <f>VLOOKUP($C60,driver,MATCH(R$7,Driver!$A$1:$E$1,0),0)</f>
        <v>8</v>
      </c>
      <c r="S60" s="21" t="str">
        <f>VLOOKUP($C60,driver,MATCH(S$7,Driver!$A$1:$E$1,0),0)</f>
        <v>Fatal</v>
      </c>
      <c r="T60" s="21">
        <f>VLOOKUP($C60,Effects,MATCH(T$7, Effects!$A$1:$E$1, 0),0)</f>
        <v>23</v>
      </c>
      <c r="U60" s="22" t="str">
        <f>VLOOKUP($C60,Effects,MATCH(U$7, Effects!$A$1:$E$1, 0),0)</f>
        <v>Yes</v>
      </c>
      <c r="V60" s="22" t="str">
        <f>VLOOKUP($C60,Effects,MATCH(V$7, Effects!$A$1:$E$1, 0),0)</f>
        <v>Yes</v>
      </c>
      <c r="W60" s="22" t="str">
        <f>VLOOKUP($C60,Effects,MATCH(W$7, Effects!$A$1:$E$1, 0),0)</f>
        <v>Arrest Made</v>
      </c>
    </row>
    <row r="61" spans="2:23" s="7" customFormat="1" ht="21" x14ac:dyDescent="0.4">
      <c r="B61" s="19">
        <v>54</v>
      </c>
      <c r="C61" s="23" t="s">
        <v>114</v>
      </c>
      <c r="D61" s="20">
        <f>VLOOKUP($C61, Date, MATCH(Source!D$7, Date!$A$1:$F$1, 0), FALSE)</f>
        <v>44281</v>
      </c>
      <c r="E61" s="40">
        <v>44281</v>
      </c>
      <c r="F61" s="22">
        <f>VLOOKUP($C61, Date, MATCH(Source!F$7, Date!$A$1:$F$1, 0), FALSE)</f>
        <v>2.9652777777777799</v>
      </c>
      <c r="G61" s="19">
        <f>VLOOKUP(Table3[[#This Row],[Accident ID]],Date!$A$2:$I$2001,MATCH(Table3[[#Headers],[Hour]],Date!$A$1:$I$1,0),0)</f>
        <v>23</v>
      </c>
      <c r="H61" s="44" t="str">
        <f>IF(AND(Table3[[#This Row],[Hour]]&gt;=7, Table3[[#This Row],[Hour]]&lt;=10), "Peak", IF(AND(Table3[[#This Row],[Hour]]&gt;=16, Table3[[#This Row],[Hour]]&lt;=19), "Peak", "Off-Peak"))</f>
        <v>Off-Peak</v>
      </c>
      <c r="I61" s="19" t="str">
        <f>VLOOKUP($C61,location,MATCH(Source!I$7,Location!$A$1:$D$1,0),0)</f>
        <v>Mumbai</v>
      </c>
      <c r="J61" s="19" t="str">
        <f>VLOOKUP($C61,location,MATCH(Source!J$7,Location!$A$1:$D$1,0),0)</f>
        <v>Residential Area</v>
      </c>
      <c r="K61" s="19" t="str">
        <f>VLOOKUP($C61,location,MATCH(Source!K$7,Location!$A$1:$D$1,0),0)</f>
        <v>Clear</v>
      </c>
      <c r="L61" s="20" t="str">
        <f>VLOOKUP($C61,vehicle,MATCH(L60,Vehicle!A54:E54,0),0)</f>
        <v>Auto</v>
      </c>
      <c r="M61" s="20" t="str">
        <f>VLOOKUP($C61,vehicle,MATCH(M$7,Vehicle!$A$1:$E$1,0),0)</f>
        <v>Reckless Driving</v>
      </c>
      <c r="N61" s="20" t="str">
        <f>VLOOKUP($C61,vehicle,MATCH(N$7,Vehicle!$A$1:$E$1,0),0)</f>
        <v>Severe</v>
      </c>
      <c r="O61" s="21">
        <f>VLOOKUP($C61,vehicle,MATCH(O$7,Vehicle!$A$1:$E$1,0),0)</f>
        <v>1</v>
      </c>
      <c r="P61" s="21">
        <f>VLOOKUP($C61,driver,MATCH(P$7,Driver!$A$1:$E$1,0),0)</f>
        <v>26</v>
      </c>
      <c r="Q61" s="21" t="str">
        <f>VLOOKUP($C61,driver,MATCH(Q$7,Driver!$A$1:$E$1,0),0)</f>
        <v>Suspended</v>
      </c>
      <c r="R61" s="21">
        <f>VLOOKUP($C61,driver,MATCH(R$7,Driver!$A$1:$E$1,0),0)</f>
        <v>7</v>
      </c>
      <c r="S61" s="21" t="str">
        <f>VLOOKUP($C61,driver,MATCH(S$7,Driver!$A$1:$E$1,0),0)</f>
        <v>Minor</v>
      </c>
      <c r="T61" s="21">
        <f>VLOOKUP($C61,Effects,MATCH(T$7, Effects!$A$1:$E$1, 0),0)</f>
        <v>8</v>
      </c>
      <c r="U61" s="22" t="str">
        <f>VLOOKUP($C61,Effects,MATCH(U$7, Effects!$A$1:$E$1, 0),0)</f>
        <v>Yes</v>
      </c>
      <c r="V61" s="22" t="str">
        <f>VLOOKUP($C61,Effects,MATCH(V$7, Effects!$A$1:$E$1, 0),0)</f>
        <v>Yes</v>
      </c>
      <c r="W61" s="22" t="str">
        <f>VLOOKUP($C61,Effects,MATCH(W$7, Effects!$A$1:$E$1, 0),0)</f>
        <v>Fine Issued</v>
      </c>
    </row>
    <row r="62" spans="2:23" s="7" customFormat="1" ht="21" x14ac:dyDescent="0.4">
      <c r="B62" s="19">
        <v>55</v>
      </c>
      <c r="C62" s="19" t="s">
        <v>115</v>
      </c>
      <c r="D62" s="20">
        <f>VLOOKUP($C62, Date, MATCH(Source!D$7, Date!$A$1:$F$1, 0), FALSE)</f>
        <v>44123</v>
      </c>
      <c r="E62" s="40">
        <v>44123</v>
      </c>
      <c r="F62" s="22">
        <f>VLOOKUP($C62, Date, MATCH(Source!F$7, Date!$A$1:$F$1, 0), FALSE)</f>
        <v>3.0069444444444402</v>
      </c>
      <c r="G62" s="19">
        <f>VLOOKUP(Table3[[#This Row],[Accident ID]],Date!$A$2:$I$2001,MATCH(Table3[[#Headers],[Hour]],Date!$A$1:$I$1,0),0)</f>
        <v>0</v>
      </c>
      <c r="H62" s="44" t="str">
        <f>IF(AND(Table3[[#This Row],[Hour]]&gt;=7, Table3[[#This Row],[Hour]]&lt;=10), "Peak", IF(AND(Table3[[#This Row],[Hour]]&gt;=16, Table3[[#This Row],[Hour]]&lt;=19), "Peak", "Off-Peak"))</f>
        <v>Off-Peak</v>
      </c>
      <c r="I62" s="19" t="str">
        <f>VLOOKUP($C62,location,MATCH(Source!I$7,Location!$A$1:$D$1,0),0)</f>
        <v>Delhi</v>
      </c>
      <c r="J62" s="19" t="str">
        <f>VLOOKUP($C62,location,MATCH(Source!J$7,Location!$A$1:$D$1,0),0)</f>
        <v>Residential Area</v>
      </c>
      <c r="K62" s="19" t="str">
        <f>VLOOKUP($C62,location,MATCH(Source!K$7,Location!$A$1:$D$1,0),0)</f>
        <v>Foggy</v>
      </c>
      <c r="L62" s="20" t="str">
        <f>VLOOKUP($C62,vehicle,MATCH(L61,Vehicle!A55:E55,0),0)</f>
        <v>Bus</v>
      </c>
      <c r="M62" s="20" t="str">
        <f>VLOOKUP($C62,vehicle,MATCH(M$7,Vehicle!$A$1:$E$1,0),0)</f>
        <v>Pedestrian Crossing</v>
      </c>
      <c r="N62" s="20" t="str">
        <f>VLOOKUP($C62,vehicle,MATCH(N$7,Vehicle!$A$1:$E$1,0),0)</f>
        <v>Severe</v>
      </c>
      <c r="O62" s="21">
        <f>VLOOKUP($C62,vehicle,MATCH(O$7,Vehicle!$A$1:$E$1,0),0)</f>
        <v>4</v>
      </c>
      <c r="P62" s="21">
        <f>VLOOKUP($C62,driver,MATCH(P$7,Driver!$A$1:$E$1,0),0)</f>
        <v>46</v>
      </c>
      <c r="Q62" s="21" t="str">
        <f>VLOOKUP($C62,driver,MATCH(Q$7,Driver!$A$1:$E$1,0),0)</f>
        <v>Suspended</v>
      </c>
      <c r="R62" s="21">
        <f>VLOOKUP($C62,driver,MATCH(R$7,Driver!$A$1:$E$1,0),0)</f>
        <v>0</v>
      </c>
      <c r="S62" s="21" t="str">
        <f>VLOOKUP($C62,driver,MATCH(S$7,Driver!$A$1:$E$1,0),0)</f>
        <v>Minor</v>
      </c>
      <c r="T62" s="21">
        <f>VLOOKUP($C62,Effects,MATCH(T$7, Effects!$A$1:$E$1, 0),0)</f>
        <v>13</v>
      </c>
      <c r="U62" s="22" t="str">
        <f>VLOOKUP($C62,Effects,MATCH(U$7, Effects!$A$1:$E$1, 0),0)</f>
        <v>No</v>
      </c>
      <c r="V62" s="22" t="str">
        <f>VLOOKUP($C62,Effects,MATCH(V$7, Effects!$A$1:$E$1, 0),0)</f>
        <v>Yes</v>
      </c>
      <c r="W62" s="22" t="str">
        <f>VLOOKUP($C62,Effects,MATCH(W$7, Effects!$A$1:$E$1, 0),0)</f>
        <v>Fine Issued</v>
      </c>
    </row>
    <row r="63" spans="2:23" s="7" customFormat="1" ht="21" x14ac:dyDescent="0.4">
      <c r="B63" s="19">
        <v>56</v>
      </c>
      <c r="C63" s="19" t="s">
        <v>116</v>
      </c>
      <c r="D63" s="20">
        <f>VLOOKUP($C63, Date, MATCH(Source!D$7, Date!$A$1:$F$1, 0), FALSE)</f>
        <v>44847</v>
      </c>
      <c r="E63" s="40">
        <v>44847</v>
      </c>
      <c r="F63" s="22">
        <f>VLOOKUP($C63, Date, MATCH(Source!F$7, Date!$A$1:$F$1, 0), FALSE)</f>
        <v>3.0486111111111098</v>
      </c>
      <c r="G63" s="19">
        <f>VLOOKUP(Table3[[#This Row],[Accident ID]],Date!$A$2:$I$2001,MATCH(Table3[[#Headers],[Hour]],Date!$A$1:$I$1,0),0)</f>
        <v>1</v>
      </c>
      <c r="H63" s="44" t="str">
        <f>IF(AND(Table3[[#This Row],[Hour]]&gt;=7, Table3[[#This Row],[Hour]]&lt;=10), "Peak", IF(AND(Table3[[#This Row],[Hour]]&gt;=16, Table3[[#This Row],[Hour]]&lt;=19), "Peak", "Off-Peak"))</f>
        <v>Off-Peak</v>
      </c>
      <c r="I63" s="19" t="str">
        <f>VLOOKUP($C63,location,MATCH(Source!I$7,Location!$A$1:$D$1,0),0)</f>
        <v>Kolkata</v>
      </c>
      <c r="J63" s="19" t="str">
        <f>VLOOKUP($C63,location,MATCH(Source!J$7,Location!$A$1:$D$1,0),0)</f>
        <v>City Road</v>
      </c>
      <c r="K63" s="19" t="str">
        <f>VLOOKUP($C63,location,MATCH(Source!K$7,Location!$A$1:$D$1,0),0)</f>
        <v>Snowy</v>
      </c>
      <c r="L63" s="20" t="str">
        <f>VLOOKUP($C63,vehicle,MATCH(L62,Vehicle!A56:E56,0),0)</f>
        <v>Auto</v>
      </c>
      <c r="M63" s="20" t="str">
        <f>VLOOKUP($C63,vehicle,MATCH(M$7,Vehicle!$A$1:$E$1,0),0)</f>
        <v>Brake Failure</v>
      </c>
      <c r="N63" s="20" t="str">
        <f>VLOOKUP($C63,vehicle,MATCH(N$7,Vehicle!$A$1:$E$1,0),0)</f>
        <v>Medium</v>
      </c>
      <c r="O63" s="21">
        <f>VLOOKUP($C63,vehicle,MATCH(O$7,Vehicle!$A$1:$E$1,0),0)</f>
        <v>4</v>
      </c>
      <c r="P63" s="21">
        <f>VLOOKUP($C63,driver,MATCH(P$7,Driver!$A$1:$E$1,0),0)</f>
        <v>44</v>
      </c>
      <c r="Q63" s="21" t="str">
        <f>VLOOKUP($C63,driver,MATCH(Q$7,Driver!$A$1:$E$1,0),0)</f>
        <v>Valid</v>
      </c>
      <c r="R63" s="21">
        <f>VLOOKUP($C63,driver,MATCH(R$7,Driver!$A$1:$E$1,0),0)</f>
        <v>4</v>
      </c>
      <c r="S63" s="21" t="str">
        <f>VLOOKUP($C63,driver,MATCH(S$7,Driver!$A$1:$E$1,0),0)</f>
        <v>Minor</v>
      </c>
      <c r="T63" s="21">
        <f>VLOOKUP($C63,Effects,MATCH(T$7, Effects!$A$1:$E$1, 0),0)</f>
        <v>18</v>
      </c>
      <c r="U63" s="22" t="str">
        <f>VLOOKUP($C63,Effects,MATCH(U$7, Effects!$A$1:$E$1, 0),0)</f>
        <v>Yes</v>
      </c>
      <c r="V63" s="22" t="str">
        <f>VLOOKUP($C63,Effects,MATCH(V$7, Effects!$A$1:$E$1, 0),0)</f>
        <v>No</v>
      </c>
      <c r="W63" s="22" t="str">
        <f>VLOOKUP($C63,Effects,MATCH(W$7, Effects!$A$1:$E$1, 0),0)</f>
        <v>None</v>
      </c>
    </row>
    <row r="64" spans="2:23" s="7" customFormat="1" ht="21" x14ac:dyDescent="0.4">
      <c r="B64" s="19">
        <v>57</v>
      </c>
      <c r="C64" s="19" t="s">
        <v>117</v>
      </c>
      <c r="D64" s="20">
        <f>VLOOKUP($C64, Date, MATCH(Source!D$7, Date!$A$1:$F$1, 0), FALSE)</f>
        <v>44103</v>
      </c>
      <c r="E64" s="40">
        <v>44103</v>
      </c>
      <c r="F64" s="22">
        <f>VLOOKUP($C64, Date, MATCH(Source!F$7, Date!$A$1:$F$1, 0), FALSE)</f>
        <v>3.0902777777777799</v>
      </c>
      <c r="G64" s="19">
        <f>VLOOKUP(Table3[[#This Row],[Accident ID]],Date!$A$2:$I$2001,MATCH(Table3[[#Headers],[Hour]],Date!$A$1:$I$1,0),0)</f>
        <v>2</v>
      </c>
      <c r="H64" s="44" t="str">
        <f>IF(AND(Table3[[#This Row],[Hour]]&gt;=7, Table3[[#This Row],[Hour]]&lt;=10), "Peak", IF(AND(Table3[[#This Row],[Hour]]&gt;=16, Table3[[#This Row],[Hour]]&lt;=19), "Peak", "Off-Peak"))</f>
        <v>Off-Peak</v>
      </c>
      <c r="I64" s="19" t="str">
        <f>VLOOKUP($C64,location,MATCH(Source!I$7,Location!$A$1:$D$1,0),0)</f>
        <v>Mumbai</v>
      </c>
      <c r="J64" s="19" t="str">
        <f>VLOOKUP($C64,location,MATCH(Source!J$7,Location!$A$1:$D$1,0),0)</f>
        <v>City Road</v>
      </c>
      <c r="K64" s="19" t="str">
        <f>VLOOKUP($C64,location,MATCH(Source!K$7,Location!$A$1:$D$1,0),0)</f>
        <v>Rainy</v>
      </c>
      <c r="L64" s="20" t="str">
        <f>VLOOKUP($C64,vehicle,MATCH(L63,Vehicle!A57:E57,0),0)</f>
        <v>Bicycle</v>
      </c>
      <c r="M64" s="20" t="str">
        <f>VLOOKUP($C64,vehicle,MATCH(M$7,Vehicle!$A$1:$E$1,0),0)</f>
        <v>Drunk Driving</v>
      </c>
      <c r="N64" s="20" t="str">
        <f>VLOOKUP($C64,vehicle,MATCH(N$7,Vehicle!$A$1:$E$1,0),0)</f>
        <v>Low</v>
      </c>
      <c r="O64" s="21">
        <f>VLOOKUP($C64,vehicle,MATCH(O$7,Vehicle!$A$1:$E$1,0),0)</f>
        <v>3</v>
      </c>
      <c r="P64" s="21">
        <f>VLOOKUP($C64,driver,MATCH(P$7,Driver!$A$1:$E$1,0),0)</f>
        <v>39</v>
      </c>
      <c r="Q64" s="21" t="str">
        <f>VLOOKUP($C64,driver,MATCH(Q$7,Driver!$A$1:$E$1,0),0)</f>
        <v>Suspended</v>
      </c>
      <c r="R64" s="21">
        <f>VLOOKUP($C64,driver,MATCH(R$7,Driver!$A$1:$E$1,0),0)</f>
        <v>1</v>
      </c>
      <c r="S64" s="21" t="str">
        <f>VLOOKUP($C64,driver,MATCH(S$7,Driver!$A$1:$E$1,0),0)</f>
        <v>Minor</v>
      </c>
      <c r="T64" s="21">
        <f>VLOOKUP($C64,Effects,MATCH(T$7, Effects!$A$1:$E$1, 0),0)</f>
        <v>44</v>
      </c>
      <c r="U64" s="22" t="str">
        <f>VLOOKUP($C64,Effects,MATCH(U$7, Effects!$A$1:$E$1, 0),0)</f>
        <v>Yes</v>
      </c>
      <c r="V64" s="22" t="str">
        <f>VLOOKUP($C64,Effects,MATCH(V$7, Effects!$A$1:$E$1, 0),0)</f>
        <v>Yes</v>
      </c>
      <c r="W64" s="22" t="str">
        <f>VLOOKUP($C64,Effects,MATCH(W$7, Effects!$A$1:$E$1, 0),0)</f>
        <v>Arrest Made</v>
      </c>
    </row>
    <row r="65" spans="2:23" s="7" customFormat="1" ht="21" x14ac:dyDescent="0.4">
      <c r="B65" s="19">
        <v>58</v>
      </c>
      <c r="C65" s="19" t="s">
        <v>118</v>
      </c>
      <c r="D65" s="20">
        <f>VLOOKUP($C65, Date, MATCH(Source!D$7, Date!$A$1:$F$1, 0), FALSE)</f>
        <v>45501</v>
      </c>
      <c r="E65" s="40">
        <v>45501</v>
      </c>
      <c r="F65" s="22">
        <f>VLOOKUP($C65, Date, MATCH(Source!F$7, Date!$A$1:$F$1, 0), FALSE)</f>
        <v>3.1319444444444402</v>
      </c>
      <c r="G65" s="19">
        <f>VLOOKUP(Table3[[#This Row],[Accident ID]],Date!$A$2:$I$2001,MATCH(Table3[[#Headers],[Hour]],Date!$A$1:$I$1,0),0)</f>
        <v>3</v>
      </c>
      <c r="H65" s="44" t="str">
        <f>IF(AND(Table3[[#This Row],[Hour]]&gt;=7, Table3[[#This Row],[Hour]]&lt;=10), "Peak", IF(AND(Table3[[#This Row],[Hour]]&gt;=16, Table3[[#This Row],[Hour]]&lt;=19), "Peak", "Off-Peak"))</f>
        <v>Off-Peak</v>
      </c>
      <c r="I65" s="19" t="str">
        <f>VLOOKUP($C65,location,MATCH(Source!I$7,Location!$A$1:$D$1,0),0)</f>
        <v>Bangalore</v>
      </c>
      <c r="J65" s="19" t="str">
        <f>VLOOKUP($C65,location,MATCH(Source!J$7,Location!$A$1:$D$1,0),0)</f>
        <v>Rural Road</v>
      </c>
      <c r="K65" s="19" t="str">
        <f>VLOOKUP($C65,location,MATCH(Source!K$7,Location!$A$1:$D$1,0),0)</f>
        <v>Clear</v>
      </c>
      <c r="L65" s="20" t="str">
        <f>VLOOKUP($C65,vehicle,MATCH(L64,Vehicle!A58:E58,0),0)</f>
        <v>Bicycle</v>
      </c>
      <c r="M65" s="20" t="str">
        <f>VLOOKUP($C65,vehicle,MATCH(M$7,Vehicle!$A$1:$E$1,0),0)</f>
        <v>Drunk Driving</v>
      </c>
      <c r="N65" s="20" t="str">
        <f>VLOOKUP($C65,vehicle,MATCH(N$7,Vehicle!$A$1:$E$1,0),0)</f>
        <v>Medium</v>
      </c>
      <c r="O65" s="21">
        <f>VLOOKUP($C65,vehicle,MATCH(O$7,Vehicle!$A$1:$E$1,0),0)</f>
        <v>5</v>
      </c>
      <c r="P65" s="21">
        <f>VLOOKUP($C65,driver,MATCH(P$7,Driver!$A$1:$E$1,0),0)</f>
        <v>56</v>
      </c>
      <c r="Q65" s="21" t="str">
        <f>VLOOKUP($C65,driver,MATCH(Q$7,Driver!$A$1:$E$1,0),0)</f>
        <v>Valid</v>
      </c>
      <c r="R65" s="21">
        <f>VLOOKUP($C65,driver,MATCH(R$7,Driver!$A$1:$E$1,0),0)</f>
        <v>7</v>
      </c>
      <c r="S65" s="21" t="str">
        <f>VLOOKUP($C65,driver,MATCH(S$7,Driver!$A$1:$E$1,0),0)</f>
        <v>Moderate</v>
      </c>
      <c r="T65" s="21">
        <f>VLOOKUP($C65,Effects,MATCH(T$7, Effects!$A$1:$E$1, 0),0)</f>
        <v>50</v>
      </c>
      <c r="U65" s="22" t="str">
        <f>VLOOKUP($C65,Effects,MATCH(U$7, Effects!$A$1:$E$1, 0),0)</f>
        <v>No</v>
      </c>
      <c r="V65" s="22" t="str">
        <f>VLOOKUP($C65,Effects,MATCH(V$7, Effects!$A$1:$E$1, 0),0)</f>
        <v>No</v>
      </c>
      <c r="W65" s="22" t="str">
        <f>VLOOKUP($C65,Effects,MATCH(W$7, Effects!$A$1:$E$1, 0),0)</f>
        <v>Fine Issued</v>
      </c>
    </row>
    <row r="66" spans="2:23" s="7" customFormat="1" ht="21" x14ac:dyDescent="0.4">
      <c r="B66" s="19">
        <v>59</v>
      </c>
      <c r="C66" s="19" t="s">
        <v>119</v>
      </c>
      <c r="D66" s="20">
        <f>VLOOKUP($C66, Date, MATCH(Source!D$7, Date!$A$1:$F$1, 0), FALSE)</f>
        <v>45566</v>
      </c>
      <c r="E66" s="40">
        <v>45566</v>
      </c>
      <c r="F66" s="22">
        <f>VLOOKUP($C66, Date, MATCH(Source!F$7, Date!$A$1:$F$1, 0), FALSE)</f>
        <v>3.1736111111111098</v>
      </c>
      <c r="G66" s="19">
        <f>VLOOKUP(Table3[[#This Row],[Accident ID]],Date!$A$2:$I$2001,MATCH(Table3[[#Headers],[Hour]],Date!$A$1:$I$1,0),0)</f>
        <v>4</v>
      </c>
      <c r="H66" s="44" t="str">
        <f>IF(AND(Table3[[#This Row],[Hour]]&gt;=7, Table3[[#This Row],[Hour]]&lt;=10), "Peak", IF(AND(Table3[[#This Row],[Hour]]&gt;=16, Table3[[#This Row],[Hour]]&lt;=19), "Peak", "Off-Peak"))</f>
        <v>Off-Peak</v>
      </c>
      <c r="I66" s="19" t="str">
        <f>VLOOKUP($C66,location,MATCH(Source!I$7,Location!$A$1:$D$1,0),0)</f>
        <v>Ahmedabad</v>
      </c>
      <c r="J66" s="19" t="str">
        <f>VLOOKUP($C66,location,MATCH(Source!J$7,Location!$A$1:$D$1,0),0)</f>
        <v>Expressway</v>
      </c>
      <c r="K66" s="19" t="str">
        <f>VLOOKUP($C66,location,MATCH(Source!K$7,Location!$A$1:$D$1,0),0)</f>
        <v>Foggy</v>
      </c>
      <c r="L66" s="20" t="str">
        <f>VLOOKUP($C66,vehicle,MATCH(L65,Vehicle!A59:E59,0),0)</f>
        <v>Truck</v>
      </c>
      <c r="M66" s="20" t="str">
        <f>VLOOKUP($C66,vehicle,MATCH(M$7,Vehicle!$A$1:$E$1,0),0)</f>
        <v>Drunk Driving</v>
      </c>
      <c r="N66" s="20" t="str">
        <f>VLOOKUP($C66,vehicle,MATCH(N$7,Vehicle!$A$1:$E$1,0),0)</f>
        <v>Medium</v>
      </c>
      <c r="O66" s="21">
        <f>VLOOKUP($C66,vehicle,MATCH(O$7,Vehicle!$A$1:$E$1,0),0)</f>
        <v>4</v>
      </c>
      <c r="P66" s="21">
        <f>VLOOKUP($C66,driver,MATCH(P$7,Driver!$A$1:$E$1,0),0)</f>
        <v>24</v>
      </c>
      <c r="Q66" s="21" t="str">
        <f>VLOOKUP($C66,driver,MATCH(Q$7,Driver!$A$1:$E$1,0),0)</f>
        <v>Suspended</v>
      </c>
      <c r="R66" s="21">
        <f>VLOOKUP($C66,driver,MATCH(R$7,Driver!$A$1:$E$1,0),0)</f>
        <v>10</v>
      </c>
      <c r="S66" s="21" t="str">
        <f>VLOOKUP($C66,driver,MATCH(S$7,Driver!$A$1:$E$1,0),0)</f>
        <v>Severe</v>
      </c>
      <c r="T66" s="21">
        <f>VLOOKUP($C66,Effects,MATCH(T$7, Effects!$A$1:$E$1, 0),0)</f>
        <v>18</v>
      </c>
      <c r="U66" s="22" t="str">
        <f>VLOOKUP($C66,Effects,MATCH(U$7, Effects!$A$1:$E$1, 0),0)</f>
        <v>Yes</v>
      </c>
      <c r="V66" s="22" t="str">
        <f>VLOOKUP($C66,Effects,MATCH(V$7, Effects!$A$1:$E$1, 0),0)</f>
        <v>No</v>
      </c>
      <c r="W66" s="22" t="str">
        <f>VLOOKUP($C66,Effects,MATCH(W$7, Effects!$A$1:$E$1, 0),0)</f>
        <v>None</v>
      </c>
    </row>
    <row r="67" spans="2:23" s="7" customFormat="1" ht="21" x14ac:dyDescent="0.4">
      <c r="B67" s="19">
        <v>60</v>
      </c>
      <c r="C67" s="19" t="s">
        <v>120</v>
      </c>
      <c r="D67" s="20">
        <f>VLOOKUP($C67, Date, MATCH(Source!D$7, Date!$A$1:$F$1, 0), FALSE)</f>
        <v>44461</v>
      </c>
      <c r="E67" s="40">
        <v>44461</v>
      </c>
      <c r="F67" s="22">
        <f>VLOOKUP($C67, Date, MATCH(Source!F$7, Date!$A$1:$F$1, 0), FALSE)</f>
        <v>3.2152777777777799</v>
      </c>
      <c r="G67" s="19">
        <f>VLOOKUP(Table3[[#This Row],[Accident ID]],Date!$A$2:$I$2001,MATCH(Table3[[#Headers],[Hour]],Date!$A$1:$I$1,0),0)</f>
        <v>5</v>
      </c>
      <c r="H67" s="44" t="str">
        <f>IF(AND(Table3[[#This Row],[Hour]]&gt;=7, Table3[[#This Row],[Hour]]&lt;=10), "Peak", IF(AND(Table3[[#This Row],[Hour]]&gt;=16, Table3[[#This Row],[Hour]]&lt;=19), "Peak", "Off-Peak"))</f>
        <v>Off-Peak</v>
      </c>
      <c r="I67" s="19" t="str">
        <f>VLOOKUP($C67,location,MATCH(Source!I$7,Location!$A$1:$D$1,0),0)</f>
        <v>Chennai</v>
      </c>
      <c r="J67" s="19" t="str">
        <f>VLOOKUP($C67,location,MATCH(Source!J$7,Location!$A$1:$D$1,0),0)</f>
        <v>Rural Road</v>
      </c>
      <c r="K67" s="19" t="str">
        <f>VLOOKUP($C67,location,MATCH(Source!K$7,Location!$A$1:$D$1,0),0)</f>
        <v>Clear</v>
      </c>
      <c r="L67" s="20" t="str">
        <f>VLOOKUP($C67,vehicle,MATCH(L66,Vehicle!A60:E60,0),0)</f>
        <v>Pedestrian</v>
      </c>
      <c r="M67" s="20" t="str">
        <f>VLOOKUP($C67,vehicle,MATCH(M$7,Vehicle!$A$1:$E$1,0),0)</f>
        <v>Brake Failure</v>
      </c>
      <c r="N67" s="20" t="str">
        <f>VLOOKUP($C67,vehicle,MATCH(N$7,Vehicle!$A$1:$E$1,0),0)</f>
        <v>Severe</v>
      </c>
      <c r="O67" s="21">
        <f>VLOOKUP($C67,vehicle,MATCH(O$7,Vehicle!$A$1:$E$1,0),0)</f>
        <v>3</v>
      </c>
      <c r="P67" s="21">
        <f>VLOOKUP($C67,driver,MATCH(P$7,Driver!$A$1:$E$1,0),0)</f>
        <v>25</v>
      </c>
      <c r="Q67" s="21" t="str">
        <f>VLOOKUP($C67,driver,MATCH(Q$7,Driver!$A$1:$E$1,0),0)</f>
        <v>Valid</v>
      </c>
      <c r="R67" s="21">
        <f>VLOOKUP($C67,driver,MATCH(R$7,Driver!$A$1:$E$1,0),0)</f>
        <v>7</v>
      </c>
      <c r="S67" s="21" t="str">
        <f>VLOOKUP($C67,driver,MATCH(S$7,Driver!$A$1:$E$1,0),0)</f>
        <v>Moderate</v>
      </c>
      <c r="T67" s="21">
        <f>VLOOKUP($C67,Effects,MATCH(T$7, Effects!$A$1:$E$1, 0),0)</f>
        <v>7</v>
      </c>
      <c r="U67" s="22" t="str">
        <f>VLOOKUP($C67,Effects,MATCH(U$7, Effects!$A$1:$E$1, 0),0)</f>
        <v>Yes</v>
      </c>
      <c r="V67" s="22" t="str">
        <f>VLOOKUP($C67,Effects,MATCH(V$7, Effects!$A$1:$E$1, 0),0)</f>
        <v>Yes</v>
      </c>
      <c r="W67" s="22" t="str">
        <f>VLOOKUP($C67,Effects,MATCH(W$7, Effects!$A$1:$E$1, 0),0)</f>
        <v>None</v>
      </c>
    </row>
    <row r="68" spans="2:23" s="7" customFormat="1" ht="21" x14ac:dyDescent="0.4">
      <c r="B68" s="19">
        <v>61</v>
      </c>
      <c r="C68" s="19" t="s">
        <v>121</v>
      </c>
      <c r="D68" s="20">
        <f>VLOOKUP($C68, Date, MATCH(Source!D$7, Date!$A$1:$F$1, 0), FALSE)</f>
        <v>44159</v>
      </c>
      <c r="E68" s="40">
        <v>44159</v>
      </c>
      <c r="F68" s="22">
        <f>VLOOKUP($C68, Date, MATCH(Source!F$7, Date!$A$1:$F$1, 0), FALSE)</f>
        <v>3.2569444444444402</v>
      </c>
      <c r="G68" s="19">
        <f>VLOOKUP(Table3[[#This Row],[Accident ID]],Date!$A$2:$I$2001,MATCH(Table3[[#Headers],[Hour]],Date!$A$1:$I$1,0),0)</f>
        <v>6</v>
      </c>
      <c r="H68" s="44" t="str">
        <f>IF(AND(Table3[[#This Row],[Hour]]&gt;=7, Table3[[#This Row],[Hour]]&lt;=10), "Peak", IF(AND(Table3[[#This Row],[Hour]]&gt;=16, Table3[[#This Row],[Hour]]&lt;=19), "Peak", "Off-Peak"))</f>
        <v>Off-Peak</v>
      </c>
      <c r="I68" s="19" t="str">
        <f>VLOOKUP($C68,location,MATCH(Source!I$7,Location!$A$1:$D$1,0),0)</f>
        <v>Hyderabad</v>
      </c>
      <c r="J68" s="19" t="str">
        <f>VLOOKUP($C68,location,MATCH(Source!J$7,Location!$A$1:$D$1,0),0)</f>
        <v>Residential Area</v>
      </c>
      <c r="K68" s="19" t="str">
        <f>VLOOKUP($C68,location,MATCH(Source!K$7,Location!$A$1:$D$1,0),0)</f>
        <v>Foggy</v>
      </c>
      <c r="L68" s="20" t="str">
        <f>VLOOKUP($C68,vehicle,MATCH(L67,Vehicle!A61:E61,0),0)</f>
        <v>Truck</v>
      </c>
      <c r="M68" s="20" t="str">
        <f>VLOOKUP($C68,vehicle,MATCH(M$7,Vehicle!$A$1:$E$1,0),0)</f>
        <v>Drunk Driving</v>
      </c>
      <c r="N68" s="20" t="str">
        <f>VLOOKUP($C68,vehicle,MATCH(N$7,Vehicle!$A$1:$E$1,0),0)</f>
        <v>High</v>
      </c>
      <c r="O68" s="21">
        <f>VLOOKUP($C68,vehicle,MATCH(O$7,Vehicle!$A$1:$E$1,0),0)</f>
        <v>2</v>
      </c>
      <c r="P68" s="21">
        <f>VLOOKUP($C68,driver,MATCH(P$7,Driver!$A$1:$E$1,0),0)</f>
        <v>46</v>
      </c>
      <c r="Q68" s="21" t="str">
        <f>VLOOKUP($C68,driver,MATCH(Q$7,Driver!$A$1:$E$1,0),0)</f>
        <v>Valid</v>
      </c>
      <c r="R68" s="21">
        <f>VLOOKUP($C68,driver,MATCH(R$7,Driver!$A$1:$E$1,0),0)</f>
        <v>3</v>
      </c>
      <c r="S68" s="21" t="str">
        <f>VLOOKUP($C68,driver,MATCH(S$7,Driver!$A$1:$E$1,0),0)</f>
        <v>Minor</v>
      </c>
      <c r="T68" s="21">
        <f>VLOOKUP($C68,Effects,MATCH(T$7, Effects!$A$1:$E$1, 0),0)</f>
        <v>48</v>
      </c>
      <c r="U68" s="22" t="str">
        <f>VLOOKUP($C68,Effects,MATCH(U$7, Effects!$A$1:$E$1, 0),0)</f>
        <v>No</v>
      </c>
      <c r="V68" s="22" t="str">
        <f>VLOOKUP($C68,Effects,MATCH(V$7, Effects!$A$1:$E$1, 0),0)</f>
        <v>Yes</v>
      </c>
      <c r="W68" s="22" t="str">
        <f>VLOOKUP($C68,Effects,MATCH(W$7, Effects!$A$1:$E$1, 0),0)</f>
        <v>None</v>
      </c>
    </row>
    <row r="69" spans="2:23" s="7" customFormat="1" ht="21" x14ac:dyDescent="0.4">
      <c r="B69" s="19">
        <v>62</v>
      </c>
      <c r="C69" s="19" t="s">
        <v>122</v>
      </c>
      <c r="D69" s="20">
        <f>VLOOKUP($C69, Date, MATCH(Source!D$7, Date!$A$1:$F$1, 0), FALSE)</f>
        <v>44042</v>
      </c>
      <c r="E69" s="40">
        <v>44042</v>
      </c>
      <c r="F69" s="22">
        <f>VLOOKUP($C69, Date, MATCH(Source!F$7, Date!$A$1:$F$1, 0), FALSE)</f>
        <v>3.2986111111111098</v>
      </c>
      <c r="G69" s="19">
        <f>VLOOKUP(Table3[[#This Row],[Accident ID]],Date!$A$2:$I$2001,MATCH(Table3[[#Headers],[Hour]],Date!$A$1:$I$1,0),0)</f>
        <v>7</v>
      </c>
      <c r="H69" s="44" t="str">
        <f>IF(AND(Table3[[#This Row],[Hour]]&gt;=7, Table3[[#This Row],[Hour]]&lt;=10), "Peak", IF(AND(Table3[[#This Row],[Hour]]&gt;=16, Table3[[#This Row],[Hour]]&lt;=19), "Peak", "Off-Peak"))</f>
        <v>Peak</v>
      </c>
      <c r="I69" s="19" t="str">
        <f>VLOOKUP($C69,location,MATCH(Source!I$7,Location!$A$1:$D$1,0),0)</f>
        <v>Mumbai</v>
      </c>
      <c r="J69" s="19" t="str">
        <f>VLOOKUP($C69,location,MATCH(Source!J$7,Location!$A$1:$D$1,0),0)</f>
        <v>City Road</v>
      </c>
      <c r="K69" s="19" t="str">
        <f>VLOOKUP($C69,location,MATCH(Source!K$7,Location!$A$1:$D$1,0),0)</f>
        <v>Snowy</v>
      </c>
      <c r="L69" s="20" t="str">
        <f>VLOOKUP($C69,vehicle,MATCH(L68,Vehicle!A62:E62,0),0)</f>
        <v>Truck</v>
      </c>
      <c r="M69" s="20" t="str">
        <f>VLOOKUP($C69,vehicle,MATCH(M$7,Vehicle!$A$1:$E$1,0),0)</f>
        <v>Reckless Driving</v>
      </c>
      <c r="N69" s="20" t="str">
        <f>VLOOKUP($C69,vehicle,MATCH(N$7,Vehicle!$A$1:$E$1,0),0)</f>
        <v>High</v>
      </c>
      <c r="O69" s="21">
        <f>VLOOKUP($C69,vehicle,MATCH(O$7,Vehicle!$A$1:$E$1,0),0)</f>
        <v>1</v>
      </c>
      <c r="P69" s="21">
        <f>VLOOKUP($C69,driver,MATCH(P$7,Driver!$A$1:$E$1,0),0)</f>
        <v>51</v>
      </c>
      <c r="Q69" s="21" t="str">
        <f>VLOOKUP($C69,driver,MATCH(Q$7,Driver!$A$1:$E$1,0),0)</f>
        <v>Valid</v>
      </c>
      <c r="R69" s="21">
        <f>VLOOKUP($C69,driver,MATCH(R$7,Driver!$A$1:$E$1,0),0)</f>
        <v>10</v>
      </c>
      <c r="S69" s="21" t="str">
        <f>VLOOKUP($C69,driver,MATCH(S$7,Driver!$A$1:$E$1,0),0)</f>
        <v>Fatal</v>
      </c>
      <c r="T69" s="21">
        <f>VLOOKUP($C69,Effects,MATCH(T$7, Effects!$A$1:$E$1, 0),0)</f>
        <v>60</v>
      </c>
      <c r="U69" s="22" t="str">
        <f>VLOOKUP($C69,Effects,MATCH(U$7, Effects!$A$1:$E$1, 0),0)</f>
        <v>Yes</v>
      </c>
      <c r="V69" s="22" t="str">
        <f>VLOOKUP($C69,Effects,MATCH(V$7, Effects!$A$1:$E$1, 0),0)</f>
        <v>No</v>
      </c>
      <c r="W69" s="22" t="str">
        <f>VLOOKUP($C69,Effects,MATCH(W$7, Effects!$A$1:$E$1, 0),0)</f>
        <v>Arrest Made</v>
      </c>
    </row>
    <row r="70" spans="2:23" s="7" customFormat="1" ht="21" x14ac:dyDescent="0.4">
      <c r="B70" s="19">
        <v>63</v>
      </c>
      <c r="C70" s="19" t="s">
        <v>123</v>
      </c>
      <c r="D70" s="20">
        <f>VLOOKUP($C70, Date, MATCH(Source!D$7, Date!$A$1:$F$1, 0), FALSE)</f>
        <v>45148</v>
      </c>
      <c r="E70" s="40">
        <v>45148</v>
      </c>
      <c r="F70" s="22">
        <f>VLOOKUP($C70, Date, MATCH(Source!F$7, Date!$A$1:$F$1, 0), FALSE)</f>
        <v>3.3402777777777799</v>
      </c>
      <c r="G70" s="19">
        <f>VLOOKUP(Table3[[#This Row],[Accident ID]],Date!$A$2:$I$2001,MATCH(Table3[[#Headers],[Hour]],Date!$A$1:$I$1,0),0)</f>
        <v>8</v>
      </c>
      <c r="H70" s="44" t="str">
        <f>IF(AND(Table3[[#This Row],[Hour]]&gt;=7, Table3[[#This Row],[Hour]]&lt;=10), "Peak", IF(AND(Table3[[#This Row],[Hour]]&gt;=16, Table3[[#This Row],[Hour]]&lt;=19), "Peak", "Off-Peak"))</f>
        <v>Peak</v>
      </c>
      <c r="I70" s="19" t="str">
        <f>VLOOKUP($C70,location,MATCH(Source!I$7,Location!$A$1:$D$1,0),0)</f>
        <v>Bangalore</v>
      </c>
      <c r="J70" s="19" t="str">
        <f>VLOOKUP($C70,location,MATCH(Source!J$7,Location!$A$1:$D$1,0),0)</f>
        <v>Rural Road</v>
      </c>
      <c r="K70" s="19" t="str">
        <f>VLOOKUP($C70,location,MATCH(Source!K$7,Location!$A$1:$D$1,0),0)</f>
        <v>Rainy</v>
      </c>
      <c r="L70" s="20" t="str">
        <f>VLOOKUP($C70,vehicle,MATCH(L69,Vehicle!A63:E63,0),0)</f>
        <v>Bus</v>
      </c>
      <c r="M70" s="20" t="str">
        <f>VLOOKUP($C70,vehicle,MATCH(M$7,Vehicle!$A$1:$E$1,0),0)</f>
        <v>Brake Failure</v>
      </c>
      <c r="N70" s="20" t="str">
        <f>VLOOKUP($C70,vehicle,MATCH(N$7,Vehicle!$A$1:$E$1,0),0)</f>
        <v>Low</v>
      </c>
      <c r="O70" s="21">
        <f>VLOOKUP($C70,vehicle,MATCH(O$7,Vehicle!$A$1:$E$1,0),0)</f>
        <v>1</v>
      </c>
      <c r="P70" s="21">
        <f>VLOOKUP($C70,driver,MATCH(P$7,Driver!$A$1:$E$1,0),0)</f>
        <v>25</v>
      </c>
      <c r="Q70" s="21" t="str">
        <f>VLOOKUP($C70,driver,MATCH(Q$7,Driver!$A$1:$E$1,0),0)</f>
        <v>Valid</v>
      </c>
      <c r="R70" s="21">
        <f>VLOOKUP($C70,driver,MATCH(R$7,Driver!$A$1:$E$1,0),0)</f>
        <v>9</v>
      </c>
      <c r="S70" s="21" t="str">
        <f>VLOOKUP($C70,driver,MATCH(S$7,Driver!$A$1:$E$1,0),0)</f>
        <v>Severe</v>
      </c>
      <c r="T70" s="21">
        <f>VLOOKUP($C70,Effects,MATCH(T$7, Effects!$A$1:$E$1, 0),0)</f>
        <v>57</v>
      </c>
      <c r="U70" s="22" t="str">
        <f>VLOOKUP($C70,Effects,MATCH(U$7, Effects!$A$1:$E$1, 0),0)</f>
        <v>Yes</v>
      </c>
      <c r="V70" s="22" t="str">
        <f>VLOOKUP($C70,Effects,MATCH(V$7, Effects!$A$1:$E$1, 0),0)</f>
        <v>No</v>
      </c>
      <c r="W70" s="22" t="str">
        <f>VLOOKUP($C70,Effects,MATCH(W$7, Effects!$A$1:$E$1, 0),0)</f>
        <v>License Suspended</v>
      </c>
    </row>
    <row r="71" spans="2:23" s="7" customFormat="1" ht="21" x14ac:dyDescent="0.4">
      <c r="B71" s="19">
        <v>64</v>
      </c>
      <c r="C71" s="19" t="s">
        <v>124</v>
      </c>
      <c r="D71" s="20">
        <f>VLOOKUP($C71, Date, MATCH(Source!D$7, Date!$A$1:$F$1, 0), FALSE)</f>
        <v>44839</v>
      </c>
      <c r="E71" s="40">
        <v>44839</v>
      </c>
      <c r="F71" s="22">
        <f>VLOOKUP($C71, Date, MATCH(Source!F$7, Date!$A$1:$F$1, 0), FALSE)</f>
        <v>3.3819444444444402</v>
      </c>
      <c r="G71" s="19">
        <f>VLOOKUP(Table3[[#This Row],[Accident ID]],Date!$A$2:$I$2001,MATCH(Table3[[#Headers],[Hour]],Date!$A$1:$I$1,0),0)</f>
        <v>9</v>
      </c>
      <c r="H71" s="44" t="str">
        <f>IF(AND(Table3[[#This Row],[Hour]]&gt;=7, Table3[[#This Row],[Hour]]&lt;=10), "Peak", IF(AND(Table3[[#This Row],[Hour]]&gt;=16, Table3[[#This Row],[Hour]]&lt;=19), "Peak", "Off-Peak"))</f>
        <v>Peak</v>
      </c>
      <c r="I71" s="19" t="str">
        <f>VLOOKUP($C71,location,MATCH(Source!I$7,Location!$A$1:$D$1,0),0)</f>
        <v>Mumbai</v>
      </c>
      <c r="J71" s="19" t="str">
        <f>VLOOKUP($C71,location,MATCH(Source!J$7,Location!$A$1:$D$1,0),0)</f>
        <v>City Road</v>
      </c>
      <c r="K71" s="19" t="str">
        <f>VLOOKUP($C71,location,MATCH(Source!K$7,Location!$A$1:$D$1,0),0)</f>
        <v>Rainy</v>
      </c>
      <c r="L71" s="20" t="str">
        <f>VLOOKUP($C71,vehicle,MATCH(L70,Vehicle!A64:E64,0),0)</f>
        <v>Auto</v>
      </c>
      <c r="M71" s="20" t="str">
        <f>VLOOKUP($C71,vehicle,MATCH(M$7,Vehicle!$A$1:$E$1,0),0)</f>
        <v>Weather Conditions</v>
      </c>
      <c r="N71" s="20" t="str">
        <f>VLOOKUP($C71,vehicle,MATCH(N$7,Vehicle!$A$1:$E$1,0),0)</f>
        <v>Severe</v>
      </c>
      <c r="O71" s="21">
        <f>VLOOKUP($C71,vehicle,MATCH(O$7,Vehicle!$A$1:$E$1,0),0)</f>
        <v>1</v>
      </c>
      <c r="P71" s="21">
        <f>VLOOKUP($C71,driver,MATCH(P$7,Driver!$A$1:$E$1,0),0)</f>
        <v>33</v>
      </c>
      <c r="Q71" s="21" t="str">
        <f>VLOOKUP($C71,driver,MATCH(Q$7,Driver!$A$1:$E$1,0),0)</f>
        <v>Valid</v>
      </c>
      <c r="R71" s="21">
        <f>VLOOKUP($C71,driver,MATCH(R$7,Driver!$A$1:$E$1,0),0)</f>
        <v>0</v>
      </c>
      <c r="S71" s="21" t="str">
        <f>VLOOKUP($C71,driver,MATCH(S$7,Driver!$A$1:$E$1,0),0)</f>
        <v>Severe</v>
      </c>
      <c r="T71" s="21">
        <f>VLOOKUP($C71,Effects,MATCH(T$7, Effects!$A$1:$E$1, 0),0)</f>
        <v>46</v>
      </c>
      <c r="U71" s="22" t="str">
        <f>VLOOKUP($C71,Effects,MATCH(U$7, Effects!$A$1:$E$1, 0),0)</f>
        <v>Yes</v>
      </c>
      <c r="V71" s="22" t="str">
        <f>VLOOKUP($C71,Effects,MATCH(V$7, Effects!$A$1:$E$1, 0),0)</f>
        <v>Yes</v>
      </c>
      <c r="W71" s="22" t="str">
        <f>VLOOKUP($C71,Effects,MATCH(W$7, Effects!$A$1:$E$1, 0),0)</f>
        <v>License Suspended</v>
      </c>
    </row>
    <row r="72" spans="2:23" s="7" customFormat="1" ht="21" x14ac:dyDescent="0.4">
      <c r="B72" s="19">
        <v>65</v>
      </c>
      <c r="C72" s="19" t="s">
        <v>125</v>
      </c>
      <c r="D72" s="20">
        <f>VLOOKUP($C72, Date, MATCH(Source!D$7, Date!$A$1:$F$1, 0), FALSE)</f>
        <v>43942</v>
      </c>
      <c r="E72" s="40">
        <v>43942</v>
      </c>
      <c r="F72" s="22">
        <f>VLOOKUP($C72, Date, MATCH(Source!F$7, Date!$A$1:$F$1, 0), FALSE)</f>
        <v>3.4236111111111098</v>
      </c>
      <c r="G72" s="19">
        <f>VLOOKUP(Table3[[#This Row],[Accident ID]],Date!$A$2:$I$2001,MATCH(Table3[[#Headers],[Hour]],Date!$A$1:$I$1,0),0)</f>
        <v>10</v>
      </c>
      <c r="H72" s="44" t="str">
        <f>IF(AND(Table3[[#This Row],[Hour]]&gt;=7, Table3[[#This Row],[Hour]]&lt;=10), "Peak", IF(AND(Table3[[#This Row],[Hour]]&gt;=16, Table3[[#This Row],[Hour]]&lt;=19), "Peak", "Off-Peak"))</f>
        <v>Peak</v>
      </c>
      <c r="I72" s="19" t="str">
        <f>VLOOKUP($C72,location,MATCH(Source!I$7,Location!$A$1:$D$1,0),0)</f>
        <v>Hyderabad</v>
      </c>
      <c r="J72" s="19" t="str">
        <f>VLOOKUP($C72,location,MATCH(Source!J$7,Location!$A$1:$D$1,0),0)</f>
        <v>Highway</v>
      </c>
      <c r="K72" s="19" t="str">
        <f>VLOOKUP($C72,location,MATCH(Source!K$7,Location!$A$1:$D$1,0),0)</f>
        <v>Snowy</v>
      </c>
      <c r="L72" s="20" t="str">
        <f>VLOOKUP($C72,vehicle,MATCH(L71,Vehicle!A65:E65,0),0)</f>
        <v>Bus</v>
      </c>
      <c r="M72" s="20" t="str">
        <f>VLOOKUP($C72,vehicle,MATCH(M$7,Vehicle!$A$1:$E$1,0),0)</f>
        <v>Reckless Driving</v>
      </c>
      <c r="N72" s="20" t="str">
        <f>VLOOKUP($C72,vehicle,MATCH(N$7,Vehicle!$A$1:$E$1,0),0)</f>
        <v>Medium</v>
      </c>
      <c r="O72" s="21">
        <f>VLOOKUP($C72,vehicle,MATCH(O$7,Vehicle!$A$1:$E$1,0),0)</f>
        <v>4</v>
      </c>
      <c r="P72" s="21">
        <f>VLOOKUP($C72,driver,MATCH(P$7,Driver!$A$1:$E$1,0),0)</f>
        <v>70</v>
      </c>
      <c r="Q72" s="21" t="str">
        <f>VLOOKUP($C72,driver,MATCH(Q$7,Driver!$A$1:$E$1,0),0)</f>
        <v>Valid</v>
      </c>
      <c r="R72" s="21">
        <f>VLOOKUP($C72,driver,MATCH(R$7,Driver!$A$1:$E$1,0),0)</f>
        <v>0</v>
      </c>
      <c r="S72" s="21" t="str">
        <f>VLOOKUP($C72,driver,MATCH(S$7,Driver!$A$1:$E$1,0),0)</f>
        <v>Severe</v>
      </c>
      <c r="T72" s="21">
        <f>VLOOKUP($C72,Effects,MATCH(T$7, Effects!$A$1:$E$1, 0),0)</f>
        <v>31</v>
      </c>
      <c r="U72" s="22" t="str">
        <f>VLOOKUP($C72,Effects,MATCH(U$7, Effects!$A$1:$E$1, 0),0)</f>
        <v>Yes</v>
      </c>
      <c r="V72" s="22" t="str">
        <f>VLOOKUP($C72,Effects,MATCH(V$7, Effects!$A$1:$E$1, 0),0)</f>
        <v>No</v>
      </c>
      <c r="W72" s="22" t="str">
        <f>VLOOKUP($C72,Effects,MATCH(W$7, Effects!$A$1:$E$1, 0),0)</f>
        <v>Arrest Made</v>
      </c>
    </row>
    <row r="73" spans="2:23" s="7" customFormat="1" ht="21" x14ac:dyDescent="0.4">
      <c r="B73" s="19">
        <v>66</v>
      </c>
      <c r="C73" s="19" t="s">
        <v>126</v>
      </c>
      <c r="D73" s="20">
        <f>VLOOKUP($C73, Date, MATCH(Source!D$7, Date!$A$1:$F$1, 0), FALSE)</f>
        <v>44257</v>
      </c>
      <c r="E73" s="40">
        <v>44257</v>
      </c>
      <c r="F73" s="22">
        <f>VLOOKUP($C73, Date, MATCH(Source!F$7, Date!$A$1:$F$1, 0), FALSE)</f>
        <v>3.4652777777777799</v>
      </c>
      <c r="G73" s="19">
        <f>VLOOKUP(Table3[[#This Row],[Accident ID]],Date!$A$2:$I$2001,MATCH(Table3[[#Headers],[Hour]],Date!$A$1:$I$1,0),0)</f>
        <v>11</v>
      </c>
      <c r="H73" s="44" t="str">
        <f>IF(AND(Table3[[#This Row],[Hour]]&gt;=7, Table3[[#This Row],[Hour]]&lt;=10), "Peak", IF(AND(Table3[[#This Row],[Hour]]&gt;=16, Table3[[#This Row],[Hour]]&lt;=19), "Peak", "Off-Peak"))</f>
        <v>Off-Peak</v>
      </c>
      <c r="I73" s="19" t="str">
        <f>VLOOKUP($C73,location,MATCH(Source!I$7,Location!$A$1:$D$1,0),0)</f>
        <v>Kolkata</v>
      </c>
      <c r="J73" s="19" t="str">
        <f>VLOOKUP($C73,location,MATCH(Source!J$7,Location!$A$1:$D$1,0),0)</f>
        <v>Rural Road</v>
      </c>
      <c r="K73" s="19" t="str">
        <f>VLOOKUP($C73,location,MATCH(Source!K$7,Location!$A$1:$D$1,0),0)</f>
        <v>Rainy</v>
      </c>
      <c r="L73" s="20" t="str">
        <f>VLOOKUP($C73,vehicle,MATCH(L72,Vehicle!A66:E66,0),0)</f>
        <v>Pedestrian</v>
      </c>
      <c r="M73" s="20" t="str">
        <f>VLOOKUP($C73,vehicle,MATCH(M$7,Vehicle!$A$1:$E$1,0),0)</f>
        <v>Brake Failure</v>
      </c>
      <c r="N73" s="20" t="str">
        <f>VLOOKUP($C73,vehicle,MATCH(N$7,Vehicle!$A$1:$E$1,0),0)</f>
        <v>Low</v>
      </c>
      <c r="O73" s="21">
        <f>VLOOKUP($C73,vehicle,MATCH(O$7,Vehicle!$A$1:$E$1,0),0)</f>
        <v>4</v>
      </c>
      <c r="P73" s="21">
        <f>VLOOKUP($C73,driver,MATCH(P$7,Driver!$A$1:$E$1,0),0)</f>
        <v>47</v>
      </c>
      <c r="Q73" s="21" t="str">
        <f>VLOOKUP($C73,driver,MATCH(Q$7,Driver!$A$1:$E$1,0),0)</f>
        <v>Valid</v>
      </c>
      <c r="R73" s="21">
        <f>VLOOKUP($C73,driver,MATCH(R$7,Driver!$A$1:$E$1,0),0)</f>
        <v>7</v>
      </c>
      <c r="S73" s="21" t="str">
        <f>VLOOKUP($C73,driver,MATCH(S$7,Driver!$A$1:$E$1,0),0)</f>
        <v>Minor</v>
      </c>
      <c r="T73" s="21">
        <f>VLOOKUP($C73,Effects,MATCH(T$7, Effects!$A$1:$E$1, 0),0)</f>
        <v>6</v>
      </c>
      <c r="U73" s="22" t="str">
        <f>VLOOKUP($C73,Effects,MATCH(U$7, Effects!$A$1:$E$1, 0),0)</f>
        <v>No</v>
      </c>
      <c r="V73" s="22" t="str">
        <f>VLOOKUP($C73,Effects,MATCH(V$7, Effects!$A$1:$E$1, 0),0)</f>
        <v>Yes</v>
      </c>
      <c r="W73" s="22" t="str">
        <f>VLOOKUP($C73,Effects,MATCH(W$7, Effects!$A$1:$E$1, 0),0)</f>
        <v>None</v>
      </c>
    </row>
    <row r="74" spans="2:23" s="7" customFormat="1" ht="21" x14ac:dyDescent="0.4">
      <c r="B74" s="19">
        <v>67</v>
      </c>
      <c r="C74" s="19" t="s">
        <v>127</v>
      </c>
      <c r="D74" s="20">
        <f>VLOOKUP($C74, Date, MATCH(Source!D$7, Date!$A$1:$F$1, 0), FALSE)</f>
        <v>44938</v>
      </c>
      <c r="E74" s="40">
        <v>44938</v>
      </c>
      <c r="F74" s="22">
        <f>VLOOKUP($C74, Date, MATCH(Source!F$7, Date!$A$1:$F$1, 0), FALSE)</f>
        <v>3.5069444444444402</v>
      </c>
      <c r="G74" s="19">
        <f>VLOOKUP(Table3[[#This Row],[Accident ID]],Date!$A$2:$I$2001,MATCH(Table3[[#Headers],[Hour]],Date!$A$1:$I$1,0),0)</f>
        <v>12</v>
      </c>
      <c r="H74" s="44" t="str">
        <f>IF(AND(Table3[[#This Row],[Hour]]&gt;=7, Table3[[#This Row],[Hour]]&lt;=10), "Peak", IF(AND(Table3[[#This Row],[Hour]]&gt;=16, Table3[[#This Row],[Hour]]&lt;=19), "Peak", "Off-Peak"))</f>
        <v>Off-Peak</v>
      </c>
      <c r="I74" s="19" t="str">
        <f>VLOOKUP($C74,location,MATCH(Source!I$7,Location!$A$1:$D$1,0),0)</f>
        <v>Pune</v>
      </c>
      <c r="J74" s="19" t="str">
        <f>VLOOKUP($C74,location,MATCH(Source!J$7,Location!$A$1:$D$1,0),0)</f>
        <v>Highway</v>
      </c>
      <c r="K74" s="19" t="str">
        <f>VLOOKUP($C74,location,MATCH(Source!K$7,Location!$A$1:$D$1,0),0)</f>
        <v>Clear</v>
      </c>
      <c r="L74" s="20" t="str">
        <f>VLOOKUP($C74,vehicle,MATCH(L73,Vehicle!A67:E67,0),0)</f>
        <v>Pedestrian</v>
      </c>
      <c r="M74" s="20" t="str">
        <f>VLOOKUP($C74,vehicle,MATCH(M$7,Vehicle!$A$1:$E$1,0),0)</f>
        <v>Weather Conditions</v>
      </c>
      <c r="N74" s="20" t="str">
        <f>VLOOKUP($C74,vehicle,MATCH(N$7,Vehicle!$A$1:$E$1,0),0)</f>
        <v>Low</v>
      </c>
      <c r="O74" s="21">
        <f>VLOOKUP($C74,vehicle,MATCH(O$7,Vehicle!$A$1:$E$1,0),0)</f>
        <v>1</v>
      </c>
      <c r="P74" s="21">
        <f>VLOOKUP($C74,driver,MATCH(P$7,Driver!$A$1:$E$1,0),0)</f>
        <v>45</v>
      </c>
      <c r="Q74" s="21" t="str">
        <f>VLOOKUP($C74,driver,MATCH(Q$7,Driver!$A$1:$E$1,0),0)</f>
        <v>Suspended</v>
      </c>
      <c r="R74" s="21">
        <f>VLOOKUP($C74,driver,MATCH(R$7,Driver!$A$1:$E$1,0),0)</f>
        <v>6</v>
      </c>
      <c r="S74" s="21" t="str">
        <f>VLOOKUP($C74,driver,MATCH(S$7,Driver!$A$1:$E$1,0),0)</f>
        <v>Severe</v>
      </c>
      <c r="T74" s="21">
        <f>VLOOKUP($C74,Effects,MATCH(T$7, Effects!$A$1:$E$1, 0),0)</f>
        <v>39</v>
      </c>
      <c r="U74" s="22" t="str">
        <f>VLOOKUP($C74,Effects,MATCH(U$7, Effects!$A$1:$E$1, 0),0)</f>
        <v>Yes</v>
      </c>
      <c r="V74" s="22" t="str">
        <f>VLOOKUP($C74,Effects,MATCH(V$7, Effects!$A$1:$E$1, 0),0)</f>
        <v>No</v>
      </c>
      <c r="W74" s="22" t="str">
        <f>VLOOKUP($C74,Effects,MATCH(W$7, Effects!$A$1:$E$1, 0),0)</f>
        <v>License Suspended</v>
      </c>
    </row>
    <row r="75" spans="2:23" s="7" customFormat="1" ht="21" x14ac:dyDescent="0.4">
      <c r="B75" s="19">
        <v>68</v>
      </c>
      <c r="C75" s="19" t="s">
        <v>128</v>
      </c>
      <c r="D75" s="20">
        <f>VLOOKUP($C75, Date, MATCH(Source!D$7, Date!$A$1:$F$1, 0), FALSE)</f>
        <v>45594</v>
      </c>
      <c r="E75" s="40">
        <v>45594</v>
      </c>
      <c r="F75" s="22">
        <f>VLOOKUP($C75, Date, MATCH(Source!F$7, Date!$A$1:$F$1, 0), FALSE)</f>
        <v>3.5486111111111098</v>
      </c>
      <c r="G75" s="19">
        <f>VLOOKUP(Table3[[#This Row],[Accident ID]],Date!$A$2:$I$2001,MATCH(Table3[[#Headers],[Hour]],Date!$A$1:$I$1,0),0)</f>
        <v>13</v>
      </c>
      <c r="H75" s="44" t="str">
        <f>IF(AND(Table3[[#This Row],[Hour]]&gt;=7, Table3[[#This Row],[Hour]]&lt;=10), "Peak", IF(AND(Table3[[#This Row],[Hour]]&gt;=16, Table3[[#This Row],[Hour]]&lt;=19), "Peak", "Off-Peak"))</f>
        <v>Off-Peak</v>
      </c>
      <c r="I75" s="19" t="str">
        <f>VLOOKUP($C75,location,MATCH(Source!I$7,Location!$A$1:$D$1,0),0)</f>
        <v>Ahmedabad</v>
      </c>
      <c r="J75" s="19" t="str">
        <f>VLOOKUP($C75,location,MATCH(Source!J$7,Location!$A$1:$D$1,0),0)</f>
        <v>Residential Area</v>
      </c>
      <c r="K75" s="19" t="str">
        <f>VLOOKUP($C75,location,MATCH(Source!K$7,Location!$A$1:$D$1,0),0)</f>
        <v>Windy</v>
      </c>
      <c r="L75" s="20" t="str">
        <f>VLOOKUP($C75,vehicle,MATCH(L74,Vehicle!A68:E68,0),0)</f>
        <v>Bus</v>
      </c>
      <c r="M75" s="20" t="str">
        <f>VLOOKUP($C75,vehicle,MATCH(M$7,Vehicle!$A$1:$E$1,0),0)</f>
        <v>Drunk Driving</v>
      </c>
      <c r="N75" s="20" t="str">
        <f>VLOOKUP($C75,vehicle,MATCH(N$7,Vehicle!$A$1:$E$1,0),0)</f>
        <v>Medium</v>
      </c>
      <c r="O75" s="21">
        <f>VLOOKUP($C75,vehicle,MATCH(O$7,Vehicle!$A$1:$E$1,0),0)</f>
        <v>5</v>
      </c>
      <c r="P75" s="21">
        <f>VLOOKUP($C75,driver,MATCH(P$7,Driver!$A$1:$E$1,0),0)</f>
        <v>19</v>
      </c>
      <c r="Q75" s="21" t="str">
        <f>VLOOKUP($C75,driver,MATCH(Q$7,Driver!$A$1:$E$1,0),0)</f>
        <v>Expired</v>
      </c>
      <c r="R75" s="21">
        <f>VLOOKUP($C75,driver,MATCH(R$7,Driver!$A$1:$E$1,0),0)</f>
        <v>2</v>
      </c>
      <c r="S75" s="21" t="str">
        <f>VLOOKUP($C75,driver,MATCH(S$7,Driver!$A$1:$E$1,0),0)</f>
        <v>Minor</v>
      </c>
      <c r="T75" s="21">
        <f>VLOOKUP($C75,Effects,MATCH(T$7, Effects!$A$1:$E$1, 0),0)</f>
        <v>19</v>
      </c>
      <c r="U75" s="22" t="str">
        <f>VLOOKUP($C75,Effects,MATCH(U$7, Effects!$A$1:$E$1, 0),0)</f>
        <v>No</v>
      </c>
      <c r="V75" s="22" t="str">
        <f>VLOOKUP($C75,Effects,MATCH(V$7, Effects!$A$1:$E$1, 0),0)</f>
        <v>Yes</v>
      </c>
      <c r="W75" s="22" t="str">
        <f>VLOOKUP($C75,Effects,MATCH(W$7, Effects!$A$1:$E$1, 0),0)</f>
        <v>None</v>
      </c>
    </row>
    <row r="76" spans="2:23" s="7" customFormat="1" ht="21" x14ac:dyDescent="0.4">
      <c r="B76" s="19">
        <v>69</v>
      </c>
      <c r="C76" s="19" t="s">
        <v>129</v>
      </c>
      <c r="D76" s="20">
        <f>VLOOKUP($C76, Date, MATCH(Source!D$7, Date!$A$1:$F$1, 0), FALSE)</f>
        <v>45365</v>
      </c>
      <c r="E76" s="40">
        <v>45365</v>
      </c>
      <c r="F76" s="22">
        <f>VLOOKUP($C76, Date, MATCH(Source!F$7, Date!$A$1:$F$1, 0), FALSE)</f>
        <v>3.5902777777777799</v>
      </c>
      <c r="G76" s="19">
        <f>VLOOKUP(Table3[[#This Row],[Accident ID]],Date!$A$2:$I$2001,MATCH(Table3[[#Headers],[Hour]],Date!$A$1:$I$1,0),0)</f>
        <v>14</v>
      </c>
      <c r="H76" s="44" t="str">
        <f>IF(AND(Table3[[#This Row],[Hour]]&gt;=7, Table3[[#This Row],[Hour]]&lt;=10), "Peak", IF(AND(Table3[[#This Row],[Hour]]&gt;=16, Table3[[#This Row],[Hour]]&lt;=19), "Peak", "Off-Peak"))</f>
        <v>Off-Peak</v>
      </c>
      <c r="I76" s="19" t="str">
        <f>VLOOKUP($C76,location,MATCH(Source!I$7,Location!$A$1:$D$1,0),0)</f>
        <v>Ahmedabad</v>
      </c>
      <c r="J76" s="19" t="str">
        <f>VLOOKUP($C76,location,MATCH(Source!J$7,Location!$A$1:$D$1,0),0)</f>
        <v>City Road</v>
      </c>
      <c r="K76" s="19" t="str">
        <f>VLOOKUP($C76,location,MATCH(Source!K$7,Location!$A$1:$D$1,0),0)</f>
        <v>Windy</v>
      </c>
      <c r="L76" s="20" t="str">
        <f>VLOOKUP($C76,vehicle,MATCH(L75,Vehicle!A69:E69,0),0)</f>
        <v>Bike</v>
      </c>
      <c r="M76" s="20" t="str">
        <f>VLOOKUP($C76,vehicle,MATCH(M$7,Vehicle!$A$1:$E$1,0),0)</f>
        <v>Brake Failure</v>
      </c>
      <c r="N76" s="20" t="str">
        <f>VLOOKUP($C76,vehicle,MATCH(N$7,Vehicle!$A$1:$E$1,0),0)</f>
        <v>Medium</v>
      </c>
      <c r="O76" s="21">
        <f>VLOOKUP($C76,vehicle,MATCH(O$7,Vehicle!$A$1:$E$1,0),0)</f>
        <v>3</v>
      </c>
      <c r="P76" s="21">
        <f>VLOOKUP($C76,driver,MATCH(P$7,Driver!$A$1:$E$1,0),0)</f>
        <v>39</v>
      </c>
      <c r="Q76" s="21" t="str">
        <f>VLOOKUP($C76,driver,MATCH(Q$7,Driver!$A$1:$E$1,0),0)</f>
        <v>Valid</v>
      </c>
      <c r="R76" s="21">
        <f>VLOOKUP($C76,driver,MATCH(R$7,Driver!$A$1:$E$1,0),0)</f>
        <v>2</v>
      </c>
      <c r="S76" s="21" t="str">
        <f>VLOOKUP($C76,driver,MATCH(S$7,Driver!$A$1:$E$1,0),0)</f>
        <v>Severe</v>
      </c>
      <c r="T76" s="21">
        <f>VLOOKUP($C76,Effects,MATCH(T$7, Effects!$A$1:$E$1, 0),0)</f>
        <v>60</v>
      </c>
      <c r="U76" s="22" t="str">
        <f>VLOOKUP($C76,Effects,MATCH(U$7, Effects!$A$1:$E$1, 0),0)</f>
        <v>Yes</v>
      </c>
      <c r="V76" s="22" t="str">
        <f>VLOOKUP($C76,Effects,MATCH(V$7, Effects!$A$1:$E$1, 0),0)</f>
        <v>No</v>
      </c>
      <c r="W76" s="22" t="str">
        <f>VLOOKUP($C76,Effects,MATCH(W$7, Effects!$A$1:$E$1, 0),0)</f>
        <v>Arrest Made</v>
      </c>
    </row>
    <row r="77" spans="2:23" s="7" customFormat="1" ht="21" x14ac:dyDescent="0.4">
      <c r="B77" s="19">
        <v>70</v>
      </c>
      <c r="C77" s="19" t="s">
        <v>130</v>
      </c>
      <c r="D77" s="20">
        <f>VLOOKUP($C77, Date, MATCH(Source!D$7, Date!$A$1:$F$1, 0), FALSE)</f>
        <v>45438</v>
      </c>
      <c r="E77" s="40">
        <v>45438</v>
      </c>
      <c r="F77" s="22">
        <f>VLOOKUP($C77, Date, MATCH(Source!F$7, Date!$A$1:$F$1, 0), FALSE)</f>
        <v>3.6319444444444402</v>
      </c>
      <c r="G77" s="19">
        <f>VLOOKUP(Table3[[#This Row],[Accident ID]],Date!$A$2:$I$2001,MATCH(Table3[[#Headers],[Hour]],Date!$A$1:$I$1,0),0)</f>
        <v>15</v>
      </c>
      <c r="H77" s="44" t="str">
        <f>IF(AND(Table3[[#This Row],[Hour]]&gt;=7, Table3[[#This Row],[Hour]]&lt;=10), "Peak", IF(AND(Table3[[#This Row],[Hour]]&gt;=16, Table3[[#This Row],[Hour]]&lt;=19), "Peak", "Off-Peak"))</f>
        <v>Off-Peak</v>
      </c>
      <c r="I77" s="19" t="str">
        <f>VLOOKUP($C77,location,MATCH(Source!I$7,Location!$A$1:$D$1,0),0)</f>
        <v>Kolkata</v>
      </c>
      <c r="J77" s="19" t="str">
        <f>VLOOKUP($C77,location,MATCH(Source!J$7,Location!$A$1:$D$1,0),0)</f>
        <v>City Road</v>
      </c>
      <c r="K77" s="19" t="str">
        <f>VLOOKUP($C77,location,MATCH(Source!K$7,Location!$A$1:$D$1,0),0)</f>
        <v>Snowy</v>
      </c>
      <c r="L77" s="20" t="str">
        <f>VLOOKUP($C77,vehicle,MATCH(L76,Vehicle!A70:E70,0),0)</f>
        <v>Bike</v>
      </c>
      <c r="M77" s="20" t="str">
        <f>VLOOKUP($C77,vehicle,MATCH(M$7,Vehicle!$A$1:$E$1,0),0)</f>
        <v>Drunk Driving</v>
      </c>
      <c r="N77" s="20" t="str">
        <f>VLOOKUP($C77,vehicle,MATCH(N$7,Vehicle!$A$1:$E$1,0),0)</f>
        <v>High</v>
      </c>
      <c r="O77" s="21">
        <f>VLOOKUP($C77,vehicle,MATCH(O$7,Vehicle!$A$1:$E$1,0),0)</f>
        <v>1</v>
      </c>
      <c r="P77" s="21">
        <f>VLOOKUP($C77,driver,MATCH(P$7,Driver!$A$1:$E$1,0),0)</f>
        <v>59</v>
      </c>
      <c r="Q77" s="21" t="str">
        <f>VLOOKUP($C77,driver,MATCH(Q$7,Driver!$A$1:$E$1,0),0)</f>
        <v>Suspended</v>
      </c>
      <c r="R77" s="21">
        <f>VLOOKUP($C77,driver,MATCH(R$7,Driver!$A$1:$E$1,0),0)</f>
        <v>5</v>
      </c>
      <c r="S77" s="21" t="str">
        <f>VLOOKUP($C77,driver,MATCH(S$7,Driver!$A$1:$E$1,0),0)</f>
        <v>Fatal</v>
      </c>
      <c r="T77" s="21">
        <f>VLOOKUP($C77,Effects,MATCH(T$7, Effects!$A$1:$E$1, 0),0)</f>
        <v>50</v>
      </c>
      <c r="U77" s="22" t="str">
        <f>VLOOKUP($C77,Effects,MATCH(U$7, Effects!$A$1:$E$1, 0),0)</f>
        <v>No</v>
      </c>
      <c r="V77" s="22" t="str">
        <f>VLOOKUP($C77,Effects,MATCH(V$7, Effects!$A$1:$E$1, 0),0)</f>
        <v>Yes</v>
      </c>
      <c r="W77" s="22" t="str">
        <f>VLOOKUP($C77,Effects,MATCH(W$7, Effects!$A$1:$E$1, 0),0)</f>
        <v>License Suspended</v>
      </c>
    </row>
    <row r="78" spans="2:23" s="7" customFormat="1" ht="21" x14ac:dyDescent="0.4">
      <c r="B78" s="19">
        <v>71</v>
      </c>
      <c r="C78" s="19" t="s">
        <v>131</v>
      </c>
      <c r="D78" s="20">
        <f>VLOOKUP($C78, Date, MATCH(Source!D$7, Date!$A$1:$F$1, 0), FALSE)</f>
        <v>45334</v>
      </c>
      <c r="E78" s="40">
        <v>45334</v>
      </c>
      <c r="F78" s="22">
        <f>VLOOKUP($C78, Date, MATCH(Source!F$7, Date!$A$1:$F$1, 0), FALSE)</f>
        <v>3.6736111111111098</v>
      </c>
      <c r="G78" s="19">
        <f>VLOOKUP(Table3[[#This Row],[Accident ID]],Date!$A$2:$I$2001,MATCH(Table3[[#Headers],[Hour]],Date!$A$1:$I$1,0),0)</f>
        <v>16</v>
      </c>
      <c r="H78" s="44" t="str">
        <f>IF(AND(Table3[[#This Row],[Hour]]&gt;=7, Table3[[#This Row],[Hour]]&lt;=10), "Peak", IF(AND(Table3[[#This Row],[Hour]]&gt;=16, Table3[[#This Row],[Hour]]&lt;=19), "Peak", "Off-Peak"))</f>
        <v>Peak</v>
      </c>
      <c r="I78" s="19" t="str">
        <f>VLOOKUP($C78,location,MATCH(Source!I$7,Location!$A$1:$D$1,0),0)</f>
        <v>Mumbai</v>
      </c>
      <c r="J78" s="19" t="str">
        <f>VLOOKUP($C78,location,MATCH(Source!J$7,Location!$A$1:$D$1,0),0)</f>
        <v>Rural Road</v>
      </c>
      <c r="K78" s="19" t="str">
        <f>VLOOKUP($C78,location,MATCH(Source!K$7,Location!$A$1:$D$1,0),0)</f>
        <v>Snowy</v>
      </c>
      <c r="L78" s="20" t="str">
        <f>VLOOKUP($C78,vehicle,MATCH(L77,Vehicle!A71:E71,0),0)</f>
        <v>Pedestrian</v>
      </c>
      <c r="M78" s="20" t="str">
        <f>VLOOKUP($C78,vehicle,MATCH(M$7,Vehicle!$A$1:$E$1,0),0)</f>
        <v>Drunk Driving</v>
      </c>
      <c r="N78" s="20" t="str">
        <f>VLOOKUP($C78,vehicle,MATCH(N$7,Vehicle!$A$1:$E$1,0),0)</f>
        <v>Low</v>
      </c>
      <c r="O78" s="21">
        <f>VLOOKUP($C78,vehicle,MATCH(O$7,Vehicle!$A$1:$E$1,0),0)</f>
        <v>4</v>
      </c>
      <c r="P78" s="21">
        <f>VLOOKUP($C78,driver,MATCH(P$7,Driver!$A$1:$E$1,0),0)</f>
        <v>37</v>
      </c>
      <c r="Q78" s="21" t="str">
        <f>VLOOKUP($C78,driver,MATCH(Q$7,Driver!$A$1:$E$1,0),0)</f>
        <v>Expired</v>
      </c>
      <c r="R78" s="21">
        <f>VLOOKUP($C78,driver,MATCH(R$7,Driver!$A$1:$E$1,0),0)</f>
        <v>2</v>
      </c>
      <c r="S78" s="21" t="str">
        <f>VLOOKUP($C78,driver,MATCH(S$7,Driver!$A$1:$E$1,0),0)</f>
        <v>Fatal</v>
      </c>
      <c r="T78" s="21">
        <f>VLOOKUP($C78,Effects,MATCH(T$7, Effects!$A$1:$E$1, 0),0)</f>
        <v>25</v>
      </c>
      <c r="U78" s="22" t="str">
        <f>VLOOKUP($C78,Effects,MATCH(U$7, Effects!$A$1:$E$1, 0),0)</f>
        <v>No</v>
      </c>
      <c r="V78" s="22" t="str">
        <f>VLOOKUP($C78,Effects,MATCH(V$7, Effects!$A$1:$E$1, 0),0)</f>
        <v>Yes</v>
      </c>
      <c r="W78" s="22" t="str">
        <f>VLOOKUP($C78,Effects,MATCH(W$7, Effects!$A$1:$E$1, 0),0)</f>
        <v>Arrest Made</v>
      </c>
    </row>
    <row r="79" spans="2:23" s="7" customFormat="1" ht="21" x14ac:dyDescent="0.4">
      <c r="B79" s="19">
        <v>72</v>
      </c>
      <c r="C79" s="19" t="s">
        <v>132</v>
      </c>
      <c r="D79" s="20">
        <f>VLOOKUP($C79, Date, MATCH(Source!D$7, Date!$A$1:$F$1, 0), FALSE)</f>
        <v>44433</v>
      </c>
      <c r="E79" s="40">
        <v>44433</v>
      </c>
      <c r="F79" s="22">
        <f>VLOOKUP($C79, Date, MATCH(Source!F$7, Date!$A$1:$F$1, 0), FALSE)</f>
        <v>3.7152777777777799</v>
      </c>
      <c r="G79" s="19">
        <f>VLOOKUP(Table3[[#This Row],[Accident ID]],Date!$A$2:$I$2001,MATCH(Table3[[#Headers],[Hour]],Date!$A$1:$I$1,0),0)</f>
        <v>17</v>
      </c>
      <c r="H79" s="44" t="str">
        <f>IF(AND(Table3[[#This Row],[Hour]]&gt;=7, Table3[[#This Row],[Hour]]&lt;=10), "Peak", IF(AND(Table3[[#This Row],[Hour]]&gt;=16, Table3[[#This Row],[Hour]]&lt;=19), "Peak", "Off-Peak"))</f>
        <v>Peak</v>
      </c>
      <c r="I79" s="19" t="str">
        <f>VLOOKUP($C79,location,MATCH(Source!I$7,Location!$A$1:$D$1,0),0)</f>
        <v>Ahmedabad</v>
      </c>
      <c r="J79" s="19" t="str">
        <f>VLOOKUP($C79,location,MATCH(Source!J$7,Location!$A$1:$D$1,0),0)</f>
        <v>City Road</v>
      </c>
      <c r="K79" s="19" t="str">
        <f>VLOOKUP($C79,location,MATCH(Source!K$7,Location!$A$1:$D$1,0),0)</f>
        <v>Clear</v>
      </c>
      <c r="L79" s="20" t="str">
        <f>VLOOKUP($C79,vehicle,MATCH(L78,Vehicle!A72:E72,0),0)</f>
        <v>Pedestrian</v>
      </c>
      <c r="M79" s="20" t="str">
        <f>VLOOKUP($C79,vehicle,MATCH(M$7,Vehicle!$A$1:$E$1,0),0)</f>
        <v>Brake Failure</v>
      </c>
      <c r="N79" s="20" t="str">
        <f>VLOOKUP($C79,vehicle,MATCH(N$7,Vehicle!$A$1:$E$1,0),0)</f>
        <v>Medium</v>
      </c>
      <c r="O79" s="21">
        <f>VLOOKUP($C79,vehicle,MATCH(O$7,Vehicle!$A$1:$E$1,0),0)</f>
        <v>5</v>
      </c>
      <c r="P79" s="21">
        <f>VLOOKUP($C79,driver,MATCH(P$7,Driver!$A$1:$E$1,0),0)</f>
        <v>66</v>
      </c>
      <c r="Q79" s="21" t="str">
        <f>VLOOKUP($C79,driver,MATCH(Q$7,Driver!$A$1:$E$1,0),0)</f>
        <v>Valid</v>
      </c>
      <c r="R79" s="21">
        <f>VLOOKUP($C79,driver,MATCH(R$7,Driver!$A$1:$E$1,0),0)</f>
        <v>4</v>
      </c>
      <c r="S79" s="21" t="str">
        <f>VLOOKUP($C79,driver,MATCH(S$7,Driver!$A$1:$E$1,0),0)</f>
        <v>Fatal</v>
      </c>
      <c r="T79" s="21">
        <f>VLOOKUP($C79,Effects,MATCH(T$7, Effects!$A$1:$E$1, 0),0)</f>
        <v>54</v>
      </c>
      <c r="U79" s="22" t="str">
        <f>VLOOKUP($C79,Effects,MATCH(U$7, Effects!$A$1:$E$1, 0),0)</f>
        <v>No</v>
      </c>
      <c r="V79" s="22" t="str">
        <f>VLOOKUP($C79,Effects,MATCH(V$7, Effects!$A$1:$E$1, 0),0)</f>
        <v>No</v>
      </c>
      <c r="W79" s="22" t="str">
        <f>VLOOKUP($C79,Effects,MATCH(W$7, Effects!$A$1:$E$1, 0),0)</f>
        <v>None</v>
      </c>
    </row>
    <row r="80" spans="2:23" s="7" customFormat="1" ht="21" x14ac:dyDescent="0.4">
      <c r="B80" s="19">
        <v>73</v>
      </c>
      <c r="C80" s="19" t="s">
        <v>133</v>
      </c>
      <c r="D80" s="20">
        <f>VLOOKUP($C80, Date, MATCH(Source!D$7, Date!$A$1:$F$1, 0), FALSE)</f>
        <v>45595</v>
      </c>
      <c r="E80" s="40">
        <v>45595</v>
      </c>
      <c r="F80" s="22">
        <f>VLOOKUP($C80, Date, MATCH(Source!F$7, Date!$A$1:$F$1, 0), FALSE)</f>
        <v>3.7569444444444402</v>
      </c>
      <c r="G80" s="19">
        <f>VLOOKUP(Table3[[#This Row],[Accident ID]],Date!$A$2:$I$2001,MATCH(Table3[[#Headers],[Hour]],Date!$A$1:$I$1,0),0)</f>
        <v>18</v>
      </c>
      <c r="H80" s="44" t="str">
        <f>IF(AND(Table3[[#This Row],[Hour]]&gt;=7, Table3[[#This Row],[Hour]]&lt;=10), "Peak", IF(AND(Table3[[#This Row],[Hour]]&gt;=16, Table3[[#This Row],[Hour]]&lt;=19), "Peak", "Off-Peak"))</f>
        <v>Peak</v>
      </c>
      <c r="I80" s="19" t="str">
        <f>VLOOKUP($C80,location,MATCH(Source!I$7,Location!$A$1:$D$1,0),0)</f>
        <v>Hyderabad</v>
      </c>
      <c r="J80" s="19" t="str">
        <f>VLOOKUP($C80,location,MATCH(Source!J$7,Location!$A$1:$D$1,0),0)</f>
        <v>Rural Road</v>
      </c>
      <c r="K80" s="19" t="str">
        <f>VLOOKUP($C80,location,MATCH(Source!K$7,Location!$A$1:$D$1,0),0)</f>
        <v>Rainy</v>
      </c>
      <c r="L80" s="20" t="str">
        <f>VLOOKUP($C80,vehicle,MATCH(L79,Vehicle!A73:E73,0),0)</f>
        <v>Pedestrian</v>
      </c>
      <c r="M80" s="20" t="str">
        <f>VLOOKUP($C80,vehicle,MATCH(M$7,Vehicle!$A$1:$E$1,0),0)</f>
        <v>Reckless Driving</v>
      </c>
      <c r="N80" s="20" t="str">
        <f>VLOOKUP($C80,vehicle,MATCH(N$7,Vehicle!$A$1:$E$1,0),0)</f>
        <v>Medium</v>
      </c>
      <c r="O80" s="21">
        <f>VLOOKUP($C80,vehicle,MATCH(O$7,Vehicle!$A$1:$E$1,0),0)</f>
        <v>3</v>
      </c>
      <c r="P80" s="21">
        <f>VLOOKUP($C80,driver,MATCH(P$7,Driver!$A$1:$E$1,0),0)</f>
        <v>31</v>
      </c>
      <c r="Q80" s="21" t="str">
        <f>VLOOKUP($C80,driver,MATCH(Q$7,Driver!$A$1:$E$1,0),0)</f>
        <v>Valid</v>
      </c>
      <c r="R80" s="21">
        <f>VLOOKUP($C80,driver,MATCH(R$7,Driver!$A$1:$E$1,0),0)</f>
        <v>1</v>
      </c>
      <c r="S80" s="21" t="str">
        <f>VLOOKUP($C80,driver,MATCH(S$7,Driver!$A$1:$E$1,0),0)</f>
        <v>Moderate</v>
      </c>
      <c r="T80" s="21">
        <f>VLOOKUP($C80,Effects,MATCH(T$7, Effects!$A$1:$E$1, 0),0)</f>
        <v>28</v>
      </c>
      <c r="U80" s="22" t="str">
        <f>VLOOKUP($C80,Effects,MATCH(U$7, Effects!$A$1:$E$1, 0),0)</f>
        <v>Yes</v>
      </c>
      <c r="V80" s="22" t="str">
        <f>VLOOKUP($C80,Effects,MATCH(V$7, Effects!$A$1:$E$1, 0),0)</f>
        <v>Yes</v>
      </c>
      <c r="W80" s="22" t="str">
        <f>VLOOKUP($C80,Effects,MATCH(W$7, Effects!$A$1:$E$1, 0),0)</f>
        <v>Arrest Made</v>
      </c>
    </row>
    <row r="81" spans="2:23" s="7" customFormat="1" ht="21" x14ac:dyDescent="0.4">
      <c r="B81" s="19">
        <v>74</v>
      </c>
      <c r="C81" s="19" t="s">
        <v>134</v>
      </c>
      <c r="D81" s="20">
        <f>VLOOKUP($C81, Date, MATCH(Source!D$7, Date!$A$1:$F$1, 0), FALSE)</f>
        <v>45483</v>
      </c>
      <c r="E81" s="40">
        <v>45483</v>
      </c>
      <c r="F81" s="22">
        <f>VLOOKUP($C81, Date, MATCH(Source!F$7, Date!$A$1:$F$1, 0), FALSE)</f>
        <v>3.7986111111111098</v>
      </c>
      <c r="G81" s="19">
        <f>VLOOKUP(Table3[[#This Row],[Accident ID]],Date!$A$2:$I$2001,MATCH(Table3[[#Headers],[Hour]],Date!$A$1:$I$1,0),0)</f>
        <v>19</v>
      </c>
      <c r="H81" s="44" t="str">
        <f>IF(AND(Table3[[#This Row],[Hour]]&gt;=7, Table3[[#This Row],[Hour]]&lt;=10), "Peak", IF(AND(Table3[[#This Row],[Hour]]&gt;=16, Table3[[#This Row],[Hour]]&lt;=19), "Peak", "Off-Peak"))</f>
        <v>Peak</v>
      </c>
      <c r="I81" s="19" t="str">
        <f>VLOOKUP($C81,location,MATCH(Source!I$7,Location!$A$1:$D$1,0),0)</f>
        <v>Hyderabad</v>
      </c>
      <c r="J81" s="19" t="str">
        <f>VLOOKUP($C81,location,MATCH(Source!J$7,Location!$A$1:$D$1,0),0)</f>
        <v>Rural Road</v>
      </c>
      <c r="K81" s="19" t="str">
        <f>VLOOKUP($C81,location,MATCH(Source!K$7,Location!$A$1:$D$1,0),0)</f>
        <v>Snowy</v>
      </c>
      <c r="L81" s="20" t="str">
        <f>VLOOKUP($C81,vehicle,MATCH(L80,Vehicle!A74:E74,0),0)</f>
        <v>Pedestrian</v>
      </c>
      <c r="M81" s="20" t="str">
        <f>VLOOKUP($C81,vehicle,MATCH(M$7,Vehicle!$A$1:$E$1,0),0)</f>
        <v>Brake Failure</v>
      </c>
      <c r="N81" s="20" t="str">
        <f>VLOOKUP($C81,vehicle,MATCH(N$7,Vehicle!$A$1:$E$1,0),0)</f>
        <v>High</v>
      </c>
      <c r="O81" s="21">
        <f>VLOOKUP($C81,vehicle,MATCH(O$7,Vehicle!$A$1:$E$1,0),0)</f>
        <v>4</v>
      </c>
      <c r="P81" s="21">
        <f>VLOOKUP($C81,driver,MATCH(P$7,Driver!$A$1:$E$1,0),0)</f>
        <v>48</v>
      </c>
      <c r="Q81" s="21" t="str">
        <f>VLOOKUP($C81,driver,MATCH(Q$7,Driver!$A$1:$E$1,0),0)</f>
        <v>Expired</v>
      </c>
      <c r="R81" s="21">
        <f>VLOOKUP($C81,driver,MATCH(R$7,Driver!$A$1:$E$1,0),0)</f>
        <v>8</v>
      </c>
      <c r="S81" s="21" t="str">
        <f>VLOOKUP($C81,driver,MATCH(S$7,Driver!$A$1:$E$1,0),0)</f>
        <v>Minor</v>
      </c>
      <c r="T81" s="21">
        <f>VLOOKUP($C81,Effects,MATCH(T$7, Effects!$A$1:$E$1, 0),0)</f>
        <v>57</v>
      </c>
      <c r="U81" s="22" t="str">
        <f>VLOOKUP($C81,Effects,MATCH(U$7, Effects!$A$1:$E$1, 0),0)</f>
        <v>Yes</v>
      </c>
      <c r="V81" s="22" t="str">
        <f>VLOOKUP($C81,Effects,MATCH(V$7, Effects!$A$1:$E$1, 0),0)</f>
        <v>Yes</v>
      </c>
      <c r="W81" s="22" t="str">
        <f>VLOOKUP($C81,Effects,MATCH(W$7, Effects!$A$1:$E$1, 0),0)</f>
        <v>None</v>
      </c>
    </row>
    <row r="82" spans="2:23" s="7" customFormat="1" ht="21" x14ac:dyDescent="0.4">
      <c r="B82" s="19">
        <v>75</v>
      </c>
      <c r="C82" s="19" t="s">
        <v>135</v>
      </c>
      <c r="D82" s="20">
        <f>VLOOKUP($C82, Date, MATCH(Source!D$7, Date!$A$1:$F$1, 0), FALSE)</f>
        <v>44120</v>
      </c>
      <c r="E82" s="40">
        <v>44120</v>
      </c>
      <c r="F82" s="22">
        <f>VLOOKUP($C82, Date, MATCH(Source!F$7, Date!$A$1:$F$1, 0), FALSE)</f>
        <v>3.8402777777777799</v>
      </c>
      <c r="G82" s="19">
        <f>VLOOKUP(Table3[[#This Row],[Accident ID]],Date!$A$2:$I$2001,MATCH(Table3[[#Headers],[Hour]],Date!$A$1:$I$1,0),0)</f>
        <v>20</v>
      </c>
      <c r="H82" s="44" t="str">
        <f>IF(AND(Table3[[#This Row],[Hour]]&gt;=7, Table3[[#This Row],[Hour]]&lt;=10), "Peak", IF(AND(Table3[[#This Row],[Hour]]&gt;=16, Table3[[#This Row],[Hour]]&lt;=19), "Peak", "Off-Peak"))</f>
        <v>Off-Peak</v>
      </c>
      <c r="I82" s="19" t="str">
        <f>VLOOKUP($C82,location,MATCH(Source!I$7,Location!$A$1:$D$1,0),0)</f>
        <v>Hyderabad</v>
      </c>
      <c r="J82" s="19" t="str">
        <f>VLOOKUP($C82,location,MATCH(Source!J$7,Location!$A$1:$D$1,0),0)</f>
        <v>Expressway</v>
      </c>
      <c r="K82" s="19" t="str">
        <f>VLOOKUP($C82,location,MATCH(Source!K$7,Location!$A$1:$D$1,0),0)</f>
        <v>Windy</v>
      </c>
      <c r="L82" s="20" t="str">
        <f>VLOOKUP($C82,vehicle,MATCH(L81,Vehicle!A75:E75,0),0)</f>
        <v>Bike</v>
      </c>
      <c r="M82" s="20" t="str">
        <f>VLOOKUP($C82,vehicle,MATCH(M$7,Vehicle!$A$1:$E$1,0),0)</f>
        <v>Brake Failure</v>
      </c>
      <c r="N82" s="20" t="str">
        <f>VLOOKUP($C82,vehicle,MATCH(N$7,Vehicle!$A$1:$E$1,0),0)</f>
        <v>Medium</v>
      </c>
      <c r="O82" s="21">
        <f>VLOOKUP($C82,vehicle,MATCH(O$7,Vehicle!$A$1:$E$1,0),0)</f>
        <v>2</v>
      </c>
      <c r="P82" s="21">
        <f>VLOOKUP($C82,driver,MATCH(P$7,Driver!$A$1:$E$1,0),0)</f>
        <v>55</v>
      </c>
      <c r="Q82" s="21" t="str">
        <f>VLOOKUP($C82,driver,MATCH(Q$7,Driver!$A$1:$E$1,0),0)</f>
        <v>Expired</v>
      </c>
      <c r="R82" s="21">
        <f>VLOOKUP($C82,driver,MATCH(R$7,Driver!$A$1:$E$1,0),0)</f>
        <v>10</v>
      </c>
      <c r="S82" s="21" t="str">
        <f>VLOOKUP($C82,driver,MATCH(S$7,Driver!$A$1:$E$1,0),0)</f>
        <v>Moderate</v>
      </c>
      <c r="T82" s="21">
        <f>VLOOKUP($C82,Effects,MATCH(T$7, Effects!$A$1:$E$1, 0),0)</f>
        <v>13</v>
      </c>
      <c r="U82" s="22" t="str">
        <f>VLOOKUP($C82,Effects,MATCH(U$7, Effects!$A$1:$E$1, 0),0)</f>
        <v>Yes</v>
      </c>
      <c r="V82" s="22" t="str">
        <f>VLOOKUP($C82,Effects,MATCH(V$7, Effects!$A$1:$E$1, 0),0)</f>
        <v>Yes</v>
      </c>
      <c r="W82" s="22" t="str">
        <f>VLOOKUP($C82,Effects,MATCH(W$7, Effects!$A$1:$E$1, 0),0)</f>
        <v>None</v>
      </c>
    </row>
    <row r="83" spans="2:23" s="7" customFormat="1" ht="21" x14ac:dyDescent="0.4">
      <c r="B83" s="19">
        <v>76</v>
      </c>
      <c r="C83" s="19" t="s">
        <v>136</v>
      </c>
      <c r="D83" s="20">
        <f>VLOOKUP($C83, Date, MATCH(Source!D$7, Date!$A$1:$F$1, 0), FALSE)</f>
        <v>44449</v>
      </c>
      <c r="E83" s="40">
        <v>44449</v>
      </c>
      <c r="F83" s="22">
        <f>VLOOKUP($C83, Date, MATCH(Source!F$7, Date!$A$1:$F$1, 0), FALSE)</f>
        <v>3.8819444444444402</v>
      </c>
      <c r="G83" s="19">
        <f>VLOOKUP(Table3[[#This Row],[Accident ID]],Date!$A$2:$I$2001,MATCH(Table3[[#Headers],[Hour]],Date!$A$1:$I$1,0),0)</f>
        <v>21</v>
      </c>
      <c r="H83" s="44" t="str">
        <f>IF(AND(Table3[[#This Row],[Hour]]&gt;=7, Table3[[#This Row],[Hour]]&lt;=10), "Peak", IF(AND(Table3[[#This Row],[Hour]]&gt;=16, Table3[[#This Row],[Hour]]&lt;=19), "Peak", "Off-Peak"))</f>
        <v>Off-Peak</v>
      </c>
      <c r="I83" s="19" t="str">
        <f>VLOOKUP($C83,location,MATCH(Source!I$7,Location!$A$1:$D$1,0),0)</f>
        <v>Kolkata</v>
      </c>
      <c r="J83" s="19" t="str">
        <f>VLOOKUP($C83,location,MATCH(Source!J$7,Location!$A$1:$D$1,0),0)</f>
        <v>City Road</v>
      </c>
      <c r="K83" s="19" t="str">
        <f>VLOOKUP($C83,location,MATCH(Source!K$7,Location!$A$1:$D$1,0),0)</f>
        <v>Clear</v>
      </c>
      <c r="L83" s="20" t="str">
        <f>VLOOKUP($C83,vehicle,MATCH(L82,Vehicle!A76:E76,0),0)</f>
        <v>Car</v>
      </c>
      <c r="M83" s="20" t="str">
        <f>VLOOKUP($C83,vehicle,MATCH(M$7,Vehicle!$A$1:$E$1,0),0)</f>
        <v>Weather Conditions</v>
      </c>
      <c r="N83" s="20" t="str">
        <f>VLOOKUP($C83,vehicle,MATCH(N$7,Vehicle!$A$1:$E$1,0),0)</f>
        <v>Severe</v>
      </c>
      <c r="O83" s="21">
        <f>VLOOKUP($C83,vehicle,MATCH(O$7,Vehicle!$A$1:$E$1,0),0)</f>
        <v>4</v>
      </c>
      <c r="P83" s="21">
        <f>VLOOKUP($C83,driver,MATCH(P$7,Driver!$A$1:$E$1,0),0)</f>
        <v>72</v>
      </c>
      <c r="Q83" s="21" t="str">
        <f>VLOOKUP($C83,driver,MATCH(Q$7,Driver!$A$1:$E$1,0),0)</f>
        <v>Suspended</v>
      </c>
      <c r="R83" s="21">
        <f>VLOOKUP($C83,driver,MATCH(R$7,Driver!$A$1:$E$1,0),0)</f>
        <v>8</v>
      </c>
      <c r="S83" s="21" t="str">
        <f>VLOOKUP($C83,driver,MATCH(S$7,Driver!$A$1:$E$1,0),0)</f>
        <v>Minor</v>
      </c>
      <c r="T83" s="21">
        <f>VLOOKUP($C83,Effects,MATCH(T$7, Effects!$A$1:$E$1, 0),0)</f>
        <v>22</v>
      </c>
      <c r="U83" s="22" t="str">
        <f>VLOOKUP($C83,Effects,MATCH(U$7, Effects!$A$1:$E$1, 0),0)</f>
        <v>Yes</v>
      </c>
      <c r="V83" s="22" t="str">
        <f>VLOOKUP($C83,Effects,MATCH(V$7, Effects!$A$1:$E$1, 0),0)</f>
        <v>No</v>
      </c>
      <c r="W83" s="22" t="str">
        <f>VLOOKUP($C83,Effects,MATCH(W$7, Effects!$A$1:$E$1, 0),0)</f>
        <v>Arrest Made</v>
      </c>
    </row>
    <row r="84" spans="2:23" s="7" customFormat="1" ht="21" x14ac:dyDescent="0.4">
      <c r="B84" s="19">
        <v>77</v>
      </c>
      <c r="C84" s="19" t="s">
        <v>137</v>
      </c>
      <c r="D84" s="20">
        <f>VLOOKUP($C84, Date, MATCH(Source!D$7, Date!$A$1:$F$1, 0), FALSE)</f>
        <v>45384</v>
      </c>
      <c r="E84" s="40">
        <v>45384</v>
      </c>
      <c r="F84" s="22">
        <f>VLOOKUP($C84, Date, MATCH(Source!F$7, Date!$A$1:$F$1, 0), FALSE)</f>
        <v>3.9236111111111098</v>
      </c>
      <c r="G84" s="19">
        <f>VLOOKUP(Table3[[#This Row],[Accident ID]],Date!$A$2:$I$2001,MATCH(Table3[[#Headers],[Hour]],Date!$A$1:$I$1,0),0)</f>
        <v>22</v>
      </c>
      <c r="H84" s="44" t="str">
        <f>IF(AND(Table3[[#This Row],[Hour]]&gt;=7, Table3[[#This Row],[Hour]]&lt;=10), "Peak", IF(AND(Table3[[#This Row],[Hour]]&gt;=16, Table3[[#This Row],[Hour]]&lt;=19), "Peak", "Off-Peak"))</f>
        <v>Off-Peak</v>
      </c>
      <c r="I84" s="19" t="str">
        <f>VLOOKUP($C84,location,MATCH(Source!I$7,Location!$A$1:$D$1,0),0)</f>
        <v>Delhi</v>
      </c>
      <c r="J84" s="19" t="str">
        <f>VLOOKUP($C84,location,MATCH(Source!J$7,Location!$A$1:$D$1,0),0)</f>
        <v>Expressway</v>
      </c>
      <c r="K84" s="19" t="str">
        <f>VLOOKUP($C84,location,MATCH(Source!K$7,Location!$A$1:$D$1,0),0)</f>
        <v>Foggy</v>
      </c>
      <c r="L84" s="20" t="str">
        <f>VLOOKUP($C84,vehicle,MATCH(L83,Vehicle!A77:E77,0),0)</f>
        <v>Auto</v>
      </c>
      <c r="M84" s="20" t="str">
        <f>VLOOKUP($C84,vehicle,MATCH(M$7,Vehicle!$A$1:$E$1,0),0)</f>
        <v>Drunk Driving</v>
      </c>
      <c r="N84" s="20" t="str">
        <f>VLOOKUP($C84,vehicle,MATCH(N$7,Vehicle!$A$1:$E$1,0),0)</f>
        <v>Medium</v>
      </c>
      <c r="O84" s="21">
        <f>VLOOKUP($C84,vehicle,MATCH(O$7,Vehicle!$A$1:$E$1,0),0)</f>
        <v>2</v>
      </c>
      <c r="P84" s="21">
        <f>VLOOKUP($C84,driver,MATCH(P$7,Driver!$A$1:$E$1,0),0)</f>
        <v>59</v>
      </c>
      <c r="Q84" s="21" t="str">
        <f>VLOOKUP($C84,driver,MATCH(Q$7,Driver!$A$1:$E$1,0),0)</f>
        <v>Expired</v>
      </c>
      <c r="R84" s="21">
        <f>VLOOKUP($C84,driver,MATCH(R$7,Driver!$A$1:$E$1,0),0)</f>
        <v>2</v>
      </c>
      <c r="S84" s="21" t="str">
        <f>VLOOKUP($C84,driver,MATCH(S$7,Driver!$A$1:$E$1,0),0)</f>
        <v>Fatal</v>
      </c>
      <c r="T84" s="21">
        <f>VLOOKUP($C84,Effects,MATCH(T$7, Effects!$A$1:$E$1, 0),0)</f>
        <v>35</v>
      </c>
      <c r="U84" s="22" t="str">
        <f>VLOOKUP($C84,Effects,MATCH(U$7, Effects!$A$1:$E$1, 0),0)</f>
        <v>Yes</v>
      </c>
      <c r="V84" s="22" t="str">
        <f>VLOOKUP($C84,Effects,MATCH(V$7, Effects!$A$1:$E$1, 0),0)</f>
        <v>No</v>
      </c>
      <c r="W84" s="22" t="str">
        <f>VLOOKUP($C84,Effects,MATCH(W$7, Effects!$A$1:$E$1, 0),0)</f>
        <v>Fine Issued</v>
      </c>
    </row>
    <row r="85" spans="2:23" s="7" customFormat="1" ht="21" x14ac:dyDescent="0.4">
      <c r="B85" s="19">
        <v>78</v>
      </c>
      <c r="C85" s="19" t="s">
        <v>138</v>
      </c>
      <c r="D85" s="20">
        <f>VLOOKUP($C85, Date, MATCH(Source!D$7, Date!$A$1:$F$1, 0), FALSE)</f>
        <v>44752</v>
      </c>
      <c r="E85" s="40">
        <v>44752</v>
      </c>
      <c r="F85" s="22">
        <f>VLOOKUP($C85, Date, MATCH(Source!F$7, Date!$A$1:$F$1, 0), FALSE)</f>
        <v>3.9652777777777799</v>
      </c>
      <c r="G85" s="19">
        <f>VLOOKUP(Table3[[#This Row],[Accident ID]],Date!$A$2:$I$2001,MATCH(Table3[[#Headers],[Hour]],Date!$A$1:$I$1,0),0)</f>
        <v>23</v>
      </c>
      <c r="H85" s="44" t="str">
        <f>IF(AND(Table3[[#This Row],[Hour]]&gt;=7, Table3[[#This Row],[Hour]]&lt;=10), "Peak", IF(AND(Table3[[#This Row],[Hour]]&gt;=16, Table3[[#This Row],[Hour]]&lt;=19), "Peak", "Off-Peak"))</f>
        <v>Off-Peak</v>
      </c>
      <c r="I85" s="19" t="str">
        <f>VLOOKUP($C85,location,MATCH(Source!I$7,Location!$A$1:$D$1,0),0)</f>
        <v>Pune</v>
      </c>
      <c r="J85" s="19" t="str">
        <f>VLOOKUP($C85,location,MATCH(Source!J$7,Location!$A$1:$D$1,0),0)</f>
        <v>Highway</v>
      </c>
      <c r="K85" s="19" t="str">
        <f>VLOOKUP($C85,location,MATCH(Source!K$7,Location!$A$1:$D$1,0),0)</f>
        <v>Clear</v>
      </c>
      <c r="L85" s="20" t="str">
        <f>VLOOKUP($C85,vehicle,MATCH(L84,Vehicle!A78:E78,0),0)</f>
        <v>Auto</v>
      </c>
      <c r="M85" s="20" t="str">
        <f>VLOOKUP($C85,vehicle,MATCH(M$7,Vehicle!$A$1:$E$1,0),0)</f>
        <v>Brake Failure</v>
      </c>
      <c r="N85" s="20" t="str">
        <f>VLOOKUP($C85,vehicle,MATCH(N$7,Vehicle!$A$1:$E$1,0),0)</f>
        <v>Low</v>
      </c>
      <c r="O85" s="21">
        <f>VLOOKUP($C85,vehicle,MATCH(O$7,Vehicle!$A$1:$E$1,0),0)</f>
        <v>3</v>
      </c>
      <c r="P85" s="21">
        <f>VLOOKUP($C85,driver,MATCH(P$7,Driver!$A$1:$E$1,0),0)</f>
        <v>26</v>
      </c>
      <c r="Q85" s="21" t="str">
        <f>VLOOKUP($C85,driver,MATCH(Q$7,Driver!$A$1:$E$1,0),0)</f>
        <v>Valid</v>
      </c>
      <c r="R85" s="21">
        <f>VLOOKUP($C85,driver,MATCH(R$7,Driver!$A$1:$E$1,0),0)</f>
        <v>4</v>
      </c>
      <c r="S85" s="21" t="str">
        <f>VLOOKUP($C85,driver,MATCH(S$7,Driver!$A$1:$E$1,0),0)</f>
        <v>Severe</v>
      </c>
      <c r="T85" s="21">
        <f>VLOOKUP($C85,Effects,MATCH(T$7, Effects!$A$1:$E$1, 0),0)</f>
        <v>25</v>
      </c>
      <c r="U85" s="22" t="str">
        <f>VLOOKUP($C85,Effects,MATCH(U$7, Effects!$A$1:$E$1, 0),0)</f>
        <v>Yes</v>
      </c>
      <c r="V85" s="22" t="str">
        <f>VLOOKUP($C85,Effects,MATCH(V$7, Effects!$A$1:$E$1, 0),0)</f>
        <v>Yes</v>
      </c>
      <c r="W85" s="22" t="str">
        <f>VLOOKUP($C85,Effects,MATCH(W$7, Effects!$A$1:$E$1, 0),0)</f>
        <v>License Suspended</v>
      </c>
    </row>
    <row r="86" spans="2:23" s="7" customFormat="1" ht="21" x14ac:dyDescent="0.4">
      <c r="B86" s="19">
        <v>79</v>
      </c>
      <c r="C86" s="19" t="s">
        <v>139</v>
      </c>
      <c r="D86" s="20">
        <f>VLOOKUP($C86, Date, MATCH(Source!D$7, Date!$A$1:$F$1, 0), FALSE)</f>
        <v>44573</v>
      </c>
      <c r="E86" s="40">
        <v>44573</v>
      </c>
      <c r="F86" s="22">
        <f>VLOOKUP($C86, Date, MATCH(Source!F$7, Date!$A$1:$F$1, 0), FALSE)</f>
        <v>4.0069444444444402</v>
      </c>
      <c r="G86" s="19">
        <f>VLOOKUP(Table3[[#This Row],[Accident ID]],Date!$A$2:$I$2001,MATCH(Table3[[#Headers],[Hour]],Date!$A$1:$I$1,0),0)</f>
        <v>0</v>
      </c>
      <c r="H86" s="44" t="str">
        <f>IF(AND(Table3[[#This Row],[Hour]]&gt;=7, Table3[[#This Row],[Hour]]&lt;=10), "Peak", IF(AND(Table3[[#This Row],[Hour]]&gt;=16, Table3[[#This Row],[Hour]]&lt;=19), "Peak", "Off-Peak"))</f>
        <v>Off-Peak</v>
      </c>
      <c r="I86" s="19" t="str">
        <f>VLOOKUP($C86,location,MATCH(Source!I$7,Location!$A$1:$D$1,0),0)</f>
        <v>Ahmedabad</v>
      </c>
      <c r="J86" s="19" t="str">
        <f>VLOOKUP($C86,location,MATCH(Source!J$7,Location!$A$1:$D$1,0),0)</f>
        <v>City Road</v>
      </c>
      <c r="K86" s="19" t="str">
        <f>VLOOKUP($C86,location,MATCH(Source!K$7,Location!$A$1:$D$1,0),0)</f>
        <v>Foggy</v>
      </c>
      <c r="L86" s="20" t="str">
        <f>VLOOKUP($C86,vehicle,MATCH(L85,Vehicle!A79:E79,0),0)</f>
        <v>Bus</v>
      </c>
      <c r="M86" s="20" t="str">
        <f>VLOOKUP($C86,vehicle,MATCH(M$7,Vehicle!$A$1:$E$1,0),0)</f>
        <v>Over Speeding</v>
      </c>
      <c r="N86" s="20" t="str">
        <f>VLOOKUP($C86,vehicle,MATCH(N$7,Vehicle!$A$1:$E$1,0),0)</f>
        <v>Severe</v>
      </c>
      <c r="O86" s="21">
        <f>VLOOKUP($C86,vehicle,MATCH(O$7,Vehicle!$A$1:$E$1,0),0)</f>
        <v>5</v>
      </c>
      <c r="P86" s="21">
        <f>VLOOKUP($C86,driver,MATCH(P$7,Driver!$A$1:$E$1,0),0)</f>
        <v>70</v>
      </c>
      <c r="Q86" s="21" t="str">
        <f>VLOOKUP($C86,driver,MATCH(Q$7,Driver!$A$1:$E$1,0),0)</f>
        <v>Expired</v>
      </c>
      <c r="R86" s="21">
        <f>VLOOKUP($C86,driver,MATCH(R$7,Driver!$A$1:$E$1,0),0)</f>
        <v>9</v>
      </c>
      <c r="S86" s="21" t="str">
        <f>VLOOKUP($C86,driver,MATCH(S$7,Driver!$A$1:$E$1,0),0)</f>
        <v>Fatal</v>
      </c>
      <c r="T86" s="21">
        <f>VLOOKUP($C86,Effects,MATCH(T$7, Effects!$A$1:$E$1, 0),0)</f>
        <v>42</v>
      </c>
      <c r="U86" s="22" t="str">
        <f>VLOOKUP($C86,Effects,MATCH(U$7, Effects!$A$1:$E$1, 0),0)</f>
        <v>No</v>
      </c>
      <c r="V86" s="22" t="str">
        <f>VLOOKUP($C86,Effects,MATCH(V$7, Effects!$A$1:$E$1, 0),0)</f>
        <v>No</v>
      </c>
      <c r="W86" s="22" t="str">
        <f>VLOOKUP($C86,Effects,MATCH(W$7, Effects!$A$1:$E$1, 0),0)</f>
        <v>None</v>
      </c>
    </row>
    <row r="87" spans="2:23" s="7" customFormat="1" ht="21" x14ac:dyDescent="0.4">
      <c r="B87" s="19">
        <v>80</v>
      </c>
      <c r="C87" s="19" t="s">
        <v>140</v>
      </c>
      <c r="D87" s="20">
        <f>VLOOKUP($C87, Date, MATCH(Source!D$7, Date!$A$1:$F$1, 0), FALSE)</f>
        <v>45296</v>
      </c>
      <c r="E87" s="40">
        <v>45296</v>
      </c>
      <c r="F87" s="22">
        <f>VLOOKUP($C87, Date, MATCH(Source!F$7, Date!$A$1:$F$1, 0), FALSE)</f>
        <v>4.0486111111111098</v>
      </c>
      <c r="G87" s="19">
        <f>VLOOKUP(Table3[[#This Row],[Accident ID]],Date!$A$2:$I$2001,MATCH(Table3[[#Headers],[Hour]],Date!$A$1:$I$1,0),0)</f>
        <v>1</v>
      </c>
      <c r="H87" s="44" t="str">
        <f>IF(AND(Table3[[#This Row],[Hour]]&gt;=7, Table3[[#This Row],[Hour]]&lt;=10), "Peak", IF(AND(Table3[[#This Row],[Hour]]&gt;=16, Table3[[#This Row],[Hour]]&lt;=19), "Peak", "Off-Peak"))</f>
        <v>Off-Peak</v>
      </c>
      <c r="I87" s="19" t="str">
        <f>VLOOKUP($C87,location,MATCH(Source!I$7,Location!$A$1:$D$1,0),0)</f>
        <v>Chennai</v>
      </c>
      <c r="J87" s="19" t="str">
        <f>VLOOKUP($C87,location,MATCH(Source!J$7,Location!$A$1:$D$1,0),0)</f>
        <v>Residential Area</v>
      </c>
      <c r="K87" s="19" t="str">
        <f>VLOOKUP($C87,location,MATCH(Source!K$7,Location!$A$1:$D$1,0),0)</f>
        <v>Foggy</v>
      </c>
      <c r="L87" s="20" t="str">
        <f>VLOOKUP($C87,vehicle,MATCH(L86,Vehicle!A80:E80,0),0)</f>
        <v>Bicycle</v>
      </c>
      <c r="M87" s="20" t="str">
        <f>VLOOKUP($C87,vehicle,MATCH(M$7,Vehicle!$A$1:$E$1,0),0)</f>
        <v>Brake Failure</v>
      </c>
      <c r="N87" s="20" t="str">
        <f>VLOOKUP($C87,vehicle,MATCH(N$7,Vehicle!$A$1:$E$1,0),0)</f>
        <v>Severe</v>
      </c>
      <c r="O87" s="21">
        <f>VLOOKUP($C87,vehicle,MATCH(O$7,Vehicle!$A$1:$E$1,0),0)</f>
        <v>3</v>
      </c>
      <c r="P87" s="21">
        <f>VLOOKUP($C87,driver,MATCH(P$7,Driver!$A$1:$E$1,0),0)</f>
        <v>46</v>
      </c>
      <c r="Q87" s="21" t="str">
        <f>VLOOKUP($C87,driver,MATCH(Q$7,Driver!$A$1:$E$1,0),0)</f>
        <v>Expired</v>
      </c>
      <c r="R87" s="21">
        <f>VLOOKUP($C87,driver,MATCH(R$7,Driver!$A$1:$E$1,0),0)</f>
        <v>3</v>
      </c>
      <c r="S87" s="21" t="str">
        <f>VLOOKUP($C87,driver,MATCH(S$7,Driver!$A$1:$E$1,0),0)</f>
        <v>Minor</v>
      </c>
      <c r="T87" s="21">
        <f>VLOOKUP($C87,Effects,MATCH(T$7, Effects!$A$1:$E$1, 0),0)</f>
        <v>49</v>
      </c>
      <c r="U87" s="22" t="str">
        <f>VLOOKUP($C87,Effects,MATCH(U$7, Effects!$A$1:$E$1, 0),0)</f>
        <v>Yes</v>
      </c>
      <c r="V87" s="22" t="str">
        <f>VLOOKUP($C87,Effects,MATCH(V$7, Effects!$A$1:$E$1, 0),0)</f>
        <v>No</v>
      </c>
      <c r="W87" s="22" t="str">
        <f>VLOOKUP($C87,Effects,MATCH(W$7, Effects!$A$1:$E$1, 0),0)</f>
        <v>Arrest Made</v>
      </c>
    </row>
    <row r="88" spans="2:23" s="7" customFormat="1" ht="21" x14ac:dyDescent="0.4">
      <c r="B88" s="19">
        <v>81</v>
      </c>
      <c r="C88" s="19" t="s">
        <v>141</v>
      </c>
      <c r="D88" s="20">
        <f>VLOOKUP($C88, Date, MATCH(Source!D$7, Date!$A$1:$F$1, 0), FALSE)</f>
        <v>44147</v>
      </c>
      <c r="E88" s="40">
        <v>44147</v>
      </c>
      <c r="F88" s="22">
        <f>VLOOKUP($C88, Date, MATCH(Source!F$7, Date!$A$1:$F$1, 0), FALSE)</f>
        <v>4.0902777777777803</v>
      </c>
      <c r="G88" s="19">
        <f>VLOOKUP(Table3[[#This Row],[Accident ID]],Date!$A$2:$I$2001,MATCH(Table3[[#Headers],[Hour]],Date!$A$1:$I$1,0),0)</f>
        <v>2</v>
      </c>
      <c r="H88" s="44" t="str">
        <f>IF(AND(Table3[[#This Row],[Hour]]&gt;=7, Table3[[#This Row],[Hour]]&lt;=10), "Peak", IF(AND(Table3[[#This Row],[Hour]]&gt;=16, Table3[[#This Row],[Hour]]&lt;=19), "Peak", "Off-Peak"))</f>
        <v>Off-Peak</v>
      </c>
      <c r="I88" s="19" t="str">
        <f>VLOOKUP($C88,location,MATCH(Source!I$7,Location!$A$1:$D$1,0),0)</f>
        <v>Delhi</v>
      </c>
      <c r="J88" s="19" t="str">
        <f>VLOOKUP($C88,location,MATCH(Source!J$7,Location!$A$1:$D$1,0),0)</f>
        <v>Expressway</v>
      </c>
      <c r="K88" s="19" t="str">
        <f>VLOOKUP($C88,location,MATCH(Source!K$7,Location!$A$1:$D$1,0),0)</f>
        <v>Snowy</v>
      </c>
      <c r="L88" s="20" t="str">
        <f>VLOOKUP($C88,vehicle,MATCH(L87,Vehicle!A81:E81,0),0)</f>
        <v>Pedestrian</v>
      </c>
      <c r="M88" s="20" t="str">
        <f>VLOOKUP($C88,vehicle,MATCH(M$7,Vehicle!$A$1:$E$1,0),0)</f>
        <v>Pedestrian Crossing</v>
      </c>
      <c r="N88" s="20" t="str">
        <f>VLOOKUP($C88,vehicle,MATCH(N$7,Vehicle!$A$1:$E$1,0),0)</f>
        <v>Low</v>
      </c>
      <c r="O88" s="21">
        <f>VLOOKUP($C88,vehicle,MATCH(O$7,Vehicle!$A$1:$E$1,0),0)</f>
        <v>5</v>
      </c>
      <c r="P88" s="21">
        <f>VLOOKUP($C88,driver,MATCH(P$7,Driver!$A$1:$E$1,0),0)</f>
        <v>41</v>
      </c>
      <c r="Q88" s="21" t="str">
        <f>VLOOKUP($C88,driver,MATCH(Q$7,Driver!$A$1:$E$1,0),0)</f>
        <v>Suspended</v>
      </c>
      <c r="R88" s="21">
        <f>VLOOKUP($C88,driver,MATCH(R$7,Driver!$A$1:$E$1,0),0)</f>
        <v>7</v>
      </c>
      <c r="S88" s="21" t="str">
        <f>VLOOKUP($C88,driver,MATCH(S$7,Driver!$A$1:$E$1,0),0)</f>
        <v>Fatal</v>
      </c>
      <c r="T88" s="21">
        <f>VLOOKUP($C88,Effects,MATCH(T$7, Effects!$A$1:$E$1, 0),0)</f>
        <v>59</v>
      </c>
      <c r="U88" s="22" t="str">
        <f>VLOOKUP($C88,Effects,MATCH(U$7, Effects!$A$1:$E$1, 0),0)</f>
        <v>No</v>
      </c>
      <c r="V88" s="22" t="str">
        <f>VLOOKUP($C88,Effects,MATCH(V$7, Effects!$A$1:$E$1, 0),0)</f>
        <v>Yes</v>
      </c>
      <c r="W88" s="22" t="str">
        <f>VLOOKUP($C88,Effects,MATCH(W$7, Effects!$A$1:$E$1, 0),0)</f>
        <v>License Suspended</v>
      </c>
    </row>
    <row r="89" spans="2:23" s="7" customFormat="1" ht="21" x14ac:dyDescent="0.4">
      <c r="B89" s="19">
        <v>82</v>
      </c>
      <c r="C89" s="19" t="s">
        <v>142</v>
      </c>
      <c r="D89" s="20">
        <f>VLOOKUP($C89, Date, MATCH(Source!D$7, Date!$A$1:$F$1, 0), FALSE)</f>
        <v>43864</v>
      </c>
      <c r="E89" s="40">
        <v>43864</v>
      </c>
      <c r="F89" s="22">
        <f>VLOOKUP($C89, Date, MATCH(Source!F$7, Date!$A$1:$F$1, 0), FALSE)</f>
        <v>4.1319444444444402</v>
      </c>
      <c r="G89" s="19">
        <f>VLOOKUP(Table3[[#This Row],[Accident ID]],Date!$A$2:$I$2001,MATCH(Table3[[#Headers],[Hour]],Date!$A$1:$I$1,0),0)</f>
        <v>3</v>
      </c>
      <c r="H89" s="44" t="str">
        <f>IF(AND(Table3[[#This Row],[Hour]]&gt;=7, Table3[[#This Row],[Hour]]&lt;=10), "Peak", IF(AND(Table3[[#This Row],[Hour]]&gt;=16, Table3[[#This Row],[Hour]]&lt;=19), "Peak", "Off-Peak"))</f>
        <v>Off-Peak</v>
      </c>
      <c r="I89" s="19" t="str">
        <f>VLOOKUP($C89,location,MATCH(Source!I$7,Location!$A$1:$D$1,0),0)</f>
        <v>Ahmedabad</v>
      </c>
      <c r="J89" s="19" t="str">
        <f>VLOOKUP($C89,location,MATCH(Source!J$7,Location!$A$1:$D$1,0),0)</f>
        <v>Rural Road</v>
      </c>
      <c r="K89" s="19" t="str">
        <f>VLOOKUP($C89,location,MATCH(Source!K$7,Location!$A$1:$D$1,0),0)</f>
        <v>Clear</v>
      </c>
      <c r="L89" s="20" t="str">
        <f>VLOOKUP($C89,vehicle,MATCH(L88,Vehicle!A82:E82,0),0)</f>
        <v>Bus</v>
      </c>
      <c r="M89" s="20" t="str">
        <f>VLOOKUP($C89,vehicle,MATCH(M$7,Vehicle!$A$1:$E$1,0),0)</f>
        <v>Pedestrian Crossing</v>
      </c>
      <c r="N89" s="20" t="str">
        <f>VLOOKUP($C89,vehicle,MATCH(N$7,Vehicle!$A$1:$E$1,0),0)</f>
        <v>Low</v>
      </c>
      <c r="O89" s="21">
        <f>VLOOKUP($C89,vehicle,MATCH(O$7,Vehicle!$A$1:$E$1,0),0)</f>
        <v>5</v>
      </c>
      <c r="P89" s="21">
        <f>VLOOKUP($C89,driver,MATCH(P$7,Driver!$A$1:$E$1,0),0)</f>
        <v>68</v>
      </c>
      <c r="Q89" s="21" t="str">
        <f>VLOOKUP($C89,driver,MATCH(Q$7,Driver!$A$1:$E$1,0),0)</f>
        <v>Suspended</v>
      </c>
      <c r="R89" s="21">
        <f>VLOOKUP($C89,driver,MATCH(R$7,Driver!$A$1:$E$1,0),0)</f>
        <v>1</v>
      </c>
      <c r="S89" s="21" t="str">
        <f>VLOOKUP($C89,driver,MATCH(S$7,Driver!$A$1:$E$1,0),0)</f>
        <v>Severe</v>
      </c>
      <c r="T89" s="21">
        <f>VLOOKUP($C89,Effects,MATCH(T$7, Effects!$A$1:$E$1, 0),0)</f>
        <v>19</v>
      </c>
      <c r="U89" s="22" t="str">
        <f>VLOOKUP($C89,Effects,MATCH(U$7, Effects!$A$1:$E$1, 0),0)</f>
        <v>No</v>
      </c>
      <c r="V89" s="22" t="str">
        <f>VLOOKUP($C89,Effects,MATCH(V$7, Effects!$A$1:$E$1, 0),0)</f>
        <v>Yes</v>
      </c>
      <c r="W89" s="22" t="str">
        <f>VLOOKUP($C89,Effects,MATCH(W$7, Effects!$A$1:$E$1, 0),0)</f>
        <v>Fine Issued</v>
      </c>
    </row>
    <row r="90" spans="2:23" s="7" customFormat="1" ht="21" x14ac:dyDescent="0.4">
      <c r="B90" s="19">
        <v>83</v>
      </c>
      <c r="C90" s="19" t="s">
        <v>143</v>
      </c>
      <c r="D90" s="20">
        <f>VLOOKUP($C90, Date, MATCH(Source!D$7, Date!$A$1:$F$1, 0), FALSE)</f>
        <v>44572</v>
      </c>
      <c r="E90" s="40">
        <v>44572</v>
      </c>
      <c r="F90" s="22">
        <f>VLOOKUP($C90, Date, MATCH(Source!F$7, Date!$A$1:$F$1, 0), FALSE)</f>
        <v>4.1736111111111098</v>
      </c>
      <c r="G90" s="19">
        <f>VLOOKUP(Table3[[#This Row],[Accident ID]],Date!$A$2:$I$2001,MATCH(Table3[[#Headers],[Hour]],Date!$A$1:$I$1,0),0)</f>
        <v>4</v>
      </c>
      <c r="H90" s="44" t="str">
        <f>IF(AND(Table3[[#This Row],[Hour]]&gt;=7, Table3[[#This Row],[Hour]]&lt;=10), "Peak", IF(AND(Table3[[#This Row],[Hour]]&gt;=16, Table3[[#This Row],[Hour]]&lt;=19), "Peak", "Off-Peak"))</f>
        <v>Off-Peak</v>
      </c>
      <c r="I90" s="19" t="str">
        <f>VLOOKUP($C90,location,MATCH(Source!I$7,Location!$A$1:$D$1,0),0)</f>
        <v>Chennai</v>
      </c>
      <c r="J90" s="19" t="str">
        <f>VLOOKUP($C90,location,MATCH(Source!J$7,Location!$A$1:$D$1,0),0)</f>
        <v>Rural Road</v>
      </c>
      <c r="K90" s="19" t="str">
        <f>VLOOKUP($C90,location,MATCH(Source!K$7,Location!$A$1:$D$1,0),0)</f>
        <v>Rainy</v>
      </c>
      <c r="L90" s="20" t="str">
        <f>VLOOKUP($C90,vehicle,MATCH(L89,Vehicle!A83:E83,0),0)</f>
        <v>Bicycle</v>
      </c>
      <c r="M90" s="20" t="str">
        <f>VLOOKUP($C90,vehicle,MATCH(M$7,Vehicle!$A$1:$E$1,0),0)</f>
        <v>Weather Conditions</v>
      </c>
      <c r="N90" s="20" t="str">
        <f>VLOOKUP($C90,vehicle,MATCH(N$7,Vehicle!$A$1:$E$1,0),0)</f>
        <v>Severe</v>
      </c>
      <c r="O90" s="21">
        <f>VLOOKUP($C90,vehicle,MATCH(O$7,Vehicle!$A$1:$E$1,0),0)</f>
        <v>5</v>
      </c>
      <c r="P90" s="21">
        <f>VLOOKUP($C90,driver,MATCH(P$7,Driver!$A$1:$E$1,0),0)</f>
        <v>62</v>
      </c>
      <c r="Q90" s="21" t="str">
        <f>VLOOKUP($C90,driver,MATCH(Q$7,Driver!$A$1:$E$1,0),0)</f>
        <v>Valid</v>
      </c>
      <c r="R90" s="21">
        <f>VLOOKUP($C90,driver,MATCH(R$7,Driver!$A$1:$E$1,0),0)</f>
        <v>7</v>
      </c>
      <c r="S90" s="21" t="str">
        <f>VLOOKUP($C90,driver,MATCH(S$7,Driver!$A$1:$E$1,0),0)</f>
        <v>Severe</v>
      </c>
      <c r="T90" s="21">
        <f>VLOOKUP($C90,Effects,MATCH(T$7, Effects!$A$1:$E$1, 0),0)</f>
        <v>50</v>
      </c>
      <c r="U90" s="22" t="str">
        <f>VLOOKUP($C90,Effects,MATCH(U$7, Effects!$A$1:$E$1, 0),0)</f>
        <v>No</v>
      </c>
      <c r="V90" s="22" t="str">
        <f>VLOOKUP($C90,Effects,MATCH(V$7, Effects!$A$1:$E$1, 0),0)</f>
        <v>Yes</v>
      </c>
      <c r="W90" s="22" t="str">
        <f>VLOOKUP($C90,Effects,MATCH(W$7, Effects!$A$1:$E$1, 0),0)</f>
        <v>Arrest Made</v>
      </c>
    </row>
    <row r="91" spans="2:23" s="7" customFormat="1" ht="21" x14ac:dyDescent="0.4">
      <c r="B91" s="19">
        <v>84</v>
      </c>
      <c r="C91" s="19" t="s">
        <v>144</v>
      </c>
      <c r="D91" s="20">
        <f>VLOOKUP($C91, Date, MATCH(Source!D$7, Date!$A$1:$F$1, 0), FALSE)</f>
        <v>44531</v>
      </c>
      <c r="E91" s="40">
        <v>44531</v>
      </c>
      <c r="F91" s="22">
        <f>VLOOKUP($C91, Date, MATCH(Source!F$7, Date!$A$1:$F$1, 0), FALSE)</f>
        <v>4.2152777777777803</v>
      </c>
      <c r="G91" s="19">
        <f>VLOOKUP(Table3[[#This Row],[Accident ID]],Date!$A$2:$I$2001,MATCH(Table3[[#Headers],[Hour]],Date!$A$1:$I$1,0),0)</f>
        <v>5</v>
      </c>
      <c r="H91" s="44" t="str">
        <f>IF(AND(Table3[[#This Row],[Hour]]&gt;=7, Table3[[#This Row],[Hour]]&lt;=10), "Peak", IF(AND(Table3[[#This Row],[Hour]]&gt;=16, Table3[[#This Row],[Hour]]&lt;=19), "Peak", "Off-Peak"))</f>
        <v>Off-Peak</v>
      </c>
      <c r="I91" s="19" t="str">
        <f>VLOOKUP($C91,location,MATCH(Source!I$7,Location!$A$1:$D$1,0),0)</f>
        <v>Hyderabad</v>
      </c>
      <c r="J91" s="19" t="str">
        <f>VLOOKUP($C91,location,MATCH(Source!J$7,Location!$A$1:$D$1,0),0)</f>
        <v>Residential Area</v>
      </c>
      <c r="K91" s="19" t="str">
        <f>VLOOKUP($C91,location,MATCH(Source!K$7,Location!$A$1:$D$1,0),0)</f>
        <v>Clear</v>
      </c>
      <c r="L91" s="20" t="str">
        <f>VLOOKUP($C91,vehicle,MATCH(L90,Vehicle!A84:E84,0),0)</f>
        <v>Bike</v>
      </c>
      <c r="M91" s="20" t="str">
        <f>VLOOKUP($C91,vehicle,MATCH(M$7,Vehicle!$A$1:$E$1,0),0)</f>
        <v>Pedestrian Crossing</v>
      </c>
      <c r="N91" s="20" t="str">
        <f>VLOOKUP($C91,vehicle,MATCH(N$7,Vehicle!$A$1:$E$1,0),0)</f>
        <v>Low</v>
      </c>
      <c r="O91" s="21">
        <f>VLOOKUP($C91,vehicle,MATCH(O$7,Vehicle!$A$1:$E$1,0),0)</f>
        <v>3</v>
      </c>
      <c r="P91" s="21">
        <f>VLOOKUP($C91,driver,MATCH(P$7,Driver!$A$1:$E$1,0),0)</f>
        <v>71</v>
      </c>
      <c r="Q91" s="21" t="str">
        <f>VLOOKUP($C91,driver,MATCH(Q$7,Driver!$A$1:$E$1,0),0)</f>
        <v>Suspended</v>
      </c>
      <c r="R91" s="21">
        <f>VLOOKUP($C91,driver,MATCH(R$7,Driver!$A$1:$E$1,0),0)</f>
        <v>8</v>
      </c>
      <c r="S91" s="21" t="str">
        <f>VLOOKUP($C91,driver,MATCH(S$7,Driver!$A$1:$E$1,0),0)</f>
        <v>Moderate</v>
      </c>
      <c r="T91" s="21">
        <f>VLOOKUP($C91,Effects,MATCH(T$7, Effects!$A$1:$E$1, 0),0)</f>
        <v>27</v>
      </c>
      <c r="U91" s="22" t="str">
        <f>VLOOKUP($C91,Effects,MATCH(U$7, Effects!$A$1:$E$1, 0),0)</f>
        <v>No</v>
      </c>
      <c r="V91" s="22" t="str">
        <f>VLOOKUP($C91,Effects,MATCH(V$7, Effects!$A$1:$E$1, 0),0)</f>
        <v>No</v>
      </c>
      <c r="W91" s="22" t="str">
        <f>VLOOKUP($C91,Effects,MATCH(W$7, Effects!$A$1:$E$1, 0),0)</f>
        <v>None</v>
      </c>
    </row>
    <row r="92" spans="2:23" s="7" customFormat="1" ht="21" x14ac:dyDescent="0.4">
      <c r="B92" s="19">
        <v>85</v>
      </c>
      <c r="C92" s="19" t="s">
        <v>145</v>
      </c>
      <c r="D92" s="20">
        <f>VLOOKUP($C92, Date, MATCH(Source!D$7, Date!$A$1:$F$1, 0), FALSE)</f>
        <v>45166</v>
      </c>
      <c r="E92" s="40">
        <v>45166</v>
      </c>
      <c r="F92" s="22">
        <f>VLOOKUP($C92, Date, MATCH(Source!F$7, Date!$A$1:$F$1, 0), FALSE)</f>
        <v>4.2569444444444402</v>
      </c>
      <c r="G92" s="19">
        <f>VLOOKUP(Table3[[#This Row],[Accident ID]],Date!$A$2:$I$2001,MATCH(Table3[[#Headers],[Hour]],Date!$A$1:$I$1,0),0)</f>
        <v>6</v>
      </c>
      <c r="H92" s="44" t="str">
        <f>IF(AND(Table3[[#This Row],[Hour]]&gt;=7, Table3[[#This Row],[Hour]]&lt;=10), "Peak", IF(AND(Table3[[#This Row],[Hour]]&gt;=16, Table3[[#This Row],[Hour]]&lt;=19), "Peak", "Off-Peak"))</f>
        <v>Off-Peak</v>
      </c>
      <c r="I92" s="19" t="str">
        <f>VLOOKUP($C92,location,MATCH(Source!I$7,Location!$A$1:$D$1,0),0)</f>
        <v>Ahmedabad</v>
      </c>
      <c r="J92" s="19" t="str">
        <f>VLOOKUP($C92,location,MATCH(Source!J$7,Location!$A$1:$D$1,0),0)</f>
        <v>City Road</v>
      </c>
      <c r="K92" s="19" t="str">
        <f>VLOOKUP($C92,location,MATCH(Source!K$7,Location!$A$1:$D$1,0),0)</f>
        <v>Windy</v>
      </c>
      <c r="L92" s="20" t="str">
        <f>VLOOKUP($C92,vehicle,MATCH(L91,Vehicle!A85:E85,0),0)</f>
        <v>Bus</v>
      </c>
      <c r="M92" s="20" t="str">
        <f>VLOOKUP($C92,vehicle,MATCH(M$7,Vehicle!$A$1:$E$1,0),0)</f>
        <v>Weather Conditions</v>
      </c>
      <c r="N92" s="20" t="str">
        <f>VLOOKUP($C92,vehicle,MATCH(N$7,Vehicle!$A$1:$E$1,0),0)</f>
        <v>Severe</v>
      </c>
      <c r="O92" s="21">
        <f>VLOOKUP($C92,vehicle,MATCH(O$7,Vehicle!$A$1:$E$1,0),0)</f>
        <v>2</v>
      </c>
      <c r="P92" s="21">
        <f>VLOOKUP($C92,driver,MATCH(P$7,Driver!$A$1:$E$1,0),0)</f>
        <v>58</v>
      </c>
      <c r="Q92" s="21" t="str">
        <f>VLOOKUP($C92,driver,MATCH(Q$7,Driver!$A$1:$E$1,0),0)</f>
        <v>Valid</v>
      </c>
      <c r="R92" s="21">
        <f>VLOOKUP($C92,driver,MATCH(R$7,Driver!$A$1:$E$1,0),0)</f>
        <v>0</v>
      </c>
      <c r="S92" s="21" t="str">
        <f>VLOOKUP($C92,driver,MATCH(S$7,Driver!$A$1:$E$1,0),0)</f>
        <v>Moderate</v>
      </c>
      <c r="T92" s="21">
        <f>VLOOKUP($C92,Effects,MATCH(T$7, Effects!$A$1:$E$1, 0),0)</f>
        <v>59</v>
      </c>
      <c r="U92" s="22" t="str">
        <f>VLOOKUP($C92,Effects,MATCH(U$7, Effects!$A$1:$E$1, 0),0)</f>
        <v>Yes</v>
      </c>
      <c r="V92" s="22" t="str">
        <f>VLOOKUP($C92,Effects,MATCH(V$7, Effects!$A$1:$E$1, 0),0)</f>
        <v>Yes</v>
      </c>
      <c r="W92" s="22" t="str">
        <f>VLOOKUP($C92,Effects,MATCH(W$7, Effects!$A$1:$E$1, 0),0)</f>
        <v>Fine Issued</v>
      </c>
    </row>
    <row r="93" spans="2:23" s="7" customFormat="1" ht="21" x14ac:dyDescent="0.4">
      <c r="B93" s="19">
        <v>86</v>
      </c>
      <c r="C93" s="19" t="s">
        <v>146</v>
      </c>
      <c r="D93" s="20">
        <f>VLOOKUP($C93, Date, MATCH(Source!D$7, Date!$A$1:$F$1, 0), FALSE)</f>
        <v>44276</v>
      </c>
      <c r="E93" s="40">
        <v>44276</v>
      </c>
      <c r="F93" s="22">
        <f>VLOOKUP($C93, Date, MATCH(Source!F$7, Date!$A$1:$F$1, 0), FALSE)</f>
        <v>4.2986111111111098</v>
      </c>
      <c r="G93" s="19">
        <f>VLOOKUP(Table3[[#This Row],[Accident ID]],Date!$A$2:$I$2001,MATCH(Table3[[#Headers],[Hour]],Date!$A$1:$I$1,0),0)</f>
        <v>7</v>
      </c>
      <c r="H93" s="44" t="str">
        <f>IF(AND(Table3[[#This Row],[Hour]]&gt;=7, Table3[[#This Row],[Hour]]&lt;=10), "Peak", IF(AND(Table3[[#This Row],[Hour]]&gt;=16, Table3[[#This Row],[Hour]]&lt;=19), "Peak", "Off-Peak"))</f>
        <v>Peak</v>
      </c>
      <c r="I93" s="19" t="str">
        <f>VLOOKUP($C93,location,MATCH(Source!I$7,Location!$A$1:$D$1,0),0)</f>
        <v>Ahmedabad</v>
      </c>
      <c r="J93" s="19" t="str">
        <f>VLOOKUP($C93,location,MATCH(Source!J$7,Location!$A$1:$D$1,0),0)</f>
        <v>Residential Area</v>
      </c>
      <c r="K93" s="19" t="str">
        <f>VLOOKUP($C93,location,MATCH(Source!K$7,Location!$A$1:$D$1,0),0)</f>
        <v>Rainy</v>
      </c>
      <c r="L93" s="20" t="str">
        <f>VLOOKUP($C93,vehicle,MATCH(L92,Vehicle!A86:E86,0),0)</f>
        <v>Pedestrian</v>
      </c>
      <c r="M93" s="20" t="str">
        <f>VLOOKUP($C93,vehicle,MATCH(M$7,Vehicle!$A$1:$E$1,0),0)</f>
        <v>Weather Conditions</v>
      </c>
      <c r="N93" s="20" t="str">
        <f>VLOOKUP($C93,vehicle,MATCH(N$7,Vehicle!$A$1:$E$1,0),0)</f>
        <v>Severe</v>
      </c>
      <c r="O93" s="21">
        <f>VLOOKUP($C93,vehicle,MATCH(O$7,Vehicle!$A$1:$E$1,0),0)</f>
        <v>1</v>
      </c>
      <c r="P93" s="21">
        <f>VLOOKUP($C93,driver,MATCH(P$7,Driver!$A$1:$E$1,0),0)</f>
        <v>43</v>
      </c>
      <c r="Q93" s="21" t="str">
        <f>VLOOKUP($C93,driver,MATCH(Q$7,Driver!$A$1:$E$1,0),0)</f>
        <v>Expired</v>
      </c>
      <c r="R93" s="21">
        <f>VLOOKUP($C93,driver,MATCH(R$7,Driver!$A$1:$E$1,0),0)</f>
        <v>10</v>
      </c>
      <c r="S93" s="21" t="str">
        <f>VLOOKUP($C93,driver,MATCH(S$7,Driver!$A$1:$E$1,0),0)</f>
        <v>Fatal</v>
      </c>
      <c r="T93" s="21">
        <f>VLOOKUP($C93,Effects,MATCH(T$7, Effects!$A$1:$E$1, 0),0)</f>
        <v>9</v>
      </c>
      <c r="U93" s="22" t="str">
        <f>VLOOKUP($C93,Effects,MATCH(U$7, Effects!$A$1:$E$1, 0),0)</f>
        <v>No</v>
      </c>
      <c r="V93" s="22" t="str">
        <f>VLOOKUP($C93,Effects,MATCH(V$7, Effects!$A$1:$E$1, 0),0)</f>
        <v>No</v>
      </c>
      <c r="W93" s="22" t="str">
        <f>VLOOKUP($C93,Effects,MATCH(W$7, Effects!$A$1:$E$1, 0),0)</f>
        <v>None</v>
      </c>
    </row>
    <row r="94" spans="2:23" s="7" customFormat="1" ht="21" x14ac:dyDescent="0.4">
      <c r="B94" s="19">
        <v>87</v>
      </c>
      <c r="C94" s="19" t="s">
        <v>147</v>
      </c>
      <c r="D94" s="20">
        <f>VLOOKUP($C94, Date, MATCH(Source!D$7, Date!$A$1:$F$1, 0), FALSE)</f>
        <v>45379</v>
      </c>
      <c r="E94" s="40">
        <v>45379</v>
      </c>
      <c r="F94" s="22">
        <f>VLOOKUP($C94, Date, MATCH(Source!F$7, Date!$A$1:$F$1, 0), FALSE)</f>
        <v>4.3402777777777803</v>
      </c>
      <c r="G94" s="19">
        <f>VLOOKUP(Table3[[#This Row],[Accident ID]],Date!$A$2:$I$2001,MATCH(Table3[[#Headers],[Hour]],Date!$A$1:$I$1,0),0)</f>
        <v>8</v>
      </c>
      <c r="H94" s="44" t="str">
        <f>IF(AND(Table3[[#This Row],[Hour]]&gt;=7, Table3[[#This Row],[Hour]]&lt;=10), "Peak", IF(AND(Table3[[#This Row],[Hour]]&gt;=16, Table3[[#This Row],[Hour]]&lt;=19), "Peak", "Off-Peak"))</f>
        <v>Peak</v>
      </c>
      <c r="I94" s="19" t="str">
        <f>VLOOKUP($C94,location,MATCH(Source!I$7,Location!$A$1:$D$1,0),0)</f>
        <v>Bangalore</v>
      </c>
      <c r="J94" s="19" t="str">
        <f>VLOOKUP($C94,location,MATCH(Source!J$7,Location!$A$1:$D$1,0),0)</f>
        <v>Residential Area</v>
      </c>
      <c r="K94" s="19" t="str">
        <f>VLOOKUP($C94,location,MATCH(Source!K$7,Location!$A$1:$D$1,0),0)</f>
        <v>Rainy</v>
      </c>
      <c r="L94" s="20" t="str">
        <f>VLOOKUP($C94,vehicle,MATCH(L93,Vehicle!A87:E87,0),0)</f>
        <v>Pedestrian</v>
      </c>
      <c r="M94" s="20" t="str">
        <f>VLOOKUP($C94,vehicle,MATCH(M$7,Vehicle!$A$1:$E$1,0),0)</f>
        <v>Reckless Driving</v>
      </c>
      <c r="N94" s="20" t="str">
        <f>VLOOKUP($C94,vehicle,MATCH(N$7,Vehicle!$A$1:$E$1,0),0)</f>
        <v>Low</v>
      </c>
      <c r="O94" s="21">
        <f>VLOOKUP($C94,vehicle,MATCH(O$7,Vehicle!$A$1:$E$1,0),0)</f>
        <v>2</v>
      </c>
      <c r="P94" s="21">
        <f>VLOOKUP($C94,driver,MATCH(P$7,Driver!$A$1:$E$1,0),0)</f>
        <v>31</v>
      </c>
      <c r="Q94" s="21" t="str">
        <f>VLOOKUP($C94,driver,MATCH(Q$7,Driver!$A$1:$E$1,0),0)</f>
        <v>Expired</v>
      </c>
      <c r="R94" s="21">
        <f>VLOOKUP($C94,driver,MATCH(R$7,Driver!$A$1:$E$1,0),0)</f>
        <v>2</v>
      </c>
      <c r="S94" s="21" t="str">
        <f>VLOOKUP($C94,driver,MATCH(S$7,Driver!$A$1:$E$1,0),0)</f>
        <v>Moderate</v>
      </c>
      <c r="T94" s="21">
        <f>VLOOKUP($C94,Effects,MATCH(T$7, Effects!$A$1:$E$1, 0),0)</f>
        <v>55</v>
      </c>
      <c r="U94" s="22" t="str">
        <f>VLOOKUP($C94,Effects,MATCH(U$7, Effects!$A$1:$E$1, 0),0)</f>
        <v>Yes</v>
      </c>
      <c r="V94" s="22" t="str">
        <f>VLOOKUP($C94,Effects,MATCH(V$7, Effects!$A$1:$E$1, 0),0)</f>
        <v>No</v>
      </c>
      <c r="W94" s="22" t="str">
        <f>VLOOKUP($C94,Effects,MATCH(W$7, Effects!$A$1:$E$1, 0),0)</f>
        <v>None</v>
      </c>
    </row>
    <row r="95" spans="2:23" s="7" customFormat="1" ht="21" x14ac:dyDescent="0.4">
      <c r="B95" s="19">
        <v>88</v>
      </c>
      <c r="C95" s="19" t="s">
        <v>148</v>
      </c>
      <c r="D95" s="20">
        <f>VLOOKUP($C95, Date, MATCH(Source!D$7, Date!$A$1:$F$1, 0), FALSE)</f>
        <v>44787</v>
      </c>
      <c r="E95" s="40">
        <v>44787</v>
      </c>
      <c r="F95" s="22">
        <f>VLOOKUP($C95, Date, MATCH(Source!F$7, Date!$A$1:$F$1, 0), FALSE)</f>
        <v>4.3819444444444402</v>
      </c>
      <c r="G95" s="19">
        <f>VLOOKUP(Table3[[#This Row],[Accident ID]],Date!$A$2:$I$2001,MATCH(Table3[[#Headers],[Hour]],Date!$A$1:$I$1,0),0)</f>
        <v>9</v>
      </c>
      <c r="H95" s="44" t="str">
        <f>IF(AND(Table3[[#This Row],[Hour]]&gt;=7, Table3[[#This Row],[Hour]]&lt;=10), "Peak", IF(AND(Table3[[#This Row],[Hour]]&gt;=16, Table3[[#This Row],[Hour]]&lt;=19), "Peak", "Off-Peak"))</f>
        <v>Peak</v>
      </c>
      <c r="I95" s="19" t="str">
        <f>VLOOKUP($C95,location,MATCH(Source!I$7,Location!$A$1:$D$1,0),0)</f>
        <v>Delhi</v>
      </c>
      <c r="J95" s="19" t="str">
        <f>VLOOKUP($C95,location,MATCH(Source!J$7,Location!$A$1:$D$1,0),0)</f>
        <v>Highway</v>
      </c>
      <c r="K95" s="19" t="str">
        <f>VLOOKUP($C95,location,MATCH(Source!K$7,Location!$A$1:$D$1,0),0)</f>
        <v>Foggy</v>
      </c>
      <c r="L95" s="20" t="str">
        <f>VLOOKUP($C95,vehicle,MATCH(L94,Vehicle!A88:E88,0),0)</f>
        <v>Bike</v>
      </c>
      <c r="M95" s="20" t="str">
        <f>VLOOKUP($C95,vehicle,MATCH(M$7,Vehicle!$A$1:$E$1,0),0)</f>
        <v>Reckless Driving</v>
      </c>
      <c r="N95" s="20" t="str">
        <f>VLOOKUP($C95,vehicle,MATCH(N$7,Vehicle!$A$1:$E$1,0),0)</f>
        <v>Severe</v>
      </c>
      <c r="O95" s="21">
        <f>VLOOKUP($C95,vehicle,MATCH(O$7,Vehicle!$A$1:$E$1,0),0)</f>
        <v>3</v>
      </c>
      <c r="P95" s="21">
        <f>VLOOKUP($C95,driver,MATCH(P$7,Driver!$A$1:$E$1,0),0)</f>
        <v>21</v>
      </c>
      <c r="Q95" s="21" t="str">
        <f>VLOOKUP($C95,driver,MATCH(Q$7,Driver!$A$1:$E$1,0),0)</f>
        <v>Suspended</v>
      </c>
      <c r="R95" s="21">
        <f>VLOOKUP($C95,driver,MATCH(R$7,Driver!$A$1:$E$1,0),0)</f>
        <v>5</v>
      </c>
      <c r="S95" s="21" t="str">
        <f>VLOOKUP($C95,driver,MATCH(S$7,Driver!$A$1:$E$1,0),0)</f>
        <v>Fatal</v>
      </c>
      <c r="T95" s="21">
        <f>VLOOKUP($C95,Effects,MATCH(T$7, Effects!$A$1:$E$1, 0),0)</f>
        <v>41</v>
      </c>
      <c r="U95" s="22" t="str">
        <f>VLOOKUP($C95,Effects,MATCH(U$7, Effects!$A$1:$E$1, 0),0)</f>
        <v>No</v>
      </c>
      <c r="V95" s="22" t="str">
        <f>VLOOKUP($C95,Effects,MATCH(V$7, Effects!$A$1:$E$1, 0),0)</f>
        <v>Yes</v>
      </c>
      <c r="W95" s="22" t="str">
        <f>VLOOKUP($C95,Effects,MATCH(W$7, Effects!$A$1:$E$1, 0),0)</f>
        <v>License Suspended</v>
      </c>
    </row>
    <row r="96" spans="2:23" s="7" customFormat="1" ht="21" x14ac:dyDescent="0.4">
      <c r="B96" s="19">
        <v>89</v>
      </c>
      <c r="C96" s="19" t="s">
        <v>149</v>
      </c>
      <c r="D96" s="20">
        <f>VLOOKUP($C96, Date, MATCH(Source!D$7, Date!$A$1:$F$1, 0), FALSE)</f>
        <v>44659</v>
      </c>
      <c r="E96" s="40">
        <v>44659</v>
      </c>
      <c r="F96" s="22">
        <f>VLOOKUP($C96, Date, MATCH(Source!F$7, Date!$A$1:$F$1, 0), FALSE)</f>
        <v>4.4236111111111098</v>
      </c>
      <c r="G96" s="19">
        <f>VLOOKUP(Table3[[#This Row],[Accident ID]],Date!$A$2:$I$2001,MATCH(Table3[[#Headers],[Hour]],Date!$A$1:$I$1,0),0)</f>
        <v>10</v>
      </c>
      <c r="H96" s="44" t="str">
        <f>IF(AND(Table3[[#This Row],[Hour]]&gt;=7, Table3[[#This Row],[Hour]]&lt;=10), "Peak", IF(AND(Table3[[#This Row],[Hour]]&gt;=16, Table3[[#This Row],[Hour]]&lt;=19), "Peak", "Off-Peak"))</f>
        <v>Peak</v>
      </c>
      <c r="I96" s="19" t="str">
        <f>VLOOKUP($C96,location,MATCH(Source!I$7,Location!$A$1:$D$1,0),0)</f>
        <v>Ahmedabad</v>
      </c>
      <c r="J96" s="19" t="str">
        <f>VLOOKUP($C96,location,MATCH(Source!J$7,Location!$A$1:$D$1,0),0)</f>
        <v>Highway</v>
      </c>
      <c r="K96" s="19" t="str">
        <f>VLOOKUP($C96,location,MATCH(Source!K$7,Location!$A$1:$D$1,0),0)</f>
        <v>Snowy</v>
      </c>
      <c r="L96" s="20" t="str">
        <f>VLOOKUP($C96,vehicle,MATCH(L95,Vehicle!A89:E89,0),0)</f>
        <v>Pedestrian</v>
      </c>
      <c r="M96" s="20" t="str">
        <f>VLOOKUP($C96,vehicle,MATCH(M$7,Vehicle!$A$1:$E$1,0),0)</f>
        <v>Brake Failure</v>
      </c>
      <c r="N96" s="20" t="str">
        <f>VLOOKUP($C96,vehicle,MATCH(N$7,Vehicle!$A$1:$E$1,0),0)</f>
        <v>High</v>
      </c>
      <c r="O96" s="21">
        <f>VLOOKUP($C96,vehicle,MATCH(O$7,Vehicle!$A$1:$E$1,0),0)</f>
        <v>1</v>
      </c>
      <c r="P96" s="21">
        <f>VLOOKUP($C96,driver,MATCH(P$7,Driver!$A$1:$E$1,0),0)</f>
        <v>62</v>
      </c>
      <c r="Q96" s="21" t="str">
        <f>VLOOKUP($C96,driver,MATCH(Q$7,Driver!$A$1:$E$1,0),0)</f>
        <v>Suspended</v>
      </c>
      <c r="R96" s="21">
        <f>VLOOKUP($C96,driver,MATCH(R$7,Driver!$A$1:$E$1,0),0)</f>
        <v>10</v>
      </c>
      <c r="S96" s="21" t="str">
        <f>VLOOKUP($C96,driver,MATCH(S$7,Driver!$A$1:$E$1,0),0)</f>
        <v>Severe</v>
      </c>
      <c r="T96" s="21">
        <f>VLOOKUP($C96,Effects,MATCH(T$7, Effects!$A$1:$E$1, 0),0)</f>
        <v>58</v>
      </c>
      <c r="U96" s="22" t="str">
        <f>VLOOKUP($C96,Effects,MATCH(U$7, Effects!$A$1:$E$1, 0),0)</f>
        <v>No</v>
      </c>
      <c r="V96" s="22" t="str">
        <f>VLOOKUP($C96,Effects,MATCH(V$7, Effects!$A$1:$E$1, 0),0)</f>
        <v>Yes</v>
      </c>
      <c r="W96" s="22" t="str">
        <f>VLOOKUP($C96,Effects,MATCH(W$7, Effects!$A$1:$E$1, 0),0)</f>
        <v>Arrest Made</v>
      </c>
    </row>
    <row r="97" spans="2:23" s="7" customFormat="1" ht="21" x14ac:dyDescent="0.4">
      <c r="B97" s="19">
        <v>90</v>
      </c>
      <c r="C97" s="19" t="s">
        <v>150</v>
      </c>
      <c r="D97" s="20">
        <f>VLOOKUP($C97, Date, MATCH(Source!D$7, Date!$A$1:$F$1, 0), FALSE)</f>
        <v>45609</v>
      </c>
      <c r="E97" s="40">
        <v>45609</v>
      </c>
      <c r="F97" s="22">
        <f>VLOOKUP($C97, Date, MATCH(Source!F$7, Date!$A$1:$F$1, 0), FALSE)</f>
        <v>4.4652777777777803</v>
      </c>
      <c r="G97" s="19">
        <f>VLOOKUP(Table3[[#This Row],[Accident ID]],Date!$A$2:$I$2001,MATCH(Table3[[#Headers],[Hour]],Date!$A$1:$I$1,0),0)</f>
        <v>11</v>
      </c>
      <c r="H97" s="44" t="str">
        <f>IF(AND(Table3[[#This Row],[Hour]]&gt;=7, Table3[[#This Row],[Hour]]&lt;=10), "Peak", IF(AND(Table3[[#This Row],[Hour]]&gt;=16, Table3[[#This Row],[Hour]]&lt;=19), "Peak", "Off-Peak"))</f>
        <v>Off-Peak</v>
      </c>
      <c r="I97" s="19" t="str">
        <f>VLOOKUP($C97,location,MATCH(Source!I$7,Location!$A$1:$D$1,0),0)</f>
        <v>Delhi</v>
      </c>
      <c r="J97" s="19" t="str">
        <f>VLOOKUP($C97,location,MATCH(Source!J$7,Location!$A$1:$D$1,0),0)</f>
        <v>City Road</v>
      </c>
      <c r="K97" s="19" t="str">
        <f>VLOOKUP($C97,location,MATCH(Source!K$7,Location!$A$1:$D$1,0),0)</f>
        <v>Windy</v>
      </c>
      <c r="L97" s="20" t="str">
        <f>VLOOKUP($C97,vehicle,MATCH(L96,Vehicle!A90:E90,0),0)</f>
        <v>Bike</v>
      </c>
      <c r="M97" s="20" t="str">
        <f>VLOOKUP($C97,vehicle,MATCH(M$7,Vehicle!$A$1:$E$1,0),0)</f>
        <v>Signal Violation</v>
      </c>
      <c r="N97" s="20" t="str">
        <f>VLOOKUP($C97,vehicle,MATCH(N$7,Vehicle!$A$1:$E$1,0),0)</f>
        <v>Medium</v>
      </c>
      <c r="O97" s="21">
        <f>VLOOKUP($C97,vehicle,MATCH(O$7,Vehicle!$A$1:$E$1,0),0)</f>
        <v>2</v>
      </c>
      <c r="P97" s="21">
        <f>VLOOKUP($C97,driver,MATCH(P$7,Driver!$A$1:$E$1,0),0)</f>
        <v>50</v>
      </c>
      <c r="Q97" s="21" t="str">
        <f>VLOOKUP($C97,driver,MATCH(Q$7,Driver!$A$1:$E$1,0),0)</f>
        <v>Suspended</v>
      </c>
      <c r="R97" s="21">
        <f>VLOOKUP($C97,driver,MATCH(R$7,Driver!$A$1:$E$1,0),0)</f>
        <v>3</v>
      </c>
      <c r="S97" s="21" t="str">
        <f>VLOOKUP($C97,driver,MATCH(S$7,Driver!$A$1:$E$1,0),0)</f>
        <v>Minor</v>
      </c>
      <c r="T97" s="21">
        <f>VLOOKUP($C97,Effects,MATCH(T$7, Effects!$A$1:$E$1, 0),0)</f>
        <v>58</v>
      </c>
      <c r="U97" s="22" t="str">
        <f>VLOOKUP($C97,Effects,MATCH(U$7, Effects!$A$1:$E$1, 0),0)</f>
        <v>No</v>
      </c>
      <c r="V97" s="22" t="str">
        <f>VLOOKUP($C97,Effects,MATCH(V$7, Effects!$A$1:$E$1, 0),0)</f>
        <v>Yes</v>
      </c>
      <c r="W97" s="22" t="str">
        <f>VLOOKUP($C97,Effects,MATCH(W$7, Effects!$A$1:$E$1, 0),0)</f>
        <v>None</v>
      </c>
    </row>
    <row r="98" spans="2:23" s="7" customFormat="1" ht="21" x14ac:dyDescent="0.4">
      <c r="B98" s="19">
        <v>91</v>
      </c>
      <c r="C98" s="19" t="s">
        <v>151</v>
      </c>
      <c r="D98" s="20">
        <f>VLOOKUP($C98, Date, MATCH(Source!D$7, Date!$A$1:$F$1, 0), FALSE)</f>
        <v>45215</v>
      </c>
      <c r="E98" s="40">
        <v>45215</v>
      </c>
      <c r="F98" s="22">
        <f>VLOOKUP($C98, Date, MATCH(Source!F$7, Date!$A$1:$F$1, 0), FALSE)</f>
        <v>4.5069444444444402</v>
      </c>
      <c r="G98" s="19">
        <f>VLOOKUP(Table3[[#This Row],[Accident ID]],Date!$A$2:$I$2001,MATCH(Table3[[#Headers],[Hour]],Date!$A$1:$I$1,0),0)</f>
        <v>12</v>
      </c>
      <c r="H98" s="44" t="str">
        <f>IF(AND(Table3[[#This Row],[Hour]]&gt;=7, Table3[[#This Row],[Hour]]&lt;=10), "Peak", IF(AND(Table3[[#This Row],[Hour]]&gt;=16, Table3[[#This Row],[Hour]]&lt;=19), "Peak", "Off-Peak"))</f>
        <v>Off-Peak</v>
      </c>
      <c r="I98" s="19" t="str">
        <f>VLOOKUP($C98,location,MATCH(Source!I$7,Location!$A$1:$D$1,0),0)</f>
        <v>Ahmedabad</v>
      </c>
      <c r="J98" s="19" t="str">
        <f>VLOOKUP($C98,location,MATCH(Source!J$7,Location!$A$1:$D$1,0),0)</f>
        <v>Residential Area</v>
      </c>
      <c r="K98" s="19" t="str">
        <f>VLOOKUP($C98,location,MATCH(Source!K$7,Location!$A$1:$D$1,0),0)</f>
        <v>Clear</v>
      </c>
      <c r="L98" s="20" t="str">
        <f>VLOOKUP($C98,vehicle,MATCH(L97,Vehicle!A91:E91,0),0)</f>
        <v>Truck</v>
      </c>
      <c r="M98" s="20" t="str">
        <f>VLOOKUP($C98,vehicle,MATCH(M$7,Vehicle!$A$1:$E$1,0),0)</f>
        <v>Drunk Driving</v>
      </c>
      <c r="N98" s="20" t="str">
        <f>VLOOKUP($C98,vehicle,MATCH(N$7,Vehicle!$A$1:$E$1,0),0)</f>
        <v>Low</v>
      </c>
      <c r="O98" s="21">
        <f>VLOOKUP($C98,vehicle,MATCH(O$7,Vehicle!$A$1:$E$1,0),0)</f>
        <v>4</v>
      </c>
      <c r="P98" s="21">
        <f>VLOOKUP($C98,driver,MATCH(P$7,Driver!$A$1:$E$1,0),0)</f>
        <v>39</v>
      </c>
      <c r="Q98" s="21" t="str">
        <f>VLOOKUP($C98,driver,MATCH(Q$7,Driver!$A$1:$E$1,0),0)</f>
        <v>Valid</v>
      </c>
      <c r="R98" s="21">
        <f>VLOOKUP($C98,driver,MATCH(R$7,Driver!$A$1:$E$1,0),0)</f>
        <v>10</v>
      </c>
      <c r="S98" s="21" t="str">
        <f>VLOOKUP($C98,driver,MATCH(S$7,Driver!$A$1:$E$1,0),0)</f>
        <v>Severe</v>
      </c>
      <c r="T98" s="21">
        <f>VLOOKUP($C98,Effects,MATCH(T$7, Effects!$A$1:$E$1, 0),0)</f>
        <v>42</v>
      </c>
      <c r="U98" s="22" t="str">
        <f>VLOOKUP($C98,Effects,MATCH(U$7, Effects!$A$1:$E$1, 0),0)</f>
        <v>No</v>
      </c>
      <c r="V98" s="22" t="str">
        <f>VLOOKUP($C98,Effects,MATCH(V$7, Effects!$A$1:$E$1, 0),0)</f>
        <v>No</v>
      </c>
      <c r="W98" s="22" t="str">
        <f>VLOOKUP($C98,Effects,MATCH(W$7, Effects!$A$1:$E$1, 0),0)</f>
        <v>None</v>
      </c>
    </row>
    <row r="99" spans="2:23" s="7" customFormat="1" ht="21" x14ac:dyDescent="0.4">
      <c r="B99" s="19">
        <v>92</v>
      </c>
      <c r="C99" s="19" t="s">
        <v>152</v>
      </c>
      <c r="D99" s="20">
        <f>VLOOKUP($C99, Date, MATCH(Source!D$7, Date!$A$1:$F$1, 0), FALSE)</f>
        <v>45150</v>
      </c>
      <c r="E99" s="40">
        <v>45150</v>
      </c>
      <c r="F99" s="22">
        <f>VLOOKUP($C99, Date, MATCH(Source!F$7, Date!$A$1:$F$1, 0), FALSE)</f>
        <v>4.5486111111111098</v>
      </c>
      <c r="G99" s="19">
        <f>VLOOKUP(Table3[[#This Row],[Accident ID]],Date!$A$2:$I$2001,MATCH(Table3[[#Headers],[Hour]],Date!$A$1:$I$1,0),0)</f>
        <v>13</v>
      </c>
      <c r="H99" s="44" t="str">
        <f>IF(AND(Table3[[#This Row],[Hour]]&gt;=7, Table3[[#This Row],[Hour]]&lt;=10), "Peak", IF(AND(Table3[[#This Row],[Hour]]&gt;=16, Table3[[#This Row],[Hour]]&lt;=19), "Peak", "Off-Peak"))</f>
        <v>Off-Peak</v>
      </c>
      <c r="I99" s="19" t="str">
        <f>VLOOKUP($C99,location,MATCH(Source!I$7,Location!$A$1:$D$1,0),0)</f>
        <v>Ahmedabad</v>
      </c>
      <c r="J99" s="19" t="str">
        <f>VLOOKUP($C99,location,MATCH(Source!J$7,Location!$A$1:$D$1,0),0)</f>
        <v>Highway</v>
      </c>
      <c r="K99" s="19" t="str">
        <f>VLOOKUP($C99,location,MATCH(Source!K$7,Location!$A$1:$D$1,0),0)</f>
        <v>Snowy</v>
      </c>
      <c r="L99" s="20" t="str">
        <f>VLOOKUP($C99,vehicle,MATCH(L98,Vehicle!A92:E92,0),0)</f>
        <v>Auto</v>
      </c>
      <c r="M99" s="20" t="str">
        <f>VLOOKUP($C99,vehicle,MATCH(M$7,Vehicle!$A$1:$E$1,0),0)</f>
        <v>Drunk Driving</v>
      </c>
      <c r="N99" s="20" t="str">
        <f>VLOOKUP($C99,vehicle,MATCH(N$7,Vehicle!$A$1:$E$1,0),0)</f>
        <v>Medium</v>
      </c>
      <c r="O99" s="21">
        <f>VLOOKUP($C99,vehicle,MATCH(O$7,Vehicle!$A$1:$E$1,0),0)</f>
        <v>4</v>
      </c>
      <c r="P99" s="21">
        <f>VLOOKUP($C99,driver,MATCH(P$7,Driver!$A$1:$E$1,0),0)</f>
        <v>46</v>
      </c>
      <c r="Q99" s="21" t="str">
        <f>VLOOKUP($C99,driver,MATCH(Q$7,Driver!$A$1:$E$1,0),0)</f>
        <v>Valid</v>
      </c>
      <c r="R99" s="21">
        <f>VLOOKUP($C99,driver,MATCH(R$7,Driver!$A$1:$E$1,0),0)</f>
        <v>3</v>
      </c>
      <c r="S99" s="21" t="str">
        <f>VLOOKUP($C99,driver,MATCH(S$7,Driver!$A$1:$E$1,0),0)</f>
        <v>Moderate</v>
      </c>
      <c r="T99" s="21">
        <f>VLOOKUP($C99,Effects,MATCH(T$7, Effects!$A$1:$E$1, 0),0)</f>
        <v>27</v>
      </c>
      <c r="U99" s="22" t="str">
        <f>VLOOKUP($C99,Effects,MATCH(U$7, Effects!$A$1:$E$1, 0),0)</f>
        <v>No</v>
      </c>
      <c r="V99" s="22" t="str">
        <f>VLOOKUP($C99,Effects,MATCH(V$7, Effects!$A$1:$E$1, 0),0)</f>
        <v>No</v>
      </c>
      <c r="W99" s="22" t="str">
        <f>VLOOKUP($C99,Effects,MATCH(W$7, Effects!$A$1:$E$1, 0),0)</f>
        <v>Arrest Made</v>
      </c>
    </row>
    <row r="100" spans="2:23" s="7" customFormat="1" ht="21" x14ac:dyDescent="0.4">
      <c r="B100" s="19">
        <v>93</v>
      </c>
      <c r="C100" s="19" t="s">
        <v>153</v>
      </c>
      <c r="D100" s="20">
        <f>VLOOKUP($C100, Date, MATCH(Source!D$7, Date!$A$1:$F$1, 0), FALSE)</f>
        <v>43958</v>
      </c>
      <c r="E100" s="40">
        <v>43958</v>
      </c>
      <c r="F100" s="22">
        <f>VLOOKUP($C100, Date, MATCH(Source!F$7, Date!$A$1:$F$1, 0), FALSE)</f>
        <v>4.5902777777777803</v>
      </c>
      <c r="G100" s="19">
        <f>VLOOKUP(Table3[[#This Row],[Accident ID]],Date!$A$2:$I$2001,MATCH(Table3[[#Headers],[Hour]],Date!$A$1:$I$1,0),0)</f>
        <v>14</v>
      </c>
      <c r="H100" s="44" t="str">
        <f>IF(AND(Table3[[#This Row],[Hour]]&gt;=7, Table3[[#This Row],[Hour]]&lt;=10), "Peak", IF(AND(Table3[[#This Row],[Hour]]&gt;=16, Table3[[#This Row],[Hour]]&lt;=19), "Peak", "Off-Peak"))</f>
        <v>Off-Peak</v>
      </c>
      <c r="I100" s="19" t="str">
        <f>VLOOKUP($C100,location,MATCH(Source!I$7,Location!$A$1:$D$1,0),0)</f>
        <v>Pune</v>
      </c>
      <c r="J100" s="19" t="str">
        <f>VLOOKUP($C100,location,MATCH(Source!J$7,Location!$A$1:$D$1,0),0)</f>
        <v>Rural Road</v>
      </c>
      <c r="K100" s="19" t="str">
        <f>VLOOKUP($C100,location,MATCH(Source!K$7,Location!$A$1:$D$1,0),0)</f>
        <v>Windy</v>
      </c>
      <c r="L100" s="20" t="str">
        <f>VLOOKUP($C100,vehicle,MATCH(L99,Vehicle!A93:E93,0),0)</f>
        <v>Bus</v>
      </c>
      <c r="M100" s="20" t="str">
        <f>VLOOKUP($C100,vehicle,MATCH(M$7,Vehicle!$A$1:$E$1,0),0)</f>
        <v>Pedestrian Crossing</v>
      </c>
      <c r="N100" s="20" t="str">
        <f>VLOOKUP($C100,vehicle,MATCH(N$7,Vehicle!$A$1:$E$1,0),0)</f>
        <v>Severe</v>
      </c>
      <c r="O100" s="21">
        <f>VLOOKUP($C100,vehicle,MATCH(O$7,Vehicle!$A$1:$E$1,0),0)</f>
        <v>5</v>
      </c>
      <c r="P100" s="21">
        <f>VLOOKUP($C100,driver,MATCH(P$7,Driver!$A$1:$E$1,0),0)</f>
        <v>59</v>
      </c>
      <c r="Q100" s="21" t="str">
        <f>VLOOKUP($C100,driver,MATCH(Q$7,Driver!$A$1:$E$1,0),0)</f>
        <v>Expired</v>
      </c>
      <c r="R100" s="21">
        <f>VLOOKUP($C100,driver,MATCH(R$7,Driver!$A$1:$E$1,0),0)</f>
        <v>1</v>
      </c>
      <c r="S100" s="21" t="str">
        <f>VLOOKUP($C100,driver,MATCH(S$7,Driver!$A$1:$E$1,0),0)</f>
        <v>Minor</v>
      </c>
      <c r="T100" s="21">
        <f>VLOOKUP($C100,Effects,MATCH(T$7, Effects!$A$1:$E$1, 0),0)</f>
        <v>20</v>
      </c>
      <c r="U100" s="22" t="str">
        <f>VLOOKUP($C100,Effects,MATCH(U$7, Effects!$A$1:$E$1, 0),0)</f>
        <v>Yes</v>
      </c>
      <c r="V100" s="22" t="str">
        <f>VLOOKUP($C100,Effects,MATCH(V$7, Effects!$A$1:$E$1, 0),0)</f>
        <v>No</v>
      </c>
      <c r="W100" s="22" t="str">
        <f>VLOOKUP($C100,Effects,MATCH(W$7, Effects!$A$1:$E$1, 0),0)</f>
        <v>Fine Issued</v>
      </c>
    </row>
    <row r="101" spans="2:23" s="7" customFormat="1" ht="21" x14ac:dyDescent="0.4">
      <c r="B101" s="19">
        <v>94</v>
      </c>
      <c r="C101" s="19" t="s">
        <v>154</v>
      </c>
      <c r="D101" s="20">
        <f>VLOOKUP($C101, Date, MATCH(Source!D$7, Date!$A$1:$F$1, 0), FALSE)</f>
        <v>44623</v>
      </c>
      <c r="E101" s="40">
        <v>44623</v>
      </c>
      <c r="F101" s="22">
        <f>VLOOKUP($C101, Date, MATCH(Source!F$7, Date!$A$1:$F$1, 0), FALSE)</f>
        <v>4.6319444444444402</v>
      </c>
      <c r="G101" s="19">
        <f>VLOOKUP(Table3[[#This Row],[Accident ID]],Date!$A$2:$I$2001,MATCH(Table3[[#Headers],[Hour]],Date!$A$1:$I$1,0),0)</f>
        <v>15</v>
      </c>
      <c r="H101" s="44" t="str">
        <f>IF(AND(Table3[[#This Row],[Hour]]&gt;=7, Table3[[#This Row],[Hour]]&lt;=10), "Peak", IF(AND(Table3[[#This Row],[Hour]]&gt;=16, Table3[[#This Row],[Hour]]&lt;=19), "Peak", "Off-Peak"))</f>
        <v>Off-Peak</v>
      </c>
      <c r="I101" s="19" t="str">
        <f>VLOOKUP($C101,location,MATCH(Source!I$7,Location!$A$1:$D$1,0),0)</f>
        <v>Chennai</v>
      </c>
      <c r="J101" s="19" t="str">
        <f>VLOOKUP($C101,location,MATCH(Source!J$7,Location!$A$1:$D$1,0),0)</f>
        <v>Expressway</v>
      </c>
      <c r="K101" s="19" t="str">
        <f>VLOOKUP($C101,location,MATCH(Source!K$7,Location!$A$1:$D$1,0),0)</f>
        <v>Snowy</v>
      </c>
      <c r="L101" s="20" t="str">
        <f>VLOOKUP($C101,vehicle,MATCH(L100,Vehicle!A94:E94,0),0)</f>
        <v>Auto</v>
      </c>
      <c r="M101" s="20" t="str">
        <f>VLOOKUP($C101,vehicle,MATCH(M$7,Vehicle!$A$1:$E$1,0),0)</f>
        <v>Pedestrian Crossing</v>
      </c>
      <c r="N101" s="20" t="str">
        <f>VLOOKUP($C101,vehicle,MATCH(N$7,Vehicle!$A$1:$E$1,0),0)</f>
        <v>Low</v>
      </c>
      <c r="O101" s="21">
        <f>VLOOKUP($C101,vehicle,MATCH(O$7,Vehicle!$A$1:$E$1,0),0)</f>
        <v>4</v>
      </c>
      <c r="P101" s="21">
        <f>VLOOKUP($C101,driver,MATCH(P$7,Driver!$A$1:$E$1,0),0)</f>
        <v>48</v>
      </c>
      <c r="Q101" s="21" t="str">
        <f>VLOOKUP($C101,driver,MATCH(Q$7,Driver!$A$1:$E$1,0),0)</f>
        <v>Valid</v>
      </c>
      <c r="R101" s="21">
        <f>VLOOKUP($C101,driver,MATCH(R$7,Driver!$A$1:$E$1,0),0)</f>
        <v>3</v>
      </c>
      <c r="S101" s="21" t="str">
        <f>VLOOKUP($C101,driver,MATCH(S$7,Driver!$A$1:$E$1,0),0)</f>
        <v>Moderate</v>
      </c>
      <c r="T101" s="21">
        <f>VLOOKUP($C101,Effects,MATCH(T$7, Effects!$A$1:$E$1, 0),0)</f>
        <v>48</v>
      </c>
      <c r="U101" s="22" t="str">
        <f>VLOOKUP($C101,Effects,MATCH(U$7, Effects!$A$1:$E$1, 0),0)</f>
        <v>No</v>
      </c>
      <c r="V101" s="22" t="str">
        <f>VLOOKUP($C101,Effects,MATCH(V$7, Effects!$A$1:$E$1, 0),0)</f>
        <v>No</v>
      </c>
      <c r="W101" s="22" t="str">
        <f>VLOOKUP($C101,Effects,MATCH(W$7, Effects!$A$1:$E$1, 0),0)</f>
        <v>None</v>
      </c>
    </row>
    <row r="102" spans="2:23" s="7" customFormat="1" ht="21" x14ac:dyDescent="0.4">
      <c r="B102" s="19">
        <v>95</v>
      </c>
      <c r="C102" s="19" t="s">
        <v>155</v>
      </c>
      <c r="D102" s="20">
        <f>VLOOKUP($C102, Date, MATCH(Source!D$7, Date!$A$1:$F$1, 0), FALSE)</f>
        <v>44283</v>
      </c>
      <c r="E102" s="40">
        <v>44283</v>
      </c>
      <c r="F102" s="22">
        <f>VLOOKUP($C102, Date, MATCH(Source!F$7, Date!$A$1:$F$1, 0), FALSE)</f>
        <v>4.6736111111111098</v>
      </c>
      <c r="G102" s="19">
        <f>VLOOKUP(Table3[[#This Row],[Accident ID]],Date!$A$2:$I$2001,MATCH(Table3[[#Headers],[Hour]],Date!$A$1:$I$1,0),0)</f>
        <v>16</v>
      </c>
      <c r="H102" s="44" t="str">
        <f>IF(AND(Table3[[#This Row],[Hour]]&gt;=7, Table3[[#This Row],[Hour]]&lt;=10), "Peak", IF(AND(Table3[[#This Row],[Hour]]&gt;=16, Table3[[#This Row],[Hour]]&lt;=19), "Peak", "Off-Peak"))</f>
        <v>Peak</v>
      </c>
      <c r="I102" s="19" t="str">
        <f>VLOOKUP($C102,location,MATCH(Source!I$7,Location!$A$1:$D$1,0),0)</f>
        <v>Hyderabad</v>
      </c>
      <c r="J102" s="19" t="str">
        <f>VLOOKUP($C102,location,MATCH(Source!J$7,Location!$A$1:$D$1,0),0)</f>
        <v>Highway</v>
      </c>
      <c r="K102" s="19" t="str">
        <f>VLOOKUP($C102,location,MATCH(Source!K$7,Location!$A$1:$D$1,0),0)</f>
        <v>Windy</v>
      </c>
      <c r="L102" s="20" t="str">
        <f>VLOOKUP($C102,vehicle,MATCH(L101,Vehicle!A95:E95,0),0)</f>
        <v>Bus</v>
      </c>
      <c r="M102" s="20" t="str">
        <f>VLOOKUP($C102,vehicle,MATCH(M$7,Vehicle!$A$1:$E$1,0),0)</f>
        <v>Brake Failure</v>
      </c>
      <c r="N102" s="20" t="str">
        <f>VLOOKUP($C102,vehicle,MATCH(N$7,Vehicle!$A$1:$E$1,0),0)</f>
        <v>Low</v>
      </c>
      <c r="O102" s="21">
        <f>VLOOKUP($C102,vehicle,MATCH(O$7,Vehicle!$A$1:$E$1,0),0)</f>
        <v>3</v>
      </c>
      <c r="P102" s="21">
        <f>VLOOKUP($C102,driver,MATCH(P$7,Driver!$A$1:$E$1,0),0)</f>
        <v>26</v>
      </c>
      <c r="Q102" s="21" t="str">
        <f>VLOOKUP($C102,driver,MATCH(Q$7,Driver!$A$1:$E$1,0),0)</f>
        <v>Suspended</v>
      </c>
      <c r="R102" s="21">
        <f>VLOOKUP($C102,driver,MATCH(R$7,Driver!$A$1:$E$1,0),0)</f>
        <v>9</v>
      </c>
      <c r="S102" s="21" t="str">
        <f>VLOOKUP($C102,driver,MATCH(S$7,Driver!$A$1:$E$1,0),0)</f>
        <v>Moderate</v>
      </c>
      <c r="T102" s="21">
        <f>VLOOKUP($C102,Effects,MATCH(T$7, Effects!$A$1:$E$1, 0),0)</f>
        <v>57</v>
      </c>
      <c r="U102" s="22" t="str">
        <f>VLOOKUP($C102,Effects,MATCH(U$7, Effects!$A$1:$E$1, 0),0)</f>
        <v>Yes</v>
      </c>
      <c r="V102" s="22" t="str">
        <f>VLOOKUP($C102,Effects,MATCH(V$7, Effects!$A$1:$E$1, 0),0)</f>
        <v>No</v>
      </c>
      <c r="W102" s="22" t="str">
        <f>VLOOKUP($C102,Effects,MATCH(W$7, Effects!$A$1:$E$1, 0),0)</f>
        <v>License Suspended</v>
      </c>
    </row>
    <row r="103" spans="2:23" s="7" customFormat="1" ht="21" x14ac:dyDescent="0.4">
      <c r="B103" s="19">
        <v>96</v>
      </c>
      <c r="C103" s="19" t="s">
        <v>156</v>
      </c>
      <c r="D103" s="20">
        <f>VLOOKUP($C103, Date, MATCH(Source!D$7, Date!$A$1:$F$1, 0), FALSE)</f>
        <v>44929</v>
      </c>
      <c r="E103" s="40">
        <v>44929</v>
      </c>
      <c r="F103" s="22">
        <f>VLOOKUP($C103, Date, MATCH(Source!F$7, Date!$A$1:$F$1, 0), FALSE)</f>
        <v>4.7152777777777803</v>
      </c>
      <c r="G103" s="19">
        <f>VLOOKUP(Table3[[#This Row],[Accident ID]],Date!$A$2:$I$2001,MATCH(Table3[[#Headers],[Hour]],Date!$A$1:$I$1,0),0)</f>
        <v>17</v>
      </c>
      <c r="H103" s="44" t="str">
        <f>IF(AND(Table3[[#This Row],[Hour]]&gt;=7, Table3[[#This Row],[Hour]]&lt;=10), "Peak", IF(AND(Table3[[#This Row],[Hour]]&gt;=16, Table3[[#This Row],[Hour]]&lt;=19), "Peak", "Off-Peak"))</f>
        <v>Peak</v>
      </c>
      <c r="I103" s="19" t="str">
        <f>VLOOKUP($C103,location,MATCH(Source!I$7,Location!$A$1:$D$1,0),0)</f>
        <v>Ahmedabad</v>
      </c>
      <c r="J103" s="19" t="str">
        <f>VLOOKUP($C103,location,MATCH(Source!J$7,Location!$A$1:$D$1,0),0)</f>
        <v>Highway</v>
      </c>
      <c r="K103" s="19" t="str">
        <f>VLOOKUP($C103,location,MATCH(Source!K$7,Location!$A$1:$D$1,0),0)</f>
        <v>Clear</v>
      </c>
      <c r="L103" s="20" t="str">
        <f>VLOOKUP($C103,vehicle,MATCH(L102,Vehicle!A96:E96,0),0)</f>
        <v>Car</v>
      </c>
      <c r="M103" s="20" t="str">
        <f>VLOOKUP($C103,vehicle,MATCH(M$7,Vehicle!$A$1:$E$1,0),0)</f>
        <v>Signal Violation</v>
      </c>
      <c r="N103" s="20" t="str">
        <f>VLOOKUP($C103,vehicle,MATCH(N$7,Vehicle!$A$1:$E$1,0),0)</f>
        <v>Medium</v>
      </c>
      <c r="O103" s="21">
        <f>VLOOKUP($C103,vehicle,MATCH(O$7,Vehicle!$A$1:$E$1,0),0)</f>
        <v>1</v>
      </c>
      <c r="P103" s="21">
        <f>VLOOKUP($C103,driver,MATCH(P$7,Driver!$A$1:$E$1,0),0)</f>
        <v>59</v>
      </c>
      <c r="Q103" s="21" t="str">
        <f>VLOOKUP($C103,driver,MATCH(Q$7,Driver!$A$1:$E$1,0),0)</f>
        <v>Expired</v>
      </c>
      <c r="R103" s="21">
        <f>VLOOKUP($C103,driver,MATCH(R$7,Driver!$A$1:$E$1,0),0)</f>
        <v>1</v>
      </c>
      <c r="S103" s="21" t="str">
        <f>VLOOKUP($C103,driver,MATCH(S$7,Driver!$A$1:$E$1,0),0)</f>
        <v>Severe</v>
      </c>
      <c r="T103" s="21">
        <f>VLOOKUP($C103,Effects,MATCH(T$7, Effects!$A$1:$E$1, 0),0)</f>
        <v>22</v>
      </c>
      <c r="U103" s="22" t="str">
        <f>VLOOKUP($C103,Effects,MATCH(U$7, Effects!$A$1:$E$1, 0),0)</f>
        <v>No</v>
      </c>
      <c r="V103" s="22" t="str">
        <f>VLOOKUP($C103,Effects,MATCH(V$7, Effects!$A$1:$E$1, 0),0)</f>
        <v>Yes</v>
      </c>
      <c r="W103" s="22" t="str">
        <f>VLOOKUP($C103,Effects,MATCH(W$7, Effects!$A$1:$E$1, 0),0)</f>
        <v>Arrest Made</v>
      </c>
    </row>
    <row r="104" spans="2:23" s="7" customFormat="1" ht="21" x14ac:dyDescent="0.4">
      <c r="B104" s="19">
        <v>97</v>
      </c>
      <c r="C104" s="19" t="s">
        <v>157</v>
      </c>
      <c r="D104" s="20">
        <f>VLOOKUP($C104, Date, MATCH(Source!D$7, Date!$A$1:$F$1, 0), FALSE)</f>
        <v>45298</v>
      </c>
      <c r="E104" s="40">
        <v>45298</v>
      </c>
      <c r="F104" s="22">
        <f>VLOOKUP($C104, Date, MATCH(Source!F$7, Date!$A$1:$F$1, 0), FALSE)</f>
        <v>4.7569444444444402</v>
      </c>
      <c r="G104" s="19">
        <f>VLOOKUP(Table3[[#This Row],[Accident ID]],Date!$A$2:$I$2001,MATCH(Table3[[#Headers],[Hour]],Date!$A$1:$I$1,0),0)</f>
        <v>18</v>
      </c>
      <c r="H104" s="44" t="str">
        <f>IF(AND(Table3[[#This Row],[Hour]]&gt;=7, Table3[[#This Row],[Hour]]&lt;=10), "Peak", IF(AND(Table3[[#This Row],[Hour]]&gt;=16, Table3[[#This Row],[Hour]]&lt;=19), "Peak", "Off-Peak"))</f>
        <v>Peak</v>
      </c>
      <c r="I104" s="19" t="str">
        <f>VLOOKUP($C104,location,MATCH(Source!I$7,Location!$A$1:$D$1,0),0)</f>
        <v>Pune</v>
      </c>
      <c r="J104" s="19" t="str">
        <f>VLOOKUP($C104,location,MATCH(Source!J$7,Location!$A$1:$D$1,0),0)</f>
        <v>Residential Area</v>
      </c>
      <c r="K104" s="19" t="str">
        <f>VLOOKUP($C104,location,MATCH(Source!K$7,Location!$A$1:$D$1,0),0)</f>
        <v>Snowy</v>
      </c>
      <c r="L104" s="20" t="str">
        <f>VLOOKUP($C104,vehicle,MATCH(L103,Vehicle!A97:E97,0),0)</f>
        <v>Truck</v>
      </c>
      <c r="M104" s="20" t="str">
        <f>VLOOKUP($C104,vehicle,MATCH(M$7,Vehicle!$A$1:$E$1,0),0)</f>
        <v>Pedestrian Crossing</v>
      </c>
      <c r="N104" s="20" t="str">
        <f>VLOOKUP($C104,vehicle,MATCH(N$7,Vehicle!$A$1:$E$1,0),0)</f>
        <v>Medium</v>
      </c>
      <c r="O104" s="21">
        <f>VLOOKUP($C104,vehicle,MATCH(O$7,Vehicle!$A$1:$E$1,0),0)</f>
        <v>5</v>
      </c>
      <c r="P104" s="21">
        <f>VLOOKUP($C104,driver,MATCH(P$7,Driver!$A$1:$E$1,0),0)</f>
        <v>18</v>
      </c>
      <c r="Q104" s="21" t="str">
        <f>VLOOKUP($C104,driver,MATCH(Q$7,Driver!$A$1:$E$1,0),0)</f>
        <v>Expired</v>
      </c>
      <c r="R104" s="21">
        <f>VLOOKUP($C104,driver,MATCH(R$7,Driver!$A$1:$E$1,0),0)</f>
        <v>5</v>
      </c>
      <c r="S104" s="21" t="str">
        <f>VLOOKUP($C104,driver,MATCH(S$7,Driver!$A$1:$E$1,0),0)</f>
        <v>Moderate</v>
      </c>
      <c r="T104" s="21">
        <f>VLOOKUP($C104,Effects,MATCH(T$7, Effects!$A$1:$E$1, 0),0)</f>
        <v>57</v>
      </c>
      <c r="U104" s="22" t="str">
        <f>VLOOKUP($C104,Effects,MATCH(U$7, Effects!$A$1:$E$1, 0),0)</f>
        <v>No</v>
      </c>
      <c r="V104" s="22" t="str">
        <f>VLOOKUP($C104,Effects,MATCH(V$7, Effects!$A$1:$E$1, 0),0)</f>
        <v>No</v>
      </c>
      <c r="W104" s="22" t="str">
        <f>VLOOKUP($C104,Effects,MATCH(W$7, Effects!$A$1:$E$1, 0),0)</f>
        <v>Fine Issued</v>
      </c>
    </row>
    <row r="105" spans="2:23" s="7" customFormat="1" ht="21" x14ac:dyDescent="0.4">
      <c r="B105" s="19">
        <v>98</v>
      </c>
      <c r="C105" s="19" t="s">
        <v>158</v>
      </c>
      <c r="D105" s="20">
        <f>VLOOKUP($C105, Date, MATCH(Source!D$7, Date!$A$1:$F$1, 0), FALSE)</f>
        <v>43885</v>
      </c>
      <c r="E105" s="40">
        <v>43885</v>
      </c>
      <c r="F105" s="22">
        <f>VLOOKUP($C105, Date, MATCH(Source!F$7, Date!$A$1:$F$1, 0), FALSE)</f>
        <v>4.7986111111111098</v>
      </c>
      <c r="G105" s="19">
        <f>VLOOKUP(Table3[[#This Row],[Accident ID]],Date!$A$2:$I$2001,MATCH(Table3[[#Headers],[Hour]],Date!$A$1:$I$1,0),0)</f>
        <v>19</v>
      </c>
      <c r="H105" s="44" t="str">
        <f>IF(AND(Table3[[#This Row],[Hour]]&gt;=7, Table3[[#This Row],[Hour]]&lt;=10), "Peak", IF(AND(Table3[[#This Row],[Hour]]&gt;=16, Table3[[#This Row],[Hour]]&lt;=19), "Peak", "Off-Peak"))</f>
        <v>Peak</v>
      </c>
      <c r="I105" s="19" t="str">
        <f>VLOOKUP($C105,location,MATCH(Source!I$7,Location!$A$1:$D$1,0),0)</f>
        <v>Chennai</v>
      </c>
      <c r="J105" s="19" t="str">
        <f>VLOOKUP($C105,location,MATCH(Source!J$7,Location!$A$1:$D$1,0),0)</f>
        <v>Residential Area</v>
      </c>
      <c r="K105" s="19" t="str">
        <f>VLOOKUP($C105,location,MATCH(Source!K$7,Location!$A$1:$D$1,0),0)</f>
        <v>Snowy</v>
      </c>
      <c r="L105" s="20" t="str">
        <f>VLOOKUP($C105,vehicle,MATCH(L104,Vehicle!A98:E98,0),0)</f>
        <v>Auto</v>
      </c>
      <c r="M105" s="20" t="str">
        <f>VLOOKUP($C105,vehicle,MATCH(M$7,Vehicle!$A$1:$E$1,0),0)</f>
        <v>Signal Violation</v>
      </c>
      <c r="N105" s="20" t="str">
        <f>VLOOKUP($C105,vehicle,MATCH(N$7,Vehicle!$A$1:$E$1,0),0)</f>
        <v>Severe</v>
      </c>
      <c r="O105" s="21">
        <f>VLOOKUP($C105,vehicle,MATCH(O$7,Vehicle!$A$1:$E$1,0),0)</f>
        <v>3</v>
      </c>
      <c r="P105" s="21">
        <f>VLOOKUP($C105,driver,MATCH(P$7,Driver!$A$1:$E$1,0),0)</f>
        <v>62</v>
      </c>
      <c r="Q105" s="21" t="str">
        <f>VLOOKUP($C105,driver,MATCH(Q$7,Driver!$A$1:$E$1,0),0)</f>
        <v>Valid</v>
      </c>
      <c r="R105" s="21">
        <f>VLOOKUP($C105,driver,MATCH(R$7,Driver!$A$1:$E$1,0),0)</f>
        <v>7</v>
      </c>
      <c r="S105" s="21" t="str">
        <f>VLOOKUP($C105,driver,MATCH(S$7,Driver!$A$1:$E$1,0),0)</f>
        <v>Minor</v>
      </c>
      <c r="T105" s="21">
        <f>VLOOKUP($C105,Effects,MATCH(T$7, Effects!$A$1:$E$1, 0),0)</f>
        <v>15</v>
      </c>
      <c r="U105" s="22" t="str">
        <f>VLOOKUP($C105,Effects,MATCH(U$7, Effects!$A$1:$E$1, 0),0)</f>
        <v>No</v>
      </c>
      <c r="V105" s="22" t="str">
        <f>VLOOKUP($C105,Effects,MATCH(V$7, Effects!$A$1:$E$1, 0),0)</f>
        <v>No</v>
      </c>
      <c r="W105" s="22" t="str">
        <f>VLOOKUP($C105,Effects,MATCH(W$7, Effects!$A$1:$E$1, 0),0)</f>
        <v>Arrest Made</v>
      </c>
    </row>
    <row r="106" spans="2:23" s="7" customFormat="1" ht="21" x14ac:dyDescent="0.4">
      <c r="B106" s="19">
        <v>99</v>
      </c>
      <c r="C106" s="19" t="s">
        <v>159</v>
      </c>
      <c r="D106" s="20">
        <f>VLOOKUP($C106, Date, MATCH(Source!D$7, Date!$A$1:$F$1, 0), FALSE)</f>
        <v>45100</v>
      </c>
      <c r="E106" s="40">
        <v>45100</v>
      </c>
      <c r="F106" s="22">
        <f>VLOOKUP($C106, Date, MATCH(Source!F$7, Date!$A$1:$F$1, 0), FALSE)</f>
        <v>4.8402777777777803</v>
      </c>
      <c r="G106" s="19">
        <f>VLOOKUP(Table3[[#This Row],[Accident ID]],Date!$A$2:$I$2001,MATCH(Table3[[#Headers],[Hour]],Date!$A$1:$I$1,0),0)</f>
        <v>20</v>
      </c>
      <c r="H106" s="44" t="str">
        <f>IF(AND(Table3[[#This Row],[Hour]]&gt;=7, Table3[[#This Row],[Hour]]&lt;=10), "Peak", IF(AND(Table3[[#This Row],[Hour]]&gt;=16, Table3[[#This Row],[Hour]]&lt;=19), "Peak", "Off-Peak"))</f>
        <v>Off-Peak</v>
      </c>
      <c r="I106" s="19" t="str">
        <f>VLOOKUP($C106,location,MATCH(Source!I$7,Location!$A$1:$D$1,0),0)</f>
        <v>Chennai</v>
      </c>
      <c r="J106" s="19" t="str">
        <f>VLOOKUP($C106,location,MATCH(Source!J$7,Location!$A$1:$D$1,0),0)</f>
        <v>Rural Road</v>
      </c>
      <c r="K106" s="19" t="str">
        <f>VLOOKUP($C106,location,MATCH(Source!K$7,Location!$A$1:$D$1,0),0)</f>
        <v>Snowy</v>
      </c>
      <c r="L106" s="20" t="str">
        <f>VLOOKUP($C106,vehicle,MATCH(L105,Vehicle!A99:E99,0),0)</f>
        <v>Pedestrian</v>
      </c>
      <c r="M106" s="20" t="str">
        <f>VLOOKUP($C106,vehicle,MATCH(M$7,Vehicle!$A$1:$E$1,0),0)</f>
        <v>Reckless Driving</v>
      </c>
      <c r="N106" s="20" t="str">
        <f>VLOOKUP($C106,vehicle,MATCH(N$7,Vehicle!$A$1:$E$1,0),0)</f>
        <v>Severe</v>
      </c>
      <c r="O106" s="21">
        <f>VLOOKUP($C106,vehicle,MATCH(O$7,Vehicle!$A$1:$E$1,0),0)</f>
        <v>2</v>
      </c>
      <c r="P106" s="21">
        <f>VLOOKUP($C106,driver,MATCH(P$7,Driver!$A$1:$E$1,0),0)</f>
        <v>22</v>
      </c>
      <c r="Q106" s="21" t="str">
        <f>VLOOKUP($C106,driver,MATCH(Q$7,Driver!$A$1:$E$1,0),0)</f>
        <v>Valid</v>
      </c>
      <c r="R106" s="21">
        <f>VLOOKUP($C106,driver,MATCH(R$7,Driver!$A$1:$E$1,0),0)</f>
        <v>10</v>
      </c>
      <c r="S106" s="21" t="str">
        <f>VLOOKUP($C106,driver,MATCH(S$7,Driver!$A$1:$E$1,0),0)</f>
        <v>Fatal</v>
      </c>
      <c r="T106" s="21">
        <f>VLOOKUP($C106,Effects,MATCH(T$7, Effects!$A$1:$E$1, 0),0)</f>
        <v>58</v>
      </c>
      <c r="U106" s="22" t="str">
        <f>VLOOKUP($C106,Effects,MATCH(U$7, Effects!$A$1:$E$1, 0),0)</f>
        <v>Yes</v>
      </c>
      <c r="V106" s="22" t="str">
        <f>VLOOKUP($C106,Effects,MATCH(V$7, Effects!$A$1:$E$1, 0),0)</f>
        <v>Yes</v>
      </c>
      <c r="W106" s="22" t="str">
        <f>VLOOKUP($C106,Effects,MATCH(W$7, Effects!$A$1:$E$1, 0),0)</f>
        <v>Fine Issued</v>
      </c>
    </row>
    <row r="107" spans="2:23" s="7" customFormat="1" ht="21" x14ac:dyDescent="0.4">
      <c r="B107" s="19">
        <v>100</v>
      </c>
      <c r="C107" s="19" t="s">
        <v>160</v>
      </c>
      <c r="D107" s="20">
        <f>VLOOKUP($C107, Date, MATCH(Source!D$7, Date!$A$1:$F$1, 0), FALSE)</f>
        <v>44680</v>
      </c>
      <c r="E107" s="40">
        <v>44680</v>
      </c>
      <c r="F107" s="22">
        <f>VLOOKUP($C107, Date, MATCH(Source!F$7, Date!$A$1:$F$1, 0), FALSE)</f>
        <v>4.8819444444444402</v>
      </c>
      <c r="G107" s="19">
        <f>VLOOKUP(Table3[[#This Row],[Accident ID]],Date!$A$2:$I$2001,MATCH(Table3[[#Headers],[Hour]],Date!$A$1:$I$1,0),0)</f>
        <v>21</v>
      </c>
      <c r="H107" s="44" t="str">
        <f>IF(AND(Table3[[#This Row],[Hour]]&gt;=7, Table3[[#This Row],[Hour]]&lt;=10), "Peak", IF(AND(Table3[[#This Row],[Hour]]&gt;=16, Table3[[#This Row],[Hour]]&lt;=19), "Peak", "Off-Peak"))</f>
        <v>Off-Peak</v>
      </c>
      <c r="I107" s="19" t="str">
        <f>VLOOKUP($C107,location,MATCH(Source!I$7,Location!$A$1:$D$1,0),0)</f>
        <v>Bangalore</v>
      </c>
      <c r="J107" s="19" t="str">
        <f>VLOOKUP($C107,location,MATCH(Source!J$7,Location!$A$1:$D$1,0),0)</f>
        <v>Expressway</v>
      </c>
      <c r="K107" s="19" t="str">
        <f>VLOOKUP($C107,location,MATCH(Source!K$7,Location!$A$1:$D$1,0),0)</f>
        <v>Clear</v>
      </c>
      <c r="L107" s="20" t="str">
        <f>VLOOKUP($C107,vehicle,MATCH(L106,Vehicle!A100:E100,0),0)</f>
        <v>Pedestrian</v>
      </c>
      <c r="M107" s="20" t="str">
        <f>VLOOKUP($C107,vehicle,MATCH(M$7,Vehicle!$A$1:$E$1,0),0)</f>
        <v>Signal Violation</v>
      </c>
      <c r="N107" s="20" t="str">
        <f>VLOOKUP($C107,vehicle,MATCH(N$7,Vehicle!$A$1:$E$1,0),0)</f>
        <v>High</v>
      </c>
      <c r="O107" s="21">
        <f>VLOOKUP($C107,vehicle,MATCH(O$7,Vehicle!$A$1:$E$1,0),0)</f>
        <v>2</v>
      </c>
      <c r="P107" s="21">
        <f>VLOOKUP($C107,driver,MATCH(P$7,Driver!$A$1:$E$1,0),0)</f>
        <v>18</v>
      </c>
      <c r="Q107" s="21" t="str">
        <f>VLOOKUP($C107,driver,MATCH(Q$7,Driver!$A$1:$E$1,0),0)</f>
        <v>Suspended</v>
      </c>
      <c r="R107" s="21">
        <f>VLOOKUP($C107,driver,MATCH(R$7,Driver!$A$1:$E$1,0),0)</f>
        <v>5</v>
      </c>
      <c r="S107" s="21" t="str">
        <f>VLOOKUP($C107,driver,MATCH(S$7,Driver!$A$1:$E$1,0),0)</f>
        <v>Fatal</v>
      </c>
      <c r="T107" s="21">
        <f>VLOOKUP($C107,Effects,MATCH(T$7, Effects!$A$1:$E$1, 0),0)</f>
        <v>10</v>
      </c>
      <c r="U107" s="22" t="str">
        <f>VLOOKUP($C107,Effects,MATCH(U$7, Effects!$A$1:$E$1, 0),0)</f>
        <v>No</v>
      </c>
      <c r="V107" s="22" t="str">
        <f>VLOOKUP($C107,Effects,MATCH(V$7, Effects!$A$1:$E$1, 0),0)</f>
        <v>No</v>
      </c>
      <c r="W107" s="22" t="str">
        <f>VLOOKUP($C107,Effects,MATCH(W$7, Effects!$A$1:$E$1, 0),0)</f>
        <v>Arrest Made</v>
      </c>
    </row>
    <row r="108" spans="2:23" s="7" customFormat="1" ht="21" x14ac:dyDescent="0.4">
      <c r="B108" s="19">
        <v>101</v>
      </c>
      <c r="C108" s="19" t="s">
        <v>161</v>
      </c>
      <c r="D108" s="20">
        <f>VLOOKUP($C108, Date, MATCH(Source!D$7, Date!$A$1:$F$1, 0), FALSE)</f>
        <v>45014</v>
      </c>
      <c r="E108" s="40">
        <v>45014</v>
      </c>
      <c r="F108" s="22">
        <f>VLOOKUP($C108, Date, MATCH(Source!F$7, Date!$A$1:$F$1, 0), FALSE)</f>
        <v>4.9236111111111098</v>
      </c>
      <c r="G108" s="19">
        <f>VLOOKUP(Table3[[#This Row],[Accident ID]],Date!$A$2:$I$2001,MATCH(Table3[[#Headers],[Hour]],Date!$A$1:$I$1,0),0)</f>
        <v>22</v>
      </c>
      <c r="H108" s="44" t="str">
        <f>IF(AND(Table3[[#This Row],[Hour]]&gt;=7, Table3[[#This Row],[Hour]]&lt;=10), "Peak", IF(AND(Table3[[#This Row],[Hour]]&gt;=16, Table3[[#This Row],[Hour]]&lt;=19), "Peak", "Off-Peak"))</f>
        <v>Off-Peak</v>
      </c>
      <c r="I108" s="19" t="str">
        <f>VLOOKUP($C108,location,MATCH(Source!I$7,Location!$A$1:$D$1,0),0)</f>
        <v>Chennai</v>
      </c>
      <c r="J108" s="19" t="str">
        <f>VLOOKUP($C108,location,MATCH(Source!J$7,Location!$A$1:$D$1,0),0)</f>
        <v>City Road</v>
      </c>
      <c r="K108" s="19" t="str">
        <f>VLOOKUP($C108,location,MATCH(Source!K$7,Location!$A$1:$D$1,0),0)</f>
        <v>Clear</v>
      </c>
      <c r="L108" s="20" t="str">
        <f>VLOOKUP($C108,vehicle,MATCH(L107,Vehicle!A101:E101,0),0)</f>
        <v>Auto</v>
      </c>
      <c r="M108" s="20" t="str">
        <f>VLOOKUP($C108,vehicle,MATCH(M$7,Vehicle!$A$1:$E$1,0),0)</f>
        <v>Drunk Driving</v>
      </c>
      <c r="N108" s="20" t="str">
        <f>VLOOKUP($C108,vehicle,MATCH(N$7,Vehicle!$A$1:$E$1,0),0)</f>
        <v>Severe</v>
      </c>
      <c r="O108" s="21">
        <f>VLOOKUP($C108,vehicle,MATCH(O$7,Vehicle!$A$1:$E$1,0),0)</f>
        <v>2</v>
      </c>
      <c r="P108" s="21">
        <f>VLOOKUP($C108,driver,MATCH(P$7,Driver!$A$1:$E$1,0),0)</f>
        <v>73</v>
      </c>
      <c r="Q108" s="21" t="str">
        <f>VLOOKUP($C108,driver,MATCH(Q$7,Driver!$A$1:$E$1,0),0)</f>
        <v>Valid</v>
      </c>
      <c r="R108" s="21">
        <f>VLOOKUP($C108,driver,MATCH(R$7,Driver!$A$1:$E$1,0),0)</f>
        <v>6</v>
      </c>
      <c r="S108" s="21" t="str">
        <f>VLOOKUP($C108,driver,MATCH(S$7,Driver!$A$1:$E$1,0),0)</f>
        <v>Moderate</v>
      </c>
      <c r="T108" s="21">
        <f>VLOOKUP($C108,Effects,MATCH(T$7, Effects!$A$1:$E$1, 0),0)</f>
        <v>37</v>
      </c>
      <c r="U108" s="22" t="str">
        <f>VLOOKUP($C108,Effects,MATCH(U$7, Effects!$A$1:$E$1, 0),0)</f>
        <v>Yes</v>
      </c>
      <c r="V108" s="22" t="str">
        <f>VLOOKUP($C108,Effects,MATCH(V$7, Effects!$A$1:$E$1, 0),0)</f>
        <v>Yes</v>
      </c>
      <c r="W108" s="22" t="str">
        <f>VLOOKUP($C108,Effects,MATCH(W$7, Effects!$A$1:$E$1, 0),0)</f>
        <v>License Suspended</v>
      </c>
    </row>
    <row r="109" spans="2:23" s="7" customFormat="1" ht="21" x14ac:dyDescent="0.4">
      <c r="B109" s="19">
        <v>102</v>
      </c>
      <c r="C109" s="19" t="s">
        <v>162</v>
      </c>
      <c r="D109" s="20">
        <f>VLOOKUP($C109, Date, MATCH(Source!D$7, Date!$A$1:$F$1, 0), FALSE)</f>
        <v>44734</v>
      </c>
      <c r="E109" s="40">
        <v>44734</v>
      </c>
      <c r="F109" s="22">
        <f>VLOOKUP($C109, Date, MATCH(Source!F$7, Date!$A$1:$F$1, 0), FALSE)</f>
        <v>4.9652777777777803</v>
      </c>
      <c r="G109" s="19">
        <f>VLOOKUP(Table3[[#This Row],[Accident ID]],Date!$A$2:$I$2001,MATCH(Table3[[#Headers],[Hour]],Date!$A$1:$I$1,0),0)</f>
        <v>23</v>
      </c>
      <c r="H109" s="44" t="str">
        <f>IF(AND(Table3[[#This Row],[Hour]]&gt;=7, Table3[[#This Row],[Hour]]&lt;=10), "Peak", IF(AND(Table3[[#This Row],[Hour]]&gt;=16, Table3[[#This Row],[Hour]]&lt;=19), "Peak", "Off-Peak"))</f>
        <v>Off-Peak</v>
      </c>
      <c r="I109" s="19" t="str">
        <f>VLOOKUP($C109,location,MATCH(Source!I$7,Location!$A$1:$D$1,0),0)</f>
        <v>Hyderabad</v>
      </c>
      <c r="J109" s="19" t="str">
        <f>VLOOKUP($C109,location,MATCH(Source!J$7,Location!$A$1:$D$1,0),0)</f>
        <v>City Road</v>
      </c>
      <c r="K109" s="19" t="str">
        <f>VLOOKUP($C109,location,MATCH(Source!K$7,Location!$A$1:$D$1,0),0)</f>
        <v>Snowy</v>
      </c>
      <c r="L109" s="20" t="str">
        <f>VLOOKUP($C109,vehicle,MATCH(L108,Vehicle!A102:E102,0),0)</f>
        <v>Car</v>
      </c>
      <c r="M109" s="20" t="str">
        <f>VLOOKUP($C109,vehicle,MATCH(M$7,Vehicle!$A$1:$E$1,0),0)</f>
        <v>Over Speeding</v>
      </c>
      <c r="N109" s="20" t="str">
        <f>VLOOKUP($C109,vehicle,MATCH(N$7,Vehicle!$A$1:$E$1,0),0)</f>
        <v>Medium</v>
      </c>
      <c r="O109" s="21">
        <f>VLOOKUP($C109,vehicle,MATCH(O$7,Vehicle!$A$1:$E$1,0),0)</f>
        <v>4</v>
      </c>
      <c r="P109" s="21">
        <f>VLOOKUP($C109,driver,MATCH(P$7,Driver!$A$1:$E$1,0),0)</f>
        <v>20</v>
      </c>
      <c r="Q109" s="21" t="str">
        <f>VLOOKUP($C109,driver,MATCH(Q$7,Driver!$A$1:$E$1,0),0)</f>
        <v>Suspended</v>
      </c>
      <c r="R109" s="21">
        <f>VLOOKUP($C109,driver,MATCH(R$7,Driver!$A$1:$E$1,0),0)</f>
        <v>0</v>
      </c>
      <c r="S109" s="21" t="str">
        <f>VLOOKUP($C109,driver,MATCH(S$7,Driver!$A$1:$E$1,0),0)</f>
        <v>Minor</v>
      </c>
      <c r="T109" s="21">
        <f>VLOOKUP($C109,Effects,MATCH(T$7, Effects!$A$1:$E$1, 0),0)</f>
        <v>10</v>
      </c>
      <c r="U109" s="22" t="str">
        <f>VLOOKUP($C109,Effects,MATCH(U$7, Effects!$A$1:$E$1, 0),0)</f>
        <v>Yes</v>
      </c>
      <c r="V109" s="22" t="str">
        <f>VLOOKUP($C109,Effects,MATCH(V$7, Effects!$A$1:$E$1, 0),0)</f>
        <v>No</v>
      </c>
      <c r="W109" s="22" t="str">
        <f>VLOOKUP($C109,Effects,MATCH(W$7, Effects!$A$1:$E$1, 0),0)</f>
        <v>License Suspended</v>
      </c>
    </row>
    <row r="110" spans="2:23" s="7" customFormat="1" ht="21" x14ac:dyDescent="0.4">
      <c r="B110" s="19">
        <v>103</v>
      </c>
      <c r="C110" s="19" t="s">
        <v>163</v>
      </c>
      <c r="D110" s="20">
        <f>VLOOKUP($C110, Date, MATCH(Source!D$7, Date!$A$1:$F$1, 0), FALSE)</f>
        <v>45567</v>
      </c>
      <c r="E110" s="40">
        <v>45567</v>
      </c>
      <c r="F110" s="22">
        <f>VLOOKUP($C110, Date, MATCH(Source!F$7, Date!$A$1:$F$1, 0), FALSE)</f>
        <v>5.0069444444444402</v>
      </c>
      <c r="G110" s="19">
        <f>VLOOKUP(Table3[[#This Row],[Accident ID]],Date!$A$2:$I$2001,MATCH(Table3[[#Headers],[Hour]],Date!$A$1:$I$1,0),0)</f>
        <v>0</v>
      </c>
      <c r="H110" s="44" t="str">
        <f>IF(AND(Table3[[#This Row],[Hour]]&gt;=7, Table3[[#This Row],[Hour]]&lt;=10), "Peak", IF(AND(Table3[[#This Row],[Hour]]&gt;=16, Table3[[#This Row],[Hour]]&lt;=19), "Peak", "Off-Peak"))</f>
        <v>Off-Peak</v>
      </c>
      <c r="I110" s="19" t="str">
        <f>VLOOKUP($C110,location,MATCH(Source!I$7,Location!$A$1:$D$1,0),0)</f>
        <v>Ahmedabad</v>
      </c>
      <c r="J110" s="19" t="str">
        <f>VLOOKUP($C110,location,MATCH(Source!J$7,Location!$A$1:$D$1,0),0)</f>
        <v>Rural Road</v>
      </c>
      <c r="K110" s="19" t="str">
        <f>VLOOKUP($C110,location,MATCH(Source!K$7,Location!$A$1:$D$1,0),0)</f>
        <v>Snowy</v>
      </c>
      <c r="L110" s="20" t="str">
        <f>VLOOKUP($C110,vehicle,MATCH(L109,Vehicle!A103:E103,0),0)</f>
        <v>Pedestrian</v>
      </c>
      <c r="M110" s="20" t="str">
        <f>VLOOKUP($C110,vehicle,MATCH(M$7,Vehicle!$A$1:$E$1,0),0)</f>
        <v>Weather Conditions</v>
      </c>
      <c r="N110" s="20" t="str">
        <f>VLOOKUP($C110,vehicle,MATCH(N$7,Vehicle!$A$1:$E$1,0),0)</f>
        <v>High</v>
      </c>
      <c r="O110" s="21">
        <f>VLOOKUP($C110,vehicle,MATCH(O$7,Vehicle!$A$1:$E$1,0),0)</f>
        <v>4</v>
      </c>
      <c r="P110" s="21">
        <f>VLOOKUP($C110,driver,MATCH(P$7,Driver!$A$1:$E$1,0),0)</f>
        <v>32</v>
      </c>
      <c r="Q110" s="21" t="str">
        <f>VLOOKUP($C110,driver,MATCH(Q$7,Driver!$A$1:$E$1,0),0)</f>
        <v>Expired</v>
      </c>
      <c r="R110" s="21">
        <f>VLOOKUP($C110,driver,MATCH(R$7,Driver!$A$1:$E$1,0),0)</f>
        <v>1</v>
      </c>
      <c r="S110" s="21" t="str">
        <f>VLOOKUP($C110,driver,MATCH(S$7,Driver!$A$1:$E$1,0),0)</f>
        <v>Severe</v>
      </c>
      <c r="T110" s="21">
        <f>VLOOKUP($C110,Effects,MATCH(T$7, Effects!$A$1:$E$1, 0),0)</f>
        <v>31</v>
      </c>
      <c r="U110" s="22" t="str">
        <f>VLOOKUP($C110,Effects,MATCH(U$7, Effects!$A$1:$E$1, 0),0)</f>
        <v>Yes</v>
      </c>
      <c r="V110" s="22" t="str">
        <f>VLOOKUP($C110,Effects,MATCH(V$7, Effects!$A$1:$E$1, 0),0)</f>
        <v>No</v>
      </c>
      <c r="W110" s="22" t="str">
        <f>VLOOKUP($C110,Effects,MATCH(W$7, Effects!$A$1:$E$1, 0),0)</f>
        <v>None</v>
      </c>
    </row>
    <row r="111" spans="2:23" s="7" customFormat="1" ht="21" x14ac:dyDescent="0.4">
      <c r="B111" s="19">
        <v>104</v>
      </c>
      <c r="C111" s="19" t="s">
        <v>164</v>
      </c>
      <c r="D111" s="20">
        <f>VLOOKUP($C111, Date, MATCH(Source!D$7, Date!$A$1:$F$1, 0), FALSE)</f>
        <v>44818</v>
      </c>
      <c r="E111" s="40">
        <v>44818</v>
      </c>
      <c r="F111" s="22">
        <f>VLOOKUP($C111, Date, MATCH(Source!F$7, Date!$A$1:$F$1, 0), FALSE)</f>
        <v>5.0486111111111098</v>
      </c>
      <c r="G111" s="19">
        <f>VLOOKUP(Table3[[#This Row],[Accident ID]],Date!$A$2:$I$2001,MATCH(Table3[[#Headers],[Hour]],Date!$A$1:$I$1,0),0)</f>
        <v>1</v>
      </c>
      <c r="H111" s="44" t="str">
        <f>IF(AND(Table3[[#This Row],[Hour]]&gt;=7, Table3[[#This Row],[Hour]]&lt;=10), "Peak", IF(AND(Table3[[#This Row],[Hour]]&gt;=16, Table3[[#This Row],[Hour]]&lt;=19), "Peak", "Off-Peak"))</f>
        <v>Off-Peak</v>
      </c>
      <c r="I111" s="19" t="str">
        <f>VLOOKUP($C111,location,MATCH(Source!I$7,Location!$A$1:$D$1,0),0)</f>
        <v>Ahmedabad</v>
      </c>
      <c r="J111" s="19" t="str">
        <f>VLOOKUP($C111,location,MATCH(Source!J$7,Location!$A$1:$D$1,0),0)</f>
        <v>City Road</v>
      </c>
      <c r="K111" s="19" t="str">
        <f>VLOOKUP($C111,location,MATCH(Source!K$7,Location!$A$1:$D$1,0),0)</f>
        <v>Rainy</v>
      </c>
      <c r="L111" s="20" t="str">
        <f>VLOOKUP($C111,vehicle,MATCH(L110,Vehicle!A104:E104,0),0)</f>
        <v>Bike</v>
      </c>
      <c r="M111" s="20" t="str">
        <f>VLOOKUP($C111,vehicle,MATCH(M$7,Vehicle!$A$1:$E$1,0),0)</f>
        <v>Signal Violation</v>
      </c>
      <c r="N111" s="20" t="str">
        <f>VLOOKUP($C111,vehicle,MATCH(N$7,Vehicle!$A$1:$E$1,0),0)</f>
        <v>Severe</v>
      </c>
      <c r="O111" s="21">
        <f>VLOOKUP($C111,vehicle,MATCH(O$7,Vehicle!$A$1:$E$1,0),0)</f>
        <v>3</v>
      </c>
      <c r="P111" s="21">
        <f>VLOOKUP($C111,driver,MATCH(P$7,Driver!$A$1:$E$1,0),0)</f>
        <v>55</v>
      </c>
      <c r="Q111" s="21" t="str">
        <f>VLOOKUP($C111,driver,MATCH(Q$7,Driver!$A$1:$E$1,0),0)</f>
        <v>Suspended</v>
      </c>
      <c r="R111" s="21">
        <f>VLOOKUP($C111,driver,MATCH(R$7,Driver!$A$1:$E$1,0),0)</f>
        <v>7</v>
      </c>
      <c r="S111" s="21" t="str">
        <f>VLOOKUP($C111,driver,MATCH(S$7,Driver!$A$1:$E$1,0),0)</f>
        <v>Fatal</v>
      </c>
      <c r="T111" s="21">
        <f>VLOOKUP($C111,Effects,MATCH(T$7, Effects!$A$1:$E$1, 0),0)</f>
        <v>7</v>
      </c>
      <c r="U111" s="22" t="str">
        <f>VLOOKUP($C111,Effects,MATCH(U$7, Effects!$A$1:$E$1, 0),0)</f>
        <v>No</v>
      </c>
      <c r="V111" s="22" t="str">
        <f>VLOOKUP($C111,Effects,MATCH(V$7, Effects!$A$1:$E$1, 0),0)</f>
        <v>Yes</v>
      </c>
      <c r="W111" s="22" t="str">
        <f>VLOOKUP($C111,Effects,MATCH(W$7, Effects!$A$1:$E$1, 0),0)</f>
        <v>None</v>
      </c>
    </row>
    <row r="112" spans="2:23" s="7" customFormat="1" ht="21" x14ac:dyDescent="0.4">
      <c r="B112" s="19">
        <v>105</v>
      </c>
      <c r="C112" s="19" t="s">
        <v>165</v>
      </c>
      <c r="D112" s="20">
        <f>VLOOKUP($C112, Date, MATCH(Source!D$7, Date!$A$1:$F$1, 0), FALSE)</f>
        <v>44359</v>
      </c>
      <c r="E112" s="40">
        <v>44359</v>
      </c>
      <c r="F112" s="22">
        <f>VLOOKUP($C112, Date, MATCH(Source!F$7, Date!$A$1:$F$1, 0), FALSE)</f>
        <v>5.0902777777777803</v>
      </c>
      <c r="G112" s="19">
        <f>VLOOKUP(Table3[[#This Row],[Accident ID]],Date!$A$2:$I$2001,MATCH(Table3[[#Headers],[Hour]],Date!$A$1:$I$1,0),0)</f>
        <v>2</v>
      </c>
      <c r="H112" s="44" t="str">
        <f>IF(AND(Table3[[#This Row],[Hour]]&gt;=7, Table3[[#This Row],[Hour]]&lt;=10), "Peak", IF(AND(Table3[[#This Row],[Hour]]&gt;=16, Table3[[#This Row],[Hour]]&lt;=19), "Peak", "Off-Peak"))</f>
        <v>Off-Peak</v>
      </c>
      <c r="I112" s="19" t="str">
        <f>VLOOKUP($C112,location,MATCH(Source!I$7,Location!$A$1:$D$1,0),0)</f>
        <v>Bangalore</v>
      </c>
      <c r="J112" s="19" t="str">
        <f>VLOOKUP($C112,location,MATCH(Source!J$7,Location!$A$1:$D$1,0),0)</f>
        <v>Expressway</v>
      </c>
      <c r="K112" s="19" t="str">
        <f>VLOOKUP($C112,location,MATCH(Source!K$7,Location!$A$1:$D$1,0),0)</f>
        <v>Rainy</v>
      </c>
      <c r="L112" s="20" t="str">
        <f>VLOOKUP($C112,vehicle,MATCH(L111,Vehicle!A105:E105,0),0)</f>
        <v>Pedestrian</v>
      </c>
      <c r="M112" s="20" t="str">
        <f>VLOOKUP($C112,vehicle,MATCH(M$7,Vehicle!$A$1:$E$1,0),0)</f>
        <v>Weather Conditions</v>
      </c>
      <c r="N112" s="20" t="str">
        <f>VLOOKUP($C112,vehicle,MATCH(N$7,Vehicle!$A$1:$E$1,0),0)</f>
        <v>High</v>
      </c>
      <c r="O112" s="21">
        <f>VLOOKUP($C112,vehicle,MATCH(O$7,Vehicle!$A$1:$E$1,0),0)</f>
        <v>5</v>
      </c>
      <c r="P112" s="21">
        <f>VLOOKUP($C112,driver,MATCH(P$7,Driver!$A$1:$E$1,0),0)</f>
        <v>32</v>
      </c>
      <c r="Q112" s="21" t="str">
        <f>VLOOKUP($C112,driver,MATCH(Q$7,Driver!$A$1:$E$1,0),0)</f>
        <v>Valid</v>
      </c>
      <c r="R112" s="21">
        <f>VLOOKUP($C112,driver,MATCH(R$7,Driver!$A$1:$E$1,0),0)</f>
        <v>0</v>
      </c>
      <c r="S112" s="21" t="str">
        <f>VLOOKUP($C112,driver,MATCH(S$7,Driver!$A$1:$E$1,0),0)</f>
        <v>Fatal</v>
      </c>
      <c r="T112" s="21">
        <f>VLOOKUP($C112,Effects,MATCH(T$7, Effects!$A$1:$E$1, 0),0)</f>
        <v>50</v>
      </c>
      <c r="U112" s="22" t="str">
        <f>VLOOKUP($C112,Effects,MATCH(U$7, Effects!$A$1:$E$1, 0),0)</f>
        <v>No</v>
      </c>
      <c r="V112" s="22" t="str">
        <f>VLOOKUP($C112,Effects,MATCH(V$7, Effects!$A$1:$E$1, 0),0)</f>
        <v>Yes</v>
      </c>
      <c r="W112" s="22" t="str">
        <f>VLOOKUP($C112,Effects,MATCH(W$7, Effects!$A$1:$E$1, 0),0)</f>
        <v>License Suspended</v>
      </c>
    </row>
    <row r="113" spans="2:23" s="7" customFormat="1" ht="21" x14ac:dyDescent="0.4">
      <c r="B113" s="19">
        <v>106</v>
      </c>
      <c r="C113" s="19" t="s">
        <v>166</v>
      </c>
      <c r="D113" s="20">
        <f>VLOOKUP($C113, Date, MATCH(Source!D$7, Date!$A$1:$F$1, 0), FALSE)</f>
        <v>44060</v>
      </c>
      <c r="E113" s="40">
        <v>44060</v>
      </c>
      <c r="F113" s="22">
        <f>VLOOKUP($C113, Date, MATCH(Source!F$7, Date!$A$1:$F$1, 0), FALSE)</f>
        <v>5.1319444444444402</v>
      </c>
      <c r="G113" s="19">
        <f>VLOOKUP(Table3[[#This Row],[Accident ID]],Date!$A$2:$I$2001,MATCH(Table3[[#Headers],[Hour]],Date!$A$1:$I$1,0),0)</f>
        <v>3</v>
      </c>
      <c r="H113" s="44" t="str">
        <f>IF(AND(Table3[[#This Row],[Hour]]&gt;=7, Table3[[#This Row],[Hour]]&lt;=10), "Peak", IF(AND(Table3[[#This Row],[Hour]]&gt;=16, Table3[[#This Row],[Hour]]&lt;=19), "Peak", "Off-Peak"))</f>
        <v>Off-Peak</v>
      </c>
      <c r="I113" s="19" t="str">
        <f>VLOOKUP($C113,location,MATCH(Source!I$7,Location!$A$1:$D$1,0),0)</f>
        <v>Ahmedabad</v>
      </c>
      <c r="J113" s="19" t="str">
        <f>VLOOKUP($C113,location,MATCH(Source!J$7,Location!$A$1:$D$1,0),0)</f>
        <v>Residential Area</v>
      </c>
      <c r="K113" s="19" t="str">
        <f>VLOOKUP($C113,location,MATCH(Source!K$7,Location!$A$1:$D$1,0),0)</f>
        <v>Windy</v>
      </c>
      <c r="L113" s="20" t="str">
        <f>VLOOKUP($C113,vehicle,MATCH(L112,Vehicle!A106:E106,0),0)</f>
        <v>Bus</v>
      </c>
      <c r="M113" s="20" t="str">
        <f>VLOOKUP($C113,vehicle,MATCH(M$7,Vehicle!$A$1:$E$1,0),0)</f>
        <v>Brake Failure</v>
      </c>
      <c r="N113" s="20" t="str">
        <f>VLOOKUP($C113,vehicle,MATCH(N$7,Vehicle!$A$1:$E$1,0),0)</f>
        <v>Low</v>
      </c>
      <c r="O113" s="21">
        <f>VLOOKUP($C113,vehicle,MATCH(O$7,Vehicle!$A$1:$E$1,0),0)</f>
        <v>2</v>
      </c>
      <c r="P113" s="21">
        <f>VLOOKUP($C113,driver,MATCH(P$7,Driver!$A$1:$E$1,0),0)</f>
        <v>39</v>
      </c>
      <c r="Q113" s="21" t="str">
        <f>VLOOKUP($C113,driver,MATCH(Q$7,Driver!$A$1:$E$1,0),0)</f>
        <v>Valid</v>
      </c>
      <c r="R113" s="21">
        <f>VLOOKUP($C113,driver,MATCH(R$7,Driver!$A$1:$E$1,0),0)</f>
        <v>8</v>
      </c>
      <c r="S113" s="21" t="str">
        <f>VLOOKUP($C113,driver,MATCH(S$7,Driver!$A$1:$E$1,0),0)</f>
        <v>Minor</v>
      </c>
      <c r="T113" s="21">
        <f>VLOOKUP($C113,Effects,MATCH(T$7, Effects!$A$1:$E$1, 0),0)</f>
        <v>5</v>
      </c>
      <c r="U113" s="22" t="str">
        <f>VLOOKUP($C113,Effects,MATCH(U$7, Effects!$A$1:$E$1, 0),0)</f>
        <v>No</v>
      </c>
      <c r="V113" s="22" t="str">
        <f>VLOOKUP($C113,Effects,MATCH(V$7, Effects!$A$1:$E$1, 0),0)</f>
        <v>No</v>
      </c>
      <c r="W113" s="22" t="str">
        <f>VLOOKUP($C113,Effects,MATCH(W$7, Effects!$A$1:$E$1, 0),0)</f>
        <v>Arrest Made</v>
      </c>
    </row>
    <row r="114" spans="2:23" s="7" customFormat="1" ht="21" x14ac:dyDescent="0.4">
      <c r="B114" s="19">
        <v>107</v>
      </c>
      <c r="C114" s="19">
        <v>53333442</v>
      </c>
      <c r="D114" s="20">
        <f>VLOOKUP($C114, Date, MATCH(Source!D$7, Date!$A$1:$F$1, 0), FALSE)</f>
        <v>44267</v>
      </c>
      <c r="E114" s="40">
        <v>44267</v>
      </c>
      <c r="F114" s="22">
        <f>VLOOKUP($C114, Date, MATCH(Source!F$7, Date!$A$1:$F$1, 0), FALSE)</f>
        <v>5.1736111111111098</v>
      </c>
      <c r="G114" s="19">
        <f>VLOOKUP(Table3[[#This Row],[Accident ID]],Date!$A$2:$I$2001,MATCH(Table3[[#Headers],[Hour]],Date!$A$1:$I$1,0),0)</f>
        <v>4</v>
      </c>
      <c r="H114" s="44" t="str">
        <f>IF(AND(Table3[[#This Row],[Hour]]&gt;=7, Table3[[#This Row],[Hour]]&lt;=10), "Peak", IF(AND(Table3[[#This Row],[Hour]]&gt;=16, Table3[[#This Row],[Hour]]&lt;=19), "Peak", "Off-Peak"))</f>
        <v>Off-Peak</v>
      </c>
      <c r="I114" s="19" t="str">
        <f>VLOOKUP($C114,location,MATCH(Source!I$7,Location!$A$1:$D$1,0),0)</f>
        <v>Mumbai</v>
      </c>
      <c r="J114" s="19" t="str">
        <f>VLOOKUP($C114,location,MATCH(Source!J$7,Location!$A$1:$D$1,0),0)</f>
        <v>Expressway</v>
      </c>
      <c r="K114" s="19" t="str">
        <f>VLOOKUP($C114,location,MATCH(Source!K$7,Location!$A$1:$D$1,0),0)</f>
        <v>Clear</v>
      </c>
      <c r="L114" s="20" t="str">
        <f>VLOOKUP($C114,vehicle,MATCH(L113,Vehicle!A107:E107,0),0)</f>
        <v>Bike</v>
      </c>
      <c r="M114" s="20" t="str">
        <f>VLOOKUP($C114,vehicle,MATCH(M$7,Vehicle!$A$1:$E$1,0),0)</f>
        <v>Over Speeding</v>
      </c>
      <c r="N114" s="20" t="str">
        <f>VLOOKUP($C114,vehicle,MATCH(N$7,Vehicle!$A$1:$E$1,0),0)</f>
        <v>Severe</v>
      </c>
      <c r="O114" s="21">
        <f>VLOOKUP($C114,vehicle,MATCH(O$7,Vehicle!$A$1:$E$1,0),0)</f>
        <v>1</v>
      </c>
      <c r="P114" s="21">
        <f>VLOOKUP($C114,driver,MATCH(P$7,Driver!$A$1:$E$1,0),0)</f>
        <v>46</v>
      </c>
      <c r="Q114" s="21" t="str">
        <f>VLOOKUP($C114,driver,MATCH(Q$7,Driver!$A$1:$E$1,0),0)</f>
        <v>Expired</v>
      </c>
      <c r="R114" s="21">
        <f>VLOOKUP($C114,driver,MATCH(R$7,Driver!$A$1:$E$1,0),0)</f>
        <v>5</v>
      </c>
      <c r="S114" s="21" t="str">
        <f>VLOOKUP($C114,driver,MATCH(S$7,Driver!$A$1:$E$1,0),0)</f>
        <v>Minor</v>
      </c>
      <c r="T114" s="21">
        <f>VLOOKUP($C114,Effects,MATCH(T$7, Effects!$A$1:$E$1, 0),0)</f>
        <v>13</v>
      </c>
      <c r="U114" s="22" t="str">
        <f>VLOOKUP($C114,Effects,MATCH(U$7, Effects!$A$1:$E$1, 0),0)</f>
        <v>No</v>
      </c>
      <c r="V114" s="22" t="str">
        <f>VLOOKUP($C114,Effects,MATCH(V$7, Effects!$A$1:$E$1, 0),0)</f>
        <v>Yes</v>
      </c>
      <c r="W114" s="22" t="str">
        <f>VLOOKUP($C114,Effects,MATCH(W$7, Effects!$A$1:$E$1, 0),0)</f>
        <v>License Suspended</v>
      </c>
    </row>
    <row r="115" spans="2:23" s="7" customFormat="1" ht="21" x14ac:dyDescent="0.4">
      <c r="B115" s="19">
        <v>108</v>
      </c>
      <c r="C115" s="19" t="s">
        <v>167</v>
      </c>
      <c r="D115" s="20">
        <f>VLOOKUP($C115, Date, MATCH(Source!D$7, Date!$A$1:$F$1, 0), FALSE)</f>
        <v>44731</v>
      </c>
      <c r="E115" s="40">
        <v>44731</v>
      </c>
      <c r="F115" s="22">
        <f>VLOOKUP($C115, Date, MATCH(Source!F$7, Date!$A$1:$F$1, 0), FALSE)</f>
        <v>5.2152777777777803</v>
      </c>
      <c r="G115" s="19">
        <f>VLOOKUP(Table3[[#This Row],[Accident ID]],Date!$A$2:$I$2001,MATCH(Table3[[#Headers],[Hour]],Date!$A$1:$I$1,0),0)</f>
        <v>5</v>
      </c>
      <c r="H115" s="44" t="str">
        <f>IF(AND(Table3[[#This Row],[Hour]]&gt;=7, Table3[[#This Row],[Hour]]&lt;=10), "Peak", IF(AND(Table3[[#This Row],[Hour]]&gt;=16, Table3[[#This Row],[Hour]]&lt;=19), "Peak", "Off-Peak"))</f>
        <v>Off-Peak</v>
      </c>
      <c r="I115" s="19" t="str">
        <f>VLOOKUP($C115,location,MATCH(Source!I$7,Location!$A$1:$D$1,0),0)</f>
        <v>Hyderabad</v>
      </c>
      <c r="J115" s="19" t="str">
        <f>VLOOKUP($C115,location,MATCH(Source!J$7,Location!$A$1:$D$1,0),0)</f>
        <v>Rural Road</v>
      </c>
      <c r="K115" s="19" t="str">
        <f>VLOOKUP($C115,location,MATCH(Source!K$7,Location!$A$1:$D$1,0),0)</f>
        <v>Windy</v>
      </c>
      <c r="L115" s="20" t="str">
        <f>VLOOKUP($C115,vehicle,MATCH(L114,Vehicle!A108:E108,0),0)</f>
        <v>Auto</v>
      </c>
      <c r="M115" s="20" t="str">
        <f>VLOOKUP($C115,vehicle,MATCH(M$7,Vehicle!$A$1:$E$1,0),0)</f>
        <v>Pedestrian Crossing</v>
      </c>
      <c r="N115" s="20" t="str">
        <f>VLOOKUP($C115,vehicle,MATCH(N$7,Vehicle!$A$1:$E$1,0),0)</f>
        <v>Medium</v>
      </c>
      <c r="O115" s="21">
        <f>VLOOKUP($C115,vehicle,MATCH(O$7,Vehicle!$A$1:$E$1,0),0)</f>
        <v>3</v>
      </c>
      <c r="P115" s="21">
        <f>VLOOKUP($C115,driver,MATCH(P$7,Driver!$A$1:$E$1,0),0)</f>
        <v>28</v>
      </c>
      <c r="Q115" s="21" t="str">
        <f>VLOOKUP($C115,driver,MATCH(Q$7,Driver!$A$1:$E$1,0),0)</f>
        <v>Expired</v>
      </c>
      <c r="R115" s="21">
        <f>VLOOKUP($C115,driver,MATCH(R$7,Driver!$A$1:$E$1,0),0)</f>
        <v>4</v>
      </c>
      <c r="S115" s="21" t="str">
        <f>VLOOKUP($C115,driver,MATCH(S$7,Driver!$A$1:$E$1,0),0)</f>
        <v>Minor</v>
      </c>
      <c r="T115" s="21">
        <f>VLOOKUP($C115,Effects,MATCH(T$7, Effects!$A$1:$E$1, 0),0)</f>
        <v>30</v>
      </c>
      <c r="U115" s="22" t="str">
        <f>VLOOKUP($C115,Effects,MATCH(U$7, Effects!$A$1:$E$1, 0),0)</f>
        <v>Yes</v>
      </c>
      <c r="V115" s="22" t="str">
        <f>VLOOKUP($C115,Effects,MATCH(V$7, Effects!$A$1:$E$1, 0),0)</f>
        <v>No</v>
      </c>
      <c r="W115" s="22" t="str">
        <f>VLOOKUP($C115,Effects,MATCH(W$7, Effects!$A$1:$E$1, 0),0)</f>
        <v>License Suspended</v>
      </c>
    </row>
    <row r="116" spans="2:23" s="7" customFormat="1" ht="21" x14ac:dyDescent="0.4">
      <c r="B116" s="19">
        <v>109</v>
      </c>
      <c r="C116" s="19" t="s">
        <v>168</v>
      </c>
      <c r="D116" s="20">
        <f>VLOOKUP($C116, Date, MATCH(Source!D$7, Date!$A$1:$F$1, 0), FALSE)</f>
        <v>44467</v>
      </c>
      <c r="E116" s="40">
        <v>44467</v>
      </c>
      <c r="F116" s="22">
        <f>VLOOKUP($C116, Date, MATCH(Source!F$7, Date!$A$1:$F$1, 0), FALSE)</f>
        <v>5.2569444444444402</v>
      </c>
      <c r="G116" s="19">
        <f>VLOOKUP(Table3[[#This Row],[Accident ID]],Date!$A$2:$I$2001,MATCH(Table3[[#Headers],[Hour]],Date!$A$1:$I$1,0),0)</f>
        <v>6</v>
      </c>
      <c r="H116" s="44" t="str">
        <f>IF(AND(Table3[[#This Row],[Hour]]&gt;=7, Table3[[#This Row],[Hour]]&lt;=10), "Peak", IF(AND(Table3[[#This Row],[Hour]]&gt;=16, Table3[[#This Row],[Hour]]&lt;=19), "Peak", "Off-Peak"))</f>
        <v>Off-Peak</v>
      </c>
      <c r="I116" s="19" t="str">
        <f>VLOOKUP($C116,location,MATCH(Source!I$7,Location!$A$1:$D$1,0),0)</f>
        <v>Hyderabad</v>
      </c>
      <c r="J116" s="19" t="str">
        <f>VLOOKUP($C116,location,MATCH(Source!J$7,Location!$A$1:$D$1,0),0)</f>
        <v>Highway</v>
      </c>
      <c r="K116" s="19" t="str">
        <f>VLOOKUP($C116,location,MATCH(Source!K$7,Location!$A$1:$D$1,0),0)</f>
        <v>Rainy</v>
      </c>
      <c r="L116" s="20" t="str">
        <f>VLOOKUP($C116,vehicle,MATCH(L115,Vehicle!A109:E109,0),0)</f>
        <v>Bicycle</v>
      </c>
      <c r="M116" s="20" t="str">
        <f>VLOOKUP($C116,vehicle,MATCH(M$7,Vehicle!$A$1:$E$1,0),0)</f>
        <v>Signal Violation</v>
      </c>
      <c r="N116" s="20" t="str">
        <f>VLOOKUP($C116,vehicle,MATCH(N$7,Vehicle!$A$1:$E$1,0),0)</f>
        <v>Medium</v>
      </c>
      <c r="O116" s="21">
        <f>VLOOKUP($C116,vehicle,MATCH(O$7,Vehicle!$A$1:$E$1,0),0)</f>
        <v>2</v>
      </c>
      <c r="P116" s="21">
        <f>VLOOKUP($C116,driver,MATCH(P$7,Driver!$A$1:$E$1,0),0)</f>
        <v>19</v>
      </c>
      <c r="Q116" s="21" t="str">
        <f>VLOOKUP($C116,driver,MATCH(Q$7,Driver!$A$1:$E$1,0),0)</f>
        <v>Suspended</v>
      </c>
      <c r="R116" s="21">
        <f>VLOOKUP($C116,driver,MATCH(R$7,Driver!$A$1:$E$1,0),0)</f>
        <v>0</v>
      </c>
      <c r="S116" s="21" t="str">
        <f>VLOOKUP($C116,driver,MATCH(S$7,Driver!$A$1:$E$1,0),0)</f>
        <v>Moderate</v>
      </c>
      <c r="T116" s="21">
        <f>VLOOKUP($C116,Effects,MATCH(T$7, Effects!$A$1:$E$1, 0),0)</f>
        <v>34</v>
      </c>
      <c r="U116" s="22" t="str">
        <f>VLOOKUP($C116,Effects,MATCH(U$7, Effects!$A$1:$E$1, 0),0)</f>
        <v>No</v>
      </c>
      <c r="V116" s="22" t="str">
        <f>VLOOKUP($C116,Effects,MATCH(V$7, Effects!$A$1:$E$1, 0),0)</f>
        <v>No</v>
      </c>
      <c r="W116" s="22" t="str">
        <f>VLOOKUP($C116,Effects,MATCH(W$7, Effects!$A$1:$E$1, 0),0)</f>
        <v>None</v>
      </c>
    </row>
    <row r="117" spans="2:23" s="7" customFormat="1" ht="21" x14ac:dyDescent="0.4">
      <c r="B117" s="19">
        <v>110</v>
      </c>
      <c r="C117" s="19" t="s">
        <v>169</v>
      </c>
      <c r="D117" s="20">
        <f>VLOOKUP($C117, Date, MATCH(Source!D$7, Date!$A$1:$F$1, 0), FALSE)</f>
        <v>45196</v>
      </c>
      <c r="E117" s="40">
        <v>45196</v>
      </c>
      <c r="F117" s="22">
        <f>VLOOKUP($C117, Date, MATCH(Source!F$7, Date!$A$1:$F$1, 0), FALSE)</f>
        <v>5.2986111111111098</v>
      </c>
      <c r="G117" s="19">
        <f>VLOOKUP(Table3[[#This Row],[Accident ID]],Date!$A$2:$I$2001,MATCH(Table3[[#Headers],[Hour]],Date!$A$1:$I$1,0),0)</f>
        <v>7</v>
      </c>
      <c r="H117" s="44" t="str">
        <f>IF(AND(Table3[[#This Row],[Hour]]&gt;=7, Table3[[#This Row],[Hour]]&lt;=10), "Peak", IF(AND(Table3[[#This Row],[Hour]]&gt;=16, Table3[[#This Row],[Hour]]&lt;=19), "Peak", "Off-Peak"))</f>
        <v>Peak</v>
      </c>
      <c r="I117" s="19" t="str">
        <f>VLOOKUP($C117,location,MATCH(Source!I$7,Location!$A$1:$D$1,0),0)</f>
        <v>Kolkata</v>
      </c>
      <c r="J117" s="19" t="str">
        <f>VLOOKUP($C117,location,MATCH(Source!J$7,Location!$A$1:$D$1,0),0)</f>
        <v>Expressway</v>
      </c>
      <c r="K117" s="19" t="str">
        <f>VLOOKUP($C117,location,MATCH(Source!K$7,Location!$A$1:$D$1,0),0)</f>
        <v>Clear</v>
      </c>
      <c r="L117" s="20" t="str">
        <f>VLOOKUP($C117,vehicle,MATCH(L116,Vehicle!A110:E110,0),0)</f>
        <v>Truck</v>
      </c>
      <c r="M117" s="20" t="str">
        <f>VLOOKUP($C117,vehicle,MATCH(M$7,Vehicle!$A$1:$E$1,0),0)</f>
        <v>Reckless Driving</v>
      </c>
      <c r="N117" s="20" t="str">
        <f>VLOOKUP($C117,vehicle,MATCH(N$7,Vehicle!$A$1:$E$1,0),0)</f>
        <v>Low</v>
      </c>
      <c r="O117" s="21">
        <f>VLOOKUP($C117,vehicle,MATCH(O$7,Vehicle!$A$1:$E$1,0),0)</f>
        <v>5</v>
      </c>
      <c r="P117" s="21">
        <f>VLOOKUP($C117,driver,MATCH(P$7,Driver!$A$1:$E$1,0),0)</f>
        <v>18</v>
      </c>
      <c r="Q117" s="21" t="str">
        <f>VLOOKUP($C117,driver,MATCH(Q$7,Driver!$A$1:$E$1,0),0)</f>
        <v>Valid</v>
      </c>
      <c r="R117" s="21">
        <f>VLOOKUP($C117,driver,MATCH(R$7,Driver!$A$1:$E$1,0),0)</f>
        <v>7</v>
      </c>
      <c r="S117" s="21" t="str">
        <f>VLOOKUP($C117,driver,MATCH(S$7,Driver!$A$1:$E$1,0),0)</f>
        <v>Minor</v>
      </c>
      <c r="T117" s="21">
        <f>VLOOKUP($C117,Effects,MATCH(T$7, Effects!$A$1:$E$1, 0),0)</f>
        <v>42</v>
      </c>
      <c r="U117" s="22" t="str">
        <f>VLOOKUP($C117,Effects,MATCH(U$7, Effects!$A$1:$E$1, 0),0)</f>
        <v>Yes</v>
      </c>
      <c r="V117" s="22" t="str">
        <f>VLOOKUP($C117,Effects,MATCH(V$7, Effects!$A$1:$E$1, 0),0)</f>
        <v>Yes</v>
      </c>
      <c r="W117" s="22" t="str">
        <f>VLOOKUP($C117,Effects,MATCH(W$7, Effects!$A$1:$E$1, 0),0)</f>
        <v>Fine Issued</v>
      </c>
    </row>
    <row r="118" spans="2:23" s="7" customFormat="1" ht="21" x14ac:dyDescent="0.4">
      <c r="B118" s="19">
        <v>111</v>
      </c>
      <c r="C118" s="19" t="s">
        <v>170</v>
      </c>
      <c r="D118" s="20">
        <f>VLOOKUP($C118, Date, MATCH(Source!D$7, Date!$A$1:$F$1, 0), FALSE)</f>
        <v>44630</v>
      </c>
      <c r="E118" s="40">
        <v>44630</v>
      </c>
      <c r="F118" s="22">
        <f>VLOOKUP($C118, Date, MATCH(Source!F$7, Date!$A$1:$F$1, 0), FALSE)</f>
        <v>5.3402777777777803</v>
      </c>
      <c r="G118" s="19">
        <f>VLOOKUP(Table3[[#This Row],[Accident ID]],Date!$A$2:$I$2001,MATCH(Table3[[#Headers],[Hour]],Date!$A$1:$I$1,0),0)</f>
        <v>8</v>
      </c>
      <c r="H118" s="44" t="str">
        <f>IF(AND(Table3[[#This Row],[Hour]]&gt;=7, Table3[[#This Row],[Hour]]&lt;=10), "Peak", IF(AND(Table3[[#This Row],[Hour]]&gt;=16, Table3[[#This Row],[Hour]]&lt;=19), "Peak", "Off-Peak"))</f>
        <v>Peak</v>
      </c>
      <c r="I118" s="19" t="str">
        <f>VLOOKUP($C118,location,MATCH(Source!I$7,Location!$A$1:$D$1,0),0)</f>
        <v>Pune</v>
      </c>
      <c r="J118" s="19" t="str">
        <f>VLOOKUP($C118,location,MATCH(Source!J$7,Location!$A$1:$D$1,0),0)</f>
        <v>Expressway</v>
      </c>
      <c r="K118" s="19" t="str">
        <f>VLOOKUP($C118,location,MATCH(Source!K$7,Location!$A$1:$D$1,0),0)</f>
        <v>Snowy</v>
      </c>
      <c r="L118" s="20" t="str">
        <f>VLOOKUP($C118,vehicle,MATCH(L117,Vehicle!A111:E111,0),0)</f>
        <v>Truck</v>
      </c>
      <c r="M118" s="20" t="str">
        <f>VLOOKUP($C118,vehicle,MATCH(M$7,Vehicle!$A$1:$E$1,0),0)</f>
        <v>Pedestrian Crossing</v>
      </c>
      <c r="N118" s="20" t="str">
        <f>VLOOKUP($C118,vehicle,MATCH(N$7,Vehicle!$A$1:$E$1,0),0)</f>
        <v>High</v>
      </c>
      <c r="O118" s="21">
        <f>VLOOKUP($C118,vehicle,MATCH(O$7,Vehicle!$A$1:$E$1,0),0)</f>
        <v>3</v>
      </c>
      <c r="P118" s="21">
        <f>VLOOKUP($C118,driver,MATCH(P$7,Driver!$A$1:$E$1,0),0)</f>
        <v>28</v>
      </c>
      <c r="Q118" s="21" t="str">
        <f>VLOOKUP($C118,driver,MATCH(Q$7,Driver!$A$1:$E$1,0),0)</f>
        <v>Valid</v>
      </c>
      <c r="R118" s="21">
        <f>VLOOKUP($C118,driver,MATCH(R$7,Driver!$A$1:$E$1,0),0)</f>
        <v>3</v>
      </c>
      <c r="S118" s="21" t="str">
        <f>VLOOKUP($C118,driver,MATCH(S$7,Driver!$A$1:$E$1,0),0)</f>
        <v>Severe</v>
      </c>
      <c r="T118" s="21">
        <f>VLOOKUP($C118,Effects,MATCH(T$7, Effects!$A$1:$E$1, 0),0)</f>
        <v>57</v>
      </c>
      <c r="U118" s="22" t="str">
        <f>VLOOKUP($C118,Effects,MATCH(U$7, Effects!$A$1:$E$1, 0),0)</f>
        <v>No</v>
      </c>
      <c r="V118" s="22" t="str">
        <f>VLOOKUP($C118,Effects,MATCH(V$7, Effects!$A$1:$E$1, 0),0)</f>
        <v>Yes</v>
      </c>
      <c r="W118" s="22" t="str">
        <f>VLOOKUP($C118,Effects,MATCH(W$7, Effects!$A$1:$E$1, 0),0)</f>
        <v>License Suspended</v>
      </c>
    </row>
    <row r="119" spans="2:23" s="7" customFormat="1" ht="21" x14ac:dyDescent="0.4">
      <c r="B119" s="19">
        <v>112</v>
      </c>
      <c r="C119" s="19" t="s">
        <v>171</v>
      </c>
      <c r="D119" s="20">
        <f>VLOOKUP($C119, Date, MATCH(Source!D$7, Date!$A$1:$F$1, 0), FALSE)</f>
        <v>45317</v>
      </c>
      <c r="E119" s="40">
        <v>45317</v>
      </c>
      <c r="F119" s="22">
        <f>VLOOKUP($C119, Date, MATCH(Source!F$7, Date!$A$1:$F$1, 0), FALSE)</f>
        <v>5.3819444444444402</v>
      </c>
      <c r="G119" s="19">
        <f>VLOOKUP(Table3[[#This Row],[Accident ID]],Date!$A$2:$I$2001,MATCH(Table3[[#Headers],[Hour]],Date!$A$1:$I$1,0),0)</f>
        <v>9</v>
      </c>
      <c r="H119" s="44" t="str">
        <f>IF(AND(Table3[[#This Row],[Hour]]&gt;=7, Table3[[#This Row],[Hour]]&lt;=10), "Peak", IF(AND(Table3[[#This Row],[Hour]]&gt;=16, Table3[[#This Row],[Hour]]&lt;=19), "Peak", "Off-Peak"))</f>
        <v>Peak</v>
      </c>
      <c r="I119" s="19" t="str">
        <f>VLOOKUP($C119,location,MATCH(Source!I$7,Location!$A$1:$D$1,0),0)</f>
        <v>Delhi</v>
      </c>
      <c r="J119" s="19" t="str">
        <f>VLOOKUP($C119,location,MATCH(Source!J$7,Location!$A$1:$D$1,0),0)</f>
        <v>City Road</v>
      </c>
      <c r="K119" s="19" t="str">
        <f>VLOOKUP($C119,location,MATCH(Source!K$7,Location!$A$1:$D$1,0),0)</f>
        <v>Rainy</v>
      </c>
      <c r="L119" s="20" t="str">
        <f>VLOOKUP($C119,vehicle,MATCH(L118,Vehicle!A112:E112,0),0)</f>
        <v>Car</v>
      </c>
      <c r="M119" s="20" t="str">
        <f>VLOOKUP($C119,vehicle,MATCH(M$7,Vehicle!$A$1:$E$1,0),0)</f>
        <v>Over Speeding</v>
      </c>
      <c r="N119" s="20" t="str">
        <f>VLOOKUP($C119,vehicle,MATCH(N$7,Vehicle!$A$1:$E$1,0),0)</f>
        <v>Low</v>
      </c>
      <c r="O119" s="21">
        <f>VLOOKUP($C119,vehicle,MATCH(O$7,Vehicle!$A$1:$E$1,0),0)</f>
        <v>3</v>
      </c>
      <c r="P119" s="21">
        <f>VLOOKUP($C119,driver,MATCH(P$7,Driver!$A$1:$E$1,0),0)</f>
        <v>40</v>
      </c>
      <c r="Q119" s="21" t="str">
        <f>VLOOKUP($C119,driver,MATCH(Q$7,Driver!$A$1:$E$1,0),0)</f>
        <v>Suspended</v>
      </c>
      <c r="R119" s="21">
        <f>VLOOKUP($C119,driver,MATCH(R$7,Driver!$A$1:$E$1,0),0)</f>
        <v>6</v>
      </c>
      <c r="S119" s="21" t="str">
        <f>VLOOKUP($C119,driver,MATCH(S$7,Driver!$A$1:$E$1,0),0)</f>
        <v>Fatal</v>
      </c>
      <c r="T119" s="21">
        <f>VLOOKUP($C119,Effects,MATCH(T$7, Effects!$A$1:$E$1, 0),0)</f>
        <v>16</v>
      </c>
      <c r="U119" s="22" t="str">
        <f>VLOOKUP($C119,Effects,MATCH(U$7, Effects!$A$1:$E$1, 0),0)</f>
        <v>No</v>
      </c>
      <c r="V119" s="22" t="str">
        <f>VLOOKUP($C119,Effects,MATCH(V$7, Effects!$A$1:$E$1, 0),0)</f>
        <v>Yes</v>
      </c>
      <c r="W119" s="22" t="str">
        <f>VLOOKUP($C119,Effects,MATCH(W$7, Effects!$A$1:$E$1, 0),0)</f>
        <v>Fine Issued</v>
      </c>
    </row>
    <row r="120" spans="2:23" s="7" customFormat="1" ht="21" x14ac:dyDescent="0.4">
      <c r="B120" s="19">
        <v>113</v>
      </c>
      <c r="C120" s="19" t="s">
        <v>172</v>
      </c>
      <c r="D120" s="20">
        <f>VLOOKUP($C120, Date, MATCH(Source!D$7, Date!$A$1:$F$1, 0), FALSE)</f>
        <v>45566</v>
      </c>
      <c r="E120" s="40">
        <v>45566</v>
      </c>
      <c r="F120" s="22">
        <f>VLOOKUP($C120, Date, MATCH(Source!F$7, Date!$A$1:$F$1, 0), FALSE)</f>
        <v>5.4236111111111098</v>
      </c>
      <c r="G120" s="19">
        <f>VLOOKUP(Table3[[#This Row],[Accident ID]],Date!$A$2:$I$2001,MATCH(Table3[[#Headers],[Hour]],Date!$A$1:$I$1,0),0)</f>
        <v>10</v>
      </c>
      <c r="H120" s="44" t="str">
        <f>IF(AND(Table3[[#This Row],[Hour]]&gt;=7, Table3[[#This Row],[Hour]]&lt;=10), "Peak", IF(AND(Table3[[#This Row],[Hour]]&gt;=16, Table3[[#This Row],[Hour]]&lt;=19), "Peak", "Off-Peak"))</f>
        <v>Peak</v>
      </c>
      <c r="I120" s="19" t="str">
        <f>VLOOKUP($C120,location,MATCH(Source!I$7,Location!$A$1:$D$1,0),0)</f>
        <v>Delhi</v>
      </c>
      <c r="J120" s="19" t="str">
        <f>VLOOKUP($C120,location,MATCH(Source!J$7,Location!$A$1:$D$1,0),0)</f>
        <v>Highway</v>
      </c>
      <c r="K120" s="19" t="str">
        <f>VLOOKUP($C120,location,MATCH(Source!K$7,Location!$A$1:$D$1,0),0)</f>
        <v>Foggy</v>
      </c>
      <c r="L120" s="20" t="str">
        <f>VLOOKUP($C120,vehicle,MATCH(L119,Vehicle!A113:E113,0),0)</f>
        <v>Bike</v>
      </c>
      <c r="M120" s="20" t="str">
        <f>VLOOKUP($C120,vehicle,MATCH(M$7,Vehicle!$A$1:$E$1,0),0)</f>
        <v>Signal Violation</v>
      </c>
      <c r="N120" s="20" t="str">
        <f>VLOOKUP($C120,vehicle,MATCH(N$7,Vehicle!$A$1:$E$1,0),0)</f>
        <v>Low</v>
      </c>
      <c r="O120" s="21">
        <f>VLOOKUP($C120,vehicle,MATCH(O$7,Vehicle!$A$1:$E$1,0),0)</f>
        <v>2</v>
      </c>
      <c r="P120" s="21">
        <f>VLOOKUP($C120,driver,MATCH(P$7,Driver!$A$1:$E$1,0),0)</f>
        <v>67</v>
      </c>
      <c r="Q120" s="21" t="str">
        <f>VLOOKUP($C120,driver,MATCH(Q$7,Driver!$A$1:$E$1,0),0)</f>
        <v>Expired</v>
      </c>
      <c r="R120" s="21">
        <f>VLOOKUP($C120,driver,MATCH(R$7,Driver!$A$1:$E$1,0),0)</f>
        <v>8</v>
      </c>
      <c r="S120" s="21" t="str">
        <f>VLOOKUP($C120,driver,MATCH(S$7,Driver!$A$1:$E$1,0),0)</f>
        <v>Fatal</v>
      </c>
      <c r="T120" s="21">
        <f>VLOOKUP($C120,Effects,MATCH(T$7, Effects!$A$1:$E$1, 0),0)</f>
        <v>56</v>
      </c>
      <c r="U120" s="22" t="str">
        <f>VLOOKUP($C120,Effects,MATCH(U$7, Effects!$A$1:$E$1, 0),0)</f>
        <v>Yes</v>
      </c>
      <c r="V120" s="22" t="str">
        <f>VLOOKUP($C120,Effects,MATCH(V$7, Effects!$A$1:$E$1, 0),0)</f>
        <v>Yes</v>
      </c>
      <c r="W120" s="22" t="str">
        <f>VLOOKUP($C120,Effects,MATCH(W$7, Effects!$A$1:$E$1, 0),0)</f>
        <v>None</v>
      </c>
    </row>
    <row r="121" spans="2:23" s="7" customFormat="1" ht="21" x14ac:dyDescent="0.4">
      <c r="B121" s="19">
        <v>114</v>
      </c>
      <c r="C121" s="19" t="s">
        <v>173</v>
      </c>
      <c r="D121" s="20">
        <f>VLOOKUP($C121, Date, MATCH(Source!D$7, Date!$A$1:$F$1, 0), FALSE)</f>
        <v>45097</v>
      </c>
      <c r="E121" s="40">
        <v>45097</v>
      </c>
      <c r="F121" s="22">
        <f>VLOOKUP($C121, Date, MATCH(Source!F$7, Date!$A$1:$F$1, 0), FALSE)</f>
        <v>5.4652777777777803</v>
      </c>
      <c r="G121" s="19">
        <f>VLOOKUP(Table3[[#This Row],[Accident ID]],Date!$A$2:$I$2001,MATCH(Table3[[#Headers],[Hour]],Date!$A$1:$I$1,0),0)</f>
        <v>11</v>
      </c>
      <c r="H121" s="44" t="str">
        <f>IF(AND(Table3[[#This Row],[Hour]]&gt;=7, Table3[[#This Row],[Hour]]&lt;=10), "Peak", IF(AND(Table3[[#This Row],[Hour]]&gt;=16, Table3[[#This Row],[Hour]]&lt;=19), "Peak", "Off-Peak"))</f>
        <v>Off-Peak</v>
      </c>
      <c r="I121" s="19" t="str">
        <f>VLOOKUP($C121,location,MATCH(Source!I$7,Location!$A$1:$D$1,0),0)</f>
        <v>Hyderabad</v>
      </c>
      <c r="J121" s="19" t="str">
        <f>VLOOKUP($C121,location,MATCH(Source!J$7,Location!$A$1:$D$1,0),0)</f>
        <v>Expressway</v>
      </c>
      <c r="K121" s="19" t="str">
        <f>VLOOKUP($C121,location,MATCH(Source!K$7,Location!$A$1:$D$1,0),0)</f>
        <v>Windy</v>
      </c>
      <c r="L121" s="20" t="str">
        <f>VLOOKUP($C121,vehicle,MATCH(L120,Vehicle!A114:E114,0),0)</f>
        <v>Bike</v>
      </c>
      <c r="M121" s="20" t="str">
        <f>VLOOKUP($C121,vehicle,MATCH(M$7,Vehicle!$A$1:$E$1,0),0)</f>
        <v>Over Speeding</v>
      </c>
      <c r="N121" s="20" t="str">
        <f>VLOOKUP($C121,vehicle,MATCH(N$7,Vehicle!$A$1:$E$1,0),0)</f>
        <v>High</v>
      </c>
      <c r="O121" s="21">
        <f>VLOOKUP($C121,vehicle,MATCH(O$7,Vehicle!$A$1:$E$1,0),0)</f>
        <v>3</v>
      </c>
      <c r="P121" s="21">
        <f>VLOOKUP($C121,driver,MATCH(P$7,Driver!$A$1:$E$1,0),0)</f>
        <v>74</v>
      </c>
      <c r="Q121" s="21" t="str">
        <f>VLOOKUP($C121,driver,MATCH(Q$7,Driver!$A$1:$E$1,0),0)</f>
        <v>Suspended</v>
      </c>
      <c r="R121" s="21">
        <f>VLOOKUP($C121,driver,MATCH(R$7,Driver!$A$1:$E$1,0),0)</f>
        <v>0</v>
      </c>
      <c r="S121" s="21" t="str">
        <f>VLOOKUP($C121,driver,MATCH(S$7,Driver!$A$1:$E$1,0),0)</f>
        <v>Severe</v>
      </c>
      <c r="T121" s="21">
        <f>VLOOKUP($C121,Effects,MATCH(T$7, Effects!$A$1:$E$1, 0),0)</f>
        <v>57</v>
      </c>
      <c r="U121" s="22" t="str">
        <f>VLOOKUP($C121,Effects,MATCH(U$7, Effects!$A$1:$E$1, 0),0)</f>
        <v>Yes</v>
      </c>
      <c r="V121" s="22" t="str">
        <f>VLOOKUP($C121,Effects,MATCH(V$7, Effects!$A$1:$E$1, 0),0)</f>
        <v>No</v>
      </c>
      <c r="W121" s="22" t="str">
        <f>VLOOKUP($C121,Effects,MATCH(W$7, Effects!$A$1:$E$1, 0),0)</f>
        <v>None</v>
      </c>
    </row>
    <row r="122" spans="2:23" s="7" customFormat="1" ht="21" x14ac:dyDescent="0.4">
      <c r="B122" s="19">
        <v>115</v>
      </c>
      <c r="C122" s="19" t="s">
        <v>174</v>
      </c>
      <c r="D122" s="20">
        <f>VLOOKUP($C122, Date, MATCH(Source!D$7, Date!$A$1:$F$1, 0), FALSE)</f>
        <v>45501</v>
      </c>
      <c r="E122" s="40">
        <v>45501</v>
      </c>
      <c r="F122" s="22">
        <f>VLOOKUP($C122, Date, MATCH(Source!F$7, Date!$A$1:$F$1, 0), FALSE)</f>
        <v>5.5069444444444402</v>
      </c>
      <c r="G122" s="19">
        <f>VLOOKUP(Table3[[#This Row],[Accident ID]],Date!$A$2:$I$2001,MATCH(Table3[[#Headers],[Hour]],Date!$A$1:$I$1,0),0)</f>
        <v>12</v>
      </c>
      <c r="H122" s="44" t="str">
        <f>IF(AND(Table3[[#This Row],[Hour]]&gt;=7, Table3[[#This Row],[Hour]]&lt;=10), "Peak", IF(AND(Table3[[#This Row],[Hour]]&gt;=16, Table3[[#This Row],[Hour]]&lt;=19), "Peak", "Off-Peak"))</f>
        <v>Off-Peak</v>
      </c>
      <c r="I122" s="19" t="str">
        <f>VLOOKUP($C122,location,MATCH(Source!I$7,Location!$A$1:$D$1,0),0)</f>
        <v>Bangalore</v>
      </c>
      <c r="J122" s="19" t="str">
        <f>VLOOKUP($C122,location,MATCH(Source!J$7,Location!$A$1:$D$1,0),0)</f>
        <v>Residential Area</v>
      </c>
      <c r="K122" s="19" t="str">
        <f>VLOOKUP($C122,location,MATCH(Source!K$7,Location!$A$1:$D$1,0),0)</f>
        <v>Clear</v>
      </c>
      <c r="L122" s="20" t="str">
        <f>VLOOKUP($C122,vehicle,MATCH(L121,Vehicle!A115:E115,0),0)</f>
        <v>Truck</v>
      </c>
      <c r="M122" s="20" t="str">
        <f>VLOOKUP($C122,vehicle,MATCH(M$7,Vehicle!$A$1:$E$1,0),0)</f>
        <v>Over Speeding</v>
      </c>
      <c r="N122" s="20" t="str">
        <f>VLOOKUP($C122,vehicle,MATCH(N$7,Vehicle!$A$1:$E$1,0),0)</f>
        <v>High</v>
      </c>
      <c r="O122" s="21">
        <f>VLOOKUP($C122,vehicle,MATCH(O$7,Vehicle!$A$1:$E$1,0),0)</f>
        <v>5</v>
      </c>
      <c r="P122" s="21">
        <f>VLOOKUP($C122,driver,MATCH(P$7,Driver!$A$1:$E$1,0),0)</f>
        <v>69</v>
      </c>
      <c r="Q122" s="21" t="str">
        <f>VLOOKUP($C122,driver,MATCH(Q$7,Driver!$A$1:$E$1,0),0)</f>
        <v>Expired</v>
      </c>
      <c r="R122" s="21">
        <f>VLOOKUP($C122,driver,MATCH(R$7,Driver!$A$1:$E$1,0),0)</f>
        <v>10</v>
      </c>
      <c r="S122" s="21" t="str">
        <f>VLOOKUP($C122,driver,MATCH(S$7,Driver!$A$1:$E$1,0),0)</f>
        <v>Minor</v>
      </c>
      <c r="T122" s="21">
        <f>VLOOKUP($C122,Effects,MATCH(T$7, Effects!$A$1:$E$1, 0),0)</f>
        <v>32</v>
      </c>
      <c r="U122" s="22" t="str">
        <f>VLOOKUP($C122,Effects,MATCH(U$7, Effects!$A$1:$E$1, 0),0)</f>
        <v>Yes</v>
      </c>
      <c r="V122" s="22" t="str">
        <f>VLOOKUP($C122,Effects,MATCH(V$7, Effects!$A$1:$E$1, 0),0)</f>
        <v>Yes</v>
      </c>
      <c r="W122" s="22" t="str">
        <f>VLOOKUP($C122,Effects,MATCH(W$7, Effects!$A$1:$E$1, 0),0)</f>
        <v>Fine Issued</v>
      </c>
    </row>
    <row r="123" spans="2:23" s="7" customFormat="1" ht="21" x14ac:dyDescent="0.4">
      <c r="B123" s="19">
        <v>116</v>
      </c>
      <c r="C123" s="19" t="s">
        <v>175</v>
      </c>
      <c r="D123" s="20">
        <f>VLOOKUP($C123, Date, MATCH(Source!D$7, Date!$A$1:$F$1, 0), FALSE)</f>
        <v>45579</v>
      </c>
      <c r="E123" s="40">
        <v>45579</v>
      </c>
      <c r="F123" s="22">
        <f>VLOOKUP($C123, Date, MATCH(Source!F$7, Date!$A$1:$F$1, 0), FALSE)</f>
        <v>5.5486111111111098</v>
      </c>
      <c r="G123" s="19">
        <f>VLOOKUP(Table3[[#This Row],[Accident ID]],Date!$A$2:$I$2001,MATCH(Table3[[#Headers],[Hour]],Date!$A$1:$I$1,0),0)</f>
        <v>13</v>
      </c>
      <c r="H123" s="44" t="str">
        <f>IF(AND(Table3[[#This Row],[Hour]]&gt;=7, Table3[[#This Row],[Hour]]&lt;=10), "Peak", IF(AND(Table3[[#This Row],[Hour]]&gt;=16, Table3[[#This Row],[Hour]]&lt;=19), "Peak", "Off-Peak"))</f>
        <v>Off-Peak</v>
      </c>
      <c r="I123" s="19" t="str">
        <f>VLOOKUP($C123,location,MATCH(Source!I$7,Location!$A$1:$D$1,0),0)</f>
        <v>Chennai</v>
      </c>
      <c r="J123" s="19" t="str">
        <f>VLOOKUP($C123,location,MATCH(Source!J$7,Location!$A$1:$D$1,0),0)</f>
        <v>City Road</v>
      </c>
      <c r="K123" s="19" t="str">
        <f>VLOOKUP($C123,location,MATCH(Source!K$7,Location!$A$1:$D$1,0),0)</f>
        <v>Windy</v>
      </c>
      <c r="L123" s="20" t="str">
        <f>VLOOKUP($C123,vehicle,MATCH(L122,Vehicle!A116:E116,0),0)</f>
        <v>Truck</v>
      </c>
      <c r="M123" s="20" t="str">
        <f>VLOOKUP($C123,vehicle,MATCH(M$7,Vehicle!$A$1:$E$1,0),0)</f>
        <v>Drunk Driving</v>
      </c>
      <c r="N123" s="20" t="str">
        <f>VLOOKUP($C123,vehicle,MATCH(N$7,Vehicle!$A$1:$E$1,0),0)</f>
        <v>Severe</v>
      </c>
      <c r="O123" s="21">
        <f>VLOOKUP($C123,vehicle,MATCH(O$7,Vehicle!$A$1:$E$1,0),0)</f>
        <v>3</v>
      </c>
      <c r="P123" s="21">
        <f>VLOOKUP($C123,driver,MATCH(P$7,Driver!$A$1:$E$1,0),0)</f>
        <v>50</v>
      </c>
      <c r="Q123" s="21" t="str">
        <f>VLOOKUP($C123,driver,MATCH(Q$7,Driver!$A$1:$E$1,0),0)</f>
        <v>Valid</v>
      </c>
      <c r="R123" s="21">
        <f>VLOOKUP($C123,driver,MATCH(R$7,Driver!$A$1:$E$1,0),0)</f>
        <v>5</v>
      </c>
      <c r="S123" s="21" t="str">
        <f>VLOOKUP($C123,driver,MATCH(S$7,Driver!$A$1:$E$1,0),0)</f>
        <v>Severe</v>
      </c>
      <c r="T123" s="21">
        <f>VLOOKUP($C123,Effects,MATCH(T$7, Effects!$A$1:$E$1, 0),0)</f>
        <v>6</v>
      </c>
      <c r="U123" s="22" t="str">
        <f>VLOOKUP($C123,Effects,MATCH(U$7, Effects!$A$1:$E$1, 0),0)</f>
        <v>No</v>
      </c>
      <c r="V123" s="22" t="str">
        <f>VLOOKUP($C123,Effects,MATCH(V$7, Effects!$A$1:$E$1, 0),0)</f>
        <v>Yes</v>
      </c>
      <c r="W123" s="22" t="str">
        <f>VLOOKUP($C123,Effects,MATCH(W$7, Effects!$A$1:$E$1, 0),0)</f>
        <v>Fine Issued</v>
      </c>
    </row>
    <row r="124" spans="2:23" s="7" customFormat="1" ht="21" x14ac:dyDescent="0.4">
      <c r="B124" s="19">
        <v>117</v>
      </c>
      <c r="C124" s="19" t="s">
        <v>176</v>
      </c>
      <c r="D124" s="20">
        <f>VLOOKUP($C124, Date, MATCH(Source!D$7, Date!$A$1:$F$1, 0), FALSE)</f>
        <v>45307</v>
      </c>
      <c r="E124" s="40">
        <v>45307</v>
      </c>
      <c r="F124" s="22">
        <f>VLOOKUP($C124, Date, MATCH(Source!F$7, Date!$A$1:$F$1, 0), FALSE)</f>
        <v>5.5902777777777803</v>
      </c>
      <c r="G124" s="19">
        <f>VLOOKUP(Table3[[#This Row],[Accident ID]],Date!$A$2:$I$2001,MATCH(Table3[[#Headers],[Hour]],Date!$A$1:$I$1,0),0)</f>
        <v>14</v>
      </c>
      <c r="H124" s="44" t="str">
        <f>IF(AND(Table3[[#This Row],[Hour]]&gt;=7, Table3[[#This Row],[Hour]]&lt;=10), "Peak", IF(AND(Table3[[#This Row],[Hour]]&gt;=16, Table3[[#This Row],[Hour]]&lt;=19), "Peak", "Off-Peak"))</f>
        <v>Off-Peak</v>
      </c>
      <c r="I124" s="19" t="str">
        <f>VLOOKUP($C124,location,MATCH(Source!I$7,Location!$A$1:$D$1,0),0)</f>
        <v>Bangalore</v>
      </c>
      <c r="J124" s="19" t="str">
        <f>VLOOKUP($C124,location,MATCH(Source!J$7,Location!$A$1:$D$1,0),0)</f>
        <v>Highway</v>
      </c>
      <c r="K124" s="19" t="str">
        <f>VLOOKUP($C124,location,MATCH(Source!K$7,Location!$A$1:$D$1,0),0)</f>
        <v>Clear</v>
      </c>
      <c r="L124" s="20" t="str">
        <f>VLOOKUP($C124,vehicle,MATCH(L123,Vehicle!A117:E117,0),0)</f>
        <v>Pedestrian</v>
      </c>
      <c r="M124" s="20" t="str">
        <f>VLOOKUP($C124,vehicle,MATCH(M$7,Vehicle!$A$1:$E$1,0),0)</f>
        <v>Pedestrian Crossing</v>
      </c>
      <c r="N124" s="20" t="str">
        <f>VLOOKUP($C124,vehicle,MATCH(N$7,Vehicle!$A$1:$E$1,0),0)</f>
        <v>Medium</v>
      </c>
      <c r="O124" s="21">
        <f>VLOOKUP($C124,vehicle,MATCH(O$7,Vehicle!$A$1:$E$1,0),0)</f>
        <v>4</v>
      </c>
      <c r="P124" s="21">
        <f>VLOOKUP($C124,driver,MATCH(P$7,Driver!$A$1:$E$1,0),0)</f>
        <v>71</v>
      </c>
      <c r="Q124" s="21" t="str">
        <f>VLOOKUP($C124,driver,MATCH(Q$7,Driver!$A$1:$E$1,0),0)</f>
        <v>Suspended</v>
      </c>
      <c r="R124" s="21">
        <f>VLOOKUP($C124,driver,MATCH(R$7,Driver!$A$1:$E$1,0),0)</f>
        <v>8</v>
      </c>
      <c r="S124" s="21" t="str">
        <f>VLOOKUP($C124,driver,MATCH(S$7,Driver!$A$1:$E$1,0),0)</f>
        <v>Minor</v>
      </c>
      <c r="T124" s="21">
        <f>VLOOKUP($C124,Effects,MATCH(T$7, Effects!$A$1:$E$1, 0),0)</f>
        <v>23</v>
      </c>
      <c r="U124" s="22" t="str">
        <f>VLOOKUP($C124,Effects,MATCH(U$7, Effects!$A$1:$E$1, 0),0)</f>
        <v>Yes</v>
      </c>
      <c r="V124" s="22" t="str">
        <f>VLOOKUP($C124,Effects,MATCH(V$7, Effects!$A$1:$E$1, 0),0)</f>
        <v>Yes</v>
      </c>
      <c r="W124" s="22" t="str">
        <f>VLOOKUP($C124,Effects,MATCH(W$7, Effects!$A$1:$E$1, 0),0)</f>
        <v>None</v>
      </c>
    </row>
    <row r="125" spans="2:23" s="7" customFormat="1" ht="21" x14ac:dyDescent="0.4">
      <c r="B125" s="19">
        <v>118</v>
      </c>
      <c r="C125" s="19" t="s">
        <v>177</v>
      </c>
      <c r="D125" s="20">
        <f>VLOOKUP($C125, Date, MATCH(Source!D$7, Date!$A$1:$F$1, 0), FALSE)</f>
        <v>44815</v>
      </c>
      <c r="E125" s="40">
        <v>44815</v>
      </c>
      <c r="F125" s="22">
        <f>VLOOKUP($C125, Date, MATCH(Source!F$7, Date!$A$1:$F$1, 0), FALSE)</f>
        <v>5.6319444444444402</v>
      </c>
      <c r="G125" s="19">
        <f>VLOOKUP(Table3[[#This Row],[Accident ID]],Date!$A$2:$I$2001,MATCH(Table3[[#Headers],[Hour]],Date!$A$1:$I$1,0),0)</f>
        <v>15</v>
      </c>
      <c r="H125" s="44" t="str">
        <f>IF(AND(Table3[[#This Row],[Hour]]&gt;=7, Table3[[#This Row],[Hour]]&lt;=10), "Peak", IF(AND(Table3[[#This Row],[Hour]]&gt;=16, Table3[[#This Row],[Hour]]&lt;=19), "Peak", "Off-Peak"))</f>
        <v>Off-Peak</v>
      </c>
      <c r="I125" s="19" t="str">
        <f>VLOOKUP($C125,location,MATCH(Source!I$7,Location!$A$1:$D$1,0),0)</f>
        <v>Mumbai</v>
      </c>
      <c r="J125" s="19" t="str">
        <f>VLOOKUP($C125,location,MATCH(Source!J$7,Location!$A$1:$D$1,0),0)</f>
        <v>Expressway</v>
      </c>
      <c r="K125" s="19" t="str">
        <f>VLOOKUP($C125,location,MATCH(Source!K$7,Location!$A$1:$D$1,0),0)</f>
        <v>Clear</v>
      </c>
      <c r="L125" s="20" t="str">
        <f>VLOOKUP($C125,vehicle,MATCH(L124,Vehicle!A118:E118,0),0)</f>
        <v>Car</v>
      </c>
      <c r="M125" s="20" t="str">
        <f>VLOOKUP($C125,vehicle,MATCH(M$7,Vehicle!$A$1:$E$1,0),0)</f>
        <v>Brake Failure</v>
      </c>
      <c r="N125" s="20" t="str">
        <f>VLOOKUP($C125,vehicle,MATCH(N$7,Vehicle!$A$1:$E$1,0),0)</f>
        <v>Severe</v>
      </c>
      <c r="O125" s="21">
        <f>VLOOKUP($C125,vehicle,MATCH(O$7,Vehicle!$A$1:$E$1,0),0)</f>
        <v>2</v>
      </c>
      <c r="P125" s="21">
        <f>VLOOKUP($C125,driver,MATCH(P$7,Driver!$A$1:$E$1,0),0)</f>
        <v>45</v>
      </c>
      <c r="Q125" s="21" t="str">
        <f>VLOOKUP($C125,driver,MATCH(Q$7,Driver!$A$1:$E$1,0),0)</f>
        <v>Suspended</v>
      </c>
      <c r="R125" s="21">
        <f>VLOOKUP($C125,driver,MATCH(R$7,Driver!$A$1:$E$1,0),0)</f>
        <v>6</v>
      </c>
      <c r="S125" s="21" t="str">
        <f>VLOOKUP($C125,driver,MATCH(S$7,Driver!$A$1:$E$1,0),0)</f>
        <v>Severe</v>
      </c>
      <c r="T125" s="21">
        <f>VLOOKUP($C125,Effects,MATCH(T$7, Effects!$A$1:$E$1, 0),0)</f>
        <v>51</v>
      </c>
      <c r="U125" s="22" t="str">
        <f>VLOOKUP($C125,Effects,MATCH(U$7, Effects!$A$1:$E$1, 0),0)</f>
        <v>Yes</v>
      </c>
      <c r="V125" s="22" t="str">
        <f>VLOOKUP($C125,Effects,MATCH(V$7, Effects!$A$1:$E$1, 0),0)</f>
        <v>Yes</v>
      </c>
      <c r="W125" s="22" t="str">
        <f>VLOOKUP($C125,Effects,MATCH(W$7, Effects!$A$1:$E$1, 0),0)</f>
        <v>License Suspended</v>
      </c>
    </row>
    <row r="126" spans="2:23" s="7" customFormat="1" ht="21" x14ac:dyDescent="0.4">
      <c r="B126" s="19">
        <v>119</v>
      </c>
      <c r="C126" s="19" t="s">
        <v>178</v>
      </c>
      <c r="D126" s="20">
        <f>VLOOKUP($C126, Date, MATCH(Source!D$7, Date!$A$1:$F$1, 0), FALSE)</f>
        <v>45574</v>
      </c>
      <c r="E126" s="40">
        <v>45574</v>
      </c>
      <c r="F126" s="22">
        <f>VLOOKUP($C126, Date, MATCH(Source!F$7, Date!$A$1:$F$1, 0), FALSE)</f>
        <v>5.6736111111111098</v>
      </c>
      <c r="G126" s="19">
        <f>VLOOKUP(Table3[[#This Row],[Accident ID]],Date!$A$2:$I$2001,MATCH(Table3[[#Headers],[Hour]],Date!$A$1:$I$1,0),0)</f>
        <v>16</v>
      </c>
      <c r="H126" s="44" t="str">
        <f>IF(AND(Table3[[#This Row],[Hour]]&gt;=7, Table3[[#This Row],[Hour]]&lt;=10), "Peak", IF(AND(Table3[[#This Row],[Hour]]&gt;=16, Table3[[#This Row],[Hour]]&lt;=19), "Peak", "Off-Peak"))</f>
        <v>Peak</v>
      </c>
      <c r="I126" s="19" t="str">
        <f>VLOOKUP($C126,location,MATCH(Source!I$7,Location!$A$1:$D$1,0),0)</f>
        <v>Chennai</v>
      </c>
      <c r="J126" s="19" t="str">
        <f>VLOOKUP($C126,location,MATCH(Source!J$7,Location!$A$1:$D$1,0),0)</f>
        <v>Rural Road</v>
      </c>
      <c r="K126" s="19" t="str">
        <f>VLOOKUP($C126,location,MATCH(Source!K$7,Location!$A$1:$D$1,0),0)</f>
        <v>Foggy</v>
      </c>
      <c r="L126" s="20" t="str">
        <f>VLOOKUP($C126,vehicle,MATCH(L125,Vehicle!A119:E119,0),0)</f>
        <v>Bike</v>
      </c>
      <c r="M126" s="20" t="str">
        <f>VLOOKUP($C126,vehicle,MATCH(M$7,Vehicle!$A$1:$E$1,0),0)</f>
        <v>Brake Failure</v>
      </c>
      <c r="N126" s="20" t="str">
        <f>VLOOKUP($C126,vehicle,MATCH(N$7,Vehicle!$A$1:$E$1,0),0)</f>
        <v>High</v>
      </c>
      <c r="O126" s="21">
        <f>VLOOKUP($C126,vehicle,MATCH(O$7,Vehicle!$A$1:$E$1,0),0)</f>
        <v>2</v>
      </c>
      <c r="P126" s="21">
        <f>VLOOKUP($C126,driver,MATCH(P$7,Driver!$A$1:$E$1,0),0)</f>
        <v>33</v>
      </c>
      <c r="Q126" s="21" t="str">
        <f>VLOOKUP($C126,driver,MATCH(Q$7,Driver!$A$1:$E$1,0),0)</f>
        <v>Suspended</v>
      </c>
      <c r="R126" s="21">
        <f>VLOOKUP($C126,driver,MATCH(R$7,Driver!$A$1:$E$1,0),0)</f>
        <v>7</v>
      </c>
      <c r="S126" s="21" t="str">
        <f>VLOOKUP($C126,driver,MATCH(S$7,Driver!$A$1:$E$1,0),0)</f>
        <v>Moderate</v>
      </c>
      <c r="T126" s="21">
        <f>VLOOKUP($C126,Effects,MATCH(T$7, Effects!$A$1:$E$1, 0),0)</f>
        <v>14</v>
      </c>
      <c r="U126" s="22" t="str">
        <f>VLOOKUP($C126,Effects,MATCH(U$7, Effects!$A$1:$E$1, 0),0)</f>
        <v>No</v>
      </c>
      <c r="V126" s="22" t="str">
        <f>VLOOKUP($C126,Effects,MATCH(V$7, Effects!$A$1:$E$1, 0),0)</f>
        <v>No</v>
      </c>
      <c r="W126" s="22" t="str">
        <f>VLOOKUP($C126,Effects,MATCH(W$7, Effects!$A$1:$E$1, 0),0)</f>
        <v>Fine Issued</v>
      </c>
    </row>
    <row r="127" spans="2:23" s="7" customFormat="1" ht="21" x14ac:dyDescent="0.4">
      <c r="B127" s="19">
        <v>120</v>
      </c>
      <c r="C127" s="19" t="s">
        <v>179</v>
      </c>
      <c r="D127" s="20">
        <f>VLOOKUP($C127, Date, MATCH(Source!D$7, Date!$A$1:$F$1, 0), FALSE)</f>
        <v>44359</v>
      </c>
      <c r="E127" s="40">
        <v>44359</v>
      </c>
      <c r="F127" s="22">
        <f>VLOOKUP($C127, Date, MATCH(Source!F$7, Date!$A$1:$F$1, 0), FALSE)</f>
        <v>5.7152777777777803</v>
      </c>
      <c r="G127" s="19">
        <f>VLOOKUP(Table3[[#This Row],[Accident ID]],Date!$A$2:$I$2001,MATCH(Table3[[#Headers],[Hour]],Date!$A$1:$I$1,0),0)</f>
        <v>17</v>
      </c>
      <c r="H127" s="44" t="str">
        <f>IF(AND(Table3[[#This Row],[Hour]]&gt;=7, Table3[[#This Row],[Hour]]&lt;=10), "Peak", IF(AND(Table3[[#This Row],[Hour]]&gt;=16, Table3[[#This Row],[Hour]]&lt;=19), "Peak", "Off-Peak"))</f>
        <v>Peak</v>
      </c>
      <c r="I127" s="19" t="str">
        <f>VLOOKUP($C127,location,MATCH(Source!I$7,Location!$A$1:$D$1,0),0)</f>
        <v>Delhi</v>
      </c>
      <c r="J127" s="19" t="str">
        <f>VLOOKUP($C127,location,MATCH(Source!J$7,Location!$A$1:$D$1,0),0)</f>
        <v>Rural Road</v>
      </c>
      <c r="K127" s="19" t="str">
        <f>VLOOKUP($C127,location,MATCH(Source!K$7,Location!$A$1:$D$1,0),0)</f>
        <v>Snowy</v>
      </c>
      <c r="L127" s="20" t="str">
        <f>VLOOKUP($C127,vehicle,MATCH(L126,Vehicle!A120:E120,0),0)</f>
        <v>Auto</v>
      </c>
      <c r="M127" s="20" t="str">
        <f>VLOOKUP($C127,vehicle,MATCH(M$7,Vehicle!$A$1:$E$1,0),0)</f>
        <v>Reckless Driving</v>
      </c>
      <c r="N127" s="20" t="str">
        <f>VLOOKUP($C127,vehicle,MATCH(N$7,Vehicle!$A$1:$E$1,0),0)</f>
        <v>Medium</v>
      </c>
      <c r="O127" s="21">
        <f>VLOOKUP($C127,vehicle,MATCH(O$7,Vehicle!$A$1:$E$1,0),0)</f>
        <v>5</v>
      </c>
      <c r="P127" s="21">
        <f>VLOOKUP($C127,driver,MATCH(P$7,Driver!$A$1:$E$1,0),0)</f>
        <v>48</v>
      </c>
      <c r="Q127" s="21" t="str">
        <f>VLOOKUP($C127,driver,MATCH(Q$7,Driver!$A$1:$E$1,0),0)</f>
        <v>Suspended</v>
      </c>
      <c r="R127" s="21">
        <f>VLOOKUP($C127,driver,MATCH(R$7,Driver!$A$1:$E$1,0),0)</f>
        <v>0</v>
      </c>
      <c r="S127" s="21" t="str">
        <f>VLOOKUP($C127,driver,MATCH(S$7,Driver!$A$1:$E$1,0),0)</f>
        <v>Moderate</v>
      </c>
      <c r="T127" s="21">
        <f>VLOOKUP($C127,Effects,MATCH(T$7, Effects!$A$1:$E$1, 0),0)</f>
        <v>50</v>
      </c>
      <c r="U127" s="22" t="str">
        <f>VLOOKUP($C127,Effects,MATCH(U$7, Effects!$A$1:$E$1, 0),0)</f>
        <v>No</v>
      </c>
      <c r="V127" s="22" t="str">
        <f>VLOOKUP($C127,Effects,MATCH(V$7, Effects!$A$1:$E$1, 0),0)</f>
        <v>Yes</v>
      </c>
      <c r="W127" s="22" t="str">
        <f>VLOOKUP($C127,Effects,MATCH(W$7, Effects!$A$1:$E$1, 0),0)</f>
        <v>License Suspended</v>
      </c>
    </row>
    <row r="128" spans="2:23" s="7" customFormat="1" ht="21" x14ac:dyDescent="0.4">
      <c r="B128" s="19">
        <v>121</v>
      </c>
      <c r="C128" s="19" t="s">
        <v>180</v>
      </c>
      <c r="D128" s="20">
        <f>VLOOKUP($C128, Date, MATCH(Source!D$7, Date!$A$1:$F$1, 0), FALSE)</f>
        <v>44819</v>
      </c>
      <c r="E128" s="40">
        <v>44819</v>
      </c>
      <c r="F128" s="22">
        <f>VLOOKUP($C128, Date, MATCH(Source!F$7, Date!$A$1:$F$1, 0), FALSE)</f>
        <v>5.7569444444444402</v>
      </c>
      <c r="G128" s="19">
        <f>VLOOKUP(Table3[[#This Row],[Accident ID]],Date!$A$2:$I$2001,MATCH(Table3[[#Headers],[Hour]],Date!$A$1:$I$1,0),0)</f>
        <v>18</v>
      </c>
      <c r="H128" s="44" t="str">
        <f>IF(AND(Table3[[#This Row],[Hour]]&gt;=7, Table3[[#This Row],[Hour]]&lt;=10), "Peak", IF(AND(Table3[[#This Row],[Hour]]&gt;=16, Table3[[#This Row],[Hour]]&lt;=19), "Peak", "Off-Peak"))</f>
        <v>Peak</v>
      </c>
      <c r="I128" s="19" t="str">
        <f>VLOOKUP($C128,location,MATCH(Source!I$7,Location!$A$1:$D$1,0),0)</f>
        <v>Bangalore</v>
      </c>
      <c r="J128" s="19" t="str">
        <f>VLOOKUP($C128,location,MATCH(Source!J$7,Location!$A$1:$D$1,0),0)</f>
        <v>City Road</v>
      </c>
      <c r="K128" s="19" t="str">
        <f>VLOOKUP($C128,location,MATCH(Source!K$7,Location!$A$1:$D$1,0),0)</f>
        <v>Snowy</v>
      </c>
      <c r="L128" s="20" t="str">
        <f>VLOOKUP($C128,vehicle,MATCH(L127,Vehicle!A121:E121,0),0)</f>
        <v>Bicycle</v>
      </c>
      <c r="M128" s="20" t="str">
        <f>VLOOKUP($C128,vehicle,MATCH(M$7,Vehicle!$A$1:$E$1,0),0)</f>
        <v>Signal Violation</v>
      </c>
      <c r="N128" s="20" t="str">
        <f>VLOOKUP($C128,vehicle,MATCH(N$7,Vehicle!$A$1:$E$1,0),0)</f>
        <v>Low</v>
      </c>
      <c r="O128" s="21">
        <f>VLOOKUP($C128,vehicle,MATCH(O$7,Vehicle!$A$1:$E$1,0),0)</f>
        <v>5</v>
      </c>
      <c r="P128" s="21">
        <f>VLOOKUP($C128,driver,MATCH(P$7,Driver!$A$1:$E$1,0),0)</f>
        <v>30</v>
      </c>
      <c r="Q128" s="21" t="str">
        <f>VLOOKUP($C128,driver,MATCH(Q$7,Driver!$A$1:$E$1,0),0)</f>
        <v>Suspended</v>
      </c>
      <c r="R128" s="21">
        <f>VLOOKUP($C128,driver,MATCH(R$7,Driver!$A$1:$E$1,0),0)</f>
        <v>4</v>
      </c>
      <c r="S128" s="21" t="str">
        <f>VLOOKUP($C128,driver,MATCH(S$7,Driver!$A$1:$E$1,0),0)</f>
        <v>Moderate</v>
      </c>
      <c r="T128" s="21">
        <f>VLOOKUP($C128,Effects,MATCH(T$7, Effects!$A$1:$E$1, 0),0)</f>
        <v>32</v>
      </c>
      <c r="U128" s="22" t="str">
        <f>VLOOKUP($C128,Effects,MATCH(U$7, Effects!$A$1:$E$1, 0),0)</f>
        <v>No</v>
      </c>
      <c r="V128" s="22" t="str">
        <f>VLOOKUP($C128,Effects,MATCH(V$7, Effects!$A$1:$E$1, 0),0)</f>
        <v>No</v>
      </c>
      <c r="W128" s="22" t="str">
        <f>VLOOKUP($C128,Effects,MATCH(W$7, Effects!$A$1:$E$1, 0),0)</f>
        <v>Fine Issued</v>
      </c>
    </row>
    <row r="129" spans="2:23" s="7" customFormat="1" ht="21" x14ac:dyDescent="0.4">
      <c r="B129" s="19">
        <v>122</v>
      </c>
      <c r="C129" s="19" t="s">
        <v>181</v>
      </c>
      <c r="D129" s="20">
        <f>VLOOKUP($C129, Date, MATCH(Source!D$7, Date!$A$1:$F$1, 0), FALSE)</f>
        <v>44098</v>
      </c>
      <c r="E129" s="40">
        <v>44098</v>
      </c>
      <c r="F129" s="22">
        <f>VLOOKUP($C129, Date, MATCH(Source!F$7, Date!$A$1:$F$1, 0), FALSE)</f>
        <v>5.7986111111111098</v>
      </c>
      <c r="G129" s="19">
        <f>VLOOKUP(Table3[[#This Row],[Accident ID]],Date!$A$2:$I$2001,MATCH(Table3[[#Headers],[Hour]],Date!$A$1:$I$1,0),0)</f>
        <v>19</v>
      </c>
      <c r="H129" s="44" t="str">
        <f>IF(AND(Table3[[#This Row],[Hour]]&gt;=7, Table3[[#This Row],[Hour]]&lt;=10), "Peak", IF(AND(Table3[[#This Row],[Hour]]&gt;=16, Table3[[#This Row],[Hour]]&lt;=19), "Peak", "Off-Peak"))</f>
        <v>Peak</v>
      </c>
      <c r="I129" s="19" t="str">
        <f>VLOOKUP($C129,location,MATCH(Source!I$7,Location!$A$1:$D$1,0),0)</f>
        <v>Pune</v>
      </c>
      <c r="J129" s="19" t="str">
        <f>VLOOKUP($C129,location,MATCH(Source!J$7,Location!$A$1:$D$1,0),0)</f>
        <v>Rural Road</v>
      </c>
      <c r="K129" s="19" t="str">
        <f>VLOOKUP($C129,location,MATCH(Source!K$7,Location!$A$1:$D$1,0),0)</f>
        <v>Foggy</v>
      </c>
      <c r="L129" s="20" t="str">
        <f>VLOOKUP($C129,vehicle,MATCH(L128,Vehicle!A122:E122,0),0)</f>
        <v>Bicycle</v>
      </c>
      <c r="M129" s="20" t="str">
        <f>VLOOKUP($C129,vehicle,MATCH(M$7,Vehicle!$A$1:$E$1,0),0)</f>
        <v>Weather Conditions</v>
      </c>
      <c r="N129" s="20" t="str">
        <f>VLOOKUP($C129,vehicle,MATCH(N$7,Vehicle!$A$1:$E$1,0),0)</f>
        <v>Low</v>
      </c>
      <c r="O129" s="21">
        <f>VLOOKUP($C129,vehicle,MATCH(O$7,Vehicle!$A$1:$E$1,0),0)</f>
        <v>2</v>
      </c>
      <c r="P129" s="21">
        <f>VLOOKUP($C129,driver,MATCH(P$7,Driver!$A$1:$E$1,0),0)</f>
        <v>52</v>
      </c>
      <c r="Q129" s="21" t="str">
        <f>VLOOKUP($C129,driver,MATCH(Q$7,Driver!$A$1:$E$1,0),0)</f>
        <v>Expired</v>
      </c>
      <c r="R129" s="21">
        <f>VLOOKUP($C129,driver,MATCH(R$7,Driver!$A$1:$E$1,0),0)</f>
        <v>4</v>
      </c>
      <c r="S129" s="21" t="str">
        <f>VLOOKUP($C129,driver,MATCH(S$7,Driver!$A$1:$E$1,0),0)</f>
        <v>Fatal</v>
      </c>
      <c r="T129" s="21">
        <f>VLOOKUP($C129,Effects,MATCH(T$7, Effects!$A$1:$E$1, 0),0)</f>
        <v>16</v>
      </c>
      <c r="U129" s="22" t="str">
        <f>VLOOKUP($C129,Effects,MATCH(U$7, Effects!$A$1:$E$1, 0),0)</f>
        <v>Yes</v>
      </c>
      <c r="V129" s="22" t="str">
        <f>VLOOKUP($C129,Effects,MATCH(V$7, Effects!$A$1:$E$1, 0),0)</f>
        <v>No</v>
      </c>
      <c r="W129" s="22" t="str">
        <f>VLOOKUP($C129,Effects,MATCH(W$7, Effects!$A$1:$E$1, 0),0)</f>
        <v>License Suspended</v>
      </c>
    </row>
    <row r="130" spans="2:23" s="7" customFormat="1" ht="21" x14ac:dyDescent="0.4">
      <c r="B130" s="19">
        <v>123</v>
      </c>
      <c r="C130" s="19" t="s">
        <v>182</v>
      </c>
      <c r="D130" s="20">
        <f>VLOOKUP($C130, Date, MATCH(Source!D$7, Date!$A$1:$F$1, 0), FALSE)</f>
        <v>43898</v>
      </c>
      <c r="E130" s="40">
        <v>43898</v>
      </c>
      <c r="F130" s="22">
        <f>VLOOKUP($C130, Date, MATCH(Source!F$7, Date!$A$1:$F$1, 0), FALSE)</f>
        <v>5.8402777777777803</v>
      </c>
      <c r="G130" s="19">
        <f>VLOOKUP(Table3[[#This Row],[Accident ID]],Date!$A$2:$I$2001,MATCH(Table3[[#Headers],[Hour]],Date!$A$1:$I$1,0),0)</f>
        <v>20</v>
      </c>
      <c r="H130" s="44" t="str">
        <f>IF(AND(Table3[[#This Row],[Hour]]&gt;=7, Table3[[#This Row],[Hour]]&lt;=10), "Peak", IF(AND(Table3[[#This Row],[Hour]]&gt;=16, Table3[[#This Row],[Hour]]&lt;=19), "Peak", "Off-Peak"))</f>
        <v>Off-Peak</v>
      </c>
      <c r="I130" s="19" t="str">
        <f>VLOOKUP($C130,location,MATCH(Source!I$7,Location!$A$1:$D$1,0),0)</f>
        <v>Kolkata</v>
      </c>
      <c r="J130" s="19" t="str">
        <f>VLOOKUP($C130,location,MATCH(Source!J$7,Location!$A$1:$D$1,0),0)</f>
        <v>Rural Road</v>
      </c>
      <c r="K130" s="19" t="str">
        <f>VLOOKUP($C130,location,MATCH(Source!K$7,Location!$A$1:$D$1,0),0)</f>
        <v>Rainy</v>
      </c>
      <c r="L130" s="20" t="str">
        <f>VLOOKUP($C130,vehicle,MATCH(L129,Vehicle!A123:E123,0),0)</f>
        <v>Truck</v>
      </c>
      <c r="M130" s="20" t="str">
        <f>VLOOKUP($C130,vehicle,MATCH(M$7,Vehicle!$A$1:$E$1,0),0)</f>
        <v>Over Speeding</v>
      </c>
      <c r="N130" s="20" t="str">
        <f>VLOOKUP($C130,vehicle,MATCH(N$7,Vehicle!$A$1:$E$1,0),0)</f>
        <v>Medium</v>
      </c>
      <c r="O130" s="21">
        <f>VLOOKUP($C130,vehicle,MATCH(O$7,Vehicle!$A$1:$E$1,0),0)</f>
        <v>3</v>
      </c>
      <c r="P130" s="21">
        <f>VLOOKUP($C130,driver,MATCH(P$7,Driver!$A$1:$E$1,0),0)</f>
        <v>49</v>
      </c>
      <c r="Q130" s="21" t="str">
        <f>VLOOKUP($C130,driver,MATCH(Q$7,Driver!$A$1:$E$1,0),0)</f>
        <v>Suspended</v>
      </c>
      <c r="R130" s="21">
        <f>VLOOKUP($C130,driver,MATCH(R$7,Driver!$A$1:$E$1,0),0)</f>
        <v>3</v>
      </c>
      <c r="S130" s="21" t="str">
        <f>VLOOKUP($C130,driver,MATCH(S$7,Driver!$A$1:$E$1,0),0)</f>
        <v>Moderate</v>
      </c>
      <c r="T130" s="21">
        <f>VLOOKUP($C130,Effects,MATCH(T$7, Effects!$A$1:$E$1, 0),0)</f>
        <v>46</v>
      </c>
      <c r="U130" s="22" t="str">
        <f>VLOOKUP($C130,Effects,MATCH(U$7, Effects!$A$1:$E$1, 0),0)</f>
        <v>Yes</v>
      </c>
      <c r="V130" s="22" t="str">
        <f>VLOOKUP($C130,Effects,MATCH(V$7, Effects!$A$1:$E$1, 0),0)</f>
        <v>Yes</v>
      </c>
      <c r="W130" s="22" t="str">
        <f>VLOOKUP($C130,Effects,MATCH(W$7, Effects!$A$1:$E$1, 0),0)</f>
        <v>Fine Issued</v>
      </c>
    </row>
    <row r="131" spans="2:23" s="7" customFormat="1" ht="21" x14ac:dyDescent="0.4">
      <c r="B131" s="19">
        <v>124</v>
      </c>
      <c r="C131" s="19" t="s">
        <v>183</v>
      </c>
      <c r="D131" s="20">
        <f>VLOOKUP($C131, Date, MATCH(Source!D$7, Date!$A$1:$F$1, 0), FALSE)</f>
        <v>44511</v>
      </c>
      <c r="E131" s="40">
        <v>44511</v>
      </c>
      <c r="F131" s="22">
        <f>VLOOKUP($C131, Date, MATCH(Source!F$7, Date!$A$1:$F$1, 0), FALSE)</f>
        <v>5.8819444444444402</v>
      </c>
      <c r="G131" s="19">
        <f>VLOOKUP(Table3[[#This Row],[Accident ID]],Date!$A$2:$I$2001,MATCH(Table3[[#Headers],[Hour]],Date!$A$1:$I$1,0),0)</f>
        <v>21</v>
      </c>
      <c r="H131" s="44" t="str">
        <f>IF(AND(Table3[[#This Row],[Hour]]&gt;=7, Table3[[#This Row],[Hour]]&lt;=10), "Peak", IF(AND(Table3[[#This Row],[Hour]]&gt;=16, Table3[[#This Row],[Hour]]&lt;=19), "Peak", "Off-Peak"))</f>
        <v>Off-Peak</v>
      </c>
      <c r="I131" s="19" t="str">
        <f>VLOOKUP($C131,location,MATCH(Source!I$7,Location!$A$1:$D$1,0),0)</f>
        <v>Pune</v>
      </c>
      <c r="J131" s="19" t="str">
        <f>VLOOKUP($C131,location,MATCH(Source!J$7,Location!$A$1:$D$1,0),0)</f>
        <v>City Road</v>
      </c>
      <c r="K131" s="19" t="str">
        <f>VLOOKUP($C131,location,MATCH(Source!K$7,Location!$A$1:$D$1,0),0)</f>
        <v>Foggy</v>
      </c>
      <c r="L131" s="20" t="str">
        <f>VLOOKUP($C131,vehicle,MATCH(L130,Vehicle!A124:E124,0),0)</f>
        <v>Car</v>
      </c>
      <c r="M131" s="20" t="str">
        <f>VLOOKUP($C131,vehicle,MATCH(M$7,Vehicle!$A$1:$E$1,0),0)</f>
        <v>Pedestrian Crossing</v>
      </c>
      <c r="N131" s="20" t="str">
        <f>VLOOKUP($C131,vehicle,MATCH(N$7,Vehicle!$A$1:$E$1,0),0)</f>
        <v>High</v>
      </c>
      <c r="O131" s="21">
        <f>VLOOKUP($C131,vehicle,MATCH(O$7,Vehicle!$A$1:$E$1,0),0)</f>
        <v>5</v>
      </c>
      <c r="P131" s="21">
        <f>VLOOKUP($C131,driver,MATCH(P$7,Driver!$A$1:$E$1,0),0)</f>
        <v>71</v>
      </c>
      <c r="Q131" s="21" t="str">
        <f>VLOOKUP($C131,driver,MATCH(Q$7,Driver!$A$1:$E$1,0),0)</f>
        <v>Suspended</v>
      </c>
      <c r="R131" s="21">
        <f>VLOOKUP($C131,driver,MATCH(R$7,Driver!$A$1:$E$1,0),0)</f>
        <v>7</v>
      </c>
      <c r="S131" s="21" t="str">
        <f>VLOOKUP($C131,driver,MATCH(S$7,Driver!$A$1:$E$1,0),0)</f>
        <v>Severe</v>
      </c>
      <c r="T131" s="21">
        <f>VLOOKUP($C131,Effects,MATCH(T$7, Effects!$A$1:$E$1, 0),0)</f>
        <v>37</v>
      </c>
      <c r="U131" s="22" t="str">
        <f>VLOOKUP($C131,Effects,MATCH(U$7, Effects!$A$1:$E$1, 0),0)</f>
        <v>No</v>
      </c>
      <c r="V131" s="22" t="str">
        <f>VLOOKUP($C131,Effects,MATCH(V$7, Effects!$A$1:$E$1, 0),0)</f>
        <v>No</v>
      </c>
      <c r="W131" s="22" t="str">
        <f>VLOOKUP($C131,Effects,MATCH(W$7, Effects!$A$1:$E$1, 0),0)</f>
        <v>Arrest Made</v>
      </c>
    </row>
    <row r="132" spans="2:23" s="7" customFormat="1" ht="21" x14ac:dyDescent="0.4">
      <c r="B132" s="19">
        <v>125</v>
      </c>
      <c r="C132" s="23" t="s">
        <v>184</v>
      </c>
      <c r="D132" s="20">
        <f>VLOOKUP($C132, Date, MATCH(Source!D$7, Date!$A$1:$F$1, 0), FALSE)</f>
        <v>44037</v>
      </c>
      <c r="E132" s="40">
        <v>44037</v>
      </c>
      <c r="F132" s="22">
        <f>VLOOKUP($C132, Date, MATCH(Source!F$7, Date!$A$1:$F$1, 0), FALSE)</f>
        <v>5.9236111111111098</v>
      </c>
      <c r="G132" s="19">
        <f>VLOOKUP(Table3[[#This Row],[Accident ID]],Date!$A$2:$I$2001,MATCH(Table3[[#Headers],[Hour]],Date!$A$1:$I$1,0),0)</f>
        <v>22</v>
      </c>
      <c r="H132" s="44" t="str">
        <f>IF(AND(Table3[[#This Row],[Hour]]&gt;=7, Table3[[#This Row],[Hour]]&lt;=10), "Peak", IF(AND(Table3[[#This Row],[Hour]]&gt;=16, Table3[[#This Row],[Hour]]&lt;=19), "Peak", "Off-Peak"))</f>
        <v>Off-Peak</v>
      </c>
      <c r="I132" s="19" t="str">
        <f>VLOOKUP($C132,location,MATCH(Source!I$7,Location!$A$1:$D$1,0),0)</f>
        <v>Delhi</v>
      </c>
      <c r="J132" s="19" t="str">
        <f>VLOOKUP($C132,location,MATCH(Source!J$7,Location!$A$1:$D$1,0),0)</f>
        <v>Highway</v>
      </c>
      <c r="K132" s="19" t="str">
        <f>VLOOKUP($C132,location,MATCH(Source!K$7,Location!$A$1:$D$1,0),0)</f>
        <v>Windy</v>
      </c>
      <c r="L132" s="20" t="str">
        <f>VLOOKUP($C132,vehicle,MATCH(L131,Vehicle!A125:E125,0),0)</f>
        <v>Bicycle</v>
      </c>
      <c r="M132" s="20" t="str">
        <f>VLOOKUP($C132,vehicle,MATCH(M$7,Vehicle!$A$1:$E$1,0),0)</f>
        <v>Over Speeding</v>
      </c>
      <c r="N132" s="20" t="str">
        <f>VLOOKUP($C132,vehicle,MATCH(N$7,Vehicle!$A$1:$E$1,0),0)</f>
        <v>Low</v>
      </c>
      <c r="O132" s="21">
        <f>VLOOKUP($C132,vehicle,MATCH(O$7,Vehicle!$A$1:$E$1,0),0)</f>
        <v>1</v>
      </c>
      <c r="P132" s="21">
        <f>VLOOKUP($C132,driver,MATCH(P$7,Driver!$A$1:$E$1,0),0)</f>
        <v>20</v>
      </c>
      <c r="Q132" s="21" t="str">
        <f>VLOOKUP($C132,driver,MATCH(Q$7,Driver!$A$1:$E$1,0),0)</f>
        <v>Valid</v>
      </c>
      <c r="R132" s="21">
        <f>VLOOKUP($C132,driver,MATCH(R$7,Driver!$A$1:$E$1,0),0)</f>
        <v>10</v>
      </c>
      <c r="S132" s="21" t="str">
        <f>VLOOKUP($C132,driver,MATCH(S$7,Driver!$A$1:$E$1,0),0)</f>
        <v>Minor</v>
      </c>
      <c r="T132" s="21">
        <f>VLOOKUP($C132,Effects,MATCH(T$7, Effects!$A$1:$E$1, 0),0)</f>
        <v>36</v>
      </c>
      <c r="U132" s="22" t="str">
        <f>VLOOKUP($C132,Effects,MATCH(U$7, Effects!$A$1:$E$1, 0),0)</f>
        <v>No</v>
      </c>
      <c r="V132" s="22" t="str">
        <f>VLOOKUP($C132,Effects,MATCH(V$7, Effects!$A$1:$E$1, 0),0)</f>
        <v>No</v>
      </c>
      <c r="W132" s="22" t="str">
        <f>VLOOKUP($C132,Effects,MATCH(W$7, Effects!$A$1:$E$1, 0),0)</f>
        <v>Fine Issued</v>
      </c>
    </row>
    <row r="133" spans="2:23" s="7" customFormat="1" ht="21" x14ac:dyDescent="0.4">
      <c r="B133" s="19">
        <v>126</v>
      </c>
      <c r="C133" s="23" t="s">
        <v>185</v>
      </c>
      <c r="D133" s="20">
        <f>VLOOKUP($C133, Date, MATCH(Source!D$7, Date!$A$1:$F$1, 0), FALSE)</f>
        <v>45404</v>
      </c>
      <c r="E133" s="40">
        <v>45404</v>
      </c>
      <c r="F133" s="22">
        <f>VLOOKUP($C133, Date, MATCH(Source!F$7, Date!$A$1:$F$1, 0), FALSE)</f>
        <v>5.9652777777777803</v>
      </c>
      <c r="G133" s="19">
        <f>VLOOKUP(Table3[[#This Row],[Accident ID]],Date!$A$2:$I$2001,MATCH(Table3[[#Headers],[Hour]],Date!$A$1:$I$1,0),0)</f>
        <v>23</v>
      </c>
      <c r="H133" s="44" t="str">
        <f>IF(AND(Table3[[#This Row],[Hour]]&gt;=7, Table3[[#This Row],[Hour]]&lt;=10), "Peak", IF(AND(Table3[[#This Row],[Hour]]&gt;=16, Table3[[#This Row],[Hour]]&lt;=19), "Peak", "Off-Peak"))</f>
        <v>Off-Peak</v>
      </c>
      <c r="I133" s="19" t="str">
        <f>VLOOKUP($C133,location,MATCH(Source!I$7,Location!$A$1:$D$1,0),0)</f>
        <v>Bangalore</v>
      </c>
      <c r="J133" s="19" t="str">
        <f>VLOOKUP($C133,location,MATCH(Source!J$7,Location!$A$1:$D$1,0),0)</f>
        <v>City Road</v>
      </c>
      <c r="K133" s="19" t="str">
        <f>VLOOKUP($C133,location,MATCH(Source!K$7,Location!$A$1:$D$1,0),0)</f>
        <v>Foggy</v>
      </c>
      <c r="L133" s="20" t="str">
        <f>VLOOKUP($C133,vehicle,MATCH(L132,Vehicle!A126:E126,0),0)</f>
        <v>Car</v>
      </c>
      <c r="M133" s="20" t="str">
        <f>VLOOKUP($C133,vehicle,MATCH(M$7,Vehicle!$A$1:$E$1,0),0)</f>
        <v>Pedestrian Crossing</v>
      </c>
      <c r="N133" s="20" t="str">
        <f>VLOOKUP($C133,vehicle,MATCH(N$7,Vehicle!$A$1:$E$1,0),0)</f>
        <v>High</v>
      </c>
      <c r="O133" s="21">
        <f>VLOOKUP($C133,vehicle,MATCH(O$7,Vehicle!$A$1:$E$1,0),0)</f>
        <v>5</v>
      </c>
      <c r="P133" s="21">
        <f>VLOOKUP($C133,driver,MATCH(P$7,Driver!$A$1:$E$1,0),0)</f>
        <v>45</v>
      </c>
      <c r="Q133" s="21" t="str">
        <f>VLOOKUP($C133,driver,MATCH(Q$7,Driver!$A$1:$E$1,0),0)</f>
        <v>Valid</v>
      </c>
      <c r="R133" s="21">
        <f>VLOOKUP($C133,driver,MATCH(R$7,Driver!$A$1:$E$1,0),0)</f>
        <v>4</v>
      </c>
      <c r="S133" s="21" t="str">
        <f>VLOOKUP($C133,driver,MATCH(S$7,Driver!$A$1:$E$1,0),0)</f>
        <v>Fatal</v>
      </c>
      <c r="T133" s="21">
        <f>VLOOKUP($C133,Effects,MATCH(T$7, Effects!$A$1:$E$1, 0),0)</f>
        <v>50</v>
      </c>
      <c r="U133" s="22" t="str">
        <f>VLOOKUP($C133,Effects,MATCH(U$7, Effects!$A$1:$E$1, 0),0)</f>
        <v>No</v>
      </c>
      <c r="V133" s="22" t="str">
        <f>VLOOKUP($C133,Effects,MATCH(V$7, Effects!$A$1:$E$1, 0),0)</f>
        <v>No</v>
      </c>
      <c r="W133" s="22" t="str">
        <f>VLOOKUP($C133,Effects,MATCH(W$7, Effects!$A$1:$E$1, 0),0)</f>
        <v>Fine Issued</v>
      </c>
    </row>
    <row r="134" spans="2:23" s="7" customFormat="1" ht="21" x14ac:dyDescent="0.4">
      <c r="B134" s="19">
        <v>127</v>
      </c>
      <c r="C134" s="19" t="s">
        <v>186</v>
      </c>
      <c r="D134" s="20">
        <f>VLOOKUP($C134, Date, MATCH(Source!D$7, Date!$A$1:$F$1, 0), FALSE)</f>
        <v>44901</v>
      </c>
      <c r="E134" s="40">
        <v>44901</v>
      </c>
      <c r="F134" s="22">
        <f>VLOOKUP($C134, Date, MATCH(Source!F$7, Date!$A$1:$F$1, 0), FALSE)</f>
        <v>6.0069444444444402</v>
      </c>
      <c r="G134" s="19">
        <f>VLOOKUP(Table3[[#This Row],[Accident ID]],Date!$A$2:$I$2001,MATCH(Table3[[#Headers],[Hour]],Date!$A$1:$I$1,0),0)</f>
        <v>0</v>
      </c>
      <c r="H134" s="44" t="str">
        <f>IF(AND(Table3[[#This Row],[Hour]]&gt;=7, Table3[[#This Row],[Hour]]&lt;=10), "Peak", IF(AND(Table3[[#This Row],[Hour]]&gt;=16, Table3[[#This Row],[Hour]]&lt;=19), "Peak", "Off-Peak"))</f>
        <v>Off-Peak</v>
      </c>
      <c r="I134" s="19" t="str">
        <f>VLOOKUP($C134,location,MATCH(Source!I$7,Location!$A$1:$D$1,0),0)</f>
        <v>Chennai</v>
      </c>
      <c r="J134" s="19" t="str">
        <f>VLOOKUP($C134,location,MATCH(Source!J$7,Location!$A$1:$D$1,0),0)</f>
        <v>City Road</v>
      </c>
      <c r="K134" s="19" t="str">
        <f>VLOOKUP($C134,location,MATCH(Source!K$7,Location!$A$1:$D$1,0),0)</f>
        <v>Snowy</v>
      </c>
      <c r="L134" s="20" t="str">
        <f>VLOOKUP($C134,vehicle,MATCH(L133,Vehicle!A127:E127,0),0)</f>
        <v>Auto</v>
      </c>
      <c r="M134" s="20" t="str">
        <f>VLOOKUP($C134,vehicle,MATCH(M$7,Vehicle!$A$1:$E$1,0),0)</f>
        <v>Pedestrian Crossing</v>
      </c>
      <c r="N134" s="20" t="str">
        <f>VLOOKUP($C134,vehicle,MATCH(N$7,Vehicle!$A$1:$E$1,0),0)</f>
        <v>Low</v>
      </c>
      <c r="O134" s="21">
        <f>VLOOKUP($C134,vehicle,MATCH(O$7,Vehicle!$A$1:$E$1,0),0)</f>
        <v>3</v>
      </c>
      <c r="P134" s="21">
        <f>VLOOKUP($C134,driver,MATCH(P$7,Driver!$A$1:$E$1,0),0)</f>
        <v>49</v>
      </c>
      <c r="Q134" s="21" t="str">
        <f>VLOOKUP($C134,driver,MATCH(Q$7,Driver!$A$1:$E$1,0),0)</f>
        <v>Expired</v>
      </c>
      <c r="R134" s="21">
        <f>VLOOKUP($C134,driver,MATCH(R$7,Driver!$A$1:$E$1,0),0)</f>
        <v>10</v>
      </c>
      <c r="S134" s="21" t="str">
        <f>VLOOKUP($C134,driver,MATCH(S$7,Driver!$A$1:$E$1,0),0)</f>
        <v>Moderate</v>
      </c>
      <c r="T134" s="21">
        <f>VLOOKUP($C134,Effects,MATCH(T$7, Effects!$A$1:$E$1, 0),0)</f>
        <v>29</v>
      </c>
      <c r="U134" s="22" t="str">
        <f>VLOOKUP($C134,Effects,MATCH(U$7, Effects!$A$1:$E$1, 0),0)</f>
        <v>Yes</v>
      </c>
      <c r="V134" s="22" t="str">
        <f>VLOOKUP($C134,Effects,MATCH(V$7, Effects!$A$1:$E$1, 0),0)</f>
        <v>No</v>
      </c>
      <c r="W134" s="22" t="str">
        <f>VLOOKUP($C134,Effects,MATCH(W$7, Effects!$A$1:$E$1, 0),0)</f>
        <v>Fine Issued</v>
      </c>
    </row>
    <row r="135" spans="2:23" s="7" customFormat="1" ht="21" x14ac:dyDescent="0.4">
      <c r="B135" s="19">
        <v>128</v>
      </c>
      <c r="C135" s="19" t="s">
        <v>187</v>
      </c>
      <c r="D135" s="20">
        <f>VLOOKUP($C135, Date, MATCH(Source!D$7, Date!$A$1:$F$1, 0), FALSE)</f>
        <v>45157</v>
      </c>
      <c r="E135" s="40">
        <v>45157</v>
      </c>
      <c r="F135" s="22">
        <f>VLOOKUP($C135, Date, MATCH(Source!F$7, Date!$A$1:$F$1, 0), FALSE)</f>
        <v>6.0486111111111098</v>
      </c>
      <c r="G135" s="19">
        <f>VLOOKUP(Table3[[#This Row],[Accident ID]],Date!$A$2:$I$2001,MATCH(Table3[[#Headers],[Hour]],Date!$A$1:$I$1,0),0)</f>
        <v>1</v>
      </c>
      <c r="H135" s="44" t="str">
        <f>IF(AND(Table3[[#This Row],[Hour]]&gt;=7, Table3[[#This Row],[Hour]]&lt;=10), "Peak", IF(AND(Table3[[#This Row],[Hour]]&gt;=16, Table3[[#This Row],[Hour]]&lt;=19), "Peak", "Off-Peak"))</f>
        <v>Off-Peak</v>
      </c>
      <c r="I135" s="19" t="str">
        <f>VLOOKUP($C135,location,MATCH(Source!I$7,Location!$A$1:$D$1,0),0)</f>
        <v>Kolkata</v>
      </c>
      <c r="J135" s="19" t="str">
        <f>VLOOKUP($C135,location,MATCH(Source!J$7,Location!$A$1:$D$1,0),0)</f>
        <v>Highway</v>
      </c>
      <c r="K135" s="19" t="str">
        <f>VLOOKUP($C135,location,MATCH(Source!K$7,Location!$A$1:$D$1,0),0)</f>
        <v>Snowy</v>
      </c>
      <c r="L135" s="20" t="str">
        <f>VLOOKUP($C135,vehicle,MATCH(L134,Vehicle!A128:E128,0),0)</f>
        <v>Truck</v>
      </c>
      <c r="M135" s="20" t="str">
        <f>VLOOKUP($C135,vehicle,MATCH(M$7,Vehicle!$A$1:$E$1,0),0)</f>
        <v>Weather Conditions</v>
      </c>
      <c r="N135" s="20" t="str">
        <f>VLOOKUP($C135,vehicle,MATCH(N$7,Vehicle!$A$1:$E$1,0),0)</f>
        <v>High</v>
      </c>
      <c r="O135" s="21">
        <f>VLOOKUP($C135,vehicle,MATCH(O$7,Vehicle!$A$1:$E$1,0),0)</f>
        <v>3</v>
      </c>
      <c r="P135" s="21">
        <f>VLOOKUP($C135,driver,MATCH(P$7,Driver!$A$1:$E$1,0),0)</f>
        <v>22</v>
      </c>
      <c r="Q135" s="21" t="str">
        <f>VLOOKUP($C135,driver,MATCH(Q$7,Driver!$A$1:$E$1,0),0)</f>
        <v>Suspended</v>
      </c>
      <c r="R135" s="21">
        <f>VLOOKUP($C135,driver,MATCH(R$7,Driver!$A$1:$E$1,0),0)</f>
        <v>2</v>
      </c>
      <c r="S135" s="21" t="str">
        <f>VLOOKUP($C135,driver,MATCH(S$7,Driver!$A$1:$E$1,0),0)</f>
        <v>Severe</v>
      </c>
      <c r="T135" s="21">
        <f>VLOOKUP($C135,Effects,MATCH(T$7, Effects!$A$1:$E$1, 0),0)</f>
        <v>16</v>
      </c>
      <c r="U135" s="22" t="str">
        <f>VLOOKUP($C135,Effects,MATCH(U$7, Effects!$A$1:$E$1, 0),0)</f>
        <v>Yes</v>
      </c>
      <c r="V135" s="22" t="str">
        <f>VLOOKUP($C135,Effects,MATCH(V$7, Effects!$A$1:$E$1, 0),0)</f>
        <v>Yes</v>
      </c>
      <c r="W135" s="22" t="str">
        <f>VLOOKUP($C135,Effects,MATCH(W$7, Effects!$A$1:$E$1, 0),0)</f>
        <v>Fine Issued</v>
      </c>
    </row>
    <row r="136" spans="2:23" s="7" customFormat="1" ht="21" x14ac:dyDescent="0.4">
      <c r="B136" s="19">
        <v>129</v>
      </c>
      <c r="C136" s="19" t="s">
        <v>188</v>
      </c>
      <c r="D136" s="20">
        <f>VLOOKUP($C136, Date, MATCH(Source!D$7, Date!$A$1:$F$1, 0), FALSE)</f>
        <v>44763</v>
      </c>
      <c r="E136" s="40">
        <v>44763</v>
      </c>
      <c r="F136" s="22">
        <f>VLOOKUP($C136, Date, MATCH(Source!F$7, Date!$A$1:$F$1, 0), FALSE)</f>
        <v>6.0902777777777803</v>
      </c>
      <c r="G136" s="19">
        <f>VLOOKUP(Table3[[#This Row],[Accident ID]],Date!$A$2:$I$2001,MATCH(Table3[[#Headers],[Hour]],Date!$A$1:$I$1,0),0)</f>
        <v>2</v>
      </c>
      <c r="H136" s="44" t="str">
        <f>IF(AND(Table3[[#This Row],[Hour]]&gt;=7, Table3[[#This Row],[Hour]]&lt;=10), "Peak", IF(AND(Table3[[#This Row],[Hour]]&gt;=16, Table3[[#This Row],[Hour]]&lt;=19), "Peak", "Off-Peak"))</f>
        <v>Off-Peak</v>
      </c>
      <c r="I136" s="19" t="str">
        <f>VLOOKUP($C136,location,MATCH(Source!I$7,Location!$A$1:$D$1,0),0)</f>
        <v>Delhi</v>
      </c>
      <c r="J136" s="19" t="str">
        <f>VLOOKUP($C136,location,MATCH(Source!J$7,Location!$A$1:$D$1,0),0)</f>
        <v>Highway</v>
      </c>
      <c r="K136" s="19" t="str">
        <f>VLOOKUP($C136,location,MATCH(Source!K$7,Location!$A$1:$D$1,0),0)</f>
        <v>Foggy</v>
      </c>
      <c r="L136" s="20" t="str">
        <f>VLOOKUP($C136,vehicle,MATCH(L135,Vehicle!A129:E129,0),0)</f>
        <v>Bicycle</v>
      </c>
      <c r="M136" s="20" t="str">
        <f>VLOOKUP($C136,vehicle,MATCH(M$7,Vehicle!$A$1:$E$1,0),0)</f>
        <v>Brake Failure</v>
      </c>
      <c r="N136" s="20" t="str">
        <f>VLOOKUP($C136,vehicle,MATCH(N$7,Vehicle!$A$1:$E$1,0),0)</f>
        <v>High</v>
      </c>
      <c r="O136" s="21">
        <f>VLOOKUP($C136,vehicle,MATCH(O$7,Vehicle!$A$1:$E$1,0),0)</f>
        <v>5</v>
      </c>
      <c r="P136" s="21">
        <f>VLOOKUP($C136,driver,MATCH(P$7,Driver!$A$1:$E$1,0),0)</f>
        <v>35</v>
      </c>
      <c r="Q136" s="21" t="str">
        <f>VLOOKUP($C136,driver,MATCH(Q$7,Driver!$A$1:$E$1,0),0)</f>
        <v>Suspended</v>
      </c>
      <c r="R136" s="21">
        <f>VLOOKUP($C136,driver,MATCH(R$7,Driver!$A$1:$E$1,0),0)</f>
        <v>8</v>
      </c>
      <c r="S136" s="21" t="str">
        <f>VLOOKUP($C136,driver,MATCH(S$7,Driver!$A$1:$E$1,0),0)</f>
        <v>Minor</v>
      </c>
      <c r="T136" s="21">
        <f>VLOOKUP($C136,Effects,MATCH(T$7, Effects!$A$1:$E$1, 0),0)</f>
        <v>49</v>
      </c>
      <c r="U136" s="22" t="str">
        <f>VLOOKUP($C136,Effects,MATCH(U$7, Effects!$A$1:$E$1, 0),0)</f>
        <v>No</v>
      </c>
      <c r="V136" s="22" t="str">
        <f>VLOOKUP($C136,Effects,MATCH(V$7, Effects!$A$1:$E$1, 0),0)</f>
        <v>No</v>
      </c>
      <c r="W136" s="22" t="str">
        <f>VLOOKUP($C136,Effects,MATCH(W$7, Effects!$A$1:$E$1, 0),0)</f>
        <v>None</v>
      </c>
    </row>
    <row r="137" spans="2:23" s="7" customFormat="1" ht="21" x14ac:dyDescent="0.4">
      <c r="B137" s="19">
        <v>130</v>
      </c>
      <c r="C137" s="19" t="s">
        <v>189</v>
      </c>
      <c r="D137" s="20">
        <f>VLOOKUP($C137, Date, MATCH(Source!D$7, Date!$A$1:$F$1, 0), FALSE)</f>
        <v>44771</v>
      </c>
      <c r="E137" s="40">
        <v>44771</v>
      </c>
      <c r="F137" s="22">
        <f>VLOOKUP($C137, Date, MATCH(Source!F$7, Date!$A$1:$F$1, 0), FALSE)</f>
        <v>6.1319444444444402</v>
      </c>
      <c r="G137" s="19">
        <f>VLOOKUP(Table3[[#This Row],[Accident ID]],Date!$A$2:$I$2001,MATCH(Table3[[#Headers],[Hour]],Date!$A$1:$I$1,0),0)</f>
        <v>3</v>
      </c>
      <c r="H137" s="44" t="str">
        <f>IF(AND(Table3[[#This Row],[Hour]]&gt;=7, Table3[[#This Row],[Hour]]&lt;=10), "Peak", IF(AND(Table3[[#This Row],[Hour]]&gt;=16, Table3[[#This Row],[Hour]]&lt;=19), "Peak", "Off-Peak"))</f>
        <v>Off-Peak</v>
      </c>
      <c r="I137" s="19" t="str">
        <f>VLOOKUP($C137,location,MATCH(Source!I$7,Location!$A$1:$D$1,0),0)</f>
        <v>Mumbai</v>
      </c>
      <c r="J137" s="19" t="str">
        <f>VLOOKUP($C137,location,MATCH(Source!J$7,Location!$A$1:$D$1,0),0)</f>
        <v>City Road</v>
      </c>
      <c r="K137" s="19" t="str">
        <f>VLOOKUP($C137,location,MATCH(Source!K$7,Location!$A$1:$D$1,0),0)</f>
        <v>Clear</v>
      </c>
      <c r="L137" s="20" t="str">
        <f>VLOOKUP($C137,vehicle,MATCH(L136,Vehicle!A130:E130,0),0)</f>
        <v>Auto</v>
      </c>
      <c r="M137" s="20" t="str">
        <f>VLOOKUP($C137,vehicle,MATCH(M$7,Vehicle!$A$1:$E$1,0),0)</f>
        <v>Brake Failure</v>
      </c>
      <c r="N137" s="20" t="str">
        <f>VLOOKUP($C137,vehicle,MATCH(N$7,Vehicle!$A$1:$E$1,0),0)</f>
        <v>High</v>
      </c>
      <c r="O137" s="21">
        <f>VLOOKUP($C137,vehicle,MATCH(O$7,Vehicle!$A$1:$E$1,0),0)</f>
        <v>4</v>
      </c>
      <c r="P137" s="21">
        <f>VLOOKUP($C137,driver,MATCH(P$7,Driver!$A$1:$E$1,0),0)</f>
        <v>58</v>
      </c>
      <c r="Q137" s="21" t="str">
        <f>VLOOKUP($C137,driver,MATCH(Q$7,Driver!$A$1:$E$1,0),0)</f>
        <v>Suspended</v>
      </c>
      <c r="R137" s="21">
        <f>VLOOKUP($C137,driver,MATCH(R$7,Driver!$A$1:$E$1,0),0)</f>
        <v>5</v>
      </c>
      <c r="S137" s="21" t="str">
        <f>VLOOKUP($C137,driver,MATCH(S$7,Driver!$A$1:$E$1,0),0)</f>
        <v>Fatal</v>
      </c>
      <c r="T137" s="21">
        <f>VLOOKUP($C137,Effects,MATCH(T$7, Effects!$A$1:$E$1, 0),0)</f>
        <v>19</v>
      </c>
      <c r="U137" s="22" t="str">
        <f>VLOOKUP($C137,Effects,MATCH(U$7, Effects!$A$1:$E$1, 0),0)</f>
        <v>No</v>
      </c>
      <c r="V137" s="22" t="str">
        <f>VLOOKUP($C137,Effects,MATCH(V$7, Effects!$A$1:$E$1, 0),0)</f>
        <v>Yes</v>
      </c>
      <c r="W137" s="22" t="str">
        <f>VLOOKUP($C137,Effects,MATCH(W$7, Effects!$A$1:$E$1, 0),0)</f>
        <v>Arrest Made</v>
      </c>
    </row>
    <row r="138" spans="2:23" s="7" customFormat="1" ht="21" x14ac:dyDescent="0.4">
      <c r="B138" s="19">
        <v>131</v>
      </c>
      <c r="C138" s="19" t="s">
        <v>190</v>
      </c>
      <c r="D138" s="20">
        <f>VLOOKUP($C138, Date, MATCH(Source!D$7, Date!$A$1:$F$1, 0), FALSE)</f>
        <v>44080</v>
      </c>
      <c r="E138" s="40">
        <v>44080</v>
      </c>
      <c r="F138" s="22">
        <f>VLOOKUP($C138, Date, MATCH(Source!F$7, Date!$A$1:$F$1, 0), FALSE)</f>
        <v>6.1736111111111098</v>
      </c>
      <c r="G138" s="19">
        <f>VLOOKUP(Table3[[#This Row],[Accident ID]],Date!$A$2:$I$2001,MATCH(Table3[[#Headers],[Hour]],Date!$A$1:$I$1,0),0)</f>
        <v>4</v>
      </c>
      <c r="H138" s="44" t="str">
        <f>IF(AND(Table3[[#This Row],[Hour]]&gt;=7, Table3[[#This Row],[Hour]]&lt;=10), "Peak", IF(AND(Table3[[#This Row],[Hour]]&gt;=16, Table3[[#This Row],[Hour]]&lt;=19), "Peak", "Off-Peak"))</f>
        <v>Off-Peak</v>
      </c>
      <c r="I138" s="19" t="str">
        <f>VLOOKUP($C138,location,MATCH(Source!I$7,Location!$A$1:$D$1,0),0)</f>
        <v>Ahmedabad</v>
      </c>
      <c r="J138" s="19" t="str">
        <f>VLOOKUP($C138,location,MATCH(Source!J$7,Location!$A$1:$D$1,0),0)</f>
        <v>Expressway</v>
      </c>
      <c r="K138" s="19" t="str">
        <f>VLOOKUP($C138,location,MATCH(Source!K$7,Location!$A$1:$D$1,0),0)</f>
        <v>Windy</v>
      </c>
      <c r="L138" s="20" t="str">
        <f>VLOOKUP($C138,vehicle,MATCH(L137,Vehicle!A131:E131,0),0)</f>
        <v>Car</v>
      </c>
      <c r="M138" s="20" t="str">
        <f>VLOOKUP($C138,vehicle,MATCH(M$7,Vehicle!$A$1:$E$1,0),0)</f>
        <v>Weather Conditions</v>
      </c>
      <c r="N138" s="20" t="str">
        <f>VLOOKUP($C138,vehicle,MATCH(N$7,Vehicle!$A$1:$E$1,0),0)</f>
        <v>Severe</v>
      </c>
      <c r="O138" s="21">
        <f>VLOOKUP($C138,vehicle,MATCH(O$7,Vehicle!$A$1:$E$1,0),0)</f>
        <v>1</v>
      </c>
      <c r="P138" s="21">
        <f>VLOOKUP($C138,driver,MATCH(P$7,Driver!$A$1:$E$1,0),0)</f>
        <v>21</v>
      </c>
      <c r="Q138" s="21" t="str">
        <f>VLOOKUP($C138,driver,MATCH(Q$7,Driver!$A$1:$E$1,0),0)</f>
        <v>Suspended</v>
      </c>
      <c r="R138" s="21">
        <f>VLOOKUP($C138,driver,MATCH(R$7,Driver!$A$1:$E$1,0),0)</f>
        <v>4</v>
      </c>
      <c r="S138" s="21" t="str">
        <f>VLOOKUP($C138,driver,MATCH(S$7,Driver!$A$1:$E$1,0),0)</f>
        <v>Minor</v>
      </c>
      <c r="T138" s="21">
        <f>VLOOKUP($C138,Effects,MATCH(T$7, Effects!$A$1:$E$1, 0),0)</f>
        <v>52</v>
      </c>
      <c r="U138" s="22" t="str">
        <f>VLOOKUP($C138,Effects,MATCH(U$7, Effects!$A$1:$E$1, 0),0)</f>
        <v>Yes</v>
      </c>
      <c r="V138" s="22" t="str">
        <f>VLOOKUP($C138,Effects,MATCH(V$7, Effects!$A$1:$E$1, 0),0)</f>
        <v>No</v>
      </c>
      <c r="W138" s="22" t="str">
        <f>VLOOKUP($C138,Effects,MATCH(W$7, Effects!$A$1:$E$1, 0),0)</f>
        <v>None</v>
      </c>
    </row>
    <row r="139" spans="2:23" s="7" customFormat="1" ht="21" x14ac:dyDescent="0.4">
      <c r="B139" s="19">
        <v>132</v>
      </c>
      <c r="C139" s="19" t="s">
        <v>191</v>
      </c>
      <c r="D139" s="20">
        <f>VLOOKUP($C139, Date, MATCH(Source!D$7, Date!$A$1:$F$1, 0), FALSE)</f>
        <v>44480</v>
      </c>
      <c r="E139" s="40">
        <v>44480</v>
      </c>
      <c r="F139" s="22">
        <f>VLOOKUP($C139, Date, MATCH(Source!F$7, Date!$A$1:$F$1, 0), FALSE)</f>
        <v>6.2152777777777803</v>
      </c>
      <c r="G139" s="19">
        <f>VLOOKUP(Table3[[#This Row],[Accident ID]],Date!$A$2:$I$2001,MATCH(Table3[[#Headers],[Hour]],Date!$A$1:$I$1,0),0)</f>
        <v>5</v>
      </c>
      <c r="H139" s="44" t="str">
        <f>IF(AND(Table3[[#This Row],[Hour]]&gt;=7, Table3[[#This Row],[Hour]]&lt;=10), "Peak", IF(AND(Table3[[#This Row],[Hour]]&gt;=16, Table3[[#This Row],[Hour]]&lt;=19), "Peak", "Off-Peak"))</f>
        <v>Off-Peak</v>
      </c>
      <c r="I139" s="19" t="str">
        <f>VLOOKUP($C139,location,MATCH(Source!I$7,Location!$A$1:$D$1,0),0)</f>
        <v>Mumbai</v>
      </c>
      <c r="J139" s="19" t="str">
        <f>VLOOKUP($C139,location,MATCH(Source!J$7,Location!$A$1:$D$1,0),0)</f>
        <v>Residential Area</v>
      </c>
      <c r="K139" s="19" t="str">
        <f>VLOOKUP($C139,location,MATCH(Source!K$7,Location!$A$1:$D$1,0),0)</f>
        <v>Windy</v>
      </c>
      <c r="L139" s="20" t="str">
        <f>VLOOKUP($C139,vehicle,MATCH(L138,Vehicle!A132:E132,0),0)</f>
        <v>Car</v>
      </c>
      <c r="M139" s="20" t="str">
        <f>VLOOKUP($C139,vehicle,MATCH(M$7,Vehicle!$A$1:$E$1,0),0)</f>
        <v>Weather Conditions</v>
      </c>
      <c r="N139" s="20" t="str">
        <f>VLOOKUP($C139,vehicle,MATCH(N$7,Vehicle!$A$1:$E$1,0),0)</f>
        <v>Medium</v>
      </c>
      <c r="O139" s="21">
        <f>VLOOKUP($C139,vehicle,MATCH(O$7,Vehicle!$A$1:$E$1,0),0)</f>
        <v>4</v>
      </c>
      <c r="P139" s="21">
        <f>VLOOKUP($C139,driver,MATCH(P$7,Driver!$A$1:$E$1,0),0)</f>
        <v>38</v>
      </c>
      <c r="Q139" s="21" t="str">
        <f>VLOOKUP($C139,driver,MATCH(Q$7,Driver!$A$1:$E$1,0),0)</f>
        <v>Valid</v>
      </c>
      <c r="R139" s="21">
        <f>VLOOKUP($C139,driver,MATCH(R$7,Driver!$A$1:$E$1,0),0)</f>
        <v>1</v>
      </c>
      <c r="S139" s="21" t="str">
        <f>VLOOKUP($C139,driver,MATCH(S$7,Driver!$A$1:$E$1,0),0)</f>
        <v>Fatal</v>
      </c>
      <c r="T139" s="21">
        <f>VLOOKUP($C139,Effects,MATCH(T$7, Effects!$A$1:$E$1, 0),0)</f>
        <v>43</v>
      </c>
      <c r="U139" s="22" t="str">
        <f>VLOOKUP($C139,Effects,MATCH(U$7, Effects!$A$1:$E$1, 0),0)</f>
        <v>Yes</v>
      </c>
      <c r="V139" s="22" t="str">
        <f>VLOOKUP($C139,Effects,MATCH(V$7, Effects!$A$1:$E$1, 0),0)</f>
        <v>Yes</v>
      </c>
      <c r="W139" s="22" t="str">
        <f>VLOOKUP($C139,Effects,MATCH(W$7, Effects!$A$1:$E$1, 0),0)</f>
        <v>None</v>
      </c>
    </row>
    <row r="140" spans="2:23" s="7" customFormat="1" ht="21" x14ac:dyDescent="0.4">
      <c r="B140" s="19">
        <v>133</v>
      </c>
      <c r="C140" s="19" t="s">
        <v>192</v>
      </c>
      <c r="D140" s="20">
        <f>VLOOKUP($C140, Date, MATCH(Source!D$7, Date!$A$1:$F$1, 0), FALSE)</f>
        <v>43922</v>
      </c>
      <c r="E140" s="40">
        <v>43922</v>
      </c>
      <c r="F140" s="22">
        <f>VLOOKUP($C140, Date, MATCH(Source!F$7, Date!$A$1:$F$1, 0), FALSE)</f>
        <v>6.2569444444444402</v>
      </c>
      <c r="G140" s="19">
        <f>VLOOKUP(Table3[[#This Row],[Accident ID]],Date!$A$2:$I$2001,MATCH(Table3[[#Headers],[Hour]],Date!$A$1:$I$1,0),0)</f>
        <v>6</v>
      </c>
      <c r="H140" s="44" t="str">
        <f>IF(AND(Table3[[#This Row],[Hour]]&gt;=7, Table3[[#This Row],[Hour]]&lt;=10), "Peak", IF(AND(Table3[[#This Row],[Hour]]&gt;=16, Table3[[#This Row],[Hour]]&lt;=19), "Peak", "Off-Peak"))</f>
        <v>Off-Peak</v>
      </c>
      <c r="I140" s="19" t="str">
        <f>VLOOKUP($C140,location,MATCH(Source!I$7,Location!$A$1:$D$1,0),0)</f>
        <v>Ahmedabad</v>
      </c>
      <c r="J140" s="19" t="str">
        <f>VLOOKUP($C140,location,MATCH(Source!J$7,Location!$A$1:$D$1,0),0)</f>
        <v>Residential Area</v>
      </c>
      <c r="K140" s="19" t="str">
        <f>VLOOKUP($C140,location,MATCH(Source!K$7,Location!$A$1:$D$1,0),0)</f>
        <v>Windy</v>
      </c>
      <c r="L140" s="20" t="str">
        <f>VLOOKUP($C140,vehicle,MATCH(L139,Vehicle!A133:E133,0),0)</f>
        <v>Car</v>
      </c>
      <c r="M140" s="20" t="str">
        <f>VLOOKUP($C140,vehicle,MATCH(M$7,Vehicle!$A$1:$E$1,0),0)</f>
        <v>Brake Failure</v>
      </c>
      <c r="N140" s="20" t="str">
        <f>VLOOKUP($C140,vehicle,MATCH(N$7,Vehicle!$A$1:$E$1,0),0)</f>
        <v>High</v>
      </c>
      <c r="O140" s="21">
        <f>VLOOKUP($C140,vehicle,MATCH(O$7,Vehicle!$A$1:$E$1,0),0)</f>
        <v>5</v>
      </c>
      <c r="P140" s="21">
        <f>VLOOKUP($C140,driver,MATCH(P$7,Driver!$A$1:$E$1,0),0)</f>
        <v>25</v>
      </c>
      <c r="Q140" s="21" t="str">
        <f>VLOOKUP($C140,driver,MATCH(Q$7,Driver!$A$1:$E$1,0),0)</f>
        <v>Valid</v>
      </c>
      <c r="R140" s="21">
        <f>VLOOKUP($C140,driver,MATCH(R$7,Driver!$A$1:$E$1,0),0)</f>
        <v>1</v>
      </c>
      <c r="S140" s="21" t="str">
        <f>VLOOKUP($C140,driver,MATCH(S$7,Driver!$A$1:$E$1,0),0)</f>
        <v>Moderate</v>
      </c>
      <c r="T140" s="21">
        <f>VLOOKUP($C140,Effects,MATCH(T$7, Effects!$A$1:$E$1, 0),0)</f>
        <v>45</v>
      </c>
      <c r="U140" s="22" t="str">
        <f>VLOOKUP($C140,Effects,MATCH(U$7, Effects!$A$1:$E$1, 0),0)</f>
        <v>No</v>
      </c>
      <c r="V140" s="22" t="str">
        <f>VLOOKUP($C140,Effects,MATCH(V$7, Effects!$A$1:$E$1, 0),0)</f>
        <v>Yes</v>
      </c>
      <c r="W140" s="22" t="str">
        <f>VLOOKUP($C140,Effects,MATCH(W$7, Effects!$A$1:$E$1, 0),0)</f>
        <v>Arrest Made</v>
      </c>
    </row>
    <row r="141" spans="2:23" s="7" customFormat="1" ht="21" x14ac:dyDescent="0.4">
      <c r="B141" s="19">
        <v>134</v>
      </c>
      <c r="C141" s="19" t="s">
        <v>193</v>
      </c>
      <c r="D141" s="20">
        <f>VLOOKUP($C141, Date, MATCH(Source!D$7, Date!$A$1:$F$1, 0), FALSE)</f>
        <v>43934</v>
      </c>
      <c r="E141" s="40">
        <v>43934</v>
      </c>
      <c r="F141" s="22">
        <f>VLOOKUP($C141, Date, MATCH(Source!F$7, Date!$A$1:$F$1, 0), FALSE)</f>
        <v>6.2986111111111098</v>
      </c>
      <c r="G141" s="19">
        <f>VLOOKUP(Table3[[#This Row],[Accident ID]],Date!$A$2:$I$2001,MATCH(Table3[[#Headers],[Hour]],Date!$A$1:$I$1,0),0)</f>
        <v>7</v>
      </c>
      <c r="H141" s="44" t="str">
        <f>IF(AND(Table3[[#This Row],[Hour]]&gt;=7, Table3[[#This Row],[Hour]]&lt;=10), "Peak", IF(AND(Table3[[#This Row],[Hour]]&gt;=16, Table3[[#This Row],[Hour]]&lt;=19), "Peak", "Off-Peak"))</f>
        <v>Peak</v>
      </c>
      <c r="I141" s="19" t="str">
        <f>VLOOKUP($C141,location,MATCH(Source!I$7,Location!$A$1:$D$1,0),0)</f>
        <v>Kolkata</v>
      </c>
      <c r="J141" s="19" t="str">
        <f>VLOOKUP($C141,location,MATCH(Source!J$7,Location!$A$1:$D$1,0),0)</f>
        <v>Rural Road</v>
      </c>
      <c r="K141" s="19" t="str">
        <f>VLOOKUP($C141,location,MATCH(Source!K$7,Location!$A$1:$D$1,0),0)</f>
        <v>Clear</v>
      </c>
      <c r="L141" s="20" t="str">
        <f>VLOOKUP($C141,vehicle,MATCH(L140,Vehicle!A134:E134,0),0)</f>
        <v>Bus</v>
      </c>
      <c r="M141" s="20" t="str">
        <f>VLOOKUP($C141,vehicle,MATCH(M$7,Vehicle!$A$1:$E$1,0),0)</f>
        <v>Weather Conditions</v>
      </c>
      <c r="N141" s="20" t="str">
        <f>VLOOKUP($C141,vehicle,MATCH(N$7,Vehicle!$A$1:$E$1,0),0)</f>
        <v>High</v>
      </c>
      <c r="O141" s="21">
        <f>VLOOKUP($C141,vehicle,MATCH(O$7,Vehicle!$A$1:$E$1,0),0)</f>
        <v>1</v>
      </c>
      <c r="P141" s="21">
        <f>VLOOKUP($C141,driver,MATCH(P$7,Driver!$A$1:$E$1,0),0)</f>
        <v>45</v>
      </c>
      <c r="Q141" s="21" t="str">
        <f>VLOOKUP($C141,driver,MATCH(Q$7,Driver!$A$1:$E$1,0),0)</f>
        <v>Valid</v>
      </c>
      <c r="R141" s="21">
        <f>VLOOKUP($C141,driver,MATCH(R$7,Driver!$A$1:$E$1,0),0)</f>
        <v>1</v>
      </c>
      <c r="S141" s="21" t="str">
        <f>VLOOKUP($C141,driver,MATCH(S$7,Driver!$A$1:$E$1,0),0)</f>
        <v>Minor</v>
      </c>
      <c r="T141" s="21">
        <f>VLOOKUP($C141,Effects,MATCH(T$7, Effects!$A$1:$E$1, 0),0)</f>
        <v>44</v>
      </c>
      <c r="U141" s="22" t="str">
        <f>VLOOKUP($C141,Effects,MATCH(U$7, Effects!$A$1:$E$1, 0),0)</f>
        <v>No</v>
      </c>
      <c r="V141" s="22" t="str">
        <f>VLOOKUP($C141,Effects,MATCH(V$7, Effects!$A$1:$E$1, 0),0)</f>
        <v>No</v>
      </c>
      <c r="W141" s="22" t="str">
        <f>VLOOKUP($C141,Effects,MATCH(W$7, Effects!$A$1:$E$1, 0),0)</f>
        <v>None</v>
      </c>
    </row>
    <row r="142" spans="2:23" s="7" customFormat="1" ht="21" x14ac:dyDescent="0.4">
      <c r="B142" s="19">
        <v>135</v>
      </c>
      <c r="C142" s="19" t="s">
        <v>194</v>
      </c>
      <c r="D142" s="20">
        <f>VLOOKUP($C142, Date, MATCH(Source!D$7, Date!$A$1:$F$1, 0), FALSE)</f>
        <v>45554</v>
      </c>
      <c r="E142" s="40">
        <v>45554</v>
      </c>
      <c r="F142" s="22">
        <f>VLOOKUP($C142, Date, MATCH(Source!F$7, Date!$A$1:$F$1, 0), FALSE)</f>
        <v>6.3402777777777803</v>
      </c>
      <c r="G142" s="19">
        <f>VLOOKUP(Table3[[#This Row],[Accident ID]],Date!$A$2:$I$2001,MATCH(Table3[[#Headers],[Hour]],Date!$A$1:$I$1,0),0)</f>
        <v>8</v>
      </c>
      <c r="H142" s="44" t="str">
        <f>IF(AND(Table3[[#This Row],[Hour]]&gt;=7, Table3[[#This Row],[Hour]]&lt;=10), "Peak", IF(AND(Table3[[#This Row],[Hour]]&gt;=16, Table3[[#This Row],[Hour]]&lt;=19), "Peak", "Off-Peak"))</f>
        <v>Peak</v>
      </c>
      <c r="I142" s="19" t="str">
        <f>VLOOKUP($C142,location,MATCH(Source!I$7,Location!$A$1:$D$1,0),0)</f>
        <v>Hyderabad</v>
      </c>
      <c r="J142" s="19" t="str">
        <f>VLOOKUP($C142,location,MATCH(Source!J$7,Location!$A$1:$D$1,0),0)</f>
        <v>Expressway</v>
      </c>
      <c r="K142" s="19" t="str">
        <f>VLOOKUP($C142,location,MATCH(Source!K$7,Location!$A$1:$D$1,0),0)</f>
        <v>Foggy</v>
      </c>
      <c r="L142" s="20" t="str">
        <f>VLOOKUP($C142,vehicle,MATCH(L141,Vehicle!A135:E135,0),0)</f>
        <v>Pedestrian</v>
      </c>
      <c r="M142" s="20" t="str">
        <f>VLOOKUP($C142,vehicle,MATCH(M$7,Vehicle!$A$1:$E$1,0),0)</f>
        <v>Brake Failure</v>
      </c>
      <c r="N142" s="20" t="str">
        <f>VLOOKUP($C142,vehicle,MATCH(N$7,Vehicle!$A$1:$E$1,0),0)</f>
        <v>High</v>
      </c>
      <c r="O142" s="21">
        <f>VLOOKUP($C142,vehicle,MATCH(O$7,Vehicle!$A$1:$E$1,0),0)</f>
        <v>1</v>
      </c>
      <c r="P142" s="21">
        <f>VLOOKUP($C142,driver,MATCH(P$7,Driver!$A$1:$E$1,0),0)</f>
        <v>43</v>
      </c>
      <c r="Q142" s="21" t="str">
        <f>VLOOKUP($C142,driver,MATCH(Q$7,Driver!$A$1:$E$1,0),0)</f>
        <v>Suspended</v>
      </c>
      <c r="R142" s="21">
        <f>VLOOKUP($C142,driver,MATCH(R$7,Driver!$A$1:$E$1,0),0)</f>
        <v>3</v>
      </c>
      <c r="S142" s="21" t="str">
        <f>VLOOKUP($C142,driver,MATCH(S$7,Driver!$A$1:$E$1,0),0)</f>
        <v>Severe</v>
      </c>
      <c r="T142" s="21">
        <f>VLOOKUP($C142,Effects,MATCH(T$7, Effects!$A$1:$E$1, 0),0)</f>
        <v>29</v>
      </c>
      <c r="U142" s="22" t="str">
        <f>VLOOKUP($C142,Effects,MATCH(U$7, Effects!$A$1:$E$1, 0),0)</f>
        <v>Yes</v>
      </c>
      <c r="V142" s="22" t="str">
        <f>VLOOKUP($C142,Effects,MATCH(V$7, Effects!$A$1:$E$1, 0),0)</f>
        <v>No</v>
      </c>
      <c r="W142" s="22" t="str">
        <f>VLOOKUP($C142,Effects,MATCH(W$7, Effects!$A$1:$E$1, 0),0)</f>
        <v>License Suspended</v>
      </c>
    </row>
    <row r="143" spans="2:23" s="7" customFormat="1" ht="21" x14ac:dyDescent="0.4">
      <c r="B143" s="19">
        <v>136</v>
      </c>
      <c r="C143" s="19" t="s">
        <v>195</v>
      </c>
      <c r="D143" s="20">
        <f>VLOOKUP($C143, Date, MATCH(Source!D$7, Date!$A$1:$F$1, 0), FALSE)</f>
        <v>44436</v>
      </c>
      <c r="E143" s="40">
        <v>44436</v>
      </c>
      <c r="F143" s="22">
        <f>VLOOKUP($C143, Date, MATCH(Source!F$7, Date!$A$1:$F$1, 0), FALSE)</f>
        <v>6.3819444444444402</v>
      </c>
      <c r="G143" s="19">
        <f>VLOOKUP(Table3[[#This Row],[Accident ID]],Date!$A$2:$I$2001,MATCH(Table3[[#Headers],[Hour]],Date!$A$1:$I$1,0),0)</f>
        <v>9</v>
      </c>
      <c r="H143" s="44" t="str">
        <f>IF(AND(Table3[[#This Row],[Hour]]&gt;=7, Table3[[#This Row],[Hour]]&lt;=10), "Peak", IF(AND(Table3[[#This Row],[Hour]]&gt;=16, Table3[[#This Row],[Hour]]&lt;=19), "Peak", "Off-Peak"))</f>
        <v>Peak</v>
      </c>
      <c r="I143" s="19" t="str">
        <f>VLOOKUP($C143,location,MATCH(Source!I$7,Location!$A$1:$D$1,0),0)</f>
        <v>Mumbai</v>
      </c>
      <c r="J143" s="19" t="str">
        <f>VLOOKUP($C143,location,MATCH(Source!J$7,Location!$A$1:$D$1,0),0)</f>
        <v>Residential Area</v>
      </c>
      <c r="K143" s="19" t="str">
        <f>VLOOKUP($C143,location,MATCH(Source!K$7,Location!$A$1:$D$1,0),0)</f>
        <v>Clear</v>
      </c>
      <c r="L143" s="20" t="str">
        <f>VLOOKUP($C143,vehicle,MATCH(L142,Vehicle!A136:E136,0),0)</f>
        <v>Truck</v>
      </c>
      <c r="M143" s="20" t="str">
        <f>VLOOKUP($C143,vehicle,MATCH(M$7,Vehicle!$A$1:$E$1,0),0)</f>
        <v>Brake Failure</v>
      </c>
      <c r="N143" s="20" t="str">
        <f>VLOOKUP($C143,vehicle,MATCH(N$7,Vehicle!$A$1:$E$1,0),0)</f>
        <v>High</v>
      </c>
      <c r="O143" s="21">
        <f>VLOOKUP($C143,vehicle,MATCH(O$7,Vehicle!$A$1:$E$1,0),0)</f>
        <v>5</v>
      </c>
      <c r="P143" s="21">
        <f>VLOOKUP($C143,driver,MATCH(P$7,Driver!$A$1:$E$1,0),0)</f>
        <v>33</v>
      </c>
      <c r="Q143" s="21" t="str">
        <f>VLOOKUP($C143,driver,MATCH(Q$7,Driver!$A$1:$E$1,0),0)</f>
        <v>Valid</v>
      </c>
      <c r="R143" s="21">
        <f>VLOOKUP($C143,driver,MATCH(R$7,Driver!$A$1:$E$1,0),0)</f>
        <v>5</v>
      </c>
      <c r="S143" s="21" t="str">
        <f>VLOOKUP($C143,driver,MATCH(S$7,Driver!$A$1:$E$1,0),0)</f>
        <v>Severe</v>
      </c>
      <c r="T143" s="21">
        <f>VLOOKUP($C143,Effects,MATCH(T$7, Effects!$A$1:$E$1, 0),0)</f>
        <v>11</v>
      </c>
      <c r="U143" s="22" t="str">
        <f>VLOOKUP($C143,Effects,MATCH(U$7, Effects!$A$1:$E$1, 0),0)</f>
        <v>Yes</v>
      </c>
      <c r="V143" s="22" t="str">
        <f>VLOOKUP($C143,Effects,MATCH(V$7, Effects!$A$1:$E$1, 0),0)</f>
        <v>Yes</v>
      </c>
      <c r="W143" s="22" t="str">
        <f>VLOOKUP($C143,Effects,MATCH(W$7, Effects!$A$1:$E$1, 0),0)</f>
        <v>License Suspended</v>
      </c>
    </row>
    <row r="144" spans="2:23" s="7" customFormat="1" ht="21" x14ac:dyDescent="0.4">
      <c r="B144" s="19">
        <v>137</v>
      </c>
      <c r="C144" s="19" t="s">
        <v>196</v>
      </c>
      <c r="D144" s="20">
        <f>VLOOKUP($C144, Date, MATCH(Source!D$7, Date!$A$1:$F$1, 0), FALSE)</f>
        <v>44881</v>
      </c>
      <c r="E144" s="40">
        <v>44881</v>
      </c>
      <c r="F144" s="22">
        <f>VLOOKUP($C144, Date, MATCH(Source!F$7, Date!$A$1:$F$1, 0), FALSE)</f>
        <v>6.4236111111111098</v>
      </c>
      <c r="G144" s="19">
        <f>VLOOKUP(Table3[[#This Row],[Accident ID]],Date!$A$2:$I$2001,MATCH(Table3[[#Headers],[Hour]],Date!$A$1:$I$1,0),0)</f>
        <v>10</v>
      </c>
      <c r="H144" s="44" t="str">
        <f>IF(AND(Table3[[#This Row],[Hour]]&gt;=7, Table3[[#This Row],[Hour]]&lt;=10), "Peak", IF(AND(Table3[[#This Row],[Hour]]&gt;=16, Table3[[#This Row],[Hour]]&lt;=19), "Peak", "Off-Peak"))</f>
        <v>Peak</v>
      </c>
      <c r="I144" s="19" t="str">
        <f>VLOOKUP($C144,location,MATCH(Source!I$7,Location!$A$1:$D$1,0),0)</f>
        <v>Pune</v>
      </c>
      <c r="J144" s="19" t="str">
        <f>VLOOKUP($C144,location,MATCH(Source!J$7,Location!$A$1:$D$1,0),0)</f>
        <v>Highway</v>
      </c>
      <c r="K144" s="19" t="str">
        <f>VLOOKUP($C144,location,MATCH(Source!K$7,Location!$A$1:$D$1,0),0)</f>
        <v>Foggy</v>
      </c>
      <c r="L144" s="20" t="str">
        <f>VLOOKUP($C144,vehicle,MATCH(L143,Vehicle!A137:E137,0),0)</f>
        <v>Bicycle</v>
      </c>
      <c r="M144" s="20" t="str">
        <f>VLOOKUP($C144,vehicle,MATCH(M$7,Vehicle!$A$1:$E$1,0),0)</f>
        <v>Brake Failure</v>
      </c>
      <c r="N144" s="20" t="str">
        <f>VLOOKUP($C144,vehicle,MATCH(N$7,Vehicle!$A$1:$E$1,0),0)</f>
        <v>Severe</v>
      </c>
      <c r="O144" s="21">
        <f>VLOOKUP($C144,vehicle,MATCH(O$7,Vehicle!$A$1:$E$1,0),0)</f>
        <v>1</v>
      </c>
      <c r="P144" s="21">
        <f>VLOOKUP($C144,driver,MATCH(P$7,Driver!$A$1:$E$1,0),0)</f>
        <v>70</v>
      </c>
      <c r="Q144" s="21" t="str">
        <f>VLOOKUP($C144,driver,MATCH(Q$7,Driver!$A$1:$E$1,0),0)</f>
        <v>Valid</v>
      </c>
      <c r="R144" s="21">
        <f>VLOOKUP($C144,driver,MATCH(R$7,Driver!$A$1:$E$1,0),0)</f>
        <v>2</v>
      </c>
      <c r="S144" s="21" t="str">
        <f>VLOOKUP($C144,driver,MATCH(S$7,Driver!$A$1:$E$1,0),0)</f>
        <v>Severe</v>
      </c>
      <c r="T144" s="21">
        <f>VLOOKUP($C144,Effects,MATCH(T$7, Effects!$A$1:$E$1, 0),0)</f>
        <v>20</v>
      </c>
      <c r="U144" s="22" t="str">
        <f>VLOOKUP($C144,Effects,MATCH(U$7, Effects!$A$1:$E$1, 0),0)</f>
        <v>Yes</v>
      </c>
      <c r="V144" s="22" t="str">
        <f>VLOOKUP($C144,Effects,MATCH(V$7, Effects!$A$1:$E$1, 0),0)</f>
        <v>Yes</v>
      </c>
      <c r="W144" s="22" t="str">
        <f>VLOOKUP($C144,Effects,MATCH(W$7, Effects!$A$1:$E$1, 0),0)</f>
        <v>License Suspended</v>
      </c>
    </row>
    <row r="145" spans="2:23" s="7" customFormat="1" ht="21" x14ac:dyDescent="0.4">
      <c r="B145" s="19">
        <v>138</v>
      </c>
      <c r="C145" s="19" t="s">
        <v>197</v>
      </c>
      <c r="D145" s="20">
        <f>VLOOKUP($C145, Date, MATCH(Source!D$7, Date!$A$1:$F$1, 0), FALSE)</f>
        <v>44559</v>
      </c>
      <c r="E145" s="40">
        <v>44559</v>
      </c>
      <c r="F145" s="22">
        <f>VLOOKUP($C145, Date, MATCH(Source!F$7, Date!$A$1:$F$1, 0), FALSE)</f>
        <v>6.4652777777777803</v>
      </c>
      <c r="G145" s="19">
        <f>VLOOKUP(Table3[[#This Row],[Accident ID]],Date!$A$2:$I$2001,MATCH(Table3[[#Headers],[Hour]],Date!$A$1:$I$1,0),0)</f>
        <v>11</v>
      </c>
      <c r="H145" s="44" t="str">
        <f>IF(AND(Table3[[#This Row],[Hour]]&gt;=7, Table3[[#This Row],[Hour]]&lt;=10), "Peak", IF(AND(Table3[[#This Row],[Hour]]&gt;=16, Table3[[#This Row],[Hour]]&lt;=19), "Peak", "Off-Peak"))</f>
        <v>Off-Peak</v>
      </c>
      <c r="I145" s="19" t="str">
        <f>VLOOKUP($C145,location,MATCH(Source!I$7,Location!$A$1:$D$1,0),0)</f>
        <v>Pune</v>
      </c>
      <c r="J145" s="19" t="str">
        <f>VLOOKUP($C145,location,MATCH(Source!J$7,Location!$A$1:$D$1,0),0)</f>
        <v>City Road</v>
      </c>
      <c r="K145" s="19" t="str">
        <f>VLOOKUP($C145,location,MATCH(Source!K$7,Location!$A$1:$D$1,0),0)</f>
        <v>Rainy</v>
      </c>
      <c r="L145" s="20" t="str">
        <f>VLOOKUP($C145,vehicle,MATCH(L144,Vehicle!A138:E138,0),0)</f>
        <v>Pedestrian</v>
      </c>
      <c r="M145" s="20" t="str">
        <f>VLOOKUP($C145,vehicle,MATCH(M$7,Vehicle!$A$1:$E$1,0),0)</f>
        <v>Pedestrian Crossing</v>
      </c>
      <c r="N145" s="20" t="str">
        <f>VLOOKUP($C145,vehicle,MATCH(N$7,Vehicle!$A$1:$E$1,0),0)</f>
        <v>High</v>
      </c>
      <c r="O145" s="21">
        <f>VLOOKUP($C145,vehicle,MATCH(O$7,Vehicle!$A$1:$E$1,0),0)</f>
        <v>2</v>
      </c>
      <c r="P145" s="21">
        <f>VLOOKUP($C145,driver,MATCH(P$7,Driver!$A$1:$E$1,0),0)</f>
        <v>44</v>
      </c>
      <c r="Q145" s="21" t="str">
        <f>VLOOKUP($C145,driver,MATCH(Q$7,Driver!$A$1:$E$1,0),0)</f>
        <v>Expired</v>
      </c>
      <c r="R145" s="21">
        <f>VLOOKUP($C145,driver,MATCH(R$7,Driver!$A$1:$E$1,0),0)</f>
        <v>2</v>
      </c>
      <c r="S145" s="21" t="str">
        <f>VLOOKUP($C145,driver,MATCH(S$7,Driver!$A$1:$E$1,0),0)</f>
        <v>Severe</v>
      </c>
      <c r="T145" s="21">
        <f>VLOOKUP($C145,Effects,MATCH(T$7, Effects!$A$1:$E$1, 0),0)</f>
        <v>14</v>
      </c>
      <c r="U145" s="22" t="str">
        <f>VLOOKUP($C145,Effects,MATCH(U$7, Effects!$A$1:$E$1, 0),0)</f>
        <v>No</v>
      </c>
      <c r="V145" s="22" t="str">
        <f>VLOOKUP($C145,Effects,MATCH(V$7, Effects!$A$1:$E$1, 0),0)</f>
        <v>No</v>
      </c>
      <c r="W145" s="22" t="str">
        <f>VLOOKUP($C145,Effects,MATCH(W$7, Effects!$A$1:$E$1, 0),0)</f>
        <v>None</v>
      </c>
    </row>
    <row r="146" spans="2:23" s="7" customFormat="1" ht="21" x14ac:dyDescent="0.4">
      <c r="B146" s="19">
        <v>139</v>
      </c>
      <c r="C146" s="19" t="s">
        <v>198</v>
      </c>
      <c r="D146" s="20">
        <f>VLOOKUP($C146, Date, MATCH(Source!D$7, Date!$A$1:$F$1, 0), FALSE)</f>
        <v>44031</v>
      </c>
      <c r="E146" s="40">
        <v>44031</v>
      </c>
      <c r="F146" s="22">
        <f>VLOOKUP($C146, Date, MATCH(Source!F$7, Date!$A$1:$F$1, 0), FALSE)</f>
        <v>6.5069444444444402</v>
      </c>
      <c r="G146" s="19">
        <f>VLOOKUP(Table3[[#This Row],[Accident ID]],Date!$A$2:$I$2001,MATCH(Table3[[#Headers],[Hour]],Date!$A$1:$I$1,0),0)</f>
        <v>12</v>
      </c>
      <c r="H146" s="44" t="str">
        <f>IF(AND(Table3[[#This Row],[Hour]]&gt;=7, Table3[[#This Row],[Hour]]&lt;=10), "Peak", IF(AND(Table3[[#This Row],[Hour]]&gt;=16, Table3[[#This Row],[Hour]]&lt;=19), "Peak", "Off-Peak"))</f>
        <v>Off-Peak</v>
      </c>
      <c r="I146" s="19" t="str">
        <f>VLOOKUP($C146,location,MATCH(Source!I$7,Location!$A$1:$D$1,0),0)</f>
        <v>Pune</v>
      </c>
      <c r="J146" s="19" t="str">
        <f>VLOOKUP($C146,location,MATCH(Source!J$7,Location!$A$1:$D$1,0),0)</f>
        <v>Expressway</v>
      </c>
      <c r="K146" s="19" t="str">
        <f>VLOOKUP($C146,location,MATCH(Source!K$7,Location!$A$1:$D$1,0),0)</f>
        <v>Foggy</v>
      </c>
      <c r="L146" s="20" t="str">
        <f>VLOOKUP($C146,vehicle,MATCH(L145,Vehicle!A139:E139,0),0)</f>
        <v>Auto</v>
      </c>
      <c r="M146" s="20" t="str">
        <f>VLOOKUP($C146,vehicle,MATCH(M$7,Vehicle!$A$1:$E$1,0),0)</f>
        <v>Pedestrian Crossing</v>
      </c>
      <c r="N146" s="20" t="str">
        <f>VLOOKUP($C146,vehicle,MATCH(N$7,Vehicle!$A$1:$E$1,0),0)</f>
        <v>Low</v>
      </c>
      <c r="O146" s="21">
        <f>VLOOKUP($C146,vehicle,MATCH(O$7,Vehicle!$A$1:$E$1,0),0)</f>
        <v>2</v>
      </c>
      <c r="P146" s="21">
        <f>VLOOKUP($C146,driver,MATCH(P$7,Driver!$A$1:$E$1,0),0)</f>
        <v>23</v>
      </c>
      <c r="Q146" s="21" t="str">
        <f>VLOOKUP($C146,driver,MATCH(Q$7,Driver!$A$1:$E$1,0),0)</f>
        <v>Suspended</v>
      </c>
      <c r="R146" s="21">
        <f>VLOOKUP($C146,driver,MATCH(R$7,Driver!$A$1:$E$1,0),0)</f>
        <v>8</v>
      </c>
      <c r="S146" s="21" t="str">
        <f>VLOOKUP($C146,driver,MATCH(S$7,Driver!$A$1:$E$1,0),0)</f>
        <v>Fatal</v>
      </c>
      <c r="T146" s="21">
        <f>VLOOKUP($C146,Effects,MATCH(T$7, Effects!$A$1:$E$1, 0),0)</f>
        <v>36</v>
      </c>
      <c r="U146" s="22" t="str">
        <f>VLOOKUP($C146,Effects,MATCH(U$7, Effects!$A$1:$E$1, 0),0)</f>
        <v>No</v>
      </c>
      <c r="V146" s="22" t="str">
        <f>VLOOKUP($C146,Effects,MATCH(V$7, Effects!$A$1:$E$1, 0),0)</f>
        <v>Yes</v>
      </c>
      <c r="W146" s="22" t="str">
        <f>VLOOKUP($C146,Effects,MATCH(W$7, Effects!$A$1:$E$1, 0),0)</f>
        <v>License Suspended</v>
      </c>
    </row>
    <row r="147" spans="2:23" s="7" customFormat="1" ht="21" x14ac:dyDescent="0.4">
      <c r="B147" s="19">
        <v>140</v>
      </c>
      <c r="C147" s="19" t="s">
        <v>199</v>
      </c>
      <c r="D147" s="20">
        <f>VLOOKUP($C147, Date, MATCH(Source!D$7, Date!$A$1:$F$1, 0), FALSE)</f>
        <v>44434</v>
      </c>
      <c r="E147" s="40">
        <v>44434</v>
      </c>
      <c r="F147" s="22">
        <f>VLOOKUP($C147, Date, MATCH(Source!F$7, Date!$A$1:$F$1, 0), FALSE)</f>
        <v>6.5486111111111098</v>
      </c>
      <c r="G147" s="19">
        <f>VLOOKUP(Table3[[#This Row],[Accident ID]],Date!$A$2:$I$2001,MATCH(Table3[[#Headers],[Hour]],Date!$A$1:$I$1,0),0)</f>
        <v>13</v>
      </c>
      <c r="H147" s="44" t="str">
        <f>IF(AND(Table3[[#This Row],[Hour]]&gt;=7, Table3[[#This Row],[Hour]]&lt;=10), "Peak", IF(AND(Table3[[#This Row],[Hour]]&gt;=16, Table3[[#This Row],[Hour]]&lt;=19), "Peak", "Off-Peak"))</f>
        <v>Off-Peak</v>
      </c>
      <c r="I147" s="19" t="str">
        <f>VLOOKUP($C147,location,MATCH(Source!I$7,Location!$A$1:$D$1,0),0)</f>
        <v>Delhi</v>
      </c>
      <c r="J147" s="19" t="str">
        <f>VLOOKUP($C147,location,MATCH(Source!J$7,Location!$A$1:$D$1,0),0)</f>
        <v>Residential Area</v>
      </c>
      <c r="K147" s="19" t="str">
        <f>VLOOKUP($C147,location,MATCH(Source!K$7,Location!$A$1:$D$1,0),0)</f>
        <v>Foggy</v>
      </c>
      <c r="L147" s="20" t="str">
        <f>VLOOKUP($C147,vehicle,MATCH(L146,Vehicle!A140:E140,0),0)</f>
        <v>Bike</v>
      </c>
      <c r="M147" s="20" t="str">
        <f>VLOOKUP($C147,vehicle,MATCH(M$7,Vehicle!$A$1:$E$1,0),0)</f>
        <v>Brake Failure</v>
      </c>
      <c r="N147" s="20" t="str">
        <f>VLOOKUP($C147,vehicle,MATCH(N$7,Vehicle!$A$1:$E$1,0),0)</f>
        <v>Low</v>
      </c>
      <c r="O147" s="21">
        <f>VLOOKUP($C147,vehicle,MATCH(O$7,Vehicle!$A$1:$E$1,0),0)</f>
        <v>2</v>
      </c>
      <c r="P147" s="21">
        <f>VLOOKUP($C147,driver,MATCH(P$7,Driver!$A$1:$E$1,0),0)</f>
        <v>68</v>
      </c>
      <c r="Q147" s="21" t="str">
        <f>VLOOKUP($C147,driver,MATCH(Q$7,Driver!$A$1:$E$1,0),0)</f>
        <v>Expired</v>
      </c>
      <c r="R147" s="21">
        <f>VLOOKUP($C147,driver,MATCH(R$7,Driver!$A$1:$E$1,0),0)</f>
        <v>2</v>
      </c>
      <c r="S147" s="21" t="str">
        <f>VLOOKUP($C147,driver,MATCH(S$7,Driver!$A$1:$E$1,0),0)</f>
        <v>Fatal</v>
      </c>
      <c r="T147" s="21">
        <f>VLOOKUP($C147,Effects,MATCH(T$7, Effects!$A$1:$E$1, 0),0)</f>
        <v>16</v>
      </c>
      <c r="U147" s="22" t="str">
        <f>VLOOKUP($C147,Effects,MATCH(U$7, Effects!$A$1:$E$1, 0),0)</f>
        <v>Yes</v>
      </c>
      <c r="V147" s="22" t="str">
        <f>VLOOKUP($C147,Effects,MATCH(V$7, Effects!$A$1:$E$1, 0),0)</f>
        <v>Yes</v>
      </c>
      <c r="W147" s="22" t="str">
        <f>VLOOKUP($C147,Effects,MATCH(W$7, Effects!$A$1:$E$1, 0),0)</f>
        <v>None</v>
      </c>
    </row>
    <row r="148" spans="2:23" s="7" customFormat="1" ht="21" x14ac:dyDescent="0.4">
      <c r="B148" s="19">
        <v>141</v>
      </c>
      <c r="C148" s="19" t="s">
        <v>200</v>
      </c>
      <c r="D148" s="20">
        <f>VLOOKUP($C148, Date, MATCH(Source!D$7, Date!$A$1:$F$1, 0), FALSE)</f>
        <v>45500</v>
      </c>
      <c r="E148" s="40">
        <v>45500</v>
      </c>
      <c r="F148" s="22">
        <f>VLOOKUP($C148, Date, MATCH(Source!F$7, Date!$A$1:$F$1, 0), FALSE)</f>
        <v>6.5902777777777803</v>
      </c>
      <c r="G148" s="19">
        <f>VLOOKUP(Table3[[#This Row],[Accident ID]],Date!$A$2:$I$2001,MATCH(Table3[[#Headers],[Hour]],Date!$A$1:$I$1,0),0)</f>
        <v>14</v>
      </c>
      <c r="H148" s="44" t="str">
        <f>IF(AND(Table3[[#This Row],[Hour]]&gt;=7, Table3[[#This Row],[Hour]]&lt;=10), "Peak", IF(AND(Table3[[#This Row],[Hour]]&gt;=16, Table3[[#This Row],[Hour]]&lt;=19), "Peak", "Off-Peak"))</f>
        <v>Off-Peak</v>
      </c>
      <c r="I148" s="19" t="str">
        <f>VLOOKUP($C148,location,MATCH(Source!I$7,Location!$A$1:$D$1,0),0)</f>
        <v>Mumbai</v>
      </c>
      <c r="J148" s="19" t="str">
        <f>VLOOKUP($C148,location,MATCH(Source!J$7,Location!$A$1:$D$1,0),0)</f>
        <v>Expressway</v>
      </c>
      <c r="K148" s="19" t="str">
        <f>VLOOKUP($C148,location,MATCH(Source!K$7,Location!$A$1:$D$1,0),0)</f>
        <v>Snowy</v>
      </c>
      <c r="L148" s="20" t="str">
        <f>VLOOKUP($C148,vehicle,MATCH(L147,Vehicle!A141:E141,0),0)</f>
        <v>Bicycle</v>
      </c>
      <c r="M148" s="20" t="str">
        <f>VLOOKUP($C148,vehicle,MATCH(M$7,Vehicle!$A$1:$E$1,0),0)</f>
        <v>Brake Failure</v>
      </c>
      <c r="N148" s="20" t="str">
        <f>VLOOKUP($C148,vehicle,MATCH(N$7,Vehicle!$A$1:$E$1,0),0)</f>
        <v>Low</v>
      </c>
      <c r="O148" s="21">
        <f>VLOOKUP($C148,vehicle,MATCH(O$7,Vehicle!$A$1:$E$1,0),0)</f>
        <v>4</v>
      </c>
      <c r="P148" s="21">
        <f>VLOOKUP($C148,driver,MATCH(P$7,Driver!$A$1:$E$1,0),0)</f>
        <v>27</v>
      </c>
      <c r="Q148" s="21" t="str">
        <f>VLOOKUP($C148,driver,MATCH(Q$7,Driver!$A$1:$E$1,0),0)</f>
        <v>Suspended</v>
      </c>
      <c r="R148" s="21">
        <f>VLOOKUP($C148,driver,MATCH(R$7,Driver!$A$1:$E$1,0),0)</f>
        <v>10</v>
      </c>
      <c r="S148" s="21" t="str">
        <f>VLOOKUP($C148,driver,MATCH(S$7,Driver!$A$1:$E$1,0),0)</f>
        <v>Severe</v>
      </c>
      <c r="T148" s="21">
        <f>VLOOKUP($C148,Effects,MATCH(T$7, Effects!$A$1:$E$1, 0),0)</f>
        <v>55</v>
      </c>
      <c r="U148" s="22" t="str">
        <f>VLOOKUP($C148,Effects,MATCH(U$7, Effects!$A$1:$E$1, 0),0)</f>
        <v>Yes</v>
      </c>
      <c r="V148" s="22" t="str">
        <f>VLOOKUP($C148,Effects,MATCH(V$7, Effects!$A$1:$E$1, 0),0)</f>
        <v>Yes</v>
      </c>
      <c r="W148" s="22" t="str">
        <f>VLOOKUP($C148,Effects,MATCH(W$7, Effects!$A$1:$E$1, 0),0)</f>
        <v>Arrest Made</v>
      </c>
    </row>
    <row r="149" spans="2:23" s="7" customFormat="1" ht="21" x14ac:dyDescent="0.4">
      <c r="B149" s="19">
        <v>142</v>
      </c>
      <c r="C149" s="19" t="s">
        <v>201</v>
      </c>
      <c r="D149" s="20">
        <f>VLOOKUP($C149, Date, MATCH(Source!D$7, Date!$A$1:$F$1, 0), FALSE)</f>
        <v>44153</v>
      </c>
      <c r="E149" s="40">
        <v>44153</v>
      </c>
      <c r="F149" s="22">
        <f>VLOOKUP($C149, Date, MATCH(Source!F$7, Date!$A$1:$F$1, 0), FALSE)</f>
        <v>6.6319444444444402</v>
      </c>
      <c r="G149" s="19">
        <f>VLOOKUP(Table3[[#This Row],[Accident ID]],Date!$A$2:$I$2001,MATCH(Table3[[#Headers],[Hour]],Date!$A$1:$I$1,0),0)</f>
        <v>15</v>
      </c>
      <c r="H149" s="44" t="str">
        <f>IF(AND(Table3[[#This Row],[Hour]]&gt;=7, Table3[[#This Row],[Hour]]&lt;=10), "Peak", IF(AND(Table3[[#This Row],[Hour]]&gt;=16, Table3[[#This Row],[Hour]]&lt;=19), "Peak", "Off-Peak"))</f>
        <v>Off-Peak</v>
      </c>
      <c r="I149" s="19" t="str">
        <f>VLOOKUP($C149,location,MATCH(Source!I$7,Location!$A$1:$D$1,0),0)</f>
        <v>Pune</v>
      </c>
      <c r="J149" s="19" t="str">
        <f>VLOOKUP($C149,location,MATCH(Source!J$7,Location!$A$1:$D$1,0),0)</f>
        <v>Expressway</v>
      </c>
      <c r="K149" s="19" t="str">
        <f>VLOOKUP($C149,location,MATCH(Source!K$7,Location!$A$1:$D$1,0),0)</f>
        <v>Rainy</v>
      </c>
      <c r="L149" s="20" t="str">
        <f>VLOOKUP($C149,vehicle,MATCH(L148,Vehicle!A142:E142,0),0)</f>
        <v>Bus</v>
      </c>
      <c r="M149" s="20" t="str">
        <f>VLOOKUP($C149,vehicle,MATCH(M$7,Vehicle!$A$1:$E$1,0),0)</f>
        <v>Pedestrian Crossing</v>
      </c>
      <c r="N149" s="20" t="str">
        <f>VLOOKUP($C149,vehicle,MATCH(N$7,Vehicle!$A$1:$E$1,0),0)</f>
        <v>Medium</v>
      </c>
      <c r="O149" s="21">
        <f>VLOOKUP($C149,vehicle,MATCH(O$7,Vehicle!$A$1:$E$1,0),0)</f>
        <v>4</v>
      </c>
      <c r="P149" s="21">
        <f>VLOOKUP($C149,driver,MATCH(P$7,Driver!$A$1:$E$1,0),0)</f>
        <v>25</v>
      </c>
      <c r="Q149" s="21" t="str">
        <f>VLOOKUP($C149,driver,MATCH(Q$7,Driver!$A$1:$E$1,0),0)</f>
        <v>Valid</v>
      </c>
      <c r="R149" s="21">
        <f>VLOOKUP($C149,driver,MATCH(R$7,Driver!$A$1:$E$1,0),0)</f>
        <v>4</v>
      </c>
      <c r="S149" s="21" t="str">
        <f>VLOOKUP($C149,driver,MATCH(S$7,Driver!$A$1:$E$1,0),0)</f>
        <v>Moderate</v>
      </c>
      <c r="T149" s="21">
        <f>VLOOKUP($C149,Effects,MATCH(T$7, Effects!$A$1:$E$1, 0),0)</f>
        <v>53</v>
      </c>
      <c r="U149" s="22" t="str">
        <f>VLOOKUP($C149,Effects,MATCH(U$7, Effects!$A$1:$E$1, 0),0)</f>
        <v>Yes</v>
      </c>
      <c r="V149" s="22" t="str">
        <f>VLOOKUP($C149,Effects,MATCH(V$7, Effects!$A$1:$E$1, 0),0)</f>
        <v>Yes</v>
      </c>
      <c r="W149" s="22" t="str">
        <f>VLOOKUP($C149,Effects,MATCH(W$7, Effects!$A$1:$E$1, 0),0)</f>
        <v>Arrest Made</v>
      </c>
    </row>
    <row r="150" spans="2:23" s="7" customFormat="1" ht="21" x14ac:dyDescent="0.4">
      <c r="B150" s="19">
        <v>143</v>
      </c>
      <c r="C150" s="19" t="s">
        <v>202</v>
      </c>
      <c r="D150" s="20">
        <f>VLOOKUP($C150, Date, MATCH(Source!D$7, Date!$A$1:$F$1, 0), FALSE)</f>
        <v>45517</v>
      </c>
      <c r="E150" s="40">
        <v>45517</v>
      </c>
      <c r="F150" s="22">
        <f>VLOOKUP($C150, Date, MATCH(Source!F$7, Date!$A$1:$F$1, 0), FALSE)</f>
        <v>6.6736111111111098</v>
      </c>
      <c r="G150" s="19">
        <f>VLOOKUP(Table3[[#This Row],[Accident ID]],Date!$A$2:$I$2001,MATCH(Table3[[#Headers],[Hour]],Date!$A$1:$I$1,0),0)</f>
        <v>16</v>
      </c>
      <c r="H150" s="44" t="str">
        <f>IF(AND(Table3[[#This Row],[Hour]]&gt;=7, Table3[[#This Row],[Hour]]&lt;=10), "Peak", IF(AND(Table3[[#This Row],[Hour]]&gt;=16, Table3[[#This Row],[Hour]]&lt;=19), "Peak", "Off-Peak"))</f>
        <v>Peak</v>
      </c>
      <c r="I150" s="19" t="str">
        <f>VLOOKUP($C150,location,MATCH(Source!I$7,Location!$A$1:$D$1,0),0)</f>
        <v>Pune</v>
      </c>
      <c r="J150" s="19" t="str">
        <f>VLOOKUP($C150,location,MATCH(Source!J$7,Location!$A$1:$D$1,0),0)</f>
        <v>Rural Road</v>
      </c>
      <c r="K150" s="19" t="str">
        <f>VLOOKUP($C150,location,MATCH(Source!K$7,Location!$A$1:$D$1,0),0)</f>
        <v>Snowy</v>
      </c>
      <c r="L150" s="20" t="str">
        <f>VLOOKUP($C150,vehicle,MATCH(L149,Vehicle!A143:E143,0),0)</f>
        <v>Bus</v>
      </c>
      <c r="M150" s="20" t="str">
        <f>VLOOKUP($C150,vehicle,MATCH(M$7,Vehicle!$A$1:$E$1,0),0)</f>
        <v>Signal Violation</v>
      </c>
      <c r="N150" s="20" t="str">
        <f>VLOOKUP($C150,vehicle,MATCH(N$7,Vehicle!$A$1:$E$1,0),0)</f>
        <v>Low</v>
      </c>
      <c r="O150" s="21">
        <f>VLOOKUP($C150,vehicle,MATCH(O$7,Vehicle!$A$1:$E$1,0),0)</f>
        <v>4</v>
      </c>
      <c r="P150" s="21">
        <f>VLOOKUP($C150,driver,MATCH(P$7,Driver!$A$1:$E$1,0),0)</f>
        <v>50</v>
      </c>
      <c r="Q150" s="21" t="str">
        <f>VLOOKUP($C150,driver,MATCH(Q$7,Driver!$A$1:$E$1,0),0)</f>
        <v>Suspended</v>
      </c>
      <c r="R150" s="21">
        <f>VLOOKUP($C150,driver,MATCH(R$7,Driver!$A$1:$E$1,0),0)</f>
        <v>5</v>
      </c>
      <c r="S150" s="21" t="str">
        <f>VLOOKUP($C150,driver,MATCH(S$7,Driver!$A$1:$E$1,0),0)</f>
        <v>Moderate</v>
      </c>
      <c r="T150" s="21">
        <f>VLOOKUP($C150,Effects,MATCH(T$7, Effects!$A$1:$E$1, 0),0)</f>
        <v>30</v>
      </c>
      <c r="U150" s="22" t="str">
        <f>VLOOKUP($C150,Effects,MATCH(U$7, Effects!$A$1:$E$1, 0),0)</f>
        <v>Yes</v>
      </c>
      <c r="V150" s="22" t="str">
        <f>VLOOKUP($C150,Effects,MATCH(V$7, Effects!$A$1:$E$1, 0),0)</f>
        <v>No</v>
      </c>
      <c r="W150" s="22" t="str">
        <f>VLOOKUP($C150,Effects,MATCH(W$7, Effects!$A$1:$E$1, 0),0)</f>
        <v>None</v>
      </c>
    </row>
    <row r="151" spans="2:23" s="7" customFormat="1" ht="21" x14ac:dyDescent="0.4">
      <c r="B151" s="19">
        <v>144</v>
      </c>
      <c r="C151" s="19" t="s">
        <v>203</v>
      </c>
      <c r="D151" s="20">
        <f>VLOOKUP($C151, Date, MATCH(Source!D$7, Date!$A$1:$F$1, 0), FALSE)</f>
        <v>43867</v>
      </c>
      <c r="E151" s="40">
        <v>43867</v>
      </c>
      <c r="F151" s="22">
        <f>VLOOKUP($C151, Date, MATCH(Source!F$7, Date!$A$1:$F$1, 0), FALSE)</f>
        <v>6.7152777777777803</v>
      </c>
      <c r="G151" s="19">
        <f>VLOOKUP(Table3[[#This Row],[Accident ID]],Date!$A$2:$I$2001,MATCH(Table3[[#Headers],[Hour]],Date!$A$1:$I$1,0),0)</f>
        <v>17</v>
      </c>
      <c r="H151" s="44" t="str">
        <f>IF(AND(Table3[[#This Row],[Hour]]&gt;=7, Table3[[#This Row],[Hour]]&lt;=10), "Peak", IF(AND(Table3[[#This Row],[Hour]]&gt;=16, Table3[[#This Row],[Hour]]&lt;=19), "Peak", "Off-Peak"))</f>
        <v>Peak</v>
      </c>
      <c r="I151" s="19" t="str">
        <f>VLOOKUP($C151,location,MATCH(Source!I$7,Location!$A$1:$D$1,0),0)</f>
        <v>Hyderabad</v>
      </c>
      <c r="J151" s="19" t="str">
        <f>VLOOKUP($C151,location,MATCH(Source!J$7,Location!$A$1:$D$1,0),0)</f>
        <v>City Road</v>
      </c>
      <c r="K151" s="19" t="str">
        <f>VLOOKUP($C151,location,MATCH(Source!K$7,Location!$A$1:$D$1,0),0)</f>
        <v>Snowy</v>
      </c>
      <c r="L151" s="20" t="str">
        <f>VLOOKUP($C151,vehicle,MATCH(L150,Vehicle!A144:E144,0),0)</f>
        <v>Auto</v>
      </c>
      <c r="M151" s="20" t="str">
        <f>VLOOKUP($C151,vehicle,MATCH(M$7,Vehicle!$A$1:$E$1,0),0)</f>
        <v>Reckless Driving</v>
      </c>
      <c r="N151" s="20" t="str">
        <f>VLOOKUP($C151,vehicle,MATCH(N$7,Vehicle!$A$1:$E$1,0),0)</f>
        <v>Low</v>
      </c>
      <c r="O151" s="21">
        <f>VLOOKUP($C151,vehicle,MATCH(O$7,Vehicle!$A$1:$E$1,0),0)</f>
        <v>1</v>
      </c>
      <c r="P151" s="21">
        <f>VLOOKUP($C151,driver,MATCH(P$7,Driver!$A$1:$E$1,0),0)</f>
        <v>65</v>
      </c>
      <c r="Q151" s="21" t="str">
        <f>VLOOKUP($C151,driver,MATCH(Q$7,Driver!$A$1:$E$1,0),0)</f>
        <v>Valid</v>
      </c>
      <c r="R151" s="21">
        <f>VLOOKUP($C151,driver,MATCH(R$7,Driver!$A$1:$E$1,0),0)</f>
        <v>10</v>
      </c>
      <c r="S151" s="21" t="str">
        <f>VLOOKUP($C151,driver,MATCH(S$7,Driver!$A$1:$E$1,0),0)</f>
        <v>Severe</v>
      </c>
      <c r="T151" s="21">
        <f>VLOOKUP($C151,Effects,MATCH(T$7, Effects!$A$1:$E$1, 0),0)</f>
        <v>33</v>
      </c>
      <c r="U151" s="22" t="str">
        <f>VLOOKUP($C151,Effects,MATCH(U$7, Effects!$A$1:$E$1, 0),0)</f>
        <v>No</v>
      </c>
      <c r="V151" s="22" t="str">
        <f>VLOOKUP($C151,Effects,MATCH(V$7, Effects!$A$1:$E$1, 0),0)</f>
        <v>No</v>
      </c>
      <c r="W151" s="22" t="str">
        <f>VLOOKUP($C151,Effects,MATCH(W$7, Effects!$A$1:$E$1, 0),0)</f>
        <v>License Suspended</v>
      </c>
    </row>
    <row r="152" spans="2:23" s="7" customFormat="1" ht="21" x14ac:dyDescent="0.4">
      <c r="B152" s="19">
        <v>145</v>
      </c>
      <c r="C152" s="23" t="s">
        <v>204</v>
      </c>
      <c r="D152" s="20">
        <f>VLOOKUP($C152, Date, MATCH(Source!D$7, Date!$A$1:$F$1, 0), FALSE)</f>
        <v>44487</v>
      </c>
      <c r="E152" s="40">
        <v>44487</v>
      </c>
      <c r="F152" s="22">
        <f>VLOOKUP($C152, Date, MATCH(Source!F$7, Date!$A$1:$F$1, 0), FALSE)</f>
        <v>6.7569444444444402</v>
      </c>
      <c r="G152" s="19">
        <f>VLOOKUP(Table3[[#This Row],[Accident ID]],Date!$A$2:$I$2001,MATCH(Table3[[#Headers],[Hour]],Date!$A$1:$I$1,0),0)</f>
        <v>18</v>
      </c>
      <c r="H152" s="44" t="str">
        <f>IF(AND(Table3[[#This Row],[Hour]]&gt;=7, Table3[[#This Row],[Hour]]&lt;=10), "Peak", IF(AND(Table3[[#This Row],[Hour]]&gt;=16, Table3[[#This Row],[Hour]]&lt;=19), "Peak", "Off-Peak"))</f>
        <v>Peak</v>
      </c>
      <c r="I152" s="19" t="str">
        <f>VLOOKUP($C152,location,MATCH(Source!I$7,Location!$A$1:$D$1,0),0)</f>
        <v>Ahmedabad</v>
      </c>
      <c r="J152" s="19" t="str">
        <f>VLOOKUP($C152,location,MATCH(Source!J$7,Location!$A$1:$D$1,0),0)</f>
        <v>Rural Road</v>
      </c>
      <c r="K152" s="19" t="str">
        <f>VLOOKUP($C152,location,MATCH(Source!K$7,Location!$A$1:$D$1,0),0)</f>
        <v>Snowy</v>
      </c>
      <c r="L152" s="20" t="str">
        <f>VLOOKUP($C152,vehicle,MATCH(L151,Vehicle!A145:E145,0),0)</f>
        <v>Bicycle</v>
      </c>
      <c r="M152" s="20" t="str">
        <f>VLOOKUP($C152,vehicle,MATCH(M$7,Vehicle!$A$1:$E$1,0),0)</f>
        <v>Signal Violation</v>
      </c>
      <c r="N152" s="20" t="str">
        <f>VLOOKUP($C152,vehicle,MATCH(N$7,Vehicle!$A$1:$E$1,0),0)</f>
        <v>Low</v>
      </c>
      <c r="O152" s="21">
        <f>VLOOKUP($C152,vehicle,MATCH(O$7,Vehicle!$A$1:$E$1,0),0)</f>
        <v>1</v>
      </c>
      <c r="P152" s="21">
        <f>VLOOKUP($C152,driver,MATCH(P$7,Driver!$A$1:$E$1,0),0)</f>
        <v>21</v>
      </c>
      <c r="Q152" s="21" t="str">
        <f>VLOOKUP($C152,driver,MATCH(Q$7,Driver!$A$1:$E$1,0),0)</f>
        <v>Expired</v>
      </c>
      <c r="R152" s="21">
        <f>VLOOKUP($C152,driver,MATCH(R$7,Driver!$A$1:$E$1,0),0)</f>
        <v>5</v>
      </c>
      <c r="S152" s="21" t="str">
        <f>VLOOKUP($C152,driver,MATCH(S$7,Driver!$A$1:$E$1,0),0)</f>
        <v>Minor</v>
      </c>
      <c r="T152" s="21">
        <f>VLOOKUP($C152,Effects,MATCH(T$7, Effects!$A$1:$E$1, 0),0)</f>
        <v>15</v>
      </c>
      <c r="U152" s="22" t="str">
        <f>VLOOKUP($C152,Effects,MATCH(U$7, Effects!$A$1:$E$1, 0),0)</f>
        <v>Yes</v>
      </c>
      <c r="V152" s="22" t="str">
        <f>VLOOKUP($C152,Effects,MATCH(V$7, Effects!$A$1:$E$1, 0),0)</f>
        <v>No</v>
      </c>
      <c r="W152" s="22" t="str">
        <f>VLOOKUP($C152,Effects,MATCH(W$7, Effects!$A$1:$E$1, 0),0)</f>
        <v>Arrest Made</v>
      </c>
    </row>
    <row r="153" spans="2:23" s="7" customFormat="1" ht="21" x14ac:dyDescent="0.4">
      <c r="B153" s="19">
        <v>146</v>
      </c>
      <c r="C153" s="23" t="s">
        <v>205</v>
      </c>
      <c r="D153" s="20">
        <f>VLOOKUP($C153, Date, MATCH(Source!D$7, Date!$A$1:$F$1, 0), FALSE)</f>
        <v>44797</v>
      </c>
      <c r="E153" s="40">
        <v>44797</v>
      </c>
      <c r="F153" s="22">
        <f>VLOOKUP($C153, Date, MATCH(Source!F$7, Date!$A$1:$F$1, 0), FALSE)</f>
        <v>6.7986111111111098</v>
      </c>
      <c r="G153" s="19">
        <f>VLOOKUP(Table3[[#This Row],[Accident ID]],Date!$A$2:$I$2001,MATCH(Table3[[#Headers],[Hour]],Date!$A$1:$I$1,0),0)</f>
        <v>19</v>
      </c>
      <c r="H153" s="44" t="str">
        <f>IF(AND(Table3[[#This Row],[Hour]]&gt;=7, Table3[[#This Row],[Hour]]&lt;=10), "Peak", IF(AND(Table3[[#This Row],[Hour]]&gt;=16, Table3[[#This Row],[Hour]]&lt;=19), "Peak", "Off-Peak"))</f>
        <v>Peak</v>
      </c>
      <c r="I153" s="19" t="str">
        <f>VLOOKUP($C153,location,MATCH(Source!I$7,Location!$A$1:$D$1,0),0)</f>
        <v>Delhi</v>
      </c>
      <c r="J153" s="19" t="str">
        <f>VLOOKUP($C153,location,MATCH(Source!J$7,Location!$A$1:$D$1,0),0)</f>
        <v>Highway</v>
      </c>
      <c r="K153" s="19" t="str">
        <f>VLOOKUP($C153,location,MATCH(Source!K$7,Location!$A$1:$D$1,0),0)</f>
        <v>Rainy</v>
      </c>
      <c r="L153" s="20" t="str">
        <f>VLOOKUP($C153,vehicle,MATCH(L152,Vehicle!A146:E146,0),0)</f>
        <v>Car</v>
      </c>
      <c r="M153" s="20" t="str">
        <f>VLOOKUP($C153,vehicle,MATCH(M$7,Vehicle!$A$1:$E$1,0),0)</f>
        <v>Reckless Driving</v>
      </c>
      <c r="N153" s="20" t="str">
        <f>VLOOKUP($C153,vehicle,MATCH(N$7,Vehicle!$A$1:$E$1,0),0)</f>
        <v>Medium</v>
      </c>
      <c r="O153" s="21">
        <f>VLOOKUP($C153,vehicle,MATCH(O$7,Vehicle!$A$1:$E$1,0),0)</f>
        <v>3</v>
      </c>
      <c r="P153" s="21">
        <f>VLOOKUP($C153,driver,MATCH(P$7,Driver!$A$1:$E$1,0),0)</f>
        <v>33</v>
      </c>
      <c r="Q153" s="21" t="str">
        <f>VLOOKUP($C153,driver,MATCH(Q$7,Driver!$A$1:$E$1,0),0)</f>
        <v>Expired</v>
      </c>
      <c r="R153" s="21">
        <f>VLOOKUP($C153,driver,MATCH(R$7,Driver!$A$1:$E$1,0),0)</f>
        <v>9</v>
      </c>
      <c r="S153" s="21" t="str">
        <f>VLOOKUP($C153,driver,MATCH(S$7,Driver!$A$1:$E$1,0),0)</f>
        <v>Minor</v>
      </c>
      <c r="T153" s="21">
        <f>VLOOKUP($C153,Effects,MATCH(T$7, Effects!$A$1:$E$1, 0),0)</f>
        <v>21</v>
      </c>
      <c r="U153" s="22" t="str">
        <f>VLOOKUP($C153,Effects,MATCH(U$7, Effects!$A$1:$E$1, 0),0)</f>
        <v>No</v>
      </c>
      <c r="V153" s="22" t="str">
        <f>VLOOKUP($C153,Effects,MATCH(V$7, Effects!$A$1:$E$1, 0),0)</f>
        <v>No</v>
      </c>
      <c r="W153" s="22" t="str">
        <f>VLOOKUP($C153,Effects,MATCH(W$7, Effects!$A$1:$E$1, 0),0)</f>
        <v>Fine Issued</v>
      </c>
    </row>
    <row r="154" spans="2:23" s="7" customFormat="1" ht="21" x14ac:dyDescent="0.4">
      <c r="B154" s="19">
        <v>147</v>
      </c>
      <c r="C154" s="19" t="s">
        <v>206</v>
      </c>
      <c r="D154" s="20">
        <f>VLOOKUP($C154, Date, MATCH(Source!D$7, Date!$A$1:$F$1, 0), FALSE)</f>
        <v>45010</v>
      </c>
      <c r="E154" s="40">
        <v>45010</v>
      </c>
      <c r="F154" s="22">
        <f>VLOOKUP($C154, Date, MATCH(Source!F$7, Date!$A$1:$F$1, 0), FALSE)</f>
        <v>6.8402777777777803</v>
      </c>
      <c r="G154" s="19">
        <f>VLOOKUP(Table3[[#This Row],[Accident ID]],Date!$A$2:$I$2001,MATCH(Table3[[#Headers],[Hour]],Date!$A$1:$I$1,0),0)</f>
        <v>20</v>
      </c>
      <c r="H154" s="44" t="str">
        <f>IF(AND(Table3[[#This Row],[Hour]]&gt;=7, Table3[[#This Row],[Hour]]&lt;=10), "Peak", IF(AND(Table3[[#This Row],[Hour]]&gt;=16, Table3[[#This Row],[Hour]]&lt;=19), "Peak", "Off-Peak"))</f>
        <v>Off-Peak</v>
      </c>
      <c r="I154" s="19" t="str">
        <f>VLOOKUP($C154,location,MATCH(Source!I$7,Location!$A$1:$D$1,0),0)</f>
        <v>Hyderabad</v>
      </c>
      <c r="J154" s="19" t="str">
        <f>VLOOKUP($C154,location,MATCH(Source!J$7,Location!$A$1:$D$1,0),0)</f>
        <v>Expressway</v>
      </c>
      <c r="K154" s="19" t="str">
        <f>VLOOKUP($C154,location,MATCH(Source!K$7,Location!$A$1:$D$1,0),0)</f>
        <v>Clear</v>
      </c>
      <c r="L154" s="20" t="str">
        <f>VLOOKUP($C154,vehicle,MATCH(L153,Vehicle!A147:E147,0),0)</f>
        <v>Bike</v>
      </c>
      <c r="M154" s="20" t="str">
        <f>VLOOKUP($C154,vehicle,MATCH(M$7,Vehicle!$A$1:$E$1,0),0)</f>
        <v>Over Speeding</v>
      </c>
      <c r="N154" s="20" t="str">
        <f>VLOOKUP($C154,vehicle,MATCH(N$7,Vehicle!$A$1:$E$1,0),0)</f>
        <v>High</v>
      </c>
      <c r="O154" s="21">
        <f>VLOOKUP($C154,vehicle,MATCH(O$7,Vehicle!$A$1:$E$1,0),0)</f>
        <v>1</v>
      </c>
      <c r="P154" s="21">
        <f>VLOOKUP($C154,driver,MATCH(P$7,Driver!$A$1:$E$1,0),0)</f>
        <v>47</v>
      </c>
      <c r="Q154" s="21" t="str">
        <f>VLOOKUP($C154,driver,MATCH(Q$7,Driver!$A$1:$E$1,0),0)</f>
        <v>Suspended</v>
      </c>
      <c r="R154" s="21">
        <f>VLOOKUP($C154,driver,MATCH(R$7,Driver!$A$1:$E$1,0),0)</f>
        <v>2</v>
      </c>
      <c r="S154" s="21" t="str">
        <f>VLOOKUP($C154,driver,MATCH(S$7,Driver!$A$1:$E$1,0),0)</f>
        <v>Moderate</v>
      </c>
      <c r="T154" s="21">
        <f>VLOOKUP($C154,Effects,MATCH(T$7, Effects!$A$1:$E$1, 0),0)</f>
        <v>20</v>
      </c>
      <c r="U154" s="22" t="str">
        <f>VLOOKUP($C154,Effects,MATCH(U$7, Effects!$A$1:$E$1, 0),0)</f>
        <v>No</v>
      </c>
      <c r="V154" s="22" t="str">
        <f>VLOOKUP($C154,Effects,MATCH(V$7, Effects!$A$1:$E$1, 0),0)</f>
        <v>No</v>
      </c>
      <c r="W154" s="22" t="str">
        <f>VLOOKUP($C154,Effects,MATCH(W$7, Effects!$A$1:$E$1, 0),0)</f>
        <v>Fine Issued</v>
      </c>
    </row>
    <row r="155" spans="2:23" s="7" customFormat="1" ht="21" x14ac:dyDescent="0.4">
      <c r="B155" s="19">
        <v>148</v>
      </c>
      <c r="C155" s="19" t="s">
        <v>207</v>
      </c>
      <c r="D155" s="20">
        <f>VLOOKUP($C155, Date, MATCH(Source!D$7, Date!$A$1:$F$1, 0), FALSE)</f>
        <v>44603</v>
      </c>
      <c r="E155" s="40">
        <v>44603</v>
      </c>
      <c r="F155" s="22">
        <f>VLOOKUP($C155, Date, MATCH(Source!F$7, Date!$A$1:$F$1, 0), FALSE)</f>
        <v>6.8819444444444402</v>
      </c>
      <c r="G155" s="19">
        <f>VLOOKUP(Table3[[#This Row],[Accident ID]],Date!$A$2:$I$2001,MATCH(Table3[[#Headers],[Hour]],Date!$A$1:$I$1,0),0)</f>
        <v>21</v>
      </c>
      <c r="H155" s="44" t="str">
        <f>IF(AND(Table3[[#This Row],[Hour]]&gt;=7, Table3[[#This Row],[Hour]]&lt;=10), "Peak", IF(AND(Table3[[#This Row],[Hour]]&gt;=16, Table3[[#This Row],[Hour]]&lt;=19), "Peak", "Off-Peak"))</f>
        <v>Off-Peak</v>
      </c>
      <c r="I155" s="19" t="str">
        <f>VLOOKUP($C155,location,MATCH(Source!I$7,Location!$A$1:$D$1,0),0)</f>
        <v>Mumbai</v>
      </c>
      <c r="J155" s="19" t="str">
        <f>VLOOKUP($C155,location,MATCH(Source!J$7,Location!$A$1:$D$1,0),0)</f>
        <v>Rural Road</v>
      </c>
      <c r="K155" s="19" t="str">
        <f>VLOOKUP($C155,location,MATCH(Source!K$7,Location!$A$1:$D$1,0),0)</f>
        <v>Clear</v>
      </c>
      <c r="L155" s="20" t="str">
        <f>VLOOKUP($C155,vehicle,MATCH(L154,Vehicle!A148:E148,0),0)</f>
        <v>Pedestrian</v>
      </c>
      <c r="M155" s="20" t="str">
        <f>VLOOKUP($C155,vehicle,MATCH(M$7,Vehicle!$A$1:$E$1,0),0)</f>
        <v>Brake Failure</v>
      </c>
      <c r="N155" s="20" t="str">
        <f>VLOOKUP($C155,vehicle,MATCH(N$7,Vehicle!$A$1:$E$1,0),0)</f>
        <v>Medium</v>
      </c>
      <c r="O155" s="21">
        <f>VLOOKUP($C155,vehicle,MATCH(O$7,Vehicle!$A$1:$E$1,0),0)</f>
        <v>4</v>
      </c>
      <c r="P155" s="21">
        <f>VLOOKUP($C155,driver,MATCH(P$7,Driver!$A$1:$E$1,0),0)</f>
        <v>48</v>
      </c>
      <c r="Q155" s="21" t="str">
        <f>VLOOKUP($C155,driver,MATCH(Q$7,Driver!$A$1:$E$1,0),0)</f>
        <v>Suspended</v>
      </c>
      <c r="R155" s="21">
        <f>VLOOKUP($C155,driver,MATCH(R$7,Driver!$A$1:$E$1,0),0)</f>
        <v>4</v>
      </c>
      <c r="S155" s="21" t="str">
        <f>VLOOKUP($C155,driver,MATCH(S$7,Driver!$A$1:$E$1,0),0)</f>
        <v>Fatal</v>
      </c>
      <c r="T155" s="21">
        <f>VLOOKUP($C155,Effects,MATCH(T$7, Effects!$A$1:$E$1, 0),0)</f>
        <v>6</v>
      </c>
      <c r="U155" s="22" t="str">
        <f>VLOOKUP($C155,Effects,MATCH(U$7, Effects!$A$1:$E$1, 0),0)</f>
        <v>Yes</v>
      </c>
      <c r="V155" s="22" t="str">
        <f>VLOOKUP($C155,Effects,MATCH(V$7, Effects!$A$1:$E$1, 0),0)</f>
        <v>Yes</v>
      </c>
      <c r="W155" s="22" t="str">
        <f>VLOOKUP($C155,Effects,MATCH(W$7, Effects!$A$1:$E$1, 0),0)</f>
        <v>None</v>
      </c>
    </row>
    <row r="156" spans="2:23" s="7" customFormat="1" ht="21" x14ac:dyDescent="0.4">
      <c r="B156" s="19">
        <v>149</v>
      </c>
      <c r="C156" s="19">
        <v>35737949</v>
      </c>
      <c r="D156" s="20">
        <f>VLOOKUP($C156, Date, MATCH(Source!D$7, Date!$A$1:$F$1, 0), FALSE)</f>
        <v>44599</v>
      </c>
      <c r="E156" s="40">
        <v>44599</v>
      </c>
      <c r="F156" s="22">
        <f>VLOOKUP($C156, Date, MATCH(Source!F$7, Date!$A$1:$F$1, 0), FALSE)</f>
        <v>6.9236111111111098</v>
      </c>
      <c r="G156" s="19">
        <f>VLOOKUP(Table3[[#This Row],[Accident ID]],Date!$A$2:$I$2001,MATCH(Table3[[#Headers],[Hour]],Date!$A$1:$I$1,0),0)</f>
        <v>22</v>
      </c>
      <c r="H156" s="44" t="str">
        <f>IF(AND(Table3[[#This Row],[Hour]]&gt;=7, Table3[[#This Row],[Hour]]&lt;=10), "Peak", IF(AND(Table3[[#This Row],[Hour]]&gt;=16, Table3[[#This Row],[Hour]]&lt;=19), "Peak", "Off-Peak"))</f>
        <v>Off-Peak</v>
      </c>
      <c r="I156" s="19" t="str">
        <f>VLOOKUP($C156,location,MATCH(Source!I$7,Location!$A$1:$D$1,0),0)</f>
        <v>Mumbai</v>
      </c>
      <c r="J156" s="19" t="str">
        <f>VLOOKUP($C156,location,MATCH(Source!J$7,Location!$A$1:$D$1,0),0)</f>
        <v>Rural Road</v>
      </c>
      <c r="K156" s="19" t="str">
        <f>VLOOKUP($C156,location,MATCH(Source!K$7,Location!$A$1:$D$1,0),0)</f>
        <v>Rainy</v>
      </c>
      <c r="L156" s="20" t="str">
        <f>VLOOKUP($C156,vehicle,MATCH(L155,Vehicle!A149:E149,0),0)</f>
        <v>Bus</v>
      </c>
      <c r="M156" s="20" t="str">
        <f>VLOOKUP($C156,vehicle,MATCH(M$7,Vehicle!$A$1:$E$1,0),0)</f>
        <v>Reckless Driving</v>
      </c>
      <c r="N156" s="20" t="str">
        <f>VLOOKUP($C156,vehicle,MATCH(N$7,Vehicle!$A$1:$E$1,0),0)</f>
        <v>Medium</v>
      </c>
      <c r="O156" s="21">
        <f>VLOOKUP($C156,vehicle,MATCH(O$7,Vehicle!$A$1:$E$1,0),0)</f>
        <v>1</v>
      </c>
      <c r="P156" s="21">
        <f>VLOOKUP($C156,driver,MATCH(P$7,Driver!$A$1:$E$1,0),0)</f>
        <v>18</v>
      </c>
      <c r="Q156" s="21" t="str">
        <f>VLOOKUP($C156,driver,MATCH(Q$7,Driver!$A$1:$E$1,0),0)</f>
        <v>Suspended</v>
      </c>
      <c r="R156" s="21">
        <f>VLOOKUP($C156,driver,MATCH(R$7,Driver!$A$1:$E$1,0),0)</f>
        <v>2</v>
      </c>
      <c r="S156" s="21" t="str">
        <f>VLOOKUP($C156,driver,MATCH(S$7,Driver!$A$1:$E$1,0),0)</f>
        <v>Severe</v>
      </c>
      <c r="T156" s="21">
        <f>VLOOKUP($C156,Effects,MATCH(T$7, Effects!$A$1:$E$1, 0),0)</f>
        <v>8</v>
      </c>
      <c r="U156" s="22" t="str">
        <f>VLOOKUP($C156,Effects,MATCH(U$7, Effects!$A$1:$E$1, 0),0)</f>
        <v>Yes</v>
      </c>
      <c r="V156" s="22" t="str">
        <f>VLOOKUP($C156,Effects,MATCH(V$7, Effects!$A$1:$E$1, 0),0)</f>
        <v>No</v>
      </c>
      <c r="W156" s="22" t="str">
        <f>VLOOKUP($C156,Effects,MATCH(W$7, Effects!$A$1:$E$1, 0),0)</f>
        <v>License Suspended</v>
      </c>
    </row>
    <row r="157" spans="2:23" s="7" customFormat="1" ht="21" x14ac:dyDescent="0.4">
      <c r="B157" s="19">
        <v>150</v>
      </c>
      <c r="C157" s="19" t="s">
        <v>208</v>
      </c>
      <c r="D157" s="20">
        <f>VLOOKUP($C157, Date, MATCH(Source!D$7, Date!$A$1:$F$1, 0), FALSE)</f>
        <v>44848</v>
      </c>
      <c r="E157" s="40">
        <v>44848</v>
      </c>
      <c r="F157" s="22">
        <f>VLOOKUP($C157, Date, MATCH(Source!F$7, Date!$A$1:$F$1, 0), FALSE)</f>
        <v>6.9652777777777803</v>
      </c>
      <c r="G157" s="19">
        <f>VLOOKUP(Table3[[#This Row],[Accident ID]],Date!$A$2:$I$2001,MATCH(Table3[[#Headers],[Hour]],Date!$A$1:$I$1,0),0)</f>
        <v>23</v>
      </c>
      <c r="H157" s="44" t="str">
        <f>IF(AND(Table3[[#This Row],[Hour]]&gt;=7, Table3[[#This Row],[Hour]]&lt;=10), "Peak", IF(AND(Table3[[#This Row],[Hour]]&gt;=16, Table3[[#This Row],[Hour]]&lt;=19), "Peak", "Off-Peak"))</f>
        <v>Off-Peak</v>
      </c>
      <c r="I157" s="19" t="str">
        <f>VLOOKUP($C157,location,MATCH(Source!I$7,Location!$A$1:$D$1,0),0)</f>
        <v>Ahmedabad</v>
      </c>
      <c r="J157" s="19" t="str">
        <f>VLOOKUP($C157,location,MATCH(Source!J$7,Location!$A$1:$D$1,0),0)</f>
        <v>Residential Area</v>
      </c>
      <c r="K157" s="19" t="str">
        <f>VLOOKUP($C157,location,MATCH(Source!K$7,Location!$A$1:$D$1,0),0)</f>
        <v>Foggy</v>
      </c>
      <c r="L157" s="20" t="str">
        <f>VLOOKUP($C157,vehicle,MATCH(L156,Vehicle!A150:E150,0),0)</f>
        <v>Truck</v>
      </c>
      <c r="M157" s="20" t="str">
        <f>VLOOKUP($C157,vehicle,MATCH(M$7,Vehicle!$A$1:$E$1,0),0)</f>
        <v>Drunk Driving</v>
      </c>
      <c r="N157" s="20" t="str">
        <f>VLOOKUP($C157,vehicle,MATCH(N$7,Vehicle!$A$1:$E$1,0),0)</f>
        <v>Low</v>
      </c>
      <c r="O157" s="21">
        <f>VLOOKUP($C157,vehicle,MATCH(O$7,Vehicle!$A$1:$E$1,0),0)</f>
        <v>1</v>
      </c>
      <c r="P157" s="21">
        <f>VLOOKUP($C157,driver,MATCH(P$7,Driver!$A$1:$E$1,0),0)</f>
        <v>56</v>
      </c>
      <c r="Q157" s="21" t="str">
        <f>VLOOKUP($C157,driver,MATCH(Q$7,Driver!$A$1:$E$1,0),0)</f>
        <v>Valid</v>
      </c>
      <c r="R157" s="21">
        <f>VLOOKUP($C157,driver,MATCH(R$7,Driver!$A$1:$E$1,0),0)</f>
        <v>3</v>
      </c>
      <c r="S157" s="21" t="str">
        <f>VLOOKUP($C157,driver,MATCH(S$7,Driver!$A$1:$E$1,0),0)</f>
        <v>Fatal</v>
      </c>
      <c r="T157" s="21">
        <f>VLOOKUP($C157,Effects,MATCH(T$7, Effects!$A$1:$E$1, 0),0)</f>
        <v>49</v>
      </c>
      <c r="U157" s="22" t="str">
        <f>VLOOKUP($C157,Effects,MATCH(U$7, Effects!$A$1:$E$1, 0),0)</f>
        <v>Yes</v>
      </c>
      <c r="V157" s="22" t="str">
        <f>VLOOKUP($C157,Effects,MATCH(V$7, Effects!$A$1:$E$1, 0),0)</f>
        <v>No</v>
      </c>
      <c r="W157" s="22" t="str">
        <f>VLOOKUP($C157,Effects,MATCH(W$7, Effects!$A$1:$E$1, 0),0)</f>
        <v>None</v>
      </c>
    </row>
    <row r="158" spans="2:23" s="7" customFormat="1" ht="21" x14ac:dyDescent="0.4">
      <c r="B158" s="19">
        <v>151</v>
      </c>
      <c r="C158" s="19" t="s">
        <v>209</v>
      </c>
      <c r="D158" s="20">
        <f>VLOOKUP($C158, Date, MATCH(Source!D$7, Date!$A$1:$F$1, 0), FALSE)</f>
        <v>44506</v>
      </c>
      <c r="E158" s="40">
        <v>44506</v>
      </c>
      <c r="F158" s="22">
        <f>VLOOKUP($C158, Date, MATCH(Source!F$7, Date!$A$1:$F$1, 0), FALSE)</f>
        <v>7.0069444444444402</v>
      </c>
      <c r="G158" s="19">
        <f>VLOOKUP(Table3[[#This Row],[Accident ID]],Date!$A$2:$I$2001,MATCH(Table3[[#Headers],[Hour]],Date!$A$1:$I$1,0),0)</f>
        <v>0</v>
      </c>
      <c r="H158" s="44" t="str">
        <f>IF(AND(Table3[[#This Row],[Hour]]&gt;=7, Table3[[#This Row],[Hour]]&lt;=10), "Peak", IF(AND(Table3[[#This Row],[Hour]]&gt;=16, Table3[[#This Row],[Hour]]&lt;=19), "Peak", "Off-Peak"))</f>
        <v>Off-Peak</v>
      </c>
      <c r="I158" s="19" t="str">
        <f>VLOOKUP($C158,location,MATCH(Source!I$7,Location!$A$1:$D$1,0),0)</f>
        <v>Pune</v>
      </c>
      <c r="J158" s="19" t="str">
        <f>VLOOKUP($C158,location,MATCH(Source!J$7,Location!$A$1:$D$1,0),0)</f>
        <v>Rural Road</v>
      </c>
      <c r="K158" s="19" t="str">
        <f>VLOOKUP($C158,location,MATCH(Source!K$7,Location!$A$1:$D$1,0),0)</f>
        <v>Windy</v>
      </c>
      <c r="L158" s="20" t="str">
        <f>VLOOKUP($C158,vehicle,MATCH(L157,Vehicle!A151:E151,0),0)</f>
        <v>Auto</v>
      </c>
      <c r="M158" s="20" t="str">
        <f>VLOOKUP($C158,vehicle,MATCH(M$7,Vehicle!$A$1:$E$1,0),0)</f>
        <v>Drunk Driving</v>
      </c>
      <c r="N158" s="20" t="str">
        <f>VLOOKUP($C158,vehicle,MATCH(N$7,Vehicle!$A$1:$E$1,0),0)</f>
        <v>Low</v>
      </c>
      <c r="O158" s="21">
        <f>VLOOKUP($C158,vehicle,MATCH(O$7,Vehicle!$A$1:$E$1,0),0)</f>
        <v>3</v>
      </c>
      <c r="P158" s="21">
        <f>VLOOKUP($C158,driver,MATCH(P$7,Driver!$A$1:$E$1,0),0)</f>
        <v>34</v>
      </c>
      <c r="Q158" s="21" t="str">
        <f>VLOOKUP($C158,driver,MATCH(Q$7,Driver!$A$1:$E$1,0),0)</f>
        <v>Valid</v>
      </c>
      <c r="R158" s="21">
        <f>VLOOKUP($C158,driver,MATCH(R$7,Driver!$A$1:$E$1,0),0)</f>
        <v>7</v>
      </c>
      <c r="S158" s="21" t="str">
        <f>VLOOKUP($C158,driver,MATCH(S$7,Driver!$A$1:$E$1,0),0)</f>
        <v>Severe</v>
      </c>
      <c r="T158" s="21">
        <f>VLOOKUP($C158,Effects,MATCH(T$7, Effects!$A$1:$E$1, 0),0)</f>
        <v>53</v>
      </c>
      <c r="U158" s="22" t="str">
        <f>VLOOKUP($C158,Effects,MATCH(U$7, Effects!$A$1:$E$1, 0),0)</f>
        <v>No</v>
      </c>
      <c r="V158" s="22" t="str">
        <f>VLOOKUP($C158,Effects,MATCH(V$7, Effects!$A$1:$E$1, 0),0)</f>
        <v>No</v>
      </c>
      <c r="W158" s="22" t="str">
        <f>VLOOKUP($C158,Effects,MATCH(W$7, Effects!$A$1:$E$1, 0),0)</f>
        <v>Fine Issued</v>
      </c>
    </row>
    <row r="159" spans="2:23" s="7" customFormat="1" ht="21" x14ac:dyDescent="0.4">
      <c r="B159" s="19">
        <v>152</v>
      </c>
      <c r="C159" s="19" t="s">
        <v>210</v>
      </c>
      <c r="D159" s="20">
        <f>VLOOKUP($C159, Date, MATCH(Source!D$7, Date!$A$1:$F$1, 0), FALSE)</f>
        <v>44255</v>
      </c>
      <c r="E159" s="40">
        <v>44255</v>
      </c>
      <c r="F159" s="22">
        <f>VLOOKUP($C159, Date, MATCH(Source!F$7, Date!$A$1:$F$1, 0), FALSE)</f>
        <v>7.0486111111111098</v>
      </c>
      <c r="G159" s="19">
        <f>VLOOKUP(Table3[[#This Row],[Accident ID]],Date!$A$2:$I$2001,MATCH(Table3[[#Headers],[Hour]],Date!$A$1:$I$1,0),0)</f>
        <v>1</v>
      </c>
      <c r="H159" s="44" t="str">
        <f>IF(AND(Table3[[#This Row],[Hour]]&gt;=7, Table3[[#This Row],[Hour]]&lt;=10), "Peak", IF(AND(Table3[[#This Row],[Hour]]&gt;=16, Table3[[#This Row],[Hour]]&lt;=19), "Peak", "Off-Peak"))</f>
        <v>Off-Peak</v>
      </c>
      <c r="I159" s="19" t="str">
        <f>VLOOKUP($C159,location,MATCH(Source!I$7,Location!$A$1:$D$1,0),0)</f>
        <v>Delhi</v>
      </c>
      <c r="J159" s="19" t="str">
        <f>VLOOKUP($C159,location,MATCH(Source!J$7,Location!$A$1:$D$1,0),0)</f>
        <v>Expressway</v>
      </c>
      <c r="K159" s="19" t="str">
        <f>VLOOKUP($C159,location,MATCH(Source!K$7,Location!$A$1:$D$1,0),0)</f>
        <v>Clear</v>
      </c>
      <c r="L159" s="20" t="str">
        <f>VLOOKUP($C159,vehicle,MATCH(L158,Vehicle!A152:E152,0),0)</f>
        <v>Truck</v>
      </c>
      <c r="M159" s="20" t="str">
        <f>VLOOKUP($C159,vehicle,MATCH(M$7,Vehicle!$A$1:$E$1,0),0)</f>
        <v>Weather Conditions</v>
      </c>
      <c r="N159" s="20" t="str">
        <f>VLOOKUP($C159,vehicle,MATCH(N$7,Vehicle!$A$1:$E$1,0),0)</f>
        <v>High</v>
      </c>
      <c r="O159" s="21">
        <f>VLOOKUP($C159,vehicle,MATCH(O$7,Vehicle!$A$1:$E$1,0),0)</f>
        <v>4</v>
      </c>
      <c r="P159" s="21">
        <f>VLOOKUP($C159,driver,MATCH(P$7,Driver!$A$1:$E$1,0),0)</f>
        <v>28</v>
      </c>
      <c r="Q159" s="21" t="str">
        <f>VLOOKUP($C159,driver,MATCH(Q$7,Driver!$A$1:$E$1,0),0)</f>
        <v>Expired</v>
      </c>
      <c r="R159" s="21">
        <f>VLOOKUP($C159,driver,MATCH(R$7,Driver!$A$1:$E$1,0),0)</f>
        <v>1</v>
      </c>
      <c r="S159" s="21" t="str">
        <f>VLOOKUP($C159,driver,MATCH(S$7,Driver!$A$1:$E$1,0),0)</f>
        <v>Minor</v>
      </c>
      <c r="T159" s="21">
        <f>VLOOKUP($C159,Effects,MATCH(T$7, Effects!$A$1:$E$1, 0),0)</f>
        <v>8</v>
      </c>
      <c r="U159" s="22" t="str">
        <f>VLOOKUP($C159,Effects,MATCH(U$7, Effects!$A$1:$E$1, 0),0)</f>
        <v>No</v>
      </c>
      <c r="V159" s="22" t="str">
        <f>VLOOKUP($C159,Effects,MATCH(V$7, Effects!$A$1:$E$1, 0),0)</f>
        <v>No</v>
      </c>
      <c r="W159" s="22" t="str">
        <f>VLOOKUP($C159,Effects,MATCH(W$7, Effects!$A$1:$E$1, 0),0)</f>
        <v>License Suspended</v>
      </c>
    </row>
    <row r="160" spans="2:23" s="7" customFormat="1" ht="21" x14ac:dyDescent="0.4">
      <c r="B160" s="19">
        <v>153</v>
      </c>
      <c r="C160" s="19" t="s">
        <v>211</v>
      </c>
      <c r="D160" s="20">
        <f>VLOOKUP($C160, Date, MATCH(Source!D$7, Date!$A$1:$F$1, 0), FALSE)</f>
        <v>43971</v>
      </c>
      <c r="E160" s="40">
        <v>43971</v>
      </c>
      <c r="F160" s="22">
        <f>VLOOKUP($C160, Date, MATCH(Source!F$7, Date!$A$1:$F$1, 0), FALSE)</f>
        <v>7.0902777777777803</v>
      </c>
      <c r="G160" s="19">
        <f>VLOOKUP(Table3[[#This Row],[Accident ID]],Date!$A$2:$I$2001,MATCH(Table3[[#Headers],[Hour]],Date!$A$1:$I$1,0),0)</f>
        <v>2</v>
      </c>
      <c r="H160" s="44" t="str">
        <f>IF(AND(Table3[[#This Row],[Hour]]&gt;=7, Table3[[#This Row],[Hour]]&lt;=10), "Peak", IF(AND(Table3[[#This Row],[Hour]]&gt;=16, Table3[[#This Row],[Hour]]&lt;=19), "Peak", "Off-Peak"))</f>
        <v>Off-Peak</v>
      </c>
      <c r="I160" s="19" t="str">
        <f>VLOOKUP($C160,location,MATCH(Source!I$7,Location!$A$1:$D$1,0),0)</f>
        <v>Bangalore</v>
      </c>
      <c r="J160" s="19" t="str">
        <f>VLOOKUP($C160,location,MATCH(Source!J$7,Location!$A$1:$D$1,0),0)</f>
        <v>Highway</v>
      </c>
      <c r="K160" s="19" t="str">
        <f>VLOOKUP($C160,location,MATCH(Source!K$7,Location!$A$1:$D$1,0),0)</f>
        <v>Windy</v>
      </c>
      <c r="L160" s="20" t="str">
        <f>VLOOKUP($C160,vehicle,MATCH(L159,Vehicle!A153:E153,0),0)</f>
        <v>Pedestrian</v>
      </c>
      <c r="M160" s="20" t="str">
        <f>VLOOKUP($C160,vehicle,MATCH(M$7,Vehicle!$A$1:$E$1,0),0)</f>
        <v>Over Speeding</v>
      </c>
      <c r="N160" s="20" t="str">
        <f>VLOOKUP($C160,vehicle,MATCH(N$7,Vehicle!$A$1:$E$1,0),0)</f>
        <v>Medium</v>
      </c>
      <c r="O160" s="21">
        <f>VLOOKUP($C160,vehicle,MATCH(O$7,Vehicle!$A$1:$E$1,0),0)</f>
        <v>5</v>
      </c>
      <c r="P160" s="21">
        <f>VLOOKUP($C160,driver,MATCH(P$7,Driver!$A$1:$E$1,0),0)</f>
        <v>52</v>
      </c>
      <c r="Q160" s="21" t="str">
        <f>VLOOKUP($C160,driver,MATCH(Q$7,Driver!$A$1:$E$1,0),0)</f>
        <v>Expired</v>
      </c>
      <c r="R160" s="21">
        <f>VLOOKUP($C160,driver,MATCH(R$7,Driver!$A$1:$E$1,0),0)</f>
        <v>10</v>
      </c>
      <c r="S160" s="21" t="str">
        <f>VLOOKUP($C160,driver,MATCH(S$7,Driver!$A$1:$E$1,0),0)</f>
        <v>Minor</v>
      </c>
      <c r="T160" s="21">
        <f>VLOOKUP($C160,Effects,MATCH(T$7, Effects!$A$1:$E$1, 0),0)</f>
        <v>50</v>
      </c>
      <c r="U160" s="22" t="str">
        <f>VLOOKUP($C160,Effects,MATCH(U$7, Effects!$A$1:$E$1, 0),0)</f>
        <v>No</v>
      </c>
      <c r="V160" s="22" t="str">
        <f>VLOOKUP($C160,Effects,MATCH(V$7, Effects!$A$1:$E$1, 0),0)</f>
        <v>Yes</v>
      </c>
      <c r="W160" s="22" t="str">
        <f>VLOOKUP($C160,Effects,MATCH(W$7, Effects!$A$1:$E$1, 0),0)</f>
        <v>None</v>
      </c>
    </row>
    <row r="161" spans="2:23" s="7" customFormat="1" ht="21" x14ac:dyDescent="0.4">
      <c r="B161" s="19">
        <v>154</v>
      </c>
      <c r="C161" s="19" t="s">
        <v>212</v>
      </c>
      <c r="D161" s="20">
        <f>VLOOKUP($C161, Date, MATCH(Source!D$7, Date!$A$1:$F$1, 0), FALSE)</f>
        <v>45650</v>
      </c>
      <c r="E161" s="40">
        <v>45650</v>
      </c>
      <c r="F161" s="22">
        <f>VLOOKUP($C161, Date, MATCH(Source!F$7, Date!$A$1:$F$1, 0), FALSE)</f>
        <v>7.1319444444444402</v>
      </c>
      <c r="G161" s="19">
        <f>VLOOKUP(Table3[[#This Row],[Accident ID]],Date!$A$2:$I$2001,MATCH(Table3[[#Headers],[Hour]],Date!$A$1:$I$1,0),0)</f>
        <v>3</v>
      </c>
      <c r="H161" s="44" t="str">
        <f>IF(AND(Table3[[#This Row],[Hour]]&gt;=7, Table3[[#This Row],[Hour]]&lt;=10), "Peak", IF(AND(Table3[[#This Row],[Hour]]&gt;=16, Table3[[#This Row],[Hour]]&lt;=19), "Peak", "Off-Peak"))</f>
        <v>Off-Peak</v>
      </c>
      <c r="I161" s="19" t="str">
        <f>VLOOKUP($C161,location,MATCH(Source!I$7,Location!$A$1:$D$1,0),0)</f>
        <v>Kolkata</v>
      </c>
      <c r="J161" s="19" t="str">
        <f>VLOOKUP($C161,location,MATCH(Source!J$7,Location!$A$1:$D$1,0),0)</f>
        <v>Residential Area</v>
      </c>
      <c r="K161" s="19" t="str">
        <f>VLOOKUP($C161,location,MATCH(Source!K$7,Location!$A$1:$D$1,0),0)</f>
        <v>Foggy</v>
      </c>
      <c r="L161" s="20" t="str">
        <f>VLOOKUP($C161,vehicle,MATCH(L160,Vehicle!A154:E154,0),0)</f>
        <v>Truck</v>
      </c>
      <c r="M161" s="20" t="str">
        <f>VLOOKUP($C161,vehicle,MATCH(M$7,Vehicle!$A$1:$E$1,0),0)</f>
        <v>Weather Conditions</v>
      </c>
      <c r="N161" s="20" t="str">
        <f>VLOOKUP($C161,vehicle,MATCH(N$7,Vehicle!$A$1:$E$1,0),0)</f>
        <v>Low</v>
      </c>
      <c r="O161" s="21">
        <f>VLOOKUP($C161,vehicle,MATCH(O$7,Vehicle!$A$1:$E$1,0),0)</f>
        <v>1</v>
      </c>
      <c r="P161" s="21">
        <f>VLOOKUP($C161,driver,MATCH(P$7,Driver!$A$1:$E$1,0),0)</f>
        <v>24</v>
      </c>
      <c r="Q161" s="21" t="str">
        <f>VLOOKUP($C161,driver,MATCH(Q$7,Driver!$A$1:$E$1,0),0)</f>
        <v>Valid</v>
      </c>
      <c r="R161" s="21">
        <f>VLOOKUP($C161,driver,MATCH(R$7,Driver!$A$1:$E$1,0),0)</f>
        <v>10</v>
      </c>
      <c r="S161" s="21" t="str">
        <f>VLOOKUP($C161,driver,MATCH(S$7,Driver!$A$1:$E$1,0),0)</f>
        <v>Fatal</v>
      </c>
      <c r="T161" s="21">
        <f>VLOOKUP($C161,Effects,MATCH(T$7, Effects!$A$1:$E$1, 0),0)</f>
        <v>60</v>
      </c>
      <c r="U161" s="22" t="str">
        <f>VLOOKUP($C161,Effects,MATCH(U$7, Effects!$A$1:$E$1, 0),0)</f>
        <v>No</v>
      </c>
      <c r="V161" s="22" t="str">
        <f>VLOOKUP($C161,Effects,MATCH(V$7, Effects!$A$1:$E$1, 0),0)</f>
        <v>Yes</v>
      </c>
      <c r="W161" s="22" t="str">
        <f>VLOOKUP($C161,Effects,MATCH(W$7, Effects!$A$1:$E$1, 0),0)</f>
        <v>License Suspended</v>
      </c>
    </row>
    <row r="162" spans="2:23" s="7" customFormat="1" ht="21" x14ac:dyDescent="0.4">
      <c r="B162" s="19">
        <v>155</v>
      </c>
      <c r="C162" s="19" t="s">
        <v>213</v>
      </c>
      <c r="D162" s="20">
        <f>VLOOKUP($C162, Date, MATCH(Source!D$7, Date!$A$1:$F$1, 0), FALSE)</f>
        <v>44536</v>
      </c>
      <c r="E162" s="40">
        <v>44536</v>
      </c>
      <c r="F162" s="22">
        <f>VLOOKUP($C162, Date, MATCH(Source!F$7, Date!$A$1:$F$1, 0), FALSE)</f>
        <v>7.1736111111111098</v>
      </c>
      <c r="G162" s="19">
        <f>VLOOKUP(Table3[[#This Row],[Accident ID]],Date!$A$2:$I$2001,MATCH(Table3[[#Headers],[Hour]],Date!$A$1:$I$1,0),0)</f>
        <v>4</v>
      </c>
      <c r="H162" s="44" t="str">
        <f>IF(AND(Table3[[#This Row],[Hour]]&gt;=7, Table3[[#This Row],[Hour]]&lt;=10), "Peak", IF(AND(Table3[[#This Row],[Hour]]&gt;=16, Table3[[#This Row],[Hour]]&lt;=19), "Peak", "Off-Peak"))</f>
        <v>Off-Peak</v>
      </c>
      <c r="I162" s="19" t="str">
        <f>VLOOKUP($C162,location,MATCH(Source!I$7,Location!$A$1:$D$1,0),0)</f>
        <v>Hyderabad</v>
      </c>
      <c r="J162" s="19" t="str">
        <f>VLOOKUP($C162,location,MATCH(Source!J$7,Location!$A$1:$D$1,0),0)</f>
        <v>Rural Road</v>
      </c>
      <c r="K162" s="19" t="str">
        <f>VLOOKUP($C162,location,MATCH(Source!K$7,Location!$A$1:$D$1,0),0)</f>
        <v>Clear</v>
      </c>
      <c r="L162" s="20" t="str">
        <f>VLOOKUP($C162,vehicle,MATCH(L161,Vehicle!A155:E155,0),0)</f>
        <v>Bus</v>
      </c>
      <c r="M162" s="20" t="str">
        <f>VLOOKUP($C162,vehicle,MATCH(M$7,Vehicle!$A$1:$E$1,0),0)</f>
        <v>Brake Failure</v>
      </c>
      <c r="N162" s="20" t="str">
        <f>VLOOKUP($C162,vehicle,MATCH(N$7,Vehicle!$A$1:$E$1,0),0)</f>
        <v>High</v>
      </c>
      <c r="O162" s="21">
        <f>VLOOKUP($C162,vehicle,MATCH(O$7,Vehicle!$A$1:$E$1,0),0)</f>
        <v>3</v>
      </c>
      <c r="P162" s="21">
        <f>VLOOKUP($C162,driver,MATCH(P$7,Driver!$A$1:$E$1,0),0)</f>
        <v>53</v>
      </c>
      <c r="Q162" s="21" t="str">
        <f>VLOOKUP($C162,driver,MATCH(Q$7,Driver!$A$1:$E$1,0),0)</f>
        <v>Suspended</v>
      </c>
      <c r="R162" s="21">
        <f>VLOOKUP($C162,driver,MATCH(R$7,Driver!$A$1:$E$1,0),0)</f>
        <v>5</v>
      </c>
      <c r="S162" s="21" t="str">
        <f>VLOOKUP($C162,driver,MATCH(S$7,Driver!$A$1:$E$1,0),0)</f>
        <v>Severe</v>
      </c>
      <c r="T162" s="21">
        <f>VLOOKUP($C162,Effects,MATCH(T$7, Effects!$A$1:$E$1, 0),0)</f>
        <v>12</v>
      </c>
      <c r="U162" s="22" t="str">
        <f>VLOOKUP($C162,Effects,MATCH(U$7, Effects!$A$1:$E$1, 0),0)</f>
        <v>No</v>
      </c>
      <c r="V162" s="22" t="str">
        <f>VLOOKUP($C162,Effects,MATCH(V$7, Effects!$A$1:$E$1, 0),0)</f>
        <v>Yes</v>
      </c>
      <c r="W162" s="22" t="str">
        <f>VLOOKUP($C162,Effects,MATCH(W$7, Effects!$A$1:$E$1, 0),0)</f>
        <v>License Suspended</v>
      </c>
    </row>
    <row r="163" spans="2:23" s="7" customFormat="1" ht="21" x14ac:dyDescent="0.4">
      <c r="B163" s="19">
        <v>156</v>
      </c>
      <c r="C163" s="19" t="s">
        <v>214</v>
      </c>
      <c r="D163" s="20">
        <f>VLOOKUP($C163, Date, MATCH(Source!D$7, Date!$A$1:$F$1, 0), FALSE)</f>
        <v>44471</v>
      </c>
      <c r="E163" s="40">
        <v>44471</v>
      </c>
      <c r="F163" s="22">
        <f>VLOOKUP($C163, Date, MATCH(Source!F$7, Date!$A$1:$F$1, 0), FALSE)</f>
        <v>7.2152777777777803</v>
      </c>
      <c r="G163" s="19">
        <f>VLOOKUP(Table3[[#This Row],[Accident ID]],Date!$A$2:$I$2001,MATCH(Table3[[#Headers],[Hour]],Date!$A$1:$I$1,0),0)</f>
        <v>5</v>
      </c>
      <c r="H163" s="44" t="str">
        <f>IF(AND(Table3[[#This Row],[Hour]]&gt;=7, Table3[[#This Row],[Hour]]&lt;=10), "Peak", IF(AND(Table3[[#This Row],[Hour]]&gt;=16, Table3[[#This Row],[Hour]]&lt;=19), "Peak", "Off-Peak"))</f>
        <v>Off-Peak</v>
      </c>
      <c r="I163" s="19" t="str">
        <f>VLOOKUP($C163,location,MATCH(Source!I$7,Location!$A$1:$D$1,0),0)</f>
        <v>Delhi</v>
      </c>
      <c r="J163" s="19" t="str">
        <f>VLOOKUP($C163,location,MATCH(Source!J$7,Location!$A$1:$D$1,0),0)</f>
        <v>City Road</v>
      </c>
      <c r="K163" s="19" t="str">
        <f>VLOOKUP($C163,location,MATCH(Source!K$7,Location!$A$1:$D$1,0),0)</f>
        <v>Windy</v>
      </c>
      <c r="L163" s="20" t="str">
        <f>VLOOKUP($C163,vehicle,MATCH(L162,Vehicle!A156:E156,0),0)</f>
        <v>Truck</v>
      </c>
      <c r="M163" s="20" t="str">
        <f>VLOOKUP($C163,vehicle,MATCH(M$7,Vehicle!$A$1:$E$1,0),0)</f>
        <v>Brake Failure</v>
      </c>
      <c r="N163" s="20" t="str">
        <f>VLOOKUP($C163,vehicle,MATCH(N$7,Vehicle!$A$1:$E$1,0),0)</f>
        <v>Severe</v>
      </c>
      <c r="O163" s="21">
        <f>VLOOKUP($C163,vehicle,MATCH(O$7,Vehicle!$A$1:$E$1,0),0)</f>
        <v>1</v>
      </c>
      <c r="P163" s="21">
        <f>VLOOKUP($C163,driver,MATCH(P$7,Driver!$A$1:$E$1,0),0)</f>
        <v>58</v>
      </c>
      <c r="Q163" s="21" t="str">
        <f>VLOOKUP($C163,driver,MATCH(Q$7,Driver!$A$1:$E$1,0),0)</f>
        <v>Valid</v>
      </c>
      <c r="R163" s="21">
        <f>VLOOKUP($C163,driver,MATCH(R$7,Driver!$A$1:$E$1,0),0)</f>
        <v>10</v>
      </c>
      <c r="S163" s="21" t="str">
        <f>VLOOKUP($C163,driver,MATCH(S$7,Driver!$A$1:$E$1,0),0)</f>
        <v>Severe</v>
      </c>
      <c r="T163" s="21">
        <f>VLOOKUP($C163,Effects,MATCH(T$7, Effects!$A$1:$E$1, 0),0)</f>
        <v>57</v>
      </c>
      <c r="U163" s="22" t="str">
        <f>VLOOKUP($C163,Effects,MATCH(U$7, Effects!$A$1:$E$1, 0),0)</f>
        <v>Yes</v>
      </c>
      <c r="V163" s="22" t="str">
        <f>VLOOKUP($C163,Effects,MATCH(V$7, Effects!$A$1:$E$1, 0),0)</f>
        <v>Yes</v>
      </c>
      <c r="W163" s="22" t="str">
        <f>VLOOKUP($C163,Effects,MATCH(W$7, Effects!$A$1:$E$1, 0),0)</f>
        <v>Fine Issued</v>
      </c>
    </row>
    <row r="164" spans="2:23" s="7" customFormat="1" ht="21" x14ac:dyDescent="0.4">
      <c r="B164" s="19">
        <v>157</v>
      </c>
      <c r="C164" s="19" t="s">
        <v>215</v>
      </c>
      <c r="D164" s="20">
        <f>VLOOKUP($C164, Date, MATCH(Source!D$7, Date!$A$1:$F$1, 0), FALSE)</f>
        <v>44525</v>
      </c>
      <c r="E164" s="40">
        <v>44525</v>
      </c>
      <c r="F164" s="22">
        <f>VLOOKUP($C164, Date, MATCH(Source!F$7, Date!$A$1:$F$1, 0), FALSE)</f>
        <v>7.2569444444444402</v>
      </c>
      <c r="G164" s="19">
        <f>VLOOKUP(Table3[[#This Row],[Accident ID]],Date!$A$2:$I$2001,MATCH(Table3[[#Headers],[Hour]],Date!$A$1:$I$1,0),0)</f>
        <v>6</v>
      </c>
      <c r="H164" s="44" t="str">
        <f>IF(AND(Table3[[#This Row],[Hour]]&gt;=7, Table3[[#This Row],[Hour]]&lt;=10), "Peak", IF(AND(Table3[[#This Row],[Hour]]&gt;=16, Table3[[#This Row],[Hour]]&lt;=19), "Peak", "Off-Peak"))</f>
        <v>Off-Peak</v>
      </c>
      <c r="I164" s="19" t="str">
        <f>VLOOKUP($C164,location,MATCH(Source!I$7,Location!$A$1:$D$1,0),0)</f>
        <v>Hyderabad</v>
      </c>
      <c r="J164" s="19" t="str">
        <f>VLOOKUP($C164,location,MATCH(Source!J$7,Location!$A$1:$D$1,0),0)</f>
        <v>Expressway</v>
      </c>
      <c r="K164" s="19" t="str">
        <f>VLOOKUP($C164,location,MATCH(Source!K$7,Location!$A$1:$D$1,0),0)</f>
        <v>Rainy</v>
      </c>
      <c r="L164" s="20" t="str">
        <f>VLOOKUP($C164,vehicle,MATCH(L163,Vehicle!A157:E157,0),0)</f>
        <v>Truck</v>
      </c>
      <c r="M164" s="20" t="str">
        <f>VLOOKUP($C164,vehicle,MATCH(M$7,Vehicle!$A$1:$E$1,0),0)</f>
        <v>Reckless Driving</v>
      </c>
      <c r="N164" s="20" t="str">
        <f>VLOOKUP($C164,vehicle,MATCH(N$7,Vehicle!$A$1:$E$1,0),0)</f>
        <v>Severe</v>
      </c>
      <c r="O164" s="21">
        <f>VLOOKUP($C164,vehicle,MATCH(O$7,Vehicle!$A$1:$E$1,0),0)</f>
        <v>5</v>
      </c>
      <c r="P164" s="21">
        <f>VLOOKUP($C164,driver,MATCH(P$7,Driver!$A$1:$E$1,0),0)</f>
        <v>45</v>
      </c>
      <c r="Q164" s="21" t="str">
        <f>VLOOKUP($C164,driver,MATCH(Q$7,Driver!$A$1:$E$1,0),0)</f>
        <v>Suspended</v>
      </c>
      <c r="R164" s="21">
        <f>VLOOKUP($C164,driver,MATCH(R$7,Driver!$A$1:$E$1,0),0)</f>
        <v>8</v>
      </c>
      <c r="S164" s="21" t="str">
        <f>VLOOKUP($C164,driver,MATCH(S$7,Driver!$A$1:$E$1,0),0)</f>
        <v>Severe</v>
      </c>
      <c r="T164" s="21">
        <f>VLOOKUP($C164,Effects,MATCH(T$7, Effects!$A$1:$E$1, 0),0)</f>
        <v>14</v>
      </c>
      <c r="U164" s="22" t="str">
        <f>VLOOKUP($C164,Effects,MATCH(U$7, Effects!$A$1:$E$1, 0),0)</f>
        <v>Yes</v>
      </c>
      <c r="V164" s="22" t="str">
        <f>VLOOKUP($C164,Effects,MATCH(V$7, Effects!$A$1:$E$1, 0),0)</f>
        <v>Yes</v>
      </c>
      <c r="W164" s="22" t="str">
        <f>VLOOKUP($C164,Effects,MATCH(W$7, Effects!$A$1:$E$1, 0),0)</f>
        <v>Arrest Made</v>
      </c>
    </row>
    <row r="165" spans="2:23" s="7" customFormat="1" ht="21" x14ac:dyDescent="0.4">
      <c r="B165" s="19">
        <v>158</v>
      </c>
      <c r="C165" s="19" t="s">
        <v>216</v>
      </c>
      <c r="D165" s="20">
        <f>VLOOKUP($C165, Date, MATCH(Source!D$7, Date!$A$1:$F$1, 0), FALSE)</f>
        <v>45160</v>
      </c>
      <c r="E165" s="40">
        <v>45160</v>
      </c>
      <c r="F165" s="22">
        <f>VLOOKUP($C165, Date, MATCH(Source!F$7, Date!$A$1:$F$1, 0), FALSE)</f>
        <v>7.2986111111111098</v>
      </c>
      <c r="G165" s="19">
        <f>VLOOKUP(Table3[[#This Row],[Accident ID]],Date!$A$2:$I$2001,MATCH(Table3[[#Headers],[Hour]],Date!$A$1:$I$1,0),0)</f>
        <v>7</v>
      </c>
      <c r="H165" s="44" t="str">
        <f>IF(AND(Table3[[#This Row],[Hour]]&gt;=7, Table3[[#This Row],[Hour]]&lt;=10), "Peak", IF(AND(Table3[[#This Row],[Hour]]&gt;=16, Table3[[#This Row],[Hour]]&lt;=19), "Peak", "Off-Peak"))</f>
        <v>Peak</v>
      </c>
      <c r="I165" s="19" t="str">
        <f>VLOOKUP($C165,location,MATCH(Source!I$7,Location!$A$1:$D$1,0),0)</f>
        <v>Ahmedabad</v>
      </c>
      <c r="J165" s="19" t="str">
        <f>VLOOKUP($C165,location,MATCH(Source!J$7,Location!$A$1:$D$1,0),0)</f>
        <v>Expressway</v>
      </c>
      <c r="K165" s="19" t="str">
        <f>VLOOKUP($C165,location,MATCH(Source!K$7,Location!$A$1:$D$1,0),0)</f>
        <v>Snowy</v>
      </c>
      <c r="L165" s="20" t="str">
        <f>VLOOKUP($C165,vehicle,MATCH(L164,Vehicle!A158:E158,0),0)</f>
        <v>Auto</v>
      </c>
      <c r="M165" s="20" t="str">
        <f>VLOOKUP($C165,vehicle,MATCH(M$7,Vehicle!$A$1:$E$1,0),0)</f>
        <v>Drunk Driving</v>
      </c>
      <c r="N165" s="20" t="str">
        <f>VLOOKUP($C165,vehicle,MATCH(N$7,Vehicle!$A$1:$E$1,0),0)</f>
        <v>Medium</v>
      </c>
      <c r="O165" s="21">
        <f>VLOOKUP($C165,vehicle,MATCH(O$7,Vehicle!$A$1:$E$1,0),0)</f>
        <v>5</v>
      </c>
      <c r="P165" s="21">
        <f>VLOOKUP($C165,driver,MATCH(P$7,Driver!$A$1:$E$1,0),0)</f>
        <v>31</v>
      </c>
      <c r="Q165" s="21" t="str">
        <f>VLOOKUP($C165,driver,MATCH(Q$7,Driver!$A$1:$E$1,0),0)</f>
        <v>Valid</v>
      </c>
      <c r="R165" s="21">
        <f>VLOOKUP($C165,driver,MATCH(R$7,Driver!$A$1:$E$1,0),0)</f>
        <v>1</v>
      </c>
      <c r="S165" s="21" t="str">
        <f>VLOOKUP($C165,driver,MATCH(S$7,Driver!$A$1:$E$1,0),0)</f>
        <v>Fatal</v>
      </c>
      <c r="T165" s="21">
        <f>VLOOKUP($C165,Effects,MATCH(T$7, Effects!$A$1:$E$1, 0),0)</f>
        <v>16</v>
      </c>
      <c r="U165" s="22" t="str">
        <f>VLOOKUP($C165,Effects,MATCH(U$7, Effects!$A$1:$E$1, 0),0)</f>
        <v>No</v>
      </c>
      <c r="V165" s="22" t="str">
        <f>VLOOKUP($C165,Effects,MATCH(V$7, Effects!$A$1:$E$1, 0),0)</f>
        <v>No</v>
      </c>
      <c r="W165" s="22" t="str">
        <f>VLOOKUP($C165,Effects,MATCH(W$7, Effects!$A$1:$E$1, 0),0)</f>
        <v>License Suspended</v>
      </c>
    </row>
    <row r="166" spans="2:23" s="7" customFormat="1" ht="21" x14ac:dyDescent="0.4">
      <c r="B166" s="19">
        <v>159</v>
      </c>
      <c r="C166" s="19" t="s">
        <v>217</v>
      </c>
      <c r="D166" s="20">
        <f>VLOOKUP($C166, Date, MATCH(Source!D$7, Date!$A$1:$F$1, 0), FALSE)</f>
        <v>45236</v>
      </c>
      <c r="E166" s="40">
        <v>45236</v>
      </c>
      <c r="F166" s="22">
        <f>VLOOKUP($C166, Date, MATCH(Source!F$7, Date!$A$1:$F$1, 0), FALSE)</f>
        <v>7.3402777777777803</v>
      </c>
      <c r="G166" s="19">
        <f>VLOOKUP(Table3[[#This Row],[Accident ID]],Date!$A$2:$I$2001,MATCH(Table3[[#Headers],[Hour]],Date!$A$1:$I$1,0),0)</f>
        <v>8</v>
      </c>
      <c r="H166" s="44" t="str">
        <f>IF(AND(Table3[[#This Row],[Hour]]&gt;=7, Table3[[#This Row],[Hour]]&lt;=10), "Peak", IF(AND(Table3[[#This Row],[Hour]]&gt;=16, Table3[[#This Row],[Hour]]&lt;=19), "Peak", "Off-Peak"))</f>
        <v>Peak</v>
      </c>
      <c r="I166" s="19" t="str">
        <f>VLOOKUP($C166,location,MATCH(Source!I$7,Location!$A$1:$D$1,0),0)</f>
        <v>Ahmedabad</v>
      </c>
      <c r="J166" s="19" t="str">
        <f>VLOOKUP($C166,location,MATCH(Source!J$7,Location!$A$1:$D$1,0),0)</f>
        <v>Residential Area</v>
      </c>
      <c r="K166" s="19" t="str">
        <f>VLOOKUP($C166,location,MATCH(Source!K$7,Location!$A$1:$D$1,0),0)</f>
        <v>Snowy</v>
      </c>
      <c r="L166" s="20" t="str">
        <f>VLOOKUP($C166,vehicle,MATCH(L165,Vehicle!A159:E159,0),0)</f>
        <v>Auto</v>
      </c>
      <c r="M166" s="20" t="str">
        <f>VLOOKUP($C166,vehicle,MATCH(M$7,Vehicle!$A$1:$E$1,0),0)</f>
        <v>Weather Conditions</v>
      </c>
      <c r="N166" s="20" t="str">
        <f>VLOOKUP($C166,vehicle,MATCH(N$7,Vehicle!$A$1:$E$1,0),0)</f>
        <v>Medium</v>
      </c>
      <c r="O166" s="21">
        <f>VLOOKUP($C166,vehicle,MATCH(O$7,Vehicle!$A$1:$E$1,0),0)</f>
        <v>3</v>
      </c>
      <c r="P166" s="21">
        <f>VLOOKUP($C166,driver,MATCH(P$7,Driver!$A$1:$E$1,0),0)</f>
        <v>22</v>
      </c>
      <c r="Q166" s="21" t="str">
        <f>VLOOKUP($C166,driver,MATCH(Q$7,Driver!$A$1:$E$1,0),0)</f>
        <v>Expired</v>
      </c>
      <c r="R166" s="21">
        <f>VLOOKUP($C166,driver,MATCH(R$7,Driver!$A$1:$E$1,0),0)</f>
        <v>8</v>
      </c>
      <c r="S166" s="21" t="str">
        <f>VLOOKUP($C166,driver,MATCH(S$7,Driver!$A$1:$E$1,0),0)</f>
        <v>Severe</v>
      </c>
      <c r="T166" s="21">
        <f>VLOOKUP($C166,Effects,MATCH(T$7, Effects!$A$1:$E$1, 0),0)</f>
        <v>45</v>
      </c>
      <c r="U166" s="22" t="str">
        <f>VLOOKUP($C166,Effects,MATCH(U$7, Effects!$A$1:$E$1, 0),0)</f>
        <v>Yes</v>
      </c>
      <c r="V166" s="22" t="str">
        <f>VLOOKUP($C166,Effects,MATCH(V$7, Effects!$A$1:$E$1, 0),0)</f>
        <v>No</v>
      </c>
      <c r="W166" s="22" t="str">
        <f>VLOOKUP($C166,Effects,MATCH(W$7, Effects!$A$1:$E$1, 0),0)</f>
        <v>License Suspended</v>
      </c>
    </row>
    <row r="167" spans="2:23" s="7" customFormat="1" ht="21" x14ac:dyDescent="0.4">
      <c r="B167" s="19">
        <v>160</v>
      </c>
      <c r="C167" s="19" t="s">
        <v>218</v>
      </c>
      <c r="D167" s="20">
        <f>VLOOKUP($C167, Date, MATCH(Source!D$7, Date!$A$1:$F$1, 0), FALSE)</f>
        <v>44930</v>
      </c>
      <c r="E167" s="40">
        <v>44930</v>
      </c>
      <c r="F167" s="22">
        <f>VLOOKUP($C167, Date, MATCH(Source!F$7, Date!$A$1:$F$1, 0), FALSE)</f>
        <v>7.3819444444444402</v>
      </c>
      <c r="G167" s="19">
        <f>VLOOKUP(Table3[[#This Row],[Accident ID]],Date!$A$2:$I$2001,MATCH(Table3[[#Headers],[Hour]],Date!$A$1:$I$1,0),0)</f>
        <v>9</v>
      </c>
      <c r="H167" s="44" t="str">
        <f>IF(AND(Table3[[#This Row],[Hour]]&gt;=7, Table3[[#This Row],[Hour]]&lt;=10), "Peak", IF(AND(Table3[[#This Row],[Hour]]&gt;=16, Table3[[#This Row],[Hour]]&lt;=19), "Peak", "Off-Peak"))</f>
        <v>Peak</v>
      </c>
      <c r="I167" s="19" t="str">
        <f>VLOOKUP($C167,location,MATCH(Source!I$7,Location!$A$1:$D$1,0),0)</f>
        <v>Chennai</v>
      </c>
      <c r="J167" s="19" t="str">
        <f>VLOOKUP($C167,location,MATCH(Source!J$7,Location!$A$1:$D$1,0),0)</f>
        <v>Highway</v>
      </c>
      <c r="K167" s="19" t="str">
        <f>VLOOKUP($C167,location,MATCH(Source!K$7,Location!$A$1:$D$1,0),0)</f>
        <v>Clear</v>
      </c>
      <c r="L167" s="20" t="str">
        <f>VLOOKUP($C167,vehicle,MATCH(L166,Vehicle!A160:E160,0),0)</f>
        <v>Bicycle</v>
      </c>
      <c r="M167" s="20" t="str">
        <f>VLOOKUP($C167,vehicle,MATCH(M$7,Vehicle!$A$1:$E$1,0),0)</f>
        <v>Weather Conditions</v>
      </c>
      <c r="N167" s="20" t="str">
        <f>VLOOKUP($C167,vehicle,MATCH(N$7,Vehicle!$A$1:$E$1,0),0)</f>
        <v>High</v>
      </c>
      <c r="O167" s="21">
        <f>VLOOKUP($C167,vehicle,MATCH(O$7,Vehicle!$A$1:$E$1,0),0)</f>
        <v>5</v>
      </c>
      <c r="P167" s="21">
        <f>VLOOKUP($C167,driver,MATCH(P$7,Driver!$A$1:$E$1,0),0)</f>
        <v>40</v>
      </c>
      <c r="Q167" s="21" t="str">
        <f>VLOOKUP($C167,driver,MATCH(Q$7,Driver!$A$1:$E$1,0),0)</f>
        <v>Suspended</v>
      </c>
      <c r="R167" s="21">
        <f>VLOOKUP($C167,driver,MATCH(R$7,Driver!$A$1:$E$1,0),0)</f>
        <v>10</v>
      </c>
      <c r="S167" s="21" t="str">
        <f>VLOOKUP($C167,driver,MATCH(S$7,Driver!$A$1:$E$1,0),0)</f>
        <v>Moderate</v>
      </c>
      <c r="T167" s="21">
        <f>VLOOKUP($C167,Effects,MATCH(T$7, Effects!$A$1:$E$1, 0),0)</f>
        <v>27</v>
      </c>
      <c r="U167" s="22" t="str">
        <f>VLOOKUP($C167,Effects,MATCH(U$7, Effects!$A$1:$E$1, 0),0)</f>
        <v>Yes</v>
      </c>
      <c r="V167" s="22" t="str">
        <f>VLOOKUP($C167,Effects,MATCH(V$7, Effects!$A$1:$E$1, 0),0)</f>
        <v>Yes</v>
      </c>
      <c r="W167" s="22" t="str">
        <f>VLOOKUP($C167,Effects,MATCH(W$7, Effects!$A$1:$E$1, 0),0)</f>
        <v>None</v>
      </c>
    </row>
    <row r="168" spans="2:23" s="7" customFormat="1" ht="21" x14ac:dyDescent="0.4">
      <c r="B168" s="19">
        <v>161</v>
      </c>
      <c r="C168" s="23">
        <v>701000000000</v>
      </c>
      <c r="D168" s="20">
        <f>VLOOKUP($C168, Date, MATCH(Source!D$7, Date!$A$1:$F$1, 0), FALSE)</f>
        <v>43850</v>
      </c>
      <c r="E168" s="40">
        <v>43850</v>
      </c>
      <c r="F168" s="22">
        <f>VLOOKUP($C168, Date, MATCH(Source!F$7, Date!$A$1:$F$1, 0), FALSE)</f>
        <v>7.4236111111111098</v>
      </c>
      <c r="G168" s="19">
        <f>VLOOKUP(Table3[[#This Row],[Accident ID]],Date!$A$2:$I$2001,MATCH(Table3[[#Headers],[Hour]],Date!$A$1:$I$1,0),0)</f>
        <v>10</v>
      </c>
      <c r="H168" s="44" t="str">
        <f>IF(AND(Table3[[#This Row],[Hour]]&gt;=7, Table3[[#This Row],[Hour]]&lt;=10), "Peak", IF(AND(Table3[[#This Row],[Hour]]&gt;=16, Table3[[#This Row],[Hour]]&lt;=19), "Peak", "Off-Peak"))</f>
        <v>Peak</v>
      </c>
      <c r="I168" s="19" t="str">
        <f>VLOOKUP($C168,location,MATCH(Source!I$7,Location!$A$1:$D$1,0),0)</f>
        <v>Mumbai</v>
      </c>
      <c r="J168" s="19" t="str">
        <f>VLOOKUP($C168,location,MATCH(Source!J$7,Location!$A$1:$D$1,0),0)</f>
        <v>Highway</v>
      </c>
      <c r="K168" s="19" t="str">
        <f>VLOOKUP($C168,location,MATCH(Source!K$7,Location!$A$1:$D$1,0),0)</f>
        <v>Snowy</v>
      </c>
      <c r="L168" s="20" t="str">
        <f>VLOOKUP($C168,vehicle,MATCH(L167,Vehicle!A161:E161,0),0)</f>
        <v>Bike</v>
      </c>
      <c r="M168" s="20" t="str">
        <f>VLOOKUP($C168,vehicle,MATCH(M$7,Vehicle!$A$1:$E$1,0),0)</f>
        <v>Pedestrian Crossing</v>
      </c>
      <c r="N168" s="20" t="str">
        <f>VLOOKUP($C168,vehicle,MATCH(N$7,Vehicle!$A$1:$E$1,0),0)</f>
        <v>High</v>
      </c>
      <c r="O168" s="21">
        <f>VLOOKUP($C168,vehicle,MATCH(O$7,Vehicle!$A$1:$E$1,0),0)</f>
        <v>1</v>
      </c>
      <c r="P168" s="21">
        <f>VLOOKUP($C168,driver,MATCH(P$7,Driver!$A$1:$E$1,0),0)</f>
        <v>37</v>
      </c>
      <c r="Q168" s="21" t="str">
        <f>VLOOKUP($C168,driver,MATCH(Q$7,Driver!$A$1:$E$1,0),0)</f>
        <v>Suspended</v>
      </c>
      <c r="R168" s="21">
        <f>VLOOKUP($C168,driver,MATCH(R$7,Driver!$A$1:$E$1,0),0)</f>
        <v>9</v>
      </c>
      <c r="S168" s="21" t="str">
        <f>VLOOKUP($C168,driver,MATCH(S$7,Driver!$A$1:$E$1,0),0)</f>
        <v>Minor</v>
      </c>
      <c r="T168" s="21">
        <f>VLOOKUP($C168,Effects,MATCH(T$7, Effects!$A$1:$E$1, 0),0)</f>
        <v>60</v>
      </c>
      <c r="U168" s="22" t="str">
        <f>VLOOKUP($C168,Effects,MATCH(U$7, Effects!$A$1:$E$1, 0),0)</f>
        <v>Yes</v>
      </c>
      <c r="V168" s="22" t="str">
        <f>VLOOKUP($C168,Effects,MATCH(V$7, Effects!$A$1:$E$1, 0),0)</f>
        <v>Yes</v>
      </c>
      <c r="W168" s="22" t="str">
        <f>VLOOKUP($C168,Effects,MATCH(W$7, Effects!$A$1:$E$1, 0),0)</f>
        <v>None</v>
      </c>
    </row>
    <row r="169" spans="2:23" s="7" customFormat="1" ht="21" x14ac:dyDescent="0.4">
      <c r="B169" s="19">
        <v>162</v>
      </c>
      <c r="C169" s="19" t="s">
        <v>219</v>
      </c>
      <c r="D169" s="20">
        <f>VLOOKUP($C169, Date, MATCH(Source!D$7, Date!$A$1:$F$1, 0), FALSE)</f>
        <v>44464</v>
      </c>
      <c r="E169" s="40">
        <v>44464</v>
      </c>
      <c r="F169" s="22">
        <f>VLOOKUP($C169, Date, MATCH(Source!F$7, Date!$A$1:$F$1, 0), FALSE)</f>
        <v>7.4652777777777803</v>
      </c>
      <c r="G169" s="19">
        <f>VLOOKUP(Table3[[#This Row],[Accident ID]],Date!$A$2:$I$2001,MATCH(Table3[[#Headers],[Hour]],Date!$A$1:$I$1,0),0)</f>
        <v>11</v>
      </c>
      <c r="H169" s="44" t="str">
        <f>IF(AND(Table3[[#This Row],[Hour]]&gt;=7, Table3[[#This Row],[Hour]]&lt;=10), "Peak", IF(AND(Table3[[#This Row],[Hour]]&gt;=16, Table3[[#This Row],[Hour]]&lt;=19), "Peak", "Off-Peak"))</f>
        <v>Off-Peak</v>
      </c>
      <c r="I169" s="19" t="str">
        <f>VLOOKUP($C169,location,MATCH(Source!I$7,Location!$A$1:$D$1,0),0)</f>
        <v>Kolkata</v>
      </c>
      <c r="J169" s="19" t="str">
        <f>VLOOKUP($C169,location,MATCH(Source!J$7,Location!$A$1:$D$1,0),0)</f>
        <v>Residential Area</v>
      </c>
      <c r="K169" s="19" t="str">
        <f>VLOOKUP($C169,location,MATCH(Source!K$7,Location!$A$1:$D$1,0),0)</f>
        <v>Rainy</v>
      </c>
      <c r="L169" s="20" t="str">
        <f>VLOOKUP($C169,vehicle,MATCH(L168,Vehicle!A162:E162,0),0)</f>
        <v>Auto</v>
      </c>
      <c r="M169" s="20" t="str">
        <f>VLOOKUP($C169,vehicle,MATCH(M$7,Vehicle!$A$1:$E$1,0),0)</f>
        <v>Drunk Driving</v>
      </c>
      <c r="N169" s="20" t="str">
        <f>VLOOKUP($C169,vehicle,MATCH(N$7,Vehicle!$A$1:$E$1,0),0)</f>
        <v>Severe</v>
      </c>
      <c r="O169" s="21">
        <f>VLOOKUP($C169,vehicle,MATCH(O$7,Vehicle!$A$1:$E$1,0),0)</f>
        <v>3</v>
      </c>
      <c r="P169" s="21">
        <f>VLOOKUP($C169,driver,MATCH(P$7,Driver!$A$1:$E$1,0),0)</f>
        <v>64</v>
      </c>
      <c r="Q169" s="21" t="str">
        <f>VLOOKUP($C169,driver,MATCH(Q$7,Driver!$A$1:$E$1,0),0)</f>
        <v>Valid</v>
      </c>
      <c r="R169" s="21">
        <f>VLOOKUP($C169,driver,MATCH(R$7,Driver!$A$1:$E$1,0),0)</f>
        <v>4</v>
      </c>
      <c r="S169" s="21" t="str">
        <f>VLOOKUP($C169,driver,MATCH(S$7,Driver!$A$1:$E$1,0),0)</f>
        <v>Minor</v>
      </c>
      <c r="T169" s="21">
        <f>VLOOKUP($C169,Effects,MATCH(T$7, Effects!$A$1:$E$1, 0),0)</f>
        <v>20</v>
      </c>
      <c r="U169" s="22" t="str">
        <f>VLOOKUP($C169,Effects,MATCH(U$7, Effects!$A$1:$E$1, 0),0)</f>
        <v>No</v>
      </c>
      <c r="V169" s="22" t="str">
        <f>VLOOKUP($C169,Effects,MATCH(V$7, Effects!$A$1:$E$1, 0),0)</f>
        <v>No</v>
      </c>
      <c r="W169" s="22" t="str">
        <f>VLOOKUP($C169,Effects,MATCH(W$7, Effects!$A$1:$E$1, 0),0)</f>
        <v>Arrest Made</v>
      </c>
    </row>
    <row r="170" spans="2:23" s="7" customFormat="1" ht="21" x14ac:dyDescent="0.4">
      <c r="B170" s="19">
        <v>163</v>
      </c>
      <c r="C170" s="19" t="s">
        <v>220</v>
      </c>
      <c r="D170" s="20">
        <f>VLOOKUP($C170, Date, MATCH(Source!D$7, Date!$A$1:$F$1, 0), FALSE)</f>
        <v>43887</v>
      </c>
      <c r="E170" s="40">
        <v>43887</v>
      </c>
      <c r="F170" s="22">
        <f>VLOOKUP($C170, Date, MATCH(Source!F$7, Date!$A$1:$F$1, 0), FALSE)</f>
        <v>7.5069444444444402</v>
      </c>
      <c r="G170" s="19">
        <f>VLOOKUP(Table3[[#This Row],[Accident ID]],Date!$A$2:$I$2001,MATCH(Table3[[#Headers],[Hour]],Date!$A$1:$I$1,0),0)</f>
        <v>12</v>
      </c>
      <c r="H170" s="44" t="str">
        <f>IF(AND(Table3[[#This Row],[Hour]]&gt;=7, Table3[[#This Row],[Hour]]&lt;=10), "Peak", IF(AND(Table3[[#This Row],[Hour]]&gt;=16, Table3[[#This Row],[Hour]]&lt;=19), "Peak", "Off-Peak"))</f>
        <v>Off-Peak</v>
      </c>
      <c r="I170" s="19" t="str">
        <f>VLOOKUP($C170,location,MATCH(Source!I$7,Location!$A$1:$D$1,0),0)</f>
        <v>Ahmedabad</v>
      </c>
      <c r="J170" s="19" t="str">
        <f>VLOOKUP($C170,location,MATCH(Source!J$7,Location!$A$1:$D$1,0),0)</f>
        <v>Highway</v>
      </c>
      <c r="K170" s="19" t="str">
        <f>VLOOKUP($C170,location,MATCH(Source!K$7,Location!$A$1:$D$1,0),0)</f>
        <v>Rainy</v>
      </c>
      <c r="L170" s="20" t="str">
        <f>VLOOKUP($C170,vehicle,MATCH(L169,Vehicle!A163:E163,0),0)</f>
        <v>Pedestrian</v>
      </c>
      <c r="M170" s="20" t="str">
        <f>VLOOKUP($C170,vehicle,MATCH(M$7,Vehicle!$A$1:$E$1,0),0)</f>
        <v>Signal Violation</v>
      </c>
      <c r="N170" s="20" t="str">
        <f>VLOOKUP($C170,vehicle,MATCH(N$7,Vehicle!$A$1:$E$1,0),0)</f>
        <v>Medium</v>
      </c>
      <c r="O170" s="21">
        <f>VLOOKUP($C170,vehicle,MATCH(O$7,Vehicle!$A$1:$E$1,0),0)</f>
        <v>2</v>
      </c>
      <c r="P170" s="21">
        <f>VLOOKUP($C170,driver,MATCH(P$7,Driver!$A$1:$E$1,0),0)</f>
        <v>64</v>
      </c>
      <c r="Q170" s="21" t="str">
        <f>VLOOKUP($C170,driver,MATCH(Q$7,Driver!$A$1:$E$1,0),0)</f>
        <v>Valid</v>
      </c>
      <c r="R170" s="21">
        <f>VLOOKUP($C170,driver,MATCH(R$7,Driver!$A$1:$E$1,0),0)</f>
        <v>8</v>
      </c>
      <c r="S170" s="21" t="str">
        <f>VLOOKUP($C170,driver,MATCH(S$7,Driver!$A$1:$E$1,0),0)</f>
        <v>Minor</v>
      </c>
      <c r="T170" s="21">
        <f>VLOOKUP($C170,Effects,MATCH(T$7, Effects!$A$1:$E$1, 0),0)</f>
        <v>9</v>
      </c>
      <c r="U170" s="22" t="str">
        <f>VLOOKUP($C170,Effects,MATCH(U$7, Effects!$A$1:$E$1, 0),0)</f>
        <v>Yes</v>
      </c>
      <c r="V170" s="22" t="str">
        <f>VLOOKUP($C170,Effects,MATCH(V$7, Effects!$A$1:$E$1, 0),0)</f>
        <v>Yes</v>
      </c>
      <c r="W170" s="22" t="str">
        <f>VLOOKUP($C170,Effects,MATCH(W$7, Effects!$A$1:$E$1, 0),0)</f>
        <v>Fine Issued</v>
      </c>
    </row>
    <row r="171" spans="2:23" s="7" customFormat="1" ht="21" x14ac:dyDescent="0.4">
      <c r="B171" s="19">
        <v>164</v>
      </c>
      <c r="C171" s="19" t="s">
        <v>221</v>
      </c>
      <c r="D171" s="20">
        <f>VLOOKUP($C171, Date, MATCH(Source!D$7, Date!$A$1:$F$1, 0), FALSE)</f>
        <v>44830</v>
      </c>
      <c r="E171" s="40">
        <v>44830</v>
      </c>
      <c r="F171" s="22">
        <f>VLOOKUP($C171, Date, MATCH(Source!F$7, Date!$A$1:$F$1, 0), FALSE)</f>
        <v>7.5486111111111098</v>
      </c>
      <c r="G171" s="19">
        <f>VLOOKUP(Table3[[#This Row],[Accident ID]],Date!$A$2:$I$2001,MATCH(Table3[[#Headers],[Hour]],Date!$A$1:$I$1,0),0)</f>
        <v>13</v>
      </c>
      <c r="H171" s="44" t="str">
        <f>IF(AND(Table3[[#This Row],[Hour]]&gt;=7, Table3[[#This Row],[Hour]]&lt;=10), "Peak", IF(AND(Table3[[#This Row],[Hour]]&gt;=16, Table3[[#This Row],[Hour]]&lt;=19), "Peak", "Off-Peak"))</f>
        <v>Off-Peak</v>
      </c>
      <c r="I171" s="19" t="str">
        <f>VLOOKUP($C171,location,MATCH(Source!I$7,Location!$A$1:$D$1,0),0)</f>
        <v>Hyderabad</v>
      </c>
      <c r="J171" s="19" t="str">
        <f>VLOOKUP($C171,location,MATCH(Source!J$7,Location!$A$1:$D$1,0),0)</f>
        <v>Residential Area</v>
      </c>
      <c r="K171" s="19" t="str">
        <f>VLOOKUP($C171,location,MATCH(Source!K$7,Location!$A$1:$D$1,0),0)</f>
        <v>Rainy</v>
      </c>
      <c r="L171" s="20" t="str">
        <f>VLOOKUP($C171,vehicle,MATCH(L170,Vehicle!A164:E164,0),0)</f>
        <v>Truck</v>
      </c>
      <c r="M171" s="20" t="str">
        <f>VLOOKUP($C171,vehicle,MATCH(M$7,Vehicle!$A$1:$E$1,0),0)</f>
        <v>Pedestrian Crossing</v>
      </c>
      <c r="N171" s="20" t="str">
        <f>VLOOKUP($C171,vehicle,MATCH(N$7,Vehicle!$A$1:$E$1,0),0)</f>
        <v>Medium</v>
      </c>
      <c r="O171" s="21">
        <f>VLOOKUP($C171,vehicle,MATCH(O$7,Vehicle!$A$1:$E$1,0),0)</f>
        <v>3</v>
      </c>
      <c r="P171" s="21">
        <f>VLOOKUP($C171,driver,MATCH(P$7,Driver!$A$1:$E$1,0),0)</f>
        <v>37</v>
      </c>
      <c r="Q171" s="21" t="str">
        <f>VLOOKUP($C171,driver,MATCH(Q$7,Driver!$A$1:$E$1,0),0)</f>
        <v>Expired</v>
      </c>
      <c r="R171" s="21">
        <f>VLOOKUP($C171,driver,MATCH(R$7,Driver!$A$1:$E$1,0),0)</f>
        <v>4</v>
      </c>
      <c r="S171" s="21" t="str">
        <f>VLOOKUP($C171,driver,MATCH(S$7,Driver!$A$1:$E$1,0),0)</f>
        <v>Minor</v>
      </c>
      <c r="T171" s="21">
        <f>VLOOKUP($C171,Effects,MATCH(T$7, Effects!$A$1:$E$1, 0),0)</f>
        <v>9</v>
      </c>
      <c r="U171" s="22" t="str">
        <f>VLOOKUP($C171,Effects,MATCH(U$7, Effects!$A$1:$E$1, 0),0)</f>
        <v>No</v>
      </c>
      <c r="V171" s="22" t="str">
        <f>VLOOKUP($C171,Effects,MATCH(V$7, Effects!$A$1:$E$1, 0),0)</f>
        <v>Yes</v>
      </c>
      <c r="W171" s="22" t="str">
        <f>VLOOKUP($C171,Effects,MATCH(W$7, Effects!$A$1:$E$1, 0),0)</f>
        <v>Arrest Made</v>
      </c>
    </row>
    <row r="172" spans="2:23" s="7" customFormat="1" ht="21" x14ac:dyDescent="0.4">
      <c r="B172" s="19">
        <v>165</v>
      </c>
      <c r="C172" s="19" t="s">
        <v>222</v>
      </c>
      <c r="D172" s="20">
        <f>VLOOKUP($C172, Date, MATCH(Source!D$7, Date!$A$1:$F$1, 0), FALSE)</f>
        <v>45076</v>
      </c>
      <c r="E172" s="40">
        <v>45076</v>
      </c>
      <c r="F172" s="22">
        <f>VLOOKUP($C172, Date, MATCH(Source!F$7, Date!$A$1:$F$1, 0), FALSE)</f>
        <v>7.5902777777777803</v>
      </c>
      <c r="G172" s="19">
        <f>VLOOKUP(Table3[[#This Row],[Accident ID]],Date!$A$2:$I$2001,MATCH(Table3[[#Headers],[Hour]],Date!$A$1:$I$1,0),0)</f>
        <v>14</v>
      </c>
      <c r="H172" s="44" t="str">
        <f>IF(AND(Table3[[#This Row],[Hour]]&gt;=7, Table3[[#This Row],[Hour]]&lt;=10), "Peak", IF(AND(Table3[[#This Row],[Hour]]&gt;=16, Table3[[#This Row],[Hour]]&lt;=19), "Peak", "Off-Peak"))</f>
        <v>Off-Peak</v>
      </c>
      <c r="I172" s="19" t="str">
        <f>VLOOKUP($C172,location,MATCH(Source!I$7,Location!$A$1:$D$1,0),0)</f>
        <v>Mumbai</v>
      </c>
      <c r="J172" s="19" t="str">
        <f>VLOOKUP($C172,location,MATCH(Source!J$7,Location!$A$1:$D$1,0),0)</f>
        <v>City Road</v>
      </c>
      <c r="K172" s="19" t="str">
        <f>VLOOKUP($C172,location,MATCH(Source!K$7,Location!$A$1:$D$1,0),0)</f>
        <v>Rainy</v>
      </c>
      <c r="L172" s="20" t="str">
        <f>VLOOKUP($C172,vehicle,MATCH(L171,Vehicle!A165:E165,0),0)</f>
        <v>Truck</v>
      </c>
      <c r="M172" s="20" t="str">
        <f>VLOOKUP($C172,vehicle,MATCH(M$7,Vehicle!$A$1:$E$1,0),0)</f>
        <v>Drunk Driving</v>
      </c>
      <c r="N172" s="20" t="str">
        <f>VLOOKUP($C172,vehicle,MATCH(N$7,Vehicle!$A$1:$E$1,0),0)</f>
        <v>Low</v>
      </c>
      <c r="O172" s="21">
        <f>VLOOKUP($C172,vehicle,MATCH(O$7,Vehicle!$A$1:$E$1,0),0)</f>
        <v>5</v>
      </c>
      <c r="P172" s="21">
        <f>VLOOKUP($C172,driver,MATCH(P$7,Driver!$A$1:$E$1,0),0)</f>
        <v>61</v>
      </c>
      <c r="Q172" s="21" t="str">
        <f>VLOOKUP($C172,driver,MATCH(Q$7,Driver!$A$1:$E$1,0),0)</f>
        <v>Suspended</v>
      </c>
      <c r="R172" s="21">
        <f>VLOOKUP($C172,driver,MATCH(R$7,Driver!$A$1:$E$1,0),0)</f>
        <v>0</v>
      </c>
      <c r="S172" s="21" t="str">
        <f>VLOOKUP($C172,driver,MATCH(S$7,Driver!$A$1:$E$1,0),0)</f>
        <v>Severe</v>
      </c>
      <c r="T172" s="21">
        <f>VLOOKUP($C172,Effects,MATCH(T$7, Effects!$A$1:$E$1, 0),0)</f>
        <v>34</v>
      </c>
      <c r="U172" s="22" t="str">
        <f>VLOOKUP($C172,Effects,MATCH(U$7, Effects!$A$1:$E$1, 0),0)</f>
        <v>No</v>
      </c>
      <c r="V172" s="22" t="str">
        <f>VLOOKUP($C172,Effects,MATCH(V$7, Effects!$A$1:$E$1, 0),0)</f>
        <v>Yes</v>
      </c>
      <c r="W172" s="22" t="str">
        <f>VLOOKUP($C172,Effects,MATCH(W$7, Effects!$A$1:$E$1, 0),0)</f>
        <v>License Suspended</v>
      </c>
    </row>
    <row r="173" spans="2:23" s="7" customFormat="1" ht="21" x14ac:dyDescent="0.4">
      <c r="B173" s="19">
        <v>166</v>
      </c>
      <c r="C173" s="19" t="s">
        <v>223</v>
      </c>
      <c r="D173" s="20">
        <f>VLOOKUP($C173, Date, MATCH(Source!D$7, Date!$A$1:$F$1, 0), FALSE)</f>
        <v>45116</v>
      </c>
      <c r="E173" s="40">
        <v>45116</v>
      </c>
      <c r="F173" s="22">
        <f>VLOOKUP($C173, Date, MATCH(Source!F$7, Date!$A$1:$F$1, 0), FALSE)</f>
        <v>7.6319444444444402</v>
      </c>
      <c r="G173" s="19">
        <f>VLOOKUP(Table3[[#This Row],[Accident ID]],Date!$A$2:$I$2001,MATCH(Table3[[#Headers],[Hour]],Date!$A$1:$I$1,0),0)</f>
        <v>15</v>
      </c>
      <c r="H173" s="44" t="str">
        <f>IF(AND(Table3[[#This Row],[Hour]]&gt;=7, Table3[[#This Row],[Hour]]&lt;=10), "Peak", IF(AND(Table3[[#This Row],[Hour]]&gt;=16, Table3[[#This Row],[Hour]]&lt;=19), "Peak", "Off-Peak"))</f>
        <v>Off-Peak</v>
      </c>
      <c r="I173" s="19" t="str">
        <f>VLOOKUP($C173,location,MATCH(Source!I$7,Location!$A$1:$D$1,0),0)</f>
        <v>Ahmedabad</v>
      </c>
      <c r="J173" s="19" t="str">
        <f>VLOOKUP($C173,location,MATCH(Source!J$7,Location!$A$1:$D$1,0),0)</f>
        <v>Rural Road</v>
      </c>
      <c r="K173" s="19" t="str">
        <f>VLOOKUP($C173,location,MATCH(Source!K$7,Location!$A$1:$D$1,0),0)</f>
        <v>Snowy</v>
      </c>
      <c r="L173" s="20" t="str">
        <f>VLOOKUP($C173,vehicle,MATCH(L172,Vehicle!A166:E166,0),0)</f>
        <v>Bus</v>
      </c>
      <c r="M173" s="20" t="str">
        <f>VLOOKUP($C173,vehicle,MATCH(M$7,Vehicle!$A$1:$E$1,0),0)</f>
        <v>Reckless Driving</v>
      </c>
      <c r="N173" s="20" t="str">
        <f>VLOOKUP($C173,vehicle,MATCH(N$7,Vehicle!$A$1:$E$1,0),0)</f>
        <v>Low</v>
      </c>
      <c r="O173" s="21">
        <f>VLOOKUP($C173,vehicle,MATCH(O$7,Vehicle!$A$1:$E$1,0),0)</f>
        <v>1</v>
      </c>
      <c r="P173" s="21">
        <f>VLOOKUP($C173,driver,MATCH(P$7,Driver!$A$1:$E$1,0),0)</f>
        <v>41</v>
      </c>
      <c r="Q173" s="21" t="str">
        <f>VLOOKUP($C173,driver,MATCH(Q$7,Driver!$A$1:$E$1,0),0)</f>
        <v>Suspended</v>
      </c>
      <c r="R173" s="21">
        <f>VLOOKUP($C173,driver,MATCH(R$7,Driver!$A$1:$E$1,0),0)</f>
        <v>3</v>
      </c>
      <c r="S173" s="21" t="str">
        <f>VLOOKUP($C173,driver,MATCH(S$7,Driver!$A$1:$E$1,0),0)</f>
        <v>Fatal</v>
      </c>
      <c r="T173" s="21">
        <f>VLOOKUP($C173,Effects,MATCH(T$7, Effects!$A$1:$E$1, 0),0)</f>
        <v>11</v>
      </c>
      <c r="U173" s="22" t="str">
        <f>VLOOKUP($C173,Effects,MATCH(U$7, Effects!$A$1:$E$1, 0),0)</f>
        <v>No</v>
      </c>
      <c r="V173" s="22" t="str">
        <f>VLOOKUP($C173,Effects,MATCH(V$7, Effects!$A$1:$E$1, 0),0)</f>
        <v>No</v>
      </c>
      <c r="W173" s="22" t="str">
        <f>VLOOKUP($C173,Effects,MATCH(W$7, Effects!$A$1:$E$1, 0),0)</f>
        <v>None</v>
      </c>
    </row>
    <row r="174" spans="2:23" s="7" customFormat="1" ht="21" x14ac:dyDescent="0.4">
      <c r="B174" s="19">
        <v>167</v>
      </c>
      <c r="C174" s="19" t="s">
        <v>224</v>
      </c>
      <c r="D174" s="20">
        <f>VLOOKUP($C174, Date, MATCH(Source!D$7, Date!$A$1:$F$1, 0), FALSE)</f>
        <v>44493</v>
      </c>
      <c r="E174" s="40">
        <v>44493</v>
      </c>
      <c r="F174" s="22">
        <f>VLOOKUP($C174, Date, MATCH(Source!F$7, Date!$A$1:$F$1, 0), FALSE)</f>
        <v>7.6736111111111098</v>
      </c>
      <c r="G174" s="19">
        <f>VLOOKUP(Table3[[#This Row],[Accident ID]],Date!$A$2:$I$2001,MATCH(Table3[[#Headers],[Hour]],Date!$A$1:$I$1,0),0)</f>
        <v>16</v>
      </c>
      <c r="H174" s="44" t="str">
        <f>IF(AND(Table3[[#This Row],[Hour]]&gt;=7, Table3[[#This Row],[Hour]]&lt;=10), "Peak", IF(AND(Table3[[#This Row],[Hour]]&gt;=16, Table3[[#This Row],[Hour]]&lt;=19), "Peak", "Off-Peak"))</f>
        <v>Peak</v>
      </c>
      <c r="I174" s="19" t="str">
        <f>VLOOKUP($C174,location,MATCH(Source!I$7,Location!$A$1:$D$1,0),0)</f>
        <v>Kolkata</v>
      </c>
      <c r="J174" s="19" t="str">
        <f>VLOOKUP($C174,location,MATCH(Source!J$7,Location!$A$1:$D$1,0),0)</f>
        <v>Residential Area</v>
      </c>
      <c r="K174" s="19" t="str">
        <f>VLOOKUP($C174,location,MATCH(Source!K$7,Location!$A$1:$D$1,0),0)</f>
        <v>Windy</v>
      </c>
      <c r="L174" s="20" t="str">
        <f>VLOOKUP($C174,vehicle,MATCH(L173,Vehicle!A167:E167,0),0)</f>
        <v>Bike</v>
      </c>
      <c r="M174" s="20" t="str">
        <f>VLOOKUP($C174,vehicle,MATCH(M$7,Vehicle!$A$1:$E$1,0),0)</f>
        <v>Reckless Driving</v>
      </c>
      <c r="N174" s="20" t="str">
        <f>VLOOKUP($C174,vehicle,MATCH(N$7,Vehicle!$A$1:$E$1,0),0)</f>
        <v>High</v>
      </c>
      <c r="O174" s="21">
        <f>VLOOKUP($C174,vehicle,MATCH(O$7,Vehicle!$A$1:$E$1,0),0)</f>
        <v>3</v>
      </c>
      <c r="P174" s="21">
        <f>VLOOKUP($C174,driver,MATCH(P$7,Driver!$A$1:$E$1,0),0)</f>
        <v>36</v>
      </c>
      <c r="Q174" s="21" t="str">
        <f>VLOOKUP($C174,driver,MATCH(Q$7,Driver!$A$1:$E$1,0),0)</f>
        <v>Expired</v>
      </c>
      <c r="R174" s="21">
        <f>VLOOKUP($C174,driver,MATCH(R$7,Driver!$A$1:$E$1,0),0)</f>
        <v>5</v>
      </c>
      <c r="S174" s="21" t="str">
        <f>VLOOKUP($C174,driver,MATCH(S$7,Driver!$A$1:$E$1,0),0)</f>
        <v>Severe</v>
      </c>
      <c r="T174" s="21">
        <f>VLOOKUP($C174,Effects,MATCH(T$7, Effects!$A$1:$E$1, 0),0)</f>
        <v>60</v>
      </c>
      <c r="U174" s="22" t="str">
        <f>VLOOKUP($C174,Effects,MATCH(U$7, Effects!$A$1:$E$1, 0),0)</f>
        <v>Yes</v>
      </c>
      <c r="V174" s="22" t="str">
        <f>VLOOKUP($C174,Effects,MATCH(V$7, Effects!$A$1:$E$1, 0),0)</f>
        <v>No</v>
      </c>
      <c r="W174" s="22" t="str">
        <f>VLOOKUP($C174,Effects,MATCH(W$7, Effects!$A$1:$E$1, 0),0)</f>
        <v>Fine Issued</v>
      </c>
    </row>
    <row r="175" spans="2:23" s="7" customFormat="1" ht="21" x14ac:dyDescent="0.4">
      <c r="B175" s="19">
        <v>168</v>
      </c>
      <c r="C175" s="19" t="s">
        <v>225</v>
      </c>
      <c r="D175" s="20">
        <f>VLOOKUP($C175, Date, MATCH(Source!D$7, Date!$A$1:$F$1, 0), FALSE)</f>
        <v>44421</v>
      </c>
      <c r="E175" s="40">
        <v>44421</v>
      </c>
      <c r="F175" s="22">
        <f>VLOOKUP($C175, Date, MATCH(Source!F$7, Date!$A$1:$F$1, 0), FALSE)</f>
        <v>7.7152777777777803</v>
      </c>
      <c r="G175" s="19">
        <f>VLOOKUP(Table3[[#This Row],[Accident ID]],Date!$A$2:$I$2001,MATCH(Table3[[#Headers],[Hour]],Date!$A$1:$I$1,0),0)</f>
        <v>17</v>
      </c>
      <c r="H175" s="44" t="str">
        <f>IF(AND(Table3[[#This Row],[Hour]]&gt;=7, Table3[[#This Row],[Hour]]&lt;=10), "Peak", IF(AND(Table3[[#This Row],[Hour]]&gt;=16, Table3[[#This Row],[Hour]]&lt;=19), "Peak", "Off-Peak"))</f>
        <v>Peak</v>
      </c>
      <c r="I175" s="19" t="str">
        <f>VLOOKUP($C175,location,MATCH(Source!I$7,Location!$A$1:$D$1,0),0)</f>
        <v>Hyderabad</v>
      </c>
      <c r="J175" s="19" t="str">
        <f>VLOOKUP($C175,location,MATCH(Source!J$7,Location!$A$1:$D$1,0),0)</f>
        <v>Highway</v>
      </c>
      <c r="K175" s="19" t="str">
        <f>VLOOKUP($C175,location,MATCH(Source!K$7,Location!$A$1:$D$1,0),0)</f>
        <v>Rainy</v>
      </c>
      <c r="L175" s="20" t="str">
        <f>VLOOKUP($C175,vehicle,MATCH(L174,Vehicle!A168:E168,0),0)</f>
        <v>Bike</v>
      </c>
      <c r="M175" s="20" t="str">
        <f>VLOOKUP($C175,vehicle,MATCH(M$7,Vehicle!$A$1:$E$1,0),0)</f>
        <v>Weather Conditions</v>
      </c>
      <c r="N175" s="20" t="str">
        <f>VLOOKUP($C175,vehicle,MATCH(N$7,Vehicle!$A$1:$E$1,0),0)</f>
        <v>Medium</v>
      </c>
      <c r="O175" s="21">
        <f>VLOOKUP($C175,vehicle,MATCH(O$7,Vehicle!$A$1:$E$1,0),0)</f>
        <v>4</v>
      </c>
      <c r="P175" s="21">
        <f>VLOOKUP($C175,driver,MATCH(P$7,Driver!$A$1:$E$1,0),0)</f>
        <v>27</v>
      </c>
      <c r="Q175" s="21" t="str">
        <f>VLOOKUP($C175,driver,MATCH(Q$7,Driver!$A$1:$E$1,0),0)</f>
        <v>Expired</v>
      </c>
      <c r="R175" s="21">
        <f>VLOOKUP($C175,driver,MATCH(R$7,Driver!$A$1:$E$1,0),0)</f>
        <v>1</v>
      </c>
      <c r="S175" s="21" t="str">
        <f>VLOOKUP($C175,driver,MATCH(S$7,Driver!$A$1:$E$1,0),0)</f>
        <v>Severe</v>
      </c>
      <c r="T175" s="21">
        <f>VLOOKUP($C175,Effects,MATCH(T$7, Effects!$A$1:$E$1, 0),0)</f>
        <v>35</v>
      </c>
      <c r="U175" s="22" t="str">
        <f>VLOOKUP($C175,Effects,MATCH(U$7, Effects!$A$1:$E$1, 0),0)</f>
        <v>No</v>
      </c>
      <c r="V175" s="22" t="str">
        <f>VLOOKUP($C175,Effects,MATCH(V$7, Effects!$A$1:$E$1, 0),0)</f>
        <v>No</v>
      </c>
      <c r="W175" s="22" t="str">
        <f>VLOOKUP($C175,Effects,MATCH(W$7, Effects!$A$1:$E$1, 0),0)</f>
        <v>Fine Issued</v>
      </c>
    </row>
    <row r="176" spans="2:23" s="7" customFormat="1" ht="21" x14ac:dyDescent="0.4">
      <c r="B176" s="19">
        <v>169</v>
      </c>
      <c r="C176" s="19" t="s">
        <v>226</v>
      </c>
      <c r="D176" s="20">
        <f>VLOOKUP($C176, Date, MATCH(Source!D$7, Date!$A$1:$F$1, 0), FALSE)</f>
        <v>44566</v>
      </c>
      <c r="E176" s="40">
        <v>44566</v>
      </c>
      <c r="F176" s="22">
        <f>VLOOKUP($C176, Date, MATCH(Source!F$7, Date!$A$1:$F$1, 0), FALSE)</f>
        <v>7.7569444444444402</v>
      </c>
      <c r="G176" s="19">
        <f>VLOOKUP(Table3[[#This Row],[Accident ID]],Date!$A$2:$I$2001,MATCH(Table3[[#Headers],[Hour]],Date!$A$1:$I$1,0),0)</f>
        <v>18</v>
      </c>
      <c r="H176" s="44" t="str">
        <f>IF(AND(Table3[[#This Row],[Hour]]&gt;=7, Table3[[#This Row],[Hour]]&lt;=10), "Peak", IF(AND(Table3[[#This Row],[Hour]]&gt;=16, Table3[[#This Row],[Hour]]&lt;=19), "Peak", "Off-Peak"))</f>
        <v>Peak</v>
      </c>
      <c r="I176" s="19" t="str">
        <f>VLOOKUP($C176,location,MATCH(Source!I$7,Location!$A$1:$D$1,0),0)</f>
        <v>Ahmedabad</v>
      </c>
      <c r="J176" s="19" t="str">
        <f>VLOOKUP($C176,location,MATCH(Source!J$7,Location!$A$1:$D$1,0),0)</f>
        <v>Highway</v>
      </c>
      <c r="K176" s="19" t="str">
        <f>VLOOKUP($C176,location,MATCH(Source!K$7,Location!$A$1:$D$1,0),0)</f>
        <v>Rainy</v>
      </c>
      <c r="L176" s="20" t="str">
        <f>VLOOKUP($C176,vehicle,MATCH(L175,Vehicle!A169:E169,0),0)</f>
        <v>Bicycle</v>
      </c>
      <c r="M176" s="20" t="str">
        <f>VLOOKUP($C176,vehicle,MATCH(M$7,Vehicle!$A$1:$E$1,0),0)</f>
        <v>Pedestrian Crossing</v>
      </c>
      <c r="N176" s="20" t="str">
        <f>VLOOKUP($C176,vehicle,MATCH(N$7,Vehicle!$A$1:$E$1,0),0)</f>
        <v>High</v>
      </c>
      <c r="O176" s="21">
        <f>VLOOKUP($C176,vehicle,MATCH(O$7,Vehicle!$A$1:$E$1,0),0)</f>
        <v>1</v>
      </c>
      <c r="P176" s="21">
        <f>VLOOKUP($C176,driver,MATCH(P$7,Driver!$A$1:$E$1,0),0)</f>
        <v>70</v>
      </c>
      <c r="Q176" s="21" t="str">
        <f>VLOOKUP($C176,driver,MATCH(Q$7,Driver!$A$1:$E$1,0),0)</f>
        <v>Valid</v>
      </c>
      <c r="R176" s="21">
        <f>VLOOKUP($C176,driver,MATCH(R$7,Driver!$A$1:$E$1,0),0)</f>
        <v>4</v>
      </c>
      <c r="S176" s="21" t="str">
        <f>VLOOKUP($C176,driver,MATCH(S$7,Driver!$A$1:$E$1,0),0)</f>
        <v>Severe</v>
      </c>
      <c r="T176" s="21">
        <f>VLOOKUP($C176,Effects,MATCH(T$7, Effects!$A$1:$E$1, 0),0)</f>
        <v>7</v>
      </c>
      <c r="U176" s="22" t="str">
        <f>VLOOKUP($C176,Effects,MATCH(U$7, Effects!$A$1:$E$1, 0),0)</f>
        <v>No</v>
      </c>
      <c r="V176" s="22" t="str">
        <f>VLOOKUP($C176,Effects,MATCH(V$7, Effects!$A$1:$E$1, 0),0)</f>
        <v>No</v>
      </c>
      <c r="W176" s="22" t="str">
        <f>VLOOKUP($C176,Effects,MATCH(W$7, Effects!$A$1:$E$1, 0),0)</f>
        <v>License Suspended</v>
      </c>
    </row>
    <row r="177" spans="2:23" s="7" customFormat="1" ht="21" x14ac:dyDescent="0.4">
      <c r="B177" s="19">
        <v>170</v>
      </c>
      <c r="C177" s="19" t="s">
        <v>227</v>
      </c>
      <c r="D177" s="20">
        <f>VLOOKUP($C177, Date, MATCH(Source!D$7, Date!$A$1:$F$1, 0), FALSE)</f>
        <v>45571</v>
      </c>
      <c r="E177" s="40">
        <v>45571</v>
      </c>
      <c r="F177" s="22">
        <f>VLOOKUP($C177, Date, MATCH(Source!F$7, Date!$A$1:$F$1, 0), FALSE)</f>
        <v>7.7986111111111098</v>
      </c>
      <c r="G177" s="19">
        <f>VLOOKUP(Table3[[#This Row],[Accident ID]],Date!$A$2:$I$2001,MATCH(Table3[[#Headers],[Hour]],Date!$A$1:$I$1,0),0)</f>
        <v>19</v>
      </c>
      <c r="H177" s="44" t="str">
        <f>IF(AND(Table3[[#This Row],[Hour]]&gt;=7, Table3[[#This Row],[Hour]]&lt;=10), "Peak", IF(AND(Table3[[#This Row],[Hour]]&gt;=16, Table3[[#This Row],[Hour]]&lt;=19), "Peak", "Off-Peak"))</f>
        <v>Peak</v>
      </c>
      <c r="I177" s="19" t="str">
        <f>VLOOKUP($C177,location,MATCH(Source!I$7,Location!$A$1:$D$1,0),0)</f>
        <v>Hyderabad</v>
      </c>
      <c r="J177" s="19" t="str">
        <f>VLOOKUP($C177,location,MATCH(Source!J$7,Location!$A$1:$D$1,0),0)</f>
        <v>Rural Road</v>
      </c>
      <c r="K177" s="19" t="str">
        <f>VLOOKUP($C177,location,MATCH(Source!K$7,Location!$A$1:$D$1,0),0)</f>
        <v>Foggy</v>
      </c>
      <c r="L177" s="20" t="str">
        <f>VLOOKUP($C177,vehicle,MATCH(L176,Vehicle!A170:E170,0),0)</f>
        <v>Bicycle</v>
      </c>
      <c r="M177" s="20" t="str">
        <f>VLOOKUP($C177,vehicle,MATCH(M$7,Vehicle!$A$1:$E$1,0),0)</f>
        <v>Pedestrian Crossing</v>
      </c>
      <c r="N177" s="20" t="str">
        <f>VLOOKUP($C177,vehicle,MATCH(N$7,Vehicle!$A$1:$E$1,0),0)</f>
        <v>High</v>
      </c>
      <c r="O177" s="21">
        <f>VLOOKUP($C177,vehicle,MATCH(O$7,Vehicle!$A$1:$E$1,0),0)</f>
        <v>3</v>
      </c>
      <c r="P177" s="21">
        <f>VLOOKUP($C177,driver,MATCH(P$7,Driver!$A$1:$E$1,0),0)</f>
        <v>55</v>
      </c>
      <c r="Q177" s="21" t="str">
        <f>VLOOKUP($C177,driver,MATCH(Q$7,Driver!$A$1:$E$1,0),0)</f>
        <v>Expired</v>
      </c>
      <c r="R177" s="21">
        <f>VLOOKUP($C177,driver,MATCH(R$7,Driver!$A$1:$E$1,0),0)</f>
        <v>4</v>
      </c>
      <c r="S177" s="21" t="str">
        <f>VLOOKUP($C177,driver,MATCH(S$7,Driver!$A$1:$E$1,0),0)</f>
        <v>Minor</v>
      </c>
      <c r="T177" s="21">
        <f>VLOOKUP($C177,Effects,MATCH(T$7, Effects!$A$1:$E$1, 0),0)</f>
        <v>38</v>
      </c>
      <c r="U177" s="22" t="str">
        <f>VLOOKUP($C177,Effects,MATCH(U$7, Effects!$A$1:$E$1, 0),0)</f>
        <v>No</v>
      </c>
      <c r="V177" s="22" t="str">
        <f>VLOOKUP($C177,Effects,MATCH(V$7, Effects!$A$1:$E$1, 0),0)</f>
        <v>Yes</v>
      </c>
      <c r="W177" s="22" t="str">
        <f>VLOOKUP($C177,Effects,MATCH(W$7, Effects!$A$1:$E$1, 0),0)</f>
        <v>Arrest Made</v>
      </c>
    </row>
    <row r="178" spans="2:23" s="7" customFormat="1" ht="21" x14ac:dyDescent="0.4">
      <c r="B178" s="19">
        <v>171</v>
      </c>
      <c r="C178" s="19" t="s">
        <v>228</v>
      </c>
      <c r="D178" s="20">
        <f>VLOOKUP($C178, Date, MATCH(Source!D$7, Date!$A$1:$F$1, 0), FALSE)</f>
        <v>45169</v>
      </c>
      <c r="E178" s="40">
        <v>45169</v>
      </c>
      <c r="F178" s="22">
        <f>VLOOKUP($C178, Date, MATCH(Source!F$7, Date!$A$1:$F$1, 0), FALSE)</f>
        <v>7.8402777777777803</v>
      </c>
      <c r="G178" s="19">
        <f>VLOOKUP(Table3[[#This Row],[Accident ID]],Date!$A$2:$I$2001,MATCH(Table3[[#Headers],[Hour]],Date!$A$1:$I$1,0),0)</f>
        <v>20</v>
      </c>
      <c r="H178" s="44" t="str">
        <f>IF(AND(Table3[[#This Row],[Hour]]&gt;=7, Table3[[#This Row],[Hour]]&lt;=10), "Peak", IF(AND(Table3[[#This Row],[Hour]]&gt;=16, Table3[[#This Row],[Hour]]&lt;=19), "Peak", "Off-Peak"))</f>
        <v>Off-Peak</v>
      </c>
      <c r="I178" s="19" t="str">
        <f>VLOOKUP($C178,location,MATCH(Source!I$7,Location!$A$1:$D$1,0),0)</f>
        <v>Ahmedabad</v>
      </c>
      <c r="J178" s="19" t="str">
        <f>VLOOKUP($C178,location,MATCH(Source!J$7,Location!$A$1:$D$1,0),0)</f>
        <v>Highway</v>
      </c>
      <c r="K178" s="19" t="str">
        <f>VLOOKUP($C178,location,MATCH(Source!K$7,Location!$A$1:$D$1,0),0)</f>
        <v>Snowy</v>
      </c>
      <c r="L178" s="20" t="str">
        <f>VLOOKUP($C178,vehicle,MATCH(L177,Vehicle!A171:E171,0),0)</f>
        <v>Pedestrian</v>
      </c>
      <c r="M178" s="20" t="str">
        <f>VLOOKUP($C178,vehicle,MATCH(M$7,Vehicle!$A$1:$E$1,0),0)</f>
        <v>Pedestrian Crossing</v>
      </c>
      <c r="N178" s="20" t="str">
        <f>VLOOKUP($C178,vehicle,MATCH(N$7,Vehicle!$A$1:$E$1,0),0)</f>
        <v>High</v>
      </c>
      <c r="O178" s="21">
        <f>VLOOKUP($C178,vehicle,MATCH(O$7,Vehicle!$A$1:$E$1,0),0)</f>
        <v>4</v>
      </c>
      <c r="P178" s="21">
        <f>VLOOKUP($C178,driver,MATCH(P$7,Driver!$A$1:$E$1,0),0)</f>
        <v>61</v>
      </c>
      <c r="Q178" s="21" t="str">
        <f>VLOOKUP($C178,driver,MATCH(Q$7,Driver!$A$1:$E$1,0),0)</f>
        <v>Expired</v>
      </c>
      <c r="R178" s="21">
        <f>VLOOKUP($C178,driver,MATCH(R$7,Driver!$A$1:$E$1,0),0)</f>
        <v>5</v>
      </c>
      <c r="S178" s="21" t="str">
        <f>VLOOKUP($C178,driver,MATCH(S$7,Driver!$A$1:$E$1,0),0)</f>
        <v>Moderate</v>
      </c>
      <c r="T178" s="21">
        <f>VLOOKUP($C178,Effects,MATCH(T$7, Effects!$A$1:$E$1, 0),0)</f>
        <v>28</v>
      </c>
      <c r="U178" s="22" t="str">
        <f>VLOOKUP($C178,Effects,MATCH(U$7, Effects!$A$1:$E$1, 0),0)</f>
        <v>No</v>
      </c>
      <c r="V178" s="22" t="str">
        <f>VLOOKUP($C178,Effects,MATCH(V$7, Effects!$A$1:$E$1, 0),0)</f>
        <v>Yes</v>
      </c>
      <c r="W178" s="22" t="str">
        <f>VLOOKUP($C178,Effects,MATCH(W$7, Effects!$A$1:$E$1, 0),0)</f>
        <v>None</v>
      </c>
    </row>
    <row r="179" spans="2:23" s="7" customFormat="1" ht="21" x14ac:dyDescent="0.4">
      <c r="B179" s="19">
        <v>172</v>
      </c>
      <c r="C179" s="19" t="s">
        <v>229</v>
      </c>
      <c r="D179" s="20">
        <f>VLOOKUP($C179, Date, MATCH(Source!D$7, Date!$A$1:$F$1, 0), FALSE)</f>
        <v>45320</v>
      </c>
      <c r="E179" s="40">
        <v>45320</v>
      </c>
      <c r="F179" s="22">
        <f>VLOOKUP($C179, Date, MATCH(Source!F$7, Date!$A$1:$F$1, 0), FALSE)</f>
        <v>7.8819444444444402</v>
      </c>
      <c r="G179" s="19">
        <f>VLOOKUP(Table3[[#This Row],[Accident ID]],Date!$A$2:$I$2001,MATCH(Table3[[#Headers],[Hour]],Date!$A$1:$I$1,0),0)</f>
        <v>21</v>
      </c>
      <c r="H179" s="44" t="str">
        <f>IF(AND(Table3[[#This Row],[Hour]]&gt;=7, Table3[[#This Row],[Hour]]&lt;=10), "Peak", IF(AND(Table3[[#This Row],[Hour]]&gt;=16, Table3[[#This Row],[Hour]]&lt;=19), "Peak", "Off-Peak"))</f>
        <v>Off-Peak</v>
      </c>
      <c r="I179" s="19" t="str">
        <f>VLOOKUP($C179,location,MATCH(Source!I$7,Location!$A$1:$D$1,0),0)</f>
        <v>Bangalore</v>
      </c>
      <c r="J179" s="19" t="str">
        <f>VLOOKUP($C179,location,MATCH(Source!J$7,Location!$A$1:$D$1,0),0)</f>
        <v>Residential Area</v>
      </c>
      <c r="K179" s="19" t="str">
        <f>VLOOKUP($C179,location,MATCH(Source!K$7,Location!$A$1:$D$1,0),0)</f>
        <v>Foggy</v>
      </c>
      <c r="L179" s="20" t="str">
        <f>VLOOKUP($C179,vehicle,MATCH(L178,Vehicle!A172:E172,0),0)</f>
        <v>Pedestrian</v>
      </c>
      <c r="M179" s="20" t="str">
        <f>VLOOKUP($C179,vehicle,MATCH(M$7,Vehicle!$A$1:$E$1,0),0)</f>
        <v>Pedestrian Crossing</v>
      </c>
      <c r="N179" s="20" t="str">
        <f>VLOOKUP($C179,vehicle,MATCH(N$7,Vehicle!$A$1:$E$1,0),0)</f>
        <v>Low</v>
      </c>
      <c r="O179" s="21">
        <f>VLOOKUP($C179,vehicle,MATCH(O$7,Vehicle!$A$1:$E$1,0),0)</f>
        <v>3</v>
      </c>
      <c r="P179" s="21">
        <f>VLOOKUP($C179,driver,MATCH(P$7,Driver!$A$1:$E$1,0),0)</f>
        <v>73</v>
      </c>
      <c r="Q179" s="21" t="str">
        <f>VLOOKUP($C179,driver,MATCH(Q$7,Driver!$A$1:$E$1,0),0)</f>
        <v>Expired</v>
      </c>
      <c r="R179" s="21">
        <f>VLOOKUP($C179,driver,MATCH(R$7,Driver!$A$1:$E$1,0),0)</f>
        <v>3</v>
      </c>
      <c r="S179" s="21" t="str">
        <f>VLOOKUP($C179,driver,MATCH(S$7,Driver!$A$1:$E$1,0),0)</f>
        <v>Moderate</v>
      </c>
      <c r="T179" s="21">
        <f>VLOOKUP($C179,Effects,MATCH(T$7, Effects!$A$1:$E$1, 0),0)</f>
        <v>9</v>
      </c>
      <c r="U179" s="22" t="str">
        <f>VLOOKUP($C179,Effects,MATCH(U$7, Effects!$A$1:$E$1, 0),0)</f>
        <v>Yes</v>
      </c>
      <c r="V179" s="22" t="str">
        <f>VLOOKUP($C179,Effects,MATCH(V$7, Effects!$A$1:$E$1, 0),0)</f>
        <v>Yes</v>
      </c>
      <c r="W179" s="22" t="str">
        <f>VLOOKUP($C179,Effects,MATCH(W$7, Effects!$A$1:$E$1, 0),0)</f>
        <v>License Suspended</v>
      </c>
    </row>
    <row r="180" spans="2:23" s="7" customFormat="1" ht="21" x14ac:dyDescent="0.4">
      <c r="B180" s="19">
        <v>173</v>
      </c>
      <c r="C180" s="19" t="s">
        <v>230</v>
      </c>
      <c r="D180" s="20">
        <f>VLOOKUP($C180, Date, MATCH(Source!D$7, Date!$A$1:$F$1, 0), FALSE)</f>
        <v>45353</v>
      </c>
      <c r="E180" s="40">
        <v>45353</v>
      </c>
      <c r="F180" s="22">
        <f>VLOOKUP($C180, Date, MATCH(Source!F$7, Date!$A$1:$F$1, 0), FALSE)</f>
        <v>7.9236111111111098</v>
      </c>
      <c r="G180" s="19">
        <f>VLOOKUP(Table3[[#This Row],[Accident ID]],Date!$A$2:$I$2001,MATCH(Table3[[#Headers],[Hour]],Date!$A$1:$I$1,0),0)</f>
        <v>22</v>
      </c>
      <c r="H180" s="44" t="str">
        <f>IF(AND(Table3[[#This Row],[Hour]]&gt;=7, Table3[[#This Row],[Hour]]&lt;=10), "Peak", IF(AND(Table3[[#This Row],[Hour]]&gt;=16, Table3[[#This Row],[Hour]]&lt;=19), "Peak", "Off-Peak"))</f>
        <v>Off-Peak</v>
      </c>
      <c r="I180" s="19" t="str">
        <f>VLOOKUP($C180,location,MATCH(Source!I$7,Location!$A$1:$D$1,0),0)</f>
        <v>Kolkata</v>
      </c>
      <c r="J180" s="19" t="str">
        <f>VLOOKUP($C180,location,MATCH(Source!J$7,Location!$A$1:$D$1,0),0)</f>
        <v>City Road</v>
      </c>
      <c r="K180" s="19" t="str">
        <f>VLOOKUP($C180,location,MATCH(Source!K$7,Location!$A$1:$D$1,0),0)</f>
        <v>Foggy</v>
      </c>
      <c r="L180" s="20" t="str">
        <f>VLOOKUP($C180,vehicle,MATCH(L179,Vehicle!A173:E173,0),0)</f>
        <v>Pedestrian</v>
      </c>
      <c r="M180" s="20" t="str">
        <f>VLOOKUP($C180,vehicle,MATCH(M$7,Vehicle!$A$1:$E$1,0),0)</f>
        <v>Drunk Driving</v>
      </c>
      <c r="N180" s="20" t="str">
        <f>VLOOKUP($C180,vehicle,MATCH(N$7,Vehicle!$A$1:$E$1,0),0)</f>
        <v>High</v>
      </c>
      <c r="O180" s="21">
        <f>VLOOKUP($C180,vehicle,MATCH(O$7,Vehicle!$A$1:$E$1,0),0)</f>
        <v>3</v>
      </c>
      <c r="P180" s="21">
        <f>VLOOKUP($C180,driver,MATCH(P$7,Driver!$A$1:$E$1,0),0)</f>
        <v>55</v>
      </c>
      <c r="Q180" s="21" t="str">
        <f>VLOOKUP($C180,driver,MATCH(Q$7,Driver!$A$1:$E$1,0),0)</f>
        <v>Expired</v>
      </c>
      <c r="R180" s="21">
        <f>VLOOKUP($C180,driver,MATCH(R$7,Driver!$A$1:$E$1,0),0)</f>
        <v>7</v>
      </c>
      <c r="S180" s="21" t="str">
        <f>VLOOKUP($C180,driver,MATCH(S$7,Driver!$A$1:$E$1,0),0)</f>
        <v>Severe</v>
      </c>
      <c r="T180" s="21">
        <f>VLOOKUP($C180,Effects,MATCH(T$7, Effects!$A$1:$E$1, 0),0)</f>
        <v>5</v>
      </c>
      <c r="U180" s="22" t="str">
        <f>VLOOKUP($C180,Effects,MATCH(U$7, Effects!$A$1:$E$1, 0),0)</f>
        <v>Yes</v>
      </c>
      <c r="V180" s="22" t="str">
        <f>VLOOKUP($C180,Effects,MATCH(V$7, Effects!$A$1:$E$1, 0),0)</f>
        <v>Yes</v>
      </c>
      <c r="W180" s="22" t="str">
        <f>VLOOKUP($C180,Effects,MATCH(W$7, Effects!$A$1:$E$1, 0),0)</f>
        <v>Arrest Made</v>
      </c>
    </row>
    <row r="181" spans="2:23" s="7" customFormat="1" ht="21" x14ac:dyDescent="0.4">
      <c r="B181" s="19">
        <v>174</v>
      </c>
      <c r="C181" s="19">
        <v>37426413</v>
      </c>
      <c r="D181" s="20">
        <f>VLOOKUP($C181, Date, MATCH(Source!D$7, Date!$A$1:$F$1, 0), FALSE)</f>
        <v>45094</v>
      </c>
      <c r="E181" s="40">
        <v>45094</v>
      </c>
      <c r="F181" s="22">
        <f>VLOOKUP($C181, Date, MATCH(Source!F$7, Date!$A$1:$F$1, 0), FALSE)</f>
        <v>7.9652777777777803</v>
      </c>
      <c r="G181" s="19">
        <f>VLOOKUP(Table3[[#This Row],[Accident ID]],Date!$A$2:$I$2001,MATCH(Table3[[#Headers],[Hour]],Date!$A$1:$I$1,0),0)</f>
        <v>23</v>
      </c>
      <c r="H181" s="44" t="str">
        <f>IF(AND(Table3[[#This Row],[Hour]]&gt;=7, Table3[[#This Row],[Hour]]&lt;=10), "Peak", IF(AND(Table3[[#This Row],[Hour]]&gt;=16, Table3[[#This Row],[Hour]]&lt;=19), "Peak", "Off-Peak"))</f>
        <v>Off-Peak</v>
      </c>
      <c r="I181" s="19" t="str">
        <f>VLOOKUP($C181,location,MATCH(Source!I$7,Location!$A$1:$D$1,0),0)</f>
        <v>Mumbai</v>
      </c>
      <c r="J181" s="19" t="str">
        <f>VLOOKUP($C181,location,MATCH(Source!J$7,Location!$A$1:$D$1,0),0)</f>
        <v>Residential Area</v>
      </c>
      <c r="K181" s="19" t="str">
        <f>VLOOKUP($C181,location,MATCH(Source!K$7,Location!$A$1:$D$1,0),0)</f>
        <v>Foggy</v>
      </c>
      <c r="L181" s="20" t="str">
        <f>VLOOKUP($C181,vehicle,MATCH(L180,Vehicle!A174:E174,0),0)</f>
        <v>Bicycle</v>
      </c>
      <c r="M181" s="20" t="str">
        <f>VLOOKUP($C181,vehicle,MATCH(M$7,Vehicle!$A$1:$E$1,0),0)</f>
        <v>Pedestrian Crossing</v>
      </c>
      <c r="N181" s="20" t="str">
        <f>VLOOKUP($C181,vehicle,MATCH(N$7,Vehicle!$A$1:$E$1,0),0)</f>
        <v>Low</v>
      </c>
      <c r="O181" s="21">
        <f>VLOOKUP($C181,vehicle,MATCH(O$7,Vehicle!$A$1:$E$1,0),0)</f>
        <v>1</v>
      </c>
      <c r="P181" s="21">
        <f>VLOOKUP($C181,driver,MATCH(P$7,Driver!$A$1:$E$1,0),0)</f>
        <v>74</v>
      </c>
      <c r="Q181" s="21" t="str">
        <f>VLOOKUP($C181,driver,MATCH(Q$7,Driver!$A$1:$E$1,0),0)</f>
        <v>Expired</v>
      </c>
      <c r="R181" s="21">
        <f>VLOOKUP($C181,driver,MATCH(R$7,Driver!$A$1:$E$1,0),0)</f>
        <v>8</v>
      </c>
      <c r="S181" s="21" t="str">
        <f>VLOOKUP($C181,driver,MATCH(S$7,Driver!$A$1:$E$1,0),0)</f>
        <v>Minor</v>
      </c>
      <c r="T181" s="21">
        <f>VLOOKUP($C181,Effects,MATCH(T$7, Effects!$A$1:$E$1, 0),0)</f>
        <v>39</v>
      </c>
      <c r="U181" s="22" t="str">
        <f>VLOOKUP($C181,Effects,MATCH(U$7, Effects!$A$1:$E$1, 0),0)</f>
        <v>No</v>
      </c>
      <c r="V181" s="22" t="str">
        <f>VLOOKUP($C181,Effects,MATCH(V$7, Effects!$A$1:$E$1, 0),0)</f>
        <v>No</v>
      </c>
      <c r="W181" s="22" t="str">
        <f>VLOOKUP($C181,Effects,MATCH(W$7, Effects!$A$1:$E$1, 0),0)</f>
        <v>License Suspended</v>
      </c>
    </row>
    <row r="182" spans="2:23" s="7" customFormat="1" ht="21" x14ac:dyDescent="0.4">
      <c r="B182" s="19">
        <v>175</v>
      </c>
      <c r="C182" s="19" t="s">
        <v>231</v>
      </c>
      <c r="D182" s="20">
        <f>VLOOKUP($C182, Date, MATCH(Source!D$7, Date!$A$1:$F$1, 0), FALSE)</f>
        <v>44869</v>
      </c>
      <c r="E182" s="40">
        <v>44869</v>
      </c>
      <c r="F182" s="22">
        <f>VLOOKUP($C182, Date, MATCH(Source!F$7, Date!$A$1:$F$1, 0), FALSE)</f>
        <v>8.0069444444444393</v>
      </c>
      <c r="G182" s="19">
        <f>VLOOKUP(Table3[[#This Row],[Accident ID]],Date!$A$2:$I$2001,MATCH(Table3[[#Headers],[Hour]],Date!$A$1:$I$1,0),0)</f>
        <v>0</v>
      </c>
      <c r="H182" s="44" t="str">
        <f>IF(AND(Table3[[#This Row],[Hour]]&gt;=7, Table3[[#This Row],[Hour]]&lt;=10), "Peak", IF(AND(Table3[[#This Row],[Hour]]&gt;=16, Table3[[#This Row],[Hour]]&lt;=19), "Peak", "Off-Peak"))</f>
        <v>Off-Peak</v>
      </c>
      <c r="I182" s="19" t="str">
        <f>VLOOKUP($C182,location,MATCH(Source!I$7,Location!$A$1:$D$1,0),0)</f>
        <v>Hyderabad</v>
      </c>
      <c r="J182" s="19" t="str">
        <f>VLOOKUP($C182,location,MATCH(Source!J$7,Location!$A$1:$D$1,0),0)</f>
        <v>City Road</v>
      </c>
      <c r="K182" s="19" t="str">
        <f>VLOOKUP($C182,location,MATCH(Source!K$7,Location!$A$1:$D$1,0),0)</f>
        <v>Rainy</v>
      </c>
      <c r="L182" s="20" t="str">
        <f>VLOOKUP($C182,vehicle,MATCH(L181,Vehicle!A175:E175,0),0)</f>
        <v>Auto</v>
      </c>
      <c r="M182" s="20" t="str">
        <f>VLOOKUP($C182,vehicle,MATCH(M$7,Vehicle!$A$1:$E$1,0),0)</f>
        <v>Pedestrian Crossing</v>
      </c>
      <c r="N182" s="20" t="str">
        <f>VLOOKUP($C182,vehicle,MATCH(N$7,Vehicle!$A$1:$E$1,0),0)</f>
        <v>Severe</v>
      </c>
      <c r="O182" s="21">
        <f>VLOOKUP($C182,vehicle,MATCH(O$7,Vehicle!$A$1:$E$1,0),0)</f>
        <v>5</v>
      </c>
      <c r="P182" s="21">
        <f>VLOOKUP($C182,driver,MATCH(P$7,Driver!$A$1:$E$1,0),0)</f>
        <v>35</v>
      </c>
      <c r="Q182" s="21" t="str">
        <f>VLOOKUP($C182,driver,MATCH(Q$7,Driver!$A$1:$E$1,0),0)</f>
        <v>Suspended</v>
      </c>
      <c r="R182" s="21">
        <f>VLOOKUP($C182,driver,MATCH(R$7,Driver!$A$1:$E$1,0),0)</f>
        <v>2</v>
      </c>
      <c r="S182" s="21" t="str">
        <f>VLOOKUP($C182,driver,MATCH(S$7,Driver!$A$1:$E$1,0),0)</f>
        <v>Minor</v>
      </c>
      <c r="T182" s="21">
        <f>VLOOKUP($C182,Effects,MATCH(T$7, Effects!$A$1:$E$1, 0),0)</f>
        <v>20</v>
      </c>
      <c r="U182" s="22" t="str">
        <f>VLOOKUP($C182,Effects,MATCH(U$7, Effects!$A$1:$E$1, 0),0)</f>
        <v>Yes</v>
      </c>
      <c r="V182" s="22" t="str">
        <f>VLOOKUP($C182,Effects,MATCH(V$7, Effects!$A$1:$E$1, 0),0)</f>
        <v>Yes</v>
      </c>
      <c r="W182" s="22" t="str">
        <f>VLOOKUP($C182,Effects,MATCH(W$7, Effects!$A$1:$E$1, 0),0)</f>
        <v>None</v>
      </c>
    </row>
    <row r="183" spans="2:23" s="7" customFormat="1" ht="21" x14ac:dyDescent="0.4">
      <c r="B183" s="19">
        <v>176</v>
      </c>
      <c r="C183" s="19" t="s">
        <v>232</v>
      </c>
      <c r="D183" s="20">
        <f>VLOOKUP($C183, Date, MATCH(Source!D$7, Date!$A$1:$F$1, 0), FALSE)</f>
        <v>44739</v>
      </c>
      <c r="E183" s="40">
        <v>44739</v>
      </c>
      <c r="F183" s="22">
        <f>VLOOKUP($C183, Date, MATCH(Source!F$7, Date!$A$1:$F$1, 0), FALSE)</f>
        <v>8.0486111111111107</v>
      </c>
      <c r="G183" s="19">
        <f>VLOOKUP(Table3[[#This Row],[Accident ID]],Date!$A$2:$I$2001,MATCH(Table3[[#Headers],[Hour]],Date!$A$1:$I$1,0),0)</f>
        <v>1</v>
      </c>
      <c r="H183" s="44" t="str">
        <f>IF(AND(Table3[[#This Row],[Hour]]&gt;=7, Table3[[#This Row],[Hour]]&lt;=10), "Peak", IF(AND(Table3[[#This Row],[Hour]]&gt;=16, Table3[[#This Row],[Hour]]&lt;=19), "Peak", "Off-Peak"))</f>
        <v>Off-Peak</v>
      </c>
      <c r="I183" s="19" t="str">
        <f>VLOOKUP($C183,location,MATCH(Source!I$7,Location!$A$1:$D$1,0),0)</f>
        <v>Ahmedabad</v>
      </c>
      <c r="J183" s="19" t="str">
        <f>VLOOKUP($C183,location,MATCH(Source!J$7,Location!$A$1:$D$1,0),0)</f>
        <v>Rural Road</v>
      </c>
      <c r="K183" s="19" t="str">
        <f>VLOOKUP($C183,location,MATCH(Source!K$7,Location!$A$1:$D$1,0),0)</f>
        <v>Snowy</v>
      </c>
      <c r="L183" s="20" t="str">
        <f>VLOOKUP($C183,vehicle,MATCH(L182,Vehicle!A176:E176,0),0)</f>
        <v>Bicycle</v>
      </c>
      <c r="M183" s="20" t="str">
        <f>VLOOKUP($C183,vehicle,MATCH(M$7,Vehicle!$A$1:$E$1,0),0)</f>
        <v>Weather Conditions</v>
      </c>
      <c r="N183" s="20" t="str">
        <f>VLOOKUP($C183,vehicle,MATCH(N$7,Vehicle!$A$1:$E$1,0),0)</f>
        <v>Severe</v>
      </c>
      <c r="O183" s="21">
        <f>VLOOKUP($C183,vehicle,MATCH(O$7,Vehicle!$A$1:$E$1,0),0)</f>
        <v>4</v>
      </c>
      <c r="P183" s="21">
        <f>VLOOKUP($C183,driver,MATCH(P$7,Driver!$A$1:$E$1,0),0)</f>
        <v>54</v>
      </c>
      <c r="Q183" s="21" t="str">
        <f>VLOOKUP($C183,driver,MATCH(Q$7,Driver!$A$1:$E$1,0),0)</f>
        <v>Expired</v>
      </c>
      <c r="R183" s="21">
        <f>VLOOKUP($C183,driver,MATCH(R$7,Driver!$A$1:$E$1,0),0)</f>
        <v>5</v>
      </c>
      <c r="S183" s="21" t="str">
        <f>VLOOKUP($C183,driver,MATCH(S$7,Driver!$A$1:$E$1,0),0)</f>
        <v>Minor</v>
      </c>
      <c r="T183" s="21">
        <f>VLOOKUP($C183,Effects,MATCH(T$7, Effects!$A$1:$E$1, 0),0)</f>
        <v>38</v>
      </c>
      <c r="U183" s="22" t="str">
        <f>VLOOKUP($C183,Effects,MATCH(U$7, Effects!$A$1:$E$1, 0),0)</f>
        <v>No</v>
      </c>
      <c r="V183" s="22" t="str">
        <f>VLOOKUP($C183,Effects,MATCH(V$7, Effects!$A$1:$E$1, 0),0)</f>
        <v>Yes</v>
      </c>
      <c r="W183" s="22" t="str">
        <f>VLOOKUP($C183,Effects,MATCH(W$7, Effects!$A$1:$E$1, 0),0)</f>
        <v>None</v>
      </c>
    </row>
    <row r="184" spans="2:23" s="7" customFormat="1" ht="21" x14ac:dyDescent="0.4">
      <c r="B184" s="19">
        <v>177</v>
      </c>
      <c r="C184" s="19" t="s">
        <v>233</v>
      </c>
      <c r="D184" s="20">
        <f>VLOOKUP($C184, Date, MATCH(Source!D$7, Date!$A$1:$F$1, 0), FALSE)</f>
        <v>44997</v>
      </c>
      <c r="E184" s="40">
        <v>44997</v>
      </c>
      <c r="F184" s="22">
        <f>VLOOKUP($C184, Date, MATCH(Source!F$7, Date!$A$1:$F$1, 0), FALSE)</f>
        <v>8.0902777777777803</v>
      </c>
      <c r="G184" s="19">
        <f>VLOOKUP(Table3[[#This Row],[Accident ID]],Date!$A$2:$I$2001,MATCH(Table3[[#Headers],[Hour]],Date!$A$1:$I$1,0),0)</f>
        <v>2</v>
      </c>
      <c r="H184" s="44" t="str">
        <f>IF(AND(Table3[[#This Row],[Hour]]&gt;=7, Table3[[#This Row],[Hour]]&lt;=10), "Peak", IF(AND(Table3[[#This Row],[Hour]]&gt;=16, Table3[[#This Row],[Hour]]&lt;=19), "Peak", "Off-Peak"))</f>
        <v>Off-Peak</v>
      </c>
      <c r="I184" s="19" t="str">
        <f>VLOOKUP($C184,location,MATCH(Source!I$7,Location!$A$1:$D$1,0),0)</f>
        <v>Mumbai</v>
      </c>
      <c r="J184" s="19" t="str">
        <f>VLOOKUP($C184,location,MATCH(Source!J$7,Location!$A$1:$D$1,0),0)</f>
        <v>City Road</v>
      </c>
      <c r="K184" s="19" t="str">
        <f>VLOOKUP($C184,location,MATCH(Source!K$7,Location!$A$1:$D$1,0),0)</f>
        <v>Clear</v>
      </c>
      <c r="L184" s="20" t="str">
        <f>VLOOKUP($C184,vehicle,MATCH(L183,Vehicle!A177:E177,0),0)</f>
        <v>Car</v>
      </c>
      <c r="M184" s="20" t="str">
        <f>VLOOKUP($C184,vehicle,MATCH(M$7,Vehicle!$A$1:$E$1,0),0)</f>
        <v>Brake Failure</v>
      </c>
      <c r="N184" s="20" t="str">
        <f>VLOOKUP($C184,vehicle,MATCH(N$7,Vehicle!$A$1:$E$1,0),0)</f>
        <v>Medium</v>
      </c>
      <c r="O184" s="21">
        <f>VLOOKUP($C184,vehicle,MATCH(O$7,Vehicle!$A$1:$E$1,0),0)</f>
        <v>4</v>
      </c>
      <c r="P184" s="21">
        <f>VLOOKUP($C184,driver,MATCH(P$7,Driver!$A$1:$E$1,0),0)</f>
        <v>30</v>
      </c>
      <c r="Q184" s="21" t="str">
        <f>VLOOKUP($C184,driver,MATCH(Q$7,Driver!$A$1:$E$1,0),0)</f>
        <v>Expired</v>
      </c>
      <c r="R184" s="21">
        <f>VLOOKUP($C184,driver,MATCH(R$7,Driver!$A$1:$E$1,0),0)</f>
        <v>5</v>
      </c>
      <c r="S184" s="21" t="str">
        <f>VLOOKUP($C184,driver,MATCH(S$7,Driver!$A$1:$E$1,0),0)</f>
        <v>Moderate</v>
      </c>
      <c r="T184" s="21">
        <f>VLOOKUP($C184,Effects,MATCH(T$7, Effects!$A$1:$E$1, 0),0)</f>
        <v>28</v>
      </c>
      <c r="U184" s="22" t="str">
        <f>VLOOKUP($C184,Effects,MATCH(U$7, Effects!$A$1:$E$1, 0),0)</f>
        <v>Yes</v>
      </c>
      <c r="V184" s="22" t="str">
        <f>VLOOKUP($C184,Effects,MATCH(V$7, Effects!$A$1:$E$1, 0),0)</f>
        <v>No</v>
      </c>
      <c r="W184" s="22" t="str">
        <f>VLOOKUP($C184,Effects,MATCH(W$7, Effects!$A$1:$E$1, 0),0)</f>
        <v>None</v>
      </c>
    </row>
    <row r="185" spans="2:23" s="7" customFormat="1" ht="21" x14ac:dyDescent="0.4">
      <c r="B185" s="19">
        <v>178</v>
      </c>
      <c r="C185" s="19" t="s">
        <v>234</v>
      </c>
      <c r="D185" s="20">
        <f>VLOOKUP($C185, Date, MATCH(Source!D$7, Date!$A$1:$F$1, 0), FALSE)</f>
        <v>45586</v>
      </c>
      <c r="E185" s="40">
        <v>45586</v>
      </c>
      <c r="F185" s="22">
        <f>VLOOKUP($C185, Date, MATCH(Source!F$7, Date!$A$1:$F$1, 0), FALSE)</f>
        <v>8.1319444444444393</v>
      </c>
      <c r="G185" s="19">
        <f>VLOOKUP(Table3[[#This Row],[Accident ID]],Date!$A$2:$I$2001,MATCH(Table3[[#Headers],[Hour]],Date!$A$1:$I$1,0),0)</f>
        <v>3</v>
      </c>
      <c r="H185" s="44" t="str">
        <f>IF(AND(Table3[[#This Row],[Hour]]&gt;=7, Table3[[#This Row],[Hour]]&lt;=10), "Peak", IF(AND(Table3[[#This Row],[Hour]]&gt;=16, Table3[[#This Row],[Hour]]&lt;=19), "Peak", "Off-Peak"))</f>
        <v>Off-Peak</v>
      </c>
      <c r="I185" s="19" t="str">
        <f>VLOOKUP($C185,location,MATCH(Source!I$7,Location!$A$1:$D$1,0),0)</f>
        <v>Hyderabad</v>
      </c>
      <c r="J185" s="19" t="str">
        <f>VLOOKUP($C185,location,MATCH(Source!J$7,Location!$A$1:$D$1,0),0)</f>
        <v>Expressway</v>
      </c>
      <c r="K185" s="19" t="str">
        <f>VLOOKUP($C185,location,MATCH(Source!K$7,Location!$A$1:$D$1,0),0)</f>
        <v>Clear</v>
      </c>
      <c r="L185" s="20" t="str">
        <f>VLOOKUP($C185,vehicle,MATCH(L184,Vehicle!A178:E178,0),0)</f>
        <v>Truck</v>
      </c>
      <c r="M185" s="20" t="str">
        <f>VLOOKUP($C185,vehicle,MATCH(M$7,Vehicle!$A$1:$E$1,0),0)</f>
        <v>Drunk Driving</v>
      </c>
      <c r="N185" s="20" t="str">
        <f>VLOOKUP($C185,vehicle,MATCH(N$7,Vehicle!$A$1:$E$1,0),0)</f>
        <v>High</v>
      </c>
      <c r="O185" s="21">
        <f>VLOOKUP($C185,vehicle,MATCH(O$7,Vehicle!$A$1:$E$1,0),0)</f>
        <v>4</v>
      </c>
      <c r="P185" s="21">
        <f>VLOOKUP($C185,driver,MATCH(P$7,Driver!$A$1:$E$1,0),0)</f>
        <v>36</v>
      </c>
      <c r="Q185" s="21" t="str">
        <f>VLOOKUP($C185,driver,MATCH(Q$7,Driver!$A$1:$E$1,0),0)</f>
        <v>Expired</v>
      </c>
      <c r="R185" s="21">
        <f>VLOOKUP($C185,driver,MATCH(R$7,Driver!$A$1:$E$1,0),0)</f>
        <v>4</v>
      </c>
      <c r="S185" s="21" t="str">
        <f>VLOOKUP($C185,driver,MATCH(S$7,Driver!$A$1:$E$1,0),0)</f>
        <v>Moderate</v>
      </c>
      <c r="T185" s="21">
        <f>VLOOKUP($C185,Effects,MATCH(T$7, Effects!$A$1:$E$1, 0),0)</f>
        <v>15</v>
      </c>
      <c r="U185" s="22" t="str">
        <f>VLOOKUP($C185,Effects,MATCH(U$7, Effects!$A$1:$E$1, 0),0)</f>
        <v>No</v>
      </c>
      <c r="V185" s="22" t="str">
        <f>VLOOKUP($C185,Effects,MATCH(V$7, Effects!$A$1:$E$1, 0),0)</f>
        <v>No</v>
      </c>
      <c r="W185" s="22" t="str">
        <f>VLOOKUP($C185,Effects,MATCH(W$7, Effects!$A$1:$E$1, 0),0)</f>
        <v>Fine Issued</v>
      </c>
    </row>
    <row r="186" spans="2:23" s="7" customFormat="1" ht="21" x14ac:dyDescent="0.4">
      <c r="B186" s="19">
        <v>179</v>
      </c>
      <c r="C186" s="19" t="s">
        <v>235</v>
      </c>
      <c r="D186" s="20">
        <f>VLOOKUP($C186, Date, MATCH(Source!D$7, Date!$A$1:$F$1, 0), FALSE)</f>
        <v>45065</v>
      </c>
      <c r="E186" s="40">
        <v>45065</v>
      </c>
      <c r="F186" s="22">
        <f>VLOOKUP($C186, Date, MATCH(Source!F$7, Date!$A$1:$F$1, 0), FALSE)</f>
        <v>8.1736111111111107</v>
      </c>
      <c r="G186" s="19">
        <f>VLOOKUP(Table3[[#This Row],[Accident ID]],Date!$A$2:$I$2001,MATCH(Table3[[#Headers],[Hour]],Date!$A$1:$I$1,0),0)</f>
        <v>4</v>
      </c>
      <c r="H186" s="44" t="str">
        <f>IF(AND(Table3[[#This Row],[Hour]]&gt;=7, Table3[[#This Row],[Hour]]&lt;=10), "Peak", IF(AND(Table3[[#This Row],[Hour]]&gt;=16, Table3[[#This Row],[Hour]]&lt;=19), "Peak", "Off-Peak"))</f>
        <v>Off-Peak</v>
      </c>
      <c r="I186" s="19" t="str">
        <f>VLOOKUP($C186,location,MATCH(Source!I$7,Location!$A$1:$D$1,0),0)</f>
        <v>Delhi</v>
      </c>
      <c r="J186" s="19" t="str">
        <f>VLOOKUP($C186,location,MATCH(Source!J$7,Location!$A$1:$D$1,0),0)</f>
        <v>Expressway</v>
      </c>
      <c r="K186" s="19" t="str">
        <f>VLOOKUP($C186,location,MATCH(Source!K$7,Location!$A$1:$D$1,0),0)</f>
        <v>Windy</v>
      </c>
      <c r="L186" s="20" t="str">
        <f>VLOOKUP($C186,vehicle,MATCH(L185,Vehicle!A179:E179,0),0)</f>
        <v>Bike</v>
      </c>
      <c r="M186" s="20" t="str">
        <f>VLOOKUP($C186,vehicle,MATCH(M$7,Vehicle!$A$1:$E$1,0),0)</f>
        <v>Weather Conditions</v>
      </c>
      <c r="N186" s="20" t="str">
        <f>VLOOKUP($C186,vehicle,MATCH(N$7,Vehicle!$A$1:$E$1,0),0)</f>
        <v>Medium</v>
      </c>
      <c r="O186" s="21">
        <f>VLOOKUP($C186,vehicle,MATCH(O$7,Vehicle!$A$1:$E$1,0),0)</f>
        <v>4</v>
      </c>
      <c r="P186" s="21">
        <f>VLOOKUP($C186,driver,MATCH(P$7,Driver!$A$1:$E$1,0),0)</f>
        <v>58</v>
      </c>
      <c r="Q186" s="21" t="str">
        <f>VLOOKUP($C186,driver,MATCH(Q$7,Driver!$A$1:$E$1,0),0)</f>
        <v>Expired</v>
      </c>
      <c r="R186" s="21">
        <f>VLOOKUP($C186,driver,MATCH(R$7,Driver!$A$1:$E$1,0),0)</f>
        <v>5</v>
      </c>
      <c r="S186" s="21" t="str">
        <f>VLOOKUP($C186,driver,MATCH(S$7,Driver!$A$1:$E$1,0),0)</f>
        <v>Minor</v>
      </c>
      <c r="T186" s="21">
        <f>VLOOKUP($C186,Effects,MATCH(T$7, Effects!$A$1:$E$1, 0),0)</f>
        <v>58</v>
      </c>
      <c r="U186" s="22" t="str">
        <f>VLOOKUP($C186,Effects,MATCH(U$7, Effects!$A$1:$E$1, 0),0)</f>
        <v>No</v>
      </c>
      <c r="V186" s="22" t="str">
        <f>VLOOKUP($C186,Effects,MATCH(V$7, Effects!$A$1:$E$1, 0),0)</f>
        <v>Yes</v>
      </c>
      <c r="W186" s="22" t="str">
        <f>VLOOKUP($C186,Effects,MATCH(W$7, Effects!$A$1:$E$1, 0),0)</f>
        <v>Arrest Made</v>
      </c>
    </row>
    <row r="187" spans="2:23" s="7" customFormat="1" ht="21" x14ac:dyDescent="0.4">
      <c r="B187" s="19">
        <v>180</v>
      </c>
      <c r="C187" s="19" t="s">
        <v>236</v>
      </c>
      <c r="D187" s="20">
        <f>VLOOKUP($C187, Date, MATCH(Source!D$7, Date!$A$1:$F$1, 0), FALSE)</f>
        <v>44133</v>
      </c>
      <c r="E187" s="40">
        <v>44133</v>
      </c>
      <c r="F187" s="22">
        <f>VLOOKUP($C187, Date, MATCH(Source!F$7, Date!$A$1:$F$1, 0), FALSE)</f>
        <v>8.2152777777777803</v>
      </c>
      <c r="G187" s="19">
        <f>VLOOKUP(Table3[[#This Row],[Accident ID]],Date!$A$2:$I$2001,MATCH(Table3[[#Headers],[Hour]],Date!$A$1:$I$1,0),0)</f>
        <v>5</v>
      </c>
      <c r="H187" s="44" t="str">
        <f>IF(AND(Table3[[#This Row],[Hour]]&gt;=7, Table3[[#This Row],[Hour]]&lt;=10), "Peak", IF(AND(Table3[[#This Row],[Hour]]&gt;=16, Table3[[#This Row],[Hour]]&lt;=19), "Peak", "Off-Peak"))</f>
        <v>Off-Peak</v>
      </c>
      <c r="I187" s="19" t="str">
        <f>VLOOKUP($C187,location,MATCH(Source!I$7,Location!$A$1:$D$1,0),0)</f>
        <v>Kolkata</v>
      </c>
      <c r="J187" s="19" t="str">
        <f>VLOOKUP($C187,location,MATCH(Source!J$7,Location!$A$1:$D$1,0),0)</f>
        <v>Expressway</v>
      </c>
      <c r="K187" s="19" t="str">
        <f>VLOOKUP($C187,location,MATCH(Source!K$7,Location!$A$1:$D$1,0),0)</f>
        <v>Clear</v>
      </c>
      <c r="L187" s="20" t="str">
        <f>VLOOKUP($C187,vehicle,MATCH(L186,Vehicle!A180:E180,0),0)</f>
        <v>Truck</v>
      </c>
      <c r="M187" s="20" t="str">
        <f>VLOOKUP($C187,vehicle,MATCH(M$7,Vehicle!$A$1:$E$1,0),0)</f>
        <v>Weather Conditions</v>
      </c>
      <c r="N187" s="20" t="str">
        <f>VLOOKUP($C187,vehicle,MATCH(N$7,Vehicle!$A$1:$E$1,0),0)</f>
        <v>High</v>
      </c>
      <c r="O187" s="21">
        <f>VLOOKUP($C187,vehicle,MATCH(O$7,Vehicle!$A$1:$E$1,0),0)</f>
        <v>2</v>
      </c>
      <c r="P187" s="21">
        <f>VLOOKUP($C187,driver,MATCH(P$7,Driver!$A$1:$E$1,0),0)</f>
        <v>44</v>
      </c>
      <c r="Q187" s="21" t="str">
        <f>VLOOKUP($C187,driver,MATCH(Q$7,Driver!$A$1:$E$1,0),0)</f>
        <v>Expired</v>
      </c>
      <c r="R187" s="21">
        <f>VLOOKUP($C187,driver,MATCH(R$7,Driver!$A$1:$E$1,0),0)</f>
        <v>4</v>
      </c>
      <c r="S187" s="21" t="str">
        <f>VLOOKUP($C187,driver,MATCH(S$7,Driver!$A$1:$E$1,0),0)</f>
        <v>Moderate</v>
      </c>
      <c r="T187" s="21">
        <f>VLOOKUP($C187,Effects,MATCH(T$7, Effects!$A$1:$E$1, 0),0)</f>
        <v>5</v>
      </c>
      <c r="U187" s="22" t="str">
        <f>VLOOKUP($C187,Effects,MATCH(U$7, Effects!$A$1:$E$1, 0),0)</f>
        <v>Yes</v>
      </c>
      <c r="V187" s="22" t="str">
        <f>VLOOKUP($C187,Effects,MATCH(V$7, Effects!$A$1:$E$1, 0),0)</f>
        <v>Yes</v>
      </c>
      <c r="W187" s="22" t="str">
        <f>VLOOKUP($C187,Effects,MATCH(W$7, Effects!$A$1:$E$1, 0),0)</f>
        <v>None</v>
      </c>
    </row>
    <row r="188" spans="2:23" s="7" customFormat="1" ht="21" x14ac:dyDescent="0.4">
      <c r="B188" s="19">
        <v>181</v>
      </c>
      <c r="C188" s="19">
        <v>5543578</v>
      </c>
      <c r="D188" s="20">
        <f>VLOOKUP($C188, Date, MATCH(Source!D$7, Date!$A$1:$F$1, 0), FALSE)</f>
        <v>43895</v>
      </c>
      <c r="E188" s="40">
        <v>43895</v>
      </c>
      <c r="F188" s="22">
        <f>VLOOKUP($C188, Date, MATCH(Source!F$7, Date!$A$1:$F$1, 0), FALSE)</f>
        <v>8.2569444444444393</v>
      </c>
      <c r="G188" s="19">
        <f>VLOOKUP(Table3[[#This Row],[Accident ID]],Date!$A$2:$I$2001,MATCH(Table3[[#Headers],[Hour]],Date!$A$1:$I$1,0),0)</f>
        <v>6</v>
      </c>
      <c r="H188" s="44" t="str">
        <f>IF(AND(Table3[[#This Row],[Hour]]&gt;=7, Table3[[#This Row],[Hour]]&lt;=10), "Peak", IF(AND(Table3[[#This Row],[Hour]]&gt;=16, Table3[[#This Row],[Hour]]&lt;=19), "Peak", "Off-Peak"))</f>
        <v>Off-Peak</v>
      </c>
      <c r="I188" s="19" t="str">
        <f>VLOOKUP($C188,location,MATCH(Source!I$7,Location!$A$1:$D$1,0),0)</f>
        <v>Hyderabad</v>
      </c>
      <c r="J188" s="19" t="str">
        <f>VLOOKUP($C188,location,MATCH(Source!J$7,Location!$A$1:$D$1,0),0)</f>
        <v>Highway</v>
      </c>
      <c r="K188" s="19" t="str">
        <f>VLOOKUP($C188,location,MATCH(Source!K$7,Location!$A$1:$D$1,0),0)</f>
        <v>Snowy</v>
      </c>
      <c r="L188" s="20" t="str">
        <f>VLOOKUP($C188,vehicle,MATCH(L187,Vehicle!A181:E181,0),0)</f>
        <v>Car</v>
      </c>
      <c r="M188" s="20" t="str">
        <f>VLOOKUP($C188,vehicle,MATCH(M$7,Vehicle!$A$1:$E$1,0),0)</f>
        <v>Pedestrian Crossing</v>
      </c>
      <c r="N188" s="20" t="str">
        <f>VLOOKUP($C188,vehicle,MATCH(N$7,Vehicle!$A$1:$E$1,0),0)</f>
        <v>Medium</v>
      </c>
      <c r="O188" s="21">
        <f>VLOOKUP($C188,vehicle,MATCH(O$7,Vehicle!$A$1:$E$1,0),0)</f>
        <v>1</v>
      </c>
      <c r="P188" s="21">
        <f>VLOOKUP($C188,driver,MATCH(P$7,Driver!$A$1:$E$1,0),0)</f>
        <v>51</v>
      </c>
      <c r="Q188" s="21" t="str">
        <f>VLOOKUP($C188,driver,MATCH(Q$7,Driver!$A$1:$E$1,0),0)</f>
        <v>Valid</v>
      </c>
      <c r="R188" s="21">
        <f>VLOOKUP($C188,driver,MATCH(R$7,Driver!$A$1:$E$1,0),0)</f>
        <v>1</v>
      </c>
      <c r="S188" s="21" t="str">
        <f>VLOOKUP($C188,driver,MATCH(S$7,Driver!$A$1:$E$1,0),0)</f>
        <v>Moderate</v>
      </c>
      <c r="T188" s="21">
        <f>VLOOKUP($C188,Effects,MATCH(T$7, Effects!$A$1:$E$1, 0),0)</f>
        <v>57</v>
      </c>
      <c r="U188" s="22" t="str">
        <f>VLOOKUP($C188,Effects,MATCH(U$7, Effects!$A$1:$E$1, 0),0)</f>
        <v>No</v>
      </c>
      <c r="V188" s="22" t="str">
        <f>VLOOKUP($C188,Effects,MATCH(V$7, Effects!$A$1:$E$1, 0),0)</f>
        <v>Yes</v>
      </c>
      <c r="W188" s="22" t="str">
        <f>VLOOKUP($C188,Effects,MATCH(W$7, Effects!$A$1:$E$1, 0),0)</f>
        <v>None</v>
      </c>
    </row>
    <row r="189" spans="2:23" s="7" customFormat="1" ht="21" x14ac:dyDescent="0.4">
      <c r="B189" s="19">
        <v>182</v>
      </c>
      <c r="C189" s="19" t="s">
        <v>237</v>
      </c>
      <c r="D189" s="20">
        <f>VLOOKUP($C189, Date, MATCH(Source!D$7, Date!$A$1:$F$1, 0), FALSE)</f>
        <v>45331</v>
      </c>
      <c r="E189" s="40">
        <v>45331</v>
      </c>
      <c r="F189" s="22">
        <f>VLOOKUP($C189, Date, MATCH(Source!F$7, Date!$A$1:$F$1, 0), FALSE)</f>
        <v>8.2986111111111107</v>
      </c>
      <c r="G189" s="19">
        <f>VLOOKUP(Table3[[#This Row],[Accident ID]],Date!$A$2:$I$2001,MATCH(Table3[[#Headers],[Hour]],Date!$A$1:$I$1,0),0)</f>
        <v>7</v>
      </c>
      <c r="H189" s="44" t="str">
        <f>IF(AND(Table3[[#This Row],[Hour]]&gt;=7, Table3[[#This Row],[Hour]]&lt;=10), "Peak", IF(AND(Table3[[#This Row],[Hour]]&gt;=16, Table3[[#This Row],[Hour]]&lt;=19), "Peak", "Off-Peak"))</f>
        <v>Peak</v>
      </c>
      <c r="I189" s="19" t="str">
        <f>VLOOKUP($C189,location,MATCH(Source!I$7,Location!$A$1:$D$1,0),0)</f>
        <v>Kolkata</v>
      </c>
      <c r="J189" s="19" t="str">
        <f>VLOOKUP($C189,location,MATCH(Source!J$7,Location!$A$1:$D$1,0),0)</f>
        <v>Expressway</v>
      </c>
      <c r="K189" s="19" t="str">
        <f>VLOOKUP($C189,location,MATCH(Source!K$7,Location!$A$1:$D$1,0),0)</f>
        <v>Windy</v>
      </c>
      <c r="L189" s="20" t="str">
        <f>VLOOKUP($C189,vehicle,MATCH(L188,Vehicle!A182:E182,0),0)</f>
        <v>Bike</v>
      </c>
      <c r="M189" s="20" t="str">
        <f>VLOOKUP($C189,vehicle,MATCH(M$7,Vehicle!$A$1:$E$1,0),0)</f>
        <v>Drunk Driving</v>
      </c>
      <c r="N189" s="20" t="str">
        <f>VLOOKUP($C189,vehicle,MATCH(N$7,Vehicle!$A$1:$E$1,0),0)</f>
        <v>High</v>
      </c>
      <c r="O189" s="21">
        <f>VLOOKUP($C189,vehicle,MATCH(O$7,Vehicle!$A$1:$E$1,0),0)</f>
        <v>5</v>
      </c>
      <c r="P189" s="21">
        <f>VLOOKUP($C189,driver,MATCH(P$7,Driver!$A$1:$E$1,0),0)</f>
        <v>33</v>
      </c>
      <c r="Q189" s="21" t="str">
        <f>VLOOKUP($C189,driver,MATCH(Q$7,Driver!$A$1:$E$1,0),0)</f>
        <v>Suspended</v>
      </c>
      <c r="R189" s="21">
        <f>VLOOKUP($C189,driver,MATCH(R$7,Driver!$A$1:$E$1,0),0)</f>
        <v>6</v>
      </c>
      <c r="S189" s="21" t="str">
        <f>VLOOKUP($C189,driver,MATCH(S$7,Driver!$A$1:$E$1,0),0)</f>
        <v>Severe</v>
      </c>
      <c r="T189" s="21">
        <f>VLOOKUP($C189,Effects,MATCH(T$7, Effects!$A$1:$E$1, 0),0)</f>
        <v>54</v>
      </c>
      <c r="U189" s="22" t="str">
        <f>VLOOKUP($C189,Effects,MATCH(U$7, Effects!$A$1:$E$1, 0),0)</f>
        <v>Yes</v>
      </c>
      <c r="V189" s="22" t="str">
        <f>VLOOKUP($C189,Effects,MATCH(V$7, Effects!$A$1:$E$1, 0),0)</f>
        <v>Yes</v>
      </c>
      <c r="W189" s="22" t="str">
        <f>VLOOKUP($C189,Effects,MATCH(W$7, Effects!$A$1:$E$1, 0),0)</f>
        <v>License Suspended</v>
      </c>
    </row>
    <row r="190" spans="2:23" s="7" customFormat="1" ht="21" x14ac:dyDescent="0.4">
      <c r="B190" s="19">
        <v>183</v>
      </c>
      <c r="C190" s="19" t="s">
        <v>238</v>
      </c>
      <c r="D190" s="20">
        <f>VLOOKUP($C190, Date, MATCH(Source!D$7, Date!$A$1:$F$1, 0), FALSE)</f>
        <v>45569</v>
      </c>
      <c r="E190" s="40">
        <v>45569</v>
      </c>
      <c r="F190" s="22">
        <f>VLOOKUP($C190, Date, MATCH(Source!F$7, Date!$A$1:$F$1, 0), FALSE)</f>
        <v>8.3402777777777803</v>
      </c>
      <c r="G190" s="19">
        <f>VLOOKUP(Table3[[#This Row],[Accident ID]],Date!$A$2:$I$2001,MATCH(Table3[[#Headers],[Hour]],Date!$A$1:$I$1,0),0)</f>
        <v>8</v>
      </c>
      <c r="H190" s="44" t="str">
        <f>IF(AND(Table3[[#This Row],[Hour]]&gt;=7, Table3[[#This Row],[Hour]]&lt;=10), "Peak", IF(AND(Table3[[#This Row],[Hour]]&gt;=16, Table3[[#This Row],[Hour]]&lt;=19), "Peak", "Off-Peak"))</f>
        <v>Peak</v>
      </c>
      <c r="I190" s="19" t="str">
        <f>VLOOKUP($C190,location,MATCH(Source!I$7,Location!$A$1:$D$1,0),0)</f>
        <v>Ahmedabad</v>
      </c>
      <c r="J190" s="19" t="str">
        <f>VLOOKUP($C190,location,MATCH(Source!J$7,Location!$A$1:$D$1,0),0)</f>
        <v>Expressway</v>
      </c>
      <c r="K190" s="19" t="str">
        <f>VLOOKUP($C190,location,MATCH(Source!K$7,Location!$A$1:$D$1,0),0)</f>
        <v>Windy</v>
      </c>
      <c r="L190" s="20" t="str">
        <f>VLOOKUP($C190,vehicle,MATCH(L189,Vehicle!A183:E183,0),0)</f>
        <v>Truck</v>
      </c>
      <c r="M190" s="20" t="str">
        <f>VLOOKUP($C190,vehicle,MATCH(M$7,Vehicle!$A$1:$E$1,0),0)</f>
        <v>Brake Failure</v>
      </c>
      <c r="N190" s="20" t="str">
        <f>VLOOKUP($C190,vehicle,MATCH(N$7,Vehicle!$A$1:$E$1,0),0)</f>
        <v>High</v>
      </c>
      <c r="O190" s="21">
        <f>VLOOKUP($C190,vehicle,MATCH(O$7,Vehicle!$A$1:$E$1,0),0)</f>
        <v>1</v>
      </c>
      <c r="P190" s="21">
        <f>VLOOKUP($C190,driver,MATCH(P$7,Driver!$A$1:$E$1,0),0)</f>
        <v>49</v>
      </c>
      <c r="Q190" s="21" t="str">
        <f>VLOOKUP($C190,driver,MATCH(Q$7,Driver!$A$1:$E$1,0),0)</f>
        <v>Suspended</v>
      </c>
      <c r="R190" s="21">
        <f>VLOOKUP($C190,driver,MATCH(R$7,Driver!$A$1:$E$1,0),0)</f>
        <v>8</v>
      </c>
      <c r="S190" s="21" t="str">
        <f>VLOOKUP($C190,driver,MATCH(S$7,Driver!$A$1:$E$1,0),0)</f>
        <v>Severe</v>
      </c>
      <c r="T190" s="21">
        <f>VLOOKUP($C190,Effects,MATCH(T$7, Effects!$A$1:$E$1, 0),0)</f>
        <v>54</v>
      </c>
      <c r="U190" s="22" t="str">
        <f>VLOOKUP($C190,Effects,MATCH(U$7, Effects!$A$1:$E$1, 0),0)</f>
        <v>Yes</v>
      </c>
      <c r="V190" s="22" t="str">
        <f>VLOOKUP($C190,Effects,MATCH(V$7, Effects!$A$1:$E$1, 0),0)</f>
        <v>Yes</v>
      </c>
      <c r="W190" s="22" t="str">
        <f>VLOOKUP($C190,Effects,MATCH(W$7, Effects!$A$1:$E$1, 0),0)</f>
        <v>None</v>
      </c>
    </row>
    <row r="191" spans="2:23" s="7" customFormat="1" ht="21" x14ac:dyDescent="0.4">
      <c r="B191" s="19">
        <v>184</v>
      </c>
      <c r="C191" s="19" t="s">
        <v>239</v>
      </c>
      <c r="D191" s="20">
        <f>VLOOKUP($C191, Date, MATCH(Source!D$7, Date!$A$1:$F$1, 0), FALSE)</f>
        <v>44086</v>
      </c>
      <c r="E191" s="40">
        <v>44086</v>
      </c>
      <c r="F191" s="22">
        <f>VLOOKUP($C191, Date, MATCH(Source!F$7, Date!$A$1:$F$1, 0), FALSE)</f>
        <v>8.3819444444444393</v>
      </c>
      <c r="G191" s="19">
        <f>VLOOKUP(Table3[[#This Row],[Accident ID]],Date!$A$2:$I$2001,MATCH(Table3[[#Headers],[Hour]],Date!$A$1:$I$1,0),0)</f>
        <v>9</v>
      </c>
      <c r="H191" s="44" t="str">
        <f>IF(AND(Table3[[#This Row],[Hour]]&gt;=7, Table3[[#This Row],[Hour]]&lt;=10), "Peak", IF(AND(Table3[[#This Row],[Hour]]&gt;=16, Table3[[#This Row],[Hour]]&lt;=19), "Peak", "Off-Peak"))</f>
        <v>Peak</v>
      </c>
      <c r="I191" s="19" t="str">
        <f>VLOOKUP($C191,location,MATCH(Source!I$7,Location!$A$1:$D$1,0),0)</f>
        <v>Chennai</v>
      </c>
      <c r="J191" s="19" t="str">
        <f>VLOOKUP($C191,location,MATCH(Source!J$7,Location!$A$1:$D$1,0),0)</f>
        <v>Expressway</v>
      </c>
      <c r="K191" s="19" t="str">
        <f>VLOOKUP($C191,location,MATCH(Source!K$7,Location!$A$1:$D$1,0),0)</f>
        <v>Windy</v>
      </c>
      <c r="L191" s="20" t="str">
        <f>VLOOKUP($C191,vehicle,MATCH(L190,Vehicle!A184:E184,0),0)</f>
        <v>Bicycle</v>
      </c>
      <c r="M191" s="20" t="str">
        <f>VLOOKUP($C191,vehicle,MATCH(M$7,Vehicle!$A$1:$E$1,0),0)</f>
        <v>Over Speeding</v>
      </c>
      <c r="N191" s="20" t="str">
        <f>VLOOKUP($C191,vehicle,MATCH(N$7,Vehicle!$A$1:$E$1,0),0)</f>
        <v>Medium</v>
      </c>
      <c r="O191" s="21">
        <f>VLOOKUP($C191,vehicle,MATCH(O$7,Vehicle!$A$1:$E$1,0),0)</f>
        <v>5</v>
      </c>
      <c r="P191" s="21">
        <f>VLOOKUP($C191,driver,MATCH(P$7,Driver!$A$1:$E$1,0),0)</f>
        <v>43</v>
      </c>
      <c r="Q191" s="21" t="str">
        <f>VLOOKUP($C191,driver,MATCH(Q$7,Driver!$A$1:$E$1,0),0)</f>
        <v>Expired</v>
      </c>
      <c r="R191" s="21">
        <f>VLOOKUP($C191,driver,MATCH(R$7,Driver!$A$1:$E$1,0),0)</f>
        <v>9</v>
      </c>
      <c r="S191" s="21" t="str">
        <f>VLOOKUP($C191,driver,MATCH(S$7,Driver!$A$1:$E$1,0),0)</f>
        <v>Severe</v>
      </c>
      <c r="T191" s="21">
        <f>VLOOKUP($C191,Effects,MATCH(T$7, Effects!$A$1:$E$1, 0),0)</f>
        <v>45</v>
      </c>
      <c r="U191" s="22" t="str">
        <f>VLOOKUP($C191,Effects,MATCH(U$7, Effects!$A$1:$E$1, 0),0)</f>
        <v>No</v>
      </c>
      <c r="V191" s="22" t="str">
        <f>VLOOKUP($C191,Effects,MATCH(V$7, Effects!$A$1:$E$1, 0),0)</f>
        <v>Yes</v>
      </c>
      <c r="W191" s="22" t="str">
        <f>VLOOKUP($C191,Effects,MATCH(W$7, Effects!$A$1:$E$1, 0),0)</f>
        <v>Arrest Made</v>
      </c>
    </row>
    <row r="192" spans="2:23" s="7" customFormat="1" ht="21" x14ac:dyDescent="0.4">
      <c r="B192" s="19">
        <v>185</v>
      </c>
      <c r="C192" s="19" t="s">
        <v>240</v>
      </c>
      <c r="D192" s="20">
        <f>VLOOKUP($C192, Date, MATCH(Source!D$7, Date!$A$1:$F$1, 0), FALSE)</f>
        <v>45471</v>
      </c>
      <c r="E192" s="40">
        <v>45471</v>
      </c>
      <c r="F192" s="22">
        <f>VLOOKUP($C192, Date, MATCH(Source!F$7, Date!$A$1:$F$1, 0), FALSE)</f>
        <v>8.4236111111111107</v>
      </c>
      <c r="G192" s="19">
        <f>VLOOKUP(Table3[[#This Row],[Accident ID]],Date!$A$2:$I$2001,MATCH(Table3[[#Headers],[Hour]],Date!$A$1:$I$1,0),0)</f>
        <v>10</v>
      </c>
      <c r="H192" s="44" t="str">
        <f>IF(AND(Table3[[#This Row],[Hour]]&gt;=7, Table3[[#This Row],[Hour]]&lt;=10), "Peak", IF(AND(Table3[[#This Row],[Hour]]&gt;=16, Table3[[#This Row],[Hour]]&lt;=19), "Peak", "Off-Peak"))</f>
        <v>Peak</v>
      </c>
      <c r="I192" s="19" t="str">
        <f>VLOOKUP($C192,location,MATCH(Source!I$7,Location!$A$1:$D$1,0),0)</f>
        <v>Kolkata</v>
      </c>
      <c r="J192" s="19" t="str">
        <f>VLOOKUP($C192,location,MATCH(Source!J$7,Location!$A$1:$D$1,0),0)</f>
        <v>Rural Road</v>
      </c>
      <c r="K192" s="19" t="str">
        <f>VLOOKUP($C192,location,MATCH(Source!K$7,Location!$A$1:$D$1,0),0)</f>
        <v>Rainy</v>
      </c>
      <c r="L192" s="20" t="str">
        <f>VLOOKUP($C192,vehicle,MATCH(L191,Vehicle!A185:E185,0),0)</f>
        <v>Bus</v>
      </c>
      <c r="M192" s="20" t="str">
        <f>VLOOKUP($C192,vehicle,MATCH(M$7,Vehicle!$A$1:$E$1,0),0)</f>
        <v>Brake Failure</v>
      </c>
      <c r="N192" s="20" t="str">
        <f>VLOOKUP($C192,vehicle,MATCH(N$7,Vehicle!$A$1:$E$1,0),0)</f>
        <v>Medium</v>
      </c>
      <c r="O192" s="21">
        <f>VLOOKUP($C192,vehicle,MATCH(O$7,Vehicle!$A$1:$E$1,0),0)</f>
        <v>5</v>
      </c>
      <c r="P192" s="21">
        <f>VLOOKUP($C192,driver,MATCH(P$7,Driver!$A$1:$E$1,0),0)</f>
        <v>65</v>
      </c>
      <c r="Q192" s="21" t="str">
        <f>VLOOKUP($C192,driver,MATCH(Q$7,Driver!$A$1:$E$1,0),0)</f>
        <v>Expired</v>
      </c>
      <c r="R192" s="21">
        <f>VLOOKUP($C192,driver,MATCH(R$7,Driver!$A$1:$E$1,0),0)</f>
        <v>5</v>
      </c>
      <c r="S192" s="21" t="str">
        <f>VLOOKUP($C192,driver,MATCH(S$7,Driver!$A$1:$E$1,0),0)</f>
        <v>Minor</v>
      </c>
      <c r="T192" s="21">
        <f>VLOOKUP($C192,Effects,MATCH(T$7, Effects!$A$1:$E$1, 0),0)</f>
        <v>16</v>
      </c>
      <c r="U192" s="22" t="str">
        <f>VLOOKUP($C192,Effects,MATCH(U$7, Effects!$A$1:$E$1, 0),0)</f>
        <v>No</v>
      </c>
      <c r="V192" s="22" t="str">
        <f>VLOOKUP($C192,Effects,MATCH(V$7, Effects!$A$1:$E$1, 0),0)</f>
        <v>No</v>
      </c>
      <c r="W192" s="22" t="str">
        <f>VLOOKUP($C192,Effects,MATCH(W$7, Effects!$A$1:$E$1, 0),0)</f>
        <v>None</v>
      </c>
    </row>
    <row r="193" spans="2:23" s="7" customFormat="1" ht="21" x14ac:dyDescent="0.4">
      <c r="B193" s="19">
        <v>186</v>
      </c>
      <c r="C193" s="19" t="s">
        <v>241</v>
      </c>
      <c r="D193" s="20">
        <f>VLOOKUP($C193, Date, MATCH(Source!D$7, Date!$A$1:$F$1, 0), FALSE)</f>
        <v>45469</v>
      </c>
      <c r="E193" s="40">
        <v>45469</v>
      </c>
      <c r="F193" s="22">
        <f>VLOOKUP($C193, Date, MATCH(Source!F$7, Date!$A$1:$F$1, 0), FALSE)</f>
        <v>8.4652777777777803</v>
      </c>
      <c r="G193" s="19">
        <f>VLOOKUP(Table3[[#This Row],[Accident ID]],Date!$A$2:$I$2001,MATCH(Table3[[#Headers],[Hour]],Date!$A$1:$I$1,0),0)</f>
        <v>11</v>
      </c>
      <c r="H193" s="44" t="str">
        <f>IF(AND(Table3[[#This Row],[Hour]]&gt;=7, Table3[[#This Row],[Hour]]&lt;=10), "Peak", IF(AND(Table3[[#This Row],[Hour]]&gt;=16, Table3[[#This Row],[Hour]]&lt;=19), "Peak", "Off-Peak"))</f>
        <v>Off-Peak</v>
      </c>
      <c r="I193" s="19" t="str">
        <f>VLOOKUP($C193,location,MATCH(Source!I$7,Location!$A$1:$D$1,0),0)</f>
        <v>Pune</v>
      </c>
      <c r="J193" s="19" t="str">
        <f>VLOOKUP($C193,location,MATCH(Source!J$7,Location!$A$1:$D$1,0),0)</f>
        <v>Residential Area</v>
      </c>
      <c r="K193" s="19" t="str">
        <f>VLOOKUP($C193,location,MATCH(Source!K$7,Location!$A$1:$D$1,0),0)</f>
        <v>Foggy</v>
      </c>
      <c r="L193" s="20" t="str">
        <f>VLOOKUP($C193,vehicle,MATCH(L192,Vehicle!A186:E186,0),0)</f>
        <v>Bus</v>
      </c>
      <c r="M193" s="20" t="str">
        <f>VLOOKUP($C193,vehicle,MATCH(M$7,Vehicle!$A$1:$E$1,0),0)</f>
        <v>Signal Violation</v>
      </c>
      <c r="N193" s="20" t="str">
        <f>VLOOKUP($C193,vehicle,MATCH(N$7,Vehicle!$A$1:$E$1,0),0)</f>
        <v>Low</v>
      </c>
      <c r="O193" s="21">
        <f>VLOOKUP($C193,vehicle,MATCH(O$7,Vehicle!$A$1:$E$1,0),0)</f>
        <v>4</v>
      </c>
      <c r="P193" s="21">
        <f>VLOOKUP($C193,driver,MATCH(P$7,Driver!$A$1:$E$1,0),0)</f>
        <v>31</v>
      </c>
      <c r="Q193" s="21" t="str">
        <f>VLOOKUP($C193,driver,MATCH(Q$7,Driver!$A$1:$E$1,0),0)</f>
        <v>Suspended</v>
      </c>
      <c r="R193" s="21">
        <f>VLOOKUP($C193,driver,MATCH(R$7,Driver!$A$1:$E$1,0),0)</f>
        <v>9</v>
      </c>
      <c r="S193" s="21" t="str">
        <f>VLOOKUP($C193,driver,MATCH(S$7,Driver!$A$1:$E$1,0),0)</f>
        <v>Severe</v>
      </c>
      <c r="T193" s="21">
        <f>VLOOKUP($C193,Effects,MATCH(T$7, Effects!$A$1:$E$1, 0),0)</f>
        <v>42</v>
      </c>
      <c r="U193" s="22" t="str">
        <f>VLOOKUP($C193,Effects,MATCH(U$7, Effects!$A$1:$E$1, 0),0)</f>
        <v>Yes</v>
      </c>
      <c r="V193" s="22" t="str">
        <f>VLOOKUP($C193,Effects,MATCH(V$7, Effects!$A$1:$E$1, 0),0)</f>
        <v>Yes</v>
      </c>
      <c r="W193" s="22" t="str">
        <f>VLOOKUP($C193,Effects,MATCH(W$7, Effects!$A$1:$E$1, 0),0)</f>
        <v>Fine Issued</v>
      </c>
    </row>
    <row r="194" spans="2:23" s="7" customFormat="1" ht="21" x14ac:dyDescent="0.4">
      <c r="B194" s="19">
        <v>187</v>
      </c>
      <c r="C194" s="19" t="s">
        <v>242</v>
      </c>
      <c r="D194" s="20">
        <f>VLOOKUP($C194, Date, MATCH(Source!D$7, Date!$A$1:$F$1, 0), FALSE)</f>
        <v>44179</v>
      </c>
      <c r="E194" s="40">
        <v>44179</v>
      </c>
      <c r="F194" s="22">
        <f>VLOOKUP($C194, Date, MATCH(Source!F$7, Date!$A$1:$F$1, 0), FALSE)</f>
        <v>8.5069444444444393</v>
      </c>
      <c r="G194" s="19">
        <f>VLOOKUP(Table3[[#This Row],[Accident ID]],Date!$A$2:$I$2001,MATCH(Table3[[#Headers],[Hour]],Date!$A$1:$I$1,0),0)</f>
        <v>12</v>
      </c>
      <c r="H194" s="44" t="str">
        <f>IF(AND(Table3[[#This Row],[Hour]]&gt;=7, Table3[[#This Row],[Hour]]&lt;=10), "Peak", IF(AND(Table3[[#This Row],[Hour]]&gt;=16, Table3[[#This Row],[Hour]]&lt;=19), "Peak", "Off-Peak"))</f>
        <v>Off-Peak</v>
      </c>
      <c r="I194" s="19" t="str">
        <f>VLOOKUP($C194,location,MATCH(Source!I$7,Location!$A$1:$D$1,0),0)</f>
        <v>Bangalore</v>
      </c>
      <c r="J194" s="19" t="str">
        <f>VLOOKUP($C194,location,MATCH(Source!J$7,Location!$A$1:$D$1,0),0)</f>
        <v>Highway</v>
      </c>
      <c r="K194" s="19" t="str">
        <f>VLOOKUP($C194,location,MATCH(Source!K$7,Location!$A$1:$D$1,0),0)</f>
        <v>Snowy</v>
      </c>
      <c r="L194" s="20" t="str">
        <f>VLOOKUP($C194,vehicle,MATCH(L193,Vehicle!A187:E187,0),0)</f>
        <v>Car</v>
      </c>
      <c r="M194" s="20" t="str">
        <f>VLOOKUP($C194,vehicle,MATCH(M$7,Vehicle!$A$1:$E$1,0),0)</f>
        <v>Over Speeding</v>
      </c>
      <c r="N194" s="20" t="str">
        <f>VLOOKUP($C194,vehicle,MATCH(N$7,Vehicle!$A$1:$E$1,0),0)</f>
        <v>High</v>
      </c>
      <c r="O194" s="21">
        <f>VLOOKUP($C194,vehicle,MATCH(O$7,Vehicle!$A$1:$E$1,0),0)</f>
        <v>3</v>
      </c>
      <c r="P194" s="21">
        <f>VLOOKUP($C194,driver,MATCH(P$7,Driver!$A$1:$E$1,0),0)</f>
        <v>19</v>
      </c>
      <c r="Q194" s="21" t="str">
        <f>VLOOKUP($C194,driver,MATCH(Q$7,Driver!$A$1:$E$1,0),0)</f>
        <v>Suspended</v>
      </c>
      <c r="R194" s="21">
        <f>VLOOKUP($C194,driver,MATCH(R$7,Driver!$A$1:$E$1,0),0)</f>
        <v>5</v>
      </c>
      <c r="S194" s="21" t="str">
        <f>VLOOKUP($C194,driver,MATCH(S$7,Driver!$A$1:$E$1,0),0)</f>
        <v>Moderate</v>
      </c>
      <c r="T194" s="21">
        <f>VLOOKUP($C194,Effects,MATCH(T$7, Effects!$A$1:$E$1, 0),0)</f>
        <v>28</v>
      </c>
      <c r="U194" s="22" t="str">
        <f>VLOOKUP($C194,Effects,MATCH(U$7, Effects!$A$1:$E$1, 0),0)</f>
        <v>Yes</v>
      </c>
      <c r="V194" s="22" t="str">
        <f>VLOOKUP($C194,Effects,MATCH(V$7, Effects!$A$1:$E$1, 0),0)</f>
        <v>Yes</v>
      </c>
      <c r="W194" s="22" t="str">
        <f>VLOOKUP($C194,Effects,MATCH(W$7, Effects!$A$1:$E$1, 0),0)</f>
        <v>Arrest Made</v>
      </c>
    </row>
    <row r="195" spans="2:23" s="7" customFormat="1" ht="21" x14ac:dyDescent="0.4">
      <c r="B195" s="19">
        <v>188</v>
      </c>
      <c r="C195" s="19" t="s">
        <v>243</v>
      </c>
      <c r="D195" s="20">
        <f>VLOOKUP($C195, Date, MATCH(Source!D$7, Date!$A$1:$F$1, 0), FALSE)</f>
        <v>44954</v>
      </c>
      <c r="E195" s="40">
        <v>44954</v>
      </c>
      <c r="F195" s="22">
        <f>VLOOKUP($C195, Date, MATCH(Source!F$7, Date!$A$1:$F$1, 0), FALSE)</f>
        <v>8.5486111111111107</v>
      </c>
      <c r="G195" s="19">
        <f>VLOOKUP(Table3[[#This Row],[Accident ID]],Date!$A$2:$I$2001,MATCH(Table3[[#Headers],[Hour]],Date!$A$1:$I$1,0),0)</f>
        <v>13</v>
      </c>
      <c r="H195" s="44" t="str">
        <f>IF(AND(Table3[[#This Row],[Hour]]&gt;=7, Table3[[#This Row],[Hour]]&lt;=10), "Peak", IF(AND(Table3[[#This Row],[Hour]]&gt;=16, Table3[[#This Row],[Hour]]&lt;=19), "Peak", "Off-Peak"))</f>
        <v>Off-Peak</v>
      </c>
      <c r="I195" s="19" t="str">
        <f>VLOOKUP($C195,location,MATCH(Source!I$7,Location!$A$1:$D$1,0),0)</f>
        <v>Chennai</v>
      </c>
      <c r="J195" s="19" t="str">
        <f>VLOOKUP($C195,location,MATCH(Source!J$7,Location!$A$1:$D$1,0),0)</f>
        <v>Expressway</v>
      </c>
      <c r="K195" s="19" t="str">
        <f>VLOOKUP($C195,location,MATCH(Source!K$7,Location!$A$1:$D$1,0),0)</f>
        <v>Snowy</v>
      </c>
      <c r="L195" s="20" t="str">
        <f>VLOOKUP($C195,vehicle,MATCH(L194,Vehicle!A188:E188,0),0)</f>
        <v>Car</v>
      </c>
      <c r="M195" s="20" t="str">
        <f>VLOOKUP($C195,vehicle,MATCH(M$7,Vehicle!$A$1:$E$1,0),0)</f>
        <v>Pedestrian Crossing</v>
      </c>
      <c r="N195" s="20" t="str">
        <f>VLOOKUP($C195,vehicle,MATCH(N$7,Vehicle!$A$1:$E$1,0),0)</f>
        <v>Severe</v>
      </c>
      <c r="O195" s="21">
        <f>VLOOKUP($C195,vehicle,MATCH(O$7,Vehicle!$A$1:$E$1,0),0)</f>
        <v>3</v>
      </c>
      <c r="P195" s="21">
        <f>VLOOKUP($C195,driver,MATCH(P$7,Driver!$A$1:$E$1,0),0)</f>
        <v>61</v>
      </c>
      <c r="Q195" s="21" t="str">
        <f>VLOOKUP($C195,driver,MATCH(Q$7,Driver!$A$1:$E$1,0),0)</f>
        <v>Suspended</v>
      </c>
      <c r="R195" s="21">
        <f>VLOOKUP($C195,driver,MATCH(R$7,Driver!$A$1:$E$1,0),0)</f>
        <v>2</v>
      </c>
      <c r="S195" s="21" t="str">
        <f>VLOOKUP($C195,driver,MATCH(S$7,Driver!$A$1:$E$1,0),0)</f>
        <v>Minor</v>
      </c>
      <c r="T195" s="21">
        <f>VLOOKUP($C195,Effects,MATCH(T$7, Effects!$A$1:$E$1, 0),0)</f>
        <v>39</v>
      </c>
      <c r="U195" s="22" t="str">
        <f>VLOOKUP($C195,Effects,MATCH(U$7, Effects!$A$1:$E$1, 0),0)</f>
        <v>Yes</v>
      </c>
      <c r="V195" s="22" t="str">
        <f>VLOOKUP($C195,Effects,MATCH(V$7, Effects!$A$1:$E$1, 0),0)</f>
        <v>Yes</v>
      </c>
      <c r="W195" s="22" t="str">
        <f>VLOOKUP($C195,Effects,MATCH(W$7, Effects!$A$1:$E$1, 0),0)</f>
        <v>Arrest Made</v>
      </c>
    </row>
    <row r="196" spans="2:23" s="7" customFormat="1" ht="21" x14ac:dyDescent="0.4">
      <c r="B196" s="19">
        <v>189</v>
      </c>
      <c r="C196" s="19" t="s">
        <v>244</v>
      </c>
      <c r="D196" s="20">
        <f>VLOOKUP($C196, Date, MATCH(Source!D$7, Date!$A$1:$F$1, 0), FALSE)</f>
        <v>45194</v>
      </c>
      <c r="E196" s="40">
        <v>45194</v>
      </c>
      <c r="F196" s="22">
        <f>VLOOKUP($C196, Date, MATCH(Source!F$7, Date!$A$1:$F$1, 0), FALSE)</f>
        <v>8.5902777777777803</v>
      </c>
      <c r="G196" s="19">
        <f>VLOOKUP(Table3[[#This Row],[Accident ID]],Date!$A$2:$I$2001,MATCH(Table3[[#Headers],[Hour]],Date!$A$1:$I$1,0),0)</f>
        <v>14</v>
      </c>
      <c r="H196" s="44" t="str">
        <f>IF(AND(Table3[[#This Row],[Hour]]&gt;=7, Table3[[#This Row],[Hour]]&lt;=10), "Peak", IF(AND(Table3[[#This Row],[Hour]]&gt;=16, Table3[[#This Row],[Hour]]&lt;=19), "Peak", "Off-Peak"))</f>
        <v>Off-Peak</v>
      </c>
      <c r="I196" s="19" t="str">
        <f>VLOOKUP($C196,location,MATCH(Source!I$7,Location!$A$1:$D$1,0),0)</f>
        <v>Pune</v>
      </c>
      <c r="J196" s="19" t="str">
        <f>VLOOKUP($C196,location,MATCH(Source!J$7,Location!$A$1:$D$1,0),0)</f>
        <v>City Road</v>
      </c>
      <c r="K196" s="19" t="str">
        <f>VLOOKUP($C196,location,MATCH(Source!K$7,Location!$A$1:$D$1,0),0)</f>
        <v>Windy</v>
      </c>
      <c r="L196" s="20" t="str">
        <f>VLOOKUP($C196,vehicle,MATCH(L195,Vehicle!A189:E189,0),0)</f>
        <v>Bicycle</v>
      </c>
      <c r="M196" s="20" t="str">
        <f>VLOOKUP($C196,vehicle,MATCH(M$7,Vehicle!$A$1:$E$1,0),0)</f>
        <v>Signal Violation</v>
      </c>
      <c r="N196" s="20" t="str">
        <f>VLOOKUP($C196,vehicle,MATCH(N$7,Vehicle!$A$1:$E$1,0),0)</f>
        <v>Low</v>
      </c>
      <c r="O196" s="21">
        <f>VLOOKUP($C196,vehicle,MATCH(O$7,Vehicle!$A$1:$E$1,0),0)</f>
        <v>2</v>
      </c>
      <c r="P196" s="21">
        <f>VLOOKUP($C196,driver,MATCH(P$7,Driver!$A$1:$E$1,0),0)</f>
        <v>19</v>
      </c>
      <c r="Q196" s="21" t="str">
        <f>VLOOKUP($C196,driver,MATCH(Q$7,Driver!$A$1:$E$1,0),0)</f>
        <v>Suspended</v>
      </c>
      <c r="R196" s="21">
        <f>VLOOKUP($C196,driver,MATCH(R$7,Driver!$A$1:$E$1,0),0)</f>
        <v>10</v>
      </c>
      <c r="S196" s="21" t="str">
        <f>VLOOKUP($C196,driver,MATCH(S$7,Driver!$A$1:$E$1,0),0)</f>
        <v>Moderate</v>
      </c>
      <c r="T196" s="21">
        <f>VLOOKUP($C196,Effects,MATCH(T$7, Effects!$A$1:$E$1, 0),0)</f>
        <v>20</v>
      </c>
      <c r="U196" s="22" t="str">
        <f>VLOOKUP($C196,Effects,MATCH(U$7, Effects!$A$1:$E$1, 0),0)</f>
        <v>No</v>
      </c>
      <c r="V196" s="22" t="str">
        <f>VLOOKUP($C196,Effects,MATCH(V$7, Effects!$A$1:$E$1, 0),0)</f>
        <v>Yes</v>
      </c>
      <c r="W196" s="22" t="str">
        <f>VLOOKUP($C196,Effects,MATCH(W$7, Effects!$A$1:$E$1, 0),0)</f>
        <v>License Suspended</v>
      </c>
    </row>
    <row r="197" spans="2:23" s="7" customFormat="1" ht="21" x14ac:dyDescent="0.4">
      <c r="B197" s="19">
        <v>190</v>
      </c>
      <c r="C197" s="19" t="s">
        <v>245</v>
      </c>
      <c r="D197" s="20">
        <f>VLOOKUP($C197, Date, MATCH(Source!D$7, Date!$A$1:$F$1, 0), FALSE)</f>
        <v>44485</v>
      </c>
      <c r="E197" s="40">
        <v>44485</v>
      </c>
      <c r="F197" s="22">
        <f>VLOOKUP($C197, Date, MATCH(Source!F$7, Date!$A$1:$F$1, 0), FALSE)</f>
        <v>8.6319444444444393</v>
      </c>
      <c r="G197" s="19">
        <f>VLOOKUP(Table3[[#This Row],[Accident ID]],Date!$A$2:$I$2001,MATCH(Table3[[#Headers],[Hour]],Date!$A$1:$I$1,0),0)</f>
        <v>15</v>
      </c>
      <c r="H197" s="44" t="str">
        <f>IF(AND(Table3[[#This Row],[Hour]]&gt;=7, Table3[[#This Row],[Hour]]&lt;=10), "Peak", IF(AND(Table3[[#This Row],[Hour]]&gt;=16, Table3[[#This Row],[Hour]]&lt;=19), "Peak", "Off-Peak"))</f>
        <v>Off-Peak</v>
      </c>
      <c r="I197" s="19" t="str">
        <f>VLOOKUP($C197,location,MATCH(Source!I$7,Location!$A$1:$D$1,0),0)</f>
        <v>Delhi</v>
      </c>
      <c r="J197" s="19" t="str">
        <f>VLOOKUP($C197,location,MATCH(Source!J$7,Location!$A$1:$D$1,0),0)</f>
        <v>Expressway</v>
      </c>
      <c r="K197" s="19" t="str">
        <f>VLOOKUP($C197,location,MATCH(Source!K$7,Location!$A$1:$D$1,0),0)</f>
        <v>Snowy</v>
      </c>
      <c r="L197" s="20" t="str">
        <f>VLOOKUP($C197,vehicle,MATCH(L196,Vehicle!A190:E190,0),0)</f>
        <v>Bike</v>
      </c>
      <c r="M197" s="20" t="str">
        <f>VLOOKUP($C197,vehicle,MATCH(M$7,Vehicle!$A$1:$E$1,0),0)</f>
        <v>Brake Failure</v>
      </c>
      <c r="N197" s="20" t="str">
        <f>VLOOKUP($C197,vehicle,MATCH(N$7,Vehicle!$A$1:$E$1,0),0)</f>
        <v>Severe</v>
      </c>
      <c r="O197" s="21">
        <f>VLOOKUP($C197,vehicle,MATCH(O$7,Vehicle!$A$1:$E$1,0),0)</f>
        <v>2</v>
      </c>
      <c r="P197" s="21">
        <f>VLOOKUP($C197,driver,MATCH(P$7,Driver!$A$1:$E$1,0),0)</f>
        <v>33</v>
      </c>
      <c r="Q197" s="21" t="str">
        <f>VLOOKUP($C197,driver,MATCH(Q$7,Driver!$A$1:$E$1,0),0)</f>
        <v>Valid</v>
      </c>
      <c r="R197" s="21">
        <f>VLOOKUP($C197,driver,MATCH(R$7,Driver!$A$1:$E$1,0),0)</f>
        <v>3</v>
      </c>
      <c r="S197" s="21" t="str">
        <f>VLOOKUP($C197,driver,MATCH(S$7,Driver!$A$1:$E$1,0),0)</f>
        <v>Minor</v>
      </c>
      <c r="T197" s="21">
        <f>VLOOKUP($C197,Effects,MATCH(T$7, Effects!$A$1:$E$1, 0),0)</f>
        <v>46</v>
      </c>
      <c r="U197" s="22" t="str">
        <f>VLOOKUP($C197,Effects,MATCH(U$7, Effects!$A$1:$E$1, 0),0)</f>
        <v>No</v>
      </c>
      <c r="V197" s="22" t="str">
        <f>VLOOKUP($C197,Effects,MATCH(V$7, Effects!$A$1:$E$1, 0),0)</f>
        <v>No</v>
      </c>
      <c r="W197" s="22" t="str">
        <f>VLOOKUP($C197,Effects,MATCH(W$7, Effects!$A$1:$E$1, 0),0)</f>
        <v>Arrest Made</v>
      </c>
    </row>
    <row r="198" spans="2:23" s="7" customFormat="1" ht="21" x14ac:dyDescent="0.4">
      <c r="B198" s="19">
        <v>191</v>
      </c>
      <c r="C198" s="19" t="s">
        <v>246</v>
      </c>
      <c r="D198" s="20">
        <f>VLOOKUP($C198, Date, MATCH(Source!D$7, Date!$A$1:$F$1, 0), FALSE)</f>
        <v>44278</v>
      </c>
      <c r="E198" s="40">
        <v>44278</v>
      </c>
      <c r="F198" s="22">
        <f>VLOOKUP($C198, Date, MATCH(Source!F$7, Date!$A$1:$F$1, 0), FALSE)</f>
        <v>8.6736111111111107</v>
      </c>
      <c r="G198" s="19">
        <f>VLOOKUP(Table3[[#This Row],[Accident ID]],Date!$A$2:$I$2001,MATCH(Table3[[#Headers],[Hour]],Date!$A$1:$I$1,0),0)</f>
        <v>16</v>
      </c>
      <c r="H198" s="44" t="str">
        <f>IF(AND(Table3[[#This Row],[Hour]]&gt;=7, Table3[[#This Row],[Hour]]&lt;=10), "Peak", IF(AND(Table3[[#This Row],[Hour]]&gt;=16, Table3[[#This Row],[Hour]]&lt;=19), "Peak", "Off-Peak"))</f>
        <v>Peak</v>
      </c>
      <c r="I198" s="19" t="str">
        <f>VLOOKUP($C198,location,MATCH(Source!I$7,Location!$A$1:$D$1,0),0)</f>
        <v>Chennai</v>
      </c>
      <c r="J198" s="19" t="str">
        <f>VLOOKUP($C198,location,MATCH(Source!J$7,Location!$A$1:$D$1,0),0)</f>
        <v>City Road</v>
      </c>
      <c r="K198" s="19" t="str">
        <f>VLOOKUP($C198,location,MATCH(Source!K$7,Location!$A$1:$D$1,0),0)</f>
        <v>Windy</v>
      </c>
      <c r="L198" s="20" t="str">
        <f>VLOOKUP($C198,vehicle,MATCH(L197,Vehicle!A191:E191,0),0)</f>
        <v>Car</v>
      </c>
      <c r="M198" s="20" t="str">
        <f>VLOOKUP($C198,vehicle,MATCH(M$7,Vehicle!$A$1:$E$1,0),0)</f>
        <v>Pedestrian Crossing</v>
      </c>
      <c r="N198" s="20" t="str">
        <f>VLOOKUP($C198,vehicle,MATCH(N$7,Vehicle!$A$1:$E$1,0),0)</f>
        <v>Severe</v>
      </c>
      <c r="O198" s="21">
        <f>VLOOKUP($C198,vehicle,MATCH(O$7,Vehicle!$A$1:$E$1,0),0)</f>
        <v>4</v>
      </c>
      <c r="P198" s="21">
        <f>VLOOKUP($C198,driver,MATCH(P$7,Driver!$A$1:$E$1,0),0)</f>
        <v>66</v>
      </c>
      <c r="Q198" s="21" t="str">
        <f>VLOOKUP($C198,driver,MATCH(Q$7,Driver!$A$1:$E$1,0),0)</f>
        <v>Suspended</v>
      </c>
      <c r="R198" s="21">
        <f>VLOOKUP($C198,driver,MATCH(R$7,Driver!$A$1:$E$1,0),0)</f>
        <v>4</v>
      </c>
      <c r="S198" s="21" t="str">
        <f>VLOOKUP($C198,driver,MATCH(S$7,Driver!$A$1:$E$1,0),0)</f>
        <v>Fatal</v>
      </c>
      <c r="T198" s="21">
        <f>VLOOKUP($C198,Effects,MATCH(T$7, Effects!$A$1:$E$1, 0),0)</f>
        <v>52</v>
      </c>
      <c r="U198" s="22" t="str">
        <f>VLOOKUP($C198,Effects,MATCH(U$7, Effects!$A$1:$E$1, 0),0)</f>
        <v>No</v>
      </c>
      <c r="V198" s="22" t="str">
        <f>VLOOKUP($C198,Effects,MATCH(V$7, Effects!$A$1:$E$1, 0),0)</f>
        <v>Yes</v>
      </c>
      <c r="W198" s="22" t="str">
        <f>VLOOKUP($C198,Effects,MATCH(W$7, Effects!$A$1:$E$1, 0),0)</f>
        <v>Fine Issued</v>
      </c>
    </row>
    <row r="199" spans="2:23" s="7" customFormat="1" ht="21" x14ac:dyDescent="0.4">
      <c r="B199" s="19">
        <v>192</v>
      </c>
      <c r="C199" s="19" t="s">
        <v>247</v>
      </c>
      <c r="D199" s="20">
        <f>VLOOKUP($C199, Date, MATCH(Source!D$7, Date!$A$1:$F$1, 0), FALSE)</f>
        <v>43912</v>
      </c>
      <c r="E199" s="40">
        <v>43912</v>
      </c>
      <c r="F199" s="22">
        <f>VLOOKUP($C199, Date, MATCH(Source!F$7, Date!$A$1:$F$1, 0), FALSE)</f>
        <v>8.7152777777777803</v>
      </c>
      <c r="G199" s="19">
        <f>VLOOKUP(Table3[[#This Row],[Accident ID]],Date!$A$2:$I$2001,MATCH(Table3[[#Headers],[Hour]],Date!$A$1:$I$1,0),0)</f>
        <v>17</v>
      </c>
      <c r="H199" s="44" t="str">
        <f>IF(AND(Table3[[#This Row],[Hour]]&gt;=7, Table3[[#This Row],[Hour]]&lt;=10), "Peak", IF(AND(Table3[[#This Row],[Hour]]&gt;=16, Table3[[#This Row],[Hour]]&lt;=19), "Peak", "Off-Peak"))</f>
        <v>Peak</v>
      </c>
      <c r="I199" s="19" t="str">
        <f>VLOOKUP($C199,location,MATCH(Source!I$7,Location!$A$1:$D$1,0),0)</f>
        <v>Delhi</v>
      </c>
      <c r="J199" s="19" t="str">
        <f>VLOOKUP($C199,location,MATCH(Source!J$7,Location!$A$1:$D$1,0),0)</f>
        <v>Rural Road</v>
      </c>
      <c r="K199" s="19" t="str">
        <f>VLOOKUP($C199,location,MATCH(Source!K$7,Location!$A$1:$D$1,0),0)</f>
        <v>Foggy</v>
      </c>
      <c r="L199" s="20" t="str">
        <f>VLOOKUP($C199,vehicle,MATCH(L198,Vehicle!A192:E192,0),0)</f>
        <v>Car</v>
      </c>
      <c r="M199" s="20" t="str">
        <f>VLOOKUP($C199,vehicle,MATCH(M$7,Vehicle!$A$1:$E$1,0),0)</f>
        <v>Reckless Driving</v>
      </c>
      <c r="N199" s="20" t="str">
        <f>VLOOKUP($C199,vehicle,MATCH(N$7,Vehicle!$A$1:$E$1,0),0)</f>
        <v>High</v>
      </c>
      <c r="O199" s="21">
        <f>VLOOKUP($C199,vehicle,MATCH(O$7,Vehicle!$A$1:$E$1,0),0)</f>
        <v>5</v>
      </c>
      <c r="P199" s="21">
        <f>VLOOKUP($C199,driver,MATCH(P$7,Driver!$A$1:$E$1,0),0)</f>
        <v>53</v>
      </c>
      <c r="Q199" s="21" t="str">
        <f>VLOOKUP($C199,driver,MATCH(Q$7,Driver!$A$1:$E$1,0),0)</f>
        <v>Expired</v>
      </c>
      <c r="R199" s="21">
        <f>VLOOKUP($C199,driver,MATCH(R$7,Driver!$A$1:$E$1,0),0)</f>
        <v>7</v>
      </c>
      <c r="S199" s="21" t="str">
        <f>VLOOKUP($C199,driver,MATCH(S$7,Driver!$A$1:$E$1,0),0)</f>
        <v>Moderate</v>
      </c>
      <c r="T199" s="21">
        <f>VLOOKUP($C199,Effects,MATCH(T$7, Effects!$A$1:$E$1, 0),0)</f>
        <v>38</v>
      </c>
      <c r="U199" s="22" t="str">
        <f>VLOOKUP($C199,Effects,MATCH(U$7, Effects!$A$1:$E$1, 0),0)</f>
        <v>Yes</v>
      </c>
      <c r="V199" s="22" t="str">
        <f>VLOOKUP($C199,Effects,MATCH(V$7, Effects!$A$1:$E$1, 0),0)</f>
        <v>Yes</v>
      </c>
      <c r="W199" s="22" t="str">
        <f>VLOOKUP($C199,Effects,MATCH(W$7, Effects!$A$1:$E$1, 0),0)</f>
        <v>License Suspended</v>
      </c>
    </row>
    <row r="200" spans="2:23" s="7" customFormat="1" ht="21" x14ac:dyDescent="0.4">
      <c r="B200" s="19">
        <v>193</v>
      </c>
      <c r="C200" s="19" t="s">
        <v>248</v>
      </c>
      <c r="D200" s="20">
        <f>VLOOKUP($C200, Date, MATCH(Source!D$7, Date!$A$1:$F$1, 0), FALSE)</f>
        <v>45256</v>
      </c>
      <c r="E200" s="40">
        <v>45256</v>
      </c>
      <c r="F200" s="22">
        <f>VLOOKUP($C200, Date, MATCH(Source!F$7, Date!$A$1:$F$1, 0), FALSE)</f>
        <v>8.7569444444444393</v>
      </c>
      <c r="G200" s="19">
        <f>VLOOKUP(Table3[[#This Row],[Accident ID]],Date!$A$2:$I$2001,MATCH(Table3[[#Headers],[Hour]],Date!$A$1:$I$1,0),0)</f>
        <v>18</v>
      </c>
      <c r="H200" s="44" t="str">
        <f>IF(AND(Table3[[#This Row],[Hour]]&gt;=7, Table3[[#This Row],[Hour]]&lt;=10), "Peak", IF(AND(Table3[[#This Row],[Hour]]&gt;=16, Table3[[#This Row],[Hour]]&lt;=19), "Peak", "Off-Peak"))</f>
        <v>Peak</v>
      </c>
      <c r="I200" s="19" t="str">
        <f>VLOOKUP($C200,location,MATCH(Source!I$7,Location!$A$1:$D$1,0),0)</f>
        <v>Pune</v>
      </c>
      <c r="J200" s="19" t="str">
        <f>VLOOKUP($C200,location,MATCH(Source!J$7,Location!$A$1:$D$1,0),0)</f>
        <v>Expressway</v>
      </c>
      <c r="K200" s="19" t="str">
        <f>VLOOKUP($C200,location,MATCH(Source!K$7,Location!$A$1:$D$1,0),0)</f>
        <v>Clear</v>
      </c>
      <c r="L200" s="20" t="str">
        <f>VLOOKUP($C200,vehicle,MATCH(L199,Vehicle!A193:E193,0),0)</f>
        <v>Car</v>
      </c>
      <c r="M200" s="20" t="str">
        <f>VLOOKUP($C200,vehicle,MATCH(M$7,Vehicle!$A$1:$E$1,0),0)</f>
        <v>Pedestrian Crossing</v>
      </c>
      <c r="N200" s="20" t="str">
        <f>VLOOKUP($C200,vehicle,MATCH(N$7,Vehicle!$A$1:$E$1,0),0)</f>
        <v>High</v>
      </c>
      <c r="O200" s="21">
        <f>VLOOKUP($C200,vehicle,MATCH(O$7,Vehicle!$A$1:$E$1,0),0)</f>
        <v>4</v>
      </c>
      <c r="P200" s="21">
        <f>VLOOKUP($C200,driver,MATCH(P$7,Driver!$A$1:$E$1,0),0)</f>
        <v>58</v>
      </c>
      <c r="Q200" s="21" t="str">
        <f>VLOOKUP($C200,driver,MATCH(Q$7,Driver!$A$1:$E$1,0),0)</f>
        <v>Suspended</v>
      </c>
      <c r="R200" s="21">
        <f>VLOOKUP($C200,driver,MATCH(R$7,Driver!$A$1:$E$1,0),0)</f>
        <v>9</v>
      </c>
      <c r="S200" s="21" t="str">
        <f>VLOOKUP($C200,driver,MATCH(S$7,Driver!$A$1:$E$1,0),0)</f>
        <v>Severe</v>
      </c>
      <c r="T200" s="21">
        <f>VLOOKUP($C200,Effects,MATCH(T$7, Effects!$A$1:$E$1, 0),0)</f>
        <v>45</v>
      </c>
      <c r="U200" s="22" t="str">
        <f>VLOOKUP($C200,Effects,MATCH(U$7, Effects!$A$1:$E$1, 0),0)</f>
        <v>No</v>
      </c>
      <c r="V200" s="22" t="str">
        <f>VLOOKUP($C200,Effects,MATCH(V$7, Effects!$A$1:$E$1, 0),0)</f>
        <v>No</v>
      </c>
      <c r="W200" s="22" t="str">
        <f>VLOOKUP($C200,Effects,MATCH(W$7, Effects!$A$1:$E$1, 0),0)</f>
        <v>Arrest Made</v>
      </c>
    </row>
    <row r="201" spans="2:23" s="7" customFormat="1" ht="21" x14ac:dyDescent="0.4">
      <c r="B201" s="19">
        <v>194</v>
      </c>
      <c r="C201" s="19" t="s">
        <v>249</v>
      </c>
      <c r="D201" s="20">
        <f>VLOOKUP($C201, Date, MATCH(Source!D$7, Date!$A$1:$F$1, 0), FALSE)</f>
        <v>44620</v>
      </c>
      <c r="E201" s="40">
        <v>44620</v>
      </c>
      <c r="F201" s="22">
        <f>VLOOKUP($C201, Date, MATCH(Source!F$7, Date!$A$1:$F$1, 0), FALSE)</f>
        <v>8.7986111111111107</v>
      </c>
      <c r="G201" s="19">
        <f>VLOOKUP(Table3[[#This Row],[Accident ID]],Date!$A$2:$I$2001,MATCH(Table3[[#Headers],[Hour]],Date!$A$1:$I$1,0),0)</f>
        <v>19</v>
      </c>
      <c r="H201" s="44" t="str">
        <f>IF(AND(Table3[[#This Row],[Hour]]&gt;=7, Table3[[#This Row],[Hour]]&lt;=10), "Peak", IF(AND(Table3[[#This Row],[Hour]]&gt;=16, Table3[[#This Row],[Hour]]&lt;=19), "Peak", "Off-Peak"))</f>
        <v>Peak</v>
      </c>
      <c r="I201" s="19" t="str">
        <f>VLOOKUP($C201,location,MATCH(Source!I$7,Location!$A$1:$D$1,0),0)</f>
        <v>Chennai</v>
      </c>
      <c r="J201" s="19" t="str">
        <f>VLOOKUP($C201,location,MATCH(Source!J$7,Location!$A$1:$D$1,0),0)</f>
        <v>City Road</v>
      </c>
      <c r="K201" s="19" t="str">
        <f>VLOOKUP($C201,location,MATCH(Source!K$7,Location!$A$1:$D$1,0),0)</f>
        <v>Snowy</v>
      </c>
      <c r="L201" s="20" t="str">
        <f>VLOOKUP($C201,vehicle,MATCH(L200,Vehicle!A194:E194,0),0)</f>
        <v>Car</v>
      </c>
      <c r="M201" s="20" t="str">
        <f>VLOOKUP($C201,vehicle,MATCH(M$7,Vehicle!$A$1:$E$1,0),0)</f>
        <v>Reckless Driving</v>
      </c>
      <c r="N201" s="20" t="str">
        <f>VLOOKUP($C201,vehicle,MATCH(N$7,Vehicle!$A$1:$E$1,0),0)</f>
        <v>Severe</v>
      </c>
      <c r="O201" s="21">
        <f>VLOOKUP($C201,vehicle,MATCH(O$7,Vehicle!$A$1:$E$1,0),0)</f>
        <v>4</v>
      </c>
      <c r="P201" s="21">
        <f>VLOOKUP($C201,driver,MATCH(P$7,Driver!$A$1:$E$1,0),0)</f>
        <v>60</v>
      </c>
      <c r="Q201" s="21" t="str">
        <f>VLOOKUP($C201,driver,MATCH(Q$7,Driver!$A$1:$E$1,0),0)</f>
        <v>Suspended</v>
      </c>
      <c r="R201" s="21">
        <f>VLOOKUP($C201,driver,MATCH(R$7,Driver!$A$1:$E$1,0),0)</f>
        <v>3</v>
      </c>
      <c r="S201" s="21" t="str">
        <f>VLOOKUP($C201,driver,MATCH(S$7,Driver!$A$1:$E$1,0),0)</f>
        <v>Fatal</v>
      </c>
      <c r="T201" s="21">
        <f>VLOOKUP($C201,Effects,MATCH(T$7, Effects!$A$1:$E$1, 0),0)</f>
        <v>21</v>
      </c>
      <c r="U201" s="22" t="str">
        <f>VLOOKUP($C201,Effects,MATCH(U$7, Effects!$A$1:$E$1, 0),0)</f>
        <v>Yes</v>
      </c>
      <c r="V201" s="22" t="str">
        <f>VLOOKUP($C201,Effects,MATCH(V$7, Effects!$A$1:$E$1, 0),0)</f>
        <v>Yes</v>
      </c>
      <c r="W201" s="22" t="str">
        <f>VLOOKUP($C201,Effects,MATCH(W$7, Effects!$A$1:$E$1, 0),0)</f>
        <v>Arrest Made</v>
      </c>
    </row>
    <row r="202" spans="2:23" s="7" customFormat="1" ht="21" x14ac:dyDescent="0.4">
      <c r="B202" s="19">
        <v>195</v>
      </c>
      <c r="C202" s="19" t="s">
        <v>250</v>
      </c>
      <c r="D202" s="20">
        <f>VLOOKUP($C202, Date, MATCH(Source!D$7, Date!$A$1:$F$1, 0), FALSE)</f>
        <v>44245</v>
      </c>
      <c r="E202" s="40">
        <v>44245</v>
      </c>
      <c r="F202" s="22">
        <f>VLOOKUP($C202, Date, MATCH(Source!F$7, Date!$A$1:$F$1, 0), FALSE)</f>
        <v>8.8402777777777803</v>
      </c>
      <c r="G202" s="19">
        <f>VLOOKUP(Table3[[#This Row],[Accident ID]],Date!$A$2:$I$2001,MATCH(Table3[[#Headers],[Hour]],Date!$A$1:$I$1,0),0)</f>
        <v>20</v>
      </c>
      <c r="H202" s="44" t="str">
        <f>IF(AND(Table3[[#This Row],[Hour]]&gt;=7, Table3[[#This Row],[Hour]]&lt;=10), "Peak", IF(AND(Table3[[#This Row],[Hour]]&gt;=16, Table3[[#This Row],[Hour]]&lt;=19), "Peak", "Off-Peak"))</f>
        <v>Off-Peak</v>
      </c>
      <c r="I202" s="19" t="str">
        <f>VLOOKUP($C202,location,MATCH(Source!I$7,Location!$A$1:$D$1,0),0)</f>
        <v>Pune</v>
      </c>
      <c r="J202" s="19" t="str">
        <f>VLOOKUP($C202,location,MATCH(Source!J$7,Location!$A$1:$D$1,0),0)</f>
        <v>Residential Area</v>
      </c>
      <c r="K202" s="19" t="str">
        <f>VLOOKUP($C202,location,MATCH(Source!K$7,Location!$A$1:$D$1,0),0)</f>
        <v>Snowy</v>
      </c>
      <c r="L202" s="20" t="str">
        <f>VLOOKUP($C202,vehicle,MATCH(L201,Vehicle!A195:E195,0),0)</f>
        <v>Bike</v>
      </c>
      <c r="M202" s="20" t="str">
        <f>VLOOKUP($C202,vehicle,MATCH(M$7,Vehicle!$A$1:$E$1,0),0)</f>
        <v>Drunk Driving</v>
      </c>
      <c r="N202" s="20" t="str">
        <f>VLOOKUP($C202,vehicle,MATCH(N$7,Vehicle!$A$1:$E$1,0),0)</f>
        <v>Low</v>
      </c>
      <c r="O202" s="21">
        <f>VLOOKUP($C202,vehicle,MATCH(O$7,Vehicle!$A$1:$E$1,0),0)</f>
        <v>5</v>
      </c>
      <c r="P202" s="21">
        <f>VLOOKUP($C202,driver,MATCH(P$7,Driver!$A$1:$E$1,0),0)</f>
        <v>54</v>
      </c>
      <c r="Q202" s="21" t="str">
        <f>VLOOKUP($C202,driver,MATCH(Q$7,Driver!$A$1:$E$1,0),0)</f>
        <v>Expired</v>
      </c>
      <c r="R202" s="21">
        <f>VLOOKUP($C202,driver,MATCH(R$7,Driver!$A$1:$E$1,0),0)</f>
        <v>6</v>
      </c>
      <c r="S202" s="21" t="str">
        <f>VLOOKUP($C202,driver,MATCH(S$7,Driver!$A$1:$E$1,0),0)</f>
        <v>Fatal</v>
      </c>
      <c r="T202" s="21">
        <f>VLOOKUP($C202,Effects,MATCH(T$7, Effects!$A$1:$E$1, 0),0)</f>
        <v>44</v>
      </c>
      <c r="U202" s="22" t="str">
        <f>VLOOKUP($C202,Effects,MATCH(U$7, Effects!$A$1:$E$1, 0),0)</f>
        <v>No</v>
      </c>
      <c r="V202" s="22" t="str">
        <f>VLOOKUP($C202,Effects,MATCH(V$7, Effects!$A$1:$E$1, 0),0)</f>
        <v>Yes</v>
      </c>
      <c r="W202" s="22" t="str">
        <f>VLOOKUP($C202,Effects,MATCH(W$7, Effects!$A$1:$E$1, 0),0)</f>
        <v>Arrest Made</v>
      </c>
    </row>
    <row r="203" spans="2:23" s="7" customFormat="1" ht="21" x14ac:dyDescent="0.4">
      <c r="B203" s="19">
        <v>196</v>
      </c>
      <c r="C203" s="19" t="s">
        <v>251</v>
      </c>
      <c r="D203" s="20">
        <f>VLOOKUP($C203, Date, MATCH(Source!D$7, Date!$A$1:$F$1, 0), FALSE)</f>
        <v>44667</v>
      </c>
      <c r="E203" s="40">
        <v>44667</v>
      </c>
      <c r="F203" s="22">
        <f>VLOOKUP($C203, Date, MATCH(Source!F$7, Date!$A$1:$F$1, 0), FALSE)</f>
        <v>8.8819444444444393</v>
      </c>
      <c r="G203" s="19">
        <f>VLOOKUP(Table3[[#This Row],[Accident ID]],Date!$A$2:$I$2001,MATCH(Table3[[#Headers],[Hour]],Date!$A$1:$I$1,0),0)</f>
        <v>21</v>
      </c>
      <c r="H203" s="44" t="str">
        <f>IF(AND(Table3[[#This Row],[Hour]]&gt;=7, Table3[[#This Row],[Hour]]&lt;=10), "Peak", IF(AND(Table3[[#This Row],[Hour]]&gt;=16, Table3[[#This Row],[Hour]]&lt;=19), "Peak", "Off-Peak"))</f>
        <v>Off-Peak</v>
      </c>
      <c r="I203" s="19" t="str">
        <f>VLOOKUP($C203,location,MATCH(Source!I$7,Location!$A$1:$D$1,0),0)</f>
        <v>Delhi</v>
      </c>
      <c r="J203" s="19" t="str">
        <f>VLOOKUP($C203,location,MATCH(Source!J$7,Location!$A$1:$D$1,0),0)</f>
        <v>City Road</v>
      </c>
      <c r="K203" s="19" t="str">
        <f>VLOOKUP($C203,location,MATCH(Source!K$7,Location!$A$1:$D$1,0),0)</f>
        <v>Rainy</v>
      </c>
      <c r="L203" s="20" t="str">
        <f>VLOOKUP($C203,vehicle,MATCH(L202,Vehicle!A196:E196,0),0)</f>
        <v>Pedestrian</v>
      </c>
      <c r="M203" s="20" t="str">
        <f>VLOOKUP($C203,vehicle,MATCH(M$7,Vehicle!$A$1:$E$1,0),0)</f>
        <v>Drunk Driving</v>
      </c>
      <c r="N203" s="20" t="str">
        <f>VLOOKUP($C203,vehicle,MATCH(N$7,Vehicle!$A$1:$E$1,0),0)</f>
        <v>Medium</v>
      </c>
      <c r="O203" s="21">
        <f>VLOOKUP($C203,vehicle,MATCH(O$7,Vehicle!$A$1:$E$1,0),0)</f>
        <v>2</v>
      </c>
      <c r="P203" s="21">
        <f>VLOOKUP($C203,driver,MATCH(P$7,Driver!$A$1:$E$1,0),0)</f>
        <v>56</v>
      </c>
      <c r="Q203" s="21" t="str">
        <f>VLOOKUP($C203,driver,MATCH(Q$7,Driver!$A$1:$E$1,0),0)</f>
        <v>Valid</v>
      </c>
      <c r="R203" s="21">
        <f>VLOOKUP($C203,driver,MATCH(R$7,Driver!$A$1:$E$1,0),0)</f>
        <v>4</v>
      </c>
      <c r="S203" s="21" t="str">
        <f>VLOOKUP($C203,driver,MATCH(S$7,Driver!$A$1:$E$1,0),0)</f>
        <v>Fatal</v>
      </c>
      <c r="T203" s="21">
        <f>VLOOKUP($C203,Effects,MATCH(T$7, Effects!$A$1:$E$1, 0),0)</f>
        <v>43</v>
      </c>
      <c r="U203" s="22" t="str">
        <f>VLOOKUP($C203,Effects,MATCH(U$7, Effects!$A$1:$E$1, 0),0)</f>
        <v>Yes</v>
      </c>
      <c r="V203" s="22" t="str">
        <f>VLOOKUP($C203,Effects,MATCH(V$7, Effects!$A$1:$E$1, 0),0)</f>
        <v>Yes</v>
      </c>
      <c r="W203" s="22" t="str">
        <f>VLOOKUP($C203,Effects,MATCH(W$7, Effects!$A$1:$E$1, 0),0)</f>
        <v>Arrest Made</v>
      </c>
    </row>
    <row r="204" spans="2:23" s="7" customFormat="1" ht="21" x14ac:dyDescent="0.4">
      <c r="B204" s="19">
        <v>197</v>
      </c>
      <c r="C204" s="19" t="s">
        <v>252</v>
      </c>
      <c r="D204" s="20">
        <f>VLOOKUP($C204, Date, MATCH(Source!D$7, Date!$A$1:$F$1, 0), FALSE)</f>
        <v>44336</v>
      </c>
      <c r="E204" s="40">
        <v>44336</v>
      </c>
      <c r="F204" s="22">
        <f>VLOOKUP($C204, Date, MATCH(Source!F$7, Date!$A$1:$F$1, 0), FALSE)</f>
        <v>8.9236111111111107</v>
      </c>
      <c r="G204" s="19">
        <f>VLOOKUP(Table3[[#This Row],[Accident ID]],Date!$A$2:$I$2001,MATCH(Table3[[#Headers],[Hour]],Date!$A$1:$I$1,0),0)</f>
        <v>22</v>
      </c>
      <c r="H204" s="44" t="str">
        <f>IF(AND(Table3[[#This Row],[Hour]]&gt;=7, Table3[[#This Row],[Hour]]&lt;=10), "Peak", IF(AND(Table3[[#This Row],[Hour]]&gt;=16, Table3[[#This Row],[Hour]]&lt;=19), "Peak", "Off-Peak"))</f>
        <v>Off-Peak</v>
      </c>
      <c r="I204" s="19" t="str">
        <f>VLOOKUP($C204,location,MATCH(Source!I$7,Location!$A$1:$D$1,0),0)</f>
        <v>Kolkata</v>
      </c>
      <c r="J204" s="19" t="str">
        <f>VLOOKUP($C204,location,MATCH(Source!J$7,Location!$A$1:$D$1,0),0)</f>
        <v>Highway</v>
      </c>
      <c r="K204" s="19" t="str">
        <f>VLOOKUP($C204,location,MATCH(Source!K$7,Location!$A$1:$D$1,0),0)</f>
        <v>Snowy</v>
      </c>
      <c r="L204" s="20" t="str">
        <f>VLOOKUP($C204,vehicle,MATCH(L203,Vehicle!A197:E197,0),0)</f>
        <v>Bike</v>
      </c>
      <c r="M204" s="20" t="str">
        <f>VLOOKUP($C204,vehicle,MATCH(M$7,Vehicle!$A$1:$E$1,0),0)</f>
        <v>Reckless Driving</v>
      </c>
      <c r="N204" s="20" t="str">
        <f>VLOOKUP($C204,vehicle,MATCH(N$7,Vehicle!$A$1:$E$1,0),0)</f>
        <v>Low</v>
      </c>
      <c r="O204" s="21">
        <f>VLOOKUP($C204,vehicle,MATCH(O$7,Vehicle!$A$1:$E$1,0),0)</f>
        <v>4</v>
      </c>
      <c r="P204" s="21">
        <f>VLOOKUP($C204,driver,MATCH(P$7,Driver!$A$1:$E$1,0),0)</f>
        <v>31</v>
      </c>
      <c r="Q204" s="21" t="str">
        <f>VLOOKUP($C204,driver,MATCH(Q$7,Driver!$A$1:$E$1,0),0)</f>
        <v>Expired</v>
      </c>
      <c r="R204" s="21">
        <f>VLOOKUP($C204,driver,MATCH(R$7,Driver!$A$1:$E$1,0),0)</f>
        <v>1</v>
      </c>
      <c r="S204" s="21" t="str">
        <f>VLOOKUP($C204,driver,MATCH(S$7,Driver!$A$1:$E$1,0),0)</f>
        <v>Moderate</v>
      </c>
      <c r="T204" s="21">
        <f>VLOOKUP($C204,Effects,MATCH(T$7, Effects!$A$1:$E$1, 0),0)</f>
        <v>60</v>
      </c>
      <c r="U204" s="22" t="str">
        <f>VLOOKUP($C204,Effects,MATCH(U$7, Effects!$A$1:$E$1, 0),0)</f>
        <v>No</v>
      </c>
      <c r="V204" s="22" t="str">
        <f>VLOOKUP($C204,Effects,MATCH(V$7, Effects!$A$1:$E$1, 0),0)</f>
        <v>Yes</v>
      </c>
      <c r="W204" s="22" t="str">
        <f>VLOOKUP($C204,Effects,MATCH(W$7, Effects!$A$1:$E$1, 0),0)</f>
        <v>Arrest Made</v>
      </c>
    </row>
    <row r="205" spans="2:23" s="7" customFormat="1" ht="21" x14ac:dyDescent="0.4">
      <c r="B205" s="19">
        <v>198</v>
      </c>
      <c r="C205" s="19" t="s">
        <v>253</v>
      </c>
      <c r="D205" s="20">
        <f>VLOOKUP($C205, Date, MATCH(Source!D$7, Date!$A$1:$F$1, 0), FALSE)</f>
        <v>43949</v>
      </c>
      <c r="E205" s="40">
        <v>43949</v>
      </c>
      <c r="F205" s="22">
        <f>VLOOKUP($C205, Date, MATCH(Source!F$7, Date!$A$1:$F$1, 0), FALSE)</f>
        <v>8.9652777777777803</v>
      </c>
      <c r="G205" s="19">
        <f>VLOOKUP(Table3[[#This Row],[Accident ID]],Date!$A$2:$I$2001,MATCH(Table3[[#Headers],[Hour]],Date!$A$1:$I$1,0),0)</f>
        <v>23</v>
      </c>
      <c r="H205" s="44" t="str">
        <f>IF(AND(Table3[[#This Row],[Hour]]&gt;=7, Table3[[#This Row],[Hour]]&lt;=10), "Peak", IF(AND(Table3[[#This Row],[Hour]]&gt;=16, Table3[[#This Row],[Hour]]&lt;=19), "Peak", "Off-Peak"))</f>
        <v>Off-Peak</v>
      </c>
      <c r="I205" s="19" t="str">
        <f>VLOOKUP($C205,location,MATCH(Source!I$7,Location!$A$1:$D$1,0),0)</f>
        <v>Kolkata</v>
      </c>
      <c r="J205" s="19" t="str">
        <f>VLOOKUP($C205,location,MATCH(Source!J$7,Location!$A$1:$D$1,0),0)</f>
        <v>Expressway</v>
      </c>
      <c r="K205" s="19" t="str">
        <f>VLOOKUP($C205,location,MATCH(Source!K$7,Location!$A$1:$D$1,0),0)</f>
        <v>Snowy</v>
      </c>
      <c r="L205" s="20" t="str">
        <f>VLOOKUP($C205,vehicle,MATCH(L204,Vehicle!A198:E198,0),0)</f>
        <v>Auto</v>
      </c>
      <c r="M205" s="20" t="str">
        <f>VLOOKUP($C205,vehicle,MATCH(M$7,Vehicle!$A$1:$E$1,0),0)</f>
        <v>Reckless Driving</v>
      </c>
      <c r="N205" s="20" t="str">
        <f>VLOOKUP($C205,vehicle,MATCH(N$7,Vehicle!$A$1:$E$1,0),0)</f>
        <v>Medium</v>
      </c>
      <c r="O205" s="21">
        <f>VLOOKUP($C205,vehicle,MATCH(O$7,Vehicle!$A$1:$E$1,0),0)</f>
        <v>5</v>
      </c>
      <c r="P205" s="21">
        <f>VLOOKUP($C205,driver,MATCH(P$7,Driver!$A$1:$E$1,0),0)</f>
        <v>29</v>
      </c>
      <c r="Q205" s="21" t="str">
        <f>VLOOKUP($C205,driver,MATCH(Q$7,Driver!$A$1:$E$1,0),0)</f>
        <v>Valid</v>
      </c>
      <c r="R205" s="21">
        <f>VLOOKUP($C205,driver,MATCH(R$7,Driver!$A$1:$E$1,0),0)</f>
        <v>2</v>
      </c>
      <c r="S205" s="21" t="str">
        <f>VLOOKUP($C205,driver,MATCH(S$7,Driver!$A$1:$E$1,0),0)</f>
        <v>Fatal</v>
      </c>
      <c r="T205" s="21">
        <f>VLOOKUP($C205,Effects,MATCH(T$7, Effects!$A$1:$E$1, 0),0)</f>
        <v>8</v>
      </c>
      <c r="U205" s="22" t="str">
        <f>VLOOKUP($C205,Effects,MATCH(U$7, Effects!$A$1:$E$1, 0),0)</f>
        <v>No</v>
      </c>
      <c r="V205" s="22" t="str">
        <f>VLOOKUP($C205,Effects,MATCH(V$7, Effects!$A$1:$E$1, 0),0)</f>
        <v>Yes</v>
      </c>
      <c r="W205" s="22" t="str">
        <f>VLOOKUP($C205,Effects,MATCH(W$7, Effects!$A$1:$E$1, 0),0)</f>
        <v>License Suspended</v>
      </c>
    </row>
    <row r="206" spans="2:23" s="7" customFormat="1" ht="21" x14ac:dyDescent="0.4">
      <c r="B206" s="19">
        <v>199</v>
      </c>
      <c r="C206" s="19" t="s">
        <v>254</v>
      </c>
      <c r="D206" s="20">
        <f>VLOOKUP($C206, Date, MATCH(Source!D$7, Date!$A$1:$F$1, 0), FALSE)</f>
        <v>44032</v>
      </c>
      <c r="E206" s="40">
        <v>44032</v>
      </c>
      <c r="F206" s="22">
        <f>VLOOKUP($C206, Date, MATCH(Source!F$7, Date!$A$1:$F$1, 0), FALSE)</f>
        <v>9.0069444444444393</v>
      </c>
      <c r="G206" s="19">
        <f>VLOOKUP(Table3[[#This Row],[Accident ID]],Date!$A$2:$I$2001,MATCH(Table3[[#Headers],[Hour]],Date!$A$1:$I$1,0),0)</f>
        <v>0</v>
      </c>
      <c r="H206" s="44" t="str">
        <f>IF(AND(Table3[[#This Row],[Hour]]&gt;=7, Table3[[#This Row],[Hour]]&lt;=10), "Peak", IF(AND(Table3[[#This Row],[Hour]]&gt;=16, Table3[[#This Row],[Hour]]&lt;=19), "Peak", "Off-Peak"))</f>
        <v>Off-Peak</v>
      </c>
      <c r="I206" s="19" t="str">
        <f>VLOOKUP($C206,location,MATCH(Source!I$7,Location!$A$1:$D$1,0),0)</f>
        <v>Ahmedabad</v>
      </c>
      <c r="J206" s="19" t="str">
        <f>VLOOKUP($C206,location,MATCH(Source!J$7,Location!$A$1:$D$1,0),0)</f>
        <v>Residential Area</v>
      </c>
      <c r="K206" s="19" t="str">
        <f>VLOOKUP($C206,location,MATCH(Source!K$7,Location!$A$1:$D$1,0),0)</f>
        <v>Clear</v>
      </c>
      <c r="L206" s="20" t="str">
        <f>VLOOKUP($C206,vehicle,MATCH(L205,Vehicle!A199:E199,0),0)</f>
        <v>Truck</v>
      </c>
      <c r="M206" s="20" t="str">
        <f>VLOOKUP($C206,vehicle,MATCH(M$7,Vehicle!$A$1:$E$1,0),0)</f>
        <v>Pedestrian Crossing</v>
      </c>
      <c r="N206" s="20" t="str">
        <f>VLOOKUP($C206,vehicle,MATCH(N$7,Vehicle!$A$1:$E$1,0),0)</f>
        <v>High</v>
      </c>
      <c r="O206" s="21">
        <f>VLOOKUP($C206,vehicle,MATCH(O$7,Vehicle!$A$1:$E$1,0),0)</f>
        <v>5</v>
      </c>
      <c r="P206" s="21">
        <f>VLOOKUP($C206,driver,MATCH(P$7,Driver!$A$1:$E$1,0),0)</f>
        <v>27</v>
      </c>
      <c r="Q206" s="21" t="str">
        <f>VLOOKUP($C206,driver,MATCH(Q$7,Driver!$A$1:$E$1,0),0)</f>
        <v>Expired</v>
      </c>
      <c r="R206" s="21">
        <f>VLOOKUP($C206,driver,MATCH(R$7,Driver!$A$1:$E$1,0),0)</f>
        <v>0</v>
      </c>
      <c r="S206" s="21" t="str">
        <f>VLOOKUP($C206,driver,MATCH(S$7,Driver!$A$1:$E$1,0),0)</f>
        <v>Moderate</v>
      </c>
      <c r="T206" s="21">
        <f>VLOOKUP($C206,Effects,MATCH(T$7, Effects!$A$1:$E$1, 0),0)</f>
        <v>24</v>
      </c>
      <c r="U206" s="22" t="str">
        <f>VLOOKUP($C206,Effects,MATCH(U$7, Effects!$A$1:$E$1, 0),0)</f>
        <v>No</v>
      </c>
      <c r="V206" s="22" t="str">
        <f>VLOOKUP($C206,Effects,MATCH(V$7, Effects!$A$1:$E$1, 0),0)</f>
        <v>Yes</v>
      </c>
      <c r="W206" s="22" t="str">
        <f>VLOOKUP($C206,Effects,MATCH(W$7, Effects!$A$1:$E$1, 0),0)</f>
        <v>None</v>
      </c>
    </row>
    <row r="207" spans="2:23" s="7" customFormat="1" ht="21" x14ac:dyDescent="0.4">
      <c r="B207" s="19">
        <v>200</v>
      </c>
      <c r="C207" s="19" t="s">
        <v>255</v>
      </c>
      <c r="D207" s="20">
        <f>VLOOKUP($C207, Date, MATCH(Source!D$7, Date!$A$1:$F$1, 0), FALSE)</f>
        <v>44244</v>
      </c>
      <c r="E207" s="40">
        <v>44244</v>
      </c>
      <c r="F207" s="22">
        <f>VLOOKUP($C207, Date, MATCH(Source!F$7, Date!$A$1:$F$1, 0), FALSE)</f>
        <v>9.0486111111111107</v>
      </c>
      <c r="G207" s="19">
        <f>VLOOKUP(Table3[[#This Row],[Accident ID]],Date!$A$2:$I$2001,MATCH(Table3[[#Headers],[Hour]],Date!$A$1:$I$1,0),0)</f>
        <v>1</v>
      </c>
      <c r="H207" s="44" t="str">
        <f>IF(AND(Table3[[#This Row],[Hour]]&gt;=7, Table3[[#This Row],[Hour]]&lt;=10), "Peak", IF(AND(Table3[[#This Row],[Hour]]&gt;=16, Table3[[#This Row],[Hour]]&lt;=19), "Peak", "Off-Peak"))</f>
        <v>Off-Peak</v>
      </c>
      <c r="I207" s="19" t="str">
        <f>VLOOKUP($C207,location,MATCH(Source!I$7,Location!$A$1:$D$1,0),0)</f>
        <v>Kolkata</v>
      </c>
      <c r="J207" s="19" t="str">
        <f>VLOOKUP($C207,location,MATCH(Source!J$7,Location!$A$1:$D$1,0),0)</f>
        <v>Rural Road</v>
      </c>
      <c r="K207" s="19" t="str">
        <f>VLOOKUP($C207,location,MATCH(Source!K$7,Location!$A$1:$D$1,0),0)</f>
        <v>Foggy</v>
      </c>
      <c r="L207" s="20" t="str">
        <f>VLOOKUP($C207,vehicle,MATCH(L206,Vehicle!A200:E200,0),0)</f>
        <v>Pedestrian</v>
      </c>
      <c r="M207" s="20" t="str">
        <f>VLOOKUP($C207,vehicle,MATCH(M$7,Vehicle!$A$1:$E$1,0),0)</f>
        <v>Pedestrian Crossing</v>
      </c>
      <c r="N207" s="20" t="str">
        <f>VLOOKUP($C207,vehicle,MATCH(N$7,Vehicle!$A$1:$E$1,0),0)</f>
        <v>Low</v>
      </c>
      <c r="O207" s="21">
        <f>VLOOKUP($C207,vehicle,MATCH(O$7,Vehicle!$A$1:$E$1,0),0)</f>
        <v>2</v>
      </c>
      <c r="P207" s="21">
        <f>VLOOKUP($C207,driver,MATCH(P$7,Driver!$A$1:$E$1,0),0)</f>
        <v>56</v>
      </c>
      <c r="Q207" s="21" t="str">
        <f>VLOOKUP($C207,driver,MATCH(Q$7,Driver!$A$1:$E$1,0),0)</f>
        <v>Suspended</v>
      </c>
      <c r="R207" s="21">
        <f>VLOOKUP($C207,driver,MATCH(R$7,Driver!$A$1:$E$1,0),0)</f>
        <v>10</v>
      </c>
      <c r="S207" s="21" t="str">
        <f>VLOOKUP($C207,driver,MATCH(S$7,Driver!$A$1:$E$1,0),0)</f>
        <v>Minor</v>
      </c>
      <c r="T207" s="21">
        <f>VLOOKUP($C207,Effects,MATCH(T$7, Effects!$A$1:$E$1, 0),0)</f>
        <v>37</v>
      </c>
      <c r="U207" s="22" t="str">
        <f>VLOOKUP($C207,Effects,MATCH(U$7, Effects!$A$1:$E$1, 0),0)</f>
        <v>Yes</v>
      </c>
      <c r="V207" s="22" t="str">
        <f>VLOOKUP($C207,Effects,MATCH(V$7, Effects!$A$1:$E$1, 0),0)</f>
        <v>Yes</v>
      </c>
      <c r="W207" s="22" t="str">
        <f>VLOOKUP($C207,Effects,MATCH(W$7, Effects!$A$1:$E$1, 0),0)</f>
        <v>Fine Issued</v>
      </c>
    </row>
    <row r="208" spans="2:23" s="7" customFormat="1" ht="21" x14ac:dyDescent="0.4">
      <c r="B208" s="19">
        <v>201</v>
      </c>
      <c r="C208" s="19" t="s">
        <v>256</v>
      </c>
      <c r="D208" s="20">
        <f>VLOOKUP($C208, Date, MATCH(Source!D$7, Date!$A$1:$F$1, 0), FALSE)</f>
        <v>45265</v>
      </c>
      <c r="E208" s="40">
        <v>45265</v>
      </c>
      <c r="F208" s="22">
        <f>VLOOKUP($C208, Date, MATCH(Source!F$7, Date!$A$1:$F$1, 0), FALSE)</f>
        <v>9.0902777777777803</v>
      </c>
      <c r="G208" s="19">
        <f>VLOOKUP(Table3[[#This Row],[Accident ID]],Date!$A$2:$I$2001,MATCH(Table3[[#Headers],[Hour]],Date!$A$1:$I$1,0),0)</f>
        <v>2</v>
      </c>
      <c r="H208" s="44" t="str">
        <f>IF(AND(Table3[[#This Row],[Hour]]&gt;=7, Table3[[#This Row],[Hour]]&lt;=10), "Peak", IF(AND(Table3[[#This Row],[Hour]]&gt;=16, Table3[[#This Row],[Hour]]&lt;=19), "Peak", "Off-Peak"))</f>
        <v>Off-Peak</v>
      </c>
      <c r="I208" s="19" t="str">
        <f>VLOOKUP($C208,location,MATCH(Source!I$7,Location!$A$1:$D$1,0),0)</f>
        <v>Chennai</v>
      </c>
      <c r="J208" s="19" t="str">
        <f>VLOOKUP($C208,location,MATCH(Source!J$7,Location!$A$1:$D$1,0),0)</f>
        <v>Residential Area</v>
      </c>
      <c r="K208" s="19" t="str">
        <f>VLOOKUP($C208,location,MATCH(Source!K$7,Location!$A$1:$D$1,0),0)</f>
        <v>Snowy</v>
      </c>
      <c r="L208" s="20" t="str">
        <f>VLOOKUP($C208,vehicle,MATCH(L207,Vehicle!A201:E201,0),0)</f>
        <v>Bicycle</v>
      </c>
      <c r="M208" s="20" t="str">
        <f>VLOOKUP($C208,vehicle,MATCH(M$7,Vehicle!$A$1:$E$1,0),0)</f>
        <v>Signal Violation</v>
      </c>
      <c r="N208" s="20" t="str">
        <f>VLOOKUP($C208,vehicle,MATCH(N$7,Vehicle!$A$1:$E$1,0),0)</f>
        <v>Medium</v>
      </c>
      <c r="O208" s="21">
        <f>VLOOKUP($C208,vehicle,MATCH(O$7,Vehicle!$A$1:$E$1,0),0)</f>
        <v>5</v>
      </c>
      <c r="P208" s="21">
        <f>VLOOKUP($C208,driver,MATCH(P$7,Driver!$A$1:$E$1,0),0)</f>
        <v>30</v>
      </c>
      <c r="Q208" s="21" t="str">
        <f>VLOOKUP($C208,driver,MATCH(Q$7,Driver!$A$1:$E$1,0),0)</f>
        <v>Expired</v>
      </c>
      <c r="R208" s="21">
        <f>VLOOKUP($C208,driver,MATCH(R$7,Driver!$A$1:$E$1,0),0)</f>
        <v>5</v>
      </c>
      <c r="S208" s="21" t="str">
        <f>VLOOKUP($C208,driver,MATCH(S$7,Driver!$A$1:$E$1,0),0)</f>
        <v>Minor</v>
      </c>
      <c r="T208" s="21">
        <f>VLOOKUP($C208,Effects,MATCH(T$7, Effects!$A$1:$E$1, 0),0)</f>
        <v>11</v>
      </c>
      <c r="U208" s="22" t="str">
        <f>VLOOKUP($C208,Effects,MATCH(U$7, Effects!$A$1:$E$1, 0),0)</f>
        <v>Yes</v>
      </c>
      <c r="V208" s="22" t="str">
        <f>VLOOKUP($C208,Effects,MATCH(V$7, Effects!$A$1:$E$1, 0),0)</f>
        <v>No</v>
      </c>
      <c r="W208" s="22" t="str">
        <f>VLOOKUP($C208,Effects,MATCH(W$7, Effects!$A$1:$E$1, 0),0)</f>
        <v>Arrest Made</v>
      </c>
    </row>
    <row r="209" spans="2:23" s="7" customFormat="1" ht="21" x14ac:dyDescent="0.4">
      <c r="B209" s="19">
        <v>202</v>
      </c>
      <c r="C209" s="19" t="s">
        <v>257</v>
      </c>
      <c r="D209" s="20">
        <f>VLOOKUP($C209, Date, MATCH(Source!D$7, Date!$A$1:$F$1, 0), FALSE)</f>
        <v>45603</v>
      </c>
      <c r="E209" s="40">
        <v>45603</v>
      </c>
      <c r="F209" s="22">
        <f>VLOOKUP($C209, Date, MATCH(Source!F$7, Date!$A$1:$F$1, 0), FALSE)</f>
        <v>9.1319444444444393</v>
      </c>
      <c r="G209" s="19">
        <f>VLOOKUP(Table3[[#This Row],[Accident ID]],Date!$A$2:$I$2001,MATCH(Table3[[#Headers],[Hour]],Date!$A$1:$I$1,0),0)</f>
        <v>3</v>
      </c>
      <c r="H209" s="44" t="str">
        <f>IF(AND(Table3[[#This Row],[Hour]]&gt;=7, Table3[[#This Row],[Hour]]&lt;=10), "Peak", IF(AND(Table3[[#This Row],[Hour]]&gt;=16, Table3[[#This Row],[Hour]]&lt;=19), "Peak", "Off-Peak"))</f>
        <v>Off-Peak</v>
      </c>
      <c r="I209" s="19" t="str">
        <f>VLOOKUP($C209,location,MATCH(Source!I$7,Location!$A$1:$D$1,0),0)</f>
        <v>Pune</v>
      </c>
      <c r="J209" s="19" t="str">
        <f>VLOOKUP($C209,location,MATCH(Source!J$7,Location!$A$1:$D$1,0),0)</f>
        <v>City Road</v>
      </c>
      <c r="K209" s="19" t="str">
        <f>VLOOKUP($C209,location,MATCH(Source!K$7,Location!$A$1:$D$1,0),0)</f>
        <v>Foggy</v>
      </c>
      <c r="L209" s="20" t="str">
        <f>VLOOKUP($C209,vehicle,MATCH(L208,Vehicle!A202:E202,0),0)</f>
        <v>Pedestrian</v>
      </c>
      <c r="M209" s="20" t="str">
        <f>VLOOKUP($C209,vehicle,MATCH(M$7,Vehicle!$A$1:$E$1,0),0)</f>
        <v>Weather Conditions</v>
      </c>
      <c r="N209" s="20" t="str">
        <f>VLOOKUP($C209,vehicle,MATCH(N$7,Vehicle!$A$1:$E$1,0),0)</f>
        <v>Severe</v>
      </c>
      <c r="O209" s="21">
        <f>VLOOKUP($C209,vehicle,MATCH(O$7,Vehicle!$A$1:$E$1,0),0)</f>
        <v>5</v>
      </c>
      <c r="P209" s="21">
        <f>VLOOKUP($C209,driver,MATCH(P$7,Driver!$A$1:$E$1,0),0)</f>
        <v>39</v>
      </c>
      <c r="Q209" s="21" t="str">
        <f>VLOOKUP($C209,driver,MATCH(Q$7,Driver!$A$1:$E$1,0),0)</f>
        <v>Valid</v>
      </c>
      <c r="R209" s="21">
        <f>VLOOKUP($C209,driver,MATCH(R$7,Driver!$A$1:$E$1,0),0)</f>
        <v>9</v>
      </c>
      <c r="S209" s="21" t="str">
        <f>VLOOKUP($C209,driver,MATCH(S$7,Driver!$A$1:$E$1,0),0)</f>
        <v>Fatal</v>
      </c>
      <c r="T209" s="21">
        <f>VLOOKUP($C209,Effects,MATCH(T$7, Effects!$A$1:$E$1, 0),0)</f>
        <v>60</v>
      </c>
      <c r="U209" s="22" t="str">
        <f>VLOOKUP($C209,Effects,MATCH(U$7, Effects!$A$1:$E$1, 0),0)</f>
        <v>Yes</v>
      </c>
      <c r="V209" s="22" t="str">
        <f>VLOOKUP($C209,Effects,MATCH(V$7, Effects!$A$1:$E$1, 0),0)</f>
        <v>No</v>
      </c>
      <c r="W209" s="22" t="str">
        <f>VLOOKUP($C209,Effects,MATCH(W$7, Effects!$A$1:$E$1, 0),0)</f>
        <v>License Suspended</v>
      </c>
    </row>
    <row r="210" spans="2:23" s="7" customFormat="1" ht="21" x14ac:dyDescent="0.4">
      <c r="B210" s="19">
        <v>203</v>
      </c>
      <c r="C210" s="19" t="s">
        <v>258</v>
      </c>
      <c r="D210" s="20">
        <f>VLOOKUP($C210, Date, MATCH(Source!D$7, Date!$A$1:$F$1, 0), FALSE)</f>
        <v>44520</v>
      </c>
      <c r="E210" s="40">
        <v>44520</v>
      </c>
      <c r="F210" s="22">
        <f>VLOOKUP($C210, Date, MATCH(Source!F$7, Date!$A$1:$F$1, 0), FALSE)</f>
        <v>9.1736111111111107</v>
      </c>
      <c r="G210" s="19">
        <f>VLOOKUP(Table3[[#This Row],[Accident ID]],Date!$A$2:$I$2001,MATCH(Table3[[#Headers],[Hour]],Date!$A$1:$I$1,0),0)</f>
        <v>4</v>
      </c>
      <c r="H210" s="44" t="str">
        <f>IF(AND(Table3[[#This Row],[Hour]]&gt;=7, Table3[[#This Row],[Hour]]&lt;=10), "Peak", IF(AND(Table3[[#This Row],[Hour]]&gt;=16, Table3[[#This Row],[Hour]]&lt;=19), "Peak", "Off-Peak"))</f>
        <v>Off-Peak</v>
      </c>
      <c r="I210" s="19" t="str">
        <f>VLOOKUP($C210,location,MATCH(Source!I$7,Location!$A$1:$D$1,0),0)</f>
        <v>Chennai</v>
      </c>
      <c r="J210" s="19" t="str">
        <f>VLOOKUP($C210,location,MATCH(Source!J$7,Location!$A$1:$D$1,0),0)</f>
        <v>City Road</v>
      </c>
      <c r="K210" s="19" t="str">
        <f>VLOOKUP($C210,location,MATCH(Source!K$7,Location!$A$1:$D$1,0),0)</f>
        <v>Rainy</v>
      </c>
      <c r="L210" s="20" t="str">
        <f>VLOOKUP($C210,vehicle,MATCH(L209,Vehicle!A203:E203,0),0)</f>
        <v>Bicycle</v>
      </c>
      <c r="M210" s="20" t="str">
        <f>VLOOKUP($C210,vehicle,MATCH(M$7,Vehicle!$A$1:$E$1,0),0)</f>
        <v>Weather Conditions</v>
      </c>
      <c r="N210" s="20" t="str">
        <f>VLOOKUP($C210,vehicle,MATCH(N$7,Vehicle!$A$1:$E$1,0),0)</f>
        <v>High</v>
      </c>
      <c r="O210" s="21">
        <f>VLOOKUP($C210,vehicle,MATCH(O$7,Vehicle!$A$1:$E$1,0),0)</f>
        <v>2</v>
      </c>
      <c r="P210" s="21">
        <f>VLOOKUP($C210,driver,MATCH(P$7,Driver!$A$1:$E$1,0),0)</f>
        <v>45</v>
      </c>
      <c r="Q210" s="21" t="str">
        <f>VLOOKUP($C210,driver,MATCH(Q$7,Driver!$A$1:$E$1,0),0)</f>
        <v>Valid</v>
      </c>
      <c r="R210" s="21">
        <f>VLOOKUP($C210,driver,MATCH(R$7,Driver!$A$1:$E$1,0),0)</f>
        <v>6</v>
      </c>
      <c r="S210" s="21" t="str">
        <f>VLOOKUP($C210,driver,MATCH(S$7,Driver!$A$1:$E$1,0),0)</f>
        <v>Moderate</v>
      </c>
      <c r="T210" s="21">
        <f>VLOOKUP($C210,Effects,MATCH(T$7, Effects!$A$1:$E$1, 0),0)</f>
        <v>29</v>
      </c>
      <c r="U210" s="22" t="str">
        <f>VLOOKUP($C210,Effects,MATCH(U$7, Effects!$A$1:$E$1, 0),0)</f>
        <v>Yes</v>
      </c>
      <c r="V210" s="22" t="str">
        <f>VLOOKUP($C210,Effects,MATCH(V$7, Effects!$A$1:$E$1, 0),0)</f>
        <v>Yes</v>
      </c>
      <c r="W210" s="22" t="str">
        <f>VLOOKUP($C210,Effects,MATCH(W$7, Effects!$A$1:$E$1, 0),0)</f>
        <v>None</v>
      </c>
    </row>
    <row r="211" spans="2:23" s="7" customFormat="1" ht="21" x14ac:dyDescent="0.4">
      <c r="B211" s="19">
        <v>204</v>
      </c>
      <c r="C211" s="19" t="s">
        <v>259</v>
      </c>
      <c r="D211" s="20">
        <f>VLOOKUP($C211, Date, MATCH(Source!D$7, Date!$A$1:$F$1, 0), FALSE)</f>
        <v>44130</v>
      </c>
      <c r="E211" s="40">
        <v>44130</v>
      </c>
      <c r="F211" s="22">
        <f>VLOOKUP($C211, Date, MATCH(Source!F$7, Date!$A$1:$F$1, 0), FALSE)</f>
        <v>9.2152777777777803</v>
      </c>
      <c r="G211" s="19">
        <f>VLOOKUP(Table3[[#This Row],[Accident ID]],Date!$A$2:$I$2001,MATCH(Table3[[#Headers],[Hour]],Date!$A$1:$I$1,0),0)</f>
        <v>5</v>
      </c>
      <c r="H211" s="44" t="str">
        <f>IF(AND(Table3[[#This Row],[Hour]]&gt;=7, Table3[[#This Row],[Hour]]&lt;=10), "Peak", IF(AND(Table3[[#This Row],[Hour]]&gt;=16, Table3[[#This Row],[Hour]]&lt;=19), "Peak", "Off-Peak"))</f>
        <v>Off-Peak</v>
      </c>
      <c r="I211" s="19" t="str">
        <f>VLOOKUP($C211,location,MATCH(Source!I$7,Location!$A$1:$D$1,0),0)</f>
        <v>Mumbai</v>
      </c>
      <c r="J211" s="19" t="str">
        <f>VLOOKUP($C211,location,MATCH(Source!J$7,Location!$A$1:$D$1,0),0)</f>
        <v>Expressway</v>
      </c>
      <c r="K211" s="19" t="str">
        <f>VLOOKUP($C211,location,MATCH(Source!K$7,Location!$A$1:$D$1,0),0)</f>
        <v>Windy</v>
      </c>
      <c r="L211" s="20" t="str">
        <f>VLOOKUP($C211,vehicle,MATCH(L210,Vehicle!A204:E204,0),0)</f>
        <v>Auto</v>
      </c>
      <c r="M211" s="20" t="str">
        <f>VLOOKUP($C211,vehicle,MATCH(M$7,Vehicle!$A$1:$E$1,0),0)</f>
        <v>Brake Failure</v>
      </c>
      <c r="N211" s="20" t="str">
        <f>VLOOKUP($C211,vehicle,MATCH(N$7,Vehicle!$A$1:$E$1,0),0)</f>
        <v>High</v>
      </c>
      <c r="O211" s="21">
        <f>VLOOKUP($C211,vehicle,MATCH(O$7,Vehicle!$A$1:$E$1,0),0)</f>
        <v>4</v>
      </c>
      <c r="P211" s="21">
        <f>VLOOKUP($C211,driver,MATCH(P$7,Driver!$A$1:$E$1,0),0)</f>
        <v>49</v>
      </c>
      <c r="Q211" s="21" t="str">
        <f>VLOOKUP($C211,driver,MATCH(Q$7,Driver!$A$1:$E$1,0),0)</f>
        <v>Expired</v>
      </c>
      <c r="R211" s="21">
        <f>VLOOKUP($C211,driver,MATCH(R$7,Driver!$A$1:$E$1,0),0)</f>
        <v>0</v>
      </c>
      <c r="S211" s="21" t="str">
        <f>VLOOKUP($C211,driver,MATCH(S$7,Driver!$A$1:$E$1,0),0)</f>
        <v>Moderate</v>
      </c>
      <c r="T211" s="21">
        <f>VLOOKUP($C211,Effects,MATCH(T$7, Effects!$A$1:$E$1, 0),0)</f>
        <v>25</v>
      </c>
      <c r="U211" s="22" t="str">
        <f>VLOOKUP($C211,Effects,MATCH(U$7, Effects!$A$1:$E$1, 0),0)</f>
        <v>Yes</v>
      </c>
      <c r="V211" s="22" t="str">
        <f>VLOOKUP($C211,Effects,MATCH(V$7, Effects!$A$1:$E$1, 0),0)</f>
        <v>No</v>
      </c>
      <c r="W211" s="22" t="str">
        <f>VLOOKUP($C211,Effects,MATCH(W$7, Effects!$A$1:$E$1, 0),0)</f>
        <v>Arrest Made</v>
      </c>
    </row>
    <row r="212" spans="2:23" s="7" customFormat="1" ht="21" x14ac:dyDescent="0.4">
      <c r="B212" s="19">
        <v>205</v>
      </c>
      <c r="C212" s="19" t="s">
        <v>260</v>
      </c>
      <c r="D212" s="20">
        <f>VLOOKUP($C212, Date, MATCH(Source!D$7, Date!$A$1:$F$1, 0), FALSE)</f>
        <v>45098</v>
      </c>
      <c r="E212" s="40">
        <v>45098</v>
      </c>
      <c r="F212" s="22">
        <f>VLOOKUP($C212, Date, MATCH(Source!F$7, Date!$A$1:$F$1, 0), FALSE)</f>
        <v>9.2569444444444393</v>
      </c>
      <c r="G212" s="19">
        <f>VLOOKUP(Table3[[#This Row],[Accident ID]],Date!$A$2:$I$2001,MATCH(Table3[[#Headers],[Hour]],Date!$A$1:$I$1,0),0)</f>
        <v>6</v>
      </c>
      <c r="H212" s="44" t="str">
        <f>IF(AND(Table3[[#This Row],[Hour]]&gt;=7, Table3[[#This Row],[Hour]]&lt;=10), "Peak", IF(AND(Table3[[#This Row],[Hour]]&gt;=16, Table3[[#This Row],[Hour]]&lt;=19), "Peak", "Off-Peak"))</f>
        <v>Off-Peak</v>
      </c>
      <c r="I212" s="19" t="str">
        <f>VLOOKUP($C212,location,MATCH(Source!I$7,Location!$A$1:$D$1,0),0)</f>
        <v>Ahmedabad</v>
      </c>
      <c r="J212" s="19" t="str">
        <f>VLOOKUP($C212,location,MATCH(Source!J$7,Location!$A$1:$D$1,0),0)</f>
        <v>Rural Road</v>
      </c>
      <c r="K212" s="19" t="str">
        <f>VLOOKUP($C212,location,MATCH(Source!K$7,Location!$A$1:$D$1,0),0)</f>
        <v>Clear</v>
      </c>
      <c r="L212" s="20" t="str">
        <f>VLOOKUP($C212,vehicle,MATCH(L211,Vehicle!A205:E205,0),0)</f>
        <v>Bike</v>
      </c>
      <c r="M212" s="20" t="str">
        <f>VLOOKUP($C212,vehicle,MATCH(M$7,Vehicle!$A$1:$E$1,0),0)</f>
        <v>Pedestrian Crossing</v>
      </c>
      <c r="N212" s="20" t="str">
        <f>VLOOKUP($C212,vehicle,MATCH(N$7,Vehicle!$A$1:$E$1,0),0)</f>
        <v>Low</v>
      </c>
      <c r="O212" s="21">
        <f>VLOOKUP($C212,vehicle,MATCH(O$7,Vehicle!$A$1:$E$1,0),0)</f>
        <v>2</v>
      </c>
      <c r="P212" s="21">
        <f>VLOOKUP($C212,driver,MATCH(P$7,Driver!$A$1:$E$1,0),0)</f>
        <v>40</v>
      </c>
      <c r="Q212" s="21" t="str">
        <f>VLOOKUP($C212,driver,MATCH(Q$7,Driver!$A$1:$E$1,0),0)</f>
        <v>Valid</v>
      </c>
      <c r="R212" s="21">
        <f>VLOOKUP($C212,driver,MATCH(R$7,Driver!$A$1:$E$1,0),0)</f>
        <v>5</v>
      </c>
      <c r="S212" s="21" t="str">
        <f>VLOOKUP($C212,driver,MATCH(S$7,Driver!$A$1:$E$1,0),0)</f>
        <v>Minor</v>
      </c>
      <c r="T212" s="21">
        <f>VLOOKUP($C212,Effects,MATCH(T$7, Effects!$A$1:$E$1, 0),0)</f>
        <v>32</v>
      </c>
      <c r="U212" s="22" t="str">
        <f>VLOOKUP($C212,Effects,MATCH(U$7, Effects!$A$1:$E$1, 0),0)</f>
        <v>No</v>
      </c>
      <c r="V212" s="22" t="str">
        <f>VLOOKUP($C212,Effects,MATCH(V$7, Effects!$A$1:$E$1, 0),0)</f>
        <v>No</v>
      </c>
      <c r="W212" s="22" t="str">
        <f>VLOOKUP($C212,Effects,MATCH(W$7, Effects!$A$1:$E$1, 0),0)</f>
        <v>Arrest Made</v>
      </c>
    </row>
    <row r="213" spans="2:23" s="7" customFormat="1" ht="21" x14ac:dyDescent="0.4">
      <c r="B213" s="19">
        <v>206</v>
      </c>
      <c r="C213" s="19" t="s">
        <v>261</v>
      </c>
      <c r="D213" s="20">
        <f>VLOOKUP($C213, Date, MATCH(Source!D$7, Date!$A$1:$F$1, 0), FALSE)</f>
        <v>44365</v>
      </c>
      <c r="E213" s="40">
        <v>44365</v>
      </c>
      <c r="F213" s="22">
        <f>VLOOKUP($C213, Date, MATCH(Source!F$7, Date!$A$1:$F$1, 0), FALSE)</f>
        <v>9.2986111111111107</v>
      </c>
      <c r="G213" s="19">
        <f>VLOOKUP(Table3[[#This Row],[Accident ID]],Date!$A$2:$I$2001,MATCH(Table3[[#Headers],[Hour]],Date!$A$1:$I$1,0),0)</f>
        <v>7</v>
      </c>
      <c r="H213" s="44" t="str">
        <f>IF(AND(Table3[[#This Row],[Hour]]&gt;=7, Table3[[#This Row],[Hour]]&lt;=10), "Peak", IF(AND(Table3[[#This Row],[Hour]]&gt;=16, Table3[[#This Row],[Hour]]&lt;=19), "Peak", "Off-Peak"))</f>
        <v>Peak</v>
      </c>
      <c r="I213" s="19" t="str">
        <f>VLOOKUP($C213,location,MATCH(Source!I$7,Location!$A$1:$D$1,0),0)</f>
        <v>Delhi</v>
      </c>
      <c r="J213" s="19" t="str">
        <f>VLOOKUP($C213,location,MATCH(Source!J$7,Location!$A$1:$D$1,0),0)</f>
        <v>Highway</v>
      </c>
      <c r="K213" s="19" t="str">
        <f>VLOOKUP($C213,location,MATCH(Source!K$7,Location!$A$1:$D$1,0),0)</f>
        <v>Clear</v>
      </c>
      <c r="L213" s="20" t="str">
        <f>VLOOKUP($C213,vehicle,MATCH(L212,Vehicle!A206:E206,0),0)</f>
        <v>Car</v>
      </c>
      <c r="M213" s="20" t="str">
        <f>VLOOKUP($C213,vehicle,MATCH(M$7,Vehicle!$A$1:$E$1,0),0)</f>
        <v>Drunk Driving</v>
      </c>
      <c r="N213" s="20" t="str">
        <f>VLOOKUP($C213,vehicle,MATCH(N$7,Vehicle!$A$1:$E$1,0),0)</f>
        <v>High</v>
      </c>
      <c r="O213" s="21">
        <f>VLOOKUP($C213,vehicle,MATCH(O$7,Vehicle!$A$1:$E$1,0),0)</f>
        <v>2</v>
      </c>
      <c r="P213" s="21">
        <f>VLOOKUP($C213,driver,MATCH(P$7,Driver!$A$1:$E$1,0),0)</f>
        <v>52</v>
      </c>
      <c r="Q213" s="21" t="str">
        <f>VLOOKUP($C213,driver,MATCH(Q$7,Driver!$A$1:$E$1,0),0)</f>
        <v>Expired</v>
      </c>
      <c r="R213" s="21">
        <f>VLOOKUP($C213,driver,MATCH(R$7,Driver!$A$1:$E$1,0),0)</f>
        <v>5</v>
      </c>
      <c r="S213" s="21" t="str">
        <f>VLOOKUP($C213,driver,MATCH(S$7,Driver!$A$1:$E$1,0),0)</f>
        <v>Minor</v>
      </c>
      <c r="T213" s="21">
        <f>VLOOKUP($C213,Effects,MATCH(T$7, Effects!$A$1:$E$1, 0),0)</f>
        <v>44</v>
      </c>
      <c r="U213" s="22" t="str">
        <f>VLOOKUP($C213,Effects,MATCH(U$7, Effects!$A$1:$E$1, 0),0)</f>
        <v>No</v>
      </c>
      <c r="V213" s="22" t="str">
        <f>VLOOKUP($C213,Effects,MATCH(V$7, Effects!$A$1:$E$1, 0),0)</f>
        <v>No</v>
      </c>
      <c r="W213" s="22" t="str">
        <f>VLOOKUP($C213,Effects,MATCH(W$7, Effects!$A$1:$E$1, 0),0)</f>
        <v>Fine Issued</v>
      </c>
    </row>
    <row r="214" spans="2:23" s="7" customFormat="1" ht="21" x14ac:dyDescent="0.4">
      <c r="B214" s="19">
        <v>207</v>
      </c>
      <c r="C214" s="19" t="s">
        <v>262</v>
      </c>
      <c r="D214" s="20">
        <f>VLOOKUP($C214, Date, MATCH(Source!D$7, Date!$A$1:$F$1, 0), FALSE)</f>
        <v>45356</v>
      </c>
      <c r="E214" s="40">
        <v>45356</v>
      </c>
      <c r="F214" s="22">
        <f>VLOOKUP($C214, Date, MATCH(Source!F$7, Date!$A$1:$F$1, 0), FALSE)</f>
        <v>9.3402777777777803</v>
      </c>
      <c r="G214" s="19">
        <f>VLOOKUP(Table3[[#This Row],[Accident ID]],Date!$A$2:$I$2001,MATCH(Table3[[#Headers],[Hour]],Date!$A$1:$I$1,0),0)</f>
        <v>8</v>
      </c>
      <c r="H214" s="44" t="str">
        <f>IF(AND(Table3[[#This Row],[Hour]]&gt;=7, Table3[[#This Row],[Hour]]&lt;=10), "Peak", IF(AND(Table3[[#This Row],[Hour]]&gt;=16, Table3[[#This Row],[Hour]]&lt;=19), "Peak", "Off-Peak"))</f>
        <v>Peak</v>
      </c>
      <c r="I214" s="19" t="str">
        <f>VLOOKUP($C214,location,MATCH(Source!I$7,Location!$A$1:$D$1,0),0)</f>
        <v>Chennai</v>
      </c>
      <c r="J214" s="19" t="str">
        <f>VLOOKUP($C214,location,MATCH(Source!J$7,Location!$A$1:$D$1,0),0)</f>
        <v>Rural Road</v>
      </c>
      <c r="K214" s="19" t="str">
        <f>VLOOKUP($C214,location,MATCH(Source!K$7,Location!$A$1:$D$1,0),0)</f>
        <v>Windy</v>
      </c>
      <c r="L214" s="20" t="str">
        <f>VLOOKUP($C214,vehicle,MATCH(L213,Vehicle!A207:E207,0),0)</f>
        <v>Auto</v>
      </c>
      <c r="M214" s="20" t="str">
        <f>VLOOKUP($C214,vehicle,MATCH(M$7,Vehicle!$A$1:$E$1,0),0)</f>
        <v>Brake Failure</v>
      </c>
      <c r="N214" s="20" t="str">
        <f>VLOOKUP($C214,vehicle,MATCH(N$7,Vehicle!$A$1:$E$1,0),0)</f>
        <v>High</v>
      </c>
      <c r="O214" s="21">
        <f>VLOOKUP($C214,vehicle,MATCH(O$7,Vehicle!$A$1:$E$1,0),0)</f>
        <v>2</v>
      </c>
      <c r="P214" s="21">
        <f>VLOOKUP($C214,driver,MATCH(P$7,Driver!$A$1:$E$1,0),0)</f>
        <v>59</v>
      </c>
      <c r="Q214" s="21" t="str">
        <f>VLOOKUP($C214,driver,MATCH(Q$7,Driver!$A$1:$E$1,0),0)</f>
        <v>Suspended</v>
      </c>
      <c r="R214" s="21">
        <f>VLOOKUP($C214,driver,MATCH(R$7,Driver!$A$1:$E$1,0),0)</f>
        <v>2</v>
      </c>
      <c r="S214" s="21" t="str">
        <f>VLOOKUP($C214,driver,MATCH(S$7,Driver!$A$1:$E$1,0),0)</f>
        <v>Minor</v>
      </c>
      <c r="T214" s="21">
        <f>VLOOKUP($C214,Effects,MATCH(T$7, Effects!$A$1:$E$1, 0),0)</f>
        <v>34</v>
      </c>
      <c r="U214" s="22" t="str">
        <f>VLOOKUP($C214,Effects,MATCH(U$7, Effects!$A$1:$E$1, 0),0)</f>
        <v>No</v>
      </c>
      <c r="V214" s="22" t="str">
        <f>VLOOKUP($C214,Effects,MATCH(V$7, Effects!$A$1:$E$1, 0),0)</f>
        <v>No</v>
      </c>
      <c r="W214" s="22" t="str">
        <f>VLOOKUP($C214,Effects,MATCH(W$7, Effects!$A$1:$E$1, 0),0)</f>
        <v>Fine Issued</v>
      </c>
    </row>
    <row r="215" spans="2:23" s="7" customFormat="1" ht="21" x14ac:dyDescent="0.4">
      <c r="B215" s="19">
        <v>208</v>
      </c>
      <c r="C215" s="19" t="s">
        <v>263</v>
      </c>
      <c r="D215" s="20">
        <f>VLOOKUP($C215, Date, MATCH(Source!D$7, Date!$A$1:$F$1, 0), FALSE)</f>
        <v>44079</v>
      </c>
      <c r="E215" s="40">
        <v>44079</v>
      </c>
      <c r="F215" s="22">
        <f>VLOOKUP($C215, Date, MATCH(Source!F$7, Date!$A$1:$F$1, 0), FALSE)</f>
        <v>9.3819444444444393</v>
      </c>
      <c r="G215" s="19">
        <f>VLOOKUP(Table3[[#This Row],[Accident ID]],Date!$A$2:$I$2001,MATCH(Table3[[#Headers],[Hour]],Date!$A$1:$I$1,0),0)</f>
        <v>9</v>
      </c>
      <c r="H215" s="44" t="str">
        <f>IF(AND(Table3[[#This Row],[Hour]]&gt;=7, Table3[[#This Row],[Hour]]&lt;=10), "Peak", IF(AND(Table3[[#This Row],[Hour]]&gt;=16, Table3[[#This Row],[Hour]]&lt;=19), "Peak", "Off-Peak"))</f>
        <v>Peak</v>
      </c>
      <c r="I215" s="19" t="str">
        <f>VLOOKUP($C215,location,MATCH(Source!I$7,Location!$A$1:$D$1,0),0)</f>
        <v>Pune</v>
      </c>
      <c r="J215" s="19" t="str">
        <f>VLOOKUP($C215,location,MATCH(Source!J$7,Location!$A$1:$D$1,0),0)</f>
        <v>City Road</v>
      </c>
      <c r="K215" s="19" t="str">
        <f>VLOOKUP($C215,location,MATCH(Source!K$7,Location!$A$1:$D$1,0),0)</f>
        <v>Windy</v>
      </c>
      <c r="L215" s="20" t="str">
        <f>VLOOKUP($C215,vehicle,MATCH(L214,Vehicle!A208:E208,0),0)</f>
        <v>Truck</v>
      </c>
      <c r="M215" s="20" t="str">
        <f>VLOOKUP($C215,vehicle,MATCH(M$7,Vehicle!$A$1:$E$1,0),0)</f>
        <v>Signal Violation</v>
      </c>
      <c r="N215" s="20" t="str">
        <f>VLOOKUP($C215,vehicle,MATCH(N$7,Vehicle!$A$1:$E$1,0),0)</f>
        <v>Medium</v>
      </c>
      <c r="O215" s="21">
        <f>VLOOKUP($C215,vehicle,MATCH(O$7,Vehicle!$A$1:$E$1,0),0)</f>
        <v>1</v>
      </c>
      <c r="P215" s="21">
        <f>VLOOKUP($C215,driver,MATCH(P$7,Driver!$A$1:$E$1,0),0)</f>
        <v>21</v>
      </c>
      <c r="Q215" s="21" t="str">
        <f>VLOOKUP($C215,driver,MATCH(Q$7,Driver!$A$1:$E$1,0),0)</f>
        <v>Valid</v>
      </c>
      <c r="R215" s="21">
        <f>VLOOKUP($C215,driver,MATCH(R$7,Driver!$A$1:$E$1,0),0)</f>
        <v>6</v>
      </c>
      <c r="S215" s="21" t="str">
        <f>VLOOKUP($C215,driver,MATCH(S$7,Driver!$A$1:$E$1,0),0)</f>
        <v>Fatal</v>
      </c>
      <c r="T215" s="21">
        <f>VLOOKUP($C215,Effects,MATCH(T$7, Effects!$A$1:$E$1, 0),0)</f>
        <v>27</v>
      </c>
      <c r="U215" s="22" t="str">
        <f>VLOOKUP($C215,Effects,MATCH(U$7, Effects!$A$1:$E$1, 0),0)</f>
        <v>No</v>
      </c>
      <c r="V215" s="22" t="str">
        <f>VLOOKUP($C215,Effects,MATCH(V$7, Effects!$A$1:$E$1, 0),0)</f>
        <v>Yes</v>
      </c>
      <c r="W215" s="22" t="str">
        <f>VLOOKUP($C215,Effects,MATCH(W$7, Effects!$A$1:$E$1, 0),0)</f>
        <v>Arrest Made</v>
      </c>
    </row>
    <row r="216" spans="2:23" s="7" customFormat="1" ht="21" x14ac:dyDescent="0.4">
      <c r="B216" s="19">
        <v>209</v>
      </c>
      <c r="C216" s="19" t="s">
        <v>264</v>
      </c>
      <c r="D216" s="20">
        <f>VLOOKUP($C216, Date, MATCH(Source!D$7, Date!$A$1:$F$1, 0), FALSE)</f>
        <v>43963</v>
      </c>
      <c r="E216" s="40">
        <v>43963</v>
      </c>
      <c r="F216" s="22">
        <f>VLOOKUP($C216, Date, MATCH(Source!F$7, Date!$A$1:$F$1, 0), FALSE)</f>
        <v>9.4236111111111107</v>
      </c>
      <c r="G216" s="19">
        <f>VLOOKUP(Table3[[#This Row],[Accident ID]],Date!$A$2:$I$2001,MATCH(Table3[[#Headers],[Hour]],Date!$A$1:$I$1,0),0)</f>
        <v>10</v>
      </c>
      <c r="H216" s="44" t="str">
        <f>IF(AND(Table3[[#This Row],[Hour]]&gt;=7, Table3[[#This Row],[Hour]]&lt;=10), "Peak", IF(AND(Table3[[#This Row],[Hour]]&gt;=16, Table3[[#This Row],[Hour]]&lt;=19), "Peak", "Off-Peak"))</f>
        <v>Peak</v>
      </c>
      <c r="I216" s="19" t="str">
        <f>VLOOKUP($C216,location,MATCH(Source!I$7,Location!$A$1:$D$1,0),0)</f>
        <v>Mumbai</v>
      </c>
      <c r="J216" s="19" t="str">
        <f>VLOOKUP($C216,location,MATCH(Source!J$7,Location!$A$1:$D$1,0),0)</f>
        <v>City Road</v>
      </c>
      <c r="K216" s="19" t="str">
        <f>VLOOKUP($C216,location,MATCH(Source!K$7,Location!$A$1:$D$1,0),0)</f>
        <v>Windy</v>
      </c>
      <c r="L216" s="20" t="str">
        <f>VLOOKUP($C216,vehicle,MATCH(L215,Vehicle!A209:E209,0),0)</f>
        <v>Auto</v>
      </c>
      <c r="M216" s="20" t="str">
        <f>VLOOKUP($C216,vehicle,MATCH(M$7,Vehicle!$A$1:$E$1,0),0)</f>
        <v>Over Speeding</v>
      </c>
      <c r="N216" s="20" t="str">
        <f>VLOOKUP($C216,vehicle,MATCH(N$7,Vehicle!$A$1:$E$1,0),0)</f>
        <v>Low</v>
      </c>
      <c r="O216" s="21">
        <f>VLOOKUP($C216,vehicle,MATCH(O$7,Vehicle!$A$1:$E$1,0),0)</f>
        <v>1</v>
      </c>
      <c r="P216" s="21">
        <f>VLOOKUP($C216,driver,MATCH(P$7,Driver!$A$1:$E$1,0),0)</f>
        <v>48</v>
      </c>
      <c r="Q216" s="21" t="str">
        <f>VLOOKUP($C216,driver,MATCH(Q$7,Driver!$A$1:$E$1,0),0)</f>
        <v>Expired</v>
      </c>
      <c r="R216" s="21">
        <f>VLOOKUP($C216,driver,MATCH(R$7,Driver!$A$1:$E$1,0),0)</f>
        <v>7</v>
      </c>
      <c r="S216" s="21" t="str">
        <f>VLOOKUP($C216,driver,MATCH(S$7,Driver!$A$1:$E$1,0),0)</f>
        <v>Severe</v>
      </c>
      <c r="T216" s="21">
        <f>VLOOKUP($C216,Effects,MATCH(T$7, Effects!$A$1:$E$1, 0),0)</f>
        <v>29</v>
      </c>
      <c r="U216" s="22" t="str">
        <f>VLOOKUP($C216,Effects,MATCH(U$7, Effects!$A$1:$E$1, 0),0)</f>
        <v>No</v>
      </c>
      <c r="V216" s="22" t="str">
        <f>VLOOKUP($C216,Effects,MATCH(V$7, Effects!$A$1:$E$1, 0),0)</f>
        <v>No</v>
      </c>
      <c r="W216" s="22" t="str">
        <f>VLOOKUP($C216,Effects,MATCH(W$7, Effects!$A$1:$E$1, 0),0)</f>
        <v>Arrest Made</v>
      </c>
    </row>
    <row r="217" spans="2:23" s="7" customFormat="1" ht="21" x14ac:dyDescent="0.4">
      <c r="B217" s="19">
        <v>210</v>
      </c>
      <c r="C217" s="19" t="s">
        <v>265</v>
      </c>
      <c r="D217" s="20">
        <f>VLOOKUP($C217, Date, MATCH(Source!D$7, Date!$A$1:$F$1, 0), FALSE)</f>
        <v>44072</v>
      </c>
      <c r="E217" s="40">
        <v>44072</v>
      </c>
      <c r="F217" s="22">
        <f>VLOOKUP($C217, Date, MATCH(Source!F$7, Date!$A$1:$F$1, 0), FALSE)</f>
        <v>9.4652777777777803</v>
      </c>
      <c r="G217" s="19">
        <f>VLOOKUP(Table3[[#This Row],[Accident ID]],Date!$A$2:$I$2001,MATCH(Table3[[#Headers],[Hour]],Date!$A$1:$I$1,0),0)</f>
        <v>11</v>
      </c>
      <c r="H217" s="44" t="str">
        <f>IF(AND(Table3[[#This Row],[Hour]]&gt;=7, Table3[[#This Row],[Hour]]&lt;=10), "Peak", IF(AND(Table3[[#This Row],[Hour]]&gt;=16, Table3[[#This Row],[Hour]]&lt;=19), "Peak", "Off-Peak"))</f>
        <v>Off-Peak</v>
      </c>
      <c r="I217" s="19" t="str">
        <f>VLOOKUP($C217,location,MATCH(Source!I$7,Location!$A$1:$D$1,0),0)</f>
        <v>Ahmedabad</v>
      </c>
      <c r="J217" s="19" t="str">
        <f>VLOOKUP($C217,location,MATCH(Source!J$7,Location!$A$1:$D$1,0),0)</f>
        <v>City Road</v>
      </c>
      <c r="K217" s="19" t="str">
        <f>VLOOKUP($C217,location,MATCH(Source!K$7,Location!$A$1:$D$1,0),0)</f>
        <v>Foggy</v>
      </c>
      <c r="L217" s="20" t="str">
        <f>VLOOKUP($C217,vehicle,MATCH(L216,Vehicle!A210:E210,0),0)</f>
        <v>Bus</v>
      </c>
      <c r="M217" s="20" t="str">
        <f>VLOOKUP($C217,vehicle,MATCH(M$7,Vehicle!$A$1:$E$1,0),0)</f>
        <v>Pedestrian Crossing</v>
      </c>
      <c r="N217" s="20" t="str">
        <f>VLOOKUP($C217,vehicle,MATCH(N$7,Vehicle!$A$1:$E$1,0),0)</f>
        <v>High</v>
      </c>
      <c r="O217" s="21">
        <f>VLOOKUP($C217,vehicle,MATCH(O$7,Vehicle!$A$1:$E$1,0),0)</f>
        <v>4</v>
      </c>
      <c r="P217" s="21">
        <f>VLOOKUP($C217,driver,MATCH(P$7,Driver!$A$1:$E$1,0),0)</f>
        <v>72</v>
      </c>
      <c r="Q217" s="21" t="str">
        <f>VLOOKUP($C217,driver,MATCH(Q$7,Driver!$A$1:$E$1,0),0)</f>
        <v>Suspended</v>
      </c>
      <c r="R217" s="21">
        <f>VLOOKUP($C217,driver,MATCH(R$7,Driver!$A$1:$E$1,0),0)</f>
        <v>2</v>
      </c>
      <c r="S217" s="21" t="str">
        <f>VLOOKUP($C217,driver,MATCH(S$7,Driver!$A$1:$E$1,0),0)</f>
        <v>Severe</v>
      </c>
      <c r="T217" s="21">
        <f>VLOOKUP($C217,Effects,MATCH(T$7, Effects!$A$1:$E$1, 0),0)</f>
        <v>28</v>
      </c>
      <c r="U217" s="22" t="str">
        <f>VLOOKUP($C217,Effects,MATCH(U$7, Effects!$A$1:$E$1, 0),0)</f>
        <v>No</v>
      </c>
      <c r="V217" s="22" t="str">
        <f>VLOOKUP($C217,Effects,MATCH(V$7, Effects!$A$1:$E$1, 0),0)</f>
        <v>No</v>
      </c>
      <c r="W217" s="22" t="str">
        <f>VLOOKUP($C217,Effects,MATCH(W$7, Effects!$A$1:$E$1, 0),0)</f>
        <v>Arrest Made</v>
      </c>
    </row>
    <row r="218" spans="2:23" s="7" customFormat="1" ht="21" x14ac:dyDescent="0.4">
      <c r="B218" s="19">
        <v>211</v>
      </c>
      <c r="C218" s="19" t="s">
        <v>266</v>
      </c>
      <c r="D218" s="20">
        <f>VLOOKUP($C218, Date, MATCH(Source!D$7, Date!$A$1:$F$1, 0), FALSE)</f>
        <v>44660</v>
      </c>
      <c r="E218" s="40">
        <v>44660</v>
      </c>
      <c r="F218" s="22">
        <f>VLOOKUP($C218, Date, MATCH(Source!F$7, Date!$A$1:$F$1, 0), FALSE)</f>
        <v>9.5069444444444393</v>
      </c>
      <c r="G218" s="19">
        <f>VLOOKUP(Table3[[#This Row],[Accident ID]],Date!$A$2:$I$2001,MATCH(Table3[[#Headers],[Hour]],Date!$A$1:$I$1,0),0)</f>
        <v>12</v>
      </c>
      <c r="H218" s="44" t="str">
        <f>IF(AND(Table3[[#This Row],[Hour]]&gt;=7, Table3[[#This Row],[Hour]]&lt;=10), "Peak", IF(AND(Table3[[#This Row],[Hour]]&gt;=16, Table3[[#This Row],[Hour]]&lt;=19), "Peak", "Off-Peak"))</f>
        <v>Off-Peak</v>
      </c>
      <c r="I218" s="19" t="str">
        <f>VLOOKUP($C218,location,MATCH(Source!I$7,Location!$A$1:$D$1,0),0)</f>
        <v>Pune</v>
      </c>
      <c r="J218" s="19" t="str">
        <f>VLOOKUP($C218,location,MATCH(Source!J$7,Location!$A$1:$D$1,0),0)</f>
        <v>Rural Road</v>
      </c>
      <c r="K218" s="19" t="str">
        <f>VLOOKUP($C218,location,MATCH(Source!K$7,Location!$A$1:$D$1,0),0)</f>
        <v>Clear</v>
      </c>
      <c r="L218" s="20" t="str">
        <f>VLOOKUP($C218,vehicle,MATCH(L217,Vehicle!A211:E211,0),0)</f>
        <v>Bike</v>
      </c>
      <c r="M218" s="20" t="str">
        <f>VLOOKUP($C218,vehicle,MATCH(M$7,Vehicle!$A$1:$E$1,0),0)</f>
        <v>Signal Violation</v>
      </c>
      <c r="N218" s="20" t="str">
        <f>VLOOKUP($C218,vehicle,MATCH(N$7,Vehicle!$A$1:$E$1,0),0)</f>
        <v>Medium</v>
      </c>
      <c r="O218" s="21">
        <f>VLOOKUP($C218,vehicle,MATCH(O$7,Vehicle!$A$1:$E$1,0),0)</f>
        <v>1</v>
      </c>
      <c r="P218" s="21">
        <f>VLOOKUP($C218,driver,MATCH(P$7,Driver!$A$1:$E$1,0),0)</f>
        <v>19</v>
      </c>
      <c r="Q218" s="21" t="str">
        <f>VLOOKUP($C218,driver,MATCH(Q$7,Driver!$A$1:$E$1,0),0)</f>
        <v>Suspended</v>
      </c>
      <c r="R218" s="21">
        <f>VLOOKUP($C218,driver,MATCH(R$7,Driver!$A$1:$E$1,0),0)</f>
        <v>2</v>
      </c>
      <c r="S218" s="21" t="str">
        <f>VLOOKUP($C218,driver,MATCH(S$7,Driver!$A$1:$E$1,0),0)</f>
        <v>Fatal</v>
      </c>
      <c r="T218" s="21">
        <f>VLOOKUP($C218,Effects,MATCH(T$7, Effects!$A$1:$E$1, 0),0)</f>
        <v>28</v>
      </c>
      <c r="U218" s="22" t="str">
        <f>VLOOKUP($C218,Effects,MATCH(U$7, Effects!$A$1:$E$1, 0),0)</f>
        <v>No</v>
      </c>
      <c r="V218" s="22" t="str">
        <f>VLOOKUP($C218,Effects,MATCH(V$7, Effects!$A$1:$E$1, 0),0)</f>
        <v>Yes</v>
      </c>
      <c r="W218" s="22" t="str">
        <f>VLOOKUP($C218,Effects,MATCH(W$7, Effects!$A$1:$E$1, 0),0)</f>
        <v>License Suspended</v>
      </c>
    </row>
    <row r="219" spans="2:23" s="7" customFormat="1" ht="21" x14ac:dyDescent="0.4">
      <c r="B219" s="19">
        <v>212</v>
      </c>
      <c r="C219" s="19" t="s">
        <v>267</v>
      </c>
      <c r="D219" s="20">
        <f>VLOOKUP($C219, Date, MATCH(Source!D$7, Date!$A$1:$F$1, 0), FALSE)</f>
        <v>44714</v>
      </c>
      <c r="E219" s="40">
        <v>44714</v>
      </c>
      <c r="F219" s="22">
        <f>VLOOKUP($C219, Date, MATCH(Source!F$7, Date!$A$1:$F$1, 0), FALSE)</f>
        <v>9.5486111111111107</v>
      </c>
      <c r="G219" s="19">
        <f>VLOOKUP(Table3[[#This Row],[Accident ID]],Date!$A$2:$I$2001,MATCH(Table3[[#Headers],[Hour]],Date!$A$1:$I$1,0),0)</f>
        <v>13</v>
      </c>
      <c r="H219" s="44" t="str">
        <f>IF(AND(Table3[[#This Row],[Hour]]&gt;=7, Table3[[#This Row],[Hour]]&lt;=10), "Peak", IF(AND(Table3[[#This Row],[Hour]]&gt;=16, Table3[[#This Row],[Hour]]&lt;=19), "Peak", "Off-Peak"))</f>
        <v>Off-Peak</v>
      </c>
      <c r="I219" s="19" t="str">
        <f>VLOOKUP($C219,location,MATCH(Source!I$7,Location!$A$1:$D$1,0),0)</f>
        <v>Bangalore</v>
      </c>
      <c r="J219" s="19" t="str">
        <f>VLOOKUP($C219,location,MATCH(Source!J$7,Location!$A$1:$D$1,0),0)</f>
        <v>Residential Area</v>
      </c>
      <c r="K219" s="19" t="str">
        <f>VLOOKUP($C219,location,MATCH(Source!K$7,Location!$A$1:$D$1,0),0)</f>
        <v>Snowy</v>
      </c>
      <c r="L219" s="20" t="str">
        <f>VLOOKUP($C219,vehicle,MATCH(L218,Vehicle!A212:E212,0),0)</f>
        <v>Bus</v>
      </c>
      <c r="M219" s="20" t="str">
        <f>VLOOKUP($C219,vehicle,MATCH(M$7,Vehicle!$A$1:$E$1,0),0)</f>
        <v>Reckless Driving</v>
      </c>
      <c r="N219" s="20" t="str">
        <f>VLOOKUP($C219,vehicle,MATCH(N$7,Vehicle!$A$1:$E$1,0),0)</f>
        <v>Severe</v>
      </c>
      <c r="O219" s="21">
        <f>VLOOKUP($C219,vehicle,MATCH(O$7,Vehicle!$A$1:$E$1,0),0)</f>
        <v>2</v>
      </c>
      <c r="P219" s="21">
        <f>VLOOKUP($C219,driver,MATCH(P$7,Driver!$A$1:$E$1,0),0)</f>
        <v>67</v>
      </c>
      <c r="Q219" s="21" t="str">
        <f>VLOOKUP($C219,driver,MATCH(Q$7,Driver!$A$1:$E$1,0),0)</f>
        <v>Suspended</v>
      </c>
      <c r="R219" s="21">
        <f>VLOOKUP($C219,driver,MATCH(R$7,Driver!$A$1:$E$1,0),0)</f>
        <v>7</v>
      </c>
      <c r="S219" s="21" t="str">
        <f>VLOOKUP($C219,driver,MATCH(S$7,Driver!$A$1:$E$1,0),0)</f>
        <v>Severe</v>
      </c>
      <c r="T219" s="21">
        <f>VLOOKUP($C219,Effects,MATCH(T$7, Effects!$A$1:$E$1, 0),0)</f>
        <v>7</v>
      </c>
      <c r="U219" s="22" t="str">
        <f>VLOOKUP($C219,Effects,MATCH(U$7, Effects!$A$1:$E$1, 0),0)</f>
        <v>No</v>
      </c>
      <c r="V219" s="22" t="str">
        <f>VLOOKUP($C219,Effects,MATCH(V$7, Effects!$A$1:$E$1, 0),0)</f>
        <v>Yes</v>
      </c>
      <c r="W219" s="22" t="str">
        <f>VLOOKUP($C219,Effects,MATCH(W$7, Effects!$A$1:$E$1, 0),0)</f>
        <v>Fine Issued</v>
      </c>
    </row>
    <row r="220" spans="2:23" s="7" customFormat="1" ht="21" x14ac:dyDescent="0.4">
      <c r="B220" s="19">
        <v>213</v>
      </c>
      <c r="C220" s="19" t="s">
        <v>268</v>
      </c>
      <c r="D220" s="20">
        <f>VLOOKUP($C220, Date, MATCH(Source!D$7, Date!$A$1:$F$1, 0), FALSE)</f>
        <v>44123</v>
      </c>
      <c r="E220" s="40">
        <v>44123</v>
      </c>
      <c r="F220" s="22">
        <f>VLOOKUP($C220, Date, MATCH(Source!F$7, Date!$A$1:$F$1, 0), FALSE)</f>
        <v>9.5902777777777803</v>
      </c>
      <c r="G220" s="19">
        <f>VLOOKUP(Table3[[#This Row],[Accident ID]],Date!$A$2:$I$2001,MATCH(Table3[[#Headers],[Hour]],Date!$A$1:$I$1,0),0)</f>
        <v>14</v>
      </c>
      <c r="H220" s="44" t="str">
        <f>IF(AND(Table3[[#This Row],[Hour]]&gt;=7, Table3[[#This Row],[Hour]]&lt;=10), "Peak", IF(AND(Table3[[#This Row],[Hour]]&gt;=16, Table3[[#This Row],[Hour]]&lt;=19), "Peak", "Off-Peak"))</f>
        <v>Off-Peak</v>
      </c>
      <c r="I220" s="19" t="str">
        <f>VLOOKUP($C220,location,MATCH(Source!I$7,Location!$A$1:$D$1,0),0)</f>
        <v>Pune</v>
      </c>
      <c r="J220" s="19" t="str">
        <f>VLOOKUP($C220,location,MATCH(Source!J$7,Location!$A$1:$D$1,0),0)</f>
        <v>Expressway</v>
      </c>
      <c r="K220" s="19" t="str">
        <f>VLOOKUP($C220,location,MATCH(Source!K$7,Location!$A$1:$D$1,0),0)</f>
        <v>Clear</v>
      </c>
      <c r="L220" s="20" t="str">
        <f>VLOOKUP($C220,vehicle,MATCH(L219,Vehicle!A213:E213,0),0)</f>
        <v>Pedestrian</v>
      </c>
      <c r="M220" s="20" t="str">
        <f>VLOOKUP($C220,vehicle,MATCH(M$7,Vehicle!$A$1:$E$1,0),0)</f>
        <v>Pedestrian Crossing</v>
      </c>
      <c r="N220" s="20" t="str">
        <f>VLOOKUP($C220,vehicle,MATCH(N$7,Vehicle!$A$1:$E$1,0),0)</f>
        <v>Severe</v>
      </c>
      <c r="O220" s="21">
        <f>VLOOKUP($C220,vehicle,MATCH(O$7,Vehicle!$A$1:$E$1,0),0)</f>
        <v>5</v>
      </c>
      <c r="P220" s="21">
        <f>VLOOKUP($C220,driver,MATCH(P$7,Driver!$A$1:$E$1,0),0)</f>
        <v>49</v>
      </c>
      <c r="Q220" s="21" t="str">
        <f>VLOOKUP($C220,driver,MATCH(Q$7,Driver!$A$1:$E$1,0),0)</f>
        <v>Suspended</v>
      </c>
      <c r="R220" s="21">
        <f>VLOOKUP($C220,driver,MATCH(R$7,Driver!$A$1:$E$1,0),0)</f>
        <v>8</v>
      </c>
      <c r="S220" s="21" t="str">
        <f>VLOOKUP($C220,driver,MATCH(S$7,Driver!$A$1:$E$1,0),0)</f>
        <v>Severe</v>
      </c>
      <c r="T220" s="21">
        <f>VLOOKUP($C220,Effects,MATCH(T$7, Effects!$A$1:$E$1, 0),0)</f>
        <v>49</v>
      </c>
      <c r="U220" s="22" t="str">
        <f>VLOOKUP($C220,Effects,MATCH(U$7, Effects!$A$1:$E$1, 0),0)</f>
        <v>No</v>
      </c>
      <c r="V220" s="22" t="str">
        <f>VLOOKUP($C220,Effects,MATCH(V$7, Effects!$A$1:$E$1, 0),0)</f>
        <v>No</v>
      </c>
      <c r="W220" s="22" t="str">
        <f>VLOOKUP($C220,Effects,MATCH(W$7, Effects!$A$1:$E$1, 0),0)</f>
        <v>Arrest Made</v>
      </c>
    </row>
    <row r="221" spans="2:23" s="7" customFormat="1" ht="21" x14ac:dyDescent="0.4">
      <c r="B221" s="19">
        <v>214</v>
      </c>
      <c r="C221" s="19" t="s">
        <v>269</v>
      </c>
      <c r="D221" s="20">
        <f>VLOOKUP($C221, Date, MATCH(Source!D$7, Date!$A$1:$F$1, 0), FALSE)</f>
        <v>44024</v>
      </c>
      <c r="E221" s="40">
        <v>44024</v>
      </c>
      <c r="F221" s="22">
        <f>VLOOKUP($C221, Date, MATCH(Source!F$7, Date!$A$1:$F$1, 0), FALSE)</f>
        <v>9.6319444444444393</v>
      </c>
      <c r="G221" s="19">
        <f>VLOOKUP(Table3[[#This Row],[Accident ID]],Date!$A$2:$I$2001,MATCH(Table3[[#Headers],[Hour]],Date!$A$1:$I$1,0),0)</f>
        <v>15</v>
      </c>
      <c r="H221" s="44" t="str">
        <f>IF(AND(Table3[[#This Row],[Hour]]&gt;=7, Table3[[#This Row],[Hour]]&lt;=10), "Peak", IF(AND(Table3[[#This Row],[Hour]]&gt;=16, Table3[[#This Row],[Hour]]&lt;=19), "Peak", "Off-Peak"))</f>
        <v>Off-Peak</v>
      </c>
      <c r="I221" s="19" t="str">
        <f>VLOOKUP($C221,location,MATCH(Source!I$7,Location!$A$1:$D$1,0),0)</f>
        <v>Bangalore</v>
      </c>
      <c r="J221" s="19" t="str">
        <f>VLOOKUP($C221,location,MATCH(Source!J$7,Location!$A$1:$D$1,0),0)</f>
        <v>Expressway</v>
      </c>
      <c r="K221" s="19" t="str">
        <f>VLOOKUP($C221,location,MATCH(Source!K$7,Location!$A$1:$D$1,0),0)</f>
        <v>Foggy</v>
      </c>
      <c r="L221" s="20" t="str">
        <f>VLOOKUP($C221,vehicle,MATCH(L220,Vehicle!A214:E214,0),0)</f>
        <v>Bus</v>
      </c>
      <c r="M221" s="20" t="str">
        <f>VLOOKUP($C221,vehicle,MATCH(M$7,Vehicle!$A$1:$E$1,0),0)</f>
        <v>Pedestrian Crossing</v>
      </c>
      <c r="N221" s="20" t="str">
        <f>VLOOKUP($C221,vehicle,MATCH(N$7,Vehicle!$A$1:$E$1,0),0)</f>
        <v>Medium</v>
      </c>
      <c r="O221" s="21">
        <f>VLOOKUP($C221,vehicle,MATCH(O$7,Vehicle!$A$1:$E$1,0),0)</f>
        <v>2</v>
      </c>
      <c r="P221" s="21">
        <f>VLOOKUP($C221,driver,MATCH(P$7,Driver!$A$1:$E$1,0),0)</f>
        <v>28</v>
      </c>
      <c r="Q221" s="21" t="str">
        <f>VLOOKUP($C221,driver,MATCH(Q$7,Driver!$A$1:$E$1,0),0)</f>
        <v>Expired</v>
      </c>
      <c r="R221" s="21">
        <f>VLOOKUP($C221,driver,MATCH(R$7,Driver!$A$1:$E$1,0),0)</f>
        <v>8</v>
      </c>
      <c r="S221" s="21" t="str">
        <f>VLOOKUP($C221,driver,MATCH(S$7,Driver!$A$1:$E$1,0),0)</f>
        <v>Severe</v>
      </c>
      <c r="T221" s="21">
        <f>VLOOKUP($C221,Effects,MATCH(T$7, Effects!$A$1:$E$1, 0),0)</f>
        <v>45</v>
      </c>
      <c r="U221" s="22" t="str">
        <f>VLOOKUP($C221,Effects,MATCH(U$7, Effects!$A$1:$E$1, 0),0)</f>
        <v>Yes</v>
      </c>
      <c r="V221" s="22" t="str">
        <f>VLOOKUP($C221,Effects,MATCH(V$7, Effects!$A$1:$E$1, 0),0)</f>
        <v>No</v>
      </c>
      <c r="W221" s="22" t="str">
        <f>VLOOKUP($C221,Effects,MATCH(W$7, Effects!$A$1:$E$1, 0),0)</f>
        <v>License Suspended</v>
      </c>
    </row>
    <row r="222" spans="2:23" s="7" customFormat="1" ht="21" x14ac:dyDescent="0.4">
      <c r="B222" s="19">
        <v>215</v>
      </c>
      <c r="C222" s="19" t="s">
        <v>270</v>
      </c>
      <c r="D222" s="20">
        <f>VLOOKUP($C222, Date, MATCH(Source!D$7, Date!$A$1:$F$1, 0), FALSE)</f>
        <v>45238</v>
      </c>
      <c r="E222" s="40">
        <v>45238</v>
      </c>
      <c r="F222" s="22">
        <f>VLOOKUP($C222, Date, MATCH(Source!F$7, Date!$A$1:$F$1, 0), FALSE)</f>
        <v>9.6736111111111107</v>
      </c>
      <c r="G222" s="19">
        <f>VLOOKUP(Table3[[#This Row],[Accident ID]],Date!$A$2:$I$2001,MATCH(Table3[[#Headers],[Hour]],Date!$A$1:$I$1,0),0)</f>
        <v>16</v>
      </c>
      <c r="H222" s="44" t="str">
        <f>IF(AND(Table3[[#This Row],[Hour]]&gt;=7, Table3[[#This Row],[Hour]]&lt;=10), "Peak", IF(AND(Table3[[#This Row],[Hour]]&gt;=16, Table3[[#This Row],[Hour]]&lt;=19), "Peak", "Off-Peak"))</f>
        <v>Peak</v>
      </c>
      <c r="I222" s="19" t="str">
        <f>VLOOKUP($C222,location,MATCH(Source!I$7,Location!$A$1:$D$1,0),0)</f>
        <v>Bangalore</v>
      </c>
      <c r="J222" s="19" t="str">
        <f>VLOOKUP($C222,location,MATCH(Source!J$7,Location!$A$1:$D$1,0),0)</f>
        <v>Residential Area</v>
      </c>
      <c r="K222" s="19" t="str">
        <f>VLOOKUP($C222,location,MATCH(Source!K$7,Location!$A$1:$D$1,0),0)</f>
        <v>Foggy</v>
      </c>
      <c r="L222" s="20" t="str">
        <f>VLOOKUP($C222,vehicle,MATCH(L221,Vehicle!A215:E215,0),0)</f>
        <v>Auto</v>
      </c>
      <c r="M222" s="20" t="str">
        <f>VLOOKUP($C222,vehicle,MATCH(M$7,Vehicle!$A$1:$E$1,0),0)</f>
        <v>Pedestrian Crossing</v>
      </c>
      <c r="N222" s="20" t="str">
        <f>VLOOKUP($C222,vehicle,MATCH(N$7,Vehicle!$A$1:$E$1,0),0)</f>
        <v>Low</v>
      </c>
      <c r="O222" s="21">
        <f>VLOOKUP($C222,vehicle,MATCH(O$7,Vehicle!$A$1:$E$1,0),0)</f>
        <v>3</v>
      </c>
      <c r="P222" s="21">
        <f>VLOOKUP($C222,driver,MATCH(P$7,Driver!$A$1:$E$1,0),0)</f>
        <v>18</v>
      </c>
      <c r="Q222" s="21" t="str">
        <f>VLOOKUP($C222,driver,MATCH(Q$7,Driver!$A$1:$E$1,0),0)</f>
        <v>Expired</v>
      </c>
      <c r="R222" s="21">
        <f>VLOOKUP($C222,driver,MATCH(R$7,Driver!$A$1:$E$1,0),0)</f>
        <v>3</v>
      </c>
      <c r="S222" s="21" t="str">
        <f>VLOOKUP($C222,driver,MATCH(S$7,Driver!$A$1:$E$1,0),0)</f>
        <v>Fatal</v>
      </c>
      <c r="T222" s="21">
        <f>VLOOKUP($C222,Effects,MATCH(T$7, Effects!$A$1:$E$1, 0),0)</f>
        <v>49</v>
      </c>
      <c r="U222" s="22" t="str">
        <f>VLOOKUP($C222,Effects,MATCH(U$7, Effects!$A$1:$E$1, 0),0)</f>
        <v>No</v>
      </c>
      <c r="V222" s="22" t="str">
        <f>VLOOKUP($C222,Effects,MATCH(V$7, Effects!$A$1:$E$1, 0),0)</f>
        <v>No</v>
      </c>
      <c r="W222" s="22" t="str">
        <f>VLOOKUP($C222,Effects,MATCH(W$7, Effects!$A$1:$E$1, 0),0)</f>
        <v>None</v>
      </c>
    </row>
    <row r="223" spans="2:23" s="7" customFormat="1" ht="21" x14ac:dyDescent="0.4">
      <c r="B223" s="19">
        <v>216</v>
      </c>
      <c r="C223" s="19" t="s">
        <v>271</v>
      </c>
      <c r="D223" s="20">
        <f>VLOOKUP($C223, Date, MATCH(Source!D$7, Date!$A$1:$F$1, 0), FALSE)</f>
        <v>45555</v>
      </c>
      <c r="E223" s="40">
        <v>45555</v>
      </c>
      <c r="F223" s="22">
        <f>VLOOKUP($C223, Date, MATCH(Source!F$7, Date!$A$1:$F$1, 0), FALSE)</f>
        <v>9.7152777777777803</v>
      </c>
      <c r="G223" s="19">
        <f>VLOOKUP(Table3[[#This Row],[Accident ID]],Date!$A$2:$I$2001,MATCH(Table3[[#Headers],[Hour]],Date!$A$1:$I$1,0),0)</f>
        <v>17</v>
      </c>
      <c r="H223" s="44" t="str">
        <f>IF(AND(Table3[[#This Row],[Hour]]&gt;=7, Table3[[#This Row],[Hour]]&lt;=10), "Peak", IF(AND(Table3[[#This Row],[Hour]]&gt;=16, Table3[[#This Row],[Hour]]&lt;=19), "Peak", "Off-Peak"))</f>
        <v>Peak</v>
      </c>
      <c r="I223" s="19" t="str">
        <f>VLOOKUP($C223,location,MATCH(Source!I$7,Location!$A$1:$D$1,0),0)</f>
        <v>Mumbai</v>
      </c>
      <c r="J223" s="19" t="str">
        <f>VLOOKUP($C223,location,MATCH(Source!J$7,Location!$A$1:$D$1,0),0)</f>
        <v>Residential Area</v>
      </c>
      <c r="K223" s="19" t="str">
        <f>VLOOKUP($C223,location,MATCH(Source!K$7,Location!$A$1:$D$1,0),0)</f>
        <v>Rainy</v>
      </c>
      <c r="L223" s="20" t="str">
        <f>VLOOKUP($C223,vehicle,MATCH(L222,Vehicle!A216:E216,0),0)</f>
        <v>Truck</v>
      </c>
      <c r="M223" s="20" t="str">
        <f>VLOOKUP($C223,vehicle,MATCH(M$7,Vehicle!$A$1:$E$1,0),0)</f>
        <v>Brake Failure</v>
      </c>
      <c r="N223" s="20" t="str">
        <f>VLOOKUP($C223,vehicle,MATCH(N$7,Vehicle!$A$1:$E$1,0),0)</f>
        <v>Low</v>
      </c>
      <c r="O223" s="21">
        <f>VLOOKUP($C223,vehicle,MATCH(O$7,Vehicle!$A$1:$E$1,0),0)</f>
        <v>1</v>
      </c>
      <c r="P223" s="21">
        <f>VLOOKUP($C223,driver,MATCH(P$7,Driver!$A$1:$E$1,0),0)</f>
        <v>24</v>
      </c>
      <c r="Q223" s="21" t="str">
        <f>VLOOKUP($C223,driver,MATCH(Q$7,Driver!$A$1:$E$1,0),0)</f>
        <v>Suspended</v>
      </c>
      <c r="R223" s="21">
        <f>VLOOKUP($C223,driver,MATCH(R$7,Driver!$A$1:$E$1,0),0)</f>
        <v>6</v>
      </c>
      <c r="S223" s="21" t="str">
        <f>VLOOKUP($C223,driver,MATCH(S$7,Driver!$A$1:$E$1,0),0)</f>
        <v>Severe</v>
      </c>
      <c r="T223" s="21">
        <f>VLOOKUP($C223,Effects,MATCH(T$7, Effects!$A$1:$E$1, 0),0)</f>
        <v>31</v>
      </c>
      <c r="U223" s="22" t="str">
        <f>VLOOKUP($C223,Effects,MATCH(U$7, Effects!$A$1:$E$1, 0),0)</f>
        <v>No</v>
      </c>
      <c r="V223" s="22" t="str">
        <f>VLOOKUP($C223,Effects,MATCH(V$7, Effects!$A$1:$E$1, 0),0)</f>
        <v>Yes</v>
      </c>
      <c r="W223" s="22" t="str">
        <f>VLOOKUP($C223,Effects,MATCH(W$7, Effects!$A$1:$E$1, 0),0)</f>
        <v>None</v>
      </c>
    </row>
    <row r="224" spans="2:23" s="7" customFormat="1" ht="21" x14ac:dyDescent="0.4">
      <c r="B224" s="19">
        <v>217</v>
      </c>
      <c r="C224" s="19" t="s">
        <v>272</v>
      </c>
      <c r="D224" s="20">
        <f>VLOOKUP($C224, Date, MATCH(Source!D$7, Date!$A$1:$F$1, 0), FALSE)</f>
        <v>44121</v>
      </c>
      <c r="E224" s="40">
        <v>44121</v>
      </c>
      <c r="F224" s="22">
        <f>VLOOKUP($C224, Date, MATCH(Source!F$7, Date!$A$1:$F$1, 0), FALSE)</f>
        <v>9.7569444444444393</v>
      </c>
      <c r="G224" s="19">
        <f>VLOOKUP(Table3[[#This Row],[Accident ID]],Date!$A$2:$I$2001,MATCH(Table3[[#Headers],[Hour]],Date!$A$1:$I$1,0),0)</f>
        <v>18</v>
      </c>
      <c r="H224" s="44" t="str">
        <f>IF(AND(Table3[[#This Row],[Hour]]&gt;=7, Table3[[#This Row],[Hour]]&lt;=10), "Peak", IF(AND(Table3[[#This Row],[Hour]]&gt;=16, Table3[[#This Row],[Hour]]&lt;=19), "Peak", "Off-Peak"))</f>
        <v>Peak</v>
      </c>
      <c r="I224" s="19" t="str">
        <f>VLOOKUP($C224,location,MATCH(Source!I$7,Location!$A$1:$D$1,0),0)</f>
        <v>Chennai</v>
      </c>
      <c r="J224" s="19" t="str">
        <f>VLOOKUP($C224,location,MATCH(Source!J$7,Location!$A$1:$D$1,0),0)</f>
        <v>City Road</v>
      </c>
      <c r="K224" s="19" t="str">
        <f>VLOOKUP($C224,location,MATCH(Source!K$7,Location!$A$1:$D$1,0),0)</f>
        <v>Foggy</v>
      </c>
      <c r="L224" s="20" t="str">
        <f>VLOOKUP($C224,vehicle,MATCH(L223,Vehicle!A217:E217,0),0)</f>
        <v>Pedestrian</v>
      </c>
      <c r="M224" s="20" t="str">
        <f>VLOOKUP($C224,vehicle,MATCH(M$7,Vehicle!$A$1:$E$1,0),0)</f>
        <v>Reckless Driving</v>
      </c>
      <c r="N224" s="20" t="str">
        <f>VLOOKUP($C224,vehicle,MATCH(N$7,Vehicle!$A$1:$E$1,0),0)</f>
        <v>Low</v>
      </c>
      <c r="O224" s="21">
        <f>VLOOKUP($C224,vehicle,MATCH(O$7,Vehicle!$A$1:$E$1,0),0)</f>
        <v>3</v>
      </c>
      <c r="P224" s="21">
        <f>VLOOKUP($C224,driver,MATCH(P$7,Driver!$A$1:$E$1,0),0)</f>
        <v>55</v>
      </c>
      <c r="Q224" s="21" t="str">
        <f>VLOOKUP($C224,driver,MATCH(Q$7,Driver!$A$1:$E$1,0),0)</f>
        <v>Valid</v>
      </c>
      <c r="R224" s="21">
        <f>VLOOKUP($C224,driver,MATCH(R$7,Driver!$A$1:$E$1,0),0)</f>
        <v>2</v>
      </c>
      <c r="S224" s="21" t="str">
        <f>VLOOKUP($C224,driver,MATCH(S$7,Driver!$A$1:$E$1,0),0)</f>
        <v>Fatal</v>
      </c>
      <c r="T224" s="21">
        <f>VLOOKUP($C224,Effects,MATCH(T$7, Effects!$A$1:$E$1, 0),0)</f>
        <v>21</v>
      </c>
      <c r="U224" s="22" t="str">
        <f>VLOOKUP($C224,Effects,MATCH(U$7, Effects!$A$1:$E$1, 0),0)</f>
        <v>No</v>
      </c>
      <c r="V224" s="22" t="str">
        <f>VLOOKUP($C224,Effects,MATCH(V$7, Effects!$A$1:$E$1, 0),0)</f>
        <v>Yes</v>
      </c>
      <c r="W224" s="22" t="str">
        <f>VLOOKUP($C224,Effects,MATCH(W$7, Effects!$A$1:$E$1, 0),0)</f>
        <v>Arrest Made</v>
      </c>
    </row>
    <row r="225" spans="2:23" s="7" customFormat="1" ht="21" x14ac:dyDescent="0.4">
      <c r="B225" s="19">
        <v>218</v>
      </c>
      <c r="C225" s="19" t="s">
        <v>273</v>
      </c>
      <c r="D225" s="20">
        <f>VLOOKUP($C225, Date, MATCH(Source!D$7, Date!$A$1:$F$1, 0), FALSE)</f>
        <v>44938</v>
      </c>
      <c r="E225" s="40">
        <v>44938</v>
      </c>
      <c r="F225" s="22">
        <f>VLOOKUP($C225, Date, MATCH(Source!F$7, Date!$A$1:$F$1, 0), FALSE)</f>
        <v>9.7986111111111107</v>
      </c>
      <c r="G225" s="19">
        <f>VLOOKUP(Table3[[#This Row],[Accident ID]],Date!$A$2:$I$2001,MATCH(Table3[[#Headers],[Hour]],Date!$A$1:$I$1,0),0)</f>
        <v>19</v>
      </c>
      <c r="H225" s="44" t="str">
        <f>IF(AND(Table3[[#This Row],[Hour]]&gt;=7, Table3[[#This Row],[Hour]]&lt;=10), "Peak", IF(AND(Table3[[#This Row],[Hour]]&gt;=16, Table3[[#This Row],[Hour]]&lt;=19), "Peak", "Off-Peak"))</f>
        <v>Peak</v>
      </c>
      <c r="I225" s="19" t="str">
        <f>VLOOKUP($C225,location,MATCH(Source!I$7,Location!$A$1:$D$1,0),0)</f>
        <v>Mumbai</v>
      </c>
      <c r="J225" s="19" t="str">
        <f>VLOOKUP($C225,location,MATCH(Source!J$7,Location!$A$1:$D$1,0),0)</f>
        <v>Highway</v>
      </c>
      <c r="K225" s="19" t="str">
        <f>VLOOKUP($C225,location,MATCH(Source!K$7,Location!$A$1:$D$1,0),0)</f>
        <v>Snowy</v>
      </c>
      <c r="L225" s="20" t="str">
        <f>VLOOKUP($C225,vehicle,MATCH(L224,Vehicle!A218:E218,0),0)</f>
        <v>Bike</v>
      </c>
      <c r="M225" s="20" t="str">
        <f>VLOOKUP($C225,vehicle,MATCH(M$7,Vehicle!$A$1:$E$1,0),0)</f>
        <v>Weather Conditions</v>
      </c>
      <c r="N225" s="20" t="str">
        <f>VLOOKUP($C225,vehicle,MATCH(N$7,Vehicle!$A$1:$E$1,0),0)</f>
        <v>Low</v>
      </c>
      <c r="O225" s="21">
        <f>VLOOKUP($C225,vehicle,MATCH(O$7,Vehicle!$A$1:$E$1,0),0)</f>
        <v>2</v>
      </c>
      <c r="P225" s="21">
        <f>VLOOKUP($C225,driver,MATCH(P$7,Driver!$A$1:$E$1,0),0)</f>
        <v>66</v>
      </c>
      <c r="Q225" s="21" t="str">
        <f>VLOOKUP($C225,driver,MATCH(Q$7,Driver!$A$1:$E$1,0),0)</f>
        <v>Expired</v>
      </c>
      <c r="R225" s="21">
        <f>VLOOKUP($C225,driver,MATCH(R$7,Driver!$A$1:$E$1,0),0)</f>
        <v>2</v>
      </c>
      <c r="S225" s="21" t="str">
        <f>VLOOKUP($C225,driver,MATCH(S$7,Driver!$A$1:$E$1,0),0)</f>
        <v>Fatal</v>
      </c>
      <c r="T225" s="21">
        <f>VLOOKUP($C225,Effects,MATCH(T$7, Effects!$A$1:$E$1, 0),0)</f>
        <v>33</v>
      </c>
      <c r="U225" s="22" t="str">
        <f>VLOOKUP($C225,Effects,MATCH(U$7, Effects!$A$1:$E$1, 0),0)</f>
        <v>Yes</v>
      </c>
      <c r="V225" s="22" t="str">
        <f>VLOOKUP($C225,Effects,MATCH(V$7, Effects!$A$1:$E$1, 0),0)</f>
        <v>No</v>
      </c>
      <c r="W225" s="22" t="str">
        <f>VLOOKUP($C225,Effects,MATCH(W$7, Effects!$A$1:$E$1, 0),0)</f>
        <v>Fine Issued</v>
      </c>
    </row>
    <row r="226" spans="2:23" s="7" customFormat="1" ht="21" x14ac:dyDescent="0.4">
      <c r="B226" s="19">
        <v>219</v>
      </c>
      <c r="C226" s="19" t="s">
        <v>274</v>
      </c>
      <c r="D226" s="20">
        <f>VLOOKUP($C226, Date, MATCH(Source!D$7, Date!$A$1:$F$1, 0), FALSE)</f>
        <v>43835</v>
      </c>
      <c r="E226" s="40">
        <v>43835</v>
      </c>
      <c r="F226" s="22">
        <f>VLOOKUP($C226, Date, MATCH(Source!F$7, Date!$A$1:$F$1, 0), FALSE)</f>
        <v>9.8402777777777803</v>
      </c>
      <c r="G226" s="19">
        <f>VLOOKUP(Table3[[#This Row],[Accident ID]],Date!$A$2:$I$2001,MATCH(Table3[[#Headers],[Hour]],Date!$A$1:$I$1,0),0)</f>
        <v>20</v>
      </c>
      <c r="H226" s="44" t="str">
        <f>IF(AND(Table3[[#This Row],[Hour]]&gt;=7, Table3[[#This Row],[Hour]]&lt;=10), "Peak", IF(AND(Table3[[#This Row],[Hour]]&gt;=16, Table3[[#This Row],[Hour]]&lt;=19), "Peak", "Off-Peak"))</f>
        <v>Off-Peak</v>
      </c>
      <c r="I226" s="19" t="str">
        <f>VLOOKUP($C226,location,MATCH(Source!I$7,Location!$A$1:$D$1,0),0)</f>
        <v>Hyderabad</v>
      </c>
      <c r="J226" s="19" t="str">
        <f>VLOOKUP($C226,location,MATCH(Source!J$7,Location!$A$1:$D$1,0),0)</f>
        <v>City Road</v>
      </c>
      <c r="K226" s="19" t="str">
        <f>VLOOKUP($C226,location,MATCH(Source!K$7,Location!$A$1:$D$1,0),0)</f>
        <v>Snowy</v>
      </c>
      <c r="L226" s="20" t="str">
        <f>VLOOKUP($C226,vehicle,MATCH(L225,Vehicle!A219:E219,0),0)</f>
        <v>Auto</v>
      </c>
      <c r="M226" s="20" t="str">
        <f>VLOOKUP($C226,vehicle,MATCH(M$7,Vehicle!$A$1:$E$1,0),0)</f>
        <v>Drunk Driving</v>
      </c>
      <c r="N226" s="20" t="str">
        <f>VLOOKUP($C226,vehicle,MATCH(N$7,Vehicle!$A$1:$E$1,0),0)</f>
        <v>High</v>
      </c>
      <c r="O226" s="21">
        <f>VLOOKUP($C226,vehicle,MATCH(O$7,Vehicle!$A$1:$E$1,0),0)</f>
        <v>2</v>
      </c>
      <c r="P226" s="21">
        <f>VLOOKUP($C226,driver,MATCH(P$7,Driver!$A$1:$E$1,0),0)</f>
        <v>33</v>
      </c>
      <c r="Q226" s="21" t="str">
        <f>VLOOKUP($C226,driver,MATCH(Q$7,Driver!$A$1:$E$1,0),0)</f>
        <v>Valid</v>
      </c>
      <c r="R226" s="21">
        <f>VLOOKUP($C226,driver,MATCH(R$7,Driver!$A$1:$E$1,0),0)</f>
        <v>8</v>
      </c>
      <c r="S226" s="21" t="str">
        <f>VLOOKUP($C226,driver,MATCH(S$7,Driver!$A$1:$E$1,0),0)</f>
        <v>Minor</v>
      </c>
      <c r="T226" s="21">
        <f>VLOOKUP($C226,Effects,MATCH(T$7, Effects!$A$1:$E$1, 0),0)</f>
        <v>33</v>
      </c>
      <c r="U226" s="22" t="str">
        <f>VLOOKUP($C226,Effects,MATCH(U$7, Effects!$A$1:$E$1, 0),0)</f>
        <v>No</v>
      </c>
      <c r="V226" s="22" t="str">
        <f>VLOOKUP($C226,Effects,MATCH(V$7, Effects!$A$1:$E$1, 0),0)</f>
        <v>Yes</v>
      </c>
      <c r="W226" s="22" t="str">
        <f>VLOOKUP($C226,Effects,MATCH(W$7, Effects!$A$1:$E$1, 0),0)</f>
        <v>Arrest Made</v>
      </c>
    </row>
    <row r="227" spans="2:23" s="7" customFormat="1" ht="21" x14ac:dyDescent="0.4">
      <c r="B227" s="19">
        <v>220</v>
      </c>
      <c r="C227" s="19" t="s">
        <v>275</v>
      </c>
      <c r="D227" s="20">
        <f>VLOOKUP($C227, Date, MATCH(Source!D$7, Date!$A$1:$F$1, 0), FALSE)</f>
        <v>43979</v>
      </c>
      <c r="E227" s="40">
        <v>43979</v>
      </c>
      <c r="F227" s="22">
        <f>VLOOKUP($C227, Date, MATCH(Source!F$7, Date!$A$1:$F$1, 0), FALSE)</f>
        <v>9.8819444444444393</v>
      </c>
      <c r="G227" s="19">
        <f>VLOOKUP(Table3[[#This Row],[Accident ID]],Date!$A$2:$I$2001,MATCH(Table3[[#Headers],[Hour]],Date!$A$1:$I$1,0),0)</f>
        <v>21</v>
      </c>
      <c r="H227" s="44" t="str">
        <f>IF(AND(Table3[[#This Row],[Hour]]&gt;=7, Table3[[#This Row],[Hour]]&lt;=10), "Peak", IF(AND(Table3[[#This Row],[Hour]]&gt;=16, Table3[[#This Row],[Hour]]&lt;=19), "Peak", "Off-Peak"))</f>
        <v>Off-Peak</v>
      </c>
      <c r="I227" s="19" t="str">
        <f>VLOOKUP($C227,location,MATCH(Source!I$7,Location!$A$1:$D$1,0),0)</f>
        <v>Delhi</v>
      </c>
      <c r="J227" s="19" t="str">
        <f>VLOOKUP($C227,location,MATCH(Source!J$7,Location!$A$1:$D$1,0),0)</f>
        <v>City Road</v>
      </c>
      <c r="K227" s="19" t="str">
        <f>VLOOKUP($C227,location,MATCH(Source!K$7,Location!$A$1:$D$1,0),0)</f>
        <v>Windy</v>
      </c>
      <c r="L227" s="20" t="str">
        <f>VLOOKUP($C227,vehicle,MATCH(L226,Vehicle!A220:E220,0),0)</f>
        <v>Pedestrian</v>
      </c>
      <c r="M227" s="20" t="str">
        <f>VLOOKUP($C227,vehicle,MATCH(M$7,Vehicle!$A$1:$E$1,0),0)</f>
        <v>Brake Failure</v>
      </c>
      <c r="N227" s="20" t="str">
        <f>VLOOKUP($C227,vehicle,MATCH(N$7,Vehicle!$A$1:$E$1,0),0)</f>
        <v>Low</v>
      </c>
      <c r="O227" s="21">
        <f>VLOOKUP($C227,vehicle,MATCH(O$7,Vehicle!$A$1:$E$1,0),0)</f>
        <v>2</v>
      </c>
      <c r="P227" s="21">
        <f>VLOOKUP($C227,driver,MATCH(P$7,Driver!$A$1:$E$1,0),0)</f>
        <v>65</v>
      </c>
      <c r="Q227" s="21" t="str">
        <f>VLOOKUP($C227,driver,MATCH(Q$7,Driver!$A$1:$E$1,0),0)</f>
        <v>Expired</v>
      </c>
      <c r="R227" s="21">
        <f>VLOOKUP($C227,driver,MATCH(R$7,Driver!$A$1:$E$1,0),0)</f>
        <v>9</v>
      </c>
      <c r="S227" s="21" t="str">
        <f>VLOOKUP($C227,driver,MATCH(S$7,Driver!$A$1:$E$1,0),0)</f>
        <v>Minor</v>
      </c>
      <c r="T227" s="21">
        <f>VLOOKUP($C227,Effects,MATCH(T$7, Effects!$A$1:$E$1, 0),0)</f>
        <v>50</v>
      </c>
      <c r="U227" s="22" t="str">
        <f>VLOOKUP($C227,Effects,MATCH(U$7, Effects!$A$1:$E$1, 0),0)</f>
        <v>Yes</v>
      </c>
      <c r="V227" s="22" t="str">
        <f>VLOOKUP($C227,Effects,MATCH(V$7, Effects!$A$1:$E$1, 0),0)</f>
        <v>No</v>
      </c>
      <c r="W227" s="22" t="str">
        <f>VLOOKUP($C227,Effects,MATCH(W$7, Effects!$A$1:$E$1, 0),0)</f>
        <v>Fine Issued</v>
      </c>
    </row>
    <row r="228" spans="2:23" s="7" customFormat="1" ht="21" x14ac:dyDescent="0.4">
      <c r="B228" s="19">
        <v>221</v>
      </c>
      <c r="C228" s="19" t="s">
        <v>276</v>
      </c>
      <c r="D228" s="20">
        <f>VLOOKUP($C228, Date, MATCH(Source!D$7, Date!$A$1:$F$1, 0), FALSE)</f>
        <v>45373</v>
      </c>
      <c r="E228" s="40">
        <v>45373</v>
      </c>
      <c r="F228" s="22">
        <f>VLOOKUP($C228, Date, MATCH(Source!F$7, Date!$A$1:$F$1, 0), FALSE)</f>
        <v>9.9236111111111107</v>
      </c>
      <c r="G228" s="19">
        <f>VLOOKUP(Table3[[#This Row],[Accident ID]],Date!$A$2:$I$2001,MATCH(Table3[[#Headers],[Hour]],Date!$A$1:$I$1,0),0)</f>
        <v>22</v>
      </c>
      <c r="H228" s="44" t="str">
        <f>IF(AND(Table3[[#This Row],[Hour]]&gt;=7, Table3[[#This Row],[Hour]]&lt;=10), "Peak", IF(AND(Table3[[#This Row],[Hour]]&gt;=16, Table3[[#This Row],[Hour]]&lt;=19), "Peak", "Off-Peak"))</f>
        <v>Off-Peak</v>
      </c>
      <c r="I228" s="19" t="str">
        <f>VLOOKUP($C228,location,MATCH(Source!I$7,Location!$A$1:$D$1,0),0)</f>
        <v>Delhi</v>
      </c>
      <c r="J228" s="19" t="str">
        <f>VLOOKUP($C228,location,MATCH(Source!J$7,Location!$A$1:$D$1,0),0)</f>
        <v>Residential Area</v>
      </c>
      <c r="K228" s="19" t="str">
        <f>VLOOKUP($C228,location,MATCH(Source!K$7,Location!$A$1:$D$1,0),0)</f>
        <v>Windy</v>
      </c>
      <c r="L228" s="20" t="str">
        <f>VLOOKUP($C228,vehicle,MATCH(L227,Vehicle!A221:E221,0),0)</f>
        <v>Truck</v>
      </c>
      <c r="M228" s="20" t="str">
        <f>VLOOKUP($C228,vehicle,MATCH(M$7,Vehicle!$A$1:$E$1,0),0)</f>
        <v>Reckless Driving</v>
      </c>
      <c r="N228" s="20" t="str">
        <f>VLOOKUP($C228,vehicle,MATCH(N$7,Vehicle!$A$1:$E$1,0),0)</f>
        <v>High</v>
      </c>
      <c r="O228" s="21">
        <f>VLOOKUP($C228,vehicle,MATCH(O$7,Vehicle!$A$1:$E$1,0),0)</f>
        <v>2</v>
      </c>
      <c r="P228" s="21">
        <f>VLOOKUP($C228,driver,MATCH(P$7,Driver!$A$1:$E$1,0),0)</f>
        <v>43</v>
      </c>
      <c r="Q228" s="21" t="str">
        <f>VLOOKUP($C228,driver,MATCH(Q$7,Driver!$A$1:$E$1,0),0)</f>
        <v>Expired</v>
      </c>
      <c r="R228" s="21">
        <f>VLOOKUP($C228,driver,MATCH(R$7,Driver!$A$1:$E$1,0),0)</f>
        <v>5</v>
      </c>
      <c r="S228" s="21" t="str">
        <f>VLOOKUP($C228,driver,MATCH(S$7,Driver!$A$1:$E$1,0),0)</f>
        <v>Fatal</v>
      </c>
      <c r="T228" s="21">
        <f>VLOOKUP($C228,Effects,MATCH(T$7, Effects!$A$1:$E$1, 0),0)</f>
        <v>55</v>
      </c>
      <c r="U228" s="22" t="str">
        <f>VLOOKUP($C228,Effects,MATCH(U$7, Effects!$A$1:$E$1, 0),0)</f>
        <v>Yes</v>
      </c>
      <c r="V228" s="22" t="str">
        <f>VLOOKUP($C228,Effects,MATCH(V$7, Effects!$A$1:$E$1, 0),0)</f>
        <v>Yes</v>
      </c>
      <c r="W228" s="22" t="str">
        <f>VLOOKUP($C228,Effects,MATCH(W$7, Effects!$A$1:$E$1, 0),0)</f>
        <v>None</v>
      </c>
    </row>
    <row r="229" spans="2:23" s="7" customFormat="1" ht="21" x14ac:dyDescent="0.4">
      <c r="B229" s="19">
        <v>222</v>
      </c>
      <c r="C229" s="19" t="s">
        <v>277</v>
      </c>
      <c r="D229" s="20">
        <f>VLOOKUP($C229, Date, MATCH(Source!D$7, Date!$A$1:$F$1, 0), FALSE)</f>
        <v>45355</v>
      </c>
      <c r="E229" s="40">
        <v>45355</v>
      </c>
      <c r="F229" s="22">
        <f>VLOOKUP($C229, Date, MATCH(Source!F$7, Date!$A$1:$F$1, 0), FALSE)</f>
        <v>9.9652777777777803</v>
      </c>
      <c r="G229" s="19">
        <f>VLOOKUP(Table3[[#This Row],[Accident ID]],Date!$A$2:$I$2001,MATCH(Table3[[#Headers],[Hour]],Date!$A$1:$I$1,0),0)</f>
        <v>23</v>
      </c>
      <c r="H229" s="44" t="str">
        <f>IF(AND(Table3[[#This Row],[Hour]]&gt;=7, Table3[[#This Row],[Hour]]&lt;=10), "Peak", IF(AND(Table3[[#This Row],[Hour]]&gt;=16, Table3[[#This Row],[Hour]]&lt;=19), "Peak", "Off-Peak"))</f>
        <v>Off-Peak</v>
      </c>
      <c r="I229" s="19" t="str">
        <f>VLOOKUP($C229,location,MATCH(Source!I$7,Location!$A$1:$D$1,0),0)</f>
        <v>Kolkata</v>
      </c>
      <c r="J229" s="19" t="str">
        <f>VLOOKUP($C229,location,MATCH(Source!J$7,Location!$A$1:$D$1,0),0)</f>
        <v>Expressway</v>
      </c>
      <c r="K229" s="19" t="str">
        <f>VLOOKUP($C229,location,MATCH(Source!K$7,Location!$A$1:$D$1,0),0)</f>
        <v>Clear</v>
      </c>
      <c r="L229" s="20" t="str">
        <f>VLOOKUP($C229,vehicle,MATCH(L228,Vehicle!A222:E222,0),0)</f>
        <v>Bicycle</v>
      </c>
      <c r="M229" s="20" t="str">
        <f>VLOOKUP($C229,vehicle,MATCH(M$7,Vehicle!$A$1:$E$1,0),0)</f>
        <v>Reckless Driving</v>
      </c>
      <c r="N229" s="20" t="str">
        <f>VLOOKUP($C229,vehicle,MATCH(N$7,Vehicle!$A$1:$E$1,0),0)</f>
        <v>Medium</v>
      </c>
      <c r="O229" s="21">
        <f>VLOOKUP($C229,vehicle,MATCH(O$7,Vehicle!$A$1:$E$1,0),0)</f>
        <v>3</v>
      </c>
      <c r="P229" s="21">
        <f>VLOOKUP($C229,driver,MATCH(P$7,Driver!$A$1:$E$1,0),0)</f>
        <v>63</v>
      </c>
      <c r="Q229" s="21" t="str">
        <f>VLOOKUP($C229,driver,MATCH(Q$7,Driver!$A$1:$E$1,0),0)</f>
        <v>Valid</v>
      </c>
      <c r="R229" s="21">
        <f>VLOOKUP($C229,driver,MATCH(R$7,Driver!$A$1:$E$1,0),0)</f>
        <v>7</v>
      </c>
      <c r="S229" s="21" t="str">
        <f>VLOOKUP($C229,driver,MATCH(S$7,Driver!$A$1:$E$1,0),0)</f>
        <v>Moderate</v>
      </c>
      <c r="T229" s="21">
        <f>VLOOKUP($C229,Effects,MATCH(T$7, Effects!$A$1:$E$1, 0),0)</f>
        <v>8</v>
      </c>
      <c r="U229" s="22" t="str">
        <f>VLOOKUP($C229,Effects,MATCH(U$7, Effects!$A$1:$E$1, 0),0)</f>
        <v>Yes</v>
      </c>
      <c r="V229" s="22" t="str">
        <f>VLOOKUP($C229,Effects,MATCH(V$7, Effects!$A$1:$E$1, 0),0)</f>
        <v>Yes</v>
      </c>
      <c r="W229" s="22" t="str">
        <f>VLOOKUP($C229,Effects,MATCH(W$7, Effects!$A$1:$E$1, 0),0)</f>
        <v>None</v>
      </c>
    </row>
    <row r="230" spans="2:23" s="7" customFormat="1" ht="21" x14ac:dyDescent="0.4">
      <c r="B230" s="19">
        <v>223</v>
      </c>
      <c r="C230" s="19" t="s">
        <v>278</v>
      </c>
      <c r="D230" s="20">
        <f>VLOOKUP($C230, Date, MATCH(Source!D$7, Date!$A$1:$F$1, 0), FALSE)</f>
        <v>44959</v>
      </c>
      <c r="E230" s="40">
        <v>44959</v>
      </c>
      <c r="F230" s="22">
        <f>VLOOKUP($C230, Date, MATCH(Source!F$7, Date!$A$1:$F$1, 0), FALSE)</f>
        <v>10.0069444444444</v>
      </c>
      <c r="G230" s="19">
        <f>VLOOKUP(Table3[[#This Row],[Accident ID]],Date!$A$2:$I$2001,MATCH(Table3[[#Headers],[Hour]],Date!$A$1:$I$1,0),0)</f>
        <v>0</v>
      </c>
      <c r="H230" s="44" t="str">
        <f>IF(AND(Table3[[#This Row],[Hour]]&gt;=7, Table3[[#This Row],[Hour]]&lt;=10), "Peak", IF(AND(Table3[[#This Row],[Hour]]&gt;=16, Table3[[#This Row],[Hour]]&lt;=19), "Peak", "Off-Peak"))</f>
        <v>Off-Peak</v>
      </c>
      <c r="I230" s="19" t="str">
        <f>VLOOKUP($C230,location,MATCH(Source!I$7,Location!$A$1:$D$1,0),0)</f>
        <v>Chennai</v>
      </c>
      <c r="J230" s="19" t="str">
        <f>VLOOKUP($C230,location,MATCH(Source!J$7,Location!$A$1:$D$1,0),0)</f>
        <v>Highway</v>
      </c>
      <c r="K230" s="19" t="str">
        <f>VLOOKUP($C230,location,MATCH(Source!K$7,Location!$A$1:$D$1,0),0)</f>
        <v>Clear</v>
      </c>
      <c r="L230" s="20" t="str">
        <f>VLOOKUP($C230,vehicle,MATCH(L229,Vehicle!A223:E223,0),0)</f>
        <v>Auto</v>
      </c>
      <c r="M230" s="20" t="str">
        <f>VLOOKUP($C230,vehicle,MATCH(M$7,Vehicle!$A$1:$E$1,0),0)</f>
        <v>Signal Violation</v>
      </c>
      <c r="N230" s="20" t="str">
        <f>VLOOKUP($C230,vehicle,MATCH(N$7,Vehicle!$A$1:$E$1,0),0)</f>
        <v>High</v>
      </c>
      <c r="O230" s="21">
        <f>VLOOKUP($C230,vehicle,MATCH(O$7,Vehicle!$A$1:$E$1,0),0)</f>
        <v>4</v>
      </c>
      <c r="P230" s="21">
        <f>VLOOKUP($C230,driver,MATCH(P$7,Driver!$A$1:$E$1,0),0)</f>
        <v>56</v>
      </c>
      <c r="Q230" s="21" t="str">
        <f>VLOOKUP($C230,driver,MATCH(Q$7,Driver!$A$1:$E$1,0),0)</f>
        <v>Expired</v>
      </c>
      <c r="R230" s="21">
        <f>VLOOKUP($C230,driver,MATCH(R$7,Driver!$A$1:$E$1,0),0)</f>
        <v>2</v>
      </c>
      <c r="S230" s="21" t="str">
        <f>VLOOKUP($C230,driver,MATCH(S$7,Driver!$A$1:$E$1,0),0)</f>
        <v>Moderate</v>
      </c>
      <c r="T230" s="21">
        <f>VLOOKUP($C230,Effects,MATCH(T$7, Effects!$A$1:$E$1, 0),0)</f>
        <v>56</v>
      </c>
      <c r="U230" s="22" t="str">
        <f>VLOOKUP($C230,Effects,MATCH(U$7, Effects!$A$1:$E$1, 0),0)</f>
        <v>No</v>
      </c>
      <c r="V230" s="22" t="str">
        <f>VLOOKUP($C230,Effects,MATCH(V$7, Effects!$A$1:$E$1, 0),0)</f>
        <v>No</v>
      </c>
      <c r="W230" s="22" t="str">
        <f>VLOOKUP($C230,Effects,MATCH(W$7, Effects!$A$1:$E$1, 0),0)</f>
        <v>Arrest Made</v>
      </c>
    </row>
    <row r="231" spans="2:23" s="7" customFormat="1" ht="21" x14ac:dyDescent="0.4">
      <c r="B231" s="19">
        <v>224</v>
      </c>
      <c r="C231" s="23" t="s">
        <v>279</v>
      </c>
      <c r="D231" s="20">
        <f>VLOOKUP($C231, Date, MATCH(Source!D$7, Date!$A$1:$F$1, 0), FALSE)</f>
        <v>44656</v>
      </c>
      <c r="E231" s="40">
        <v>44656</v>
      </c>
      <c r="F231" s="22">
        <f>VLOOKUP($C231, Date, MATCH(Source!F$7, Date!$A$1:$F$1, 0), FALSE)</f>
        <v>10.0486111111111</v>
      </c>
      <c r="G231" s="19">
        <f>VLOOKUP(Table3[[#This Row],[Accident ID]],Date!$A$2:$I$2001,MATCH(Table3[[#Headers],[Hour]],Date!$A$1:$I$1,0),0)</f>
        <v>1</v>
      </c>
      <c r="H231" s="44" t="str">
        <f>IF(AND(Table3[[#This Row],[Hour]]&gt;=7, Table3[[#This Row],[Hour]]&lt;=10), "Peak", IF(AND(Table3[[#This Row],[Hour]]&gt;=16, Table3[[#This Row],[Hour]]&lt;=19), "Peak", "Off-Peak"))</f>
        <v>Off-Peak</v>
      </c>
      <c r="I231" s="19" t="str">
        <f>VLOOKUP($C231,location,MATCH(Source!I$7,Location!$A$1:$D$1,0),0)</f>
        <v>Kolkata</v>
      </c>
      <c r="J231" s="19" t="str">
        <f>VLOOKUP($C231,location,MATCH(Source!J$7,Location!$A$1:$D$1,0),0)</f>
        <v>City Road</v>
      </c>
      <c r="K231" s="19" t="str">
        <f>VLOOKUP($C231,location,MATCH(Source!K$7,Location!$A$1:$D$1,0),0)</f>
        <v>Rainy</v>
      </c>
      <c r="L231" s="20" t="str">
        <f>VLOOKUP($C231,vehicle,MATCH(L230,Vehicle!A224:E224,0),0)</f>
        <v>Truck</v>
      </c>
      <c r="M231" s="20" t="str">
        <f>VLOOKUP($C231,vehicle,MATCH(M$7,Vehicle!$A$1:$E$1,0),0)</f>
        <v>Drunk Driving</v>
      </c>
      <c r="N231" s="20" t="str">
        <f>VLOOKUP($C231,vehicle,MATCH(N$7,Vehicle!$A$1:$E$1,0),0)</f>
        <v>Low</v>
      </c>
      <c r="O231" s="21">
        <f>VLOOKUP($C231,vehicle,MATCH(O$7,Vehicle!$A$1:$E$1,0),0)</f>
        <v>4</v>
      </c>
      <c r="P231" s="21">
        <f>VLOOKUP($C231,driver,MATCH(P$7,Driver!$A$1:$E$1,0),0)</f>
        <v>63</v>
      </c>
      <c r="Q231" s="21" t="str">
        <f>VLOOKUP($C231,driver,MATCH(Q$7,Driver!$A$1:$E$1,0),0)</f>
        <v>Valid</v>
      </c>
      <c r="R231" s="21">
        <f>VLOOKUP($C231,driver,MATCH(R$7,Driver!$A$1:$E$1,0),0)</f>
        <v>5</v>
      </c>
      <c r="S231" s="21" t="str">
        <f>VLOOKUP($C231,driver,MATCH(S$7,Driver!$A$1:$E$1,0),0)</f>
        <v>Fatal</v>
      </c>
      <c r="T231" s="21">
        <f>VLOOKUP($C231,Effects,MATCH(T$7, Effects!$A$1:$E$1, 0),0)</f>
        <v>7</v>
      </c>
      <c r="U231" s="22" t="str">
        <f>VLOOKUP($C231,Effects,MATCH(U$7, Effects!$A$1:$E$1, 0),0)</f>
        <v>No</v>
      </c>
      <c r="V231" s="22" t="str">
        <f>VLOOKUP($C231,Effects,MATCH(V$7, Effects!$A$1:$E$1, 0),0)</f>
        <v>No</v>
      </c>
      <c r="W231" s="22" t="str">
        <f>VLOOKUP($C231,Effects,MATCH(W$7, Effects!$A$1:$E$1, 0),0)</f>
        <v>Arrest Made</v>
      </c>
    </row>
    <row r="232" spans="2:23" s="7" customFormat="1" ht="21" x14ac:dyDescent="0.4">
      <c r="B232" s="19">
        <v>225</v>
      </c>
      <c r="C232" s="19" t="s">
        <v>280</v>
      </c>
      <c r="D232" s="20">
        <f>VLOOKUP($C232, Date, MATCH(Source!D$7, Date!$A$1:$F$1, 0), FALSE)</f>
        <v>44756</v>
      </c>
      <c r="E232" s="40">
        <v>44756</v>
      </c>
      <c r="F232" s="22">
        <f>VLOOKUP($C232, Date, MATCH(Source!F$7, Date!$A$1:$F$1, 0), FALSE)</f>
        <v>10.0902777777778</v>
      </c>
      <c r="G232" s="19">
        <f>VLOOKUP(Table3[[#This Row],[Accident ID]],Date!$A$2:$I$2001,MATCH(Table3[[#Headers],[Hour]],Date!$A$1:$I$1,0),0)</f>
        <v>2</v>
      </c>
      <c r="H232" s="44" t="str">
        <f>IF(AND(Table3[[#This Row],[Hour]]&gt;=7, Table3[[#This Row],[Hour]]&lt;=10), "Peak", IF(AND(Table3[[#This Row],[Hour]]&gt;=16, Table3[[#This Row],[Hour]]&lt;=19), "Peak", "Off-Peak"))</f>
        <v>Off-Peak</v>
      </c>
      <c r="I232" s="19" t="str">
        <f>VLOOKUP($C232,location,MATCH(Source!I$7,Location!$A$1:$D$1,0),0)</f>
        <v>Kolkata</v>
      </c>
      <c r="J232" s="19" t="str">
        <f>VLOOKUP($C232,location,MATCH(Source!J$7,Location!$A$1:$D$1,0),0)</f>
        <v>Highway</v>
      </c>
      <c r="K232" s="19" t="str">
        <f>VLOOKUP($C232,location,MATCH(Source!K$7,Location!$A$1:$D$1,0),0)</f>
        <v>Snowy</v>
      </c>
      <c r="L232" s="20" t="str">
        <f>VLOOKUP($C232,vehicle,MATCH(L231,Vehicle!A225:E225,0),0)</f>
        <v>Car</v>
      </c>
      <c r="M232" s="20" t="str">
        <f>VLOOKUP($C232,vehicle,MATCH(M$7,Vehicle!$A$1:$E$1,0),0)</f>
        <v>Brake Failure</v>
      </c>
      <c r="N232" s="20" t="str">
        <f>VLOOKUP($C232,vehicle,MATCH(N$7,Vehicle!$A$1:$E$1,0),0)</f>
        <v>Medium</v>
      </c>
      <c r="O232" s="21">
        <f>VLOOKUP($C232,vehicle,MATCH(O$7,Vehicle!$A$1:$E$1,0),0)</f>
        <v>1</v>
      </c>
      <c r="P232" s="21">
        <f>VLOOKUP($C232,driver,MATCH(P$7,Driver!$A$1:$E$1,0),0)</f>
        <v>67</v>
      </c>
      <c r="Q232" s="21" t="str">
        <f>VLOOKUP($C232,driver,MATCH(Q$7,Driver!$A$1:$E$1,0),0)</f>
        <v>Valid</v>
      </c>
      <c r="R232" s="21">
        <f>VLOOKUP($C232,driver,MATCH(R$7,Driver!$A$1:$E$1,0),0)</f>
        <v>5</v>
      </c>
      <c r="S232" s="21" t="str">
        <f>VLOOKUP($C232,driver,MATCH(S$7,Driver!$A$1:$E$1,0),0)</f>
        <v>Minor</v>
      </c>
      <c r="T232" s="21">
        <f>VLOOKUP($C232,Effects,MATCH(T$7, Effects!$A$1:$E$1, 0),0)</f>
        <v>28</v>
      </c>
      <c r="U232" s="22" t="str">
        <f>VLOOKUP($C232,Effects,MATCH(U$7, Effects!$A$1:$E$1, 0),0)</f>
        <v>Yes</v>
      </c>
      <c r="V232" s="22" t="str">
        <f>VLOOKUP($C232,Effects,MATCH(V$7, Effects!$A$1:$E$1, 0),0)</f>
        <v>No</v>
      </c>
      <c r="W232" s="22" t="str">
        <f>VLOOKUP($C232,Effects,MATCH(W$7, Effects!$A$1:$E$1, 0),0)</f>
        <v>None</v>
      </c>
    </row>
    <row r="233" spans="2:23" s="7" customFormat="1" ht="21" x14ac:dyDescent="0.4">
      <c r="B233" s="19">
        <v>226</v>
      </c>
      <c r="C233" s="19" t="s">
        <v>281</v>
      </c>
      <c r="D233" s="20">
        <f>VLOOKUP($C233, Date, MATCH(Source!D$7, Date!$A$1:$F$1, 0), FALSE)</f>
        <v>44361</v>
      </c>
      <c r="E233" s="40">
        <v>44361</v>
      </c>
      <c r="F233" s="22">
        <f>VLOOKUP($C233, Date, MATCH(Source!F$7, Date!$A$1:$F$1, 0), FALSE)</f>
        <v>10.1319444444444</v>
      </c>
      <c r="G233" s="19">
        <f>VLOOKUP(Table3[[#This Row],[Accident ID]],Date!$A$2:$I$2001,MATCH(Table3[[#Headers],[Hour]],Date!$A$1:$I$1,0),0)</f>
        <v>3</v>
      </c>
      <c r="H233" s="44" t="str">
        <f>IF(AND(Table3[[#This Row],[Hour]]&gt;=7, Table3[[#This Row],[Hour]]&lt;=10), "Peak", IF(AND(Table3[[#This Row],[Hour]]&gt;=16, Table3[[#This Row],[Hour]]&lt;=19), "Peak", "Off-Peak"))</f>
        <v>Off-Peak</v>
      </c>
      <c r="I233" s="19" t="str">
        <f>VLOOKUP($C233,location,MATCH(Source!I$7,Location!$A$1:$D$1,0),0)</f>
        <v>Chennai</v>
      </c>
      <c r="J233" s="19" t="str">
        <f>VLOOKUP($C233,location,MATCH(Source!J$7,Location!$A$1:$D$1,0),0)</f>
        <v>Highway</v>
      </c>
      <c r="K233" s="19" t="str">
        <f>VLOOKUP($C233,location,MATCH(Source!K$7,Location!$A$1:$D$1,0),0)</f>
        <v>Foggy</v>
      </c>
      <c r="L233" s="20" t="str">
        <f>VLOOKUP($C233,vehicle,MATCH(L232,Vehicle!A226:E226,0),0)</f>
        <v>Bike</v>
      </c>
      <c r="M233" s="20" t="str">
        <f>VLOOKUP($C233,vehicle,MATCH(M$7,Vehicle!$A$1:$E$1,0),0)</f>
        <v>Brake Failure</v>
      </c>
      <c r="N233" s="20" t="str">
        <f>VLOOKUP($C233,vehicle,MATCH(N$7,Vehicle!$A$1:$E$1,0),0)</f>
        <v>Low</v>
      </c>
      <c r="O233" s="21">
        <f>VLOOKUP($C233,vehicle,MATCH(O$7,Vehicle!$A$1:$E$1,0),0)</f>
        <v>4</v>
      </c>
      <c r="P233" s="21">
        <f>VLOOKUP($C233,driver,MATCH(P$7,Driver!$A$1:$E$1,0),0)</f>
        <v>37</v>
      </c>
      <c r="Q233" s="21" t="str">
        <f>VLOOKUP($C233,driver,MATCH(Q$7,Driver!$A$1:$E$1,0),0)</f>
        <v>Expired</v>
      </c>
      <c r="R233" s="21">
        <f>VLOOKUP($C233,driver,MATCH(R$7,Driver!$A$1:$E$1,0),0)</f>
        <v>5</v>
      </c>
      <c r="S233" s="21" t="str">
        <f>VLOOKUP($C233,driver,MATCH(S$7,Driver!$A$1:$E$1,0),0)</f>
        <v>Minor</v>
      </c>
      <c r="T233" s="21">
        <f>VLOOKUP($C233,Effects,MATCH(T$7, Effects!$A$1:$E$1, 0),0)</f>
        <v>17</v>
      </c>
      <c r="U233" s="22" t="str">
        <f>VLOOKUP($C233,Effects,MATCH(U$7, Effects!$A$1:$E$1, 0),0)</f>
        <v>Yes</v>
      </c>
      <c r="V233" s="22" t="str">
        <f>VLOOKUP($C233,Effects,MATCH(V$7, Effects!$A$1:$E$1, 0),0)</f>
        <v>No</v>
      </c>
      <c r="W233" s="22" t="str">
        <f>VLOOKUP($C233,Effects,MATCH(W$7, Effects!$A$1:$E$1, 0),0)</f>
        <v>Fine Issued</v>
      </c>
    </row>
    <row r="234" spans="2:23" s="7" customFormat="1" ht="21" x14ac:dyDescent="0.4">
      <c r="B234" s="19">
        <v>227</v>
      </c>
      <c r="C234" s="19" t="s">
        <v>282</v>
      </c>
      <c r="D234" s="20">
        <f>VLOOKUP($C234, Date, MATCH(Source!D$7, Date!$A$1:$F$1, 0), FALSE)</f>
        <v>45276</v>
      </c>
      <c r="E234" s="40">
        <v>45276</v>
      </c>
      <c r="F234" s="22">
        <f>VLOOKUP($C234, Date, MATCH(Source!F$7, Date!$A$1:$F$1, 0), FALSE)</f>
        <v>10.1736111111111</v>
      </c>
      <c r="G234" s="19">
        <f>VLOOKUP(Table3[[#This Row],[Accident ID]],Date!$A$2:$I$2001,MATCH(Table3[[#Headers],[Hour]],Date!$A$1:$I$1,0),0)</f>
        <v>4</v>
      </c>
      <c r="H234" s="44" t="str">
        <f>IF(AND(Table3[[#This Row],[Hour]]&gt;=7, Table3[[#This Row],[Hour]]&lt;=10), "Peak", IF(AND(Table3[[#This Row],[Hour]]&gt;=16, Table3[[#This Row],[Hour]]&lt;=19), "Peak", "Off-Peak"))</f>
        <v>Off-Peak</v>
      </c>
      <c r="I234" s="19" t="str">
        <f>VLOOKUP($C234,location,MATCH(Source!I$7,Location!$A$1:$D$1,0),0)</f>
        <v>Delhi</v>
      </c>
      <c r="J234" s="19" t="str">
        <f>VLOOKUP($C234,location,MATCH(Source!J$7,Location!$A$1:$D$1,0),0)</f>
        <v>Expressway</v>
      </c>
      <c r="K234" s="19" t="str">
        <f>VLOOKUP($C234,location,MATCH(Source!K$7,Location!$A$1:$D$1,0),0)</f>
        <v>Windy</v>
      </c>
      <c r="L234" s="20" t="str">
        <f>VLOOKUP($C234,vehicle,MATCH(L233,Vehicle!A227:E227,0),0)</f>
        <v>Truck</v>
      </c>
      <c r="M234" s="20" t="str">
        <f>VLOOKUP($C234,vehicle,MATCH(M$7,Vehicle!$A$1:$E$1,0),0)</f>
        <v>Reckless Driving</v>
      </c>
      <c r="N234" s="20" t="str">
        <f>VLOOKUP($C234,vehicle,MATCH(N$7,Vehicle!$A$1:$E$1,0),0)</f>
        <v>High</v>
      </c>
      <c r="O234" s="21">
        <f>VLOOKUP($C234,vehicle,MATCH(O$7,Vehicle!$A$1:$E$1,0),0)</f>
        <v>2</v>
      </c>
      <c r="P234" s="21">
        <f>VLOOKUP($C234,driver,MATCH(P$7,Driver!$A$1:$E$1,0),0)</f>
        <v>32</v>
      </c>
      <c r="Q234" s="21" t="str">
        <f>VLOOKUP($C234,driver,MATCH(Q$7,Driver!$A$1:$E$1,0),0)</f>
        <v>Valid</v>
      </c>
      <c r="R234" s="21">
        <f>VLOOKUP($C234,driver,MATCH(R$7,Driver!$A$1:$E$1,0),0)</f>
        <v>0</v>
      </c>
      <c r="S234" s="21" t="str">
        <f>VLOOKUP($C234,driver,MATCH(S$7,Driver!$A$1:$E$1,0),0)</f>
        <v>Moderate</v>
      </c>
      <c r="T234" s="21">
        <f>VLOOKUP($C234,Effects,MATCH(T$7, Effects!$A$1:$E$1, 0),0)</f>
        <v>29</v>
      </c>
      <c r="U234" s="22" t="str">
        <f>VLOOKUP($C234,Effects,MATCH(U$7, Effects!$A$1:$E$1, 0),0)</f>
        <v>Yes</v>
      </c>
      <c r="V234" s="22" t="str">
        <f>VLOOKUP($C234,Effects,MATCH(V$7, Effects!$A$1:$E$1, 0),0)</f>
        <v>Yes</v>
      </c>
      <c r="W234" s="22" t="str">
        <f>VLOOKUP($C234,Effects,MATCH(W$7, Effects!$A$1:$E$1, 0),0)</f>
        <v>License Suspended</v>
      </c>
    </row>
    <row r="235" spans="2:23" s="7" customFormat="1" ht="21" x14ac:dyDescent="0.4">
      <c r="B235" s="19">
        <v>228</v>
      </c>
      <c r="C235" s="19" t="s">
        <v>283</v>
      </c>
      <c r="D235" s="20">
        <f>VLOOKUP($C235, Date, MATCH(Source!D$7, Date!$A$1:$F$1, 0), FALSE)</f>
        <v>44032</v>
      </c>
      <c r="E235" s="40">
        <v>44032</v>
      </c>
      <c r="F235" s="22">
        <f>VLOOKUP($C235, Date, MATCH(Source!F$7, Date!$A$1:$F$1, 0), FALSE)</f>
        <v>10.2152777777778</v>
      </c>
      <c r="G235" s="19">
        <f>VLOOKUP(Table3[[#This Row],[Accident ID]],Date!$A$2:$I$2001,MATCH(Table3[[#Headers],[Hour]],Date!$A$1:$I$1,0),0)</f>
        <v>5</v>
      </c>
      <c r="H235" s="44" t="str">
        <f>IF(AND(Table3[[#This Row],[Hour]]&gt;=7, Table3[[#This Row],[Hour]]&lt;=10), "Peak", IF(AND(Table3[[#This Row],[Hour]]&gt;=16, Table3[[#This Row],[Hour]]&lt;=19), "Peak", "Off-Peak"))</f>
        <v>Off-Peak</v>
      </c>
      <c r="I235" s="19" t="str">
        <f>VLOOKUP($C235,location,MATCH(Source!I$7,Location!$A$1:$D$1,0),0)</f>
        <v>Mumbai</v>
      </c>
      <c r="J235" s="19" t="str">
        <f>VLOOKUP($C235,location,MATCH(Source!J$7,Location!$A$1:$D$1,0),0)</f>
        <v>Residential Area</v>
      </c>
      <c r="K235" s="19" t="str">
        <f>VLOOKUP($C235,location,MATCH(Source!K$7,Location!$A$1:$D$1,0),0)</f>
        <v>Snowy</v>
      </c>
      <c r="L235" s="20" t="str">
        <f>VLOOKUP($C235,vehicle,MATCH(L234,Vehicle!A228:E228,0),0)</f>
        <v>Auto</v>
      </c>
      <c r="M235" s="20" t="str">
        <f>VLOOKUP($C235,vehicle,MATCH(M$7,Vehicle!$A$1:$E$1,0),0)</f>
        <v>Pedestrian Crossing</v>
      </c>
      <c r="N235" s="20" t="str">
        <f>VLOOKUP($C235,vehicle,MATCH(N$7,Vehicle!$A$1:$E$1,0),0)</f>
        <v>Severe</v>
      </c>
      <c r="O235" s="21">
        <f>VLOOKUP($C235,vehicle,MATCH(O$7,Vehicle!$A$1:$E$1,0),0)</f>
        <v>2</v>
      </c>
      <c r="P235" s="21">
        <f>VLOOKUP($C235,driver,MATCH(P$7,Driver!$A$1:$E$1,0),0)</f>
        <v>45</v>
      </c>
      <c r="Q235" s="21" t="str">
        <f>VLOOKUP($C235,driver,MATCH(Q$7,Driver!$A$1:$E$1,0),0)</f>
        <v>Valid</v>
      </c>
      <c r="R235" s="21">
        <f>VLOOKUP($C235,driver,MATCH(R$7,Driver!$A$1:$E$1,0),0)</f>
        <v>0</v>
      </c>
      <c r="S235" s="21" t="str">
        <f>VLOOKUP($C235,driver,MATCH(S$7,Driver!$A$1:$E$1,0),0)</f>
        <v>Moderate</v>
      </c>
      <c r="T235" s="21">
        <f>VLOOKUP($C235,Effects,MATCH(T$7, Effects!$A$1:$E$1, 0),0)</f>
        <v>19</v>
      </c>
      <c r="U235" s="22" t="str">
        <f>VLOOKUP($C235,Effects,MATCH(U$7, Effects!$A$1:$E$1, 0),0)</f>
        <v>No</v>
      </c>
      <c r="V235" s="22" t="str">
        <f>VLOOKUP($C235,Effects,MATCH(V$7, Effects!$A$1:$E$1, 0),0)</f>
        <v>Yes</v>
      </c>
      <c r="W235" s="22" t="str">
        <f>VLOOKUP($C235,Effects,MATCH(W$7, Effects!$A$1:$E$1, 0),0)</f>
        <v>License Suspended</v>
      </c>
    </row>
    <row r="236" spans="2:23" s="7" customFormat="1" ht="21" x14ac:dyDescent="0.4">
      <c r="B236" s="19">
        <v>229</v>
      </c>
      <c r="C236" s="19" t="s">
        <v>284</v>
      </c>
      <c r="D236" s="20">
        <f>VLOOKUP($C236, Date, MATCH(Source!D$7, Date!$A$1:$F$1, 0), FALSE)</f>
        <v>44019</v>
      </c>
      <c r="E236" s="40">
        <v>44019</v>
      </c>
      <c r="F236" s="22">
        <f>VLOOKUP($C236, Date, MATCH(Source!F$7, Date!$A$1:$F$1, 0), FALSE)</f>
        <v>10.2569444444444</v>
      </c>
      <c r="G236" s="19">
        <f>VLOOKUP(Table3[[#This Row],[Accident ID]],Date!$A$2:$I$2001,MATCH(Table3[[#Headers],[Hour]],Date!$A$1:$I$1,0),0)</f>
        <v>6</v>
      </c>
      <c r="H236" s="44" t="str">
        <f>IF(AND(Table3[[#This Row],[Hour]]&gt;=7, Table3[[#This Row],[Hour]]&lt;=10), "Peak", IF(AND(Table3[[#This Row],[Hour]]&gt;=16, Table3[[#This Row],[Hour]]&lt;=19), "Peak", "Off-Peak"))</f>
        <v>Off-Peak</v>
      </c>
      <c r="I236" s="19" t="str">
        <f>VLOOKUP($C236,location,MATCH(Source!I$7,Location!$A$1:$D$1,0),0)</f>
        <v>Delhi</v>
      </c>
      <c r="J236" s="19" t="str">
        <f>VLOOKUP($C236,location,MATCH(Source!J$7,Location!$A$1:$D$1,0),0)</f>
        <v>City Road</v>
      </c>
      <c r="K236" s="19" t="str">
        <f>VLOOKUP($C236,location,MATCH(Source!K$7,Location!$A$1:$D$1,0),0)</f>
        <v>Windy</v>
      </c>
      <c r="L236" s="20" t="str">
        <f>VLOOKUP($C236,vehicle,MATCH(L235,Vehicle!A229:E229,0),0)</f>
        <v>Truck</v>
      </c>
      <c r="M236" s="20" t="str">
        <f>VLOOKUP($C236,vehicle,MATCH(M$7,Vehicle!$A$1:$E$1,0),0)</f>
        <v>Reckless Driving</v>
      </c>
      <c r="N236" s="20" t="str">
        <f>VLOOKUP($C236,vehicle,MATCH(N$7,Vehicle!$A$1:$E$1,0),0)</f>
        <v>Severe</v>
      </c>
      <c r="O236" s="21">
        <f>VLOOKUP($C236,vehicle,MATCH(O$7,Vehicle!$A$1:$E$1,0),0)</f>
        <v>2</v>
      </c>
      <c r="P236" s="21">
        <f>VLOOKUP($C236,driver,MATCH(P$7,Driver!$A$1:$E$1,0),0)</f>
        <v>42</v>
      </c>
      <c r="Q236" s="21" t="str">
        <f>VLOOKUP($C236,driver,MATCH(Q$7,Driver!$A$1:$E$1,0),0)</f>
        <v>Valid</v>
      </c>
      <c r="R236" s="21">
        <f>VLOOKUP($C236,driver,MATCH(R$7,Driver!$A$1:$E$1,0),0)</f>
        <v>5</v>
      </c>
      <c r="S236" s="21" t="str">
        <f>VLOOKUP($C236,driver,MATCH(S$7,Driver!$A$1:$E$1,0),0)</f>
        <v>Moderate</v>
      </c>
      <c r="T236" s="21">
        <f>VLOOKUP($C236,Effects,MATCH(T$7, Effects!$A$1:$E$1, 0),0)</f>
        <v>19</v>
      </c>
      <c r="U236" s="22" t="str">
        <f>VLOOKUP($C236,Effects,MATCH(U$7, Effects!$A$1:$E$1, 0),0)</f>
        <v>No</v>
      </c>
      <c r="V236" s="22" t="str">
        <f>VLOOKUP($C236,Effects,MATCH(V$7, Effects!$A$1:$E$1, 0),0)</f>
        <v>Yes</v>
      </c>
      <c r="W236" s="22" t="str">
        <f>VLOOKUP($C236,Effects,MATCH(W$7, Effects!$A$1:$E$1, 0),0)</f>
        <v>None</v>
      </c>
    </row>
    <row r="237" spans="2:23" s="7" customFormat="1" ht="21" x14ac:dyDescent="0.4">
      <c r="B237" s="19">
        <v>230</v>
      </c>
      <c r="C237" s="19" t="s">
        <v>285</v>
      </c>
      <c r="D237" s="20">
        <f>VLOOKUP($C237, Date, MATCH(Source!D$7, Date!$A$1:$F$1, 0), FALSE)</f>
        <v>44866</v>
      </c>
      <c r="E237" s="40">
        <v>44866</v>
      </c>
      <c r="F237" s="22">
        <f>VLOOKUP($C237, Date, MATCH(Source!F$7, Date!$A$1:$F$1, 0), FALSE)</f>
        <v>10.2986111111111</v>
      </c>
      <c r="G237" s="19">
        <f>VLOOKUP(Table3[[#This Row],[Accident ID]],Date!$A$2:$I$2001,MATCH(Table3[[#Headers],[Hour]],Date!$A$1:$I$1,0),0)</f>
        <v>7</v>
      </c>
      <c r="H237" s="44" t="str">
        <f>IF(AND(Table3[[#This Row],[Hour]]&gt;=7, Table3[[#This Row],[Hour]]&lt;=10), "Peak", IF(AND(Table3[[#This Row],[Hour]]&gt;=16, Table3[[#This Row],[Hour]]&lt;=19), "Peak", "Off-Peak"))</f>
        <v>Peak</v>
      </c>
      <c r="I237" s="19" t="str">
        <f>VLOOKUP($C237,location,MATCH(Source!I$7,Location!$A$1:$D$1,0),0)</f>
        <v>Ahmedabad</v>
      </c>
      <c r="J237" s="19" t="str">
        <f>VLOOKUP($C237,location,MATCH(Source!J$7,Location!$A$1:$D$1,0),0)</f>
        <v>Highway</v>
      </c>
      <c r="K237" s="19" t="str">
        <f>VLOOKUP($C237,location,MATCH(Source!K$7,Location!$A$1:$D$1,0),0)</f>
        <v>Rainy</v>
      </c>
      <c r="L237" s="20" t="str">
        <f>VLOOKUP($C237,vehicle,MATCH(L236,Vehicle!A230:E230,0),0)</f>
        <v>Bus</v>
      </c>
      <c r="M237" s="20" t="str">
        <f>VLOOKUP($C237,vehicle,MATCH(M$7,Vehicle!$A$1:$E$1,0),0)</f>
        <v>Weather Conditions</v>
      </c>
      <c r="N237" s="20" t="str">
        <f>VLOOKUP($C237,vehicle,MATCH(N$7,Vehicle!$A$1:$E$1,0),0)</f>
        <v>Low</v>
      </c>
      <c r="O237" s="21">
        <f>VLOOKUP($C237,vehicle,MATCH(O$7,Vehicle!$A$1:$E$1,0),0)</f>
        <v>5</v>
      </c>
      <c r="P237" s="21">
        <f>VLOOKUP($C237,driver,MATCH(P$7,Driver!$A$1:$E$1,0),0)</f>
        <v>54</v>
      </c>
      <c r="Q237" s="21" t="str">
        <f>VLOOKUP($C237,driver,MATCH(Q$7,Driver!$A$1:$E$1,0),0)</f>
        <v>Suspended</v>
      </c>
      <c r="R237" s="21">
        <f>VLOOKUP($C237,driver,MATCH(R$7,Driver!$A$1:$E$1,0),0)</f>
        <v>10</v>
      </c>
      <c r="S237" s="21" t="str">
        <f>VLOOKUP($C237,driver,MATCH(S$7,Driver!$A$1:$E$1,0),0)</f>
        <v>Moderate</v>
      </c>
      <c r="T237" s="21">
        <f>VLOOKUP($C237,Effects,MATCH(T$7, Effects!$A$1:$E$1, 0),0)</f>
        <v>26</v>
      </c>
      <c r="U237" s="22" t="str">
        <f>VLOOKUP($C237,Effects,MATCH(U$7, Effects!$A$1:$E$1, 0),0)</f>
        <v>Yes</v>
      </c>
      <c r="V237" s="22" t="str">
        <f>VLOOKUP($C237,Effects,MATCH(V$7, Effects!$A$1:$E$1, 0),0)</f>
        <v>No</v>
      </c>
      <c r="W237" s="22" t="str">
        <f>VLOOKUP($C237,Effects,MATCH(W$7, Effects!$A$1:$E$1, 0),0)</f>
        <v>None</v>
      </c>
    </row>
    <row r="238" spans="2:23" s="7" customFormat="1" ht="21" x14ac:dyDescent="0.4">
      <c r="B238" s="19">
        <v>231</v>
      </c>
      <c r="C238" s="19" t="s">
        <v>286</v>
      </c>
      <c r="D238" s="20">
        <f>VLOOKUP($C238, Date, MATCH(Source!D$7, Date!$A$1:$F$1, 0), FALSE)</f>
        <v>44841</v>
      </c>
      <c r="E238" s="40">
        <v>44841</v>
      </c>
      <c r="F238" s="22">
        <f>VLOOKUP($C238, Date, MATCH(Source!F$7, Date!$A$1:$F$1, 0), FALSE)</f>
        <v>10.3402777777778</v>
      </c>
      <c r="G238" s="19">
        <f>VLOOKUP(Table3[[#This Row],[Accident ID]],Date!$A$2:$I$2001,MATCH(Table3[[#Headers],[Hour]],Date!$A$1:$I$1,0),0)</f>
        <v>8</v>
      </c>
      <c r="H238" s="44" t="str">
        <f>IF(AND(Table3[[#This Row],[Hour]]&gt;=7, Table3[[#This Row],[Hour]]&lt;=10), "Peak", IF(AND(Table3[[#This Row],[Hour]]&gt;=16, Table3[[#This Row],[Hour]]&lt;=19), "Peak", "Off-Peak"))</f>
        <v>Peak</v>
      </c>
      <c r="I238" s="19" t="str">
        <f>VLOOKUP($C238,location,MATCH(Source!I$7,Location!$A$1:$D$1,0),0)</f>
        <v>Ahmedabad</v>
      </c>
      <c r="J238" s="19" t="str">
        <f>VLOOKUP($C238,location,MATCH(Source!J$7,Location!$A$1:$D$1,0),0)</f>
        <v>Expressway</v>
      </c>
      <c r="K238" s="19" t="str">
        <f>VLOOKUP($C238,location,MATCH(Source!K$7,Location!$A$1:$D$1,0),0)</f>
        <v>Foggy</v>
      </c>
      <c r="L238" s="20" t="str">
        <f>VLOOKUP($C238,vehicle,MATCH(L237,Vehicle!A231:E231,0),0)</f>
        <v>Bicycle</v>
      </c>
      <c r="M238" s="20" t="str">
        <f>VLOOKUP($C238,vehicle,MATCH(M$7,Vehicle!$A$1:$E$1,0),0)</f>
        <v>Signal Violation</v>
      </c>
      <c r="N238" s="20" t="str">
        <f>VLOOKUP($C238,vehicle,MATCH(N$7,Vehicle!$A$1:$E$1,0),0)</f>
        <v>Low</v>
      </c>
      <c r="O238" s="21">
        <f>VLOOKUP($C238,vehicle,MATCH(O$7,Vehicle!$A$1:$E$1,0),0)</f>
        <v>4</v>
      </c>
      <c r="P238" s="21">
        <f>VLOOKUP($C238,driver,MATCH(P$7,Driver!$A$1:$E$1,0),0)</f>
        <v>45</v>
      </c>
      <c r="Q238" s="21" t="str">
        <f>VLOOKUP($C238,driver,MATCH(Q$7,Driver!$A$1:$E$1,0),0)</f>
        <v>Expired</v>
      </c>
      <c r="R238" s="21">
        <f>VLOOKUP($C238,driver,MATCH(R$7,Driver!$A$1:$E$1,0),0)</f>
        <v>10</v>
      </c>
      <c r="S238" s="21" t="str">
        <f>VLOOKUP($C238,driver,MATCH(S$7,Driver!$A$1:$E$1,0),0)</f>
        <v>Minor</v>
      </c>
      <c r="T238" s="21">
        <f>VLOOKUP($C238,Effects,MATCH(T$7, Effects!$A$1:$E$1, 0),0)</f>
        <v>56</v>
      </c>
      <c r="U238" s="22" t="str">
        <f>VLOOKUP($C238,Effects,MATCH(U$7, Effects!$A$1:$E$1, 0),0)</f>
        <v>Yes</v>
      </c>
      <c r="V238" s="22" t="str">
        <f>VLOOKUP($C238,Effects,MATCH(V$7, Effects!$A$1:$E$1, 0),0)</f>
        <v>No</v>
      </c>
      <c r="W238" s="22" t="str">
        <f>VLOOKUP($C238,Effects,MATCH(W$7, Effects!$A$1:$E$1, 0),0)</f>
        <v>Fine Issued</v>
      </c>
    </row>
    <row r="239" spans="2:23" s="7" customFormat="1" ht="21" x14ac:dyDescent="0.4">
      <c r="B239" s="19">
        <v>232</v>
      </c>
      <c r="C239" s="19" t="s">
        <v>287</v>
      </c>
      <c r="D239" s="20">
        <f>VLOOKUP($C239, Date, MATCH(Source!D$7, Date!$A$1:$F$1, 0), FALSE)</f>
        <v>44972</v>
      </c>
      <c r="E239" s="40">
        <v>44972</v>
      </c>
      <c r="F239" s="22">
        <f>VLOOKUP($C239, Date, MATCH(Source!F$7, Date!$A$1:$F$1, 0), FALSE)</f>
        <v>10.3819444444444</v>
      </c>
      <c r="G239" s="19">
        <f>VLOOKUP(Table3[[#This Row],[Accident ID]],Date!$A$2:$I$2001,MATCH(Table3[[#Headers],[Hour]],Date!$A$1:$I$1,0),0)</f>
        <v>9</v>
      </c>
      <c r="H239" s="44" t="str">
        <f>IF(AND(Table3[[#This Row],[Hour]]&gt;=7, Table3[[#This Row],[Hour]]&lt;=10), "Peak", IF(AND(Table3[[#This Row],[Hour]]&gt;=16, Table3[[#This Row],[Hour]]&lt;=19), "Peak", "Off-Peak"))</f>
        <v>Peak</v>
      </c>
      <c r="I239" s="19" t="str">
        <f>VLOOKUP($C239,location,MATCH(Source!I$7,Location!$A$1:$D$1,0),0)</f>
        <v>Bangalore</v>
      </c>
      <c r="J239" s="19" t="str">
        <f>VLOOKUP($C239,location,MATCH(Source!J$7,Location!$A$1:$D$1,0),0)</f>
        <v>Rural Road</v>
      </c>
      <c r="K239" s="19" t="str">
        <f>VLOOKUP($C239,location,MATCH(Source!K$7,Location!$A$1:$D$1,0),0)</f>
        <v>Foggy</v>
      </c>
      <c r="L239" s="20" t="str">
        <f>VLOOKUP($C239,vehicle,MATCH(L238,Vehicle!A232:E232,0),0)</f>
        <v>Auto</v>
      </c>
      <c r="M239" s="20" t="str">
        <f>VLOOKUP($C239,vehicle,MATCH(M$7,Vehicle!$A$1:$E$1,0),0)</f>
        <v>Reckless Driving</v>
      </c>
      <c r="N239" s="20" t="str">
        <f>VLOOKUP($C239,vehicle,MATCH(N$7,Vehicle!$A$1:$E$1,0),0)</f>
        <v>Low</v>
      </c>
      <c r="O239" s="21">
        <f>VLOOKUP($C239,vehicle,MATCH(O$7,Vehicle!$A$1:$E$1,0),0)</f>
        <v>3</v>
      </c>
      <c r="P239" s="21">
        <f>VLOOKUP($C239,driver,MATCH(P$7,Driver!$A$1:$E$1,0),0)</f>
        <v>34</v>
      </c>
      <c r="Q239" s="21" t="str">
        <f>VLOOKUP($C239,driver,MATCH(Q$7,Driver!$A$1:$E$1,0),0)</f>
        <v>Valid</v>
      </c>
      <c r="R239" s="21">
        <f>VLOOKUP($C239,driver,MATCH(R$7,Driver!$A$1:$E$1,0),0)</f>
        <v>7</v>
      </c>
      <c r="S239" s="21" t="str">
        <f>VLOOKUP($C239,driver,MATCH(S$7,Driver!$A$1:$E$1,0),0)</f>
        <v>Minor</v>
      </c>
      <c r="T239" s="21">
        <f>VLOOKUP($C239,Effects,MATCH(T$7, Effects!$A$1:$E$1, 0),0)</f>
        <v>7</v>
      </c>
      <c r="U239" s="22" t="str">
        <f>VLOOKUP($C239,Effects,MATCH(U$7, Effects!$A$1:$E$1, 0),0)</f>
        <v>No</v>
      </c>
      <c r="V239" s="22" t="str">
        <f>VLOOKUP($C239,Effects,MATCH(V$7, Effects!$A$1:$E$1, 0),0)</f>
        <v>Yes</v>
      </c>
      <c r="W239" s="22" t="str">
        <f>VLOOKUP($C239,Effects,MATCH(W$7, Effects!$A$1:$E$1, 0),0)</f>
        <v>Arrest Made</v>
      </c>
    </row>
    <row r="240" spans="2:23" s="7" customFormat="1" ht="21" x14ac:dyDescent="0.4">
      <c r="B240" s="19">
        <v>233</v>
      </c>
      <c r="C240" s="19" t="s">
        <v>288</v>
      </c>
      <c r="D240" s="20">
        <f>VLOOKUP($C240, Date, MATCH(Source!D$7, Date!$A$1:$F$1, 0), FALSE)</f>
        <v>44483</v>
      </c>
      <c r="E240" s="40">
        <v>44483</v>
      </c>
      <c r="F240" s="22">
        <f>VLOOKUP($C240, Date, MATCH(Source!F$7, Date!$A$1:$F$1, 0), FALSE)</f>
        <v>10.4236111111111</v>
      </c>
      <c r="G240" s="19">
        <f>VLOOKUP(Table3[[#This Row],[Accident ID]],Date!$A$2:$I$2001,MATCH(Table3[[#Headers],[Hour]],Date!$A$1:$I$1,0),0)</f>
        <v>10</v>
      </c>
      <c r="H240" s="44" t="str">
        <f>IF(AND(Table3[[#This Row],[Hour]]&gt;=7, Table3[[#This Row],[Hour]]&lt;=10), "Peak", IF(AND(Table3[[#This Row],[Hour]]&gt;=16, Table3[[#This Row],[Hour]]&lt;=19), "Peak", "Off-Peak"))</f>
        <v>Peak</v>
      </c>
      <c r="I240" s="19" t="str">
        <f>VLOOKUP($C240,location,MATCH(Source!I$7,Location!$A$1:$D$1,0),0)</f>
        <v>Mumbai</v>
      </c>
      <c r="J240" s="19" t="str">
        <f>VLOOKUP($C240,location,MATCH(Source!J$7,Location!$A$1:$D$1,0),0)</f>
        <v>Highway</v>
      </c>
      <c r="K240" s="19" t="str">
        <f>VLOOKUP($C240,location,MATCH(Source!K$7,Location!$A$1:$D$1,0),0)</f>
        <v>Foggy</v>
      </c>
      <c r="L240" s="20" t="str">
        <f>VLOOKUP($C240,vehicle,MATCH(L239,Vehicle!A233:E233,0),0)</f>
        <v>Truck</v>
      </c>
      <c r="M240" s="20" t="str">
        <f>VLOOKUP($C240,vehicle,MATCH(M$7,Vehicle!$A$1:$E$1,0),0)</f>
        <v>Drunk Driving</v>
      </c>
      <c r="N240" s="20" t="str">
        <f>VLOOKUP($C240,vehicle,MATCH(N$7,Vehicle!$A$1:$E$1,0),0)</f>
        <v>Low</v>
      </c>
      <c r="O240" s="21">
        <f>VLOOKUP($C240,vehicle,MATCH(O$7,Vehicle!$A$1:$E$1,0),0)</f>
        <v>5</v>
      </c>
      <c r="P240" s="21">
        <f>VLOOKUP($C240,driver,MATCH(P$7,Driver!$A$1:$E$1,0),0)</f>
        <v>65</v>
      </c>
      <c r="Q240" s="21" t="str">
        <f>VLOOKUP($C240,driver,MATCH(Q$7,Driver!$A$1:$E$1,0),0)</f>
        <v>Suspended</v>
      </c>
      <c r="R240" s="21">
        <f>VLOOKUP($C240,driver,MATCH(R$7,Driver!$A$1:$E$1,0),0)</f>
        <v>0</v>
      </c>
      <c r="S240" s="21" t="str">
        <f>VLOOKUP($C240,driver,MATCH(S$7,Driver!$A$1:$E$1,0),0)</f>
        <v>Moderate</v>
      </c>
      <c r="T240" s="21">
        <f>VLOOKUP($C240,Effects,MATCH(T$7, Effects!$A$1:$E$1, 0),0)</f>
        <v>48</v>
      </c>
      <c r="U240" s="22" t="str">
        <f>VLOOKUP($C240,Effects,MATCH(U$7, Effects!$A$1:$E$1, 0),0)</f>
        <v>No</v>
      </c>
      <c r="V240" s="22" t="str">
        <f>VLOOKUP($C240,Effects,MATCH(V$7, Effects!$A$1:$E$1, 0),0)</f>
        <v>Yes</v>
      </c>
      <c r="W240" s="22" t="str">
        <f>VLOOKUP($C240,Effects,MATCH(W$7, Effects!$A$1:$E$1, 0),0)</f>
        <v>None</v>
      </c>
    </row>
    <row r="241" spans="2:23" s="7" customFormat="1" ht="21" x14ac:dyDescent="0.4">
      <c r="B241" s="19">
        <v>234</v>
      </c>
      <c r="C241" s="19" t="s">
        <v>289</v>
      </c>
      <c r="D241" s="20">
        <f>VLOOKUP($C241, Date, MATCH(Source!D$7, Date!$A$1:$F$1, 0), FALSE)</f>
        <v>44179</v>
      </c>
      <c r="E241" s="40">
        <v>44179</v>
      </c>
      <c r="F241" s="22">
        <f>VLOOKUP($C241, Date, MATCH(Source!F$7, Date!$A$1:$F$1, 0), FALSE)</f>
        <v>10.4652777777778</v>
      </c>
      <c r="G241" s="19">
        <f>VLOOKUP(Table3[[#This Row],[Accident ID]],Date!$A$2:$I$2001,MATCH(Table3[[#Headers],[Hour]],Date!$A$1:$I$1,0),0)</f>
        <v>11</v>
      </c>
      <c r="H241" s="44" t="str">
        <f>IF(AND(Table3[[#This Row],[Hour]]&gt;=7, Table3[[#This Row],[Hour]]&lt;=10), "Peak", IF(AND(Table3[[#This Row],[Hour]]&gt;=16, Table3[[#This Row],[Hour]]&lt;=19), "Peak", "Off-Peak"))</f>
        <v>Off-Peak</v>
      </c>
      <c r="I241" s="19" t="str">
        <f>VLOOKUP($C241,location,MATCH(Source!I$7,Location!$A$1:$D$1,0),0)</f>
        <v>Ahmedabad</v>
      </c>
      <c r="J241" s="19" t="str">
        <f>VLOOKUP($C241,location,MATCH(Source!J$7,Location!$A$1:$D$1,0),0)</f>
        <v>Rural Road</v>
      </c>
      <c r="K241" s="19" t="str">
        <f>VLOOKUP($C241,location,MATCH(Source!K$7,Location!$A$1:$D$1,0),0)</f>
        <v>Rainy</v>
      </c>
      <c r="L241" s="20" t="str">
        <f>VLOOKUP($C241,vehicle,MATCH(L240,Vehicle!A234:E234,0),0)</f>
        <v>Pedestrian</v>
      </c>
      <c r="M241" s="20" t="str">
        <f>VLOOKUP($C241,vehicle,MATCH(M$7,Vehicle!$A$1:$E$1,0),0)</f>
        <v>Weather Conditions</v>
      </c>
      <c r="N241" s="20" t="str">
        <f>VLOOKUP($C241,vehicle,MATCH(N$7,Vehicle!$A$1:$E$1,0),0)</f>
        <v>Medium</v>
      </c>
      <c r="O241" s="21">
        <f>VLOOKUP($C241,vehicle,MATCH(O$7,Vehicle!$A$1:$E$1,0),0)</f>
        <v>2</v>
      </c>
      <c r="P241" s="21">
        <f>VLOOKUP($C241,driver,MATCH(P$7,Driver!$A$1:$E$1,0),0)</f>
        <v>27</v>
      </c>
      <c r="Q241" s="21" t="str">
        <f>VLOOKUP($C241,driver,MATCH(Q$7,Driver!$A$1:$E$1,0),0)</f>
        <v>Suspended</v>
      </c>
      <c r="R241" s="21">
        <f>VLOOKUP($C241,driver,MATCH(R$7,Driver!$A$1:$E$1,0),0)</f>
        <v>1</v>
      </c>
      <c r="S241" s="21" t="str">
        <f>VLOOKUP($C241,driver,MATCH(S$7,Driver!$A$1:$E$1,0),0)</f>
        <v>Moderate</v>
      </c>
      <c r="T241" s="21">
        <f>VLOOKUP($C241,Effects,MATCH(T$7, Effects!$A$1:$E$1, 0),0)</f>
        <v>53</v>
      </c>
      <c r="U241" s="22" t="str">
        <f>VLOOKUP($C241,Effects,MATCH(U$7, Effects!$A$1:$E$1, 0),0)</f>
        <v>No</v>
      </c>
      <c r="V241" s="22" t="str">
        <f>VLOOKUP($C241,Effects,MATCH(V$7, Effects!$A$1:$E$1, 0),0)</f>
        <v>Yes</v>
      </c>
      <c r="W241" s="22" t="str">
        <f>VLOOKUP($C241,Effects,MATCH(W$7, Effects!$A$1:$E$1, 0),0)</f>
        <v>Fine Issued</v>
      </c>
    </row>
    <row r="242" spans="2:23" s="7" customFormat="1" ht="21" x14ac:dyDescent="0.4">
      <c r="B242" s="19">
        <v>235</v>
      </c>
      <c r="C242" s="19" t="s">
        <v>290</v>
      </c>
      <c r="D242" s="20">
        <f>VLOOKUP($C242, Date, MATCH(Source!D$7, Date!$A$1:$F$1, 0), FALSE)</f>
        <v>44233</v>
      </c>
      <c r="E242" s="40">
        <v>44233</v>
      </c>
      <c r="F242" s="22">
        <f>VLOOKUP($C242, Date, MATCH(Source!F$7, Date!$A$1:$F$1, 0), FALSE)</f>
        <v>10.5069444444444</v>
      </c>
      <c r="G242" s="19">
        <f>VLOOKUP(Table3[[#This Row],[Accident ID]],Date!$A$2:$I$2001,MATCH(Table3[[#Headers],[Hour]],Date!$A$1:$I$1,0),0)</f>
        <v>12</v>
      </c>
      <c r="H242" s="44" t="str">
        <f>IF(AND(Table3[[#This Row],[Hour]]&gt;=7, Table3[[#This Row],[Hour]]&lt;=10), "Peak", IF(AND(Table3[[#This Row],[Hour]]&gt;=16, Table3[[#This Row],[Hour]]&lt;=19), "Peak", "Off-Peak"))</f>
        <v>Off-Peak</v>
      </c>
      <c r="I242" s="19" t="str">
        <f>VLOOKUP($C242,location,MATCH(Source!I$7,Location!$A$1:$D$1,0),0)</f>
        <v>Ahmedabad</v>
      </c>
      <c r="J242" s="19" t="str">
        <f>VLOOKUP($C242,location,MATCH(Source!J$7,Location!$A$1:$D$1,0),0)</f>
        <v>Rural Road</v>
      </c>
      <c r="K242" s="19" t="str">
        <f>VLOOKUP($C242,location,MATCH(Source!K$7,Location!$A$1:$D$1,0),0)</f>
        <v>Windy</v>
      </c>
      <c r="L242" s="20" t="str">
        <f>VLOOKUP($C242,vehicle,MATCH(L241,Vehicle!A235:E235,0),0)</f>
        <v>Pedestrian</v>
      </c>
      <c r="M242" s="20" t="str">
        <f>VLOOKUP($C242,vehicle,MATCH(M$7,Vehicle!$A$1:$E$1,0),0)</f>
        <v>Pedestrian Crossing</v>
      </c>
      <c r="N242" s="20" t="str">
        <f>VLOOKUP($C242,vehicle,MATCH(N$7,Vehicle!$A$1:$E$1,0),0)</f>
        <v>High</v>
      </c>
      <c r="O242" s="21">
        <f>VLOOKUP($C242,vehicle,MATCH(O$7,Vehicle!$A$1:$E$1,0),0)</f>
        <v>3</v>
      </c>
      <c r="P242" s="21">
        <f>VLOOKUP($C242,driver,MATCH(P$7,Driver!$A$1:$E$1,0),0)</f>
        <v>50</v>
      </c>
      <c r="Q242" s="21" t="str">
        <f>VLOOKUP($C242,driver,MATCH(Q$7,Driver!$A$1:$E$1,0),0)</f>
        <v>Suspended</v>
      </c>
      <c r="R242" s="21">
        <f>VLOOKUP($C242,driver,MATCH(R$7,Driver!$A$1:$E$1,0),0)</f>
        <v>2</v>
      </c>
      <c r="S242" s="21" t="str">
        <f>VLOOKUP($C242,driver,MATCH(S$7,Driver!$A$1:$E$1,0),0)</f>
        <v>Fatal</v>
      </c>
      <c r="T242" s="21">
        <f>VLOOKUP($C242,Effects,MATCH(T$7, Effects!$A$1:$E$1, 0),0)</f>
        <v>28</v>
      </c>
      <c r="U242" s="22" t="str">
        <f>VLOOKUP($C242,Effects,MATCH(U$7, Effects!$A$1:$E$1, 0),0)</f>
        <v>No</v>
      </c>
      <c r="V242" s="22" t="str">
        <f>VLOOKUP($C242,Effects,MATCH(V$7, Effects!$A$1:$E$1, 0),0)</f>
        <v>Yes</v>
      </c>
      <c r="W242" s="22" t="str">
        <f>VLOOKUP($C242,Effects,MATCH(W$7, Effects!$A$1:$E$1, 0),0)</f>
        <v>Arrest Made</v>
      </c>
    </row>
    <row r="243" spans="2:23" s="7" customFormat="1" ht="21" x14ac:dyDescent="0.4">
      <c r="B243" s="19">
        <v>236</v>
      </c>
      <c r="C243" s="19" t="s">
        <v>291</v>
      </c>
      <c r="D243" s="20">
        <f>VLOOKUP($C243, Date, MATCH(Source!D$7, Date!$A$1:$F$1, 0), FALSE)</f>
        <v>45046</v>
      </c>
      <c r="E243" s="40">
        <v>45046</v>
      </c>
      <c r="F243" s="22">
        <f>VLOOKUP($C243, Date, MATCH(Source!F$7, Date!$A$1:$F$1, 0), FALSE)</f>
        <v>10.5486111111111</v>
      </c>
      <c r="G243" s="19">
        <f>VLOOKUP(Table3[[#This Row],[Accident ID]],Date!$A$2:$I$2001,MATCH(Table3[[#Headers],[Hour]],Date!$A$1:$I$1,0),0)</f>
        <v>13</v>
      </c>
      <c r="H243" s="44" t="str">
        <f>IF(AND(Table3[[#This Row],[Hour]]&gt;=7, Table3[[#This Row],[Hour]]&lt;=10), "Peak", IF(AND(Table3[[#This Row],[Hour]]&gt;=16, Table3[[#This Row],[Hour]]&lt;=19), "Peak", "Off-Peak"))</f>
        <v>Off-Peak</v>
      </c>
      <c r="I243" s="19" t="str">
        <f>VLOOKUP($C243,location,MATCH(Source!I$7,Location!$A$1:$D$1,0),0)</f>
        <v>Ahmedabad</v>
      </c>
      <c r="J243" s="19" t="str">
        <f>VLOOKUP($C243,location,MATCH(Source!J$7,Location!$A$1:$D$1,0),0)</f>
        <v>Residential Area</v>
      </c>
      <c r="K243" s="19" t="str">
        <f>VLOOKUP($C243,location,MATCH(Source!K$7,Location!$A$1:$D$1,0),0)</f>
        <v>Clear</v>
      </c>
      <c r="L243" s="20" t="str">
        <f>VLOOKUP($C243,vehicle,MATCH(L242,Vehicle!A236:E236,0),0)</f>
        <v>Auto</v>
      </c>
      <c r="M243" s="20" t="str">
        <f>VLOOKUP($C243,vehicle,MATCH(M$7,Vehicle!$A$1:$E$1,0),0)</f>
        <v>Pedestrian Crossing</v>
      </c>
      <c r="N243" s="20" t="str">
        <f>VLOOKUP($C243,vehicle,MATCH(N$7,Vehicle!$A$1:$E$1,0),0)</f>
        <v>Medium</v>
      </c>
      <c r="O243" s="21">
        <f>VLOOKUP($C243,vehicle,MATCH(O$7,Vehicle!$A$1:$E$1,0),0)</f>
        <v>2</v>
      </c>
      <c r="P243" s="21">
        <f>VLOOKUP($C243,driver,MATCH(P$7,Driver!$A$1:$E$1,0),0)</f>
        <v>20</v>
      </c>
      <c r="Q243" s="21" t="str">
        <f>VLOOKUP($C243,driver,MATCH(Q$7,Driver!$A$1:$E$1,0),0)</f>
        <v>Suspended</v>
      </c>
      <c r="R243" s="21">
        <f>VLOOKUP($C243,driver,MATCH(R$7,Driver!$A$1:$E$1,0),0)</f>
        <v>6</v>
      </c>
      <c r="S243" s="21" t="str">
        <f>VLOOKUP($C243,driver,MATCH(S$7,Driver!$A$1:$E$1,0),0)</f>
        <v>Fatal</v>
      </c>
      <c r="T243" s="21">
        <f>VLOOKUP($C243,Effects,MATCH(T$7, Effects!$A$1:$E$1, 0),0)</f>
        <v>11</v>
      </c>
      <c r="U243" s="22" t="str">
        <f>VLOOKUP($C243,Effects,MATCH(U$7, Effects!$A$1:$E$1, 0),0)</f>
        <v>Yes</v>
      </c>
      <c r="V243" s="22" t="str">
        <f>VLOOKUP($C243,Effects,MATCH(V$7, Effects!$A$1:$E$1, 0),0)</f>
        <v>Yes</v>
      </c>
      <c r="W243" s="22" t="str">
        <f>VLOOKUP($C243,Effects,MATCH(W$7, Effects!$A$1:$E$1, 0),0)</f>
        <v>License Suspended</v>
      </c>
    </row>
    <row r="244" spans="2:23" s="7" customFormat="1" ht="21" x14ac:dyDescent="0.4">
      <c r="B244" s="19">
        <v>237</v>
      </c>
      <c r="C244" s="19" t="s">
        <v>292</v>
      </c>
      <c r="D244" s="20">
        <f>VLOOKUP($C244, Date, MATCH(Source!D$7, Date!$A$1:$F$1, 0), FALSE)</f>
        <v>44632</v>
      </c>
      <c r="E244" s="40">
        <v>44632</v>
      </c>
      <c r="F244" s="22">
        <f>VLOOKUP($C244, Date, MATCH(Source!F$7, Date!$A$1:$F$1, 0), FALSE)</f>
        <v>10.5902777777778</v>
      </c>
      <c r="G244" s="19">
        <f>VLOOKUP(Table3[[#This Row],[Accident ID]],Date!$A$2:$I$2001,MATCH(Table3[[#Headers],[Hour]],Date!$A$1:$I$1,0),0)</f>
        <v>14</v>
      </c>
      <c r="H244" s="44" t="str">
        <f>IF(AND(Table3[[#This Row],[Hour]]&gt;=7, Table3[[#This Row],[Hour]]&lt;=10), "Peak", IF(AND(Table3[[#This Row],[Hour]]&gt;=16, Table3[[#This Row],[Hour]]&lt;=19), "Peak", "Off-Peak"))</f>
        <v>Off-Peak</v>
      </c>
      <c r="I244" s="19" t="str">
        <f>VLOOKUP($C244,location,MATCH(Source!I$7,Location!$A$1:$D$1,0),0)</f>
        <v>Delhi</v>
      </c>
      <c r="J244" s="19" t="str">
        <f>VLOOKUP($C244,location,MATCH(Source!J$7,Location!$A$1:$D$1,0),0)</f>
        <v>Expressway</v>
      </c>
      <c r="K244" s="19" t="str">
        <f>VLOOKUP($C244,location,MATCH(Source!K$7,Location!$A$1:$D$1,0),0)</f>
        <v>Windy</v>
      </c>
      <c r="L244" s="20" t="str">
        <f>VLOOKUP($C244,vehicle,MATCH(L243,Vehicle!A237:E237,0),0)</f>
        <v>Car</v>
      </c>
      <c r="M244" s="20" t="str">
        <f>VLOOKUP($C244,vehicle,MATCH(M$7,Vehicle!$A$1:$E$1,0),0)</f>
        <v>Pedestrian Crossing</v>
      </c>
      <c r="N244" s="20" t="str">
        <f>VLOOKUP($C244,vehicle,MATCH(N$7,Vehicle!$A$1:$E$1,0),0)</f>
        <v>Medium</v>
      </c>
      <c r="O244" s="21">
        <f>VLOOKUP($C244,vehicle,MATCH(O$7,Vehicle!$A$1:$E$1,0),0)</f>
        <v>3</v>
      </c>
      <c r="P244" s="21">
        <f>VLOOKUP($C244,driver,MATCH(P$7,Driver!$A$1:$E$1,0),0)</f>
        <v>34</v>
      </c>
      <c r="Q244" s="21" t="str">
        <f>VLOOKUP($C244,driver,MATCH(Q$7,Driver!$A$1:$E$1,0),0)</f>
        <v>Expired</v>
      </c>
      <c r="R244" s="21">
        <f>VLOOKUP($C244,driver,MATCH(R$7,Driver!$A$1:$E$1,0),0)</f>
        <v>1</v>
      </c>
      <c r="S244" s="21" t="str">
        <f>VLOOKUP($C244,driver,MATCH(S$7,Driver!$A$1:$E$1,0),0)</f>
        <v>Fatal</v>
      </c>
      <c r="T244" s="21">
        <f>VLOOKUP($C244,Effects,MATCH(T$7, Effects!$A$1:$E$1, 0),0)</f>
        <v>55</v>
      </c>
      <c r="U244" s="22" t="str">
        <f>VLOOKUP($C244,Effects,MATCH(U$7, Effects!$A$1:$E$1, 0),0)</f>
        <v>Yes</v>
      </c>
      <c r="V244" s="22" t="str">
        <f>VLOOKUP($C244,Effects,MATCH(V$7, Effects!$A$1:$E$1, 0),0)</f>
        <v>Yes</v>
      </c>
      <c r="W244" s="22" t="str">
        <f>VLOOKUP($C244,Effects,MATCH(W$7, Effects!$A$1:$E$1, 0),0)</f>
        <v>License Suspended</v>
      </c>
    </row>
    <row r="245" spans="2:23" s="7" customFormat="1" ht="21" x14ac:dyDescent="0.4">
      <c r="B245" s="19">
        <v>238</v>
      </c>
      <c r="C245" s="19" t="s">
        <v>293</v>
      </c>
      <c r="D245" s="20">
        <f>VLOOKUP($C245, Date, MATCH(Source!D$7, Date!$A$1:$F$1, 0), FALSE)</f>
        <v>44623</v>
      </c>
      <c r="E245" s="40">
        <v>44623</v>
      </c>
      <c r="F245" s="22">
        <f>VLOOKUP($C245, Date, MATCH(Source!F$7, Date!$A$1:$F$1, 0), FALSE)</f>
        <v>10.6319444444444</v>
      </c>
      <c r="G245" s="19">
        <f>VLOOKUP(Table3[[#This Row],[Accident ID]],Date!$A$2:$I$2001,MATCH(Table3[[#Headers],[Hour]],Date!$A$1:$I$1,0),0)</f>
        <v>15</v>
      </c>
      <c r="H245" s="44" t="str">
        <f>IF(AND(Table3[[#This Row],[Hour]]&gt;=7, Table3[[#This Row],[Hour]]&lt;=10), "Peak", IF(AND(Table3[[#This Row],[Hour]]&gt;=16, Table3[[#This Row],[Hour]]&lt;=19), "Peak", "Off-Peak"))</f>
        <v>Off-Peak</v>
      </c>
      <c r="I245" s="19" t="str">
        <f>VLOOKUP($C245,location,MATCH(Source!I$7,Location!$A$1:$D$1,0),0)</f>
        <v>Kolkata</v>
      </c>
      <c r="J245" s="19" t="str">
        <f>VLOOKUP($C245,location,MATCH(Source!J$7,Location!$A$1:$D$1,0),0)</f>
        <v>Rural Road</v>
      </c>
      <c r="K245" s="19" t="str">
        <f>VLOOKUP($C245,location,MATCH(Source!K$7,Location!$A$1:$D$1,0),0)</f>
        <v>Windy</v>
      </c>
      <c r="L245" s="20" t="str">
        <f>VLOOKUP($C245,vehicle,MATCH(L244,Vehicle!A238:E238,0),0)</f>
        <v>Pedestrian</v>
      </c>
      <c r="M245" s="20" t="str">
        <f>VLOOKUP($C245,vehicle,MATCH(M$7,Vehicle!$A$1:$E$1,0),0)</f>
        <v>Signal Violation</v>
      </c>
      <c r="N245" s="20" t="str">
        <f>VLOOKUP($C245,vehicle,MATCH(N$7,Vehicle!$A$1:$E$1,0),0)</f>
        <v>High</v>
      </c>
      <c r="O245" s="21">
        <f>VLOOKUP($C245,vehicle,MATCH(O$7,Vehicle!$A$1:$E$1,0),0)</f>
        <v>4</v>
      </c>
      <c r="P245" s="21">
        <f>VLOOKUP($C245,driver,MATCH(P$7,Driver!$A$1:$E$1,0),0)</f>
        <v>46</v>
      </c>
      <c r="Q245" s="21" t="str">
        <f>VLOOKUP($C245,driver,MATCH(Q$7,Driver!$A$1:$E$1,0),0)</f>
        <v>Expired</v>
      </c>
      <c r="R245" s="21">
        <f>VLOOKUP($C245,driver,MATCH(R$7,Driver!$A$1:$E$1,0),0)</f>
        <v>8</v>
      </c>
      <c r="S245" s="21" t="str">
        <f>VLOOKUP($C245,driver,MATCH(S$7,Driver!$A$1:$E$1,0),0)</f>
        <v>Minor</v>
      </c>
      <c r="T245" s="21">
        <f>VLOOKUP($C245,Effects,MATCH(T$7, Effects!$A$1:$E$1, 0),0)</f>
        <v>20</v>
      </c>
      <c r="U245" s="22" t="str">
        <f>VLOOKUP($C245,Effects,MATCH(U$7, Effects!$A$1:$E$1, 0),0)</f>
        <v>Yes</v>
      </c>
      <c r="V245" s="22" t="str">
        <f>VLOOKUP($C245,Effects,MATCH(V$7, Effects!$A$1:$E$1, 0),0)</f>
        <v>No</v>
      </c>
      <c r="W245" s="22" t="str">
        <f>VLOOKUP($C245,Effects,MATCH(W$7, Effects!$A$1:$E$1, 0),0)</f>
        <v>Fine Issued</v>
      </c>
    </row>
    <row r="246" spans="2:23" s="7" customFormat="1" ht="21" x14ac:dyDescent="0.4">
      <c r="B246" s="19">
        <v>239</v>
      </c>
      <c r="C246" s="19" t="s">
        <v>294</v>
      </c>
      <c r="D246" s="20">
        <f>VLOOKUP($C246, Date, MATCH(Source!D$7, Date!$A$1:$F$1, 0), FALSE)</f>
        <v>45015</v>
      </c>
      <c r="E246" s="40">
        <v>45015</v>
      </c>
      <c r="F246" s="22">
        <f>VLOOKUP($C246, Date, MATCH(Source!F$7, Date!$A$1:$F$1, 0), FALSE)</f>
        <v>10.6736111111111</v>
      </c>
      <c r="G246" s="19">
        <f>VLOOKUP(Table3[[#This Row],[Accident ID]],Date!$A$2:$I$2001,MATCH(Table3[[#Headers],[Hour]],Date!$A$1:$I$1,0),0)</f>
        <v>16</v>
      </c>
      <c r="H246" s="44" t="str">
        <f>IF(AND(Table3[[#This Row],[Hour]]&gt;=7, Table3[[#This Row],[Hour]]&lt;=10), "Peak", IF(AND(Table3[[#This Row],[Hour]]&gt;=16, Table3[[#This Row],[Hour]]&lt;=19), "Peak", "Off-Peak"))</f>
        <v>Peak</v>
      </c>
      <c r="I246" s="19" t="str">
        <f>VLOOKUP($C246,location,MATCH(Source!I$7,Location!$A$1:$D$1,0),0)</f>
        <v>Ahmedabad</v>
      </c>
      <c r="J246" s="19" t="str">
        <f>VLOOKUP($C246,location,MATCH(Source!J$7,Location!$A$1:$D$1,0),0)</f>
        <v>Residential Area</v>
      </c>
      <c r="K246" s="19" t="str">
        <f>VLOOKUP($C246,location,MATCH(Source!K$7,Location!$A$1:$D$1,0),0)</f>
        <v>Foggy</v>
      </c>
      <c r="L246" s="20" t="str">
        <f>VLOOKUP($C246,vehicle,MATCH(L245,Vehicle!A239:E239,0),0)</f>
        <v>Bike</v>
      </c>
      <c r="M246" s="20" t="str">
        <f>VLOOKUP($C246,vehicle,MATCH(M$7,Vehicle!$A$1:$E$1,0),0)</f>
        <v>Pedestrian Crossing</v>
      </c>
      <c r="N246" s="20" t="str">
        <f>VLOOKUP($C246,vehicle,MATCH(N$7,Vehicle!$A$1:$E$1,0),0)</f>
        <v>Severe</v>
      </c>
      <c r="O246" s="21">
        <f>VLOOKUP($C246,vehicle,MATCH(O$7,Vehicle!$A$1:$E$1,0),0)</f>
        <v>4</v>
      </c>
      <c r="P246" s="21">
        <f>VLOOKUP($C246,driver,MATCH(P$7,Driver!$A$1:$E$1,0),0)</f>
        <v>37</v>
      </c>
      <c r="Q246" s="21" t="str">
        <f>VLOOKUP($C246,driver,MATCH(Q$7,Driver!$A$1:$E$1,0),0)</f>
        <v>Valid</v>
      </c>
      <c r="R246" s="21">
        <f>VLOOKUP($C246,driver,MATCH(R$7,Driver!$A$1:$E$1,0),0)</f>
        <v>10</v>
      </c>
      <c r="S246" s="21" t="str">
        <f>VLOOKUP($C246,driver,MATCH(S$7,Driver!$A$1:$E$1,0),0)</f>
        <v>Fatal</v>
      </c>
      <c r="T246" s="21">
        <f>VLOOKUP($C246,Effects,MATCH(T$7, Effects!$A$1:$E$1, 0),0)</f>
        <v>48</v>
      </c>
      <c r="U246" s="22" t="str">
        <f>VLOOKUP($C246,Effects,MATCH(U$7, Effects!$A$1:$E$1, 0),0)</f>
        <v>No</v>
      </c>
      <c r="V246" s="22" t="str">
        <f>VLOOKUP($C246,Effects,MATCH(V$7, Effects!$A$1:$E$1, 0),0)</f>
        <v>Yes</v>
      </c>
      <c r="W246" s="22" t="str">
        <f>VLOOKUP($C246,Effects,MATCH(W$7, Effects!$A$1:$E$1, 0),0)</f>
        <v>None</v>
      </c>
    </row>
    <row r="247" spans="2:23" s="7" customFormat="1" ht="21" x14ac:dyDescent="0.4">
      <c r="B247" s="19">
        <v>240</v>
      </c>
      <c r="C247" s="19" t="s">
        <v>295</v>
      </c>
      <c r="D247" s="20">
        <f>VLOOKUP($C247, Date, MATCH(Source!D$7, Date!$A$1:$F$1, 0), FALSE)</f>
        <v>45468</v>
      </c>
      <c r="E247" s="40">
        <v>45468</v>
      </c>
      <c r="F247" s="22">
        <f>VLOOKUP($C247, Date, MATCH(Source!F$7, Date!$A$1:$F$1, 0), FALSE)</f>
        <v>10.7152777777778</v>
      </c>
      <c r="G247" s="19">
        <f>VLOOKUP(Table3[[#This Row],[Accident ID]],Date!$A$2:$I$2001,MATCH(Table3[[#Headers],[Hour]],Date!$A$1:$I$1,0),0)</f>
        <v>17</v>
      </c>
      <c r="H247" s="44" t="str">
        <f>IF(AND(Table3[[#This Row],[Hour]]&gt;=7, Table3[[#This Row],[Hour]]&lt;=10), "Peak", IF(AND(Table3[[#This Row],[Hour]]&gt;=16, Table3[[#This Row],[Hour]]&lt;=19), "Peak", "Off-Peak"))</f>
        <v>Peak</v>
      </c>
      <c r="I247" s="19" t="str">
        <f>VLOOKUP($C247,location,MATCH(Source!I$7,Location!$A$1:$D$1,0),0)</f>
        <v>Chennai</v>
      </c>
      <c r="J247" s="19" t="str">
        <f>VLOOKUP($C247,location,MATCH(Source!J$7,Location!$A$1:$D$1,0),0)</f>
        <v>Highway</v>
      </c>
      <c r="K247" s="19" t="str">
        <f>VLOOKUP($C247,location,MATCH(Source!K$7,Location!$A$1:$D$1,0),0)</f>
        <v>Snowy</v>
      </c>
      <c r="L247" s="20" t="str">
        <f>VLOOKUP($C247,vehicle,MATCH(L246,Vehicle!A240:E240,0),0)</f>
        <v>Pedestrian</v>
      </c>
      <c r="M247" s="20" t="str">
        <f>VLOOKUP($C247,vehicle,MATCH(M$7,Vehicle!$A$1:$E$1,0),0)</f>
        <v>Pedestrian Crossing</v>
      </c>
      <c r="N247" s="20" t="str">
        <f>VLOOKUP($C247,vehicle,MATCH(N$7,Vehicle!$A$1:$E$1,0),0)</f>
        <v>High</v>
      </c>
      <c r="O247" s="21">
        <f>VLOOKUP($C247,vehicle,MATCH(O$7,Vehicle!$A$1:$E$1,0),0)</f>
        <v>3</v>
      </c>
      <c r="P247" s="21">
        <f>VLOOKUP($C247,driver,MATCH(P$7,Driver!$A$1:$E$1,0),0)</f>
        <v>69</v>
      </c>
      <c r="Q247" s="21" t="str">
        <f>VLOOKUP($C247,driver,MATCH(Q$7,Driver!$A$1:$E$1,0),0)</f>
        <v>Valid</v>
      </c>
      <c r="R247" s="21">
        <f>VLOOKUP($C247,driver,MATCH(R$7,Driver!$A$1:$E$1,0),0)</f>
        <v>7</v>
      </c>
      <c r="S247" s="21" t="str">
        <f>VLOOKUP($C247,driver,MATCH(S$7,Driver!$A$1:$E$1,0),0)</f>
        <v>Moderate</v>
      </c>
      <c r="T247" s="21">
        <f>VLOOKUP($C247,Effects,MATCH(T$7, Effects!$A$1:$E$1, 0),0)</f>
        <v>47</v>
      </c>
      <c r="U247" s="22" t="str">
        <f>VLOOKUP($C247,Effects,MATCH(U$7, Effects!$A$1:$E$1, 0),0)</f>
        <v>No</v>
      </c>
      <c r="V247" s="22" t="str">
        <f>VLOOKUP($C247,Effects,MATCH(V$7, Effects!$A$1:$E$1, 0),0)</f>
        <v>Yes</v>
      </c>
      <c r="W247" s="22" t="str">
        <f>VLOOKUP($C247,Effects,MATCH(W$7, Effects!$A$1:$E$1, 0),0)</f>
        <v>Fine Issued</v>
      </c>
    </row>
    <row r="248" spans="2:23" s="7" customFormat="1" ht="21" x14ac:dyDescent="0.4">
      <c r="B248" s="19">
        <v>241</v>
      </c>
      <c r="C248" s="19" t="s">
        <v>296</v>
      </c>
      <c r="D248" s="20">
        <f>VLOOKUP($C248, Date, MATCH(Source!D$7, Date!$A$1:$F$1, 0), FALSE)</f>
        <v>44867</v>
      </c>
      <c r="E248" s="40">
        <v>44867</v>
      </c>
      <c r="F248" s="22">
        <f>VLOOKUP($C248, Date, MATCH(Source!F$7, Date!$A$1:$F$1, 0), FALSE)</f>
        <v>10.7569444444444</v>
      </c>
      <c r="G248" s="19">
        <f>VLOOKUP(Table3[[#This Row],[Accident ID]],Date!$A$2:$I$2001,MATCH(Table3[[#Headers],[Hour]],Date!$A$1:$I$1,0),0)</f>
        <v>18</v>
      </c>
      <c r="H248" s="44" t="str">
        <f>IF(AND(Table3[[#This Row],[Hour]]&gt;=7, Table3[[#This Row],[Hour]]&lt;=10), "Peak", IF(AND(Table3[[#This Row],[Hour]]&gt;=16, Table3[[#This Row],[Hour]]&lt;=19), "Peak", "Off-Peak"))</f>
        <v>Peak</v>
      </c>
      <c r="I248" s="19" t="str">
        <f>VLOOKUP($C248,location,MATCH(Source!I$7,Location!$A$1:$D$1,0),0)</f>
        <v>Bangalore</v>
      </c>
      <c r="J248" s="19" t="str">
        <f>VLOOKUP($C248,location,MATCH(Source!J$7,Location!$A$1:$D$1,0),0)</f>
        <v>Residential Area</v>
      </c>
      <c r="K248" s="19" t="str">
        <f>VLOOKUP($C248,location,MATCH(Source!K$7,Location!$A$1:$D$1,0),0)</f>
        <v>Clear</v>
      </c>
      <c r="L248" s="20" t="str">
        <f>VLOOKUP($C248,vehicle,MATCH(L247,Vehicle!A241:E241,0),0)</f>
        <v>Auto</v>
      </c>
      <c r="M248" s="20" t="str">
        <f>VLOOKUP($C248,vehicle,MATCH(M$7,Vehicle!$A$1:$E$1,0),0)</f>
        <v>Reckless Driving</v>
      </c>
      <c r="N248" s="20" t="str">
        <f>VLOOKUP($C248,vehicle,MATCH(N$7,Vehicle!$A$1:$E$1,0),0)</f>
        <v>Severe</v>
      </c>
      <c r="O248" s="21">
        <f>VLOOKUP($C248,vehicle,MATCH(O$7,Vehicle!$A$1:$E$1,0),0)</f>
        <v>4</v>
      </c>
      <c r="P248" s="21">
        <f>VLOOKUP($C248,driver,MATCH(P$7,Driver!$A$1:$E$1,0),0)</f>
        <v>62</v>
      </c>
      <c r="Q248" s="21" t="str">
        <f>VLOOKUP($C248,driver,MATCH(Q$7,Driver!$A$1:$E$1,0),0)</f>
        <v>Suspended</v>
      </c>
      <c r="R248" s="21">
        <f>VLOOKUP($C248,driver,MATCH(R$7,Driver!$A$1:$E$1,0),0)</f>
        <v>2</v>
      </c>
      <c r="S248" s="21" t="str">
        <f>VLOOKUP($C248,driver,MATCH(S$7,Driver!$A$1:$E$1,0),0)</f>
        <v>Fatal</v>
      </c>
      <c r="T248" s="21">
        <f>VLOOKUP($C248,Effects,MATCH(T$7, Effects!$A$1:$E$1, 0),0)</f>
        <v>39</v>
      </c>
      <c r="U248" s="22" t="str">
        <f>VLOOKUP($C248,Effects,MATCH(U$7, Effects!$A$1:$E$1, 0),0)</f>
        <v>No</v>
      </c>
      <c r="V248" s="22" t="str">
        <f>VLOOKUP($C248,Effects,MATCH(V$7, Effects!$A$1:$E$1, 0),0)</f>
        <v>No</v>
      </c>
      <c r="W248" s="22" t="str">
        <f>VLOOKUP($C248,Effects,MATCH(W$7, Effects!$A$1:$E$1, 0),0)</f>
        <v>Fine Issued</v>
      </c>
    </row>
    <row r="249" spans="2:23" s="7" customFormat="1" ht="21" x14ac:dyDescent="0.4">
      <c r="B249" s="19">
        <v>242</v>
      </c>
      <c r="C249" s="19" t="s">
        <v>297</v>
      </c>
      <c r="D249" s="20">
        <f>VLOOKUP($C249, Date, MATCH(Source!D$7, Date!$A$1:$F$1, 0), FALSE)</f>
        <v>45129</v>
      </c>
      <c r="E249" s="40">
        <v>45129</v>
      </c>
      <c r="F249" s="22">
        <f>VLOOKUP($C249, Date, MATCH(Source!F$7, Date!$A$1:$F$1, 0), FALSE)</f>
        <v>10.7986111111111</v>
      </c>
      <c r="G249" s="19">
        <f>VLOOKUP(Table3[[#This Row],[Accident ID]],Date!$A$2:$I$2001,MATCH(Table3[[#Headers],[Hour]],Date!$A$1:$I$1,0),0)</f>
        <v>19</v>
      </c>
      <c r="H249" s="44" t="str">
        <f>IF(AND(Table3[[#This Row],[Hour]]&gt;=7, Table3[[#This Row],[Hour]]&lt;=10), "Peak", IF(AND(Table3[[#This Row],[Hour]]&gt;=16, Table3[[#This Row],[Hour]]&lt;=19), "Peak", "Off-Peak"))</f>
        <v>Peak</v>
      </c>
      <c r="I249" s="19" t="str">
        <f>VLOOKUP($C249,location,MATCH(Source!I$7,Location!$A$1:$D$1,0),0)</f>
        <v>Hyderabad</v>
      </c>
      <c r="J249" s="19" t="str">
        <f>VLOOKUP($C249,location,MATCH(Source!J$7,Location!$A$1:$D$1,0),0)</f>
        <v>Residential Area</v>
      </c>
      <c r="K249" s="19" t="str">
        <f>VLOOKUP($C249,location,MATCH(Source!K$7,Location!$A$1:$D$1,0),0)</f>
        <v>Clear</v>
      </c>
      <c r="L249" s="20" t="str">
        <f>VLOOKUP($C249,vehicle,MATCH(L248,Vehicle!A242:E242,0),0)</f>
        <v>Bicycle</v>
      </c>
      <c r="M249" s="20" t="str">
        <f>VLOOKUP($C249,vehicle,MATCH(M$7,Vehicle!$A$1:$E$1,0),0)</f>
        <v>Pedestrian Crossing</v>
      </c>
      <c r="N249" s="20" t="str">
        <f>VLOOKUP($C249,vehicle,MATCH(N$7,Vehicle!$A$1:$E$1,0),0)</f>
        <v>High</v>
      </c>
      <c r="O249" s="21">
        <f>VLOOKUP($C249,vehicle,MATCH(O$7,Vehicle!$A$1:$E$1,0),0)</f>
        <v>5</v>
      </c>
      <c r="P249" s="21">
        <f>VLOOKUP($C249,driver,MATCH(P$7,Driver!$A$1:$E$1,0),0)</f>
        <v>52</v>
      </c>
      <c r="Q249" s="21" t="str">
        <f>VLOOKUP($C249,driver,MATCH(Q$7,Driver!$A$1:$E$1,0),0)</f>
        <v>Expired</v>
      </c>
      <c r="R249" s="21">
        <f>VLOOKUP($C249,driver,MATCH(R$7,Driver!$A$1:$E$1,0),0)</f>
        <v>1</v>
      </c>
      <c r="S249" s="21" t="str">
        <f>VLOOKUP($C249,driver,MATCH(S$7,Driver!$A$1:$E$1,0),0)</f>
        <v>Minor</v>
      </c>
      <c r="T249" s="21">
        <f>VLOOKUP($C249,Effects,MATCH(T$7, Effects!$A$1:$E$1, 0),0)</f>
        <v>22</v>
      </c>
      <c r="U249" s="22" t="str">
        <f>VLOOKUP($C249,Effects,MATCH(U$7, Effects!$A$1:$E$1, 0),0)</f>
        <v>Yes</v>
      </c>
      <c r="V249" s="22" t="str">
        <f>VLOOKUP($C249,Effects,MATCH(V$7, Effects!$A$1:$E$1, 0),0)</f>
        <v>Yes</v>
      </c>
      <c r="W249" s="22" t="str">
        <f>VLOOKUP($C249,Effects,MATCH(W$7, Effects!$A$1:$E$1, 0),0)</f>
        <v>Arrest Made</v>
      </c>
    </row>
    <row r="250" spans="2:23" s="7" customFormat="1" ht="21" x14ac:dyDescent="0.4">
      <c r="B250" s="19">
        <v>243</v>
      </c>
      <c r="C250" s="19" t="s">
        <v>298</v>
      </c>
      <c r="D250" s="20">
        <f>VLOOKUP($C250, Date, MATCH(Source!D$7, Date!$A$1:$F$1, 0), FALSE)</f>
        <v>43905</v>
      </c>
      <c r="E250" s="40">
        <v>43905</v>
      </c>
      <c r="F250" s="22">
        <f>VLOOKUP($C250, Date, MATCH(Source!F$7, Date!$A$1:$F$1, 0), FALSE)</f>
        <v>10.8402777777778</v>
      </c>
      <c r="G250" s="19">
        <f>VLOOKUP(Table3[[#This Row],[Accident ID]],Date!$A$2:$I$2001,MATCH(Table3[[#Headers],[Hour]],Date!$A$1:$I$1,0),0)</f>
        <v>20</v>
      </c>
      <c r="H250" s="44" t="str">
        <f>IF(AND(Table3[[#This Row],[Hour]]&gt;=7, Table3[[#This Row],[Hour]]&lt;=10), "Peak", IF(AND(Table3[[#This Row],[Hour]]&gt;=16, Table3[[#This Row],[Hour]]&lt;=19), "Peak", "Off-Peak"))</f>
        <v>Off-Peak</v>
      </c>
      <c r="I250" s="19" t="str">
        <f>VLOOKUP($C250,location,MATCH(Source!I$7,Location!$A$1:$D$1,0),0)</f>
        <v>Hyderabad</v>
      </c>
      <c r="J250" s="19" t="str">
        <f>VLOOKUP($C250,location,MATCH(Source!J$7,Location!$A$1:$D$1,0),0)</f>
        <v>Residential Area</v>
      </c>
      <c r="K250" s="19" t="str">
        <f>VLOOKUP($C250,location,MATCH(Source!K$7,Location!$A$1:$D$1,0),0)</f>
        <v>Snowy</v>
      </c>
      <c r="L250" s="20" t="str">
        <f>VLOOKUP($C250,vehicle,MATCH(L249,Vehicle!A243:E243,0),0)</f>
        <v>Truck</v>
      </c>
      <c r="M250" s="20" t="str">
        <f>VLOOKUP($C250,vehicle,MATCH(M$7,Vehicle!$A$1:$E$1,0),0)</f>
        <v>Reckless Driving</v>
      </c>
      <c r="N250" s="20" t="str">
        <f>VLOOKUP($C250,vehicle,MATCH(N$7,Vehicle!$A$1:$E$1,0),0)</f>
        <v>Low</v>
      </c>
      <c r="O250" s="21">
        <f>VLOOKUP($C250,vehicle,MATCH(O$7,Vehicle!$A$1:$E$1,0),0)</f>
        <v>1</v>
      </c>
      <c r="P250" s="21">
        <f>VLOOKUP($C250,driver,MATCH(P$7,Driver!$A$1:$E$1,0),0)</f>
        <v>42</v>
      </c>
      <c r="Q250" s="21" t="str">
        <f>VLOOKUP($C250,driver,MATCH(Q$7,Driver!$A$1:$E$1,0),0)</f>
        <v>Expired</v>
      </c>
      <c r="R250" s="21">
        <f>VLOOKUP($C250,driver,MATCH(R$7,Driver!$A$1:$E$1,0),0)</f>
        <v>3</v>
      </c>
      <c r="S250" s="21" t="str">
        <f>VLOOKUP($C250,driver,MATCH(S$7,Driver!$A$1:$E$1,0),0)</f>
        <v>Moderate</v>
      </c>
      <c r="T250" s="21">
        <f>VLOOKUP($C250,Effects,MATCH(T$7, Effects!$A$1:$E$1, 0),0)</f>
        <v>32</v>
      </c>
      <c r="U250" s="22" t="str">
        <f>VLOOKUP($C250,Effects,MATCH(U$7, Effects!$A$1:$E$1, 0),0)</f>
        <v>Yes</v>
      </c>
      <c r="V250" s="22" t="str">
        <f>VLOOKUP($C250,Effects,MATCH(V$7, Effects!$A$1:$E$1, 0),0)</f>
        <v>No</v>
      </c>
      <c r="W250" s="22" t="str">
        <f>VLOOKUP($C250,Effects,MATCH(W$7, Effects!$A$1:$E$1, 0),0)</f>
        <v>Arrest Made</v>
      </c>
    </row>
    <row r="251" spans="2:23" s="7" customFormat="1" ht="21" x14ac:dyDescent="0.4">
      <c r="B251" s="19">
        <v>244</v>
      </c>
      <c r="C251" s="19" t="s">
        <v>299</v>
      </c>
      <c r="D251" s="20">
        <f>VLOOKUP($C251, Date, MATCH(Source!D$7, Date!$A$1:$F$1, 0), FALSE)</f>
        <v>45529</v>
      </c>
      <c r="E251" s="40">
        <v>45529</v>
      </c>
      <c r="F251" s="22">
        <f>VLOOKUP($C251, Date, MATCH(Source!F$7, Date!$A$1:$F$1, 0), FALSE)</f>
        <v>10.8819444444444</v>
      </c>
      <c r="G251" s="19">
        <f>VLOOKUP(Table3[[#This Row],[Accident ID]],Date!$A$2:$I$2001,MATCH(Table3[[#Headers],[Hour]],Date!$A$1:$I$1,0),0)</f>
        <v>21</v>
      </c>
      <c r="H251" s="44" t="str">
        <f>IF(AND(Table3[[#This Row],[Hour]]&gt;=7, Table3[[#This Row],[Hour]]&lt;=10), "Peak", IF(AND(Table3[[#This Row],[Hour]]&gt;=16, Table3[[#This Row],[Hour]]&lt;=19), "Peak", "Off-Peak"))</f>
        <v>Off-Peak</v>
      </c>
      <c r="I251" s="19" t="str">
        <f>VLOOKUP($C251,location,MATCH(Source!I$7,Location!$A$1:$D$1,0),0)</f>
        <v>Hyderabad</v>
      </c>
      <c r="J251" s="19" t="str">
        <f>VLOOKUP($C251,location,MATCH(Source!J$7,Location!$A$1:$D$1,0),0)</f>
        <v>Residential Area</v>
      </c>
      <c r="K251" s="19" t="str">
        <f>VLOOKUP($C251,location,MATCH(Source!K$7,Location!$A$1:$D$1,0),0)</f>
        <v>Rainy</v>
      </c>
      <c r="L251" s="20" t="str">
        <f>VLOOKUP($C251,vehicle,MATCH(L250,Vehicle!A244:E244,0),0)</f>
        <v>Pedestrian</v>
      </c>
      <c r="M251" s="20" t="str">
        <f>VLOOKUP($C251,vehicle,MATCH(M$7,Vehicle!$A$1:$E$1,0),0)</f>
        <v>Pedestrian Crossing</v>
      </c>
      <c r="N251" s="20" t="str">
        <f>VLOOKUP($C251,vehicle,MATCH(N$7,Vehicle!$A$1:$E$1,0),0)</f>
        <v>Severe</v>
      </c>
      <c r="O251" s="21">
        <f>VLOOKUP($C251,vehicle,MATCH(O$7,Vehicle!$A$1:$E$1,0),0)</f>
        <v>4</v>
      </c>
      <c r="P251" s="21">
        <f>VLOOKUP($C251,driver,MATCH(P$7,Driver!$A$1:$E$1,0),0)</f>
        <v>66</v>
      </c>
      <c r="Q251" s="21" t="str">
        <f>VLOOKUP($C251,driver,MATCH(Q$7,Driver!$A$1:$E$1,0),0)</f>
        <v>Valid</v>
      </c>
      <c r="R251" s="21">
        <f>VLOOKUP($C251,driver,MATCH(R$7,Driver!$A$1:$E$1,0),0)</f>
        <v>9</v>
      </c>
      <c r="S251" s="21" t="str">
        <f>VLOOKUP($C251,driver,MATCH(S$7,Driver!$A$1:$E$1,0),0)</f>
        <v>Fatal</v>
      </c>
      <c r="T251" s="21">
        <f>VLOOKUP($C251,Effects,MATCH(T$7, Effects!$A$1:$E$1, 0),0)</f>
        <v>51</v>
      </c>
      <c r="U251" s="22" t="str">
        <f>VLOOKUP($C251,Effects,MATCH(U$7, Effects!$A$1:$E$1, 0),0)</f>
        <v>Yes</v>
      </c>
      <c r="V251" s="22" t="str">
        <f>VLOOKUP($C251,Effects,MATCH(V$7, Effects!$A$1:$E$1, 0),0)</f>
        <v>No</v>
      </c>
      <c r="W251" s="22" t="str">
        <f>VLOOKUP($C251,Effects,MATCH(W$7, Effects!$A$1:$E$1, 0),0)</f>
        <v>None</v>
      </c>
    </row>
    <row r="252" spans="2:23" s="7" customFormat="1" ht="21" x14ac:dyDescent="0.4">
      <c r="B252" s="19">
        <v>245</v>
      </c>
      <c r="C252" s="19" t="s">
        <v>300</v>
      </c>
      <c r="D252" s="20">
        <f>VLOOKUP($C252, Date, MATCH(Source!D$7, Date!$A$1:$F$1, 0), FALSE)</f>
        <v>44290</v>
      </c>
      <c r="E252" s="40">
        <v>44290</v>
      </c>
      <c r="F252" s="22">
        <f>VLOOKUP($C252, Date, MATCH(Source!F$7, Date!$A$1:$F$1, 0), FALSE)</f>
        <v>10.9236111111111</v>
      </c>
      <c r="G252" s="19">
        <f>VLOOKUP(Table3[[#This Row],[Accident ID]],Date!$A$2:$I$2001,MATCH(Table3[[#Headers],[Hour]],Date!$A$1:$I$1,0),0)</f>
        <v>22</v>
      </c>
      <c r="H252" s="44" t="str">
        <f>IF(AND(Table3[[#This Row],[Hour]]&gt;=7, Table3[[#This Row],[Hour]]&lt;=10), "Peak", IF(AND(Table3[[#This Row],[Hour]]&gt;=16, Table3[[#This Row],[Hour]]&lt;=19), "Peak", "Off-Peak"))</f>
        <v>Off-Peak</v>
      </c>
      <c r="I252" s="19" t="str">
        <f>VLOOKUP($C252,location,MATCH(Source!I$7,Location!$A$1:$D$1,0),0)</f>
        <v>Kolkata</v>
      </c>
      <c r="J252" s="19" t="str">
        <f>VLOOKUP($C252,location,MATCH(Source!J$7,Location!$A$1:$D$1,0),0)</f>
        <v>Expressway</v>
      </c>
      <c r="K252" s="19" t="str">
        <f>VLOOKUP($C252,location,MATCH(Source!K$7,Location!$A$1:$D$1,0),0)</f>
        <v>Foggy</v>
      </c>
      <c r="L252" s="20" t="str">
        <f>VLOOKUP($C252,vehicle,MATCH(L251,Vehicle!A245:E245,0),0)</f>
        <v>Pedestrian</v>
      </c>
      <c r="M252" s="20" t="str">
        <f>VLOOKUP($C252,vehicle,MATCH(M$7,Vehicle!$A$1:$E$1,0),0)</f>
        <v>Drunk Driving</v>
      </c>
      <c r="N252" s="20" t="str">
        <f>VLOOKUP($C252,vehicle,MATCH(N$7,Vehicle!$A$1:$E$1,0),0)</f>
        <v>Medium</v>
      </c>
      <c r="O252" s="21">
        <f>VLOOKUP($C252,vehicle,MATCH(O$7,Vehicle!$A$1:$E$1,0),0)</f>
        <v>5</v>
      </c>
      <c r="P252" s="21">
        <f>VLOOKUP($C252,driver,MATCH(P$7,Driver!$A$1:$E$1,0),0)</f>
        <v>55</v>
      </c>
      <c r="Q252" s="21" t="str">
        <f>VLOOKUP($C252,driver,MATCH(Q$7,Driver!$A$1:$E$1,0),0)</f>
        <v>Suspended</v>
      </c>
      <c r="R252" s="21">
        <f>VLOOKUP($C252,driver,MATCH(R$7,Driver!$A$1:$E$1,0),0)</f>
        <v>8</v>
      </c>
      <c r="S252" s="21" t="str">
        <f>VLOOKUP($C252,driver,MATCH(S$7,Driver!$A$1:$E$1,0),0)</f>
        <v>Minor</v>
      </c>
      <c r="T252" s="21">
        <f>VLOOKUP($C252,Effects,MATCH(T$7, Effects!$A$1:$E$1, 0),0)</f>
        <v>9</v>
      </c>
      <c r="U252" s="22" t="str">
        <f>VLOOKUP($C252,Effects,MATCH(U$7, Effects!$A$1:$E$1, 0),0)</f>
        <v>No</v>
      </c>
      <c r="V252" s="22" t="str">
        <f>VLOOKUP($C252,Effects,MATCH(V$7, Effects!$A$1:$E$1, 0),0)</f>
        <v>No</v>
      </c>
      <c r="W252" s="22" t="str">
        <f>VLOOKUP($C252,Effects,MATCH(W$7, Effects!$A$1:$E$1, 0),0)</f>
        <v>None</v>
      </c>
    </row>
    <row r="253" spans="2:23" s="7" customFormat="1" ht="21" x14ac:dyDescent="0.4">
      <c r="B253" s="19">
        <v>246</v>
      </c>
      <c r="C253" s="19" t="s">
        <v>301</v>
      </c>
      <c r="D253" s="20">
        <f>VLOOKUP($C253, Date, MATCH(Source!D$7, Date!$A$1:$F$1, 0), FALSE)</f>
        <v>43882</v>
      </c>
      <c r="E253" s="40">
        <v>43882</v>
      </c>
      <c r="F253" s="22">
        <f>VLOOKUP($C253, Date, MATCH(Source!F$7, Date!$A$1:$F$1, 0), FALSE)</f>
        <v>10.9652777777778</v>
      </c>
      <c r="G253" s="19">
        <f>VLOOKUP(Table3[[#This Row],[Accident ID]],Date!$A$2:$I$2001,MATCH(Table3[[#Headers],[Hour]],Date!$A$1:$I$1,0),0)</f>
        <v>23</v>
      </c>
      <c r="H253" s="44" t="str">
        <f>IF(AND(Table3[[#This Row],[Hour]]&gt;=7, Table3[[#This Row],[Hour]]&lt;=10), "Peak", IF(AND(Table3[[#This Row],[Hour]]&gt;=16, Table3[[#This Row],[Hour]]&lt;=19), "Peak", "Off-Peak"))</f>
        <v>Off-Peak</v>
      </c>
      <c r="I253" s="19" t="str">
        <f>VLOOKUP($C253,location,MATCH(Source!I$7,Location!$A$1:$D$1,0),0)</f>
        <v>Delhi</v>
      </c>
      <c r="J253" s="19" t="str">
        <f>VLOOKUP($C253,location,MATCH(Source!J$7,Location!$A$1:$D$1,0),0)</f>
        <v>Residential Area</v>
      </c>
      <c r="K253" s="19" t="str">
        <f>VLOOKUP($C253,location,MATCH(Source!K$7,Location!$A$1:$D$1,0),0)</f>
        <v>Rainy</v>
      </c>
      <c r="L253" s="20" t="str">
        <f>VLOOKUP($C253,vehicle,MATCH(L252,Vehicle!A246:E246,0),0)</f>
        <v>Bike</v>
      </c>
      <c r="M253" s="20" t="str">
        <f>VLOOKUP($C253,vehicle,MATCH(M$7,Vehicle!$A$1:$E$1,0),0)</f>
        <v>Weather Conditions</v>
      </c>
      <c r="N253" s="20" t="str">
        <f>VLOOKUP($C253,vehicle,MATCH(N$7,Vehicle!$A$1:$E$1,0),0)</f>
        <v>Medium</v>
      </c>
      <c r="O253" s="21">
        <f>VLOOKUP($C253,vehicle,MATCH(O$7,Vehicle!$A$1:$E$1,0),0)</f>
        <v>2</v>
      </c>
      <c r="P253" s="21">
        <f>VLOOKUP($C253,driver,MATCH(P$7,Driver!$A$1:$E$1,0),0)</f>
        <v>35</v>
      </c>
      <c r="Q253" s="21" t="str">
        <f>VLOOKUP($C253,driver,MATCH(Q$7,Driver!$A$1:$E$1,0),0)</f>
        <v>Valid</v>
      </c>
      <c r="R253" s="21">
        <f>VLOOKUP($C253,driver,MATCH(R$7,Driver!$A$1:$E$1,0),0)</f>
        <v>5</v>
      </c>
      <c r="S253" s="21" t="str">
        <f>VLOOKUP($C253,driver,MATCH(S$7,Driver!$A$1:$E$1,0),0)</f>
        <v>Severe</v>
      </c>
      <c r="T253" s="21">
        <f>VLOOKUP($C253,Effects,MATCH(T$7, Effects!$A$1:$E$1, 0),0)</f>
        <v>30</v>
      </c>
      <c r="U253" s="22" t="str">
        <f>VLOOKUP($C253,Effects,MATCH(U$7, Effects!$A$1:$E$1, 0),0)</f>
        <v>No</v>
      </c>
      <c r="V253" s="22" t="str">
        <f>VLOOKUP($C253,Effects,MATCH(V$7, Effects!$A$1:$E$1, 0),0)</f>
        <v>Yes</v>
      </c>
      <c r="W253" s="22" t="str">
        <f>VLOOKUP($C253,Effects,MATCH(W$7, Effects!$A$1:$E$1, 0),0)</f>
        <v>License Suspended</v>
      </c>
    </row>
    <row r="254" spans="2:23" s="7" customFormat="1" ht="21" x14ac:dyDescent="0.4">
      <c r="B254" s="19">
        <v>247</v>
      </c>
      <c r="C254" s="19" t="s">
        <v>302</v>
      </c>
      <c r="D254" s="20">
        <f>VLOOKUP($C254, Date, MATCH(Source!D$7, Date!$A$1:$F$1, 0), FALSE)</f>
        <v>45348</v>
      </c>
      <c r="E254" s="40">
        <v>45348</v>
      </c>
      <c r="F254" s="22">
        <f>VLOOKUP($C254, Date, MATCH(Source!F$7, Date!$A$1:$F$1, 0), FALSE)</f>
        <v>11.0069444444444</v>
      </c>
      <c r="G254" s="19">
        <f>VLOOKUP(Table3[[#This Row],[Accident ID]],Date!$A$2:$I$2001,MATCH(Table3[[#Headers],[Hour]],Date!$A$1:$I$1,0),0)</f>
        <v>0</v>
      </c>
      <c r="H254" s="44" t="str">
        <f>IF(AND(Table3[[#This Row],[Hour]]&gt;=7, Table3[[#This Row],[Hour]]&lt;=10), "Peak", IF(AND(Table3[[#This Row],[Hour]]&gt;=16, Table3[[#This Row],[Hour]]&lt;=19), "Peak", "Off-Peak"))</f>
        <v>Off-Peak</v>
      </c>
      <c r="I254" s="19" t="str">
        <f>VLOOKUP($C254,location,MATCH(Source!I$7,Location!$A$1:$D$1,0),0)</f>
        <v>Delhi</v>
      </c>
      <c r="J254" s="19" t="str">
        <f>VLOOKUP($C254,location,MATCH(Source!J$7,Location!$A$1:$D$1,0),0)</f>
        <v>Highway</v>
      </c>
      <c r="K254" s="19" t="str">
        <f>VLOOKUP($C254,location,MATCH(Source!K$7,Location!$A$1:$D$1,0),0)</f>
        <v>Clear</v>
      </c>
      <c r="L254" s="20" t="str">
        <f>VLOOKUP($C254,vehicle,MATCH(L253,Vehicle!A247:E247,0),0)</f>
        <v>Bike</v>
      </c>
      <c r="M254" s="20" t="str">
        <f>VLOOKUP($C254,vehicle,MATCH(M$7,Vehicle!$A$1:$E$1,0),0)</f>
        <v>Over Speeding</v>
      </c>
      <c r="N254" s="20" t="str">
        <f>VLOOKUP($C254,vehicle,MATCH(N$7,Vehicle!$A$1:$E$1,0),0)</f>
        <v>High</v>
      </c>
      <c r="O254" s="21">
        <f>VLOOKUP($C254,vehicle,MATCH(O$7,Vehicle!$A$1:$E$1,0),0)</f>
        <v>4</v>
      </c>
      <c r="P254" s="21">
        <f>VLOOKUP($C254,driver,MATCH(P$7,Driver!$A$1:$E$1,0),0)</f>
        <v>70</v>
      </c>
      <c r="Q254" s="21" t="str">
        <f>VLOOKUP($C254,driver,MATCH(Q$7,Driver!$A$1:$E$1,0),0)</f>
        <v>Expired</v>
      </c>
      <c r="R254" s="21">
        <f>VLOOKUP($C254,driver,MATCH(R$7,Driver!$A$1:$E$1,0),0)</f>
        <v>0</v>
      </c>
      <c r="S254" s="21" t="str">
        <f>VLOOKUP($C254,driver,MATCH(S$7,Driver!$A$1:$E$1,0),0)</f>
        <v>Severe</v>
      </c>
      <c r="T254" s="21">
        <f>VLOOKUP($C254,Effects,MATCH(T$7, Effects!$A$1:$E$1, 0),0)</f>
        <v>43</v>
      </c>
      <c r="U254" s="22" t="str">
        <f>VLOOKUP($C254,Effects,MATCH(U$7, Effects!$A$1:$E$1, 0),0)</f>
        <v>No</v>
      </c>
      <c r="V254" s="22" t="str">
        <f>VLOOKUP($C254,Effects,MATCH(V$7, Effects!$A$1:$E$1, 0),0)</f>
        <v>Yes</v>
      </c>
      <c r="W254" s="22" t="str">
        <f>VLOOKUP($C254,Effects,MATCH(W$7, Effects!$A$1:$E$1, 0),0)</f>
        <v>Fine Issued</v>
      </c>
    </row>
    <row r="255" spans="2:23" s="7" customFormat="1" ht="21" x14ac:dyDescent="0.4">
      <c r="B255" s="19">
        <v>248</v>
      </c>
      <c r="C255" s="19" t="s">
        <v>303</v>
      </c>
      <c r="D255" s="20">
        <f>VLOOKUP($C255, Date, MATCH(Source!D$7, Date!$A$1:$F$1, 0), FALSE)</f>
        <v>43873</v>
      </c>
      <c r="E255" s="40">
        <v>43873</v>
      </c>
      <c r="F255" s="22">
        <f>VLOOKUP($C255, Date, MATCH(Source!F$7, Date!$A$1:$F$1, 0), FALSE)</f>
        <v>11.0486111111111</v>
      </c>
      <c r="G255" s="19">
        <f>VLOOKUP(Table3[[#This Row],[Accident ID]],Date!$A$2:$I$2001,MATCH(Table3[[#Headers],[Hour]],Date!$A$1:$I$1,0),0)</f>
        <v>1</v>
      </c>
      <c r="H255" s="44" t="str">
        <f>IF(AND(Table3[[#This Row],[Hour]]&gt;=7, Table3[[#This Row],[Hour]]&lt;=10), "Peak", IF(AND(Table3[[#This Row],[Hour]]&gt;=16, Table3[[#This Row],[Hour]]&lt;=19), "Peak", "Off-Peak"))</f>
        <v>Off-Peak</v>
      </c>
      <c r="I255" s="19" t="str">
        <f>VLOOKUP($C255,location,MATCH(Source!I$7,Location!$A$1:$D$1,0),0)</f>
        <v>Chennai</v>
      </c>
      <c r="J255" s="19" t="str">
        <f>VLOOKUP($C255,location,MATCH(Source!J$7,Location!$A$1:$D$1,0),0)</f>
        <v>Expressway</v>
      </c>
      <c r="K255" s="19" t="str">
        <f>VLOOKUP($C255,location,MATCH(Source!K$7,Location!$A$1:$D$1,0),0)</f>
        <v>Foggy</v>
      </c>
      <c r="L255" s="20" t="str">
        <f>VLOOKUP($C255,vehicle,MATCH(L254,Vehicle!A248:E248,0),0)</f>
        <v>Auto</v>
      </c>
      <c r="M255" s="20" t="str">
        <f>VLOOKUP($C255,vehicle,MATCH(M$7,Vehicle!$A$1:$E$1,0),0)</f>
        <v>Over Speeding</v>
      </c>
      <c r="N255" s="20" t="str">
        <f>VLOOKUP($C255,vehicle,MATCH(N$7,Vehicle!$A$1:$E$1,0),0)</f>
        <v>Severe</v>
      </c>
      <c r="O255" s="21">
        <f>VLOOKUP($C255,vehicle,MATCH(O$7,Vehicle!$A$1:$E$1,0),0)</f>
        <v>1</v>
      </c>
      <c r="P255" s="21">
        <f>VLOOKUP($C255,driver,MATCH(P$7,Driver!$A$1:$E$1,0),0)</f>
        <v>58</v>
      </c>
      <c r="Q255" s="21" t="str">
        <f>VLOOKUP($C255,driver,MATCH(Q$7,Driver!$A$1:$E$1,0),0)</f>
        <v>Valid</v>
      </c>
      <c r="R255" s="21">
        <f>VLOOKUP($C255,driver,MATCH(R$7,Driver!$A$1:$E$1,0),0)</f>
        <v>5</v>
      </c>
      <c r="S255" s="21" t="str">
        <f>VLOOKUP($C255,driver,MATCH(S$7,Driver!$A$1:$E$1,0),0)</f>
        <v>Fatal</v>
      </c>
      <c r="T255" s="21">
        <f>VLOOKUP($C255,Effects,MATCH(T$7, Effects!$A$1:$E$1, 0),0)</f>
        <v>28</v>
      </c>
      <c r="U255" s="22" t="str">
        <f>VLOOKUP($C255,Effects,MATCH(U$7, Effects!$A$1:$E$1, 0),0)</f>
        <v>Yes</v>
      </c>
      <c r="V255" s="22" t="str">
        <f>VLOOKUP($C255,Effects,MATCH(V$7, Effects!$A$1:$E$1, 0),0)</f>
        <v>No</v>
      </c>
      <c r="W255" s="22" t="str">
        <f>VLOOKUP($C255,Effects,MATCH(W$7, Effects!$A$1:$E$1, 0),0)</f>
        <v>Fine Issued</v>
      </c>
    </row>
    <row r="256" spans="2:23" s="7" customFormat="1" ht="21" x14ac:dyDescent="0.4">
      <c r="B256" s="19">
        <v>249</v>
      </c>
      <c r="C256" s="19" t="s">
        <v>304</v>
      </c>
      <c r="D256" s="20">
        <f>VLOOKUP($C256, Date, MATCH(Source!D$7, Date!$A$1:$F$1, 0), FALSE)</f>
        <v>44269</v>
      </c>
      <c r="E256" s="40">
        <v>44269</v>
      </c>
      <c r="F256" s="22">
        <f>VLOOKUP($C256, Date, MATCH(Source!F$7, Date!$A$1:$F$1, 0), FALSE)</f>
        <v>11.0902777777778</v>
      </c>
      <c r="G256" s="19">
        <f>VLOOKUP(Table3[[#This Row],[Accident ID]],Date!$A$2:$I$2001,MATCH(Table3[[#Headers],[Hour]],Date!$A$1:$I$1,0),0)</f>
        <v>2</v>
      </c>
      <c r="H256" s="44" t="str">
        <f>IF(AND(Table3[[#This Row],[Hour]]&gt;=7, Table3[[#This Row],[Hour]]&lt;=10), "Peak", IF(AND(Table3[[#This Row],[Hour]]&gt;=16, Table3[[#This Row],[Hour]]&lt;=19), "Peak", "Off-Peak"))</f>
        <v>Off-Peak</v>
      </c>
      <c r="I256" s="19" t="str">
        <f>VLOOKUP($C256,location,MATCH(Source!I$7,Location!$A$1:$D$1,0),0)</f>
        <v>Kolkata</v>
      </c>
      <c r="J256" s="19" t="str">
        <f>VLOOKUP($C256,location,MATCH(Source!J$7,Location!$A$1:$D$1,0),0)</f>
        <v>City Road</v>
      </c>
      <c r="K256" s="19" t="str">
        <f>VLOOKUP($C256,location,MATCH(Source!K$7,Location!$A$1:$D$1,0),0)</f>
        <v>Windy</v>
      </c>
      <c r="L256" s="20" t="str">
        <f>VLOOKUP($C256,vehicle,MATCH(L255,Vehicle!A249:E249,0),0)</f>
        <v>Bus</v>
      </c>
      <c r="M256" s="20" t="str">
        <f>VLOOKUP($C256,vehicle,MATCH(M$7,Vehicle!$A$1:$E$1,0),0)</f>
        <v>Signal Violation</v>
      </c>
      <c r="N256" s="20" t="str">
        <f>VLOOKUP($C256,vehicle,MATCH(N$7,Vehicle!$A$1:$E$1,0),0)</f>
        <v>Medium</v>
      </c>
      <c r="O256" s="21">
        <f>VLOOKUP($C256,vehicle,MATCH(O$7,Vehicle!$A$1:$E$1,0),0)</f>
        <v>1</v>
      </c>
      <c r="P256" s="21">
        <f>VLOOKUP($C256,driver,MATCH(P$7,Driver!$A$1:$E$1,0),0)</f>
        <v>57</v>
      </c>
      <c r="Q256" s="21" t="str">
        <f>VLOOKUP($C256,driver,MATCH(Q$7,Driver!$A$1:$E$1,0),0)</f>
        <v>Valid</v>
      </c>
      <c r="R256" s="21">
        <f>VLOOKUP($C256,driver,MATCH(R$7,Driver!$A$1:$E$1,0),0)</f>
        <v>8</v>
      </c>
      <c r="S256" s="21" t="str">
        <f>VLOOKUP($C256,driver,MATCH(S$7,Driver!$A$1:$E$1,0),0)</f>
        <v>Minor</v>
      </c>
      <c r="T256" s="21">
        <f>VLOOKUP($C256,Effects,MATCH(T$7, Effects!$A$1:$E$1, 0),0)</f>
        <v>43</v>
      </c>
      <c r="U256" s="22" t="str">
        <f>VLOOKUP($C256,Effects,MATCH(U$7, Effects!$A$1:$E$1, 0),0)</f>
        <v>No</v>
      </c>
      <c r="V256" s="22" t="str">
        <f>VLOOKUP($C256,Effects,MATCH(V$7, Effects!$A$1:$E$1, 0),0)</f>
        <v>No</v>
      </c>
      <c r="W256" s="22" t="str">
        <f>VLOOKUP($C256,Effects,MATCH(W$7, Effects!$A$1:$E$1, 0),0)</f>
        <v>Arrest Made</v>
      </c>
    </row>
    <row r="257" spans="2:23" s="7" customFormat="1" ht="21" x14ac:dyDescent="0.4">
      <c r="B257" s="19">
        <v>250</v>
      </c>
      <c r="C257" s="19" t="s">
        <v>305</v>
      </c>
      <c r="D257" s="20">
        <f>VLOOKUP($C257, Date, MATCH(Source!D$7, Date!$A$1:$F$1, 0), FALSE)</f>
        <v>43905</v>
      </c>
      <c r="E257" s="40">
        <v>43905</v>
      </c>
      <c r="F257" s="22">
        <f>VLOOKUP($C257, Date, MATCH(Source!F$7, Date!$A$1:$F$1, 0), FALSE)</f>
        <v>11.1319444444444</v>
      </c>
      <c r="G257" s="19">
        <f>VLOOKUP(Table3[[#This Row],[Accident ID]],Date!$A$2:$I$2001,MATCH(Table3[[#Headers],[Hour]],Date!$A$1:$I$1,0),0)</f>
        <v>3</v>
      </c>
      <c r="H257" s="44" t="str">
        <f>IF(AND(Table3[[#This Row],[Hour]]&gt;=7, Table3[[#This Row],[Hour]]&lt;=10), "Peak", IF(AND(Table3[[#This Row],[Hour]]&gt;=16, Table3[[#This Row],[Hour]]&lt;=19), "Peak", "Off-Peak"))</f>
        <v>Off-Peak</v>
      </c>
      <c r="I257" s="19" t="str">
        <f>VLOOKUP($C257,location,MATCH(Source!I$7,Location!$A$1:$D$1,0),0)</f>
        <v>Delhi</v>
      </c>
      <c r="J257" s="19" t="str">
        <f>VLOOKUP($C257,location,MATCH(Source!J$7,Location!$A$1:$D$1,0),0)</f>
        <v>City Road</v>
      </c>
      <c r="K257" s="19" t="str">
        <f>VLOOKUP($C257,location,MATCH(Source!K$7,Location!$A$1:$D$1,0),0)</f>
        <v>Rainy</v>
      </c>
      <c r="L257" s="20" t="str">
        <f>VLOOKUP($C257,vehicle,MATCH(L256,Vehicle!A250:E250,0),0)</f>
        <v>Bike</v>
      </c>
      <c r="M257" s="20" t="str">
        <f>VLOOKUP($C257,vehicle,MATCH(M$7,Vehicle!$A$1:$E$1,0),0)</f>
        <v>Over Speeding</v>
      </c>
      <c r="N257" s="20" t="str">
        <f>VLOOKUP($C257,vehicle,MATCH(N$7,Vehicle!$A$1:$E$1,0),0)</f>
        <v>High</v>
      </c>
      <c r="O257" s="21">
        <f>VLOOKUP($C257,vehicle,MATCH(O$7,Vehicle!$A$1:$E$1,0),0)</f>
        <v>1</v>
      </c>
      <c r="P257" s="21">
        <f>VLOOKUP($C257,driver,MATCH(P$7,Driver!$A$1:$E$1,0),0)</f>
        <v>47</v>
      </c>
      <c r="Q257" s="21" t="str">
        <f>VLOOKUP($C257,driver,MATCH(Q$7,Driver!$A$1:$E$1,0),0)</f>
        <v>Suspended</v>
      </c>
      <c r="R257" s="21">
        <f>VLOOKUP($C257,driver,MATCH(R$7,Driver!$A$1:$E$1,0),0)</f>
        <v>7</v>
      </c>
      <c r="S257" s="21" t="str">
        <f>VLOOKUP($C257,driver,MATCH(S$7,Driver!$A$1:$E$1,0),0)</f>
        <v>Fatal</v>
      </c>
      <c r="T257" s="21">
        <f>VLOOKUP($C257,Effects,MATCH(T$7, Effects!$A$1:$E$1, 0),0)</f>
        <v>57</v>
      </c>
      <c r="U257" s="22" t="str">
        <f>VLOOKUP($C257,Effects,MATCH(U$7, Effects!$A$1:$E$1, 0),0)</f>
        <v>No</v>
      </c>
      <c r="V257" s="22" t="str">
        <f>VLOOKUP($C257,Effects,MATCH(V$7, Effects!$A$1:$E$1, 0),0)</f>
        <v>No</v>
      </c>
      <c r="W257" s="22" t="str">
        <f>VLOOKUP($C257,Effects,MATCH(W$7, Effects!$A$1:$E$1, 0),0)</f>
        <v>None</v>
      </c>
    </row>
    <row r="258" spans="2:23" s="7" customFormat="1" ht="21" x14ac:dyDescent="0.4">
      <c r="B258" s="19">
        <v>251</v>
      </c>
      <c r="C258" s="23" t="s">
        <v>306</v>
      </c>
      <c r="D258" s="20">
        <f>VLOOKUP($C258, Date, MATCH(Source!D$7, Date!$A$1:$F$1, 0), FALSE)</f>
        <v>45400</v>
      </c>
      <c r="E258" s="40">
        <v>45400</v>
      </c>
      <c r="F258" s="22">
        <f>VLOOKUP($C258, Date, MATCH(Source!F$7, Date!$A$1:$F$1, 0), FALSE)</f>
        <v>11.1736111111111</v>
      </c>
      <c r="G258" s="19">
        <f>VLOOKUP(Table3[[#This Row],[Accident ID]],Date!$A$2:$I$2001,MATCH(Table3[[#Headers],[Hour]],Date!$A$1:$I$1,0),0)</f>
        <v>4</v>
      </c>
      <c r="H258" s="44" t="str">
        <f>IF(AND(Table3[[#This Row],[Hour]]&gt;=7, Table3[[#This Row],[Hour]]&lt;=10), "Peak", IF(AND(Table3[[#This Row],[Hour]]&gt;=16, Table3[[#This Row],[Hour]]&lt;=19), "Peak", "Off-Peak"))</f>
        <v>Off-Peak</v>
      </c>
      <c r="I258" s="19" t="str">
        <f>VLOOKUP($C258,location,MATCH(Source!I$7,Location!$A$1:$D$1,0),0)</f>
        <v>Mumbai</v>
      </c>
      <c r="J258" s="19" t="str">
        <f>VLOOKUP($C258,location,MATCH(Source!J$7,Location!$A$1:$D$1,0),0)</f>
        <v>Expressway</v>
      </c>
      <c r="K258" s="19" t="str">
        <f>VLOOKUP($C258,location,MATCH(Source!K$7,Location!$A$1:$D$1,0),0)</f>
        <v>Foggy</v>
      </c>
      <c r="L258" s="20" t="str">
        <f>VLOOKUP($C258,vehicle,MATCH(L257,Vehicle!A251:E251,0),0)</f>
        <v>Bike</v>
      </c>
      <c r="M258" s="20" t="str">
        <f>VLOOKUP($C258,vehicle,MATCH(M$7,Vehicle!$A$1:$E$1,0),0)</f>
        <v>Reckless Driving</v>
      </c>
      <c r="N258" s="20" t="str">
        <f>VLOOKUP($C258,vehicle,MATCH(N$7,Vehicle!$A$1:$E$1,0),0)</f>
        <v>Medium</v>
      </c>
      <c r="O258" s="21">
        <f>VLOOKUP($C258,vehicle,MATCH(O$7,Vehicle!$A$1:$E$1,0),0)</f>
        <v>5</v>
      </c>
      <c r="P258" s="21">
        <f>VLOOKUP($C258,driver,MATCH(P$7,Driver!$A$1:$E$1,0),0)</f>
        <v>73</v>
      </c>
      <c r="Q258" s="21" t="str">
        <f>VLOOKUP($C258,driver,MATCH(Q$7,Driver!$A$1:$E$1,0),0)</f>
        <v>Valid</v>
      </c>
      <c r="R258" s="21">
        <f>VLOOKUP($C258,driver,MATCH(R$7,Driver!$A$1:$E$1,0),0)</f>
        <v>6</v>
      </c>
      <c r="S258" s="21" t="str">
        <f>VLOOKUP($C258,driver,MATCH(S$7,Driver!$A$1:$E$1,0),0)</f>
        <v>Fatal</v>
      </c>
      <c r="T258" s="21">
        <f>VLOOKUP($C258,Effects,MATCH(T$7, Effects!$A$1:$E$1, 0),0)</f>
        <v>9</v>
      </c>
      <c r="U258" s="22" t="str">
        <f>VLOOKUP($C258,Effects,MATCH(U$7, Effects!$A$1:$E$1, 0),0)</f>
        <v>No</v>
      </c>
      <c r="V258" s="22" t="str">
        <f>VLOOKUP($C258,Effects,MATCH(V$7, Effects!$A$1:$E$1, 0),0)</f>
        <v>Yes</v>
      </c>
      <c r="W258" s="22" t="str">
        <f>VLOOKUP($C258,Effects,MATCH(W$7, Effects!$A$1:$E$1, 0),0)</f>
        <v>None</v>
      </c>
    </row>
    <row r="259" spans="2:23" s="7" customFormat="1" ht="21" x14ac:dyDescent="0.4">
      <c r="B259" s="19">
        <v>252</v>
      </c>
      <c r="C259" s="19" t="s">
        <v>307</v>
      </c>
      <c r="D259" s="20">
        <f>VLOOKUP($C259, Date, MATCH(Source!D$7, Date!$A$1:$F$1, 0), FALSE)</f>
        <v>45608</v>
      </c>
      <c r="E259" s="40">
        <v>45608</v>
      </c>
      <c r="F259" s="22">
        <f>VLOOKUP($C259, Date, MATCH(Source!F$7, Date!$A$1:$F$1, 0), FALSE)</f>
        <v>11.2152777777778</v>
      </c>
      <c r="G259" s="19">
        <f>VLOOKUP(Table3[[#This Row],[Accident ID]],Date!$A$2:$I$2001,MATCH(Table3[[#Headers],[Hour]],Date!$A$1:$I$1,0),0)</f>
        <v>5</v>
      </c>
      <c r="H259" s="44" t="str">
        <f>IF(AND(Table3[[#This Row],[Hour]]&gt;=7, Table3[[#This Row],[Hour]]&lt;=10), "Peak", IF(AND(Table3[[#This Row],[Hour]]&gt;=16, Table3[[#This Row],[Hour]]&lt;=19), "Peak", "Off-Peak"))</f>
        <v>Off-Peak</v>
      </c>
      <c r="I259" s="19" t="str">
        <f>VLOOKUP($C259,location,MATCH(Source!I$7,Location!$A$1:$D$1,0),0)</f>
        <v>Delhi</v>
      </c>
      <c r="J259" s="19" t="str">
        <f>VLOOKUP($C259,location,MATCH(Source!J$7,Location!$A$1:$D$1,0),0)</f>
        <v>City Road</v>
      </c>
      <c r="K259" s="19" t="str">
        <f>VLOOKUP($C259,location,MATCH(Source!K$7,Location!$A$1:$D$1,0),0)</f>
        <v>Rainy</v>
      </c>
      <c r="L259" s="20" t="str">
        <f>VLOOKUP($C259,vehicle,MATCH(L258,Vehicle!A252:E252,0),0)</f>
        <v>Bus</v>
      </c>
      <c r="M259" s="20" t="str">
        <f>VLOOKUP($C259,vehicle,MATCH(M$7,Vehicle!$A$1:$E$1,0),0)</f>
        <v>Over Speeding</v>
      </c>
      <c r="N259" s="20" t="str">
        <f>VLOOKUP($C259,vehicle,MATCH(N$7,Vehicle!$A$1:$E$1,0),0)</f>
        <v>Low</v>
      </c>
      <c r="O259" s="21">
        <f>VLOOKUP($C259,vehicle,MATCH(O$7,Vehicle!$A$1:$E$1,0),0)</f>
        <v>5</v>
      </c>
      <c r="P259" s="21">
        <f>VLOOKUP($C259,driver,MATCH(P$7,Driver!$A$1:$E$1,0),0)</f>
        <v>37</v>
      </c>
      <c r="Q259" s="21" t="str">
        <f>VLOOKUP($C259,driver,MATCH(Q$7,Driver!$A$1:$E$1,0),0)</f>
        <v>Valid</v>
      </c>
      <c r="R259" s="21">
        <f>VLOOKUP($C259,driver,MATCH(R$7,Driver!$A$1:$E$1,0),0)</f>
        <v>8</v>
      </c>
      <c r="S259" s="21" t="str">
        <f>VLOOKUP($C259,driver,MATCH(S$7,Driver!$A$1:$E$1,0),0)</f>
        <v>Severe</v>
      </c>
      <c r="T259" s="21">
        <f>VLOOKUP($C259,Effects,MATCH(T$7, Effects!$A$1:$E$1, 0),0)</f>
        <v>50</v>
      </c>
      <c r="U259" s="22" t="str">
        <f>VLOOKUP($C259,Effects,MATCH(U$7, Effects!$A$1:$E$1, 0),0)</f>
        <v>Yes</v>
      </c>
      <c r="V259" s="22" t="str">
        <f>VLOOKUP($C259,Effects,MATCH(V$7, Effects!$A$1:$E$1, 0),0)</f>
        <v>Yes</v>
      </c>
      <c r="W259" s="22" t="str">
        <f>VLOOKUP($C259,Effects,MATCH(W$7, Effects!$A$1:$E$1, 0),0)</f>
        <v>Fine Issued</v>
      </c>
    </row>
    <row r="260" spans="2:23" s="7" customFormat="1" ht="21" x14ac:dyDescent="0.4">
      <c r="B260" s="19">
        <v>253</v>
      </c>
      <c r="C260" s="19" t="s">
        <v>308</v>
      </c>
      <c r="D260" s="20">
        <f>VLOOKUP($C260, Date, MATCH(Source!D$7, Date!$A$1:$F$1, 0), FALSE)</f>
        <v>45507</v>
      </c>
      <c r="E260" s="40">
        <v>45507</v>
      </c>
      <c r="F260" s="22">
        <f>VLOOKUP($C260, Date, MATCH(Source!F$7, Date!$A$1:$F$1, 0), FALSE)</f>
        <v>11.2569444444444</v>
      </c>
      <c r="G260" s="19">
        <f>VLOOKUP(Table3[[#This Row],[Accident ID]],Date!$A$2:$I$2001,MATCH(Table3[[#Headers],[Hour]],Date!$A$1:$I$1,0),0)</f>
        <v>6</v>
      </c>
      <c r="H260" s="44" t="str">
        <f>IF(AND(Table3[[#This Row],[Hour]]&gt;=7, Table3[[#This Row],[Hour]]&lt;=10), "Peak", IF(AND(Table3[[#This Row],[Hour]]&gt;=16, Table3[[#This Row],[Hour]]&lt;=19), "Peak", "Off-Peak"))</f>
        <v>Off-Peak</v>
      </c>
      <c r="I260" s="19" t="str">
        <f>VLOOKUP($C260,location,MATCH(Source!I$7,Location!$A$1:$D$1,0),0)</f>
        <v>Ahmedabad</v>
      </c>
      <c r="J260" s="19" t="str">
        <f>VLOOKUP($C260,location,MATCH(Source!J$7,Location!$A$1:$D$1,0),0)</f>
        <v>City Road</v>
      </c>
      <c r="K260" s="19" t="str">
        <f>VLOOKUP($C260,location,MATCH(Source!K$7,Location!$A$1:$D$1,0),0)</f>
        <v>Foggy</v>
      </c>
      <c r="L260" s="20" t="str">
        <f>VLOOKUP($C260,vehicle,MATCH(L259,Vehicle!A253:E253,0),0)</f>
        <v>Auto</v>
      </c>
      <c r="M260" s="20" t="str">
        <f>VLOOKUP($C260,vehicle,MATCH(M$7,Vehicle!$A$1:$E$1,0),0)</f>
        <v>Weather Conditions</v>
      </c>
      <c r="N260" s="20" t="str">
        <f>VLOOKUP($C260,vehicle,MATCH(N$7,Vehicle!$A$1:$E$1,0),0)</f>
        <v>Medium</v>
      </c>
      <c r="O260" s="21">
        <f>VLOOKUP($C260,vehicle,MATCH(O$7,Vehicle!$A$1:$E$1,0),0)</f>
        <v>2</v>
      </c>
      <c r="P260" s="21">
        <f>VLOOKUP($C260,driver,MATCH(P$7,Driver!$A$1:$E$1,0),0)</f>
        <v>50</v>
      </c>
      <c r="Q260" s="21" t="str">
        <f>VLOOKUP($C260,driver,MATCH(Q$7,Driver!$A$1:$E$1,0),0)</f>
        <v>Expired</v>
      </c>
      <c r="R260" s="21">
        <f>VLOOKUP($C260,driver,MATCH(R$7,Driver!$A$1:$E$1,0),0)</f>
        <v>10</v>
      </c>
      <c r="S260" s="21" t="str">
        <f>VLOOKUP($C260,driver,MATCH(S$7,Driver!$A$1:$E$1,0),0)</f>
        <v>Moderate</v>
      </c>
      <c r="T260" s="21">
        <f>VLOOKUP($C260,Effects,MATCH(T$7, Effects!$A$1:$E$1, 0),0)</f>
        <v>23</v>
      </c>
      <c r="U260" s="22" t="str">
        <f>VLOOKUP($C260,Effects,MATCH(U$7, Effects!$A$1:$E$1, 0),0)</f>
        <v>No</v>
      </c>
      <c r="V260" s="22" t="str">
        <f>VLOOKUP($C260,Effects,MATCH(V$7, Effects!$A$1:$E$1, 0),0)</f>
        <v>Yes</v>
      </c>
      <c r="W260" s="22" t="str">
        <f>VLOOKUP($C260,Effects,MATCH(W$7, Effects!$A$1:$E$1, 0),0)</f>
        <v>Arrest Made</v>
      </c>
    </row>
    <row r="261" spans="2:23" s="7" customFormat="1" ht="21" x14ac:dyDescent="0.4">
      <c r="B261" s="19">
        <v>254</v>
      </c>
      <c r="C261" s="19" t="s">
        <v>309</v>
      </c>
      <c r="D261" s="20">
        <f>VLOOKUP($C261, Date, MATCH(Source!D$7, Date!$A$1:$F$1, 0), FALSE)</f>
        <v>43857</v>
      </c>
      <c r="E261" s="40">
        <v>43857</v>
      </c>
      <c r="F261" s="22">
        <f>VLOOKUP($C261, Date, MATCH(Source!F$7, Date!$A$1:$F$1, 0), FALSE)</f>
        <v>11.2986111111111</v>
      </c>
      <c r="G261" s="19">
        <f>VLOOKUP(Table3[[#This Row],[Accident ID]],Date!$A$2:$I$2001,MATCH(Table3[[#Headers],[Hour]],Date!$A$1:$I$1,0),0)</f>
        <v>7</v>
      </c>
      <c r="H261" s="44" t="str">
        <f>IF(AND(Table3[[#This Row],[Hour]]&gt;=7, Table3[[#This Row],[Hour]]&lt;=10), "Peak", IF(AND(Table3[[#This Row],[Hour]]&gt;=16, Table3[[#This Row],[Hour]]&lt;=19), "Peak", "Off-Peak"))</f>
        <v>Peak</v>
      </c>
      <c r="I261" s="19" t="str">
        <f>VLOOKUP($C261,location,MATCH(Source!I$7,Location!$A$1:$D$1,0),0)</f>
        <v>Bangalore</v>
      </c>
      <c r="J261" s="19" t="str">
        <f>VLOOKUP($C261,location,MATCH(Source!J$7,Location!$A$1:$D$1,0),0)</f>
        <v>Residential Area</v>
      </c>
      <c r="K261" s="19" t="str">
        <f>VLOOKUP($C261,location,MATCH(Source!K$7,Location!$A$1:$D$1,0),0)</f>
        <v>Rainy</v>
      </c>
      <c r="L261" s="20" t="str">
        <f>VLOOKUP($C261,vehicle,MATCH(L260,Vehicle!A254:E254,0),0)</f>
        <v>Auto</v>
      </c>
      <c r="M261" s="20" t="str">
        <f>VLOOKUP($C261,vehicle,MATCH(M$7,Vehicle!$A$1:$E$1,0),0)</f>
        <v>Drunk Driving</v>
      </c>
      <c r="N261" s="20" t="str">
        <f>VLOOKUP($C261,vehicle,MATCH(N$7,Vehicle!$A$1:$E$1,0),0)</f>
        <v>Severe</v>
      </c>
      <c r="O261" s="21">
        <f>VLOOKUP($C261,vehicle,MATCH(O$7,Vehicle!$A$1:$E$1,0),0)</f>
        <v>3</v>
      </c>
      <c r="P261" s="21">
        <f>VLOOKUP($C261,driver,MATCH(P$7,Driver!$A$1:$E$1,0),0)</f>
        <v>72</v>
      </c>
      <c r="Q261" s="21" t="str">
        <f>VLOOKUP($C261,driver,MATCH(Q$7,Driver!$A$1:$E$1,0),0)</f>
        <v>Suspended</v>
      </c>
      <c r="R261" s="21">
        <f>VLOOKUP($C261,driver,MATCH(R$7,Driver!$A$1:$E$1,0),0)</f>
        <v>6</v>
      </c>
      <c r="S261" s="21" t="str">
        <f>VLOOKUP($C261,driver,MATCH(S$7,Driver!$A$1:$E$1,0),0)</f>
        <v>Moderate</v>
      </c>
      <c r="T261" s="21">
        <f>VLOOKUP($C261,Effects,MATCH(T$7, Effects!$A$1:$E$1, 0),0)</f>
        <v>47</v>
      </c>
      <c r="U261" s="22" t="str">
        <f>VLOOKUP($C261,Effects,MATCH(U$7, Effects!$A$1:$E$1, 0),0)</f>
        <v>No</v>
      </c>
      <c r="V261" s="22" t="str">
        <f>VLOOKUP($C261,Effects,MATCH(V$7, Effects!$A$1:$E$1, 0),0)</f>
        <v>No</v>
      </c>
      <c r="W261" s="22" t="str">
        <f>VLOOKUP($C261,Effects,MATCH(W$7, Effects!$A$1:$E$1, 0),0)</f>
        <v>License Suspended</v>
      </c>
    </row>
    <row r="262" spans="2:23" s="7" customFormat="1" ht="21" x14ac:dyDescent="0.4">
      <c r="B262" s="19">
        <v>255</v>
      </c>
      <c r="C262" s="19" t="s">
        <v>310</v>
      </c>
      <c r="D262" s="20">
        <f>VLOOKUP($C262, Date, MATCH(Source!D$7, Date!$A$1:$F$1, 0), FALSE)</f>
        <v>45542</v>
      </c>
      <c r="E262" s="40">
        <v>45542</v>
      </c>
      <c r="F262" s="22">
        <f>VLOOKUP($C262, Date, MATCH(Source!F$7, Date!$A$1:$F$1, 0), FALSE)</f>
        <v>11.3402777777778</v>
      </c>
      <c r="G262" s="19">
        <f>VLOOKUP(Table3[[#This Row],[Accident ID]],Date!$A$2:$I$2001,MATCH(Table3[[#Headers],[Hour]],Date!$A$1:$I$1,0),0)</f>
        <v>8</v>
      </c>
      <c r="H262" s="44" t="str">
        <f>IF(AND(Table3[[#This Row],[Hour]]&gt;=7, Table3[[#This Row],[Hour]]&lt;=10), "Peak", IF(AND(Table3[[#This Row],[Hour]]&gt;=16, Table3[[#This Row],[Hour]]&lt;=19), "Peak", "Off-Peak"))</f>
        <v>Peak</v>
      </c>
      <c r="I262" s="19" t="str">
        <f>VLOOKUP($C262,location,MATCH(Source!I$7,Location!$A$1:$D$1,0),0)</f>
        <v>Mumbai</v>
      </c>
      <c r="J262" s="19" t="str">
        <f>VLOOKUP($C262,location,MATCH(Source!J$7,Location!$A$1:$D$1,0),0)</f>
        <v>Rural Road</v>
      </c>
      <c r="K262" s="19" t="str">
        <f>VLOOKUP($C262,location,MATCH(Source!K$7,Location!$A$1:$D$1,0),0)</f>
        <v>Clear</v>
      </c>
      <c r="L262" s="20" t="str">
        <f>VLOOKUP($C262,vehicle,MATCH(L261,Vehicle!A255:E255,0),0)</f>
        <v>Car</v>
      </c>
      <c r="M262" s="20" t="str">
        <f>VLOOKUP($C262,vehicle,MATCH(M$7,Vehicle!$A$1:$E$1,0),0)</f>
        <v>Over Speeding</v>
      </c>
      <c r="N262" s="20" t="str">
        <f>VLOOKUP($C262,vehicle,MATCH(N$7,Vehicle!$A$1:$E$1,0),0)</f>
        <v>High</v>
      </c>
      <c r="O262" s="21">
        <f>VLOOKUP($C262,vehicle,MATCH(O$7,Vehicle!$A$1:$E$1,0),0)</f>
        <v>5</v>
      </c>
      <c r="P262" s="21">
        <f>VLOOKUP($C262,driver,MATCH(P$7,Driver!$A$1:$E$1,0),0)</f>
        <v>63</v>
      </c>
      <c r="Q262" s="21" t="str">
        <f>VLOOKUP($C262,driver,MATCH(Q$7,Driver!$A$1:$E$1,0),0)</f>
        <v>Valid</v>
      </c>
      <c r="R262" s="21">
        <f>VLOOKUP($C262,driver,MATCH(R$7,Driver!$A$1:$E$1,0),0)</f>
        <v>10</v>
      </c>
      <c r="S262" s="21" t="str">
        <f>VLOOKUP($C262,driver,MATCH(S$7,Driver!$A$1:$E$1,0),0)</f>
        <v>Fatal</v>
      </c>
      <c r="T262" s="21">
        <f>VLOOKUP($C262,Effects,MATCH(T$7, Effects!$A$1:$E$1, 0),0)</f>
        <v>12</v>
      </c>
      <c r="U262" s="22" t="str">
        <f>VLOOKUP($C262,Effects,MATCH(U$7, Effects!$A$1:$E$1, 0),0)</f>
        <v>Yes</v>
      </c>
      <c r="V262" s="22" t="str">
        <f>VLOOKUP($C262,Effects,MATCH(V$7, Effects!$A$1:$E$1, 0),0)</f>
        <v>No</v>
      </c>
      <c r="W262" s="22" t="str">
        <f>VLOOKUP($C262,Effects,MATCH(W$7, Effects!$A$1:$E$1, 0),0)</f>
        <v>Fine Issued</v>
      </c>
    </row>
    <row r="263" spans="2:23" s="7" customFormat="1" ht="21" x14ac:dyDescent="0.4">
      <c r="B263" s="19">
        <v>256</v>
      </c>
      <c r="C263" s="19" t="s">
        <v>311</v>
      </c>
      <c r="D263" s="20">
        <f>VLOOKUP($C263, Date, MATCH(Source!D$7, Date!$A$1:$F$1, 0), FALSE)</f>
        <v>44318</v>
      </c>
      <c r="E263" s="40">
        <v>44318</v>
      </c>
      <c r="F263" s="22">
        <f>VLOOKUP($C263, Date, MATCH(Source!F$7, Date!$A$1:$F$1, 0), FALSE)</f>
        <v>11.3819444444444</v>
      </c>
      <c r="G263" s="19">
        <f>VLOOKUP(Table3[[#This Row],[Accident ID]],Date!$A$2:$I$2001,MATCH(Table3[[#Headers],[Hour]],Date!$A$1:$I$1,0),0)</f>
        <v>9</v>
      </c>
      <c r="H263" s="44" t="str">
        <f>IF(AND(Table3[[#This Row],[Hour]]&gt;=7, Table3[[#This Row],[Hour]]&lt;=10), "Peak", IF(AND(Table3[[#This Row],[Hour]]&gt;=16, Table3[[#This Row],[Hour]]&lt;=19), "Peak", "Off-Peak"))</f>
        <v>Peak</v>
      </c>
      <c r="I263" s="19" t="str">
        <f>VLOOKUP($C263,location,MATCH(Source!I$7,Location!$A$1:$D$1,0),0)</f>
        <v>Mumbai</v>
      </c>
      <c r="J263" s="19" t="str">
        <f>VLOOKUP($C263,location,MATCH(Source!J$7,Location!$A$1:$D$1,0),0)</f>
        <v>Highway</v>
      </c>
      <c r="K263" s="19" t="str">
        <f>VLOOKUP($C263,location,MATCH(Source!K$7,Location!$A$1:$D$1,0),0)</f>
        <v>Snowy</v>
      </c>
      <c r="L263" s="20" t="str">
        <f>VLOOKUP($C263,vehicle,MATCH(L262,Vehicle!A256:E256,0),0)</f>
        <v>Auto</v>
      </c>
      <c r="M263" s="20" t="str">
        <f>VLOOKUP($C263,vehicle,MATCH(M$7,Vehicle!$A$1:$E$1,0),0)</f>
        <v>Pedestrian Crossing</v>
      </c>
      <c r="N263" s="20" t="str">
        <f>VLOOKUP($C263,vehicle,MATCH(N$7,Vehicle!$A$1:$E$1,0),0)</f>
        <v>High</v>
      </c>
      <c r="O263" s="21">
        <f>VLOOKUP($C263,vehicle,MATCH(O$7,Vehicle!$A$1:$E$1,0),0)</f>
        <v>3</v>
      </c>
      <c r="P263" s="21">
        <f>VLOOKUP($C263,driver,MATCH(P$7,Driver!$A$1:$E$1,0),0)</f>
        <v>66</v>
      </c>
      <c r="Q263" s="21" t="str">
        <f>VLOOKUP($C263,driver,MATCH(Q$7,Driver!$A$1:$E$1,0),0)</f>
        <v>Valid</v>
      </c>
      <c r="R263" s="21">
        <f>VLOOKUP($C263,driver,MATCH(R$7,Driver!$A$1:$E$1,0),0)</f>
        <v>10</v>
      </c>
      <c r="S263" s="21" t="str">
        <f>VLOOKUP($C263,driver,MATCH(S$7,Driver!$A$1:$E$1,0),0)</f>
        <v>Severe</v>
      </c>
      <c r="T263" s="21">
        <f>VLOOKUP($C263,Effects,MATCH(T$7, Effects!$A$1:$E$1, 0),0)</f>
        <v>44</v>
      </c>
      <c r="U263" s="22" t="str">
        <f>VLOOKUP($C263,Effects,MATCH(U$7, Effects!$A$1:$E$1, 0),0)</f>
        <v>No</v>
      </c>
      <c r="V263" s="22" t="str">
        <f>VLOOKUP($C263,Effects,MATCH(V$7, Effects!$A$1:$E$1, 0),0)</f>
        <v>Yes</v>
      </c>
      <c r="W263" s="22" t="str">
        <f>VLOOKUP($C263,Effects,MATCH(W$7, Effects!$A$1:$E$1, 0),0)</f>
        <v>Arrest Made</v>
      </c>
    </row>
    <row r="264" spans="2:23" s="7" customFormat="1" ht="21" x14ac:dyDescent="0.4">
      <c r="B264" s="19">
        <v>257</v>
      </c>
      <c r="C264" s="19">
        <v>13953128</v>
      </c>
      <c r="D264" s="20">
        <f>VLOOKUP($C264, Date, MATCH(Source!D$7, Date!$A$1:$F$1, 0), FALSE)</f>
        <v>43961</v>
      </c>
      <c r="E264" s="40">
        <v>43961</v>
      </c>
      <c r="F264" s="22">
        <f>VLOOKUP($C264, Date, MATCH(Source!F$7, Date!$A$1:$F$1, 0), FALSE)</f>
        <v>11.4236111111111</v>
      </c>
      <c r="G264" s="19">
        <f>VLOOKUP(Table3[[#This Row],[Accident ID]],Date!$A$2:$I$2001,MATCH(Table3[[#Headers],[Hour]],Date!$A$1:$I$1,0),0)</f>
        <v>10</v>
      </c>
      <c r="H264" s="44" t="str">
        <f>IF(AND(Table3[[#This Row],[Hour]]&gt;=7, Table3[[#This Row],[Hour]]&lt;=10), "Peak", IF(AND(Table3[[#This Row],[Hour]]&gt;=16, Table3[[#This Row],[Hour]]&lt;=19), "Peak", "Off-Peak"))</f>
        <v>Peak</v>
      </c>
      <c r="I264" s="19" t="str">
        <f>VLOOKUP($C264,location,MATCH(Source!I$7,Location!$A$1:$D$1,0),0)</f>
        <v>Ahmedabad</v>
      </c>
      <c r="J264" s="19" t="str">
        <f>VLOOKUP($C264,location,MATCH(Source!J$7,Location!$A$1:$D$1,0),0)</f>
        <v>Rural Road</v>
      </c>
      <c r="K264" s="19" t="str">
        <f>VLOOKUP($C264,location,MATCH(Source!K$7,Location!$A$1:$D$1,0),0)</f>
        <v>Foggy</v>
      </c>
      <c r="L264" s="20" t="str">
        <f>VLOOKUP($C264,vehicle,MATCH(L263,Vehicle!A257:E257,0),0)</f>
        <v>Pedestrian</v>
      </c>
      <c r="M264" s="20" t="str">
        <f>VLOOKUP($C264,vehicle,MATCH(M$7,Vehicle!$A$1:$E$1,0),0)</f>
        <v>Over Speeding</v>
      </c>
      <c r="N264" s="20" t="str">
        <f>VLOOKUP($C264,vehicle,MATCH(N$7,Vehicle!$A$1:$E$1,0),0)</f>
        <v>Medium</v>
      </c>
      <c r="O264" s="21">
        <f>VLOOKUP($C264,vehicle,MATCH(O$7,Vehicle!$A$1:$E$1,0),0)</f>
        <v>1</v>
      </c>
      <c r="P264" s="21">
        <f>VLOOKUP($C264,driver,MATCH(P$7,Driver!$A$1:$E$1,0),0)</f>
        <v>49</v>
      </c>
      <c r="Q264" s="21" t="str">
        <f>VLOOKUP($C264,driver,MATCH(Q$7,Driver!$A$1:$E$1,0),0)</f>
        <v>Expired</v>
      </c>
      <c r="R264" s="21">
        <f>VLOOKUP($C264,driver,MATCH(R$7,Driver!$A$1:$E$1,0),0)</f>
        <v>10</v>
      </c>
      <c r="S264" s="21" t="str">
        <f>VLOOKUP($C264,driver,MATCH(S$7,Driver!$A$1:$E$1,0),0)</f>
        <v>Fatal</v>
      </c>
      <c r="T264" s="21">
        <f>VLOOKUP($C264,Effects,MATCH(T$7, Effects!$A$1:$E$1, 0),0)</f>
        <v>42</v>
      </c>
      <c r="U264" s="22" t="str">
        <f>VLOOKUP($C264,Effects,MATCH(U$7, Effects!$A$1:$E$1, 0),0)</f>
        <v>Yes</v>
      </c>
      <c r="V264" s="22" t="str">
        <f>VLOOKUP($C264,Effects,MATCH(V$7, Effects!$A$1:$E$1, 0),0)</f>
        <v>Yes</v>
      </c>
      <c r="W264" s="22" t="str">
        <f>VLOOKUP($C264,Effects,MATCH(W$7, Effects!$A$1:$E$1, 0),0)</f>
        <v>License Suspended</v>
      </c>
    </row>
    <row r="265" spans="2:23" s="7" customFormat="1" ht="21" x14ac:dyDescent="0.4">
      <c r="B265" s="19">
        <v>258</v>
      </c>
      <c r="C265" s="19" t="s">
        <v>312</v>
      </c>
      <c r="D265" s="20">
        <f>VLOOKUP($C265, Date, MATCH(Source!D$7, Date!$A$1:$F$1, 0), FALSE)</f>
        <v>43914</v>
      </c>
      <c r="E265" s="40">
        <v>43914</v>
      </c>
      <c r="F265" s="22">
        <f>VLOOKUP($C265, Date, MATCH(Source!F$7, Date!$A$1:$F$1, 0), FALSE)</f>
        <v>11.4652777777778</v>
      </c>
      <c r="G265" s="19">
        <f>VLOOKUP(Table3[[#This Row],[Accident ID]],Date!$A$2:$I$2001,MATCH(Table3[[#Headers],[Hour]],Date!$A$1:$I$1,0),0)</f>
        <v>11</v>
      </c>
      <c r="H265" s="44" t="str">
        <f>IF(AND(Table3[[#This Row],[Hour]]&gt;=7, Table3[[#This Row],[Hour]]&lt;=10), "Peak", IF(AND(Table3[[#This Row],[Hour]]&gt;=16, Table3[[#This Row],[Hour]]&lt;=19), "Peak", "Off-Peak"))</f>
        <v>Off-Peak</v>
      </c>
      <c r="I265" s="19" t="str">
        <f>VLOOKUP($C265,location,MATCH(Source!I$7,Location!$A$1:$D$1,0),0)</f>
        <v>Bangalore</v>
      </c>
      <c r="J265" s="19" t="str">
        <f>VLOOKUP($C265,location,MATCH(Source!J$7,Location!$A$1:$D$1,0),0)</f>
        <v>City Road</v>
      </c>
      <c r="K265" s="19" t="str">
        <f>VLOOKUP($C265,location,MATCH(Source!K$7,Location!$A$1:$D$1,0),0)</f>
        <v>Rainy</v>
      </c>
      <c r="L265" s="20" t="str">
        <f>VLOOKUP($C265,vehicle,MATCH(L264,Vehicle!A258:E258,0),0)</f>
        <v>Car</v>
      </c>
      <c r="M265" s="20" t="str">
        <f>VLOOKUP($C265,vehicle,MATCH(M$7,Vehicle!$A$1:$E$1,0),0)</f>
        <v>Brake Failure</v>
      </c>
      <c r="N265" s="20" t="str">
        <f>VLOOKUP($C265,vehicle,MATCH(N$7,Vehicle!$A$1:$E$1,0),0)</f>
        <v>Medium</v>
      </c>
      <c r="O265" s="21">
        <f>VLOOKUP($C265,vehicle,MATCH(O$7,Vehicle!$A$1:$E$1,0),0)</f>
        <v>3</v>
      </c>
      <c r="P265" s="21">
        <f>VLOOKUP($C265,driver,MATCH(P$7,Driver!$A$1:$E$1,0),0)</f>
        <v>53</v>
      </c>
      <c r="Q265" s="21" t="str">
        <f>VLOOKUP($C265,driver,MATCH(Q$7,Driver!$A$1:$E$1,0),0)</f>
        <v>Expired</v>
      </c>
      <c r="R265" s="21">
        <f>VLOOKUP($C265,driver,MATCH(R$7,Driver!$A$1:$E$1,0),0)</f>
        <v>9</v>
      </c>
      <c r="S265" s="21" t="str">
        <f>VLOOKUP($C265,driver,MATCH(S$7,Driver!$A$1:$E$1,0),0)</f>
        <v>Fatal</v>
      </c>
      <c r="T265" s="21">
        <f>VLOOKUP($C265,Effects,MATCH(T$7, Effects!$A$1:$E$1, 0),0)</f>
        <v>33</v>
      </c>
      <c r="U265" s="22" t="str">
        <f>VLOOKUP($C265,Effects,MATCH(U$7, Effects!$A$1:$E$1, 0),0)</f>
        <v>No</v>
      </c>
      <c r="V265" s="22" t="str">
        <f>VLOOKUP($C265,Effects,MATCH(V$7, Effects!$A$1:$E$1, 0),0)</f>
        <v>Yes</v>
      </c>
      <c r="W265" s="22" t="str">
        <f>VLOOKUP($C265,Effects,MATCH(W$7, Effects!$A$1:$E$1, 0),0)</f>
        <v>Fine Issued</v>
      </c>
    </row>
    <row r="266" spans="2:23" s="7" customFormat="1" ht="21" x14ac:dyDescent="0.4">
      <c r="B266" s="19">
        <v>259</v>
      </c>
      <c r="C266" s="19" t="s">
        <v>313</v>
      </c>
      <c r="D266" s="20">
        <f>VLOOKUP($C266, Date, MATCH(Source!D$7, Date!$A$1:$F$1, 0), FALSE)</f>
        <v>45633</v>
      </c>
      <c r="E266" s="40">
        <v>45633</v>
      </c>
      <c r="F266" s="22">
        <f>VLOOKUP($C266, Date, MATCH(Source!F$7, Date!$A$1:$F$1, 0), FALSE)</f>
        <v>11.5069444444444</v>
      </c>
      <c r="G266" s="19">
        <f>VLOOKUP(Table3[[#This Row],[Accident ID]],Date!$A$2:$I$2001,MATCH(Table3[[#Headers],[Hour]],Date!$A$1:$I$1,0),0)</f>
        <v>12</v>
      </c>
      <c r="H266" s="44" t="str">
        <f>IF(AND(Table3[[#This Row],[Hour]]&gt;=7, Table3[[#This Row],[Hour]]&lt;=10), "Peak", IF(AND(Table3[[#This Row],[Hour]]&gt;=16, Table3[[#This Row],[Hour]]&lt;=19), "Peak", "Off-Peak"))</f>
        <v>Off-Peak</v>
      </c>
      <c r="I266" s="19" t="str">
        <f>VLOOKUP($C266,location,MATCH(Source!I$7,Location!$A$1:$D$1,0),0)</f>
        <v>Delhi</v>
      </c>
      <c r="J266" s="19" t="str">
        <f>VLOOKUP($C266,location,MATCH(Source!J$7,Location!$A$1:$D$1,0),0)</f>
        <v>Residential Area</v>
      </c>
      <c r="K266" s="19" t="str">
        <f>VLOOKUP($C266,location,MATCH(Source!K$7,Location!$A$1:$D$1,0),0)</f>
        <v>Snowy</v>
      </c>
      <c r="L266" s="20" t="str">
        <f>VLOOKUP($C266,vehicle,MATCH(L265,Vehicle!A259:E259,0),0)</f>
        <v>Car</v>
      </c>
      <c r="M266" s="20" t="str">
        <f>VLOOKUP($C266,vehicle,MATCH(M$7,Vehicle!$A$1:$E$1,0),0)</f>
        <v>Weather Conditions</v>
      </c>
      <c r="N266" s="20" t="str">
        <f>VLOOKUP($C266,vehicle,MATCH(N$7,Vehicle!$A$1:$E$1,0),0)</f>
        <v>Low</v>
      </c>
      <c r="O266" s="21">
        <f>VLOOKUP($C266,vehicle,MATCH(O$7,Vehicle!$A$1:$E$1,0),0)</f>
        <v>5</v>
      </c>
      <c r="P266" s="21">
        <f>VLOOKUP($C266,driver,MATCH(P$7,Driver!$A$1:$E$1,0),0)</f>
        <v>59</v>
      </c>
      <c r="Q266" s="21" t="str">
        <f>VLOOKUP($C266,driver,MATCH(Q$7,Driver!$A$1:$E$1,0),0)</f>
        <v>Expired</v>
      </c>
      <c r="R266" s="21">
        <f>VLOOKUP($C266,driver,MATCH(R$7,Driver!$A$1:$E$1,0),0)</f>
        <v>5</v>
      </c>
      <c r="S266" s="21" t="str">
        <f>VLOOKUP($C266,driver,MATCH(S$7,Driver!$A$1:$E$1,0),0)</f>
        <v>Severe</v>
      </c>
      <c r="T266" s="21">
        <f>VLOOKUP($C266,Effects,MATCH(T$7, Effects!$A$1:$E$1, 0),0)</f>
        <v>5</v>
      </c>
      <c r="U266" s="22" t="str">
        <f>VLOOKUP($C266,Effects,MATCH(U$7, Effects!$A$1:$E$1, 0),0)</f>
        <v>Yes</v>
      </c>
      <c r="V266" s="22" t="str">
        <f>VLOOKUP($C266,Effects,MATCH(V$7, Effects!$A$1:$E$1, 0),0)</f>
        <v>Yes</v>
      </c>
      <c r="W266" s="22" t="str">
        <f>VLOOKUP($C266,Effects,MATCH(W$7, Effects!$A$1:$E$1, 0),0)</f>
        <v>Arrest Made</v>
      </c>
    </row>
    <row r="267" spans="2:23" s="7" customFormat="1" ht="21" x14ac:dyDescent="0.4">
      <c r="B267" s="19">
        <v>260</v>
      </c>
      <c r="C267" s="19" t="s">
        <v>314</v>
      </c>
      <c r="D267" s="20">
        <f>VLOOKUP($C267, Date, MATCH(Source!D$7, Date!$A$1:$F$1, 0), FALSE)</f>
        <v>45506</v>
      </c>
      <c r="E267" s="40">
        <v>45506</v>
      </c>
      <c r="F267" s="22">
        <f>VLOOKUP($C267, Date, MATCH(Source!F$7, Date!$A$1:$F$1, 0), FALSE)</f>
        <v>11.5486111111111</v>
      </c>
      <c r="G267" s="19">
        <f>VLOOKUP(Table3[[#This Row],[Accident ID]],Date!$A$2:$I$2001,MATCH(Table3[[#Headers],[Hour]],Date!$A$1:$I$1,0),0)</f>
        <v>13</v>
      </c>
      <c r="H267" s="44" t="str">
        <f>IF(AND(Table3[[#This Row],[Hour]]&gt;=7, Table3[[#This Row],[Hour]]&lt;=10), "Peak", IF(AND(Table3[[#This Row],[Hour]]&gt;=16, Table3[[#This Row],[Hour]]&lt;=19), "Peak", "Off-Peak"))</f>
        <v>Off-Peak</v>
      </c>
      <c r="I267" s="19" t="str">
        <f>VLOOKUP($C267,location,MATCH(Source!I$7,Location!$A$1:$D$1,0),0)</f>
        <v>Mumbai</v>
      </c>
      <c r="J267" s="19" t="str">
        <f>VLOOKUP($C267,location,MATCH(Source!J$7,Location!$A$1:$D$1,0),0)</f>
        <v>Residential Area</v>
      </c>
      <c r="K267" s="19" t="str">
        <f>VLOOKUP($C267,location,MATCH(Source!K$7,Location!$A$1:$D$1,0),0)</f>
        <v>Snowy</v>
      </c>
      <c r="L267" s="20" t="str">
        <f>VLOOKUP($C267,vehicle,MATCH(L266,Vehicle!A260:E260,0),0)</f>
        <v>Car</v>
      </c>
      <c r="M267" s="20" t="str">
        <f>VLOOKUP($C267,vehicle,MATCH(M$7,Vehicle!$A$1:$E$1,0),0)</f>
        <v>Drunk Driving</v>
      </c>
      <c r="N267" s="20" t="str">
        <f>VLOOKUP($C267,vehicle,MATCH(N$7,Vehicle!$A$1:$E$1,0),0)</f>
        <v>High</v>
      </c>
      <c r="O267" s="21">
        <f>VLOOKUP($C267,vehicle,MATCH(O$7,Vehicle!$A$1:$E$1,0),0)</f>
        <v>3</v>
      </c>
      <c r="P267" s="21">
        <f>VLOOKUP($C267,driver,MATCH(P$7,Driver!$A$1:$E$1,0),0)</f>
        <v>36</v>
      </c>
      <c r="Q267" s="21" t="str">
        <f>VLOOKUP($C267,driver,MATCH(Q$7,Driver!$A$1:$E$1,0),0)</f>
        <v>Expired</v>
      </c>
      <c r="R267" s="21">
        <f>VLOOKUP($C267,driver,MATCH(R$7,Driver!$A$1:$E$1,0),0)</f>
        <v>10</v>
      </c>
      <c r="S267" s="21" t="str">
        <f>VLOOKUP($C267,driver,MATCH(S$7,Driver!$A$1:$E$1,0),0)</f>
        <v>Fatal</v>
      </c>
      <c r="T267" s="21">
        <f>VLOOKUP($C267,Effects,MATCH(T$7, Effects!$A$1:$E$1, 0),0)</f>
        <v>6</v>
      </c>
      <c r="U267" s="22" t="str">
        <f>VLOOKUP($C267,Effects,MATCH(U$7, Effects!$A$1:$E$1, 0),0)</f>
        <v>No</v>
      </c>
      <c r="V267" s="22" t="str">
        <f>VLOOKUP($C267,Effects,MATCH(V$7, Effects!$A$1:$E$1, 0),0)</f>
        <v>No</v>
      </c>
      <c r="W267" s="22" t="str">
        <f>VLOOKUP($C267,Effects,MATCH(W$7, Effects!$A$1:$E$1, 0),0)</f>
        <v>Arrest Made</v>
      </c>
    </row>
    <row r="268" spans="2:23" s="7" customFormat="1" ht="21" x14ac:dyDescent="0.4">
      <c r="B268" s="19">
        <v>261</v>
      </c>
      <c r="C268" s="19" t="s">
        <v>315</v>
      </c>
      <c r="D268" s="20">
        <f>VLOOKUP($C268, Date, MATCH(Source!D$7, Date!$A$1:$F$1, 0), FALSE)</f>
        <v>45378</v>
      </c>
      <c r="E268" s="40">
        <v>45378</v>
      </c>
      <c r="F268" s="22">
        <f>VLOOKUP($C268, Date, MATCH(Source!F$7, Date!$A$1:$F$1, 0), FALSE)</f>
        <v>11.5902777777778</v>
      </c>
      <c r="G268" s="19">
        <f>VLOOKUP(Table3[[#This Row],[Accident ID]],Date!$A$2:$I$2001,MATCH(Table3[[#Headers],[Hour]],Date!$A$1:$I$1,0),0)</f>
        <v>14</v>
      </c>
      <c r="H268" s="44" t="str">
        <f>IF(AND(Table3[[#This Row],[Hour]]&gt;=7, Table3[[#This Row],[Hour]]&lt;=10), "Peak", IF(AND(Table3[[#This Row],[Hour]]&gt;=16, Table3[[#This Row],[Hour]]&lt;=19), "Peak", "Off-Peak"))</f>
        <v>Off-Peak</v>
      </c>
      <c r="I268" s="19" t="str">
        <f>VLOOKUP($C268,location,MATCH(Source!I$7,Location!$A$1:$D$1,0),0)</f>
        <v>Hyderabad</v>
      </c>
      <c r="J268" s="19" t="str">
        <f>VLOOKUP($C268,location,MATCH(Source!J$7,Location!$A$1:$D$1,0),0)</f>
        <v>Rural Road</v>
      </c>
      <c r="K268" s="19" t="str">
        <f>VLOOKUP($C268,location,MATCH(Source!K$7,Location!$A$1:$D$1,0),0)</f>
        <v>Snowy</v>
      </c>
      <c r="L268" s="20" t="str">
        <f>VLOOKUP($C268,vehicle,MATCH(L267,Vehicle!A261:E261,0),0)</f>
        <v>Bicycle</v>
      </c>
      <c r="M268" s="20" t="str">
        <f>VLOOKUP($C268,vehicle,MATCH(M$7,Vehicle!$A$1:$E$1,0),0)</f>
        <v>Reckless Driving</v>
      </c>
      <c r="N268" s="20" t="str">
        <f>VLOOKUP($C268,vehicle,MATCH(N$7,Vehicle!$A$1:$E$1,0),0)</f>
        <v>Medium</v>
      </c>
      <c r="O268" s="21">
        <f>VLOOKUP($C268,vehicle,MATCH(O$7,Vehicle!$A$1:$E$1,0),0)</f>
        <v>3</v>
      </c>
      <c r="P268" s="21">
        <f>VLOOKUP($C268,driver,MATCH(P$7,Driver!$A$1:$E$1,0),0)</f>
        <v>73</v>
      </c>
      <c r="Q268" s="21" t="str">
        <f>VLOOKUP($C268,driver,MATCH(Q$7,Driver!$A$1:$E$1,0),0)</f>
        <v>Suspended</v>
      </c>
      <c r="R268" s="21">
        <f>VLOOKUP($C268,driver,MATCH(R$7,Driver!$A$1:$E$1,0),0)</f>
        <v>10</v>
      </c>
      <c r="S268" s="21" t="str">
        <f>VLOOKUP($C268,driver,MATCH(S$7,Driver!$A$1:$E$1,0),0)</f>
        <v>Minor</v>
      </c>
      <c r="T268" s="21">
        <f>VLOOKUP($C268,Effects,MATCH(T$7, Effects!$A$1:$E$1, 0),0)</f>
        <v>9</v>
      </c>
      <c r="U268" s="22" t="str">
        <f>VLOOKUP($C268,Effects,MATCH(U$7, Effects!$A$1:$E$1, 0),0)</f>
        <v>No</v>
      </c>
      <c r="V268" s="22" t="str">
        <f>VLOOKUP($C268,Effects,MATCH(V$7, Effects!$A$1:$E$1, 0),0)</f>
        <v>No</v>
      </c>
      <c r="W268" s="22" t="str">
        <f>VLOOKUP($C268,Effects,MATCH(W$7, Effects!$A$1:$E$1, 0),0)</f>
        <v>Arrest Made</v>
      </c>
    </row>
    <row r="269" spans="2:23" s="7" customFormat="1" ht="21" x14ac:dyDescent="0.4">
      <c r="B269" s="19">
        <v>262</v>
      </c>
      <c r="C269" s="19" t="s">
        <v>316</v>
      </c>
      <c r="D269" s="20">
        <f>VLOOKUP($C269, Date, MATCH(Source!D$7, Date!$A$1:$F$1, 0), FALSE)</f>
        <v>44203</v>
      </c>
      <c r="E269" s="40">
        <v>44203</v>
      </c>
      <c r="F269" s="22">
        <f>VLOOKUP($C269, Date, MATCH(Source!F$7, Date!$A$1:$F$1, 0), FALSE)</f>
        <v>11.6319444444444</v>
      </c>
      <c r="G269" s="19">
        <f>VLOOKUP(Table3[[#This Row],[Accident ID]],Date!$A$2:$I$2001,MATCH(Table3[[#Headers],[Hour]],Date!$A$1:$I$1,0),0)</f>
        <v>15</v>
      </c>
      <c r="H269" s="44" t="str">
        <f>IF(AND(Table3[[#This Row],[Hour]]&gt;=7, Table3[[#This Row],[Hour]]&lt;=10), "Peak", IF(AND(Table3[[#This Row],[Hour]]&gt;=16, Table3[[#This Row],[Hour]]&lt;=19), "Peak", "Off-Peak"))</f>
        <v>Off-Peak</v>
      </c>
      <c r="I269" s="19" t="str">
        <f>VLOOKUP($C269,location,MATCH(Source!I$7,Location!$A$1:$D$1,0),0)</f>
        <v>Bangalore</v>
      </c>
      <c r="J269" s="19" t="str">
        <f>VLOOKUP($C269,location,MATCH(Source!J$7,Location!$A$1:$D$1,0),0)</f>
        <v>Expressway</v>
      </c>
      <c r="K269" s="19" t="str">
        <f>VLOOKUP($C269,location,MATCH(Source!K$7,Location!$A$1:$D$1,0),0)</f>
        <v>Windy</v>
      </c>
      <c r="L269" s="20" t="str">
        <f>VLOOKUP($C269,vehicle,MATCH(L268,Vehicle!A262:E262,0),0)</f>
        <v>Bike</v>
      </c>
      <c r="M269" s="20" t="str">
        <f>VLOOKUP($C269,vehicle,MATCH(M$7,Vehicle!$A$1:$E$1,0),0)</f>
        <v>Pedestrian Crossing</v>
      </c>
      <c r="N269" s="20" t="str">
        <f>VLOOKUP($C269,vehicle,MATCH(N$7,Vehicle!$A$1:$E$1,0),0)</f>
        <v>Low</v>
      </c>
      <c r="O269" s="21">
        <f>VLOOKUP($C269,vehicle,MATCH(O$7,Vehicle!$A$1:$E$1,0),0)</f>
        <v>4</v>
      </c>
      <c r="P269" s="21">
        <f>VLOOKUP($C269,driver,MATCH(P$7,Driver!$A$1:$E$1,0),0)</f>
        <v>63</v>
      </c>
      <c r="Q269" s="21" t="str">
        <f>VLOOKUP($C269,driver,MATCH(Q$7,Driver!$A$1:$E$1,0),0)</f>
        <v>Suspended</v>
      </c>
      <c r="R269" s="21">
        <f>VLOOKUP($C269,driver,MATCH(R$7,Driver!$A$1:$E$1,0),0)</f>
        <v>9</v>
      </c>
      <c r="S269" s="21" t="str">
        <f>VLOOKUP($C269,driver,MATCH(S$7,Driver!$A$1:$E$1,0),0)</f>
        <v>Fatal</v>
      </c>
      <c r="T269" s="21">
        <f>VLOOKUP($C269,Effects,MATCH(T$7, Effects!$A$1:$E$1, 0),0)</f>
        <v>39</v>
      </c>
      <c r="U269" s="22" t="str">
        <f>VLOOKUP($C269,Effects,MATCH(U$7, Effects!$A$1:$E$1, 0),0)</f>
        <v>Yes</v>
      </c>
      <c r="V269" s="22" t="str">
        <f>VLOOKUP($C269,Effects,MATCH(V$7, Effects!$A$1:$E$1, 0),0)</f>
        <v>Yes</v>
      </c>
      <c r="W269" s="22" t="str">
        <f>VLOOKUP($C269,Effects,MATCH(W$7, Effects!$A$1:$E$1, 0),0)</f>
        <v>None</v>
      </c>
    </row>
    <row r="270" spans="2:23" s="7" customFormat="1" ht="21" x14ac:dyDescent="0.4">
      <c r="B270" s="19">
        <v>263</v>
      </c>
      <c r="C270" s="19" t="s">
        <v>317</v>
      </c>
      <c r="D270" s="20">
        <f>VLOOKUP($C270, Date, MATCH(Source!D$7, Date!$A$1:$F$1, 0), FALSE)</f>
        <v>45089</v>
      </c>
      <c r="E270" s="40">
        <v>45089</v>
      </c>
      <c r="F270" s="22">
        <f>VLOOKUP($C270, Date, MATCH(Source!F$7, Date!$A$1:$F$1, 0), FALSE)</f>
        <v>11.6736111111111</v>
      </c>
      <c r="G270" s="19">
        <f>VLOOKUP(Table3[[#This Row],[Accident ID]],Date!$A$2:$I$2001,MATCH(Table3[[#Headers],[Hour]],Date!$A$1:$I$1,0),0)</f>
        <v>16</v>
      </c>
      <c r="H270" s="44" t="str">
        <f>IF(AND(Table3[[#This Row],[Hour]]&gt;=7, Table3[[#This Row],[Hour]]&lt;=10), "Peak", IF(AND(Table3[[#This Row],[Hour]]&gt;=16, Table3[[#This Row],[Hour]]&lt;=19), "Peak", "Off-Peak"))</f>
        <v>Peak</v>
      </c>
      <c r="I270" s="19" t="str">
        <f>VLOOKUP($C270,location,MATCH(Source!I$7,Location!$A$1:$D$1,0),0)</f>
        <v>Pune</v>
      </c>
      <c r="J270" s="19" t="str">
        <f>VLOOKUP($C270,location,MATCH(Source!J$7,Location!$A$1:$D$1,0),0)</f>
        <v>Highway</v>
      </c>
      <c r="K270" s="19" t="str">
        <f>VLOOKUP($C270,location,MATCH(Source!K$7,Location!$A$1:$D$1,0),0)</f>
        <v>Foggy</v>
      </c>
      <c r="L270" s="20" t="str">
        <f>VLOOKUP($C270,vehicle,MATCH(L269,Vehicle!A263:E263,0),0)</f>
        <v>Pedestrian</v>
      </c>
      <c r="M270" s="20" t="str">
        <f>VLOOKUP($C270,vehicle,MATCH(M$7,Vehicle!$A$1:$E$1,0),0)</f>
        <v>Reckless Driving</v>
      </c>
      <c r="N270" s="20" t="str">
        <f>VLOOKUP($C270,vehicle,MATCH(N$7,Vehicle!$A$1:$E$1,0),0)</f>
        <v>Low</v>
      </c>
      <c r="O270" s="21">
        <f>VLOOKUP($C270,vehicle,MATCH(O$7,Vehicle!$A$1:$E$1,0),0)</f>
        <v>3</v>
      </c>
      <c r="P270" s="21">
        <f>VLOOKUP($C270,driver,MATCH(P$7,Driver!$A$1:$E$1,0),0)</f>
        <v>39</v>
      </c>
      <c r="Q270" s="21" t="str">
        <f>VLOOKUP($C270,driver,MATCH(Q$7,Driver!$A$1:$E$1,0),0)</f>
        <v>Valid</v>
      </c>
      <c r="R270" s="21">
        <f>VLOOKUP($C270,driver,MATCH(R$7,Driver!$A$1:$E$1,0),0)</f>
        <v>0</v>
      </c>
      <c r="S270" s="21" t="str">
        <f>VLOOKUP($C270,driver,MATCH(S$7,Driver!$A$1:$E$1,0),0)</f>
        <v>Moderate</v>
      </c>
      <c r="T270" s="21">
        <f>VLOOKUP($C270,Effects,MATCH(T$7, Effects!$A$1:$E$1, 0),0)</f>
        <v>13</v>
      </c>
      <c r="U270" s="22" t="str">
        <f>VLOOKUP($C270,Effects,MATCH(U$7, Effects!$A$1:$E$1, 0),0)</f>
        <v>No</v>
      </c>
      <c r="V270" s="22" t="str">
        <f>VLOOKUP($C270,Effects,MATCH(V$7, Effects!$A$1:$E$1, 0),0)</f>
        <v>Yes</v>
      </c>
      <c r="W270" s="22" t="str">
        <f>VLOOKUP($C270,Effects,MATCH(W$7, Effects!$A$1:$E$1, 0),0)</f>
        <v>None</v>
      </c>
    </row>
    <row r="271" spans="2:23" s="7" customFormat="1" ht="21" x14ac:dyDescent="0.4">
      <c r="B271" s="19">
        <v>264</v>
      </c>
      <c r="C271" s="19" t="s">
        <v>318</v>
      </c>
      <c r="D271" s="20">
        <f>VLOOKUP($C271, Date, MATCH(Source!D$7, Date!$A$1:$F$1, 0), FALSE)</f>
        <v>45328</v>
      </c>
      <c r="E271" s="40">
        <v>45328</v>
      </c>
      <c r="F271" s="22">
        <f>VLOOKUP($C271, Date, MATCH(Source!F$7, Date!$A$1:$F$1, 0), FALSE)</f>
        <v>11.7152777777778</v>
      </c>
      <c r="G271" s="19">
        <f>VLOOKUP(Table3[[#This Row],[Accident ID]],Date!$A$2:$I$2001,MATCH(Table3[[#Headers],[Hour]],Date!$A$1:$I$1,0),0)</f>
        <v>17</v>
      </c>
      <c r="H271" s="44" t="str">
        <f>IF(AND(Table3[[#This Row],[Hour]]&gt;=7, Table3[[#This Row],[Hour]]&lt;=10), "Peak", IF(AND(Table3[[#This Row],[Hour]]&gt;=16, Table3[[#This Row],[Hour]]&lt;=19), "Peak", "Off-Peak"))</f>
        <v>Peak</v>
      </c>
      <c r="I271" s="19" t="str">
        <f>VLOOKUP($C271,location,MATCH(Source!I$7,Location!$A$1:$D$1,0),0)</f>
        <v>Pune</v>
      </c>
      <c r="J271" s="19" t="str">
        <f>VLOOKUP($C271,location,MATCH(Source!J$7,Location!$A$1:$D$1,0),0)</f>
        <v>City Road</v>
      </c>
      <c r="K271" s="19" t="str">
        <f>VLOOKUP($C271,location,MATCH(Source!K$7,Location!$A$1:$D$1,0),0)</f>
        <v>Windy</v>
      </c>
      <c r="L271" s="20" t="str">
        <f>VLOOKUP($C271,vehicle,MATCH(L270,Vehicle!A264:E264,0),0)</f>
        <v>Truck</v>
      </c>
      <c r="M271" s="20" t="str">
        <f>VLOOKUP($C271,vehicle,MATCH(M$7,Vehicle!$A$1:$E$1,0),0)</f>
        <v>Pedestrian Crossing</v>
      </c>
      <c r="N271" s="20" t="str">
        <f>VLOOKUP($C271,vehicle,MATCH(N$7,Vehicle!$A$1:$E$1,0),0)</f>
        <v>Medium</v>
      </c>
      <c r="O271" s="21">
        <f>VLOOKUP($C271,vehicle,MATCH(O$7,Vehicle!$A$1:$E$1,0),0)</f>
        <v>4</v>
      </c>
      <c r="P271" s="21">
        <f>VLOOKUP($C271,driver,MATCH(P$7,Driver!$A$1:$E$1,0),0)</f>
        <v>43</v>
      </c>
      <c r="Q271" s="21" t="str">
        <f>VLOOKUP($C271,driver,MATCH(Q$7,Driver!$A$1:$E$1,0),0)</f>
        <v>Valid</v>
      </c>
      <c r="R271" s="21">
        <f>VLOOKUP($C271,driver,MATCH(R$7,Driver!$A$1:$E$1,0),0)</f>
        <v>8</v>
      </c>
      <c r="S271" s="21" t="str">
        <f>VLOOKUP($C271,driver,MATCH(S$7,Driver!$A$1:$E$1,0),0)</f>
        <v>Minor</v>
      </c>
      <c r="T271" s="21">
        <f>VLOOKUP($C271,Effects,MATCH(T$7, Effects!$A$1:$E$1, 0),0)</f>
        <v>55</v>
      </c>
      <c r="U271" s="22" t="str">
        <f>VLOOKUP($C271,Effects,MATCH(U$7, Effects!$A$1:$E$1, 0),0)</f>
        <v>No</v>
      </c>
      <c r="V271" s="22" t="str">
        <f>VLOOKUP($C271,Effects,MATCH(V$7, Effects!$A$1:$E$1, 0),0)</f>
        <v>No</v>
      </c>
      <c r="W271" s="22" t="str">
        <f>VLOOKUP($C271,Effects,MATCH(W$7, Effects!$A$1:$E$1, 0),0)</f>
        <v>Fine Issued</v>
      </c>
    </row>
    <row r="272" spans="2:23" s="7" customFormat="1" ht="21" x14ac:dyDescent="0.4">
      <c r="B272" s="19">
        <v>265</v>
      </c>
      <c r="C272" s="19" t="s">
        <v>319</v>
      </c>
      <c r="D272" s="20">
        <f>VLOOKUP($C272, Date, MATCH(Source!D$7, Date!$A$1:$F$1, 0), FALSE)</f>
        <v>45405</v>
      </c>
      <c r="E272" s="40">
        <v>45405</v>
      </c>
      <c r="F272" s="22">
        <f>VLOOKUP($C272, Date, MATCH(Source!F$7, Date!$A$1:$F$1, 0), FALSE)</f>
        <v>11.7569444444444</v>
      </c>
      <c r="G272" s="19">
        <f>VLOOKUP(Table3[[#This Row],[Accident ID]],Date!$A$2:$I$2001,MATCH(Table3[[#Headers],[Hour]],Date!$A$1:$I$1,0),0)</f>
        <v>18</v>
      </c>
      <c r="H272" s="44" t="str">
        <f>IF(AND(Table3[[#This Row],[Hour]]&gt;=7, Table3[[#This Row],[Hour]]&lt;=10), "Peak", IF(AND(Table3[[#This Row],[Hour]]&gt;=16, Table3[[#This Row],[Hour]]&lt;=19), "Peak", "Off-Peak"))</f>
        <v>Peak</v>
      </c>
      <c r="I272" s="19" t="str">
        <f>VLOOKUP($C272,location,MATCH(Source!I$7,Location!$A$1:$D$1,0),0)</f>
        <v>Kolkata</v>
      </c>
      <c r="J272" s="19" t="str">
        <f>VLOOKUP($C272,location,MATCH(Source!J$7,Location!$A$1:$D$1,0),0)</f>
        <v>Highway</v>
      </c>
      <c r="K272" s="19" t="str">
        <f>VLOOKUP($C272,location,MATCH(Source!K$7,Location!$A$1:$D$1,0),0)</f>
        <v>Rainy</v>
      </c>
      <c r="L272" s="20" t="str">
        <f>VLOOKUP($C272,vehicle,MATCH(L271,Vehicle!A265:E265,0),0)</f>
        <v>Car</v>
      </c>
      <c r="M272" s="20" t="str">
        <f>VLOOKUP($C272,vehicle,MATCH(M$7,Vehicle!$A$1:$E$1,0),0)</f>
        <v>Signal Violation</v>
      </c>
      <c r="N272" s="20" t="str">
        <f>VLOOKUP($C272,vehicle,MATCH(N$7,Vehicle!$A$1:$E$1,0),0)</f>
        <v>Low</v>
      </c>
      <c r="O272" s="21">
        <f>VLOOKUP($C272,vehicle,MATCH(O$7,Vehicle!$A$1:$E$1,0),0)</f>
        <v>2</v>
      </c>
      <c r="P272" s="21">
        <f>VLOOKUP($C272,driver,MATCH(P$7,Driver!$A$1:$E$1,0),0)</f>
        <v>45</v>
      </c>
      <c r="Q272" s="21" t="str">
        <f>VLOOKUP($C272,driver,MATCH(Q$7,Driver!$A$1:$E$1,0),0)</f>
        <v>Valid</v>
      </c>
      <c r="R272" s="21">
        <f>VLOOKUP($C272,driver,MATCH(R$7,Driver!$A$1:$E$1,0),0)</f>
        <v>1</v>
      </c>
      <c r="S272" s="21" t="str">
        <f>VLOOKUP($C272,driver,MATCH(S$7,Driver!$A$1:$E$1,0),0)</f>
        <v>Severe</v>
      </c>
      <c r="T272" s="21">
        <f>VLOOKUP($C272,Effects,MATCH(T$7, Effects!$A$1:$E$1, 0),0)</f>
        <v>35</v>
      </c>
      <c r="U272" s="22" t="str">
        <f>VLOOKUP($C272,Effects,MATCH(U$7, Effects!$A$1:$E$1, 0),0)</f>
        <v>No</v>
      </c>
      <c r="V272" s="22" t="str">
        <f>VLOOKUP($C272,Effects,MATCH(V$7, Effects!$A$1:$E$1, 0),0)</f>
        <v>No</v>
      </c>
      <c r="W272" s="22" t="str">
        <f>VLOOKUP($C272,Effects,MATCH(W$7, Effects!$A$1:$E$1, 0),0)</f>
        <v>None</v>
      </c>
    </row>
    <row r="273" spans="2:23" s="7" customFormat="1" ht="21" x14ac:dyDescent="0.4">
      <c r="B273" s="19">
        <v>266</v>
      </c>
      <c r="C273" s="19" t="s">
        <v>320</v>
      </c>
      <c r="D273" s="20">
        <f>VLOOKUP($C273, Date, MATCH(Source!D$7, Date!$A$1:$F$1, 0), FALSE)</f>
        <v>44838</v>
      </c>
      <c r="E273" s="40">
        <v>44838</v>
      </c>
      <c r="F273" s="22">
        <f>VLOOKUP($C273, Date, MATCH(Source!F$7, Date!$A$1:$F$1, 0), FALSE)</f>
        <v>11.7986111111111</v>
      </c>
      <c r="G273" s="19">
        <f>VLOOKUP(Table3[[#This Row],[Accident ID]],Date!$A$2:$I$2001,MATCH(Table3[[#Headers],[Hour]],Date!$A$1:$I$1,0),0)</f>
        <v>19</v>
      </c>
      <c r="H273" s="44" t="str">
        <f>IF(AND(Table3[[#This Row],[Hour]]&gt;=7, Table3[[#This Row],[Hour]]&lt;=10), "Peak", IF(AND(Table3[[#This Row],[Hour]]&gt;=16, Table3[[#This Row],[Hour]]&lt;=19), "Peak", "Off-Peak"))</f>
        <v>Peak</v>
      </c>
      <c r="I273" s="19" t="str">
        <f>VLOOKUP($C273,location,MATCH(Source!I$7,Location!$A$1:$D$1,0),0)</f>
        <v>Chennai</v>
      </c>
      <c r="J273" s="19" t="str">
        <f>VLOOKUP($C273,location,MATCH(Source!J$7,Location!$A$1:$D$1,0),0)</f>
        <v>Residential Area</v>
      </c>
      <c r="K273" s="19" t="str">
        <f>VLOOKUP($C273,location,MATCH(Source!K$7,Location!$A$1:$D$1,0),0)</f>
        <v>Windy</v>
      </c>
      <c r="L273" s="20" t="str">
        <f>VLOOKUP($C273,vehicle,MATCH(L272,Vehicle!A266:E266,0),0)</f>
        <v>Bicycle</v>
      </c>
      <c r="M273" s="20" t="str">
        <f>VLOOKUP($C273,vehicle,MATCH(M$7,Vehicle!$A$1:$E$1,0),0)</f>
        <v>Weather Conditions</v>
      </c>
      <c r="N273" s="20" t="str">
        <f>VLOOKUP($C273,vehicle,MATCH(N$7,Vehicle!$A$1:$E$1,0),0)</f>
        <v>Low</v>
      </c>
      <c r="O273" s="21">
        <f>VLOOKUP($C273,vehicle,MATCH(O$7,Vehicle!$A$1:$E$1,0),0)</f>
        <v>4</v>
      </c>
      <c r="P273" s="21">
        <f>VLOOKUP($C273,driver,MATCH(P$7,Driver!$A$1:$E$1,0),0)</f>
        <v>27</v>
      </c>
      <c r="Q273" s="21" t="str">
        <f>VLOOKUP($C273,driver,MATCH(Q$7,Driver!$A$1:$E$1,0),0)</f>
        <v>Suspended</v>
      </c>
      <c r="R273" s="21">
        <f>VLOOKUP($C273,driver,MATCH(R$7,Driver!$A$1:$E$1,0),0)</f>
        <v>4</v>
      </c>
      <c r="S273" s="21" t="str">
        <f>VLOOKUP($C273,driver,MATCH(S$7,Driver!$A$1:$E$1,0),0)</f>
        <v>Moderate</v>
      </c>
      <c r="T273" s="21">
        <f>VLOOKUP($C273,Effects,MATCH(T$7, Effects!$A$1:$E$1, 0),0)</f>
        <v>28</v>
      </c>
      <c r="U273" s="22" t="str">
        <f>VLOOKUP($C273,Effects,MATCH(U$7, Effects!$A$1:$E$1, 0),0)</f>
        <v>Yes</v>
      </c>
      <c r="V273" s="22" t="str">
        <f>VLOOKUP($C273,Effects,MATCH(V$7, Effects!$A$1:$E$1, 0),0)</f>
        <v>Yes</v>
      </c>
      <c r="W273" s="22" t="str">
        <f>VLOOKUP($C273,Effects,MATCH(W$7, Effects!$A$1:$E$1, 0),0)</f>
        <v>Fine Issued</v>
      </c>
    </row>
    <row r="274" spans="2:23" s="7" customFormat="1" ht="21" x14ac:dyDescent="0.4">
      <c r="B274" s="19">
        <v>267</v>
      </c>
      <c r="C274" s="19" t="s">
        <v>321</v>
      </c>
      <c r="D274" s="20">
        <f>VLOOKUP($C274, Date, MATCH(Source!D$7, Date!$A$1:$F$1, 0), FALSE)</f>
        <v>45032</v>
      </c>
      <c r="E274" s="40">
        <v>45032</v>
      </c>
      <c r="F274" s="22">
        <f>VLOOKUP($C274, Date, MATCH(Source!F$7, Date!$A$1:$F$1, 0), FALSE)</f>
        <v>11.8402777777778</v>
      </c>
      <c r="G274" s="19">
        <f>VLOOKUP(Table3[[#This Row],[Accident ID]],Date!$A$2:$I$2001,MATCH(Table3[[#Headers],[Hour]],Date!$A$1:$I$1,0),0)</f>
        <v>20</v>
      </c>
      <c r="H274" s="44" t="str">
        <f>IF(AND(Table3[[#This Row],[Hour]]&gt;=7, Table3[[#This Row],[Hour]]&lt;=10), "Peak", IF(AND(Table3[[#This Row],[Hour]]&gt;=16, Table3[[#This Row],[Hour]]&lt;=19), "Peak", "Off-Peak"))</f>
        <v>Off-Peak</v>
      </c>
      <c r="I274" s="19" t="str">
        <f>VLOOKUP($C274,location,MATCH(Source!I$7,Location!$A$1:$D$1,0),0)</f>
        <v>Bangalore</v>
      </c>
      <c r="J274" s="19" t="str">
        <f>VLOOKUP($C274,location,MATCH(Source!J$7,Location!$A$1:$D$1,0),0)</f>
        <v>Rural Road</v>
      </c>
      <c r="K274" s="19" t="str">
        <f>VLOOKUP($C274,location,MATCH(Source!K$7,Location!$A$1:$D$1,0),0)</f>
        <v>Foggy</v>
      </c>
      <c r="L274" s="20" t="str">
        <f>VLOOKUP($C274,vehicle,MATCH(L273,Vehicle!A267:E267,0),0)</f>
        <v>Bicycle</v>
      </c>
      <c r="M274" s="20" t="str">
        <f>VLOOKUP($C274,vehicle,MATCH(M$7,Vehicle!$A$1:$E$1,0),0)</f>
        <v>Over Speeding</v>
      </c>
      <c r="N274" s="20" t="str">
        <f>VLOOKUP($C274,vehicle,MATCH(N$7,Vehicle!$A$1:$E$1,0),0)</f>
        <v>Low</v>
      </c>
      <c r="O274" s="21">
        <f>VLOOKUP($C274,vehicle,MATCH(O$7,Vehicle!$A$1:$E$1,0),0)</f>
        <v>3</v>
      </c>
      <c r="P274" s="21">
        <f>VLOOKUP($C274,driver,MATCH(P$7,Driver!$A$1:$E$1,0),0)</f>
        <v>56</v>
      </c>
      <c r="Q274" s="21" t="str">
        <f>VLOOKUP($C274,driver,MATCH(Q$7,Driver!$A$1:$E$1,0),0)</f>
        <v>Suspended</v>
      </c>
      <c r="R274" s="21">
        <f>VLOOKUP($C274,driver,MATCH(R$7,Driver!$A$1:$E$1,0),0)</f>
        <v>10</v>
      </c>
      <c r="S274" s="21" t="str">
        <f>VLOOKUP($C274,driver,MATCH(S$7,Driver!$A$1:$E$1,0),0)</f>
        <v>Fatal</v>
      </c>
      <c r="T274" s="21">
        <f>VLOOKUP($C274,Effects,MATCH(T$7, Effects!$A$1:$E$1, 0),0)</f>
        <v>19</v>
      </c>
      <c r="U274" s="22" t="str">
        <f>VLOOKUP($C274,Effects,MATCH(U$7, Effects!$A$1:$E$1, 0),0)</f>
        <v>Yes</v>
      </c>
      <c r="V274" s="22" t="str">
        <f>VLOOKUP($C274,Effects,MATCH(V$7, Effects!$A$1:$E$1, 0),0)</f>
        <v>Yes</v>
      </c>
      <c r="W274" s="22" t="str">
        <f>VLOOKUP($C274,Effects,MATCH(W$7, Effects!$A$1:$E$1, 0),0)</f>
        <v>License Suspended</v>
      </c>
    </row>
    <row r="275" spans="2:23" s="7" customFormat="1" ht="21" x14ac:dyDescent="0.4">
      <c r="B275" s="19">
        <v>268</v>
      </c>
      <c r="C275" s="19" t="s">
        <v>322</v>
      </c>
      <c r="D275" s="20">
        <f>VLOOKUP($C275, Date, MATCH(Source!D$7, Date!$A$1:$F$1, 0), FALSE)</f>
        <v>44251</v>
      </c>
      <c r="E275" s="40">
        <v>44251</v>
      </c>
      <c r="F275" s="22">
        <f>VLOOKUP($C275, Date, MATCH(Source!F$7, Date!$A$1:$F$1, 0), FALSE)</f>
        <v>11.8819444444444</v>
      </c>
      <c r="G275" s="19">
        <f>VLOOKUP(Table3[[#This Row],[Accident ID]],Date!$A$2:$I$2001,MATCH(Table3[[#Headers],[Hour]],Date!$A$1:$I$1,0),0)</f>
        <v>21</v>
      </c>
      <c r="H275" s="44" t="str">
        <f>IF(AND(Table3[[#This Row],[Hour]]&gt;=7, Table3[[#This Row],[Hour]]&lt;=10), "Peak", IF(AND(Table3[[#This Row],[Hour]]&gt;=16, Table3[[#This Row],[Hour]]&lt;=19), "Peak", "Off-Peak"))</f>
        <v>Off-Peak</v>
      </c>
      <c r="I275" s="19" t="str">
        <f>VLOOKUP($C275,location,MATCH(Source!I$7,Location!$A$1:$D$1,0),0)</f>
        <v>Kolkata</v>
      </c>
      <c r="J275" s="19" t="str">
        <f>VLOOKUP($C275,location,MATCH(Source!J$7,Location!$A$1:$D$1,0),0)</f>
        <v>City Road</v>
      </c>
      <c r="K275" s="19" t="str">
        <f>VLOOKUP($C275,location,MATCH(Source!K$7,Location!$A$1:$D$1,0),0)</f>
        <v>Snowy</v>
      </c>
      <c r="L275" s="20" t="str">
        <f>VLOOKUP($C275,vehicle,MATCH(L274,Vehicle!A268:E268,0),0)</f>
        <v>Car</v>
      </c>
      <c r="M275" s="20" t="str">
        <f>VLOOKUP($C275,vehicle,MATCH(M$7,Vehicle!$A$1:$E$1,0),0)</f>
        <v>Drunk Driving</v>
      </c>
      <c r="N275" s="20" t="str">
        <f>VLOOKUP($C275,vehicle,MATCH(N$7,Vehicle!$A$1:$E$1,0),0)</f>
        <v>Low</v>
      </c>
      <c r="O275" s="21">
        <f>VLOOKUP($C275,vehicle,MATCH(O$7,Vehicle!$A$1:$E$1,0),0)</f>
        <v>1</v>
      </c>
      <c r="P275" s="21">
        <f>VLOOKUP($C275,driver,MATCH(P$7,Driver!$A$1:$E$1,0),0)</f>
        <v>43</v>
      </c>
      <c r="Q275" s="21" t="str">
        <f>VLOOKUP($C275,driver,MATCH(Q$7,Driver!$A$1:$E$1,0),0)</f>
        <v>Suspended</v>
      </c>
      <c r="R275" s="21">
        <f>VLOOKUP($C275,driver,MATCH(R$7,Driver!$A$1:$E$1,0),0)</f>
        <v>0</v>
      </c>
      <c r="S275" s="21" t="str">
        <f>VLOOKUP($C275,driver,MATCH(S$7,Driver!$A$1:$E$1,0),0)</f>
        <v>Fatal</v>
      </c>
      <c r="T275" s="21">
        <f>VLOOKUP($C275,Effects,MATCH(T$7, Effects!$A$1:$E$1, 0),0)</f>
        <v>52</v>
      </c>
      <c r="U275" s="22" t="str">
        <f>VLOOKUP($C275,Effects,MATCH(U$7, Effects!$A$1:$E$1, 0),0)</f>
        <v>Yes</v>
      </c>
      <c r="V275" s="22" t="str">
        <f>VLOOKUP($C275,Effects,MATCH(V$7, Effects!$A$1:$E$1, 0),0)</f>
        <v>Yes</v>
      </c>
      <c r="W275" s="22" t="str">
        <f>VLOOKUP($C275,Effects,MATCH(W$7, Effects!$A$1:$E$1, 0),0)</f>
        <v>Arrest Made</v>
      </c>
    </row>
    <row r="276" spans="2:23" s="7" customFormat="1" ht="21" x14ac:dyDescent="0.4">
      <c r="B276" s="19">
        <v>269</v>
      </c>
      <c r="C276" s="19" t="s">
        <v>323</v>
      </c>
      <c r="D276" s="20">
        <f>VLOOKUP($C276, Date, MATCH(Source!D$7, Date!$A$1:$F$1, 0), FALSE)</f>
        <v>44634</v>
      </c>
      <c r="E276" s="40">
        <v>44634</v>
      </c>
      <c r="F276" s="22">
        <f>VLOOKUP($C276, Date, MATCH(Source!F$7, Date!$A$1:$F$1, 0), FALSE)</f>
        <v>11.9236111111111</v>
      </c>
      <c r="G276" s="19">
        <f>VLOOKUP(Table3[[#This Row],[Accident ID]],Date!$A$2:$I$2001,MATCH(Table3[[#Headers],[Hour]],Date!$A$1:$I$1,0),0)</f>
        <v>22</v>
      </c>
      <c r="H276" s="44" t="str">
        <f>IF(AND(Table3[[#This Row],[Hour]]&gt;=7, Table3[[#This Row],[Hour]]&lt;=10), "Peak", IF(AND(Table3[[#This Row],[Hour]]&gt;=16, Table3[[#This Row],[Hour]]&lt;=19), "Peak", "Off-Peak"))</f>
        <v>Off-Peak</v>
      </c>
      <c r="I276" s="19" t="str">
        <f>VLOOKUP($C276,location,MATCH(Source!I$7,Location!$A$1:$D$1,0),0)</f>
        <v>Delhi</v>
      </c>
      <c r="J276" s="19" t="str">
        <f>VLOOKUP($C276,location,MATCH(Source!J$7,Location!$A$1:$D$1,0),0)</f>
        <v>Rural Road</v>
      </c>
      <c r="K276" s="19" t="str">
        <f>VLOOKUP($C276,location,MATCH(Source!K$7,Location!$A$1:$D$1,0),0)</f>
        <v>Rainy</v>
      </c>
      <c r="L276" s="20" t="str">
        <f>VLOOKUP($C276,vehicle,MATCH(L275,Vehicle!A269:E269,0),0)</f>
        <v>Bus</v>
      </c>
      <c r="M276" s="20" t="str">
        <f>VLOOKUP($C276,vehicle,MATCH(M$7,Vehicle!$A$1:$E$1,0),0)</f>
        <v>Reckless Driving</v>
      </c>
      <c r="N276" s="20" t="str">
        <f>VLOOKUP($C276,vehicle,MATCH(N$7,Vehicle!$A$1:$E$1,0),0)</f>
        <v>Low</v>
      </c>
      <c r="O276" s="21">
        <f>VLOOKUP($C276,vehicle,MATCH(O$7,Vehicle!$A$1:$E$1,0),0)</f>
        <v>5</v>
      </c>
      <c r="P276" s="21">
        <f>VLOOKUP($C276,driver,MATCH(P$7,Driver!$A$1:$E$1,0),0)</f>
        <v>66</v>
      </c>
      <c r="Q276" s="21" t="str">
        <f>VLOOKUP($C276,driver,MATCH(Q$7,Driver!$A$1:$E$1,0),0)</f>
        <v>Expired</v>
      </c>
      <c r="R276" s="21">
        <f>VLOOKUP($C276,driver,MATCH(R$7,Driver!$A$1:$E$1,0),0)</f>
        <v>9</v>
      </c>
      <c r="S276" s="21" t="str">
        <f>VLOOKUP($C276,driver,MATCH(S$7,Driver!$A$1:$E$1,0),0)</f>
        <v>Minor</v>
      </c>
      <c r="T276" s="21">
        <f>VLOOKUP($C276,Effects,MATCH(T$7, Effects!$A$1:$E$1, 0),0)</f>
        <v>36</v>
      </c>
      <c r="U276" s="22" t="str">
        <f>VLOOKUP($C276,Effects,MATCH(U$7, Effects!$A$1:$E$1, 0),0)</f>
        <v>No</v>
      </c>
      <c r="V276" s="22" t="str">
        <f>VLOOKUP($C276,Effects,MATCH(V$7, Effects!$A$1:$E$1, 0),0)</f>
        <v>Yes</v>
      </c>
      <c r="W276" s="22" t="str">
        <f>VLOOKUP($C276,Effects,MATCH(W$7, Effects!$A$1:$E$1, 0),0)</f>
        <v>Arrest Made</v>
      </c>
    </row>
    <row r="277" spans="2:23" s="7" customFormat="1" ht="21" x14ac:dyDescent="0.4">
      <c r="B277" s="19">
        <v>270</v>
      </c>
      <c r="C277" s="19" t="s">
        <v>324</v>
      </c>
      <c r="D277" s="20">
        <f>VLOOKUP($C277, Date, MATCH(Source!D$7, Date!$A$1:$F$1, 0), FALSE)</f>
        <v>44157</v>
      </c>
      <c r="E277" s="40">
        <v>44157</v>
      </c>
      <c r="F277" s="22">
        <f>VLOOKUP($C277, Date, MATCH(Source!F$7, Date!$A$1:$F$1, 0), FALSE)</f>
        <v>11.9652777777778</v>
      </c>
      <c r="G277" s="19">
        <f>VLOOKUP(Table3[[#This Row],[Accident ID]],Date!$A$2:$I$2001,MATCH(Table3[[#Headers],[Hour]],Date!$A$1:$I$1,0),0)</f>
        <v>23</v>
      </c>
      <c r="H277" s="44" t="str">
        <f>IF(AND(Table3[[#This Row],[Hour]]&gt;=7, Table3[[#This Row],[Hour]]&lt;=10), "Peak", IF(AND(Table3[[#This Row],[Hour]]&gt;=16, Table3[[#This Row],[Hour]]&lt;=19), "Peak", "Off-Peak"))</f>
        <v>Off-Peak</v>
      </c>
      <c r="I277" s="19" t="str">
        <f>VLOOKUP($C277,location,MATCH(Source!I$7,Location!$A$1:$D$1,0),0)</f>
        <v>Kolkata</v>
      </c>
      <c r="J277" s="19" t="str">
        <f>VLOOKUP($C277,location,MATCH(Source!J$7,Location!$A$1:$D$1,0),0)</f>
        <v>City Road</v>
      </c>
      <c r="K277" s="19" t="str">
        <f>VLOOKUP($C277,location,MATCH(Source!K$7,Location!$A$1:$D$1,0),0)</f>
        <v>Windy</v>
      </c>
      <c r="L277" s="20" t="str">
        <f>VLOOKUP($C277,vehicle,MATCH(L276,Vehicle!A270:E270,0),0)</f>
        <v>Bicycle</v>
      </c>
      <c r="M277" s="20" t="str">
        <f>VLOOKUP($C277,vehicle,MATCH(M$7,Vehicle!$A$1:$E$1,0),0)</f>
        <v>Signal Violation</v>
      </c>
      <c r="N277" s="20" t="str">
        <f>VLOOKUP($C277,vehicle,MATCH(N$7,Vehicle!$A$1:$E$1,0),0)</f>
        <v>High</v>
      </c>
      <c r="O277" s="21">
        <f>VLOOKUP($C277,vehicle,MATCH(O$7,Vehicle!$A$1:$E$1,0),0)</f>
        <v>4</v>
      </c>
      <c r="P277" s="21">
        <f>VLOOKUP($C277,driver,MATCH(P$7,Driver!$A$1:$E$1,0),0)</f>
        <v>67</v>
      </c>
      <c r="Q277" s="21" t="str">
        <f>VLOOKUP($C277,driver,MATCH(Q$7,Driver!$A$1:$E$1,0),0)</f>
        <v>Suspended</v>
      </c>
      <c r="R277" s="21">
        <f>VLOOKUP($C277,driver,MATCH(R$7,Driver!$A$1:$E$1,0),0)</f>
        <v>4</v>
      </c>
      <c r="S277" s="21" t="str">
        <f>VLOOKUP($C277,driver,MATCH(S$7,Driver!$A$1:$E$1,0),0)</f>
        <v>Severe</v>
      </c>
      <c r="T277" s="21">
        <f>VLOOKUP($C277,Effects,MATCH(T$7, Effects!$A$1:$E$1, 0),0)</f>
        <v>53</v>
      </c>
      <c r="U277" s="22" t="str">
        <f>VLOOKUP($C277,Effects,MATCH(U$7, Effects!$A$1:$E$1, 0),0)</f>
        <v>Yes</v>
      </c>
      <c r="V277" s="22" t="str">
        <f>VLOOKUP($C277,Effects,MATCH(V$7, Effects!$A$1:$E$1, 0),0)</f>
        <v>Yes</v>
      </c>
      <c r="W277" s="22" t="str">
        <f>VLOOKUP($C277,Effects,MATCH(W$7, Effects!$A$1:$E$1, 0),0)</f>
        <v>License Suspended</v>
      </c>
    </row>
    <row r="278" spans="2:23" s="7" customFormat="1" ht="21" x14ac:dyDescent="0.4">
      <c r="B278" s="19">
        <v>271</v>
      </c>
      <c r="C278" s="19" t="s">
        <v>325</v>
      </c>
      <c r="D278" s="20">
        <f>VLOOKUP($C278, Date, MATCH(Source!D$7, Date!$A$1:$F$1, 0), FALSE)</f>
        <v>45205</v>
      </c>
      <c r="E278" s="40">
        <v>45205</v>
      </c>
      <c r="F278" s="22">
        <f>VLOOKUP($C278, Date, MATCH(Source!F$7, Date!$A$1:$F$1, 0), FALSE)</f>
        <v>12.0069444444444</v>
      </c>
      <c r="G278" s="19">
        <f>VLOOKUP(Table3[[#This Row],[Accident ID]],Date!$A$2:$I$2001,MATCH(Table3[[#Headers],[Hour]],Date!$A$1:$I$1,0),0)</f>
        <v>0</v>
      </c>
      <c r="H278" s="44" t="str">
        <f>IF(AND(Table3[[#This Row],[Hour]]&gt;=7, Table3[[#This Row],[Hour]]&lt;=10), "Peak", IF(AND(Table3[[#This Row],[Hour]]&gt;=16, Table3[[#This Row],[Hour]]&lt;=19), "Peak", "Off-Peak"))</f>
        <v>Off-Peak</v>
      </c>
      <c r="I278" s="19" t="str">
        <f>VLOOKUP($C278,location,MATCH(Source!I$7,Location!$A$1:$D$1,0),0)</f>
        <v>Delhi</v>
      </c>
      <c r="J278" s="19" t="str">
        <f>VLOOKUP($C278,location,MATCH(Source!J$7,Location!$A$1:$D$1,0),0)</f>
        <v>Residential Area</v>
      </c>
      <c r="K278" s="19" t="str">
        <f>VLOOKUP($C278,location,MATCH(Source!K$7,Location!$A$1:$D$1,0),0)</f>
        <v>Windy</v>
      </c>
      <c r="L278" s="20" t="str">
        <f>VLOOKUP($C278,vehicle,MATCH(L277,Vehicle!A271:E271,0),0)</f>
        <v>Car</v>
      </c>
      <c r="M278" s="20" t="str">
        <f>VLOOKUP($C278,vehicle,MATCH(M$7,Vehicle!$A$1:$E$1,0),0)</f>
        <v>Brake Failure</v>
      </c>
      <c r="N278" s="20" t="str">
        <f>VLOOKUP($C278,vehicle,MATCH(N$7,Vehicle!$A$1:$E$1,0),0)</f>
        <v>Medium</v>
      </c>
      <c r="O278" s="21">
        <f>VLOOKUP($C278,vehicle,MATCH(O$7,Vehicle!$A$1:$E$1,0),0)</f>
        <v>3</v>
      </c>
      <c r="P278" s="21">
        <f>VLOOKUP($C278,driver,MATCH(P$7,Driver!$A$1:$E$1,0),0)</f>
        <v>72</v>
      </c>
      <c r="Q278" s="21" t="str">
        <f>VLOOKUP($C278,driver,MATCH(Q$7,Driver!$A$1:$E$1,0),0)</f>
        <v>Suspended</v>
      </c>
      <c r="R278" s="21">
        <f>VLOOKUP($C278,driver,MATCH(R$7,Driver!$A$1:$E$1,0),0)</f>
        <v>0</v>
      </c>
      <c r="S278" s="21" t="str">
        <f>VLOOKUP($C278,driver,MATCH(S$7,Driver!$A$1:$E$1,0),0)</f>
        <v>Moderate</v>
      </c>
      <c r="T278" s="21">
        <f>VLOOKUP($C278,Effects,MATCH(T$7, Effects!$A$1:$E$1, 0),0)</f>
        <v>7</v>
      </c>
      <c r="U278" s="22" t="str">
        <f>VLOOKUP($C278,Effects,MATCH(U$7, Effects!$A$1:$E$1, 0),0)</f>
        <v>Yes</v>
      </c>
      <c r="V278" s="22" t="str">
        <f>VLOOKUP($C278,Effects,MATCH(V$7, Effects!$A$1:$E$1, 0),0)</f>
        <v>No</v>
      </c>
      <c r="W278" s="22" t="str">
        <f>VLOOKUP($C278,Effects,MATCH(W$7, Effects!$A$1:$E$1, 0),0)</f>
        <v>None</v>
      </c>
    </row>
    <row r="279" spans="2:23" s="7" customFormat="1" ht="21" x14ac:dyDescent="0.4">
      <c r="B279" s="19">
        <v>272</v>
      </c>
      <c r="C279" s="19" t="s">
        <v>326</v>
      </c>
      <c r="D279" s="20">
        <f>VLOOKUP($C279, Date, MATCH(Source!D$7, Date!$A$1:$F$1, 0), FALSE)</f>
        <v>45254</v>
      </c>
      <c r="E279" s="40">
        <v>45254</v>
      </c>
      <c r="F279" s="22">
        <f>VLOOKUP($C279, Date, MATCH(Source!F$7, Date!$A$1:$F$1, 0), FALSE)</f>
        <v>12.0486111111111</v>
      </c>
      <c r="G279" s="19">
        <f>VLOOKUP(Table3[[#This Row],[Accident ID]],Date!$A$2:$I$2001,MATCH(Table3[[#Headers],[Hour]],Date!$A$1:$I$1,0),0)</f>
        <v>1</v>
      </c>
      <c r="H279" s="44" t="str">
        <f>IF(AND(Table3[[#This Row],[Hour]]&gt;=7, Table3[[#This Row],[Hour]]&lt;=10), "Peak", IF(AND(Table3[[#This Row],[Hour]]&gt;=16, Table3[[#This Row],[Hour]]&lt;=19), "Peak", "Off-Peak"))</f>
        <v>Off-Peak</v>
      </c>
      <c r="I279" s="19" t="str">
        <f>VLOOKUP($C279,location,MATCH(Source!I$7,Location!$A$1:$D$1,0),0)</f>
        <v>Hyderabad</v>
      </c>
      <c r="J279" s="19" t="str">
        <f>VLOOKUP($C279,location,MATCH(Source!J$7,Location!$A$1:$D$1,0),0)</f>
        <v>City Road</v>
      </c>
      <c r="K279" s="19" t="str">
        <f>VLOOKUP($C279,location,MATCH(Source!K$7,Location!$A$1:$D$1,0),0)</f>
        <v>Snowy</v>
      </c>
      <c r="L279" s="20" t="str">
        <f>VLOOKUP($C279,vehicle,MATCH(L278,Vehicle!A272:E272,0),0)</f>
        <v>Bus</v>
      </c>
      <c r="M279" s="20" t="str">
        <f>VLOOKUP($C279,vehicle,MATCH(M$7,Vehicle!$A$1:$E$1,0),0)</f>
        <v>Reckless Driving</v>
      </c>
      <c r="N279" s="20" t="str">
        <f>VLOOKUP($C279,vehicle,MATCH(N$7,Vehicle!$A$1:$E$1,0),0)</f>
        <v>High</v>
      </c>
      <c r="O279" s="21">
        <f>VLOOKUP($C279,vehicle,MATCH(O$7,Vehicle!$A$1:$E$1,0),0)</f>
        <v>3</v>
      </c>
      <c r="P279" s="21">
        <f>VLOOKUP($C279,driver,MATCH(P$7,Driver!$A$1:$E$1,0),0)</f>
        <v>40</v>
      </c>
      <c r="Q279" s="21" t="str">
        <f>VLOOKUP($C279,driver,MATCH(Q$7,Driver!$A$1:$E$1,0),0)</f>
        <v>Suspended</v>
      </c>
      <c r="R279" s="21">
        <f>VLOOKUP($C279,driver,MATCH(R$7,Driver!$A$1:$E$1,0),0)</f>
        <v>10</v>
      </c>
      <c r="S279" s="21" t="str">
        <f>VLOOKUP($C279,driver,MATCH(S$7,Driver!$A$1:$E$1,0),0)</f>
        <v>Severe</v>
      </c>
      <c r="T279" s="21">
        <f>VLOOKUP($C279,Effects,MATCH(T$7, Effects!$A$1:$E$1, 0),0)</f>
        <v>16</v>
      </c>
      <c r="U279" s="22" t="str">
        <f>VLOOKUP($C279,Effects,MATCH(U$7, Effects!$A$1:$E$1, 0),0)</f>
        <v>Yes</v>
      </c>
      <c r="V279" s="22" t="str">
        <f>VLOOKUP($C279,Effects,MATCH(V$7, Effects!$A$1:$E$1, 0),0)</f>
        <v>No</v>
      </c>
      <c r="W279" s="22" t="str">
        <f>VLOOKUP($C279,Effects,MATCH(W$7, Effects!$A$1:$E$1, 0),0)</f>
        <v>Arrest Made</v>
      </c>
    </row>
    <row r="280" spans="2:23" s="7" customFormat="1" ht="21" x14ac:dyDescent="0.4">
      <c r="B280" s="19">
        <v>273</v>
      </c>
      <c r="C280" s="19" t="s">
        <v>327</v>
      </c>
      <c r="D280" s="20">
        <f>VLOOKUP($C280, Date, MATCH(Source!D$7, Date!$A$1:$F$1, 0), FALSE)</f>
        <v>45317</v>
      </c>
      <c r="E280" s="40">
        <v>45317</v>
      </c>
      <c r="F280" s="22">
        <f>VLOOKUP($C280, Date, MATCH(Source!F$7, Date!$A$1:$F$1, 0), FALSE)</f>
        <v>12.0902777777778</v>
      </c>
      <c r="G280" s="19">
        <f>VLOOKUP(Table3[[#This Row],[Accident ID]],Date!$A$2:$I$2001,MATCH(Table3[[#Headers],[Hour]],Date!$A$1:$I$1,0),0)</f>
        <v>2</v>
      </c>
      <c r="H280" s="44" t="str">
        <f>IF(AND(Table3[[#This Row],[Hour]]&gt;=7, Table3[[#This Row],[Hour]]&lt;=10), "Peak", IF(AND(Table3[[#This Row],[Hour]]&gt;=16, Table3[[#This Row],[Hour]]&lt;=19), "Peak", "Off-Peak"))</f>
        <v>Off-Peak</v>
      </c>
      <c r="I280" s="19" t="str">
        <f>VLOOKUP($C280,location,MATCH(Source!I$7,Location!$A$1:$D$1,0),0)</f>
        <v>Mumbai</v>
      </c>
      <c r="J280" s="19" t="str">
        <f>VLOOKUP($C280,location,MATCH(Source!J$7,Location!$A$1:$D$1,0),0)</f>
        <v>Rural Road</v>
      </c>
      <c r="K280" s="19" t="str">
        <f>VLOOKUP($C280,location,MATCH(Source!K$7,Location!$A$1:$D$1,0),0)</f>
        <v>Windy</v>
      </c>
      <c r="L280" s="20" t="str">
        <f>VLOOKUP($C280,vehicle,MATCH(L279,Vehicle!A273:E273,0),0)</f>
        <v>Truck</v>
      </c>
      <c r="M280" s="20" t="str">
        <f>VLOOKUP($C280,vehicle,MATCH(M$7,Vehicle!$A$1:$E$1,0),0)</f>
        <v>Over Speeding</v>
      </c>
      <c r="N280" s="20" t="str">
        <f>VLOOKUP($C280,vehicle,MATCH(N$7,Vehicle!$A$1:$E$1,0),0)</f>
        <v>High</v>
      </c>
      <c r="O280" s="21">
        <f>VLOOKUP($C280,vehicle,MATCH(O$7,Vehicle!$A$1:$E$1,0),0)</f>
        <v>2</v>
      </c>
      <c r="P280" s="21">
        <f>VLOOKUP($C280,driver,MATCH(P$7,Driver!$A$1:$E$1,0),0)</f>
        <v>29</v>
      </c>
      <c r="Q280" s="21" t="str">
        <f>VLOOKUP($C280,driver,MATCH(Q$7,Driver!$A$1:$E$1,0),0)</f>
        <v>Suspended</v>
      </c>
      <c r="R280" s="21">
        <f>VLOOKUP($C280,driver,MATCH(R$7,Driver!$A$1:$E$1,0),0)</f>
        <v>3</v>
      </c>
      <c r="S280" s="21" t="str">
        <f>VLOOKUP($C280,driver,MATCH(S$7,Driver!$A$1:$E$1,0),0)</f>
        <v>Severe</v>
      </c>
      <c r="T280" s="21">
        <f>VLOOKUP($C280,Effects,MATCH(T$7, Effects!$A$1:$E$1, 0),0)</f>
        <v>27</v>
      </c>
      <c r="U280" s="22" t="str">
        <f>VLOOKUP($C280,Effects,MATCH(U$7, Effects!$A$1:$E$1, 0),0)</f>
        <v>Yes</v>
      </c>
      <c r="V280" s="22" t="str">
        <f>VLOOKUP($C280,Effects,MATCH(V$7, Effects!$A$1:$E$1, 0),0)</f>
        <v>Yes</v>
      </c>
      <c r="W280" s="22" t="str">
        <f>VLOOKUP($C280,Effects,MATCH(W$7, Effects!$A$1:$E$1, 0),0)</f>
        <v>Arrest Made</v>
      </c>
    </row>
    <row r="281" spans="2:23" s="7" customFormat="1" ht="21" x14ac:dyDescent="0.4">
      <c r="B281" s="19">
        <v>274</v>
      </c>
      <c r="C281" s="19" t="s">
        <v>328</v>
      </c>
      <c r="D281" s="20">
        <f>VLOOKUP($C281, Date, MATCH(Source!D$7, Date!$A$1:$F$1, 0), FALSE)</f>
        <v>44942</v>
      </c>
      <c r="E281" s="40">
        <v>44942</v>
      </c>
      <c r="F281" s="22">
        <f>VLOOKUP($C281, Date, MATCH(Source!F$7, Date!$A$1:$F$1, 0), FALSE)</f>
        <v>12.1319444444444</v>
      </c>
      <c r="G281" s="19">
        <f>VLOOKUP(Table3[[#This Row],[Accident ID]],Date!$A$2:$I$2001,MATCH(Table3[[#Headers],[Hour]],Date!$A$1:$I$1,0),0)</f>
        <v>3</v>
      </c>
      <c r="H281" s="44" t="str">
        <f>IF(AND(Table3[[#This Row],[Hour]]&gt;=7, Table3[[#This Row],[Hour]]&lt;=10), "Peak", IF(AND(Table3[[#This Row],[Hour]]&gt;=16, Table3[[#This Row],[Hour]]&lt;=19), "Peak", "Off-Peak"))</f>
        <v>Off-Peak</v>
      </c>
      <c r="I281" s="19" t="str">
        <f>VLOOKUP($C281,location,MATCH(Source!I$7,Location!$A$1:$D$1,0),0)</f>
        <v>Hyderabad</v>
      </c>
      <c r="J281" s="19" t="str">
        <f>VLOOKUP($C281,location,MATCH(Source!J$7,Location!$A$1:$D$1,0),0)</f>
        <v>Residential Area</v>
      </c>
      <c r="K281" s="19" t="str">
        <f>VLOOKUP($C281,location,MATCH(Source!K$7,Location!$A$1:$D$1,0),0)</f>
        <v>Rainy</v>
      </c>
      <c r="L281" s="20" t="str">
        <f>VLOOKUP($C281,vehicle,MATCH(L280,Vehicle!A274:E274,0),0)</f>
        <v>Bus</v>
      </c>
      <c r="M281" s="20" t="str">
        <f>VLOOKUP($C281,vehicle,MATCH(M$7,Vehicle!$A$1:$E$1,0),0)</f>
        <v>Weather Conditions</v>
      </c>
      <c r="N281" s="20" t="str">
        <f>VLOOKUP($C281,vehicle,MATCH(N$7,Vehicle!$A$1:$E$1,0),0)</f>
        <v>High</v>
      </c>
      <c r="O281" s="21">
        <f>VLOOKUP($C281,vehicle,MATCH(O$7,Vehicle!$A$1:$E$1,0),0)</f>
        <v>1</v>
      </c>
      <c r="P281" s="21">
        <f>VLOOKUP($C281,driver,MATCH(P$7,Driver!$A$1:$E$1,0),0)</f>
        <v>56</v>
      </c>
      <c r="Q281" s="21" t="str">
        <f>VLOOKUP($C281,driver,MATCH(Q$7,Driver!$A$1:$E$1,0),0)</f>
        <v>Suspended</v>
      </c>
      <c r="R281" s="21">
        <f>VLOOKUP($C281,driver,MATCH(R$7,Driver!$A$1:$E$1,0),0)</f>
        <v>1</v>
      </c>
      <c r="S281" s="21" t="str">
        <f>VLOOKUP($C281,driver,MATCH(S$7,Driver!$A$1:$E$1,0),0)</f>
        <v>Minor</v>
      </c>
      <c r="T281" s="21">
        <f>VLOOKUP($C281,Effects,MATCH(T$7, Effects!$A$1:$E$1, 0),0)</f>
        <v>41</v>
      </c>
      <c r="U281" s="22" t="str">
        <f>VLOOKUP($C281,Effects,MATCH(U$7, Effects!$A$1:$E$1, 0),0)</f>
        <v>Yes</v>
      </c>
      <c r="V281" s="22" t="str">
        <f>VLOOKUP($C281,Effects,MATCH(V$7, Effects!$A$1:$E$1, 0),0)</f>
        <v>No</v>
      </c>
      <c r="W281" s="22" t="str">
        <f>VLOOKUP($C281,Effects,MATCH(W$7, Effects!$A$1:$E$1, 0),0)</f>
        <v>Fine Issued</v>
      </c>
    </row>
    <row r="282" spans="2:23" s="7" customFormat="1" ht="21" x14ac:dyDescent="0.4">
      <c r="B282" s="19">
        <v>275</v>
      </c>
      <c r="C282" s="23" t="s">
        <v>329</v>
      </c>
      <c r="D282" s="20">
        <f>VLOOKUP($C282, Date, MATCH(Source!D$7, Date!$A$1:$F$1, 0), FALSE)</f>
        <v>45111</v>
      </c>
      <c r="E282" s="40">
        <v>45111</v>
      </c>
      <c r="F282" s="22">
        <f>VLOOKUP($C282, Date, MATCH(Source!F$7, Date!$A$1:$F$1, 0), FALSE)</f>
        <v>12.1736111111111</v>
      </c>
      <c r="G282" s="19">
        <f>VLOOKUP(Table3[[#This Row],[Accident ID]],Date!$A$2:$I$2001,MATCH(Table3[[#Headers],[Hour]],Date!$A$1:$I$1,0),0)</f>
        <v>4</v>
      </c>
      <c r="H282" s="44" t="str">
        <f>IF(AND(Table3[[#This Row],[Hour]]&gt;=7, Table3[[#This Row],[Hour]]&lt;=10), "Peak", IF(AND(Table3[[#This Row],[Hour]]&gt;=16, Table3[[#This Row],[Hour]]&lt;=19), "Peak", "Off-Peak"))</f>
        <v>Off-Peak</v>
      </c>
      <c r="I282" s="19" t="str">
        <f>VLOOKUP($C282,location,MATCH(Source!I$7,Location!$A$1:$D$1,0),0)</f>
        <v>Delhi</v>
      </c>
      <c r="J282" s="19" t="str">
        <f>VLOOKUP($C282,location,MATCH(Source!J$7,Location!$A$1:$D$1,0),0)</f>
        <v>Residential Area</v>
      </c>
      <c r="K282" s="19" t="str">
        <f>VLOOKUP($C282,location,MATCH(Source!K$7,Location!$A$1:$D$1,0),0)</f>
        <v>Snowy</v>
      </c>
      <c r="L282" s="20" t="str">
        <f>VLOOKUP($C282,vehicle,MATCH(L281,Vehicle!A275:E275,0),0)</f>
        <v>Bike</v>
      </c>
      <c r="M282" s="20" t="str">
        <f>VLOOKUP($C282,vehicle,MATCH(M$7,Vehicle!$A$1:$E$1,0),0)</f>
        <v>Drunk Driving</v>
      </c>
      <c r="N282" s="20" t="str">
        <f>VLOOKUP($C282,vehicle,MATCH(N$7,Vehicle!$A$1:$E$1,0),0)</f>
        <v>Severe</v>
      </c>
      <c r="O282" s="21">
        <f>VLOOKUP($C282,vehicle,MATCH(O$7,Vehicle!$A$1:$E$1,0),0)</f>
        <v>3</v>
      </c>
      <c r="P282" s="21">
        <f>VLOOKUP($C282,driver,MATCH(P$7,Driver!$A$1:$E$1,0),0)</f>
        <v>58</v>
      </c>
      <c r="Q282" s="21" t="str">
        <f>VLOOKUP($C282,driver,MATCH(Q$7,Driver!$A$1:$E$1,0),0)</f>
        <v>Valid</v>
      </c>
      <c r="R282" s="21">
        <f>VLOOKUP($C282,driver,MATCH(R$7,Driver!$A$1:$E$1,0),0)</f>
        <v>10</v>
      </c>
      <c r="S282" s="21" t="str">
        <f>VLOOKUP($C282,driver,MATCH(S$7,Driver!$A$1:$E$1,0),0)</f>
        <v>Severe</v>
      </c>
      <c r="T282" s="21">
        <f>VLOOKUP($C282,Effects,MATCH(T$7, Effects!$A$1:$E$1, 0),0)</f>
        <v>15</v>
      </c>
      <c r="U282" s="22" t="str">
        <f>VLOOKUP($C282,Effects,MATCH(U$7, Effects!$A$1:$E$1, 0),0)</f>
        <v>No</v>
      </c>
      <c r="V282" s="22" t="str">
        <f>VLOOKUP($C282,Effects,MATCH(V$7, Effects!$A$1:$E$1, 0),0)</f>
        <v>No</v>
      </c>
      <c r="W282" s="22" t="str">
        <f>VLOOKUP($C282,Effects,MATCH(W$7, Effects!$A$1:$E$1, 0),0)</f>
        <v>License Suspended</v>
      </c>
    </row>
    <row r="283" spans="2:23" s="7" customFormat="1" ht="21" x14ac:dyDescent="0.4">
      <c r="B283" s="19">
        <v>276</v>
      </c>
      <c r="C283" s="19" t="s">
        <v>330</v>
      </c>
      <c r="D283" s="20">
        <f>VLOOKUP($C283, Date, MATCH(Source!D$7, Date!$A$1:$F$1, 0), FALSE)</f>
        <v>45633</v>
      </c>
      <c r="E283" s="40">
        <v>45633</v>
      </c>
      <c r="F283" s="22">
        <f>VLOOKUP($C283, Date, MATCH(Source!F$7, Date!$A$1:$F$1, 0), FALSE)</f>
        <v>12.2152777777778</v>
      </c>
      <c r="G283" s="19">
        <f>VLOOKUP(Table3[[#This Row],[Accident ID]],Date!$A$2:$I$2001,MATCH(Table3[[#Headers],[Hour]],Date!$A$1:$I$1,0),0)</f>
        <v>5</v>
      </c>
      <c r="H283" s="44" t="str">
        <f>IF(AND(Table3[[#This Row],[Hour]]&gt;=7, Table3[[#This Row],[Hour]]&lt;=10), "Peak", IF(AND(Table3[[#This Row],[Hour]]&gt;=16, Table3[[#This Row],[Hour]]&lt;=19), "Peak", "Off-Peak"))</f>
        <v>Off-Peak</v>
      </c>
      <c r="I283" s="19" t="str">
        <f>VLOOKUP($C283,location,MATCH(Source!I$7,Location!$A$1:$D$1,0),0)</f>
        <v>Delhi</v>
      </c>
      <c r="J283" s="19" t="str">
        <f>VLOOKUP($C283,location,MATCH(Source!J$7,Location!$A$1:$D$1,0),0)</f>
        <v>Rural Road</v>
      </c>
      <c r="K283" s="19" t="str">
        <f>VLOOKUP($C283,location,MATCH(Source!K$7,Location!$A$1:$D$1,0),0)</f>
        <v>Clear</v>
      </c>
      <c r="L283" s="20" t="str">
        <f>VLOOKUP($C283,vehicle,MATCH(L282,Vehicle!A276:E276,0),0)</f>
        <v>Pedestrian</v>
      </c>
      <c r="M283" s="20" t="str">
        <f>VLOOKUP($C283,vehicle,MATCH(M$7,Vehicle!$A$1:$E$1,0),0)</f>
        <v>Signal Violation</v>
      </c>
      <c r="N283" s="20" t="str">
        <f>VLOOKUP($C283,vehicle,MATCH(N$7,Vehicle!$A$1:$E$1,0),0)</f>
        <v>Low</v>
      </c>
      <c r="O283" s="21">
        <f>VLOOKUP($C283,vehicle,MATCH(O$7,Vehicle!$A$1:$E$1,0),0)</f>
        <v>2</v>
      </c>
      <c r="P283" s="21">
        <f>VLOOKUP($C283,driver,MATCH(P$7,Driver!$A$1:$E$1,0),0)</f>
        <v>68</v>
      </c>
      <c r="Q283" s="21" t="str">
        <f>VLOOKUP($C283,driver,MATCH(Q$7,Driver!$A$1:$E$1,0),0)</f>
        <v>Expired</v>
      </c>
      <c r="R283" s="21">
        <f>VLOOKUP($C283,driver,MATCH(R$7,Driver!$A$1:$E$1,0),0)</f>
        <v>0</v>
      </c>
      <c r="S283" s="21" t="str">
        <f>VLOOKUP($C283,driver,MATCH(S$7,Driver!$A$1:$E$1,0),0)</f>
        <v>Moderate</v>
      </c>
      <c r="T283" s="21">
        <f>VLOOKUP($C283,Effects,MATCH(T$7, Effects!$A$1:$E$1, 0),0)</f>
        <v>30</v>
      </c>
      <c r="U283" s="22" t="str">
        <f>VLOOKUP($C283,Effects,MATCH(U$7, Effects!$A$1:$E$1, 0),0)</f>
        <v>No</v>
      </c>
      <c r="V283" s="22" t="str">
        <f>VLOOKUP($C283,Effects,MATCH(V$7, Effects!$A$1:$E$1, 0),0)</f>
        <v>Yes</v>
      </c>
      <c r="W283" s="22" t="str">
        <f>VLOOKUP($C283,Effects,MATCH(W$7, Effects!$A$1:$E$1, 0),0)</f>
        <v>Arrest Made</v>
      </c>
    </row>
    <row r="284" spans="2:23" s="7" customFormat="1" ht="21" x14ac:dyDescent="0.4">
      <c r="B284" s="19">
        <v>277</v>
      </c>
      <c r="C284" s="19" t="s">
        <v>331</v>
      </c>
      <c r="D284" s="20">
        <f>VLOOKUP($C284, Date, MATCH(Source!D$7, Date!$A$1:$F$1, 0), FALSE)</f>
        <v>44374</v>
      </c>
      <c r="E284" s="40">
        <v>44374</v>
      </c>
      <c r="F284" s="22">
        <f>VLOOKUP($C284, Date, MATCH(Source!F$7, Date!$A$1:$F$1, 0), FALSE)</f>
        <v>12.2569444444444</v>
      </c>
      <c r="G284" s="19">
        <f>VLOOKUP(Table3[[#This Row],[Accident ID]],Date!$A$2:$I$2001,MATCH(Table3[[#Headers],[Hour]],Date!$A$1:$I$1,0),0)</f>
        <v>6</v>
      </c>
      <c r="H284" s="44" t="str">
        <f>IF(AND(Table3[[#This Row],[Hour]]&gt;=7, Table3[[#This Row],[Hour]]&lt;=10), "Peak", IF(AND(Table3[[#This Row],[Hour]]&gt;=16, Table3[[#This Row],[Hour]]&lt;=19), "Peak", "Off-Peak"))</f>
        <v>Off-Peak</v>
      </c>
      <c r="I284" s="19" t="str">
        <f>VLOOKUP($C284,location,MATCH(Source!I$7,Location!$A$1:$D$1,0),0)</f>
        <v>Bangalore</v>
      </c>
      <c r="J284" s="19" t="str">
        <f>VLOOKUP($C284,location,MATCH(Source!J$7,Location!$A$1:$D$1,0),0)</f>
        <v>Highway</v>
      </c>
      <c r="K284" s="19" t="str">
        <f>VLOOKUP($C284,location,MATCH(Source!K$7,Location!$A$1:$D$1,0),0)</f>
        <v>Snowy</v>
      </c>
      <c r="L284" s="20" t="str">
        <f>VLOOKUP($C284,vehicle,MATCH(L283,Vehicle!A277:E277,0),0)</f>
        <v>Car</v>
      </c>
      <c r="M284" s="20" t="str">
        <f>VLOOKUP($C284,vehicle,MATCH(M$7,Vehicle!$A$1:$E$1,0),0)</f>
        <v>Drunk Driving</v>
      </c>
      <c r="N284" s="20" t="str">
        <f>VLOOKUP($C284,vehicle,MATCH(N$7,Vehicle!$A$1:$E$1,0),0)</f>
        <v>High</v>
      </c>
      <c r="O284" s="21">
        <f>VLOOKUP($C284,vehicle,MATCH(O$7,Vehicle!$A$1:$E$1,0),0)</f>
        <v>3</v>
      </c>
      <c r="P284" s="21">
        <f>VLOOKUP($C284,driver,MATCH(P$7,Driver!$A$1:$E$1,0),0)</f>
        <v>19</v>
      </c>
      <c r="Q284" s="21" t="str">
        <f>VLOOKUP($C284,driver,MATCH(Q$7,Driver!$A$1:$E$1,0),0)</f>
        <v>Valid</v>
      </c>
      <c r="R284" s="21">
        <f>VLOOKUP($C284,driver,MATCH(R$7,Driver!$A$1:$E$1,0),0)</f>
        <v>10</v>
      </c>
      <c r="S284" s="21" t="str">
        <f>VLOOKUP($C284,driver,MATCH(S$7,Driver!$A$1:$E$1,0),0)</f>
        <v>Minor</v>
      </c>
      <c r="T284" s="21">
        <f>VLOOKUP($C284,Effects,MATCH(T$7, Effects!$A$1:$E$1, 0),0)</f>
        <v>12</v>
      </c>
      <c r="U284" s="22" t="str">
        <f>VLOOKUP($C284,Effects,MATCH(U$7, Effects!$A$1:$E$1, 0),0)</f>
        <v>Yes</v>
      </c>
      <c r="V284" s="22" t="str">
        <f>VLOOKUP($C284,Effects,MATCH(V$7, Effects!$A$1:$E$1, 0),0)</f>
        <v>Yes</v>
      </c>
      <c r="W284" s="22" t="str">
        <f>VLOOKUP($C284,Effects,MATCH(W$7, Effects!$A$1:$E$1, 0),0)</f>
        <v>None</v>
      </c>
    </row>
    <row r="285" spans="2:23" s="7" customFormat="1" ht="21" x14ac:dyDescent="0.4">
      <c r="B285" s="19">
        <v>278</v>
      </c>
      <c r="C285" s="19" t="s">
        <v>332</v>
      </c>
      <c r="D285" s="20">
        <f>VLOOKUP($C285, Date, MATCH(Source!D$7, Date!$A$1:$F$1, 0), FALSE)</f>
        <v>44713</v>
      </c>
      <c r="E285" s="40">
        <v>44713</v>
      </c>
      <c r="F285" s="22">
        <f>VLOOKUP($C285, Date, MATCH(Source!F$7, Date!$A$1:$F$1, 0), FALSE)</f>
        <v>12.2986111111111</v>
      </c>
      <c r="G285" s="19">
        <f>VLOOKUP(Table3[[#This Row],[Accident ID]],Date!$A$2:$I$2001,MATCH(Table3[[#Headers],[Hour]],Date!$A$1:$I$1,0),0)</f>
        <v>7</v>
      </c>
      <c r="H285" s="44" t="str">
        <f>IF(AND(Table3[[#This Row],[Hour]]&gt;=7, Table3[[#This Row],[Hour]]&lt;=10), "Peak", IF(AND(Table3[[#This Row],[Hour]]&gt;=16, Table3[[#This Row],[Hour]]&lt;=19), "Peak", "Off-Peak"))</f>
        <v>Peak</v>
      </c>
      <c r="I285" s="19" t="str">
        <f>VLOOKUP($C285,location,MATCH(Source!I$7,Location!$A$1:$D$1,0),0)</f>
        <v>Pune</v>
      </c>
      <c r="J285" s="19" t="str">
        <f>VLOOKUP($C285,location,MATCH(Source!J$7,Location!$A$1:$D$1,0),0)</f>
        <v>City Road</v>
      </c>
      <c r="K285" s="19" t="str">
        <f>VLOOKUP($C285,location,MATCH(Source!K$7,Location!$A$1:$D$1,0),0)</f>
        <v>Rainy</v>
      </c>
      <c r="L285" s="20" t="str">
        <f>VLOOKUP($C285,vehicle,MATCH(L284,Vehicle!A278:E278,0),0)</f>
        <v>Bike</v>
      </c>
      <c r="M285" s="20" t="str">
        <f>VLOOKUP($C285,vehicle,MATCH(M$7,Vehicle!$A$1:$E$1,0),0)</f>
        <v>Brake Failure</v>
      </c>
      <c r="N285" s="20" t="str">
        <f>VLOOKUP($C285,vehicle,MATCH(N$7,Vehicle!$A$1:$E$1,0),0)</f>
        <v>Medium</v>
      </c>
      <c r="O285" s="21">
        <f>VLOOKUP($C285,vehicle,MATCH(O$7,Vehicle!$A$1:$E$1,0),0)</f>
        <v>4</v>
      </c>
      <c r="P285" s="21">
        <f>VLOOKUP($C285,driver,MATCH(P$7,Driver!$A$1:$E$1,0),0)</f>
        <v>54</v>
      </c>
      <c r="Q285" s="21" t="str">
        <f>VLOOKUP($C285,driver,MATCH(Q$7,Driver!$A$1:$E$1,0),0)</f>
        <v>Expired</v>
      </c>
      <c r="R285" s="21">
        <f>VLOOKUP($C285,driver,MATCH(R$7,Driver!$A$1:$E$1,0),0)</f>
        <v>5</v>
      </c>
      <c r="S285" s="21" t="str">
        <f>VLOOKUP($C285,driver,MATCH(S$7,Driver!$A$1:$E$1,0),0)</f>
        <v>Severe</v>
      </c>
      <c r="T285" s="21">
        <f>VLOOKUP($C285,Effects,MATCH(T$7, Effects!$A$1:$E$1, 0),0)</f>
        <v>8</v>
      </c>
      <c r="U285" s="22" t="str">
        <f>VLOOKUP($C285,Effects,MATCH(U$7, Effects!$A$1:$E$1, 0),0)</f>
        <v>No</v>
      </c>
      <c r="V285" s="22" t="str">
        <f>VLOOKUP($C285,Effects,MATCH(V$7, Effects!$A$1:$E$1, 0),0)</f>
        <v>No</v>
      </c>
      <c r="W285" s="22" t="str">
        <f>VLOOKUP($C285,Effects,MATCH(W$7, Effects!$A$1:$E$1, 0),0)</f>
        <v>Fine Issued</v>
      </c>
    </row>
    <row r="286" spans="2:23" s="7" customFormat="1" ht="21" x14ac:dyDescent="0.4">
      <c r="B286" s="19">
        <v>279</v>
      </c>
      <c r="C286" s="19" t="s">
        <v>333</v>
      </c>
      <c r="D286" s="20">
        <f>VLOOKUP($C286, Date, MATCH(Source!D$7, Date!$A$1:$F$1, 0), FALSE)</f>
        <v>44503</v>
      </c>
      <c r="E286" s="40">
        <v>44503</v>
      </c>
      <c r="F286" s="22">
        <f>VLOOKUP($C286, Date, MATCH(Source!F$7, Date!$A$1:$F$1, 0), FALSE)</f>
        <v>12.3402777777778</v>
      </c>
      <c r="G286" s="19">
        <f>VLOOKUP(Table3[[#This Row],[Accident ID]],Date!$A$2:$I$2001,MATCH(Table3[[#Headers],[Hour]],Date!$A$1:$I$1,0),0)</f>
        <v>8</v>
      </c>
      <c r="H286" s="44" t="str">
        <f>IF(AND(Table3[[#This Row],[Hour]]&gt;=7, Table3[[#This Row],[Hour]]&lt;=10), "Peak", IF(AND(Table3[[#This Row],[Hour]]&gt;=16, Table3[[#This Row],[Hour]]&lt;=19), "Peak", "Off-Peak"))</f>
        <v>Peak</v>
      </c>
      <c r="I286" s="19" t="str">
        <f>VLOOKUP($C286,location,MATCH(Source!I$7,Location!$A$1:$D$1,0),0)</f>
        <v>Chennai</v>
      </c>
      <c r="J286" s="19" t="str">
        <f>VLOOKUP($C286,location,MATCH(Source!J$7,Location!$A$1:$D$1,0),0)</f>
        <v>Residential Area</v>
      </c>
      <c r="K286" s="19" t="str">
        <f>VLOOKUP($C286,location,MATCH(Source!K$7,Location!$A$1:$D$1,0),0)</f>
        <v>Foggy</v>
      </c>
      <c r="L286" s="20" t="str">
        <f>VLOOKUP($C286,vehicle,MATCH(L285,Vehicle!A279:E279,0),0)</f>
        <v>Bicycle</v>
      </c>
      <c r="M286" s="20" t="str">
        <f>VLOOKUP($C286,vehicle,MATCH(M$7,Vehicle!$A$1:$E$1,0),0)</f>
        <v>Drunk Driving</v>
      </c>
      <c r="N286" s="20" t="str">
        <f>VLOOKUP($C286,vehicle,MATCH(N$7,Vehicle!$A$1:$E$1,0),0)</f>
        <v>Severe</v>
      </c>
      <c r="O286" s="21">
        <f>VLOOKUP($C286,vehicle,MATCH(O$7,Vehicle!$A$1:$E$1,0),0)</f>
        <v>5</v>
      </c>
      <c r="P286" s="21">
        <f>VLOOKUP($C286,driver,MATCH(P$7,Driver!$A$1:$E$1,0),0)</f>
        <v>62</v>
      </c>
      <c r="Q286" s="21" t="str">
        <f>VLOOKUP($C286,driver,MATCH(Q$7,Driver!$A$1:$E$1,0),0)</f>
        <v>Suspended</v>
      </c>
      <c r="R286" s="21">
        <f>VLOOKUP($C286,driver,MATCH(R$7,Driver!$A$1:$E$1,0),0)</f>
        <v>8</v>
      </c>
      <c r="S286" s="21" t="str">
        <f>VLOOKUP($C286,driver,MATCH(S$7,Driver!$A$1:$E$1,0),0)</f>
        <v>Moderate</v>
      </c>
      <c r="T286" s="21">
        <f>VLOOKUP($C286,Effects,MATCH(T$7, Effects!$A$1:$E$1, 0),0)</f>
        <v>33</v>
      </c>
      <c r="U286" s="22" t="str">
        <f>VLOOKUP($C286,Effects,MATCH(U$7, Effects!$A$1:$E$1, 0),0)</f>
        <v>No</v>
      </c>
      <c r="V286" s="22" t="str">
        <f>VLOOKUP($C286,Effects,MATCH(V$7, Effects!$A$1:$E$1, 0),0)</f>
        <v>Yes</v>
      </c>
      <c r="W286" s="22" t="str">
        <f>VLOOKUP($C286,Effects,MATCH(W$7, Effects!$A$1:$E$1, 0),0)</f>
        <v>None</v>
      </c>
    </row>
    <row r="287" spans="2:23" s="7" customFormat="1" ht="21" x14ac:dyDescent="0.4">
      <c r="B287" s="19">
        <v>280</v>
      </c>
      <c r="C287" s="19" t="s">
        <v>334</v>
      </c>
      <c r="D287" s="20">
        <f>VLOOKUP($C287, Date, MATCH(Source!D$7, Date!$A$1:$F$1, 0), FALSE)</f>
        <v>44808</v>
      </c>
      <c r="E287" s="40">
        <v>44808</v>
      </c>
      <c r="F287" s="22">
        <f>VLOOKUP($C287, Date, MATCH(Source!F$7, Date!$A$1:$F$1, 0), FALSE)</f>
        <v>12.3819444444444</v>
      </c>
      <c r="G287" s="19">
        <f>VLOOKUP(Table3[[#This Row],[Accident ID]],Date!$A$2:$I$2001,MATCH(Table3[[#Headers],[Hour]],Date!$A$1:$I$1,0),0)</f>
        <v>9</v>
      </c>
      <c r="H287" s="44" t="str">
        <f>IF(AND(Table3[[#This Row],[Hour]]&gt;=7, Table3[[#This Row],[Hour]]&lt;=10), "Peak", IF(AND(Table3[[#This Row],[Hour]]&gt;=16, Table3[[#This Row],[Hour]]&lt;=19), "Peak", "Off-Peak"))</f>
        <v>Peak</v>
      </c>
      <c r="I287" s="19" t="str">
        <f>VLOOKUP($C287,location,MATCH(Source!I$7,Location!$A$1:$D$1,0),0)</f>
        <v>Chennai</v>
      </c>
      <c r="J287" s="19" t="str">
        <f>VLOOKUP($C287,location,MATCH(Source!J$7,Location!$A$1:$D$1,0),0)</f>
        <v>Highway</v>
      </c>
      <c r="K287" s="19" t="str">
        <f>VLOOKUP($C287,location,MATCH(Source!K$7,Location!$A$1:$D$1,0),0)</f>
        <v>Foggy</v>
      </c>
      <c r="L287" s="20" t="str">
        <f>VLOOKUP($C287,vehicle,MATCH(L286,Vehicle!A280:E280,0),0)</f>
        <v>Truck</v>
      </c>
      <c r="M287" s="20" t="str">
        <f>VLOOKUP($C287,vehicle,MATCH(M$7,Vehicle!$A$1:$E$1,0),0)</f>
        <v>Reckless Driving</v>
      </c>
      <c r="N287" s="20" t="str">
        <f>VLOOKUP($C287,vehicle,MATCH(N$7,Vehicle!$A$1:$E$1,0),0)</f>
        <v>Severe</v>
      </c>
      <c r="O287" s="21">
        <f>VLOOKUP($C287,vehicle,MATCH(O$7,Vehicle!$A$1:$E$1,0),0)</f>
        <v>4</v>
      </c>
      <c r="P287" s="21">
        <f>VLOOKUP($C287,driver,MATCH(P$7,Driver!$A$1:$E$1,0),0)</f>
        <v>28</v>
      </c>
      <c r="Q287" s="21" t="str">
        <f>VLOOKUP($C287,driver,MATCH(Q$7,Driver!$A$1:$E$1,0),0)</f>
        <v>Expired</v>
      </c>
      <c r="R287" s="21">
        <f>VLOOKUP($C287,driver,MATCH(R$7,Driver!$A$1:$E$1,0),0)</f>
        <v>0</v>
      </c>
      <c r="S287" s="21" t="str">
        <f>VLOOKUP($C287,driver,MATCH(S$7,Driver!$A$1:$E$1,0),0)</f>
        <v>Moderate</v>
      </c>
      <c r="T287" s="21">
        <f>VLOOKUP($C287,Effects,MATCH(T$7, Effects!$A$1:$E$1, 0),0)</f>
        <v>60</v>
      </c>
      <c r="U287" s="22" t="str">
        <f>VLOOKUP($C287,Effects,MATCH(U$7, Effects!$A$1:$E$1, 0),0)</f>
        <v>Yes</v>
      </c>
      <c r="V287" s="22" t="str">
        <f>VLOOKUP($C287,Effects,MATCH(V$7, Effects!$A$1:$E$1, 0),0)</f>
        <v>No</v>
      </c>
      <c r="W287" s="22" t="str">
        <f>VLOOKUP($C287,Effects,MATCH(W$7, Effects!$A$1:$E$1, 0),0)</f>
        <v>None</v>
      </c>
    </row>
    <row r="288" spans="2:23" s="7" customFormat="1" ht="21" x14ac:dyDescent="0.4">
      <c r="B288" s="19">
        <v>281</v>
      </c>
      <c r="C288" s="19" t="s">
        <v>335</v>
      </c>
      <c r="D288" s="20">
        <f>VLOOKUP($C288, Date, MATCH(Source!D$7, Date!$A$1:$F$1, 0), FALSE)</f>
        <v>44408</v>
      </c>
      <c r="E288" s="40">
        <v>44408</v>
      </c>
      <c r="F288" s="22">
        <f>VLOOKUP($C288, Date, MATCH(Source!F$7, Date!$A$1:$F$1, 0), FALSE)</f>
        <v>12.4236111111111</v>
      </c>
      <c r="G288" s="19">
        <f>VLOOKUP(Table3[[#This Row],[Accident ID]],Date!$A$2:$I$2001,MATCH(Table3[[#Headers],[Hour]],Date!$A$1:$I$1,0),0)</f>
        <v>10</v>
      </c>
      <c r="H288" s="44" t="str">
        <f>IF(AND(Table3[[#This Row],[Hour]]&gt;=7, Table3[[#This Row],[Hour]]&lt;=10), "Peak", IF(AND(Table3[[#This Row],[Hour]]&gt;=16, Table3[[#This Row],[Hour]]&lt;=19), "Peak", "Off-Peak"))</f>
        <v>Peak</v>
      </c>
      <c r="I288" s="19" t="str">
        <f>VLOOKUP($C288,location,MATCH(Source!I$7,Location!$A$1:$D$1,0),0)</f>
        <v>Kolkata</v>
      </c>
      <c r="J288" s="19" t="str">
        <f>VLOOKUP($C288,location,MATCH(Source!J$7,Location!$A$1:$D$1,0),0)</f>
        <v>Residential Area</v>
      </c>
      <c r="K288" s="19" t="str">
        <f>VLOOKUP($C288,location,MATCH(Source!K$7,Location!$A$1:$D$1,0),0)</f>
        <v>Clear</v>
      </c>
      <c r="L288" s="20" t="str">
        <f>VLOOKUP($C288,vehicle,MATCH(L287,Vehicle!A281:E281,0),0)</f>
        <v>Bus</v>
      </c>
      <c r="M288" s="20" t="str">
        <f>VLOOKUP($C288,vehicle,MATCH(M$7,Vehicle!$A$1:$E$1,0),0)</f>
        <v>Drunk Driving</v>
      </c>
      <c r="N288" s="20" t="str">
        <f>VLOOKUP($C288,vehicle,MATCH(N$7,Vehicle!$A$1:$E$1,0),0)</f>
        <v>Low</v>
      </c>
      <c r="O288" s="21">
        <f>VLOOKUP($C288,vehicle,MATCH(O$7,Vehicle!$A$1:$E$1,0),0)</f>
        <v>2</v>
      </c>
      <c r="P288" s="21">
        <f>VLOOKUP($C288,driver,MATCH(P$7,Driver!$A$1:$E$1,0),0)</f>
        <v>74</v>
      </c>
      <c r="Q288" s="21" t="str">
        <f>VLOOKUP($C288,driver,MATCH(Q$7,Driver!$A$1:$E$1,0),0)</f>
        <v>Suspended</v>
      </c>
      <c r="R288" s="21">
        <f>VLOOKUP($C288,driver,MATCH(R$7,Driver!$A$1:$E$1,0),0)</f>
        <v>10</v>
      </c>
      <c r="S288" s="21" t="str">
        <f>VLOOKUP($C288,driver,MATCH(S$7,Driver!$A$1:$E$1,0),0)</f>
        <v>Fatal</v>
      </c>
      <c r="T288" s="21">
        <f>VLOOKUP($C288,Effects,MATCH(T$7, Effects!$A$1:$E$1, 0),0)</f>
        <v>52</v>
      </c>
      <c r="U288" s="22" t="str">
        <f>VLOOKUP($C288,Effects,MATCH(U$7, Effects!$A$1:$E$1, 0),0)</f>
        <v>Yes</v>
      </c>
      <c r="V288" s="22" t="str">
        <f>VLOOKUP($C288,Effects,MATCH(V$7, Effects!$A$1:$E$1, 0),0)</f>
        <v>Yes</v>
      </c>
      <c r="W288" s="22" t="str">
        <f>VLOOKUP($C288,Effects,MATCH(W$7, Effects!$A$1:$E$1, 0),0)</f>
        <v>Fine Issued</v>
      </c>
    </row>
    <row r="289" spans="2:23" s="7" customFormat="1" ht="21" x14ac:dyDescent="0.4">
      <c r="B289" s="19">
        <v>282</v>
      </c>
      <c r="C289" s="19" t="s">
        <v>336</v>
      </c>
      <c r="D289" s="20">
        <f>VLOOKUP($C289, Date, MATCH(Source!D$7, Date!$A$1:$F$1, 0), FALSE)</f>
        <v>45143</v>
      </c>
      <c r="E289" s="40">
        <v>45143</v>
      </c>
      <c r="F289" s="22">
        <f>VLOOKUP($C289, Date, MATCH(Source!F$7, Date!$A$1:$F$1, 0), FALSE)</f>
        <v>12.4652777777778</v>
      </c>
      <c r="G289" s="19">
        <f>VLOOKUP(Table3[[#This Row],[Accident ID]],Date!$A$2:$I$2001,MATCH(Table3[[#Headers],[Hour]],Date!$A$1:$I$1,0),0)</f>
        <v>11</v>
      </c>
      <c r="H289" s="44" t="str">
        <f>IF(AND(Table3[[#This Row],[Hour]]&gt;=7, Table3[[#This Row],[Hour]]&lt;=10), "Peak", IF(AND(Table3[[#This Row],[Hour]]&gt;=16, Table3[[#This Row],[Hour]]&lt;=19), "Peak", "Off-Peak"))</f>
        <v>Off-Peak</v>
      </c>
      <c r="I289" s="19" t="str">
        <f>VLOOKUP($C289,location,MATCH(Source!I$7,Location!$A$1:$D$1,0),0)</f>
        <v>Chennai</v>
      </c>
      <c r="J289" s="19" t="str">
        <f>VLOOKUP($C289,location,MATCH(Source!J$7,Location!$A$1:$D$1,0),0)</f>
        <v>Rural Road</v>
      </c>
      <c r="K289" s="19" t="str">
        <f>VLOOKUP($C289,location,MATCH(Source!K$7,Location!$A$1:$D$1,0),0)</f>
        <v>Snowy</v>
      </c>
      <c r="L289" s="20" t="str">
        <f>VLOOKUP($C289,vehicle,MATCH(L288,Vehicle!A282:E282,0),0)</f>
        <v>Bicycle</v>
      </c>
      <c r="M289" s="20" t="str">
        <f>VLOOKUP($C289,vehicle,MATCH(M$7,Vehicle!$A$1:$E$1,0),0)</f>
        <v>Pedestrian Crossing</v>
      </c>
      <c r="N289" s="20" t="str">
        <f>VLOOKUP($C289,vehicle,MATCH(N$7,Vehicle!$A$1:$E$1,0),0)</f>
        <v>Medium</v>
      </c>
      <c r="O289" s="21">
        <f>VLOOKUP($C289,vehicle,MATCH(O$7,Vehicle!$A$1:$E$1,0),0)</f>
        <v>1</v>
      </c>
      <c r="P289" s="21">
        <f>VLOOKUP($C289,driver,MATCH(P$7,Driver!$A$1:$E$1,0),0)</f>
        <v>51</v>
      </c>
      <c r="Q289" s="21" t="str">
        <f>VLOOKUP($C289,driver,MATCH(Q$7,Driver!$A$1:$E$1,0),0)</f>
        <v>Suspended</v>
      </c>
      <c r="R289" s="21">
        <f>VLOOKUP($C289,driver,MATCH(R$7,Driver!$A$1:$E$1,0),0)</f>
        <v>1</v>
      </c>
      <c r="S289" s="21" t="str">
        <f>VLOOKUP($C289,driver,MATCH(S$7,Driver!$A$1:$E$1,0),0)</f>
        <v>Fatal</v>
      </c>
      <c r="T289" s="21">
        <f>VLOOKUP($C289,Effects,MATCH(T$7, Effects!$A$1:$E$1, 0),0)</f>
        <v>55</v>
      </c>
      <c r="U289" s="22" t="str">
        <f>VLOOKUP($C289,Effects,MATCH(U$7, Effects!$A$1:$E$1, 0),0)</f>
        <v>No</v>
      </c>
      <c r="V289" s="22" t="str">
        <f>VLOOKUP($C289,Effects,MATCH(V$7, Effects!$A$1:$E$1, 0),0)</f>
        <v>Yes</v>
      </c>
      <c r="W289" s="22" t="str">
        <f>VLOOKUP($C289,Effects,MATCH(W$7, Effects!$A$1:$E$1, 0),0)</f>
        <v>Fine Issued</v>
      </c>
    </row>
    <row r="290" spans="2:23" s="7" customFormat="1" ht="21" x14ac:dyDescent="0.4">
      <c r="B290" s="19">
        <v>283</v>
      </c>
      <c r="C290" s="19" t="s">
        <v>337</v>
      </c>
      <c r="D290" s="20">
        <f>VLOOKUP($C290, Date, MATCH(Source!D$7, Date!$A$1:$F$1, 0), FALSE)</f>
        <v>44710</v>
      </c>
      <c r="E290" s="40">
        <v>44710</v>
      </c>
      <c r="F290" s="22">
        <f>VLOOKUP($C290, Date, MATCH(Source!F$7, Date!$A$1:$F$1, 0), FALSE)</f>
        <v>12.5069444444444</v>
      </c>
      <c r="G290" s="19">
        <f>VLOOKUP(Table3[[#This Row],[Accident ID]],Date!$A$2:$I$2001,MATCH(Table3[[#Headers],[Hour]],Date!$A$1:$I$1,0),0)</f>
        <v>12</v>
      </c>
      <c r="H290" s="44" t="str">
        <f>IF(AND(Table3[[#This Row],[Hour]]&gt;=7, Table3[[#This Row],[Hour]]&lt;=10), "Peak", IF(AND(Table3[[#This Row],[Hour]]&gt;=16, Table3[[#This Row],[Hour]]&lt;=19), "Peak", "Off-Peak"))</f>
        <v>Off-Peak</v>
      </c>
      <c r="I290" s="19" t="str">
        <f>VLOOKUP($C290,location,MATCH(Source!I$7,Location!$A$1:$D$1,0),0)</f>
        <v>Bangalore</v>
      </c>
      <c r="J290" s="19" t="str">
        <f>VLOOKUP($C290,location,MATCH(Source!J$7,Location!$A$1:$D$1,0),0)</f>
        <v>Residential Area</v>
      </c>
      <c r="K290" s="19" t="str">
        <f>VLOOKUP($C290,location,MATCH(Source!K$7,Location!$A$1:$D$1,0),0)</f>
        <v>Snowy</v>
      </c>
      <c r="L290" s="20" t="str">
        <f>VLOOKUP($C290,vehicle,MATCH(L289,Vehicle!A283:E283,0),0)</f>
        <v>Auto</v>
      </c>
      <c r="M290" s="20" t="str">
        <f>VLOOKUP($C290,vehicle,MATCH(M$7,Vehicle!$A$1:$E$1,0),0)</f>
        <v>Brake Failure</v>
      </c>
      <c r="N290" s="20" t="str">
        <f>VLOOKUP($C290,vehicle,MATCH(N$7,Vehicle!$A$1:$E$1,0),0)</f>
        <v>Severe</v>
      </c>
      <c r="O290" s="21">
        <f>VLOOKUP($C290,vehicle,MATCH(O$7,Vehicle!$A$1:$E$1,0),0)</f>
        <v>5</v>
      </c>
      <c r="P290" s="21">
        <f>VLOOKUP($C290,driver,MATCH(P$7,Driver!$A$1:$E$1,0),0)</f>
        <v>33</v>
      </c>
      <c r="Q290" s="21" t="str">
        <f>VLOOKUP($C290,driver,MATCH(Q$7,Driver!$A$1:$E$1,0),0)</f>
        <v>Valid</v>
      </c>
      <c r="R290" s="21">
        <f>VLOOKUP($C290,driver,MATCH(R$7,Driver!$A$1:$E$1,0),0)</f>
        <v>6</v>
      </c>
      <c r="S290" s="21" t="str">
        <f>VLOOKUP($C290,driver,MATCH(S$7,Driver!$A$1:$E$1,0),0)</f>
        <v>Moderate</v>
      </c>
      <c r="T290" s="21">
        <f>VLOOKUP($C290,Effects,MATCH(T$7, Effects!$A$1:$E$1, 0),0)</f>
        <v>17</v>
      </c>
      <c r="U290" s="22" t="str">
        <f>VLOOKUP($C290,Effects,MATCH(U$7, Effects!$A$1:$E$1, 0),0)</f>
        <v>No</v>
      </c>
      <c r="V290" s="22" t="str">
        <f>VLOOKUP($C290,Effects,MATCH(V$7, Effects!$A$1:$E$1, 0),0)</f>
        <v>No</v>
      </c>
      <c r="W290" s="22" t="str">
        <f>VLOOKUP($C290,Effects,MATCH(W$7, Effects!$A$1:$E$1, 0),0)</f>
        <v>None</v>
      </c>
    </row>
    <row r="291" spans="2:23" s="7" customFormat="1" ht="21" x14ac:dyDescent="0.4">
      <c r="B291" s="19">
        <v>284</v>
      </c>
      <c r="C291" s="19" t="s">
        <v>338</v>
      </c>
      <c r="D291" s="20">
        <f>VLOOKUP($C291, Date, MATCH(Source!D$7, Date!$A$1:$F$1, 0), FALSE)</f>
        <v>45048</v>
      </c>
      <c r="E291" s="40">
        <v>45048</v>
      </c>
      <c r="F291" s="22">
        <f>VLOOKUP($C291, Date, MATCH(Source!F$7, Date!$A$1:$F$1, 0), FALSE)</f>
        <v>12.5486111111111</v>
      </c>
      <c r="G291" s="19">
        <f>VLOOKUP(Table3[[#This Row],[Accident ID]],Date!$A$2:$I$2001,MATCH(Table3[[#Headers],[Hour]],Date!$A$1:$I$1,0),0)</f>
        <v>13</v>
      </c>
      <c r="H291" s="44" t="str">
        <f>IF(AND(Table3[[#This Row],[Hour]]&gt;=7, Table3[[#This Row],[Hour]]&lt;=10), "Peak", IF(AND(Table3[[#This Row],[Hour]]&gt;=16, Table3[[#This Row],[Hour]]&lt;=19), "Peak", "Off-Peak"))</f>
        <v>Off-Peak</v>
      </c>
      <c r="I291" s="19" t="str">
        <f>VLOOKUP($C291,location,MATCH(Source!I$7,Location!$A$1:$D$1,0),0)</f>
        <v>Pune</v>
      </c>
      <c r="J291" s="19" t="str">
        <f>VLOOKUP($C291,location,MATCH(Source!J$7,Location!$A$1:$D$1,0),0)</f>
        <v>City Road</v>
      </c>
      <c r="K291" s="19" t="str">
        <f>VLOOKUP($C291,location,MATCH(Source!K$7,Location!$A$1:$D$1,0),0)</f>
        <v>Clear</v>
      </c>
      <c r="L291" s="20" t="str">
        <f>VLOOKUP($C291,vehicle,MATCH(L290,Vehicle!A284:E284,0),0)</f>
        <v>Bicycle</v>
      </c>
      <c r="M291" s="20" t="str">
        <f>VLOOKUP($C291,vehicle,MATCH(M$7,Vehicle!$A$1:$E$1,0),0)</f>
        <v>Signal Violation</v>
      </c>
      <c r="N291" s="20" t="str">
        <f>VLOOKUP($C291,vehicle,MATCH(N$7,Vehicle!$A$1:$E$1,0),0)</f>
        <v>High</v>
      </c>
      <c r="O291" s="21">
        <f>VLOOKUP($C291,vehicle,MATCH(O$7,Vehicle!$A$1:$E$1,0),0)</f>
        <v>3</v>
      </c>
      <c r="P291" s="21">
        <f>VLOOKUP($C291,driver,MATCH(P$7,Driver!$A$1:$E$1,0),0)</f>
        <v>55</v>
      </c>
      <c r="Q291" s="21" t="str">
        <f>VLOOKUP($C291,driver,MATCH(Q$7,Driver!$A$1:$E$1,0),0)</f>
        <v>Suspended</v>
      </c>
      <c r="R291" s="21">
        <f>VLOOKUP($C291,driver,MATCH(R$7,Driver!$A$1:$E$1,0),0)</f>
        <v>7</v>
      </c>
      <c r="S291" s="21" t="str">
        <f>VLOOKUP($C291,driver,MATCH(S$7,Driver!$A$1:$E$1,0),0)</f>
        <v>Fatal</v>
      </c>
      <c r="T291" s="21">
        <f>VLOOKUP($C291,Effects,MATCH(T$7, Effects!$A$1:$E$1, 0),0)</f>
        <v>47</v>
      </c>
      <c r="U291" s="22" t="str">
        <f>VLOOKUP($C291,Effects,MATCH(U$7, Effects!$A$1:$E$1, 0),0)</f>
        <v>No</v>
      </c>
      <c r="V291" s="22" t="str">
        <f>VLOOKUP($C291,Effects,MATCH(V$7, Effects!$A$1:$E$1, 0),0)</f>
        <v>Yes</v>
      </c>
      <c r="W291" s="22" t="str">
        <f>VLOOKUP($C291,Effects,MATCH(W$7, Effects!$A$1:$E$1, 0),0)</f>
        <v>None</v>
      </c>
    </row>
    <row r="292" spans="2:23" s="7" customFormat="1" ht="21" x14ac:dyDescent="0.4">
      <c r="B292" s="19">
        <v>285</v>
      </c>
      <c r="C292" s="19" t="s">
        <v>339</v>
      </c>
      <c r="D292" s="20">
        <f>VLOOKUP($C292, Date, MATCH(Source!D$7, Date!$A$1:$F$1, 0), FALSE)</f>
        <v>43900</v>
      </c>
      <c r="E292" s="40">
        <v>43900</v>
      </c>
      <c r="F292" s="22">
        <f>VLOOKUP($C292, Date, MATCH(Source!F$7, Date!$A$1:$F$1, 0), FALSE)</f>
        <v>12.5902777777778</v>
      </c>
      <c r="G292" s="19">
        <f>VLOOKUP(Table3[[#This Row],[Accident ID]],Date!$A$2:$I$2001,MATCH(Table3[[#Headers],[Hour]],Date!$A$1:$I$1,0),0)</f>
        <v>14</v>
      </c>
      <c r="H292" s="44" t="str">
        <f>IF(AND(Table3[[#This Row],[Hour]]&gt;=7, Table3[[#This Row],[Hour]]&lt;=10), "Peak", IF(AND(Table3[[#This Row],[Hour]]&gt;=16, Table3[[#This Row],[Hour]]&lt;=19), "Peak", "Off-Peak"))</f>
        <v>Off-Peak</v>
      </c>
      <c r="I292" s="19" t="str">
        <f>VLOOKUP($C292,location,MATCH(Source!I$7,Location!$A$1:$D$1,0),0)</f>
        <v>Delhi</v>
      </c>
      <c r="J292" s="19" t="str">
        <f>VLOOKUP($C292,location,MATCH(Source!J$7,Location!$A$1:$D$1,0),0)</f>
        <v>City Road</v>
      </c>
      <c r="K292" s="19" t="str">
        <f>VLOOKUP($C292,location,MATCH(Source!K$7,Location!$A$1:$D$1,0),0)</f>
        <v>Windy</v>
      </c>
      <c r="L292" s="20" t="str">
        <f>VLOOKUP($C292,vehicle,MATCH(L291,Vehicle!A285:E285,0),0)</f>
        <v>Auto</v>
      </c>
      <c r="M292" s="20" t="str">
        <f>VLOOKUP($C292,vehicle,MATCH(M$7,Vehicle!$A$1:$E$1,0),0)</f>
        <v>Pedestrian Crossing</v>
      </c>
      <c r="N292" s="20" t="str">
        <f>VLOOKUP($C292,vehicle,MATCH(N$7,Vehicle!$A$1:$E$1,0),0)</f>
        <v>High</v>
      </c>
      <c r="O292" s="21">
        <f>VLOOKUP($C292,vehicle,MATCH(O$7,Vehicle!$A$1:$E$1,0),0)</f>
        <v>1</v>
      </c>
      <c r="P292" s="21">
        <f>VLOOKUP($C292,driver,MATCH(P$7,Driver!$A$1:$E$1,0),0)</f>
        <v>40</v>
      </c>
      <c r="Q292" s="21" t="str">
        <f>VLOOKUP($C292,driver,MATCH(Q$7,Driver!$A$1:$E$1,0),0)</f>
        <v>Expired</v>
      </c>
      <c r="R292" s="21">
        <f>VLOOKUP($C292,driver,MATCH(R$7,Driver!$A$1:$E$1,0),0)</f>
        <v>10</v>
      </c>
      <c r="S292" s="21" t="str">
        <f>VLOOKUP($C292,driver,MATCH(S$7,Driver!$A$1:$E$1,0),0)</f>
        <v>Minor</v>
      </c>
      <c r="T292" s="21">
        <f>VLOOKUP($C292,Effects,MATCH(T$7, Effects!$A$1:$E$1, 0),0)</f>
        <v>55</v>
      </c>
      <c r="U292" s="22" t="str">
        <f>VLOOKUP($C292,Effects,MATCH(U$7, Effects!$A$1:$E$1, 0),0)</f>
        <v>Yes</v>
      </c>
      <c r="V292" s="22" t="str">
        <f>VLOOKUP($C292,Effects,MATCH(V$7, Effects!$A$1:$E$1, 0),0)</f>
        <v>No</v>
      </c>
      <c r="W292" s="22" t="str">
        <f>VLOOKUP($C292,Effects,MATCH(W$7, Effects!$A$1:$E$1, 0),0)</f>
        <v>None</v>
      </c>
    </row>
    <row r="293" spans="2:23" s="7" customFormat="1" ht="21" x14ac:dyDescent="0.4">
      <c r="B293" s="19">
        <v>286</v>
      </c>
      <c r="C293" s="19" t="s">
        <v>340</v>
      </c>
      <c r="D293" s="20">
        <f>VLOOKUP($C293, Date, MATCH(Source!D$7, Date!$A$1:$F$1, 0), FALSE)</f>
        <v>45428</v>
      </c>
      <c r="E293" s="40">
        <v>45428</v>
      </c>
      <c r="F293" s="22">
        <f>VLOOKUP($C293, Date, MATCH(Source!F$7, Date!$A$1:$F$1, 0), FALSE)</f>
        <v>12.6319444444444</v>
      </c>
      <c r="G293" s="19">
        <f>VLOOKUP(Table3[[#This Row],[Accident ID]],Date!$A$2:$I$2001,MATCH(Table3[[#Headers],[Hour]],Date!$A$1:$I$1,0),0)</f>
        <v>15</v>
      </c>
      <c r="H293" s="44" t="str">
        <f>IF(AND(Table3[[#This Row],[Hour]]&gt;=7, Table3[[#This Row],[Hour]]&lt;=10), "Peak", IF(AND(Table3[[#This Row],[Hour]]&gt;=16, Table3[[#This Row],[Hour]]&lt;=19), "Peak", "Off-Peak"))</f>
        <v>Off-Peak</v>
      </c>
      <c r="I293" s="19" t="str">
        <f>VLOOKUP($C293,location,MATCH(Source!I$7,Location!$A$1:$D$1,0),0)</f>
        <v>Mumbai</v>
      </c>
      <c r="J293" s="19" t="str">
        <f>VLOOKUP($C293,location,MATCH(Source!J$7,Location!$A$1:$D$1,0),0)</f>
        <v>City Road</v>
      </c>
      <c r="K293" s="19" t="str">
        <f>VLOOKUP($C293,location,MATCH(Source!K$7,Location!$A$1:$D$1,0),0)</f>
        <v>Snowy</v>
      </c>
      <c r="L293" s="20" t="str">
        <f>VLOOKUP($C293,vehicle,MATCH(L292,Vehicle!A286:E286,0),0)</f>
        <v>Auto</v>
      </c>
      <c r="M293" s="20" t="str">
        <f>VLOOKUP($C293,vehicle,MATCH(M$7,Vehicle!$A$1:$E$1,0),0)</f>
        <v>Drunk Driving</v>
      </c>
      <c r="N293" s="20" t="str">
        <f>VLOOKUP($C293,vehicle,MATCH(N$7,Vehicle!$A$1:$E$1,0),0)</f>
        <v>Medium</v>
      </c>
      <c r="O293" s="21">
        <f>VLOOKUP($C293,vehicle,MATCH(O$7,Vehicle!$A$1:$E$1,0),0)</f>
        <v>5</v>
      </c>
      <c r="P293" s="21">
        <f>VLOOKUP($C293,driver,MATCH(P$7,Driver!$A$1:$E$1,0),0)</f>
        <v>30</v>
      </c>
      <c r="Q293" s="21" t="str">
        <f>VLOOKUP($C293,driver,MATCH(Q$7,Driver!$A$1:$E$1,0),0)</f>
        <v>Suspended</v>
      </c>
      <c r="R293" s="21">
        <f>VLOOKUP($C293,driver,MATCH(R$7,Driver!$A$1:$E$1,0),0)</f>
        <v>1</v>
      </c>
      <c r="S293" s="21" t="str">
        <f>VLOOKUP($C293,driver,MATCH(S$7,Driver!$A$1:$E$1,0),0)</f>
        <v>Moderate</v>
      </c>
      <c r="T293" s="21">
        <f>VLOOKUP($C293,Effects,MATCH(T$7, Effects!$A$1:$E$1, 0),0)</f>
        <v>10</v>
      </c>
      <c r="U293" s="22" t="str">
        <f>VLOOKUP($C293,Effects,MATCH(U$7, Effects!$A$1:$E$1, 0),0)</f>
        <v>No</v>
      </c>
      <c r="V293" s="22" t="str">
        <f>VLOOKUP($C293,Effects,MATCH(V$7, Effects!$A$1:$E$1, 0),0)</f>
        <v>No</v>
      </c>
      <c r="W293" s="22" t="str">
        <f>VLOOKUP($C293,Effects,MATCH(W$7, Effects!$A$1:$E$1, 0),0)</f>
        <v>Arrest Made</v>
      </c>
    </row>
    <row r="294" spans="2:23" s="7" customFormat="1" ht="21" x14ac:dyDescent="0.4">
      <c r="B294" s="19">
        <v>287</v>
      </c>
      <c r="C294" s="19" t="s">
        <v>341</v>
      </c>
      <c r="D294" s="20">
        <f>VLOOKUP($C294, Date, MATCH(Source!D$7, Date!$A$1:$F$1, 0), FALSE)</f>
        <v>44914</v>
      </c>
      <c r="E294" s="40">
        <v>44914</v>
      </c>
      <c r="F294" s="22">
        <f>VLOOKUP($C294, Date, MATCH(Source!F$7, Date!$A$1:$F$1, 0), FALSE)</f>
        <v>12.6736111111111</v>
      </c>
      <c r="G294" s="19">
        <f>VLOOKUP(Table3[[#This Row],[Accident ID]],Date!$A$2:$I$2001,MATCH(Table3[[#Headers],[Hour]],Date!$A$1:$I$1,0),0)</f>
        <v>16</v>
      </c>
      <c r="H294" s="44" t="str">
        <f>IF(AND(Table3[[#This Row],[Hour]]&gt;=7, Table3[[#This Row],[Hour]]&lt;=10), "Peak", IF(AND(Table3[[#This Row],[Hour]]&gt;=16, Table3[[#This Row],[Hour]]&lt;=19), "Peak", "Off-Peak"))</f>
        <v>Peak</v>
      </c>
      <c r="I294" s="19" t="str">
        <f>VLOOKUP($C294,location,MATCH(Source!I$7,Location!$A$1:$D$1,0),0)</f>
        <v>Hyderabad</v>
      </c>
      <c r="J294" s="19" t="str">
        <f>VLOOKUP($C294,location,MATCH(Source!J$7,Location!$A$1:$D$1,0),0)</f>
        <v>Highway</v>
      </c>
      <c r="K294" s="19" t="str">
        <f>VLOOKUP($C294,location,MATCH(Source!K$7,Location!$A$1:$D$1,0),0)</f>
        <v>Windy</v>
      </c>
      <c r="L294" s="20" t="str">
        <f>VLOOKUP($C294,vehicle,MATCH(L293,Vehicle!A287:E287,0),0)</f>
        <v>Auto</v>
      </c>
      <c r="M294" s="20" t="str">
        <f>VLOOKUP($C294,vehicle,MATCH(M$7,Vehicle!$A$1:$E$1,0),0)</f>
        <v>Over Speeding</v>
      </c>
      <c r="N294" s="20" t="str">
        <f>VLOOKUP($C294,vehicle,MATCH(N$7,Vehicle!$A$1:$E$1,0),0)</f>
        <v>Low</v>
      </c>
      <c r="O294" s="21">
        <f>VLOOKUP($C294,vehicle,MATCH(O$7,Vehicle!$A$1:$E$1,0),0)</f>
        <v>1</v>
      </c>
      <c r="P294" s="21">
        <f>VLOOKUP($C294,driver,MATCH(P$7,Driver!$A$1:$E$1,0),0)</f>
        <v>33</v>
      </c>
      <c r="Q294" s="21" t="str">
        <f>VLOOKUP($C294,driver,MATCH(Q$7,Driver!$A$1:$E$1,0),0)</f>
        <v>Expired</v>
      </c>
      <c r="R294" s="21">
        <f>VLOOKUP($C294,driver,MATCH(R$7,Driver!$A$1:$E$1,0),0)</f>
        <v>3</v>
      </c>
      <c r="S294" s="21" t="str">
        <f>VLOOKUP($C294,driver,MATCH(S$7,Driver!$A$1:$E$1,0),0)</f>
        <v>Minor</v>
      </c>
      <c r="T294" s="21">
        <f>VLOOKUP($C294,Effects,MATCH(T$7, Effects!$A$1:$E$1, 0),0)</f>
        <v>9</v>
      </c>
      <c r="U294" s="22" t="str">
        <f>VLOOKUP($C294,Effects,MATCH(U$7, Effects!$A$1:$E$1, 0),0)</f>
        <v>No</v>
      </c>
      <c r="V294" s="22" t="str">
        <f>VLOOKUP($C294,Effects,MATCH(V$7, Effects!$A$1:$E$1, 0),0)</f>
        <v>No</v>
      </c>
      <c r="W294" s="22" t="str">
        <f>VLOOKUP($C294,Effects,MATCH(W$7, Effects!$A$1:$E$1, 0),0)</f>
        <v>Arrest Made</v>
      </c>
    </row>
    <row r="295" spans="2:23" s="7" customFormat="1" ht="21" x14ac:dyDescent="0.4">
      <c r="B295" s="19">
        <v>288</v>
      </c>
      <c r="C295" s="19" t="s">
        <v>342</v>
      </c>
      <c r="D295" s="20">
        <f>VLOOKUP($C295, Date, MATCH(Source!D$7, Date!$A$1:$F$1, 0), FALSE)</f>
        <v>45582</v>
      </c>
      <c r="E295" s="40">
        <v>45582</v>
      </c>
      <c r="F295" s="22">
        <f>VLOOKUP($C295, Date, MATCH(Source!F$7, Date!$A$1:$F$1, 0), FALSE)</f>
        <v>12.7152777777778</v>
      </c>
      <c r="G295" s="19">
        <f>VLOOKUP(Table3[[#This Row],[Accident ID]],Date!$A$2:$I$2001,MATCH(Table3[[#Headers],[Hour]],Date!$A$1:$I$1,0),0)</f>
        <v>17</v>
      </c>
      <c r="H295" s="44" t="str">
        <f>IF(AND(Table3[[#This Row],[Hour]]&gt;=7, Table3[[#This Row],[Hour]]&lt;=10), "Peak", IF(AND(Table3[[#This Row],[Hour]]&gt;=16, Table3[[#This Row],[Hour]]&lt;=19), "Peak", "Off-Peak"))</f>
        <v>Peak</v>
      </c>
      <c r="I295" s="19" t="str">
        <f>VLOOKUP($C295,location,MATCH(Source!I$7,Location!$A$1:$D$1,0),0)</f>
        <v>Bangalore</v>
      </c>
      <c r="J295" s="19" t="str">
        <f>VLOOKUP($C295,location,MATCH(Source!J$7,Location!$A$1:$D$1,0),0)</f>
        <v>Expressway</v>
      </c>
      <c r="K295" s="19" t="str">
        <f>VLOOKUP($C295,location,MATCH(Source!K$7,Location!$A$1:$D$1,0),0)</f>
        <v>Windy</v>
      </c>
      <c r="L295" s="20" t="str">
        <f>VLOOKUP($C295,vehicle,MATCH(L294,Vehicle!A288:E288,0),0)</f>
        <v>Car</v>
      </c>
      <c r="M295" s="20" t="str">
        <f>VLOOKUP($C295,vehicle,MATCH(M$7,Vehicle!$A$1:$E$1,0),0)</f>
        <v>Drunk Driving</v>
      </c>
      <c r="N295" s="20" t="str">
        <f>VLOOKUP($C295,vehicle,MATCH(N$7,Vehicle!$A$1:$E$1,0),0)</f>
        <v>High</v>
      </c>
      <c r="O295" s="21">
        <f>VLOOKUP($C295,vehicle,MATCH(O$7,Vehicle!$A$1:$E$1,0),0)</f>
        <v>5</v>
      </c>
      <c r="P295" s="21">
        <f>VLOOKUP($C295,driver,MATCH(P$7,Driver!$A$1:$E$1,0),0)</f>
        <v>62</v>
      </c>
      <c r="Q295" s="21" t="str">
        <f>VLOOKUP($C295,driver,MATCH(Q$7,Driver!$A$1:$E$1,0),0)</f>
        <v>Suspended</v>
      </c>
      <c r="R295" s="21">
        <f>VLOOKUP($C295,driver,MATCH(R$7,Driver!$A$1:$E$1,0),0)</f>
        <v>8</v>
      </c>
      <c r="S295" s="21" t="str">
        <f>VLOOKUP($C295,driver,MATCH(S$7,Driver!$A$1:$E$1,0),0)</f>
        <v>Moderate</v>
      </c>
      <c r="T295" s="21">
        <f>VLOOKUP($C295,Effects,MATCH(T$7, Effects!$A$1:$E$1, 0),0)</f>
        <v>16</v>
      </c>
      <c r="U295" s="22" t="str">
        <f>VLOOKUP($C295,Effects,MATCH(U$7, Effects!$A$1:$E$1, 0),0)</f>
        <v>No</v>
      </c>
      <c r="V295" s="22" t="str">
        <f>VLOOKUP($C295,Effects,MATCH(V$7, Effects!$A$1:$E$1, 0),0)</f>
        <v>No</v>
      </c>
      <c r="W295" s="22" t="str">
        <f>VLOOKUP($C295,Effects,MATCH(W$7, Effects!$A$1:$E$1, 0),0)</f>
        <v>None</v>
      </c>
    </row>
    <row r="296" spans="2:23" s="7" customFormat="1" ht="21" x14ac:dyDescent="0.4">
      <c r="B296" s="19">
        <v>289</v>
      </c>
      <c r="C296" s="19" t="s">
        <v>343</v>
      </c>
      <c r="D296" s="20">
        <f>VLOOKUP($C296, Date, MATCH(Source!D$7, Date!$A$1:$F$1, 0), FALSE)</f>
        <v>45235</v>
      </c>
      <c r="E296" s="40">
        <v>45235</v>
      </c>
      <c r="F296" s="22">
        <f>VLOOKUP($C296, Date, MATCH(Source!F$7, Date!$A$1:$F$1, 0), FALSE)</f>
        <v>12.7569444444444</v>
      </c>
      <c r="G296" s="19">
        <f>VLOOKUP(Table3[[#This Row],[Accident ID]],Date!$A$2:$I$2001,MATCH(Table3[[#Headers],[Hour]],Date!$A$1:$I$1,0),0)</f>
        <v>18</v>
      </c>
      <c r="H296" s="44" t="str">
        <f>IF(AND(Table3[[#This Row],[Hour]]&gt;=7, Table3[[#This Row],[Hour]]&lt;=10), "Peak", IF(AND(Table3[[#This Row],[Hour]]&gt;=16, Table3[[#This Row],[Hour]]&lt;=19), "Peak", "Off-Peak"))</f>
        <v>Peak</v>
      </c>
      <c r="I296" s="19" t="str">
        <f>VLOOKUP($C296,location,MATCH(Source!I$7,Location!$A$1:$D$1,0),0)</f>
        <v>Pune</v>
      </c>
      <c r="J296" s="19" t="str">
        <f>VLOOKUP($C296,location,MATCH(Source!J$7,Location!$A$1:$D$1,0),0)</f>
        <v>City Road</v>
      </c>
      <c r="K296" s="19" t="str">
        <f>VLOOKUP($C296,location,MATCH(Source!K$7,Location!$A$1:$D$1,0),0)</f>
        <v>Foggy</v>
      </c>
      <c r="L296" s="20" t="str">
        <f>VLOOKUP($C296,vehicle,MATCH(L295,Vehicle!A289:E289,0),0)</f>
        <v>Truck</v>
      </c>
      <c r="M296" s="20" t="str">
        <f>VLOOKUP($C296,vehicle,MATCH(M$7,Vehicle!$A$1:$E$1,0),0)</f>
        <v>Brake Failure</v>
      </c>
      <c r="N296" s="20" t="str">
        <f>VLOOKUP($C296,vehicle,MATCH(N$7,Vehicle!$A$1:$E$1,0),0)</f>
        <v>Severe</v>
      </c>
      <c r="O296" s="21">
        <f>VLOOKUP($C296,vehicle,MATCH(O$7,Vehicle!$A$1:$E$1,0),0)</f>
        <v>2</v>
      </c>
      <c r="P296" s="21">
        <f>VLOOKUP($C296,driver,MATCH(P$7,Driver!$A$1:$E$1,0),0)</f>
        <v>51</v>
      </c>
      <c r="Q296" s="21" t="str">
        <f>VLOOKUP($C296,driver,MATCH(Q$7,Driver!$A$1:$E$1,0),0)</f>
        <v>Valid</v>
      </c>
      <c r="R296" s="21">
        <f>VLOOKUP($C296,driver,MATCH(R$7,Driver!$A$1:$E$1,0),0)</f>
        <v>10</v>
      </c>
      <c r="S296" s="21" t="str">
        <f>VLOOKUP($C296,driver,MATCH(S$7,Driver!$A$1:$E$1,0),0)</f>
        <v>Fatal</v>
      </c>
      <c r="T296" s="21">
        <f>VLOOKUP($C296,Effects,MATCH(T$7, Effects!$A$1:$E$1, 0),0)</f>
        <v>6</v>
      </c>
      <c r="U296" s="22" t="str">
        <f>VLOOKUP($C296,Effects,MATCH(U$7, Effects!$A$1:$E$1, 0),0)</f>
        <v>Yes</v>
      </c>
      <c r="V296" s="22" t="str">
        <f>VLOOKUP($C296,Effects,MATCH(V$7, Effects!$A$1:$E$1, 0),0)</f>
        <v>No</v>
      </c>
      <c r="W296" s="22" t="str">
        <f>VLOOKUP($C296,Effects,MATCH(W$7, Effects!$A$1:$E$1, 0),0)</f>
        <v>License Suspended</v>
      </c>
    </row>
    <row r="297" spans="2:23" s="7" customFormat="1" ht="21" x14ac:dyDescent="0.4">
      <c r="B297" s="19">
        <v>290</v>
      </c>
      <c r="C297" s="19" t="s">
        <v>344</v>
      </c>
      <c r="D297" s="20">
        <f>VLOOKUP($C297, Date, MATCH(Source!D$7, Date!$A$1:$F$1, 0), FALSE)</f>
        <v>44002</v>
      </c>
      <c r="E297" s="40">
        <v>44002</v>
      </c>
      <c r="F297" s="22">
        <f>VLOOKUP($C297, Date, MATCH(Source!F$7, Date!$A$1:$F$1, 0), FALSE)</f>
        <v>12.7986111111111</v>
      </c>
      <c r="G297" s="19">
        <f>VLOOKUP(Table3[[#This Row],[Accident ID]],Date!$A$2:$I$2001,MATCH(Table3[[#Headers],[Hour]],Date!$A$1:$I$1,0),0)</f>
        <v>19</v>
      </c>
      <c r="H297" s="44" t="str">
        <f>IF(AND(Table3[[#This Row],[Hour]]&gt;=7, Table3[[#This Row],[Hour]]&lt;=10), "Peak", IF(AND(Table3[[#This Row],[Hour]]&gt;=16, Table3[[#This Row],[Hour]]&lt;=19), "Peak", "Off-Peak"))</f>
        <v>Peak</v>
      </c>
      <c r="I297" s="19" t="str">
        <f>VLOOKUP($C297,location,MATCH(Source!I$7,Location!$A$1:$D$1,0),0)</f>
        <v>Ahmedabad</v>
      </c>
      <c r="J297" s="19" t="str">
        <f>VLOOKUP($C297,location,MATCH(Source!J$7,Location!$A$1:$D$1,0),0)</f>
        <v>Residential Area</v>
      </c>
      <c r="K297" s="19" t="str">
        <f>VLOOKUP($C297,location,MATCH(Source!K$7,Location!$A$1:$D$1,0),0)</f>
        <v>Foggy</v>
      </c>
      <c r="L297" s="20" t="str">
        <f>VLOOKUP($C297,vehicle,MATCH(L296,Vehicle!A290:E290,0),0)</f>
        <v>Auto</v>
      </c>
      <c r="M297" s="20" t="str">
        <f>VLOOKUP($C297,vehicle,MATCH(M$7,Vehicle!$A$1:$E$1,0),0)</f>
        <v>Drunk Driving</v>
      </c>
      <c r="N297" s="20" t="str">
        <f>VLOOKUP($C297,vehicle,MATCH(N$7,Vehicle!$A$1:$E$1,0),0)</f>
        <v>High</v>
      </c>
      <c r="O297" s="21">
        <f>VLOOKUP($C297,vehicle,MATCH(O$7,Vehicle!$A$1:$E$1,0),0)</f>
        <v>5</v>
      </c>
      <c r="P297" s="21">
        <f>VLOOKUP($C297,driver,MATCH(P$7,Driver!$A$1:$E$1,0),0)</f>
        <v>59</v>
      </c>
      <c r="Q297" s="21" t="str">
        <f>VLOOKUP($C297,driver,MATCH(Q$7,Driver!$A$1:$E$1,0),0)</f>
        <v>Valid</v>
      </c>
      <c r="R297" s="21">
        <f>VLOOKUP($C297,driver,MATCH(R$7,Driver!$A$1:$E$1,0),0)</f>
        <v>2</v>
      </c>
      <c r="S297" s="21" t="str">
        <f>VLOOKUP($C297,driver,MATCH(S$7,Driver!$A$1:$E$1,0),0)</f>
        <v>Severe</v>
      </c>
      <c r="T297" s="21">
        <f>VLOOKUP($C297,Effects,MATCH(T$7, Effects!$A$1:$E$1, 0),0)</f>
        <v>19</v>
      </c>
      <c r="U297" s="22" t="str">
        <f>VLOOKUP($C297,Effects,MATCH(U$7, Effects!$A$1:$E$1, 0),0)</f>
        <v>Yes</v>
      </c>
      <c r="V297" s="22" t="str">
        <f>VLOOKUP($C297,Effects,MATCH(V$7, Effects!$A$1:$E$1, 0),0)</f>
        <v>No</v>
      </c>
      <c r="W297" s="22" t="str">
        <f>VLOOKUP($C297,Effects,MATCH(W$7, Effects!$A$1:$E$1, 0),0)</f>
        <v>Fine Issued</v>
      </c>
    </row>
    <row r="298" spans="2:23" s="7" customFormat="1" ht="21" x14ac:dyDescent="0.4">
      <c r="B298" s="19">
        <v>291</v>
      </c>
      <c r="C298" s="19" t="s">
        <v>345</v>
      </c>
      <c r="D298" s="20">
        <f>VLOOKUP($C298, Date, MATCH(Source!D$7, Date!$A$1:$F$1, 0), FALSE)</f>
        <v>45370</v>
      </c>
      <c r="E298" s="40">
        <v>45370</v>
      </c>
      <c r="F298" s="22">
        <f>VLOOKUP($C298, Date, MATCH(Source!F$7, Date!$A$1:$F$1, 0), FALSE)</f>
        <v>12.8402777777778</v>
      </c>
      <c r="G298" s="19">
        <f>VLOOKUP(Table3[[#This Row],[Accident ID]],Date!$A$2:$I$2001,MATCH(Table3[[#Headers],[Hour]],Date!$A$1:$I$1,0),0)</f>
        <v>20</v>
      </c>
      <c r="H298" s="44" t="str">
        <f>IF(AND(Table3[[#This Row],[Hour]]&gt;=7, Table3[[#This Row],[Hour]]&lt;=10), "Peak", IF(AND(Table3[[#This Row],[Hour]]&gt;=16, Table3[[#This Row],[Hour]]&lt;=19), "Peak", "Off-Peak"))</f>
        <v>Off-Peak</v>
      </c>
      <c r="I298" s="19" t="str">
        <f>VLOOKUP($C298,location,MATCH(Source!I$7,Location!$A$1:$D$1,0),0)</f>
        <v>Bangalore</v>
      </c>
      <c r="J298" s="19" t="str">
        <f>VLOOKUP($C298,location,MATCH(Source!J$7,Location!$A$1:$D$1,0),0)</f>
        <v>Rural Road</v>
      </c>
      <c r="K298" s="19" t="str">
        <f>VLOOKUP($C298,location,MATCH(Source!K$7,Location!$A$1:$D$1,0),0)</f>
        <v>Windy</v>
      </c>
      <c r="L298" s="20" t="str">
        <f>VLOOKUP($C298,vehicle,MATCH(L297,Vehicle!A291:E291,0),0)</f>
        <v>Bicycle</v>
      </c>
      <c r="M298" s="20" t="str">
        <f>VLOOKUP($C298,vehicle,MATCH(M$7,Vehicle!$A$1:$E$1,0),0)</f>
        <v>Pedestrian Crossing</v>
      </c>
      <c r="N298" s="20" t="str">
        <f>VLOOKUP($C298,vehicle,MATCH(N$7,Vehicle!$A$1:$E$1,0),0)</f>
        <v>Low</v>
      </c>
      <c r="O298" s="21">
        <f>VLOOKUP($C298,vehicle,MATCH(O$7,Vehicle!$A$1:$E$1,0),0)</f>
        <v>1</v>
      </c>
      <c r="P298" s="21">
        <f>VLOOKUP($C298,driver,MATCH(P$7,Driver!$A$1:$E$1,0),0)</f>
        <v>22</v>
      </c>
      <c r="Q298" s="21" t="str">
        <f>VLOOKUP($C298,driver,MATCH(Q$7,Driver!$A$1:$E$1,0),0)</f>
        <v>Expired</v>
      </c>
      <c r="R298" s="21">
        <f>VLOOKUP($C298,driver,MATCH(R$7,Driver!$A$1:$E$1,0),0)</f>
        <v>1</v>
      </c>
      <c r="S298" s="21" t="str">
        <f>VLOOKUP($C298,driver,MATCH(S$7,Driver!$A$1:$E$1,0),0)</f>
        <v>Minor</v>
      </c>
      <c r="T298" s="21">
        <f>VLOOKUP($C298,Effects,MATCH(T$7, Effects!$A$1:$E$1, 0),0)</f>
        <v>23</v>
      </c>
      <c r="U298" s="22" t="str">
        <f>VLOOKUP($C298,Effects,MATCH(U$7, Effects!$A$1:$E$1, 0),0)</f>
        <v>Yes</v>
      </c>
      <c r="V298" s="22" t="str">
        <f>VLOOKUP($C298,Effects,MATCH(V$7, Effects!$A$1:$E$1, 0),0)</f>
        <v>No</v>
      </c>
      <c r="W298" s="22" t="str">
        <f>VLOOKUP($C298,Effects,MATCH(W$7, Effects!$A$1:$E$1, 0),0)</f>
        <v>Arrest Made</v>
      </c>
    </row>
    <row r="299" spans="2:23" s="7" customFormat="1" ht="21" x14ac:dyDescent="0.4">
      <c r="B299" s="19">
        <v>292</v>
      </c>
      <c r="C299" s="19" t="s">
        <v>346</v>
      </c>
      <c r="D299" s="20">
        <f>VLOOKUP($C299, Date, MATCH(Source!D$7, Date!$A$1:$F$1, 0), FALSE)</f>
        <v>45253</v>
      </c>
      <c r="E299" s="40">
        <v>45253</v>
      </c>
      <c r="F299" s="22">
        <f>VLOOKUP($C299, Date, MATCH(Source!F$7, Date!$A$1:$F$1, 0), FALSE)</f>
        <v>12.8819444444444</v>
      </c>
      <c r="G299" s="19">
        <f>VLOOKUP(Table3[[#This Row],[Accident ID]],Date!$A$2:$I$2001,MATCH(Table3[[#Headers],[Hour]],Date!$A$1:$I$1,0),0)</f>
        <v>21</v>
      </c>
      <c r="H299" s="44" t="str">
        <f>IF(AND(Table3[[#This Row],[Hour]]&gt;=7, Table3[[#This Row],[Hour]]&lt;=10), "Peak", IF(AND(Table3[[#This Row],[Hour]]&gt;=16, Table3[[#This Row],[Hour]]&lt;=19), "Peak", "Off-Peak"))</f>
        <v>Off-Peak</v>
      </c>
      <c r="I299" s="19" t="str">
        <f>VLOOKUP($C299,location,MATCH(Source!I$7,Location!$A$1:$D$1,0),0)</f>
        <v>Hyderabad</v>
      </c>
      <c r="J299" s="19" t="str">
        <f>VLOOKUP($C299,location,MATCH(Source!J$7,Location!$A$1:$D$1,0),0)</f>
        <v>Rural Road</v>
      </c>
      <c r="K299" s="19" t="str">
        <f>VLOOKUP($C299,location,MATCH(Source!K$7,Location!$A$1:$D$1,0),0)</f>
        <v>Snowy</v>
      </c>
      <c r="L299" s="20" t="str">
        <f>VLOOKUP($C299,vehicle,MATCH(L298,Vehicle!A292:E292,0),0)</f>
        <v>Pedestrian</v>
      </c>
      <c r="M299" s="20" t="str">
        <f>VLOOKUP($C299,vehicle,MATCH(M$7,Vehicle!$A$1:$E$1,0),0)</f>
        <v>Over Speeding</v>
      </c>
      <c r="N299" s="20" t="str">
        <f>VLOOKUP($C299,vehicle,MATCH(N$7,Vehicle!$A$1:$E$1,0),0)</f>
        <v>Low</v>
      </c>
      <c r="O299" s="21">
        <f>VLOOKUP($C299,vehicle,MATCH(O$7,Vehicle!$A$1:$E$1,0),0)</f>
        <v>3</v>
      </c>
      <c r="P299" s="21">
        <f>VLOOKUP($C299,driver,MATCH(P$7,Driver!$A$1:$E$1,0),0)</f>
        <v>56</v>
      </c>
      <c r="Q299" s="21" t="str">
        <f>VLOOKUP($C299,driver,MATCH(Q$7,Driver!$A$1:$E$1,0),0)</f>
        <v>Valid</v>
      </c>
      <c r="R299" s="21">
        <f>VLOOKUP($C299,driver,MATCH(R$7,Driver!$A$1:$E$1,0),0)</f>
        <v>10</v>
      </c>
      <c r="S299" s="21" t="str">
        <f>VLOOKUP($C299,driver,MATCH(S$7,Driver!$A$1:$E$1,0),0)</f>
        <v>Severe</v>
      </c>
      <c r="T299" s="21">
        <f>VLOOKUP($C299,Effects,MATCH(T$7, Effects!$A$1:$E$1, 0),0)</f>
        <v>16</v>
      </c>
      <c r="U299" s="22" t="str">
        <f>VLOOKUP($C299,Effects,MATCH(U$7, Effects!$A$1:$E$1, 0),0)</f>
        <v>Yes</v>
      </c>
      <c r="V299" s="22" t="str">
        <f>VLOOKUP($C299,Effects,MATCH(V$7, Effects!$A$1:$E$1, 0),0)</f>
        <v>No</v>
      </c>
      <c r="W299" s="22" t="str">
        <f>VLOOKUP($C299,Effects,MATCH(W$7, Effects!$A$1:$E$1, 0),0)</f>
        <v>Arrest Made</v>
      </c>
    </row>
    <row r="300" spans="2:23" s="7" customFormat="1" ht="21" x14ac:dyDescent="0.4">
      <c r="B300" s="19">
        <v>293</v>
      </c>
      <c r="C300" s="19" t="s">
        <v>347</v>
      </c>
      <c r="D300" s="20">
        <f>VLOOKUP($C300, Date, MATCH(Source!D$7, Date!$A$1:$F$1, 0), FALSE)</f>
        <v>44520</v>
      </c>
      <c r="E300" s="40">
        <v>44520</v>
      </c>
      <c r="F300" s="22">
        <f>VLOOKUP($C300, Date, MATCH(Source!F$7, Date!$A$1:$F$1, 0), FALSE)</f>
        <v>12.9236111111111</v>
      </c>
      <c r="G300" s="19">
        <f>VLOOKUP(Table3[[#This Row],[Accident ID]],Date!$A$2:$I$2001,MATCH(Table3[[#Headers],[Hour]],Date!$A$1:$I$1,0),0)</f>
        <v>22</v>
      </c>
      <c r="H300" s="44" t="str">
        <f>IF(AND(Table3[[#This Row],[Hour]]&gt;=7, Table3[[#This Row],[Hour]]&lt;=10), "Peak", IF(AND(Table3[[#This Row],[Hour]]&gt;=16, Table3[[#This Row],[Hour]]&lt;=19), "Peak", "Off-Peak"))</f>
        <v>Off-Peak</v>
      </c>
      <c r="I300" s="19" t="str">
        <f>VLOOKUP($C300,location,MATCH(Source!I$7,Location!$A$1:$D$1,0),0)</f>
        <v>Delhi</v>
      </c>
      <c r="J300" s="19" t="str">
        <f>VLOOKUP($C300,location,MATCH(Source!J$7,Location!$A$1:$D$1,0),0)</f>
        <v>Expressway</v>
      </c>
      <c r="K300" s="19" t="str">
        <f>VLOOKUP($C300,location,MATCH(Source!K$7,Location!$A$1:$D$1,0),0)</f>
        <v>Rainy</v>
      </c>
      <c r="L300" s="20" t="str">
        <f>VLOOKUP($C300,vehicle,MATCH(L299,Vehicle!A293:E293,0),0)</f>
        <v>Bike</v>
      </c>
      <c r="M300" s="20" t="str">
        <f>VLOOKUP($C300,vehicle,MATCH(M$7,Vehicle!$A$1:$E$1,0),0)</f>
        <v>Reckless Driving</v>
      </c>
      <c r="N300" s="20" t="str">
        <f>VLOOKUP($C300,vehicle,MATCH(N$7,Vehicle!$A$1:$E$1,0),0)</f>
        <v>Low</v>
      </c>
      <c r="O300" s="21">
        <f>VLOOKUP($C300,vehicle,MATCH(O$7,Vehicle!$A$1:$E$1,0),0)</f>
        <v>1</v>
      </c>
      <c r="P300" s="21">
        <f>VLOOKUP($C300,driver,MATCH(P$7,Driver!$A$1:$E$1,0),0)</f>
        <v>42</v>
      </c>
      <c r="Q300" s="21" t="str">
        <f>VLOOKUP($C300,driver,MATCH(Q$7,Driver!$A$1:$E$1,0),0)</f>
        <v>Expired</v>
      </c>
      <c r="R300" s="21">
        <f>VLOOKUP($C300,driver,MATCH(R$7,Driver!$A$1:$E$1,0),0)</f>
        <v>0</v>
      </c>
      <c r="S300" s="21" t="str">
        <f>VLOOKUP($C300,driver,MATCH(S$7,Driver!$A$1:$E$1,0),0)</f>
        <v>Severe</v>
      </c>
      <c r="T300" s="21">
        <f>VLOOKUP($C300,Effects,MATCH(T$7, Effects!$A$1:$E$1, 0),0)</f>
        <v>21</v>
      </c>
      <c r="U300" s="22" t="str">
        <f>VLOOKUP($C300,Effects,MATCH(U$7, Effects!$A$1:$E$1, 0),0)</f>
        <v>Yes</v>
      </c>
      <c r="V300" s="22" t="str">
        <f>VLOOKUP($C300,Effects,MATCH(V$7, Effects!$A$1:$E$1, 0),0)</f>
        <v>No</v>
      </c>
      <c r="W300" s="22" t="str">
        <f>VLOOKUP($C300,Effects,MATCH(W$7, Effects!$A$1:$E$1, 0),0)</f>
        <v>None</v>
      </c>
    </row>
    <row r="301" spans="2:23" s="7" customFormat="1" ht="21" x14ac:dyDescent="0.4">
      <c r="B301" s="19">
        <v>294</v>
      </c>
      <c r="C301" s="19" t="s">
        <v>348</v>
      </c>
      <c r="D301" s="20">
        <f>VLOOKUP($C301, Date, MATCH(Source!D$7, Date!$A$1:$F$1, 0), FALSE)</f>
        <v>45459</v>
      </c>
      <c r="E301" s="40">
        <v>45459</v>
      </c>
      <c r="F301" s="22">
        <f>VLOOKUP($C301, Date, MATCH(Source!F$7, Date!$A$1:$F$1, 0), FALSE)</f>
        <v>12.9652777777778</v>
      </c>
      <c r="G301" s="19">
        <f>VLOOKUP(Table3[[#This Row],[Accident ID]],Date!$A$2:$I$2001,MATCH(Table3[[#Headers],[Hour]],Date!$A$1:$I$1,0),0)</f>
        <v>23</v>
      </c>
      <c r="H301" s="44" t="str">
        <f>IF(AND(Table3[[#This Row],[Hour]]&gt;=7, Table3[[#This Row],[Hour]]&lt;=10), "Peak", IF(AND(Table3[[#This Row],[Hour]]&gt;=16, Table3[[#This Row],[Hour]]&lt;=19), "Peak", "Off-Peak"))</f>
        <v>Off-Peak</v>
      </c>
      <c r="I301" s="19" t="str">
        <f>VLOOKUP($C301,location,MATCH(Source!I$7,Location!$A$1:$D$1,0),0)</f>
        <v>Hyderabad</v>
      </c>
      <c r="J301" s="19" t="str">
        <f>VLOOKUP($C301,location,MATCH(Source!J$7,Location!$A$1:$D$1,0),0)</f>
        <v>Residential Area</v>
      </c>
      <c r="K301" s="19" t="str">
        <f>VLOOKUP($C301,location,MATCH(Source!K$7,Location!$A$1:$D$1,0),0)</f>
        <v>Clear</v>
      </c>
      <c r="L301" s="20" t="str">
        <f>VLOOKUP($C301,vehicle,MATCH(L300,Vehicle!A294:E294,0),0)</f>
        <v>Car</v>
      </c>
      <c r="M301" s="20" t="str">
        <f>VLOOKUP($C301,vehicle,MATCH(M$7,Vehicle!$A$1:$E$1,0),0)</f>
        <v>Pedestrian Crossing</v>
      </c>
      <c r="N301" s="20" t="str">
        <f>VLOOKUP($C301,vehicle,MATCH(N$7,Vehicle!$A$1:$E$1,0),0)</f>
        <v>High</v>
      </c>
      <c r="O301" s="21">
        <f>VLOOKUP($C301,vehicle,MATCH(O$7,Vehicle!$A$1:$E$1,0),0)</f>
        <v>1</v>
      </c>
      <c r="P301" s="21">
        <f>VLOOKUP($C301,driver,MATCH(P$7,Driver!$A$1:$E$1,0),0)</f>
        <v>43</v>
      </c>
      <c r="Q301" s="21" t="str">
        <f>VLOOKUP($C301,driver,MATCH(Q$7,Driver!$A$1:$E$1,0),0)</f>
        <v>Expired</v>
      </c>
      <c r="R301" s="21">
        <f>VLOOKUP($C301,driver,MATCH(R$7,Driver!$A$1:$E$1,0),0)</f>
        <v>3</v>
      </c>
      <c r="S301" s="21" t="str">
        <f>VLOOKUP($C301,driver,MATCH(S$7,Driver!$A$1:$E$1,0),0)</f>
        <v>Moderate</v>
      </c>
      <c r="T301" s="21">
        <f>VLOOKUP($C301,Effects,MATCH(T$7, Effects!$A$1:$E$1, 0),0)</f>
        <v>38</v>
      </c>
      <c r="U301" s="22" t="str">
        <f>VLOOKUP($C301,Effects,MATCH(U$7, Effects!$A$1:$E$1, 0),0)</f>
        <v>Yes</v>
      </c>
      <c r="V301" s="22" t="str">
        <f>VLOOKUP($C301,Effects,MATCH(V$7, Effects!$A$1:$E$1, 0),0)</f>
        <v>No</v>
      </c>
      <c r="W301" s="22" t="str">
        <f>VLOOKUP($C301,Effects,MATCH(W$7, Effects!$A$1:$E$1, 0),0)</f>
        <v>Fine Issued</v>
      </c>
    </row>
    <row r="302" spans="2:23" s="7" customFormat="1" ht="21" x14ac:dyDescent="0.4">
      <c r="B302" s="19">
        <v>295</v>
      </c>
      <c r="C302" s="19" t="s">
        <v>349</v>
      </c>
      <c r="D302" s="20">
        <f>VLOOKUP($C302, Date, MATCH(Source!D$7, Date!$A$1:$F$1, 0), FALSE)</f>
        <v>44179</v>
      </c>
      <c r="E302" s="40">
        <v>44179</v>
      </c>
      <c r="F302" s="22">
        <f>VLOOKUP($C302, Date, MATCH(Source!F$7, Date!$A$1:$F$1, 0), FALSE)</f>
        <v>13.0069444444444</v>
      </c>
      <c r="G302" s="19">
        <f>VLOOKUP(Table3[[#This Row],[Accident ID]],Date!$A$2:$I$2001,MATCH(Table3[[#Headers],[Hour]],Date!$A$1:$I$1,0),0)</f>
        <v>0</v>
      </c>
      <c r="H302" s="44" t="str">
        <f>IF(AND(Table3[[#This Row],[Hour]]&gt;=7, Table3[[#This Row],[Hour]]&lt;=10), "Peak", IF(AND(Table3[[#This Row],[Hour]]&gt;=16, Table3[[#This Row],[Hour]]&lt;=19), "Peak", "Off-Peak"))</f>
        <v>Off-Peak</v>
      </c>
      <c r="I302" s="19" t="str">
        <f>VLOOKUP($C302,location,MATCH(Source!I$7,Location!$A$1:$D$1,0),0)</f>
        <v>Pune</v>
      </c>
      <c r="J302" s="19" t="str">
        <f>VLOOKUP($C302,location,MATCH(Source!J$7,Location!$A$1:$D$1,0),0)</f>
        <v>Rural Road</v>
      </c>
      <c r="K302" s="19" t="str">
        <f>VLOOKUP($C302,location,MATCH(Source!K$7,Location!$A$1:$D$1,0),0)</f>
        <v>Snowy</v>
      </c>
      <c r="L302" s="20" t="str">
        <f>VLOOKUP($C302,vehicle,MATCH(L301,Vehicle!A295:E295,0),0)</f>
        <v>Bus</v>
      </c>
      <c r="M302" s="20" t="str">
        <f>VLOOKUP($C302,vehicle,MATCH(M$7,Vehicle!$A$1:$E$1,0),0)</f>
        <v>Brake Failure</v>
      </c>
      <c r="N302" s="20" t="str">
        <f>VLOOKUP($C302,vehicle,MATCH(N$7,Vehicle!$A$1:$E$1,0),0)</f>
        <v>Severe</v>
      </c>
      <c r="O302" s="21">
        <f>VLOOKUP($C302,vehicle,MATCH(O$7,Vehicle!$A$1:$E$1,0),0)</f>
        <v>3</v>
      </c>
      <c r="P302" s="21">
        <f>VLOOKUP($C302,driver,MATCH(P$7,Driver!$A$1:$E$1,0),0)</f>
        <v>39</v>
      </c>
      <c r="Q302" s="21" t="str">
        <f>VLOOKUP($C302,driver,MATCH(Q$7,Driver!$A$1:$E$1,0),0)</f>
        <v>Valid</v>
      </c>
      <c r="R302" s="21">
        <f>VLOOKUP($C302,driver,MATCH(R$7,Driver!$A$1:$E$1,0),0)</f>
        <v>7</v>
      </c>
      <c r="S302" s="21" t="str">
        <f>VLOOKUP($C302,driver,MATCH(S$7,Driver!$A$1:$E$1,0),0)</f>
        <v>Moderate</v>
      </c>
      <c r="T302" s="21">
        <f>VLOOKUP($C302,Effects,MATCH(T$7, Effects!$A$1:$E$1, 0),0)</f>
        <v>45</v>
      </c>
      <c r="U302" s="22" t="str">
        <f>VLOOKUP($C302,Effects,MATCH(U$7, Effects!$A$1:$E$1, 0),0)</f>
        <v>Yes</v>
      </c>
      <c r="V302" s="22" t="str">
        <f>VLOOKUP($C302,Effects,MATCH(V$7, Effects!$A$1:$E$1, 0),0)</f>
        <v>No</v>
      </c>
      <c r="W302" s="22" t="str">
        <f>VLOOKUP($C302,Effects,MATCH(W$7, Effects!$A$1:$E$1, 0),0)</f>
        <v>Arrest Made</v>
      </c>
    </row>
    <row r="303" spans="2:23" s="7" customFormat="1" ht="21" x14ac:dyDescent="0.4">
      <c r="B303" s="19">
        <v>296</v>
      </c>
      <c r="C303" s="19" t="s">
        <v>350</v>
      </c>
      <c r="D303" s="20">
        <f>VLOOKUP($C303, Date, MATCH(Source!D$7, Date!$A$1:$F$1, 0), FALSE)</f>
        <v>44222</v>
      </c>
      <c r="E303" s="40">
        <v>44222</v>
      </c>
      <c r="F303" s="22">
        <f>VLOOKUP($C303, Date, MATCH(Source!F$7, Date!$A$1:$F$1, 0), FALSE)</f>
        <v>13.0486111111111</v>
      </c>
      <c r="G303" s="19">
        <f>VLOOKUP(Table3[[#This Row],[Accident ID]],Date!$A$2:$I$2001,MATCH(Table3[[#Headers],[Hour]],Date!$A$1:$I$1,0),0)</f>
        <v>1</v>
      </c>
      <c r="H303" s="44" t="str">
        <f>IF(AND(Table3[[#This Row],[Hour]]&gt;=7, Table3[[#This Row],[Hour]]&lt;=10), "Peak", IF(AND(Table3[[#This Row],[Hour]]&gt;=16, Table3[[#This Row],[Hour]]&lt;=19), "Peak", "Off-Peak"))</f>
        <v>Off-Peak</v>
      </c>
      <c r="I303" s="19" t="str">
        <f>VLOOKUP($C303,location,MATCH(Source!I$7,Location!$A$1:$D$1,0),0)</f>
        <v>Mumbai</v>
      </c>
      <c r="J303" s="19" t="str">
        <f>VLOOKUP($C303,location,MATCH(Source!J$7,Location!$A$1:$D$1,0),0)</f>
        <v>Expressway</v>
      </c>
      <c r="K303" s="19" t="str">
        <f>VLOOKUP($C303,location,MATCH(Source!K$7,Location!$A$1:$D$1,0),0)</f>
        <v>Windy</v>
      </c>
      <c r="L303" s="20" t="str">
        <f>VLOOKUP($C303,vehicle,MATCH(L302,Vehicle!A296:E296,0),0)</f>
        <v>Auto</v>
      </c>
      <c r="M303" s="20" t="str">
        <f>VLOOKUP($C303,vehicle,MATCH(M$7,Vehicle!$A$1:$E$1,0),0)</f>
        <v>Brake Failure</v>
      </c>
      <c r="N303" s="20" t="str">
        <f>VLOOKUP($C303,vehicle,MATCH(N$7,Vehicle!$A$1:$E$1,0),0)</f>
        <v>Severe</v>
      </c>
      <c r="O303" s="21">
        <f>VLOOKUP($C303,vehicle,MATCH(O$7,Vehicle!$A$1:$E$1,0),0)</f>
        <v>5</v>
      </c>
      <c r="P303" s="21">
        <f>VLOOKUP($C303,driver,MATCH(P$7,Driver!$A$1:$E$1,0),0)</f>
        <v>49</v>
      </c>
      <c r="Q303" s="21" t="str">
        <f>VLOOKUP($C303,driver,MATCH(Q$7,Driver!$A$1:$E$1,0),0)</f>
        <v>Suspended</v>
      </c>
      <c r="R303" s="21">
        <f>VLOOKUP($C303,driver,MATCH(R$7,Driver!$A$1:$E$1,0),0)</f>
        <v>7</v>
      </c>
      <c r="S303" s="21" t="str">
        <f>VLOOKUP($C303,driver,MATCH(S$7,Driver!$A$1:$E$1,0),0)</f>
        <v>Fatal</v>
      </c>
      <c r="T303" s="21">
        <f>VLOOKUP($C303,Effects,MATCH(T$7, Effects!$A$1:$E$1, 0),0)</f>
        <v>5</v>
      </c>
      <c r="U303" s="22" t="str">
        <f>VLOOKUP($C303,Effects,MATCH(U$7, Effects!$A$1:$E$1, 0),0)</f>
        <v>No</v>
      </c>
      <c r="V303" s="22" t="str">
        <f>VLOOKUP($C303,Effects,MATCH(V$7, Effects!$A$1:$E$1, 0),0)</f>
        <v>No</v>
      </c>
      <c r="W303" s="22" t="str">
        <f>VLOOKUP($C303,Effects,MATCH(W$7, Effects!$A$1:$E$1, 0),0)</f>
        <v>Arrest Made</v>
      </c>
    </row>
    <row r="304" spans="2:23" s="7" customFormat="1" ht="21" x14ac:dyDescent="0.4">
      <c r="B304" s="19">
        <v>297</v>
      </c>
      <c r="C304" s="19" t="s">
        <v>351</v>
      </c>
      <c r="D304" s="20">
        <f>VLOOKUP($C304, Date, MATCH(Source!D$7, Date!$A$1:$F$1, 0), FALSE)</f>
        <v>45247</v>
      </c>
      <c r="E304" s="40">
        <v>45247</v>
      </c>
      <c r="F304" s="22">
        <f>VLOOKUP($C304, Date, MATCH(Source!F$7, Date!$A$1:$F$1, 0), FALSE)</f>
        <v>13.0902777777778</v>
      </c>
      <c r="G304" s="19">
        <f>VLOOKUP(Table3[[#This Row],[Accident ID]],Date!$A$2:$I$2001,MATCH(Table3[[#Headers],[Hour]],Date!$A$1:$I$1,0),0)</f>
        <v>2</v>
      </c>
      <c r="H304" s="44" t="str">
        <f>IF(AND(Table3[[#This Row],[Hour]]&gt;=7, Table3[[#This Row],[Hour]]&lt;=10), "Peak", IF(AND(Table3[[#This Row],[Hour]]&gt;=16, Table3[[#This Row],[Hour]]&lt;=19), "Peak", "Off-Peak"))</f>
        <v>Off-Peak</v>
      </c>
      <c r="I304" s="19" t="str">
        <f>VLOOKUP($C304,location,MATCH(Source!I$7,Location!$A$1:$D$1,0),0)</f>
        <v>Kolkata</v>
      </c>
      <c r="J304" s="19" t="str">
        <f>VLOOKUP($C304,location,MATCH(Source!J$7,Location!$A$1:$D$1,0),0)</f>
        <v>Residential Area</v>
      </c>
      <c r="K304" s="19" t="str">
        <f>VLOOKUP($C304,location,MATCH(Source!K$7,Location!$A$1:$D$1,0),0)</f>
        <v>Snowy</v>
      </c>
      <c r="L304" s="20" t="str">
        <f>VLOOKUP($C304,vehicle,MATCH(L303,Vehicle!A297:E297,0),0)</f>
        <v>Car</v>
      </c>
      <c r="M304" s="20" t="str">
        <f>VLOOKUP($C304,vehicle,MATCH(M$7,Vehicle!$A$1:$E$1,0),0)</f>
        <v>Drunk Driving</v>
      </c>
      <c r="N304" s="20" t="str">
        <f>VLOOKUP($C304,vehicle,MATCH(N$7,Vehicle!$A$1:$E$1,0),0)</f>
        <v>High</v>
      </c>
      <c r="O304" s="21">
        <f>VLOOKUP($C304,vehicle,MATCH(O$7,Vehicle!$A$1:$E$1,0),0)</f>
        <v>4</v>
      </c>
      <c r="P304" s="21">
        <f>VLOOKUP($C304,driver,MATCH(P$7,Driver!$A$1:$E$1,0),0)</f>
        <v>54</v>
      </c>
      <c r="Q304" s="21" t="str">
        <f>VLOOKUP($C304,driver,MATCH(Q$7,Driver!$A$1:$E$1,0),0)</f>
        <v>Valid</v>
      </c>
      <c r="R304" s="21">
        <f>VLOOKUP($C304,driver,MATCH(R$7,Driver!$A$1:$E$1,0),0)</f>
        <v>0</v>
      </c>
      <c r="S304" s="21" t="str">
        <f>VLOOKUP($C304,driver,MATCH(S$7,Driver!$A$1:$E$1,0),0)</f>
        <v>Minor</v>
      </c>
      <c r="T304" s="21">
        <f>VLOOKUP($C304,Effects,MATCH(T$7, Effects!$A$1:$E$1, 0),0)</f>
        <v>5</v>
      </c>
      <c r="U304" s="22" t="str">
        <f>VLOOKUP($C304,Effects,MATCH(U$7, Effects!$A$1:$E$1, 0),0)</f>
        <v>No</v>
      </c>
      <c r="V304" s="22" t="str">
        <f>VLOOKUP($C304,Effects,MATCH(V$7, Effects!$A$1:$E$1, 0),0)</f>
        <v>No</v>
      </c>
      <c r="W304" s="22" t="str">
        <f>VLOOKUP($C304,Effects,MATCH(W$7, Effects!$A$1:$E$1, 0),0)</f>
        <v>Arrest Made</v>
      </c>
    </row>
    <row r="305" spans="2:23" s="7" customFormat="1" ht="21" x14ac:dyDescent="0.4">
      <c r="B305" s="19">
        <v>298</v>
      </c>
      <c r="C305" s="19" t="s">
        <v>352</v>
      </c>
      <c r="D305" s="20">
        <f>VLOOKUP($C305, Date, MATCH(Source!D$7, Date!$A$1:$F$1, 0), FALSE)</f>
        <v>44776</v>
      </c>
      <c r="E305" s="40">
        <v>44776</v>
      </c>
      <c r="F305" s="22">
        <f>VLOOKUP($C305, Date, MATCH(Source!F$7, Date!$A$1:$F$1, 0), FALSE)</f>
        <v>13.1319444444444</v>
      </c>
      <c r="G305" s="19">
        <f>VLOOKUP(Table3[[#This Row],[Accident ID]],Date!$A$2:$I$2001,MATCH(Table3[[#Headers],[Hour]],Date!$A$1:$I$1,0),0)</f>
        <v>3</v>
      </c>
      <c r="H305" s="44" t="str">
        <f>IF(AND(Table3[[#This Row],[Hour]]&gt;=7, Table3[[#This Row],[Hour]]&lt;=10), "Peak", IF(AND(Table3[[#This Row],[Hour]]&gt;=16, Table3[[#This Row],[Hour]]&lt;=19), "Peak", "Off-Peak"))</f>
        <v>Off-Peak</v>
      </c>
      <c r="I305" s="19" t="str">
        <f>VLOOKUP($C305,location,MATCH(Source!I$7,Location!$A$1:$D$1,0),0)</f>
        <v>Ahmedabad</v>
      </c>
      <c r="J305" s="19" t="str">
        <f>VLOOKUP($C305,location,MATCH(Source!J$7,Location!$A$1:$D$1,0),0)</f>
        <v>City Road</v>
      </c>
      <c r="K305" s="19" t="str">
        <f>VLOOKUP($C305,location,MATCH(Source!K$7,Location!$A$1:$D$1,0),0)</f>
        <v>Rainy</v>
      </c>
      <c r="L305" s="20" t="str">
        <f>VLOOKUP($C305,vehicle,MATCH(L304,Vehicle!A298:E298,0),0)</f>
        <v>Truck</v>
      </c>
      <c r="M305" s="20" t="str">
        <f>VLOOKUP($C305,vehicle,MATCH(M$7,Vehicle!$A$1:$E$1,0),0)</f>
        <v>Drunk Driving</v>
      </c>
      <c r="N305" s="20" t="str">
        <f>VLOOKUP($C305,vehicle,MATCH(N$7,Vehicle!$A$1:$E$1,0),0)</f>
        <v>High</v>
      </c>
      <c r="O305" s="21">
        <f>VLOOKUP($C305,vehicle,MATCH(O$7,Vehicle!$A$1:$E$1,0),0)</f>
        <v>1</v>
      </c>
      <c r="P305" s="21">
        <f>VLOOKUP($C305,driver,MATCH(P$7,Driver!$A$1:$E$1,0),0)</f>
        <v>73</v>
      </c>
      <c r="Q305" s="21" t="str">
        <f>VLOOKUP($C305,driver,MATCH(Q$7,Driver!$A$1:$E$1,0),0)</f>
        <v>Valid</v>
      </c>
      <c r="R305" s="21">
        <f>VLOOKUP($C305,driver,MATCH(R$7,Driver!$A$1:$E$1,0),0)</f>
        <v>1</v>
      </c>
      <c r="S305" s="21" t="str">
        <f>VLOOKUP($C305,driver,MATCH(S$7,Driver!$A$1:$E$1,0),0)</f>
        <v>Minor</v>
      </c>
      <c r="T305" s="21">
        <f>VLOOKUP($C305,Effects,MATCH(T$7, Effects!$A$1:$E$1, 0),0)</f>
        <v>44</v>
      </c>
      <c r="U305" s="22" t="str">
        <f>VLOOKUP($C305,Effects,MATCH(U$7, Effects!$A$1:$E$1, 0),0)</f>
        <v>No</v>
      </c>
      <c r="V305" s="22" t="str">
        <f>VLOOKUP($C305,Effects,MATCH(V$7, Effects!$A$1:$E$1, 0),0)</f>
        <v>Yes</v>
      </c>
      <c r="W305" s="22" t="str">
        <f>VLOOKUP($C305,Effects,MATCH(W$7, Effects!$A$1:$E$1, 0),0)</f>
        <v>Arrest Made</v>
      </c>
    </row>
    <row r="306" spans="2:23" s="7" customFormat="1" ht="21" x14ac:dyDescent="0.4">
      <c r="B306" s="19">
        <v>299</v>
      </c>
      <c r="C306" s="19" t="s">
        <v>353</v>
      </c>
      <c r="D306" s="20">
        <f>VLOOKUP($C306, Date, MATCH(Source!D$7, Date!$A$1:$F$1, 0), FALSE)</f>
        <v>45179</v>
      </c>
      <c r="E306" s="40">
        <v>45179</v>
      </c>
      <c r="F306" s="22">
        <f>VLOOKUP($C306, Date, MATCH(Source!F$7, Date!$A$1:$F$1, 0), FALSE)</f>
        <v>13.1736111111111</v>
      </c>
      <c r="G306" s="19">
        <f>VLOOKUP(Table3[[#This Row],[Accident ID]],Date!$A$2:$I$2001,MATCH(Table3[[#Headers],[Hour]],Date!$A$1:$I$1,0),0)</f>
        <v>4</v>
      </c>
      <c r="H306" s="44" t="str">
        <f>IF(AND(Table3[[#This Row],[Hour]]&gt;=7, Table3[[#This Row],[Hour]]&lt;=10), "Peak", IF(AND(Table3[[#This Row],[Hour]]&gt;=16, Table3[[#This Row],[Hour]]&lt;=19), "Peak", "Off-Peak"))</f>
        <v>Off-Peak</v>
      </c>
      <c r="I306" s="19" t="str">
        <f>VLOOKUP($C306,location,MATCH(Source!I$7,Location!$A$1:$D$1,0),0)</f>
        <v>Pune</v>
      </c>
      <c r="J306" s="19" t="str">
        <f>VLOOKUP($C306,location,MATCH(Source!J$7,Location!$A$1:$D$1,0),0)</f>
        <v>Rural Road</v>
      </c>
      <c r="K306" s="19" t="str">
        <f>VLOOKUP($C306,location,MATCH(Source!K$7,Location!$A$1:$D$1,0),0)</f>
        <v>Snowy</v>
      </c>
      <c r="L306" s="20" t="str">
        <f>VLOOKUP($C306,vehicle,MATCH(L305,Vehicle!A299:E299,0),0)</f>
        <v>Bike</v>
      </c>
      <c r="M306" s="20" t="str">
        <f>VLOOKUP($C306,vehicle,MATCH(M$7,Vehicle!$A$1:$E$1,0),0)</f>
        <v>Over Speeding</v>
      </c>
      <c r="N306" s="20" t="str">
        <f>VLOOKUP($C306,vehicle,MATCH(N$7,Vehicle!$A$1:$E$1,0),0)</f>
        <v>Medium</v>
      </c>
      <c r="O306" s="21">
        <f>VLOOKUP($C306,vehicle,MATCH(O$7,Vehicle!$A$1:$E$1,0),0)</f>
        <v>1</v>
      </c>
      <c r="P306" s="21">
        <f>VLOOKUP($C306,driver,MATCH(P$7,Driver!$A$1:$E$1,0),0)</f>
        <v>27</v>
      </c>
      <c r="Q306" s="21" t="str">
        <f>VLOOKUP($C306,driver,MATCH(Q$7,Driver!$A$1:$E$1,0),0)</f>
        <v>Expired</v>
      </c>
      <c r="R306" s="21">
        <f>VLOOKUP($C306,driver,MATCH(R$7,Driver!$A$1:$E$1,0),0)</f>
        <v>9</v>
      </c>
      <c r="S306" s="21" t="str">
        <f>VLOOKUP($C306,driver,MATCH(S$7,Driver!$A$1:$E$1,0),0)</f>
        <v>Severe</v>
      </c>
      <c r="T306" s="21">
        <f>VLOOKUP($C306,Effects,MATCH(T$7, Effects!$A$1:$E$1, 0),0)</f>
        <v>54</v>
      </c>
      <c r="U306" s="22" t="str">
        <f>VLOOKUP($C306,Effects,MATCH(U$7, Effects!$A$1:$E$1, 0),0)</f>
        <v>No</v>
      </c>
      <c r="V306" s="22" t="str">
        <f>VLOOKUP($C306,Effects,MATCH(V$7, Effects!$A$1:$E$1, 0),0)</f>
        <v>No</v>
      </c>
      <c r="W306" s="22" t="str">
        <f>VLOOKUP($C306,Effects,MATCH(W$7, Effects!$A$1:$E$1, 0),0)</f>
        <v>Arrest Made</v>
      </c>
    </row>
    <row r="307" spans="2:23" s="7" customFormat="1" ht="21" x14ac:dyDescent="0.4">
      <c r="B307" s="19">
        <v>300</v>
      </c>
      <c r="C307" s="19" t="s">
        <v>354</v>
      </c>
      <c r="D307" s="20">
        <f>VLOOKUP($C307, Date, MATCH(Source!D$7, Date!$A$1:$F$1, 0), FALSE)</f>
        <v>45037</v>
      </c>
      <c r="E307" s="40">
        <v>45037</v>
      </c>
      <c r="F307" s="22">
        <f>VLOOKUP($C307, Date, MATCH(Source!F$7, Date!$A$1:$F$1, 0), FALSE)</f>
        <v>13.2152777777778</v>
      </c>
      <c r="G307" s="19">
        <f>VLOOKUP(Table3[[#This Row],[Accident ID]],Date!$A$2:$I$2001,MATCH(Table3[[#Headers],[Hour]],Date!$A$1:$I$1,0),0)</f>
        <v>5</v>
      </c>
      <c r="H307" s="44" t="str">
        <f>IF(AND(Table3[[#This Row],[Hour]]&gt;=7, Table3[[#This Row],[Hour]]&lt;=10), "Peak", IF(AND(Table3[[#This Row],[Hour]]&gt;=16, Table3[[#This Row],[Hour]]&lt;=19), "Peak", "Off-Peak"))</f>
        <v>Off-Peak</v>
      </c>
      <c r="I307" s="19" t="str">
        <f>VLOOKUP($C307,location,MATCH(Source!I$7,Location!$A$1:$D$1,0),0)</f>
        <v>Ahmedabad</v>
      </c>
      <c r="J307" s="19" t="str">
        <f>VLOOKUP($C307,location,MATCH(Source!J$7,Location!$A$1:$D$1,0),0)</f>
        <v>City Road</v>
      </c>
      <c r="K307" s="19" t="str">
        <f>VLOOKUP($C307,location,MATCH(Source!K$7,Location!$A$1:$D$1,0),0)</f>
        <v>Windy</v>
      </c>
      <c r="L307" s="20" t="str">
        <f>VLOOKUP($C307,vehicle,MATCH(L306,Vehicle!A300:E300,0),0)</f>
        <v>Auto</v>
      </c>
      <c r="M307" s="20" t="str">
        <f>VLOOKUP($C307,vehicle,MATCH(M$7,Vehicle!$A$1:$E$1,0),0)</f>
        <v>Reckless Driving</v>
      </c>
      <c r="N307" s="20" t="str">
        <f>VLOOKUP($C307,vehicle,MATCH(N$7,Vehicle!$A$1:$E$1,0),0)</f>
        <v>High</v>
      </c>
      <c r="O307" s="21">
        <f>VLOOKUP($C307,vehicle,MATCH(O$7,Vehicle!$A$1:$E$1,0),0)</f>
        <v>5</v>
      </c>
      <c r="P307" s="21">
        <f>VLOOKUP($C307,driver,MATCH(P$7,Driver!$A$1:$E$1,0),0)</f>
        <v>22</v>
      </c>
      <c r="Q307" s="21" t="str">
        <f>VLOOKUP($C307,driver,MATCH(Q$7,Driver!$A$1:$E$1,0),0)</f>
        <v>Expired</v>
      </c>
      <c r="R307" s="21">
        <f>VLOOKUP($C307,driver,MATCH(R$7,Driver!$A$1:$E$1,0),0)</f>
        <v>4</v>
      </c>
      <c r="S307" s="21" t="str">
        <f>VLOOKUP($C307,driver,MATCH(S$7,Driver!$A$1:$E$1,0),0)</f>
        <v>Fatal</v>
      </c>
      <c r="T307" s="21">
        <f>VLOOKUP($C307,Effects,MATCH(T$7, Effects!$A$1:$E$1, 0),0)</f>
        <v>34</v>
      </c>
      <c r="U307" s="22" t="str">
        <f>VLOOKUP($C307,Effects,MATCH(U$7, Effects!$A$1:$E$1, 0),0)</f>
        <v>No</v>
      </c>
      <c r="V307" s="22" t="str">
        <f>VLOOKUP($C307,Effects,MATCH(V$7, Effects!$A$1:$E$1, 0),0)</f>
        <v>Yes</v>
      </c>
      <c r="W307" s="22" t="str">
        <f>VLOOKUP($C307,Effects,MATCH(W$7, Effects!$A$1:$E$1, 0),0)</f>
        <v>None</v>
      </c>
    </row>
    <row r="308" spans="2:23" s="7" customFormat="1" ht="21" x14ac:dyDescent="0.4">
      <c r="B308" s="19">
        <v>301</v>
      </c>
      <c r="C308" s="19" t="s">
        <v>355</v>
      </c>
      <c r="D308" s="20">
        <f>VLOOKUP($C308, Date, MATCH(Source!D$7, Date!$A$1:$F$1, 0), FALSE)</f>
        <v>44239</v>
      </c>
      <c r="E308" s="40">
        <v>44239</v>
      </c>
      <c r="F308" s="22">
        <f>VLOOKUP($C308, Date, MATCH(Source!F$7, Date!$A$1:$F$1, 0), FALSE)</f>
        <v>13.2569444444444</v>
      </c>
      <c r="G308" s="19">
        <f>VLOOKUP(Table3[[#This Row],[Accident ID]],Date!$A$2:$I$2001,MATCH(Table3[[#Headers],[Hour]],Date!$A$1:$I$1,0),0)</f>
        <v>6</v>
      </c>
      <c r="H308" s="44" t="str">
        <f>IF(AND(Table3[[#This Row],[Hour]]&gt;=7, Table3[[#This Row],[Hour]]&lt;=10), "Peak", IF(AND(Table3[[#This Row],[Hour]]&gt;=16, Table3[[#This Row],[Hour]]&lt;=19), "Peak", "Off-Peak"))</f>
        <v>Off-Peak</v>
      </c>
      <c r="I308" s="19" t="str">
        <f>VLOOKUP($C308,location,MATCH(Source!I$7,Location!$A$1:$D$1,0),0)</f>
        <v>Kolkata</v>
      </c>
      <c r="J308" s="19" t="str">
        <f>VLOOKUP($C308,location,MATCH(Source!J$7,Location!$A$1:$D$1,0),0)</f>
        <v>City Road</v>
      </c>
      <c r="K308" s="19" t="str">
        <f>VLOOKUP($C308,location,MATCH(Source!K$7,Location!$A$1:$D$1,0),0)</f>
        <v>Windy</v>
      </c>
      <c r="L308" s="20" t="str">
        <f>VLOOKUP($C308,vehicle,MATCH(L307,Vehicle!A301:E301,0),0)</f>
        <v>Auto</v>
      </c>
      <c r="M308" s="20" t="str">
        <f>VLOOKUP($C308,vehicle,MATCH(M$7,Vehicle!$A$1:$E$1,0),0)</f>
        <v>Reckless Driving</v>
      </c>
      <c r="N308" s="20" t="str">
        <f>VLOOKUP($C308,vehicle,MATCH(N$7,Vehicle!$A$1:$E$1,0),0)</f>
        <v>Low</v>
      </c>
      <c r="O308" s="21">
        <f>VLOOKUP($C308,vehicle,MATCH(O$7,Vehicle!$A$1:$E$1,0),0)</f>
        <v>1</v>
      </c>
      <c r="P308" s="21">
        <f>VLOOKUP($C308,driver,MATCH(P$7,Driver!$A$1:$E$1,0),0)</f>
        <v>38</v>
      </c>
      <c r="Q308" s="21" t="str">
        <f>VLOOKUP($C308,driver,MATCH(Q$7,Driver!$A$1:$E$1,0),0)</f>
        <v>Valid</v>
      </c>
      <c r="R308" s="21">
        <f>VLOOKUP($C308,driver,MATCH(R$7,Driver!$A$1:$E$1,0),0)</f>
        <v>10</v>
      </c>
      <c r="S308" s="21" t="str">
        <f>VLOOKUP($C308,driver,MATCH(S$7,Driver!$A$1:$E$1,0),0)</f>
        <v>Fatal</v>
      </c>
      <c r="T308" s="21">
        <f>VLOOKUP($C308,Effects,MATCH(T$7, Effects!$A$1:$E$1, 0),0)</f>
        <v>43</v>
      </c>
      <c r="U308" s="22" t="str">
        <f>VLOOKUP($C308,Effects,MATCH(U$7, Effects!$A$1:$E$1, 0),0)</f>
        <v>No</v>
      </c>
      <c r="V308" s="22" t="str">
        <f>VLOOKUP($C308,Effects,MATCH(V$7, Effects!$A$1:$E$1, 0),0)</f>
        <v>No</v>
      </c>
      <c r="W308" s="22" t="str">
        <f>VLOOKUP($C308,Effects,MATCH(W$7, Effects!$A$1:$E$1, 0),0)</f>
        <v>License Suspended</v>
      </c>
    </row>
    <row r="309" spans="2:23" s="7" customFormat="1" ht="21" x14ac:dyDescent="0.4">
      <c r="B309" s="19">
        <v>302</v>
      </c>
      <c r="C309" s="19" t="s">
        <v>356</v>
      </c>
      <c r="D309" s="20">
        <f>VLOOKUP($C309, Date, MATCH(Source!D$7, Date!$A$1:$F$1, 0), FALSE)</f>
        <v>44292</v>
      </c>
      <c r="E309" s="40">
        <v>44292</v>
      </c>
      <c r="F309" s="22">
        <f>VLOOKUP($C309, Date, MATCH(Source!F$7, Date!$A$1:$F$1, 0), FALSE)</f>
        <v>13.2986111111111</v>
      </c>
      <c r="G309" s="19">
        <f>VLOOKUP(Table3[[#This Row],[Accident ID]],Date!$A$2:$I$2001,MATCH(Table3[[#Headers],[Hour]],Date!$A$1:$I$1,0),0)</f>
        <v>7</v>
      </c>
      <c r="H309" s="44" t="str">
        <f>IF(AND(Table3[[#This Row],[Hour]]&gt;=7, Table3[[#This Row],[Hour]]&lt;=10), "Peak", IF(AND(Table3[[#This Row],[Hour]]&gt;=16, Table3[[#This Row],[Hour]]&lt;=19), "Peak", "Off-Peak"))</f>
        <v>Peak</v>
      </c>
      <c r="I309" s="19" t="str">
        <f>VLOOKUP($C309,location,MATCH(Source!I$7,Location!$A$1:$D$1,0),0)</f>
        <v>Chennai</v>
      </c>
      <c r="J309" s="19" t="str">
        <f>VLOOKUP($C309,location,MATCH(Source!J$7,Location!$A$1:$D$1,0),0)</f>
        <v>Highway</v>
      </c>
      <c r="K309" s="19" t="str">
        <f>VLOOKUP($C309,location,MATCH(Source!K$7,Location!$A$1:$D$1,0),0)</f>
        <v>Clear</v>
      </c>
      <c r="L309" s="20" t="str">
        <f>VLOOKUP($C309,vehicle,MATCH(L308,Vehicle!A302:E302,0),0)</f>
        <v>Truck</v>
      </c>
      <c r="M309" s="20" t="str">
        <f>VLOOKUP($C309,vehicle,MATCH(M$7,Vehicle!$A$1:$E$1,0),0)</f>
        <v>Pedestrian Crossing</v>
      </c>
      <c r="N309" s="20" t="str">
        <f>VLOOKUP($C309,vehicle,MATCH(N$7,Vehicle!$A$1:$E$1,0),0)</f>
        <v>Low</v>
      </c>
      <c r="O309" s="21">
        <f>VLOOKUP($C309,vehicle,MATCH(O$7,Vehicle!$A$1:$E$1,0),0)</f>
        <v>4</v>
      </c>
      <c r="P309" s="21">
        <f>VLOOKUP($C309,driver,MATCH(P$7,Driver!$A$1:$E$1,0),0)</f>
        <v>52</v>
      </c>
      <c r="Q309" s="21" t="str">
        <f>VLOOKUP($C309,driver,MATCH(Q$7,Driver!$A$1:$E$1,0),0)</f>
        <v>Valid</v>
      </c>
      <c r="R309" s="21">
        <f>VLOOKUP($C309,driver,MATCH(R$7,Driver!$A$1:$E$1,0),0)</f>
        <v>7</v>
      </c>
      <c r="S309" s="21" t="str">
        <f>VLOOKUP($C309,driver,MATCH(S$7,Driver!$A$1:$E$1,0),0)</f>
        <v>Severe</v>
      </c>
      <c r="T309" s="21">
        <f>VLOOKUP($C309,Effects,MATCH(T$7, Effects!$A$1:$E$1, 0),0)</f>
        <v>24</v>
      </c>
      <c r="U309" s="22" t="str">
        <f>VLOOKUP($C309,Effects,MATCH(U$7, Effects!$A$1:$E$1, 0),0)</f>
        <v>No</v>
      </c>
      <c r="V309" s="22" t="str">
        <f>VLOOKUP($C309,Effects,MATCH(V$7, Effects!$A$1:$E$1, 0),0)</f>
        <v>No</v>
      </c>
      <c r="W309" s="22" t="str">
        <f>VLOOKUP($C309,Effects,MATCH(W$7, Effects!$A$1:$E$1, 0),0)</f>
        <v>Arrest Made</v>
      </c>
    </row>
    <row r="310" spans="2:23" s="7" customFormat="1" ht="21" x14ac:dyDescent="0.4">
      <c r="B310" s="19">
        <v>303</v>
      </c>
      <c r="C310" s="19" t="s">
        <v>357</v>
      </c>
      <c r="D310" s="20">
        <f>VLOOKUP($C310, Date, MATCH(Source!D$7, Date!$A$1:$F$1, 0), FALSE)</f>
        <v>44856</v>
      </c>
      <c r="E310" s="40">
        <v>44856</v>
      </c>
      <c r="F310" s="22">
        <f>VLOOKUP($C310, Date, MATCH(Source!F$7, Date!$A$1:$F$1, 0), FALSE)</f>
        <v>13.3402777777778</v>
      </c>
      <c r="G310" s="19">
        <f>VLOOKUP(Table3[[#This Row],[Accident ID]],Date!$A$2:$I$2001,MATCH(Table3[[#Headers],[Hour]],Date!$A$1:$I$1,0),0)</f>
        <v>8</v>
      </c>
      <c r="H310" s="44" t="str">
        <f>IF(AND(Table3[[#This Row],[Hour]]&gt;=7, Table3[[#This Row],[Hour]]&lt;=10), "Peak", IF(AND(Table3[[#This Row],[Hour]]&gt;=16, Table3[[#This Row],[Hour]]&lt;=19), "Peak", "Off-Peak"))</f>
        <v>Peak</v>
      </c>
      <c r="I310" s="19" t="str">
        <f>VLOOKUP($C310,location,MATCH(Source!I$7,Location!$A$1:$D$1,0),0)</f>
        <v>Ahmedabad</v>
      </c>
      <c r="J310" s="19" t="str">
        <f>VLOOKUP($C310,location,MATCH(Source!J$7,Location!$A$1:$D$1,0),0)</f>
        <v>Residential Area</v>
      </c>
      <c r="K310" s="19" t="str">
        <f>VLOOKUP($C310,location,MATCH(Source!K$7,Location!$A$1:$D$1,0),0)</f>
        <v>Rainy</v>
      </c>
      <c r="L310" s="20" t="str">
        <f>VLOOKUP($C310,vehicle,MATCH(L309,Vehicle!A303:E303,0),0)</f>
        <v>Bike</v>
      </c>
      <c r="M310" s="20" t="str">
        <f>VLOOKUP($C310,vehicle,MATCH(M$7,Vehicle!$A$1:$E$1,0),0)</f>
        <v>Drunk Driving</v>
      </c>
      <c r="N310" s="20" t="str">
        <f>VLOOKUP($C310,vehicle,MATCH(N$7,Vehicle!$A$1:$E$1,0),0)</f>
        <v>Severe</v>
      </c>
      <c r="O310" s="21">
        <f>VLOOKUP($C310,vehicle,MATCH(O$7,Vehicle!$A$1:$E$1,0),0)</f>
        <v>1</v>
      </c>
      <c r="P310" s="21">
        <f>VLOOKUP($C310,driver,MATCH(P$7,Driver!$A$1:$E$1,0),0)</f>
        <v>66</v>
      </c>
      <c r="Q310" s="21" t="str">
        <f>VLOOKUP($C310,driver,MATCH(Q$7,Driver!$A$1:$E$1,0),0)</f>
        <v>Valid</v>
      </c>
      <c r="R310" s="21">
        <f>VLOOKUP($C310,driver,MATCH(R$7,Driver!$A$1:$E$1,0),0)</f>
        <v>5</v>
      </c>
      <c r="S310" s="21" t="str">
        <f>VLOOKUP($C310,driver,MATCH(S$7,Driver!$A$1:$E$1,0),0)</f>
        <v>Moderate</v>
      </c>
      <c r="T310" s="21">
        <f>VLOOKUP($C310,Effects,MATCH(T$7, Effects!$A$1:$E$1, 0),0)</f>
        <v>56</v>
      </c>
      <c r="U310" s="22" t="str">
        <f>VLOOKUP($C310,Effects,MATCH(U$7, Effects!$A$1:$E$1, 0),0)</f>
        <v>No</v>
      </c>
      <c r="V310" s="22" t="str">
        <f>VLOOKUP($C310,Effects,MATCH(V$7, Effects!$A$1:$E$1, 0),0)</f>
        <v>No</v>
      </c>
      <c r="W310" s="22" t="str">
        <f>VLOOKUP($C310,Effects,MATCH(W$7, Effects!$A$1:$E$1, 0),0)</f>
        <v>None</v>
      </c>
    </row>
    <row r="311" spans="2:23" s="7" customFormat="1" ht="21" x14ac:dyDescent="0.4">
      <c r="B311" s="19">
        <v>304</v>
      </c>
      <c r="C311" s="19" t="s">
        <v>358</v>
      </c>
      <c r="D311" s="20">
        <f>VLOOKUP($C311, Date, MATCH(Source!D$7, Date!$A$1:$F$1, 0), FALSE)</f>
        <v>45145</v>
      </c>
      <c r="E311" s="40">
        <v>45145</v>
      </c>
      <c r="F311" s="22">
        <f>VLOOKUP($C311, Date, MATCH(Source!F$7, Date!$A$1:$F$1, 0), FALSE)</f>
        <v>13.3819444444444</v>
      </c>
      <c r="G311" s="19">
        <f>VLOOKUP(Table3[[#This Row],[Accident ID]],Date!$A$2:$I$2001,MATCH(Table3[[#Headers],[Hour]],Date!$A$1:$I$1,0),0)</f>
        <v>9</v>
      </c>
      <c r="H311" s="44" t="str">
        <f>IF(AND(Table3[[#This Row],[Hour]]&gt;=7, Table3[[#This Row],[Hour]]&lt;=10), "Peak", IF(AND(Table3[[#This Row],[Hour]]&gt;=16, Table3[[#This Row],[Hour]]&lt;=19), "Peak", "Off-Peak"))</f>
        <v>Peak</v>
      </c>
      <c r="I311" s="19" t="str">
        <f>VLOOKUP($C311,location,MATCH(Source!I$7,Location!$A$1:$D$1,0),0)</f>
        <v>Kolkata</v>
      </c>
      <c r="J311" s="19" t="str">
        <f>VLOOKUP($C311,location,MATCH(Source!J$7,Location!$A$1:$D$1,0),0)</f>
        <v>Highway</v>
      </c>
      <c r="K311" s="19" t="str">
        <f>VLOOKUP($C311,location,MATCH(Source!K$7,Location!$A$1:$D$1,0),0)</f>
        <v>Rainy</v>
      </c>
      <c r="L311" s="20" t="str">
        <f>VLOOKUP($C311,vehicle,MATCH(L310,Vehicle!A304:E304,0),0)</f>
        <v>Bicycle</v>
      </c>
      <c r="M311" s="20" t="str">
        <f>VLOOKUP($C311,vehicle,MATCH(M$7,Vehicle!$A$1:$E$1,0),0)</f>
        <v>Reckless Driving</v>
      </c>
      <c r="N311" s="20" t="str">
        <f>VLOOKUP($C311,vehicle,MATCH(N$7,Vehicle!$A$1:$E$1,0),0)</f>
        <v>Severe</v>
      </c>
      <c r="O311" s="21">
        <f>VLOOKUP($C311,vehicle,MATCH(O$7,Vehicle!$A$1:$E$1,0),0)</f>
        <v>2</v>
      </c>
      <c r="P311" s="21">
        <f>VLOOKUP($C311,driver,MATCH(P$7,Driver!$A$1:$E$1,0),0)</f>
        <v>50</v>
      </c>
      <c r="Q311" s="21" t="str">
        <f>VLOOKUP($C311,driver,MATCH(Q$7,Driver!$A$1:$E$1,0),0)</f>
        <v>Expired</v>
      </c>
      <c r="R311" s="21">
        <f>VLOOKUP($C311,driver,MATCH(R$7,Driver!$A$1:$E$1,0),0)</f>
        <v>8</v>
      </c>
      <c r="S311" s="21" t="str">
        <f>VLOOKUP($C311,driver,MATCH(S$7,Driver!$A$1:$E$1,0),0)</f>
        <v>Minor</v>
      </c>
      <c r="T311" s="21">
        <f>VLOOKUP($C311,Effects,MATCH(T$7, Effects!$A$1:$E$1, 0),0)</f>
        <v>19</v>
      </c>
      <c r="U311" s="22" t="str">
        <f>VLOOKUP($C311,Effects,MATCH(U$7, Effects!$A$1:$E$1, 0),0)</f>
        <v>No</v>
      </c>
      <c r="V311" s="22" t="str">
        <f>VLOOKUP($C311,Effects,MATCH(V$7, Effects!$A$1:$E$1, 0),0)</f>
        <v>Yes</v>
      </c>
      <c r="W311" s="22" t="str">
        <f>VLOOKUP($C311,Effects,MATCH(W$7, Effects!$A$1:$E$1, 0),0)</f>
        <v>Fine Issued</v>
      </c>
    </row>
    <row r="312" spans="2:23" s="7" customFormat="1" ht="21" x14ac:dyDescent="0.4">
      <c r="B312" s="19">
        <v>305</v>
      </c>
      <c r="C312" s="19" t="s">
        <v>359</v>
      </c>
      <c r="D312" s="20">
        <f>VLOOKUP($C312, Date, MATCH(Source!D$7, Date!$A$1:$F$1, 0), FALSE)</f>
        <v>44281</v>
      </c>
      <c r="E312" s="40">
        <v>44281</v>
      </c>
      <c r="F312" s="22">
        <f>VLOOKUP($C312, Date, MATCH(Source!F$7, Date!$A$1:$F$1, 0), FALSE)</f>
        <v>13.4236111111111</v>
      </c>
      <c r="G312" s="19">
        <f>VLOOKUP(Table3[[#This Row],[Accident ID]],Date!$A$2:$I$2001,MATCH(Table3[[#Headers],[Hour]],Date!$A$1:$I$1,0),0)</f>
        <v>10</v>
      </c>
      <c r="H312" s="44" t="str">
        <f>IF(AND(Table3[[#This Row],[Hour]]&gt;=7, Table3[[#This Row],[Hour]]&lt;=10), "Peak", IF(AND(Table3[[#This Row],[Hour]]&gt;=16, Table3[[#This Row],[Hour]]&lt;=19), "Peak", "Off-Peak"))</f>
        <v>Peak</v>
      </c>
      <c r="I312" s="19" t="str">
        <f>VLOOKUP($C312,location,MATCH(Source!I$7,Location!$A$1:$D$1,0),0)</f>
        <v>Ahmedabad</v>
      </c>
      <c r="J312" s="19" t="str">
        <f>VLOOKUP($C312,location,MATCH(Source!J$7,Location!$A$1:$D$1,0),0)</f>
        <v>Residential Area</v>
      </c>
      <c r="K312" s="19" t="str">
        <f>VLOOKUP($C312,location,MATCH(Source!K$7,Location!$A$1:$D$1,0),0)</f>
        <v>Windy</v>
      </c>
      <c r="L312" s="20" t="str">
        <f>VLOOKUP($C312,vehicle,MATCH(L311,Vehicle!A305:E305,0),0)</f>
        <v>Bike</v>
      </c>
      <c r="M312" s="20" t="str">
        <f>VLOOKUP($C312,vehicle,MATCH(M$7,Vehicle!$A$1:$E$1,0),0)</f>
        <v>Over Speeding</v>
      </c>
      <c r="N312" s="20" t="str">
        <f>VLOOKUP($C312,vehicle,MATCH(N$7,Vehicle!$A$1:$E$1,0),0)</f>
        <v>High</v>
      </c>
      <c r="O312" s="21">
        <f>VLOOKUP($C312,vehicle,MATCH(O$7,Vehicle!$A$1:$E$1,0),0)</f>
        <v>3</v>
      </c>
      <c r="P312" s="21">
        <f>VLOOKUP($C312,driver,MATCH(P$7,Driver!$A$1:$E$1,0),0)</f>
        <v>37</v>
      </c>
      <c r="Q312" s="21" t="str">
        <f>VLOOKUP($C312,driver,MATCH(Q$7,Driver!$A$1:$E$1,0),0)</f>
        <v>Suspended</v>
      </c>
      <c r="R312" s="21">
        <f>VLOOKUP($C312,driver,MATCH(R$7,Driver!$A$1:$E$1,0),0)</f>
        <v>2</v>
      </c>
      <c r="S312" s="21" t="str">
        <f>VLOOKUP($C312,driver,MATCH(S$7,Driver!$A$1:$E$1,0),0)</f>
        <v>Moderate</v>
      </c>
      <c r="T312" s="21">
        <f>VLOOKUP($C312,Effects,MATCH(T$7, Effects!$A$1:$E$1, 0),0)</f>
        <v>17</v>
      </c>
      <c r="U312" s="22" t="str">
        <f>VLOOKUP($C312,Effects,MATCH(U$7, Effects!$A$1:$E$1, 0),0)</f>
        <v>Yes</v>
      </c>
      <c r="V312" s="22" t="str">
        <f>VLOOKUP($C312,Effects,MATCH(V$7, Effects!$A$1:$E$1, 0),0)</f>
        <v>Yes</v>
      </c>
      <c r="W312" s="22" t="str">
        <f>VLOOKUP($C312,Effects,MATCH(W$7, Effects!$A$1:$E$1, 0),0)</f>
        <v>Arrest Made</v>
      </c>
    </row>
    <row r="313" spans="2:23" s="7" customFormat="1" ht="21" x14ac:dyDescent="0.4">
      <c r="B313" s="19">
        <v>306</v>
      </c>
      <c r="C313" s="19" t="s">
        <v>360</v>
      </c>
      <c r="D313" s="20">
        <f>VLOOKUP($C313, Date, MATCH(Source!D$7, Date!$A$1:$F$1, 0), FALSE)</f>
        <v>45550</v>
      </c>
      <c r="E313" s="40">
        <v>45550</v>
      </c>
      <c r="F313" s="22">
        <f>VLOOKUP($C313, Date, MATCH(Source!F$7, Date!$A$1:$F$1, 0), FALSE)</f>
        <v>13.4652777777778</v>
      </c>
      <c r="G313" s="19">
        <f>VLOOKUP(Table3[[#This Row],[Accident ID]],Date!$A$2:$I$2001,MATCH(Table3[[#Headers],[Hour]],Date!$A$1:$I$1,0),0)</f>
        <v>11</v>
      </c>
      <c r="H313" s="44" t="str">
        <f>IF(AND(Table3[[#This Row],[Hour]]&gt;=7, Table3[[#This Row],[Hour]]&lt;=10), "Peak", IF(AND(Table3[[#This Row],[Hour]]&gt;=16, Table3[[#This Row],[Hour]]&lt;=19), "Peak", "Off-Peak"))</f>
        <v>Off-Peak</v>
      </c>
      <c r="I313" s="19" t="str">
        <f>VLOOKUP($C313,location,MATCH(Source!I$7,Location!$A$1:$D$1,0),0)</f>
        <v>Mumbai</v>
      </c>
      <c r="J313" s="19" t="str">
        <f>VLOOKUP($C313,location,MATCH(Source!J$7,Location!$A$1:$D$1,0),0)</f>
        <v>City Road</v>
      </c>
      <c r="K313" s="19" t="str">
        <f>VLOOKUP($C313,location,MATCH(Source!K$7,Location!$A$1:$D$1,0),0)</f>
        <v>Snowy</v>
      </c>
      <c r="L313" s="20" t="str">
        <f>VLOOKUP($C313,vehicle,MATCH(L312,Vehicle!A306:E306,0),0)</f>
        <v>Pedestrian</v>
      </c>
      <c r="M313" s="20" t="str">
        <f>VLOOKUP($C313,vehicle,MATCH(M$7,Vehicle!$A$1:$E$1,0),0)</f>
        <v>Drunk Driving</v>
      </c>
      <c r="N313" s="20" t="str">
        <f>VLOOKUP($C313,vehicle,MATCH(N$7,Vehicle!$A$1:$E$1,0),0)</f>
        <v>Low</v>
      </c>
      <c r="O313" s="21">
        <f>VLOOKUP($C313,vehicle,MATCH(O$7,Vehicle!$A$1:$E$1,0),0)</f>
        <v>5</v>
      </c>
      <c r="P313" s="21">
        <f>VLOOKUP($C313,driver,MATCH(P$7,Driver!$A$1:$E$1,0),0)</f>
        <v>38</v>
      </c>
      <c r="Q313" s="21" t="str">
        <f>VLOOKUP($C313,driver,MATCH(Q$7,Driver!$A$1:$E$1,0),0)</f>
        <v>Suspended</v>
      </c>
      <c r="R313" s="21">
        <f>VLOOKUP($C313,driver,MATCH(R$7,Driver!$A$1:$E$1,0),0)</f>
        <v>1</v>
      </c>
      <c r="S313" s="21" t="str">
        <f>VLOOKUP($C313,driver,MATCH(S$7,Driver!$A$1:$E$1,0),0)</f>
        <v>Minor</v>
      </c>
      <c r="T313" s="21">
        <f>VLOOKUP($C313,Effects,MATCH(T$7, Effects!$A$1:$E$1, 0),0)</f>
        <v>20</v>
      </c>
      <c r="U313" s="22" t="str">
        <f>VLOOKUP($C313,Effects,MATCH(U$7, Effects!$A$1:$E$1, 0),0)</f>
        <v>Yes</v>
      </c>
      <c r="V313" s="22" t="str">
        <f>VLOOKUP($C313,Effects,MATCH(V$7, Effects!$A$1:$E$1, 0),0)</f>
        <v>No</v>
      </c>
      <c r="W313" s="22" t="str">
        <f>VLOOKUP($C313,Effects,MATCH(W$7, Effects!$A$1:$E$1, 0),0)</f>
        <v>Fine Issued</v>
      </c>
    </row>
    <row r="314" spans="2:23" s="7" customFormat="1" ht="21" x14ac:dyDescent="0.4">
      <c r="B314" s="19">
        <v>307</v>
      </c>
      <c r="C314" s="19" t="s">
        <v>361</v>
      </c>
      <c r="D314" s="20">
        <f>VLOOKUP($C314, Date, MATCH(Source!D$7, Date!$A$1:$F$1, 0), FALSE)</f>
        <v>45509</v>
      </c>
      <c r="E314" s="40">
        <v>45509</v>
      </c>
      <c r="F314" s="22">
        <f>VLOOKUP($C314, Date, MATCH(Source!F$7, Date!$A$1:$F$1, 0), FALSE)</f>
        <v>13.5069444444444</v>
      </c>
      <c r="G314" s="19">
        <f>VLOOKUP(Table3[[#This Row],[Accident ID]],Date!$A$2:$I$2001,MATCH(Table3[[#Headers],[Hour]],Date!$A$1:$I$1,0),0)</f>
        <v>12</v>
      </c>
      <c r="H314" s="44" t="str">
        <f>IF(AND(Table3[[#This Row],[Hour]]&gt;=7, Table3[[#This Row],[Hour]]&lt;=10), "Peak", IF(AND(Table3[[#This Row],[Hour]]&gt;=16, Table3[[#This Row],[Hour]]&lt;=19), "Peak", "Off-Peak"))</f>
        <v>Off-Peak</v>
      </c>
      <c r="I314" s="19" t="str">
        <f>VLOOKUP($C314,location,MATCH(Source!I$7,Location!$A$1:$D$1,0),0)</f>
        <v>Ahmedabad</v>
      </c>
      <c r="J314" s="19" t="str">
        <f>VLOOKUP($C314,location,MATCH(Source!J$7,Location!$A$1:$D$1,0),0)</f>
        <v>City Road</v>
      </c>
      <c r="K314" s="19" t="str">
        <f>VLOOKUP($C314,location,MATCH(Source!K$7,Location!$A$1:$D$1,0),0)</f>
        <v>Snowy</v>
      </c>
      <c r="L314" s="20" t="str">
        <f>VLOOKUP($C314,vehicle,MATCH(L313,Vehicle!A307:E307,0),0)</f>
        <v>Truck</v>
      </c>
      <c r="M314" s="20" t="str">
        <f>VLOOKUP($C314,vehicle,MATCH(M$7,Vehicle!$A$1:$E$1,0),0)</f>
        <v>Over Speeding</v>
      </c>
      <c r="N314" s="20" t="str">
        <f>VLOOKUP($C314,vehicle,MATCH(N$7,Vehicle!$A$1:$E$1,0),0)</f>
        <v>High</v>
      </c>
      <c r="O314" s="21">
        <f>VLOOKUP($C314,vehicle,MATCH(O$7,Vehicle!$A$1:$E$1,0),0)</f>
        <v>5</v>
      </c>
      <c r="P314" s="21">
        <f>VLOOKUP($C314,driver,MATCH(P$7,Driver!$A$1:$E$1,0),0)</f>
        <v>39</v>
      </c>
      <c r="Q314" s="21" t="str">
        <f>VLOOKUP($C314,driver,MATCH(Q$7,Driver!$A$1:$E$1,0),0)</f>
        <v>Suspended</v>
      </c>
      <c r="R314" s="21">
        <f>VLOOKUP($C314,driver,MATCH(R$7,Driver!$A$1:$E$1,0),0)</f>
        <v>10</v>
      </c>
      <c r="S314" s="21" t="str">
        <f>VLOOKUP($C314,driver,MATCH(S$7,Driver!$A$1:$E$1,0),0)</f>
        <v>Fatal</v>
      </c>
      <c r="T314" s="21">
        <f>VLOOKUP($C314,Effects,MATCH(T$7, Effects!$A$1:$E$1, 0),0)</f>
        <v>16</v>
      </c>
      <c r="U314" s="22" t="str">
        <f>VLOOKUP($C314,Effects,MATCH(U$7, Effects!$A$1:$E$1, 0),0)</f>
        <v>No</v>
      </c>
      <c r="V314" s="22" t="str">
        <f>VLOOKUP($C314,Effects,MATCH(V$7, Effects!$A$1:$E$1, 0),0)</f>
        <v>Yes</v>
      </c>
      <c r="W314" s="22" t="str">
        <f>VLOOKUP($C314,Effects,MATCH(W$7, Effects!$A$1:$E$1, 0),0)</f>
        <v>Arrest Made</v>
      </c>
    </row>
    <row r="315" spans="2:23" s="7" customFormat="1" ht="21" x14ac:dyDescent="0.4">
      <c r="B315" s="19">
        <v>308</v>
      </c>
      <c r="C315" s="19" t="s">
        <v>362</v>
      </c>
      <c r="D315" s="20">
        <f>VLOOKUP($C315, Date, MATCH(Source!D$7, Date!$A$1:$F$1, 0), FALSE)</f>
        <v>44964</v>
      </c>
      <c r="E315" s="40">
        <v>44964</v>
      </c>
      <c r="F315" s="22">
        <f>VLOOKUP($C315, Date, MATCH(Source!F$7, Date!$A$1:$F$1, 0), FALSE)</f>
        <v>13.5486111111111</v>
      </c>
      <c r="G315" s="19">
        <f>VLOOKUP(Table3[[#This Row],[Accident ID]],Date!$A$2:$I$2001,MATCH(Table3[[#Headers],[Hour]],Date!$A$1:$I$1,0),0)</f>
        <v>13</v>
      </c>
      <c r="H315" s="44" t="str">
        <f>IF(AND(Table3[[#This Row],[Hour]]&gt;=7, Table3[[#This Row],[Hour]]&lt;=10), "Peak", IF(AND(Table3[[#This Row],[Hour]]&gt;=16, Table3[[#This Row],[Hour]]&lt;=19), "Peak", "Off-Peak"))</f>
        <v>Off-Peak</v>
      </c>
      <c r="I315" s="19" t="str">
        <f>VLOOKUP($C315,location,MATCH(Source!I$7,Location!$A$1:$D$1,0),0)</f>
        <v>Hyderabad</v>
      </c>
      <c r="J315" s="19" t="str">
        <f>VLOOKUP($C315,location,MATCH(Source!J$7,Location!$A$1:$D$1,0),0)</f>
        <v>Highway</v>
      </c>
      <c r="K315" s="19" t="str">
        <f>VLOOKUP($C315,location,MATCH(Source!K$7,Location!$A$1:$D$1,0),0)</f>
        <v>Windy</v>
      </c>
      <c r="L315" s="20" t="str">
        <f>VLOOKUP($C315,vehicle,MATCH(L314,Vehicle!A308:E308,0),0)</f>
        <v>Bicycle</v>
      </c>
      <c r="M315" s="20" t="str">
        <f>VLOOKUP($C315,vehicle,MATCH(M$7,Vehicle!$A$1:$E$1,0),0)</f>
        <v>Brake Failure</v>
      </c>
      <c r="N315" s="20" t="str">
        <f>VLOOKUP($C315,vehicle,MATCH(N$7,Vehicle!$A$1:$E$1,0),0)</f>
        <v>Medium</v>
      </c>
      <c r="O315" s="21">
        <f>VLOOKUP($C315,vehicle,MATCH(O$7,Vehicle!$A$1:$E$1,0),0)</f>
        <v>5</v>
      </c>
      <c r="P315" s="21">
        <f>VLOOKUP($C315,driver,MATCH(P$7,Driver!$A$1:$E$1,0),0)</f>
        <v>68</v>
      </c>
      <c r="Q315" s="21" t="str">
        <f>VLOOKUP($C315,driver,MATCH(Q$7,Driver!$A$1:$E$1,0),0)</f>
        <v>Expired</v>
      </c>
      <c r="R315" s="21">
        <f>VLOOKUP($C315,driver,MATCH(R$7,Driver!$A$1:$E$1,0),0)</f>
        <v>8</v>
      </c>
      <c r="S315" s="21" t="str">
        <f>VLOOKUP($C315,driver,MATCH(S$7,Driver!$A$1:$E$1,0),0)</f>
        <v>Severe</v>
      </c>
      <c r="T315" s="21">
        <f>VLOOKUP($C315,Effects,MATCH(T$7, Effects!$A$1:$E$1, 0),0)</f>
        <v>54</v>
      </c>
      <c r="U315" s="22" t="str">
        <f>VLOOKUP($C315,Effects,MATCH(U$7, Effects!$A$1:$E$1, 0),0)</f>
        <v>No</v>
      </c>
      <c r="V315" s="22" t="str">
        <f>VLOOKUP($C315,Effects,MATCH(V$7, Effects!$A$1:$E$1, 0),0)</f>
        <v>No</v>
      </c>
      <c r="W315" s="22" t="str">
        <f>VLOOKUP($C315,Effects,MATCH(W$7, Effects!$A$1:$E$1, 0),0)</f>
        <v>Fine Issued</v>
      </c>
    </row>
    <row r="316" spans="2:23" s="7" customFormat="1" ht="21" x14ac:dyDescent="0.4">
      <c r="B316" s="19">
        <v>309</v>
      </c>
      <c r="C316" s="19" t="s">
        <v>363</v>
      </c>
      <c r="D316" s="20">
        <f>VLOOKUP($C316, Date, MATCH(Source!D$7, Date!$A$1:$F$1, 0), FALSE)</f>
        <v>44976</v>
      </c>
      <c r="E316" s="40">
        <v>44976</v>
      </c>
      <c r="F316" s="22">
        <f>VLOOKUP($C316, Date, MATCH(Source!F$7, Date!$A$1:$F$1, 0), FALSE)</f>
        <v>13.5902777777778</v>
      </c>
      <c r="G316" s="19">
        <f>VLOOKUP(Table3[[#This Row],[Accident ID]],Date!$A$2:$I$2001,MATCH(Table3[[#Headers],[Hour]],Date!$A$1:$I$1,0),0)</f>
        <v>14</v>
      </c>
      <c r="H316" s="44" t="str">
        <f>IF(AND(Table3[[#This Row],[Hour]]&gt;=7, Table3[[#This Row],[Hour]]&lt;=10), "Peak", IF(AND(Table3[[#This Row],[Hour]]&gt;=16, Table3[[#This Row],[Hour]]&lt;=19), "Peak", "Off-Peak"))</f>
        <v>Off-Peak</v>
      </c>
      <c r="I316" s="19" t="str">
        <f>VLOOKUP($C316,location,MATCH(Source!I$7,Location!$A$1:$D$1,0),0)</f>
        <v>Delhi</v>
      </c>
      <c r="J316" s="19" t="str">
        <f>VLOOKUP($C316,location,MATCH(Source!J$7,Location!$A$1:$D$1,0),0)</f>
        <v>Residential Area</v>
      </c>
      <c r="K316" s="19" t="str">
        <f>VLOOKUP($C316,location,MATCH(Source!K$7,Location!$A$1:$D$1,0),0)</f>
        <v>Snowy</v>
      </c>
      <c r="L316" s="20" t="str">
        <f>VLOOKUP($C316,vehicle,MATCH(L315,Vehicle!A309:E309,0),0)</f>
        <v>Truck</v>
      </c>
      <c r="M316" s="20" t="str">
        <f>VLOOKUP($C316,vehicle,MATCH(M$7,Vehicle!$A$1:$E$1,0),0)</f>
        <v>Signal Violation</v>
      </c>
      <c r="N316" s="20" t="str">
        <f>VLOOKUP($C316,vehicle,MATCH(N$7,Vehicle!$A$1:$E$1,0),0)</f>
        <v>Medium</v>
      </c>
      <c r="O316" s="21">
        <f>VLOOKUP($C316,vehicle,MATCH(O$7,Vehicle!$A$1:$E$1,0),0)</f>
        <v>2</v>
      </c>
      <c r="P316" s="21">
        <f>VLOOKUP($C316,driver,MATCH(P$7,Driver!$A$1:$E$1,0),0)</f>
        <v>62</v>
      </c>
      <c r="Q316" s="21" t="str">
        <f>VLOOKUP($C316,driver,MATCH(Q$7,Driver!$A$1:$E$1,0),0)</f>
        <v>Expired</v>
      </c>
      <c r="R316" s="21">
        <f>VLOOKUP($C316,driver,MATCH(R$7,Driver!$A$1:$E$1,0),0)</f>
        <v>3</v>
      </c>
      <c r="S316" s="21" t="str">
        <f>VLOOKUP($C316,driver,MATCH(S$7,Driver!$A$1:$E$1,0),0)</f>
        <v>Moderate</v>
      </c>
      <c r="T316" s="21">
        <f>VLOOKUP($C316,Effects,MATCH(T$7, Effects!$A$1:$E$1, 0),0)</f>
        <v>34</v>
      </c>
      <c r="U316" s="22" t="str">
        <f>VLOOKUP($C316,Effects,MATCH(U$7, Effects!$A$1:$E$1, 0),0)</f>
        <v>Yes</v>
      </c>
      <c r="V316" s="22" t="str">
        <f>VLOOKUP($C316,Effects,MATCH(V$7, Effects!$A$1:$E$1, 0),0)</f>
        <v>Yes</v>
      </c>
      <c r="W316" s="22" t="str">
        <f>VLOOKUP($C316,Effects,MATCH(W$7, Effects!$A$1:$E$1, 0),0)</f>
        <v>License Suspended</v>
      </c>
    </row>
    <row r="317" spans="2:23" s="7" customFormat="1" ht="21" x14ac:dyDescent="0.4">
      <c r="B317" s="19">
        <v>310</v>
      </c>
      <c r="C317" s="19" t="s">
        <v>364</v>
      </c>
      <c r="D317" s="20">
        <f>VLOOKUP($C317, Date, MATCH(Source!D$7, Date!$A$1:$F$1, 0), FALSE)</f>
        <v>44691</v>
      </c>
      <c r="E317" s="40">
        <v>44691</v>
      </c>
      <c r="F317" s="22">
        <f>VLOOKUP($C317, Date, MATCH(Source!F$7, Date!$A$1:$F$1, 0), FALSE)</f>
        <v>13.6319444444444</v>
      </c>
      <c r="G317" s="19">
        <f>VLOOKUP(Table3[[#This Row],[Accident ID]],Date!$A$2:$I$2001,MATCH(Table3[[#Headers],[Hour]],Date!$A$1:$I$1,0),0)</f>
        <v>15</v>
      </c>
      <c r="H317" s="44" t="str">
        <f>IF(AND(Table3[[#This Row],[Hour]]&gt;=7, Table3[[#This Row],[Hour]]&lt;=10), "Peak", IF(AND(Table3[[#This Row],[Hour]]&gt;=16, Table3[[#This Row],[Hour]]&lt;=19), "Peak", "Off-Peak"))</f>
        <v>Off-Peak</v>
      </c>
      <c r="I317" s="19" t="str">
        <f>VLOOKUP($C317,location,MATCH(Source!I$7,Location!$A$1:$D$1,0),0)</f>
        <v>Mumbai</v>
      </c>
      <c r="J317" s="19" t="str">
        <f>VLOOKUP($C317,location,MATCH(Source!J$7,Location!$A$1:$D$1,0),0)</f>
        <v>Residential Area</v>
      </c>
      <c r="K317" s="19" t="str">
        <f>VLOOKUP($C317,location,MATCH(Source!K$7,Location!$A$1:$D$1,0),0)</f>
        <v>Windy</v>
      </c>
      <c r="L317" s="20" t="str">
        <f>VLOOKUP($C317,vehicle,MATCH(L316,Vehicle!A310:E310,0),0)</f>
        <v>Car</v>
      </c>
      <c r="M317" s="20" t="str">
        <f>VLOOKUP($C317,vehicle,MATCH(M$7,Vehicle!$A$1:$E$1,0),0)</f>
        <v>Brake Failure</v>
      </c>
      <c r="N317" s="20" t="str">
        <f>VLOOKUP($C317,vehicle,MATCH(N$7,Vehicle!$A$1:$E$1,0),0)</f>
        <v>Severe</v>
      </c>
      <c r="O317" s="21">
        <f>VLOOKUP($C317,vehicle,MATCH(O$7,Vehicle!$A$1:$E$1,0),0)</f>
        <v>5</v>
      </c>
      <c r="P317" s="21">
        <f>VLOOKUP($C317,driver,MATCH(P$7,Driver!$A$1:$E$1,0),0)</f>
        <v>47</v>
      </c>
      <c r="Q317" s="21" t="str">
        <f>VLOOKUP($C317,driver,MATCH(Q$7,Driver!$A$1:$E$1,0),0)</f>
        <v>Valid</v>
      </c>
      <c r="R317" s="21">
        <f>VLOOKUP($C317,driver,MATCH(R$7,Driver!$A$1:$E$1,0),0)</f>
        <v>8</v>
      </c>
      <c r="S317" s="21" t="str">
        <f>VLOOKUP($C317,driver,MATCH(S$7,Driver!$A$1:$E$1,0),0)</f>
        <v>Moderate</v>
      </c>
      <c r="T317" s="21">
        <f>VLOOKUP($C317,Effects,MATCH(T$7, Effects!$A$1:$E$1, 0),0)</f>
        <v>52</v>
      </c>
      <c r="U317" s="22" t="str">
        <f>VLOOKUP($C317,Effects,MATCH(U$7, Effects!$A$1:$E$1, 0),0)</f>
        <v>No</v>
      </c>
      <c r="V317" s="22" t="str">
        <f>VLOOKUP($C317,Effects,MATCH(V$7, Effects!$A$1:$E$1, 0),0)</f>
        <v>No</v>
      </c>
      <c r="W317" s="22" t="str">
        <f>VLOOKUP($C317,Effects,MATCH(W$7, Effects!$A$1:$E$1, 0),0)</f>
        <v>Arrest Made</v>
      </c>
    </row>
    <row r="318" spans="2:23" s="7" customFormat="1" ht="21" x14ac:dyDescent="0.4">
      <c r="B318" s="19">
        <v>311</v>
      </c>
      <c r="C318" s="19" t="s">
        <v>365</v>
      </c>
      <c r="D318" s="20">
        <f>VLOOKUP($C318, Date, MATCH(Source!D$7, Date!$A$1:$F$1, 0), FALSE)</f>
        <v>44938</v>
      </c>
      <c r="E318" s="40">
        <v>44938</v>
      </c>
      <c r="F318" s="22">
        <f>VLOOKUP($C318, Date, MATCH(Source!F$7, Date!$A$1:$F$1, 0), FALSE)</f>
        <v>13.6736111111111</v>
      </c>
      <c r="G318" s="19">
        <f>VLOOKUP(Table3[[#This Row],[Accident ID]],Date!$A$2:$I$2001,MATCH(Table3[[#Headers],[Hour]],Date!$A$1:$I$1,0),0)</f>
        <v>16</v>
      </c>
      <c r="H318" s="44" t="str">
        <f>IF(AND(Table3[[#This Row],[Hour]]&gt;=7, Table3[[#This Row],[Hour]]&lt;=10), "Peak", IF(AND(Table3[[#This Row],[Hour]]&gt;=16, Table3[[#This Row],[Hour]]&lt;=19), "Peak", "Off-Peak"))</f>
        <v>Peak</v>
      </c>
      <c r="I318" s="19" t="str">
        <f>VLOOKUP($C318,location,MATCH(Source!I$7,Location!$A$1:$D$1,0),0)</f>
        <v>Kolkata</v>
      </c>
      <c r="J318" s="19" t="str">
        <f>VLOOKUP($C318,location,MATCH(Source!J$7,Location!$A$1:$D$1,0),0)</f>
        <v>Rural Road</v>
      </c>
      <c r="K318" s="19" t="str">
        <f>VLOOKUP($C318,location,MATCH(Source!K$7,Location!$A$1:$D$1,0),0)</f>
        <v>Snowy</v>
      </c>
      <c r="L318" s="20" t="str">
        <f>VLOOKUP($C318,vehicle,MATCH(L317,Vehicle!A311:E311,0),0)</f>
        <v>Auto</v>
      </c>
      <c r="M318" s="20" t="str">
        <f>VLOOKUP($C318,vehicle,MATCH(M$7,Vehicle!$A$1:$E$1,0),0)</f>
        <v>Over Speeding</v>
      </c>
      <c r="N318" s="20" t="str">
        <f>VLOOKUP($C318,vehicle,MATCH(N$7,Vehicle!$A$1:$E$1,0),0)</f>
        <v>High</v>
      </c>
      <c r="O318" s="21">
        <f>VLOOKUP($C318,vehicle,MATCH(O$7,Vehicle!$A$1:$E$1,0),0)</f>
        <v>3</v>
      </c>
      <c r="P318" s="21">
        <f>VLOOKUP($C318,driver,MATCH(P$7,Driver!$A$1:$E$1,0),0)</f>
        <v>18</v>
      </c>
      <c r="Q318" s="21" t="str">
        <f>VLOOKUP($C318,driver,MATCH(Q$7,Driver!$A$1:$E$1,0),0)</f>
        <v>Suspended</v>
      </c>
      <c r="R318" s="21">
        <f>VLOOKUP($C318,driver,MATCH(R$7,Driver!$A$1:$E$1,0),0)</f>
        <v>2</v>
      </c>
      <c r="S318" s="21" t="str">
        <f>VLOOKUP($C318,driver,MATCH(S$7,Driver!$A$1:$E$1,0),0)</f>
        <v>Moderate</v>
      </c>
      <c r="T318" s="21">
        <f>VLOOKUP($C318,Effects,MATCH(T$7, Effects!$A$1:$E$1, 0),0)</f>
        <v>60</v>
      </c>
      <c r="U318" s="22" t="str">
        <f>VLOOKUP($C318,Effects,MATCH(U$7, Effects!$A$1:$E$1, 0),0)</f>
        <v>Yes</v>
      </c>
      <c r="V318" s="22" t="str">
        <f>VLOOKUP($C318,Effects,MATCH(V$7, Effects!$A$1:$E$1, 0),0)</f>
        <v>No</v>
      </c>
      <c r="W318" s="22" t="str">
        <f>VLOOKUP($C318,Effects,MATCH(W$7, Effects!$A$1:$E$1, 0),0)</f>
        <v>License Suspended</v>
      </c>
    </row>
    <row r="319" spans="2:23" s="7" customFormat="1" ht="21" x14ac:dyDescent="0.4">
      <c r="B319" s="19">
        <v>312</v>
      </c>
      <c r="C319" s="19" t="s">
        <v>366</v>
      </c>
      <c r="D319" s="20">
        <f>VLOOKUP($C319, Date, MATCH(Source!D$7, Date!$A$1:$F$1, 0), FALSE)</f>
        <v>44280</v>
      </c>
      <c r="E319" s="40">
        <v>44280</v>
      </c>
      <c r="F319" s="22">
        <f>VLOOKUP($C319, Date, MATCH(Source!F$7, Date!$A$1:$F$1, 0), FALSE)</f>
        <v>13.7152777777778</v>
      </c>
      <c r="G319" s="19">
        <f>VLOOKUP(Table3[[#This Row],[Accident ID]],Date!$A$2:$I$2001,MATCH(Table3[[#Headers],[Hour]],Date!$A$1:$I$1,0),0)</f>
        <v>17</v>
      </c>
      <c r="H319" s="44" t="str">
        <f>IF(AND(Table3[[#This Row],[Hour]]&gt;=7, Table3[[#This Row],[Hour]]&lt;=10), "Peak", IF(AND(Table3[[#This Row],[Hour]]&gt;=16, Table3[[#This Row],[Hour]]&lt;=19), "Peak", "Off-Peak"))</f>
        <v>Peak</v>
      </c>
      <c r="I319" s="19" t="str">
        <f>VLOOKUP($C319,location,MATCH(Source!I$7,Location!$A$1:$D$1,0),0)</f>
        <v>Ahmedabad</v>
      </c>
      <c r="J319" s="19" t="str">
        <f>VLOOKUP($C319,location,MATCH(Source!J$7,Location!$A$1:$D$1,0),0)</f>
        <v>Residential Area</v>
      </c>
      <c r="K319" s="19" t="str">
        <f>VLOOKUP($C319,location,MATCH(Source!K$7,Location!$A$1:$D$1,0),0)</f>
        <v>Foggy</v>
      </c>
      <c r="L319" s="20" t="str">
        <f>VLOOKUP($C319,vehicle,MATCH(L318,Vehicle!A312:E312,0),0)</f>
        <v>Car</v>
      </c>
      <c r="M319" s="20" t="str">
        <f>VLOOKUP($C319,vehicle,MATCH(M$7,Vehicle!$A$1:$E$1,0),0)</f>
        <v>Signal Violation</v>
      </c>
      <c r="N319" s="20" t="str">
        <f>VLOOKUP($C319,vehicle,MATCH(N$7,Vehicle!$A$1:$E$1,0),0)</f>
        <v>Medium</v>
      </c>
      <c r="O319" s="21">
        <f>VLOOKUP($C319,vehicle,MATCH(O$7,Vehicle!$A$1:$E$1,0),0)</f>
        <v>2</v>
      </c>
      <c r="P319" s="21">
        <f>VLOOKUP($C319,driver,MATCH(P$7,Driver!$A$1:$E$1,0),0)</f>
        <v>61</v>
      </c>
      <c r="Q319" s="21" t="str">
        <f>VLOOKUP($C319,driver,MATCH(Q$7,Driver!$A$1:$E$1,0),0)</f>
        <v>Suspended</v>
      </c>
      <c r="R319" s="21">
        <f>VLOOKUP($C319,driver,MATCH(R$7,Driver!$A$1:$E$1,0),0)</f>
        <v>10</v>
      </c>
      <c r="S319" s="21" t="str">
        <f>VLOOKUP($C319,driver,MATCH(S$7,Driver!$A$1:$E$1,0),0)</f>
        <v>Moderate</v>
      </c>
      <c r="T319" s="21">
        <f>VLOOKUP($C319,Effects,MATCH(T$7, Effects!$A$1:$E$1, 0),0)</f>
        <v>28</v>
      </c>
      <c r="U319" s="22" t="str">
        <f>VLOOKUP($C319,Effects,MATCH(U$7, Effects!$A$1:$E$1, 0),0)</f>
        <v>No</v>
      </c>
      <c r="V319" s="22" t="str">
        <f>VLOOKUP($C319,Effects,MATCH(V$7, Effects!$A$1:$E$1, 0),0)</f>
        <v>Yes</v>
      </c>
      <c r="W319" s="22" t="str">
        <f>VLOOKUP($C319,Effects,MATCH(W$7, Effects!$A$1:$E$1, 0),0)</f>
        <v>Arrest Made</v>
      </c>
    </row>
    <row r="320" spans="2:23" s="7" customFormat="1" ht="21" x14ac:dyDescent="0.4">
      <c r="B320" s="19">
        <v>313</v>
      </c>
      <c r="C320" s="19" t="s">
        <v>367</v>
      </c>
      <c r="D320" s="20">
        <f>VLOOKUP($C320, Date, MATCH(Source!D$7, Date!$A$1:$F$1, 0), FALSE)</f>
        <v>44463</v>
      </c>
      <c r="E320" s="40">
        <v>44463</v>
      </c>
      <c r="F320" s="22">
        <f>VLOOKUP($C320, Date, MATCH(Source!F$7, Date!$A$1:$F$1, 0), FALSE)</f>
        <v>13.7569444444444</v>
      </c>
      <c r="G320" s="19">
        <f>VLOOKUP(Table3[[#This Row],[Accident ID]],Date!$A$2:$I$2001,MATCH(Table3[[#Headers],[Hour]],Date!$A$1:$I$1,0),0)</f>
        <v>18</v>
      </c>
      <c r="H320" s="44" t="str">
        <f>IF(AND(Table3[[#This Row],[Hour]]&gt;=7, Table3[[#This Row],[Hour]]&lt;=10), "Peak", IF(AND(Table3[[#This Row],[Hour]]&gt;=16, Table3[[#This Row],[Hour]]&lt;=19), "Peak", "Off-Peak"))</f>
        <v>Peak</v>
      </c>
      <c r="I320" s="19" t="str">
        <f>VLOOKUP($C320,location,MATCH(Source!I$7,Location!$A$1:$D$1,0),0)</f>
        <v>Bangalore</v>
      </c>
      <c r="J320" s="19" t="str">
        <f>VLOOKUP($C320,location,MATCH(Source!J$7,Location!$A$1:$D$1,0),0)</f>
        <v>City Road</v>
      </c>
      <c r="K320" s="19" t="str">
        <f>VLOOKUP($C320,location,MATCH(Source!K$7,Location!$A$1:$D$1,0),0)</f>
        <v>Windy</v>
      </c>
      <c r="L320" s="20" t="str">
        <f>VLOOKUP($C320,vehicle,MATCH(L319,Vehicle!A313:E313,0),0)</f>
        <v>Bicycle</v>
      </c>
      <c r="M320" s="20" t="str">
        <f>VLOOKUP($C320,vehicle,MATCH(M$7,Vehicle!$A$1:$E$1,0),0)</f>
        <v>Brake Failure</v>
      </c>
      <c r="N320" s="20" t="str">
        <f>VLOOKUP($C320,vehicle,MATCH(N$7,Vehicle!$A$1:$E$1,0),0)</f>
        <v>Medium</v>
      </c>
      <c r="O320" s="21">
        <f>VLOOKUP($C320,vehicle,MATCH(O$7,Vehicle!$A$1:$E$1,0),0)</f>
        <v>1</v>
      </c>
      <c r="P320" s="21">
        <f>VLOOKUP($C320,driver,MATCH(P$7,Driver!$A$1:$E$1,0),0)</f>
        <v>55</v>
      </c>
      <c r="Q320" s="21" t="str">
        <f>VLOOKUP($C320,driver,MATCH(Q$7,Driver!$A$1:$E$1,0),0)</f>
        <v>Suspended</v>
      </c>
      <c r="R320" s="21">
        <f>VLOOKUP($C320,driver,MATCH(R$7,Driver!$A$1:$E$1,0),0)</f>
        <v>3</v>
      </c>
      <c r="S320" s="21" t="str">
        <f>VLOOKUP($C320,driver,MATCH(S$7,Driver!$A$1:$E$1,0),0)</f>
        <v>Minor</v>
      </c>
      <c r="T320" s="21">
        <f>VLOOKUP($C320,Effects,MATCH(T$7, Effects!$A$1:$E$1, 0),0)</f>
        <v>50</v>
      </c>
      <c r="U320" s="22" t="str">
        <f>VLOOKUP($C320,Effects,MATCH(U$7, Effects!$A$1:$E$1, 0),0)</f>
        <v>No</v>
      </c>
      <c r="V320" s="22" t="str">
        <f>VLOOKUP($C320,Effects,MATCH(V$7, Effects!$A$1:$E$1, 0),0)</f>
        <v>No</v>
      </c>
      <c r="W320" s="22" t="str">
        <f>VLOOKUP($C320,Effects,MATCH(W$7, Effects!$A$1:$E$1, 0),0)</f>
        <v>None</v>
      </c>
    </row>
    <row r="321" spans="2:23" s="7" customFormat="1" ht="21" x14ac:dyDescent="0.4">
      <c r="B321" s="19">
        <v>314</v>
      </c>
      <c r="C321" s="19" t="s">
        <v>368</v>
      </c>
      <c r="D321" s="20">
        <f>VLOOKUP($C321, Date, MATCH(Source!D$7, Date!$A$1:$F$1, 0), FALSE)</f>
        <v>44858</v>
      </c>
      <c r="E321" s="40">
        <v>44858</v>
      </c>
      <c r="F321" s="22">
        <f>VLOOKUP($C321, Date, MATCH(Source!F$7, Date!$A$1:$F$1, 0), FALSE)</f>
        <v>13.7986111111111</v>
      </c>
      <c r="G321" s="19">
        <f>VLOOKUP(Table3[[#This Row],[Accident ID]],Date!$A$2:$I$2001,MATCH(Table3[[#Headers],[Hour]],Date!$A$1:$I$1,0),0)</f>
        <v>19</v>
      </c>
      <c r="H321" s="44" t="str">
        <f>IF(AND(Table3[[#This Row],[Hour]]&gt;=7, Table3[[#This Row],[Hour]]&lt;=10), "Peak", IF(AND(Table3[[#This Row],[Hour]]&gt;=16, Table3[[#This Row],[Hour]]&lt;=19), "Peak", "Off-Peak"))</f>
        <v>Peak</v>
      </c>
      <c r="I321" s="19" t="str">
        <f>VLOOKUP($C321,location,MATCH(Source!I$7,Location!$A$1:$D$1,0),0)</f>
        <v>Ahmedabad</v>
      </c>
      <c r="J321" s="19" t="str">
        <f>VLOOKUP($C321,location,MATCH(Source!J$7,Location!$A$1:$D$1,0),0)</f>
        <v>Rural Road</v>
      </c>
      <c r="K321" s="19" t="str">
        <f>VLOOKUP($C321,location,MATCH(Source!K$7,Location!$A$1:$D$1,0),0)</f>
        <v>Windy</v>
      </c>
      <c r="L321" s="20" t="str">
        <f>VLOOKUP($C321,vehicle,MATCH(L320,Vehicle!A314:E314,0),0)</f>
        <v>Bus</v>
      </c>
      <c r="M321" s="20" t="str">
        <f>VLOOKUP($C321,vehicle,MATCH(M$7,Vehicle!$A$1:$E$1,0),0)</f>
        <v>Pedestrian Crossing</v>
      </c>
      <c r="N321" s="20" t="str">
        <f>VLOOKUP($C321,vehicle,MATCH(N$7,Vehicle!$A$1:$E$1,0),0)</f>
        <v>High</v>
      </c>
      <c r="O321" s="21">
        <f>VLOOKUP($C321,vehicle,MATCH(O$7,Vehicle!$A$1:$E$1,0),0)</f>
        <v>2</v>
      </c>
      <c r="P321" s="21">
        <f>VLOOKUP($C321,driver,MATCH(P$7,Driver!$A$1:$E$1,0),0)</f>
        <v>59</v>
      </c>
      <c r="Q321" s="21" t="str">
        <f>VLOOKUP($C321,driver,MATCH(Q$7,Driver!$A$1:$E$1,0),0)</f>
        <v>Suspended</v>
      </c>
      <c r="R321" s="21">
        <f>VLOOKUP($C321,driver,MATCH(R$7,Driver!$A$1:$E$1,0),0)</f>
        <v>4</v>
      </c>
      <c r="S321" s="21" t="str">
        <f>VLOOKUP($C321,driver,MATCH(S$7,Driver!$A$1:$E$1,0),0)</f>
        <v>Minor</v>
      </c>
      <c r="T321" s="21">
        <f>VLOOKUP($C321,Effects,MATCH(T$7, Effects!$A$1:$E$1, 0),0)</f>
        <v>16</v>
      </c>
      <c r="U321" s="22" t="str">
        <f>VLOOKUP($C321,Effects,MATCH(U$7, Effects!$A$1:$E$1, 0),0)</f>
        <v>No</v>
      </c>
      <c r="V321" s="22" t="str">
        <f>VLOOKUP($C321,Effects,MATCH(V$7, Effects!$A$1:$E$1, 0),0)</f>
        <v>Yes</v>
      </c>
      <c r="W321" s="22" t="str">
        <f>VLOOKUP($C321,Effects,MATCH(W$7, Effects!$A$1:$E$1, 0),0)</f>
        <v>License Suspended</v>
      </c>
    </row>
    <row r="322" spans="2:23" s="7" customFormat="1" ht="21" x14ac:dyDescent="0.4">
      <c r="B322" s="19">
        <v>315</v>
      </c>
      <c r="C322" s="19" t="s">
        <v>369</v>
      </c>
      <c r="D322" s="20">
        <f>VLOOKUP($C322, Date, MATCH(Source!D$7, Date!$A$1:$F$1, 0), FALSE)</f>
        <v>44911</v>
      </c>
      <c r="E322" s="40">
        <v>44911</v>
      </c>
      <c r="F322" s="22">
        <f>VLOOKUP($C322, Date, MATCH(Source!F$7, Date!$A$1:$F$1, 0), FALSE)</f>
        <v>13.8402777777778</v>
      </c>
      <c r="G322" s="19">
        <f>VLOOKUP(Table3[[#This Row],[Accident ID]],Date!$A$2:$I$2001,MATCH(Table3[[#Headers],[Hour]],Date!$A$1:$I$1,0),0)</f>
        <v>20</v>
      </c>
      <c r="H322" s="44" t="str">
        <f>IF(AND(Table3[[#This Row],[Hour]]&gt;=7, Table3[[#This Row],[Hour]]&lt;=10), "Peak", IF(AND(Table3[[#This Row],[Hour]]&gt;=16, Table3[[#This Row],[Hour]]&lt;=19), "Peak", "Off-Peak"))</f>
        <v>Off-Peak</v>
      </c>
      <c r="I322" s="19" t="str">
        <f>VLOOKUP($C322,location,MATCH(Source!I$7,Location!$A$1:$D$1,0),0)</f>
        <v>Chennai</v>
      </c>
      <c r="J322" s="19" t="str">
        <f>VLOOKUP($C322,location,MATCH(Source!J$7,Location!$A$1:$D$1,0),0)</f>
        <v>Highway</v>
      </c>
      <c r="K322" s="19" t="str">
        <f>VLOOKUP($C322,location,MATCH(Source!K$7,Location!$A$1:$D$1,0),0)</f>
        <v>Windy</v>
      </c>
      <c r="L322" s="20" t="str">
        <f>VLOOKUP($C322,vehicle,MATCH(L321,Vehicle!A315:E315,0),0)</f>
        <v>Auto</v>
      </c>
      <c r="M322" s="20" t="str">
        <f>VLOOKUP($C322,vehicle,MATCH(M$7,Vehicle!$A$1:$E$1,0),0)</f>
        <v>Drunk Driving</v>
      </c>
      <c r="N322" s="20" t="str">
        <f>VLOOKUP($C322,vehicle,MATCH(N$7,Vehicle!$A$1:$E$1,0),0)</f>
        <v>Low</v>
      </c>
      <c r="O322" s="21">
        <f>VLOOKUP($C322,vehicle,MATCH(O$7,Vehicle!$A$1:$E$1,0),0)</f>
        <v>3</v>
      </c>
      <c r="P322" s="21">
        <f>VLOOKUP($C322,driver,MATCH(P$7,Driver!$A$1:$E$1,0),0)</f>
        <v>23</v>
      </c>
      <c r="Q322" s="21" t="str">
        <f>VLOOKUP($C322,driver,MATCH(Q$7,Driver!$A$1:$E$1,0),0)</f>
        <v>Expired</v>
      </c>
      <c r="R322" s="21">
        <f>VLOOKUP($C322,driver,MATCH(R$7,Driver!$A$1:$E$1,0),0)</f>
        <v>1</v>
      </c>
      <c r="S322" s="21" t="str">
        <f>VLOOKUP($C322,driver,MATCH(S$7,Driver!$A$1:$E$1,0),0)</f>
        <v>Fatal</v>
      </c>
      <c r="T322" s="21">
        <f>VLOOKUP($C322,Effects,MATCH(T$7, Effects!$A$1:$E$1, 0),0)</f>
        <v>38</v>
      </c>
      <c r="U322" s="22" t="str">
        <f>VLOOKUP($C322,Effects,MATCH(U$7, Effects!$A$1:$E$1, 0),0)</f>
        <v>No</v>
      </c>
      <c r="V322" s="22" t="str">
        <f>VLOOKUP($C322,Effects,MATCH(V$7, Effects!$A$1:$E$1, 0),0)</f>
        <v>No</v>
      </c>
      <c r="W322" s="22" t="str">
        <f>VLOOKUP($C322,Effects,MATCH(W$7, Effects!$A$1:$E$1, 0),0)</f>
        <v>None</v>
      </c>
    </row>
    <row r="323" spans="2:23" s="7" customFormat="1" ht="21" x14ac:dyDescent="0.4">
      <c r="B323" s="19">
        <v>316</v>
      </c>
      <c r="C323" s="19" t="s">
        <v>370</v>
      </c>
      <c r="D323" s="20">
        <f>VLOOKUP($C323, Date, MATCH(Source!D$7, Date!$A$1:$F$1, 0), FALSE)</f>
        <v>44651</v>
      </c>
      <c r="E323" s="40">
        <v>44651</v>
      </c>
      <c r="F323" s="22">
        <f>VLOOKUP($C323, Date, MATCH(Source!F$7, Date!$A$1:$F$1, 0), FALSE)</f>
        <v>13.8819444444444</v>
      </c>
      <c r="G323" s="19">
        <f>VLOOKUP(Table3[[#This Row],[Accident ID]],Date!$A$2:$I$2001,MATCH(Table3[[#Headers],[Hour]],Date!$A$1:$I$1,0),0)</f>
        <v>21</v>
      </c>
      <c r="H323" s="44" t="str">
        <f>IF(AND(Table3[[#This Row],[Hour]]&gt;=7, Table3[[#This Row],[Hour]]&lt;=10), "Peak", IF(AND(Table3[[#This Row],[Hour]]&gt;=16, Table3[[#This Row],[Hour]]&lt;=19), "Peak", "Off-Peak"))</f>
        <v>Off-Peak</v>
      </c>
      <c r="I323" s="19" t="str">
        <f>VLOOKUP($C323,location,MATCH(Source!I$7,Location!$A$1:$D$1,0),0)</f>
        <v>Delhi</v>
      </c>
      <c r="J323" s="19" t="str">
        <f>VLOOKUP($C323,location,MATCH(Source!J$7,Location!$A$1:$D$1,0),0)</f>
        <v>Rural Road</v>
      </c>
      <c r="K323" s="19" t="str">
        <f>VLOOKUP($C323,location,MATCH(Source!K$7,Location!$A$1:$D$1,0),0)</f>
        <v>Foggy</v>
      </c>
      <c r="L323" s="20" t="str">
        <f>VLOOKUP($C323,vehicle,MATCH(L322,Vehicle!A316:E316,0),0)</f>
        <v>Pedestrian</v>
      </c>
      <c r="M323" s="20" t="str">
        <f>VLOOKUP($C323,vehicle,MATCH(M$7,Vehicle!$A$1:$E$1,0),0)</f>
        <v>Pedestrian Crossing</v>
      </c>
      <c r="N323" s="20" t="str">
        <f>VLOOKUP($C323,vehicle,MATCH(N$7,Vehicle!$A$1:$E$1,0),0)</f>
        <v>Medium</v>
      </c>
      <c r="O323" s="21">
        <f>VLOOKUP($C323,vehicle,MATCH(O$7,Vehicle!$A$1:$E$1,0),0)</f>
        <v>3</v>
      </c>
      <c r="P323" s="21">
        <f>VLOOKUP($C323,driver,MATCH(P$7,Driver!$A$1:$E$1,0),0)</f>
        <v>34</v>
      </c>
      <c r="Q323" s="21" t="str">
        <f>VLOOKUP($C323,driver,MATCH(Q$7,Driver!$A$1:$E$1,0),0)</f>
        <v>Suspended</v>
      </c>
      <c r="R323" s="21">
        <f>VLOOKUP($C323,driver,MATCH(R$7,Driver!$A$1:$E$1,0),0)</f>
        <v>6</v>
      </c>
      <c r="S323" s="21" t="str">
        <f>VLOOKUP($C323,driver,MATCH(S$7,Driver!$A$1:$E$1,0),0)</f>
        <v>Moderate</v>
      </c>
      <c r="T323" s="21">
        <f>VLOOKUP($C323,Effects,MATCH(T$7, Effects!$A$1:$E$1, 0),0)</f>
        <v>31</v>
      </c>
      <c r="U323" s="22" t="str">
        <f>VLOOKUP($C323,Effects,MATCH(U$7, Effects!$A$1:$E$1, 0),0)</f>
        <v>No</v>
      </c>
      <c r="V323" s="22" t="str">
        <f>VLOOKUP($C323,Effects,MATCH(V$7, Effects!$A$1:$E$1, 0),0)</f>
        <v>No</v>
      </c>
      <c r="W323" s="22" t="str">
        <f>VLOOKUP($C323,Effects,MATCH(W$7, Effects!$A$1:$E$1, 0),0)</f>
        <v>None</v>
      </c>
    </row>
    <row r="324" spans="2:23" s="7" customFormat="1" ht="21" x14ac:dyDescent="0.4">
      <c r="B324" s="19">
        <v>317</v>
      </c>
      <c r="C324" s="19" t="s">
        <v>371</v>
      </c>
      <c r="D324" s="20">
        <f>VLOOKUP($C324, Date, MATCH(Source!D$7, Date!$A$1:$F$1, 0), FALSE)</f>
        <v>45040</v>
      </c>
      <c r="E324" s="40">
        <v>45040</v>
      </c>
      <c r="F324" s="22">
        <f>VLOOKUP($C324, Date, MATCH(Source!F$7, Date!$A$1:$F$1, 0), FALSE)</f>
        <v>13.9236111111111</v>
      </c>
      <c r="G324" s="19">
        <f>VLOOKUP(Table3[[#This Row],[Accident ID]],Date!$A$2:$I$2001,MATCH(Table3[[#Headers],[Hour]],Date!$A$1:$I$1,0),0)</f>
        <v>22</v>
      </c>
      <c r="H324" s="44" t="str">
        <f>IF(AND(Table3[[#This Row],[Hour]]&gt;=7, Table3[[#This Row],[Hour]]&lt;=10), "Peak", IF(AND(Table3[[#This Row],[Hour]]&gt;=16, Table3[[#This Row],[Hour]]&lt;=19), "Peak", "Off-Peak"))</f>
        <v>Off-Peak</v>
      </c>
      <c r="I324" s="19" t="str">
        <f>VLOOKUP($C324,location,MATCH(Source!I$7,Location!$A$1:$D$1,0),0)</f>
        <v>Hyderabad</v>
      </c>
      <c r="J324" s="19" t="str">
        <f>VLOOKUP($C324,location,MATCH(Source!J$7,Location!$A$1:$D$1,0),0)</f>
        <v>Residential Area</v>
      </c>
      <c r="K324" s="19" t="str">
        <f>VLOOKUP($C324,location,MATCH(Source!K$7,Location!$A$1:$D$1,0),0)</f>
        <v>Rainy</v>
      </c>
      <c r="L324" s="20" t="str">
        <f>VLOOKUP($C324,vehicle,MATCH(L323,Vehicle!A317:E317,0),0)</f>
        <v>Bus</v>
      </c>
      <c r="M324" s="20" t="str">
        <f>VLOOKUP($C324,vehicle,MATCH(M$7,Vehicle!$A$1:$E$1,0),0)</f>
        <v>Brake Failure</v>
      </c>
      <c r="N324" s="20" t="str">
        <f>VLOOKUP($C324,vehicle,MATCH(N$7,Vehicle!$A$1:$E$1,0),0)</f>
        <v>High</v>
      </c>
      <c r="O324" s="21">
        <f>VLOOKUP($C324,vehicle,MATCH(O$7,Vehicle!$A$1:$E$1,0),0)</f>
        <v>5</v>
      </c>
      <c r="P324" s="21">
        <f>VLOOKUP($C324,driver,MATCH(P$7,Driver!$A$1:$E$1,0),0)</f>
        <v>51</v>
      </c>
      <c r="Q324" s="21" t="str">
        <f>VLOOKUP($C324,driver,MATCH(Q$7,Driver!$A$1:$E$1,0),0)</f>
        <v>Suspended</v>
      </c>
      <c r="R324" s="21">
        <f>VLOOKUP($C324,driver,MATCH(R$7,Driver!$A$1:$E$1,0),0)</f>
        <v>1</v>
      </c>
      <c r="S324" s="21" t="str">
        <f>VLOOKUP($C324,driver,MATCH(S$7,Driver!$A$1:$E$1,0),0)</f>
        <v>Severe</v>
      </c>
      <c r="T324" s="21">
        <f>VLOOKUP($C324,Effects,MATCH(T$7, Effects!$A$1:$E$1, 0),0)</f>
        <v>28</v>
      </c>
      <c r="U324" s="22" t="str">
        <f>VLOOKUP($C324,Effects,MATCH(U$7, Effects!$A$1:$E$1, 0),0)</f>
        <v>Yes</v>
      </c>
      <c r="V324" s="22" t="str">
        <f>VLOOKUP($C324,Effects,MATCH(V$7, Effects!$A$1:$E$1, 0),0)</f>
        <v>No</v>
      </c>
      <c r="W324" s="22" t="str">
        <f>VLOOKUP($C324,Effects,MATCH(W$7, Effects!$A$1:$E$1, 0),0)</f>
        <v>License Suspended</v>
      </c>
    </row>
    <row r="325" spans="2:23" s="7" customFormat="1" ht="21" x14ac:dyDescent="0.4">
      <c r="B325" s="19">
        <v>318</v>
      </c>
      <c r="C325" s="23">
        <v>5490000000</v>
      </c>
      <c r="D325" s="20">
        <f>VLOOKUP($C325, Date, MATCH(Source!D$7, Date!$A$1:$F$1, 0), FALSE)</f>
        <v>45568</v>
      </c>
      <c r="E325" s="40">
        <v>45568</v>
      </c>
      <c r="F325" s="22">
        <f>VLOOKUP($C325, Date, MATCH(Source!F$7, Date!$A$1:$F$1, 0), FALSE)</f>
        <v>13.9652777777778</v>
      </c>
      <c r="G325" s="19">
        <f>VLOOKUP(Table3[[#This Row],[Accident ID]],Date!$A$2:$I$2001,MATCH(Table3[[#Headers],[Hour]],Date!$A$1:$I$1,0),0)</f>
        <v>23</v>
      </c>
      <c r="H325" s="44" t="str">
        <f>IF(AND(Table3[[#This Row],[Hour]]&gt;=7, Table3[[#This Row],[Hour]]&lt;=10), "Peak", IF(AND(Table3[[#This Row],[Hour]]&gt;=16, Table3[[#This Row],[Hour]]&lt;=19), "Peak", "Off-Peak"))</f>
        <v>Off-Peak</v>
      </c>
      <c r="I325" s="19" t="str">
        <f>VLOOKUP($C325,location,MATCH(Source!I$7,Location!$A$1:$D$1,0),0)</f>
        <v>Hyderabad</v>
      </c>
      <c r="J325" s="19" t="str">
        <f>VLOOKUP($C325,location,MATCH(Source!J$7,Location!$A$1:$D$1,0),0)</f>
        <v>Residential Area</v>
      </c>
      <c r="K325" s="19" t="str">
        <f>VLOOKUP($C325,location,MATCH(Source!K$7,Location!$A$1:$D$1,0),0)</f>
        <v>Windy</v>
      </c>
      <c r="L325" s="20" t="str">
        <f>VLOOKUP($C325,vehicle,MATCH(L324,Vehicle!A318:E318,0),0)</f>
        <v>Car</v>
      </c>
      <c r="M325" s="20" t="str">
        <f>VLOOKUP($C325,vehicle,MATCH(M$7,Vehicle!$A$1:$E$1,0),0)</f>
        <v>Signal Violation</v>
      </c>
      <c r="N325" s="20" t="str">
        <f>VLOOKUP($C325,vehicle,MATCH(N$7,Vehicle!$A$1:$E$1,0),0)</f>
        <v>Severe</v>
      </c>
      <c r="O325" s="21">
        <f>VLOOKUP($C325,vehicle,MATCH(O$7,Vehicle!$A$1:$E$1,0),0)</f>
        <v>5</v>
      </c>
      <c r="P325" s="21">
        <f>VLOOKUP($C325,driver,MATCH(P$7,Driver!$A$1:$E$1,0),0)</f>
        <v>19</v>
      </c>
      <c r="Q325" s="21" t="str">
        <f>VLOOKUP($C325,driver,MATCH(Q$7,Driver!$A$1:$E$1,0),0)</f>
        <v>Valid</v>
      </c>
      <c r="R325" s="21">
        <f>VLOOKUP($C325,driver,MATCH(R$7,Driver!$A$1:$E$1,0),0)</f>
        <v>5</v>
      </c>
      <c r="S325" s="21" t="str">
        <f>VLOOKUP($C325,driver,MATCH(S$7,Driver!$A$1:$E$1,0),0)</f>
        <v>Moderate</v>
      </c>
      <c r="T325" s="21">
        <f>VLOOKUP($C325,Effects,MATCH(T$7, Effects!$A$1:$E$1, 0),0)</f>
        <v>58</v>
      </c>
      <c r="U325" s="22" t="str">
        <f>VLOOKUP($C325,Effects,MATCH(U$7, Effects!$A$1:$E$1, 0),0)</f>
        <v>No</v>
      </c>
      <c r="V325" s="22" t="str">
        <f>VLOOKUP($C325,Effects,MATCH(V$7, Effects!$A$1:$E$1, 0),0)</f>
        <v>Yes</v>
      </c>
      <c r="W325" s="22" t="str">
        <f>VLOOKUP($C325,Effects,MATCH(W$7, Effects!$A$1:$E$1, 0),0)</f>
        <v>None</v>
      </c>
    </row>
    <row r="326" spans="2:23" s="7" customFormat="1" ht="21" x14ac:dyDescent="0.4">
      <c r="B326" s="19">
        <v>319</v>
      </c>
      <c r="C326" s="19" t="s">
        <v>372</v>
      </c>
      <c r="D326" s="20">
        <f>VLOOKUP($C326, Date, MATCH(Source!D$7, Date!$A$1:$F$1, 0), FALSE)</f>
        <v>45018</v>
      </c>
      <c r="E326" s="40">
        <v>45018</v>
      </c>
      <c r="F326" s="22">
        <f>VLOOKUP($C326, Date, MATCH(Source!F$7, Date!$A$1:$F$1, 0), FALSE)</f>
        <v>14.0069444444444</v>
      </c>
      <c r="G326" s="19">
        <f>VLOOKUP(Table3[[#This Row],[Accident ID]],Date!$A$2:$I$2001,MATCH(Table3[[#Headers],[Hour]],Date!$A$1:$I$1,0),0)</f>
        <v>0</v>
      </c>
      <c r="H326" s="44" t="str">
        <f>IF(AND(Table3[[#This Row],[Hour]]&gt;=7, Table3[[#This Row],[Hour]]&lt;=10), "Peak", IF(AND(Table3[[#This Row],[Hour]]&gt;=16, Table3[[#This Row],[Hour]]&lt;=19), "Peak", "Off-Peak"))</f>
        <v>Off-Peak</v>
      </c>
      <c r="I326" s="19" t="str">
        <f>VLOOKUP($C326,location,MATCH(Source!I$7,Location!$A$1:$D$1,0),0)</f>
        <v>Chennai</v>
      </c>
      <c r="J326" s="19" t="str">
        <f>VLOOKUP($C326,location,MATCH(Source!J$7,Location!$A$1:$D$1,0),0)</f>
        <v>Expressway</v>
      </c>
      <c r="K326" s="19" t="str">
        <f>VLOOKUP($C326,location,MATCH(Source!K$7,Location!$A$1:$D$1,0),0)</f>
        <v>Snowy</v>
      </c>
      <c r="L326" s="20" t="str">
        <f>VLOOKUP($C326,vehicle,MATCH(L325,Vehicle!A319:E319,0),0)</f>
        <v>Bike</v>
      </c>
      <c r="M326" s="20" t="str">
        <f>VLOOKUP($C326,vehicle,MATCH(M$7,Vehicle!$A$1:$E$1,0),0)</f>
        <v>Drunk Driving</v>
      </c>
      <c r="N326" s="20" t="str">
        <f>VLOOKUP($C326,vehicle,MATCH(N$7,Vehicle!$A$1:$E$1,0),0)</f>
        <v>Medium</v>
      </c>
      <c r="O326" s="21">
        <f>VLOOKUP($C326,vehicle,MATCH(O$7,Vehicle!$A$1:$E$1,0),0)</f>
        <v>4</v>
      </c>
      <c r="P326" s="21">
        <f>VLOOKUP($C326,driver,MATCH(P$7,Driver!$A$1:$E$1,0),0)</f>
        <v>31</v>
      </c>
      <c r="Q326" s="21" t="str">
        <f>VLOOKUP($C326,driver,MATCH(Q$7,Driver!$A$1:$E$1,0),0)</f>
        <v>Valid</v>
      </c>
      <c r="R326" s="21">
        <f>VLOOKUP($C326,driver,MATCH(R$7,Driver!$A$1:$E$1,0),0)</f>
        <v>7</v>
      </c>
      <c r="S326" s="21" t="str">
        <f>VLOOKUP($C326,driver,MATCH(S$7,Driver!$A$1:$E$1,0),0)</f>
        <v>Moderate</v>
      </c>
      <c r="T326" s="21">
        <f>VLOOKUP($C326,Effects,MATCH(T$7, Effects!$A$1:$E$1, 0),0)</f>
        <v>28</v>
      </c>
      <c r="U326" s="22" t="str">
        <f>VLOOKUP($C326,Effects,MATCH(U$7, Effects!$A$1:$E$1, 0),0)</f>
        <v>Yes</v>
      </c>
      <c r="V326" s="22" t="str">
        <f>VLOOKUP($C326,Effects,MATCH(V$7, Effects!$A$1:$E$1, 0),0)</f>
        <v>Yes</v>
      </c>
      <c r="W326" s="22" t="str">
        <f>VLOOKUP($C326,Effects,MATCH(W$7, Effects!$A$1:$E$1, 0),0)</f>
        <v>License Suspended</v>
      </c>
    </row>
    <row r="327" spans="2:23" s="7" customFormat="1" ht="21" x14ac:dyDescent="0.4">
      <c r="B327" s="19">
        <v>320</v>
      </c>
      <c r="C327" s="19" t="s">
        <v>373</v>
      </c>
      <c r="D327" s="20">
        <f>VLOOKUP($C327, Date, MATCH(Source!D$7, Date!$A$1:$F$1, 0), FALSE)</f>
        <v>44673</v>
      </c>
      <c r="E327" s="40">
        <v>44673</v>
      </c>
      <c r="F327" s="22">
        <f>VLOOKUP($C327, Date, MATCH(Source!F$7, Date!$A$1:$F$1, 0), FALSE)</f>
        <v>14.0486111111111</v>
      </c>
      <c r="G327" s="19">
        <f>VLOOKUP(Table3[[#This Row],[Accident ID]],Date!$A$2:$I$2001,MATCH(Table3[[#Headers],[Hour]],Date!$A$1:$I$1,0),0)</f>
        <v>1</v>
      </c>
      <c r="H327" s="44" t="str">
        <f>IF(AND(Table3[[#This Row],[Hour]]&gt;=7, Table3[[#This Row],[Hour]]&lt;=10), "Peak", IF(AND(Table3[[#This Row],[Hour]]&gt;=16, Table3[[#This Row],[Hour]]&lt;=19), "Peak", "Off-Peak"))</f>
        <v>Off-Peak</v>
      </c>
      <c r="I327" s="19" t="str">
        <f>VLOOKUP($C327,location,MATCH(Source!I$7,Location!$A$1:$D$1,0),0)</f>
        <v>Kolkata</v>
      </c>
      <c r="J327" s="19" t="str">
        <f>VLOOKUP($C327,location,MATCH(Source!J$7,Location!$A$1:$D$1,0),0)</f>
        <v>City Road</v>
      </c>
      <c r="K327" s="19" t="str">
        <f>VLOOKUP($C327,location,MATCH(Source!K$7,Location!$A$1:$D$1,0),0)</f>
        <v>Rainy</v>
      </c>
      <c r="L327" s="20" t="str">
        <f>VLOOKUP($C327,vehicle,MATCH(L326,Vehicle!A320:E320,0),0)</f>
        <v>Bus</v>
      </c>
      <c r="M327" s="20" t="str">
        <f>VLOOKUP($C327,vehicle,MATCH(M$7,Vehicle!$A$1:$E$1,0),0)</f>
        <v>Pedestrian Crossing</v>
      </c>
      <c r="N327" s="20" t="str">
        <f>VLOOKUP($C327,vehicle,MATCH(N$7,Vehicle!$A$1:$E$1,0),0)</f>
        <v>Medium</v>
      </c>
      <c r="O327" s="21">
        <f>VLOOKUP($C327,vehicle,MATCH(O$7,Vehicle!$A$1:$E$1,0),0)</f>
        <v>1</v>
      </c>
      <c r="P327" s="21">
        <f>VLOOKUP($C327,driver,MATCH(P$7,Driver!$A$1:$E$1,0),0)</f>
        <v>51</v>
      </c>
      <c r="Q327" s="21" t="str">
        <f>VLOOKUP($C327,driver,MATCH(Q$7,Driver!$A$1:$E$1,0),0)</f>
        <v>Expired</v>
      </c>
      <c r="R327" s="21">
        <f>VLOOKUP($C327,driver,MATCH(R$7,Driver!$A$1:$E$1,0),0)</f>
        <v>7</v>
      </c>
      <c r="S327" s="21" t="str">
        <f>VLOOKUP($C327,driver,MATCH(S$7,Driver!$A$1:$E$1,0),0)</f>
        <v>Minor</v>
      </c>
      <c r="T327" s="21">
        <f>VLOOKUP($C327,Effects,MATCH(T$7, Effects!$A$1:$E$1, 0),0)</f>
        <v>40</v>
      </c>
      <c r="U327" s="22" t="str">
        <f>VLOOKUP($C327,Effects,MATCH(U$7, Effects!$A$1:$E$1, 0),0)</f>
        <v>No</v>
      </c>
      <c r="V327" s="22" t="str">
        <f>VLOOKUP($C327,Effects,MATCH(V$7, Effects!$A$1:$E$1, 0),0)</f>
        <v>Yes</v>
      </c>
      <c r="W327" s="22" t="str">
        <f>VLOOKUP($C327,Effects,MATCH(W$7, Effects!$A$1:$E$1, 0),0)</f>
        <v>License Suspended</v>
      </c>
    </row>
    <row r="328" spans="2:23" s="7" customFormat="1" ht="21" x14ac:dyDescent="0.4">
      <c r="B328" s="19">
        <v>321</v>
      </c>
      <c r="C328" s="23">
        <v>8.5299999999999999E+87</v>
      </c>
      <c r="D328" s="20">
        <f>VLOOKUP($C328, Date, MATCH(Source!D$7, Date!$A$1:$F$1, 0), FALSE)</f>
        <v>43975</v>
      </c>
      <c r="E328" s="40">
        <v>43975</v>
      </c>
      <c r="F328" s="22">
        <f>VLOOKUP($C328, Date, MATCH(Source!F$7, Date!$A$1:$F$1, 0), FALSE)</f>
        <v>14.0902777777778</v>
      </c>
      <c r="G328" s="19">
        <f>VLOOKUP(Table3[[#This Row],[Accident ID]],Date!$A$2:$I$2001,MATCH(Table3[[#Headers],[Hour]],Date!$A$1:$I$1,0),0)</f>
        <v>2</v>
      </c>
      <c r="H328" s="44" t="str">
        <f>IF(AND(Table3[[#This Row],[Hour]]&gt;=7, Table3[[#This Row],[Hour]]&lt;=10), "Peak", IF(AND(Table3[[#This Row],[Hour]]&gt;=16, Table3[[#This Row],[Hour]]&lt;=19), "Peak", "Off-Peak"))</f>
        <v>Off-Peak</v>
      </c>
      <c r="I328" s="19" t="str">
        <f>VLOOKUP($C328,location,MATCH(Source!I$7,Location!$A$1:$D$1,0),0)</f>
        <v>Kolkata</v>
      </c>
      <c r="J328" s="19" t="str">
        <f>VLOOKUP($C328,location,MATCH(Source!J$7,Location!$A$1:$D$1,0),0)</f>
        <v>Rural Road</v>
      </c>
      <c r="K328" s="19" t="str">
        <f>VLOOKUP($C328,location,MATCH(Source!K$7,Location!$A$1:$D$1,0),0)</f>
        <v>Foggy</v>
      </c>
      <c r="L328" s="20" t="str">
        <f>VLOOKUP($C328,vehicle,MATCH(L327,Vehicle!A321:E321,0),0)</f>
        <v>Bike</v>
      </c>
      <c r="M328" s="20" t="str">
        <f>VLOOKUP($C328,vehicle,MATCH(M$7,Vehicle!$A$1:$E$1,0),0)</f>
        <v>Over Speeding</v>
      </c>
      <c r="N328" s="20" t="str">
        <f>VLOOKUP($C328,vehicle,MATCH(N$7,Vehicle!$A$1:$E$1,0),0)</f>
        <v>Severe</v>
      </c>
      <c r="O328" s="21">
        <f>VLOOKUP($C328,vehicle,MATCH(O$7,Vehicle!$A$1:$E$1,0),0)</f>
        <v>4</v>
      </c>
      <c r="P328" s="21">
        <f>VLOOKUP($C328,driver,MATCH(P$7,Driver!$A$1:$E$1,0),0)</f>
        <v>46</v>
      </c>
      <c r="Q328" s="21" t="str">
        <f>VLOOKUP($C328,driver,MATCH(Q$7,Driver!$A$1:$E$1,0),0)</f>
        <v>Valid</v>
      </c>
      <c r="R328" s="21">
        <f>VLOOKUP($C328,driver,MATCH(R$7,Driver!$A$1:$E$1,0),0)</f>
        <v>3</v>
      </c>
      <c r="S328" s="21" t="str">
        <f>VLOOKUP($C328,driver,MATCH(S$7,Driver!$A$1:$E$1,0),0)</f>
        <v>Minor</v>
      </c>
      <c r="T328" s="21">
        <f>VLOOKUP($C328,Effects,MATCH(T$7, Effects!$A$1:$E$1, 0),0)</f>
        <v>45</v>
      </c>
      <c r="U328" s="22" t="str">
        <f>VLOOKUP($C328,Effects,MATCH(U$7, Effects!$A$1:$E$1, 0),0)</f>
        <v>Yes</v>
      </c>
      <c r="V328" s="22" t="str">
        <f>VLOOKUP($C328,Effects,MATCH(V$7, Effects!$A$1:$E$1, 0),0)</f>
        <v>No</v>
      </c>
      <c r="W328" s="22" t="str">
        <f>VLOOKUP($C328,Effects,MATCH(W$7, Effects!$A$1:$E$1, 0),0)</f>
        <v>License Suspended</v>
      </c>
    </row>
    <row r="329" spans="2:23" s="7" customFormat="1" ht="21" x14ac:dyDescent="0.4">
      <c r="B329" s="19">
        <v>322</v>
      </c>
      <c r="C329" s="19" t="s">
        <v>374</v>
      </c>
      <c r="D329" s="20">
        <f>VLOOKUP($C329, Date, MATCH(Source!D$7, Date!$A$1:$F$1, 0), FALSE)</f>
        <v>44362</v>
      </c>
      <c r="E329" s="40">
        <v>44362</v>
      </c>
      <c r="F329" s="22">
        <f>VLOOKUP($C329, Date, MATCH(Source!F$7, Date!$A$1:$F$1, 0), FALSE)</f>
        <v>14.1319444444444</v>
      </c>
      <c r="G329" s="19">
        <f>VLOOKUP(Table3[[#This Row],[Accident ID]],Date!$A$2:$I$2001,MATCH(Table3[[#Headers],[Hour]],Date!$A$1:$I$1,0),0)</f>
        <v>3</v>
      </c>
      <c r="H329" s="44" t="str">
        <f>IF(AND(Table3[[#This Row],[Hour]]&gt;=7, Table3[[#This Row],[Hour]]&lt;=10), "Peak", IF(AND(Table3[[#This Row],[Hour]]&gt;=16, Table3[[#This Row],[Hour]]&lt;=19), "Peak", "Off-Peak"))</f>
        <v>Off-Peak</v>
      </c>
      <c r="I329" s="19" t="str">
        <f>VLOOKUP($C329,location,MATCH(Source!I$7,Location!$A$1:$D$1,0),0)</f>
        <v>Mumbai</v>
      </c>
      <c r="J329" s="19" t="str">
        <f>VLOOKUP($C329,location,MATCH(Source!J$7,Location!$A$1:$D$1,0),0)</f>
        <v>Expressway</v>
      </c>
      <c r="K329" s="19" t="str">
        <f>VLOOKUP($C329,location,MATCH(Source!K$7,Location!$A$1:$D$1,0),0)</f>
        <v>Rainy</v>
      </c>
      <c r="L329" s="20" t="str">
        <f>VLOOKUP($C329,vehicle,MATCH(L328,Vehicle!A322:E322,0),0)</f>
        <v>Truck</v>
      </c>
      <c r="M329" s="20" t="str">
        <f>VLOOKUP($C329,vehicle,MATCH(M$7,Vehicle!$A$1:$E$1,0),0)</f>
        <v>Signal Violation</v>
      </c>
      <c r="N329" s="20" t="str">
        <f>VLOOKUP($C329,vehicle,MATCH(N$7,Vehicle!$A$1:$E$1,0),0)</f>
        <v>Medium</v>
      </c>
      <c r="O329" s="21">
        <f>VLOOKUP($C329,vehicle,MATCH(O$7,Vehicle!$A$1:$E$1,0),0)</f>
        <v>4</v>
      </c>
      <c r="P329" s="21">
        <f>VLOOKUP($C329,driver,MATCH(P$7,Driver!$A$1:$E$1,0),0)</f>
        <v>74</v>
      </c>
      <c r="Q329" s="21" t="str">
        <f>VLOOKUP($C329,driver,MATCH(Q$7,Driver!$A$1:$E$1,0),0)</f>
        <v>Expired</v>
      </c>
      <c r="R329" s="21">
        <f>VLOOKUP($C329,driver,MATCH(R$7,Driver!$A$1:$E$1,0),0)</f>
        <v>0</v>
      </c>
      <c r="S329" s="21" t="str">
        <f>VLOOKUP($C329,driver,MATCH(S$7,Driver!$A$1:$E$1,0),0)</f>
        <v>Minor</v>
      </c>
      <c r="T329" s="21">
        <f>VLOOKUP($C329,Effects,MATCH(T$7, Effects!$A$1:$E$1, 0),0)</f>
        <v>50</v>
      </c>
      <c r="U329" s="22" t="str">
        <f>VLOOKUP($C329,Effects,MATCH(U$7, Effects!$A$1:$E$1, 0),0)</f>
        <v>No</v>
      </c>
      <c r="V329" s="22" t="str">
        <f>VLOOKUP($C329,Effects,MATCH(V$7, Effects!$A$1:$E$1, 0),0)</f>
        <v>No</v>
      </c>
      <c r="W329" s="22" t="str">
        <f>VLOOKUP($C329,Effects,MATCH(W$7, Effects!$A$1:$E$1, 0),0)</f>
        <v>None</v>
      </c>
    </row>
    <row r="330" spans="2:23" s="7" customFormat="1" ht="21" x14ac:dyDescent="0.4">
      <c r="B330" s="19">
        <v>323</v>
      </c>
      <c r="C330" s="19" t="s">
        <v>375</v>
      </c>
      <c r="D330" s="20">
        <f>VLOOKUP($C330, Date, MATCH(Source!D$7, Date!$A$1:$F$1, 0), FALSE)</f>
        <v>45142</v>
      </c>
      <c r="E330" s="40">
        <v>45142</v>
      </c>
      <c r="F330" s="22">
        <f>VLOOKUP($C330, Date, MATCH(Source!F$7, Date!$A$1:$F$1, 0), FALSE)</f>
        <v>14.1736111111111</v>
      </c>
      <c r="G330" s="19">
        <f>VLOOKUP(Table3[[#This Row],[Accident ID]],Date!$A$2:$I$2001,MATCH(Table3[[#Headers],[Hour]],Date!$A$1:$I$1,0),0)</f>
        <v>4</v>
      </c>
      <c r="H330" s="44" t="str">
        <f>IF(AND(Table3[[#This Row],[Hour]]&gt;=7, Table3[[#This Row],[Hour]]&lt;=10), "Peak", IF(AND(Table3[[#This Row],[Hour]]&gt;=16, Table3[[#This Row],[Hour]]&lt;=19), "Peak", "Off-Peak"))</f>
        <v>Off-Peak</v>
      </c>
      <c r="I330" s="19" t="str">
        <f>VLOOKUP($C330,location,MATCH(Source!I$7,Location!$A$1:$D$1,0),0)</f>
        <v>Chennai</v>
      </c>
      <c r="J330" s="19" t="str">
        <f>VLOOKUP($C330,location,MATCH(Source!J$7,Location!$A$1:$D$1,0),0)</f>
        <v>Highway</v>
      </c>
      <c r="K330" s="19" t="str">
        <f>VLOOKUP($C330,location,MATCH(Source!K$7,Location!$A$1:$D$1,0),0)</f>
        <v>Windy</v>
      </c>
      <c r="L330" s="20" t="str">
        <f>VLOOKUP($C330,vehicle,MATCH(L329,Vehicle!A323:E323,0),0)</f>
        <v>Car</v>
      </c>
      <c r="M330" s="20" t="str">
        <f>VLOOKUP($C330,vehicle,MATCH(M$7,Vehicle!$A$1:$E$1,0),0)</f>
        <v>Drunk Driving</v>
      </c>
      <c r="N330" s="20" t="str">
        <f>VLOOKUP($C330,vehicle,MATCH(N$7,Vehicle!$A$1:$E$1,0),0)</f>
        <v>Severe</v>
      </c>
      <c r="O330" s="21">
        <f>VLOOKUP($C330,vehicle,MATCH(O$7,Vehicle!$A$1:$E$1,0),0)</f>
        <v>5</v>
      </c>
      <c r="P330" s="21">
        <f>VLOOKUP($C330,driver,MATCH(P$7,Driver!$A$1:$E$1,0),0)</f>
        <v>62</v>
      </c>
      <c r="Q330" s="21" t="str">
        <f>VLOOKUP($C330,driver,MATCH(Q$7,Driver!$A$1:$E$1,0),0)</f>
        <v>Suspended</v>
      </c>
      <c r="R330" s="21">
        <f>VLOOKUP($C330,driver,MATCH(R$7,Driver!$A$1:$E$1,0),0)</f>
        <v>10</v>
      </c>
      <c r="S330" s="21" t="str">
        <f>VLOOKUP($C330,driver,MATCH(S$7,Driver!$A$1:$E$1,0),0)</f>
        <v>Fatal</v>
      </c>
      <c r="T330" s="21">
        <f>VLOOKUP($C330,Effects,MATCH(T$7, Effects!$A$1:$E$1, 0),0)</f>
        <v>39</v>
      </c>
      <c r="U330" s="22" t="str">
        <f>VLOOKUP($C330,Effects,MATCH(U$7, Effects!$A$1:$E$1, 0),0)</f>
        <v>Yes</v>
      </c>
      <c r="V330" s="22" t="str">
        <f>VLOOKUP($C330,Effects,MATCH(V$7, Effects!$A$1:$E$1, 0),0)</f>
        <v>No</v>
      </c>
      <c r="W330" s="22" t="str">
        <f>VLOOKUP($C330,Effects,MATCH(W$7, Effects!$A$1:$E$1, 0),0)</f>
        <v>Arrest Made</v>
      </c>
    </row>
    <row r="331" spans="2:23" s="7" customFormat="1" ht="21" x14ac:dyDescent="0.4">
      <c r="B331" s="19">
        <v>324</v>
      </c>
      <c r="C331" s="19" t="s">
        <v>376</v>
      </c>
      <c r="D331" s="20">
        <f>VLOOKUP($C331, Date, MATCH(Source!D$7, Date!$A$1:$F$1, 0), FALSE)</f>
        <v>45231</v>
      </c>
      <c r="E331" s="40">
        <v>45231</v>
      </c>
      <c r="F331" s="22">
        <f>VLOOKUP($C331, Date, MATCH(Source!F$7, Date!$A$1:$F$1, 0), FALSE)</f>
        <v>14.2152777777778</v>
      </c>
      <c r="G331" s="19">
        <f>VLOOKUP(Table3[[#This Row],[Accident ID]],Date!$A$2:$I$2001,MATCH(Table3[[#Headers],[Hour]],Date!$A$1:$I$1,0),0)</f>
        <v>5</v>
      </c>
      <c r="H331" s="44" t="str">
        <f>IF(AND(Table3[[#This Row],[Hour]]&gt;=7, Table3[[#This Row],[Hour]]&lt;=10), "Peak", IF(AND(Table3[[#This Row],[Hour]]&gt;=16, Table3[[#This Row],[Hour]]&lt;=19), "Peak", "Off-Peak"))</f>
        <v>Off-Peak</v>
      </c>
      <c r="I331" s="19" t="str">
        <f>VLOOKUP($C331,location,MATCH(Source!I$7,Location!$A$1:$D$1,0),0)</f>
        <v>Pune</v>
      </c>
      <c r="J331" s="19" t="str">
        <f>VLOOKUP($C331,location,MATCH(Source!J$7,Location!$A$1:$D$1,0),0)</f>
        <v>Residential Area</v>
      </c>
      <c r="K331" s="19" t="str">
        <f>VLOOKUP($C331,location,MATCH(Source!K$7,Location!$A$1:$D$1,0),0)</f>
        <v>Foggy</v>
      </c>
      <c r="L331" s="20" t="str">
        <f>VLOOKUP($C331,vehicle,MATCH(L330,Vehicle!A324:E324,0),0)</f>
        <v>Car</v>
      </c>
      <c r="M331" s="20" t="str">
        <f>VLOOKUP($C331,vehicle,MATCH(M$7,Vehicle!$A$1:$E$1,0),0)</f>
        <v>Reckless Driving</v>
      </c>
      <c r="N331" s="20" t="str">
        <f>VLOOKUP($C331,vehicle,MATCH(N$7,Vehicle!$A$1:$E$1,0),0)</f>
        <v>Medium</v>
      </c>
      <c r="O331" s="21">
        <f>VLOOKUP($C331,vehicle,MATCH(O$7,Vehicle!$A$1:$E$1,0),0)</f>
        <v>1</v>
      </c>
      <c r="P331" s="21">
        <f>VLOOKUP($C331,driver,MATCH(P$7,Driver!$A$1:$E$1,0),0)</f>
        <v>55</v>
      </c>
      <c r="Q331" s="21" t="str">
        <f>VLOOKUP($C331,driver,MATCH(Q$7,Driver!$A$1:$E$1,0),0)</f>
        <v>Suspended</v>
      </c>
      <c r="R331" s="21">
        <f>VLOOKUP($C331,driver,MATCH(R$7,Driver!$A$1:$E$1,0),0)</f>
        <v>5</v>
      </c>
      <c r="S331" s="21" t="str">
        <f>VLOOKUP($C331,driver,MATCH(S$7,Driver!$A$1:$E$1,0),0)</f>
        <v>Fatal</v>
      </c>
      <c r="T331" s="21">
        <f>VLOOKUP($C331,Effects,MATCH(T$7, Effects!$A$1:$E$1, 0),0)</f>
        <v>54</v>
      </c>
      <c r="U331" s="22" t="str">
        <f>VLOOKUP($C331,Effects,MATCH(U$7, Effects!$A$1:$E$1, 0),0)</f>
        <v>No</v>
      </c>
      <c r="V331" s="22" t="str">
        <f>VLOOKUP($C331,Effects,MATCH(V$7, Effects!$A$1:$E$1, 0),0)</f>
        <v>Yes</v>
      </c>
      <c r="W331" s="22" t="str">
        <f>VLOOKUP($C331,Effects,MATCH(W$7, Effects!$A$1:$E$1, 0),0)</f>
        <v>Fine Issued</v>
      </c>
    </row>
    <row r="332" spans="2:23" s="7" customFormat="1" ht="21" x14ac:dyDescent="0.4">
      <c r="B332" s="19">
        <v>325</v>
      </c>
      <c r="C332" s="19" t="s">
        <v>377</v>
      </c>
      <c r="D332" s="20">
        <f>VLOOKUP($C332, Date, MATCH(Source!D$7, Date!$A$1:$F$1, 0), FALSE)</f>
        <v>44975</v>
      </c>
      <c r="E332" s="40">
        <v>44975</v>
      </c>
      <c r="F332" s="22">
        <f>VLOOKUP($C332, Date, MATCH(Source!F$7, Date!$A$1:$F$1, 0), FALSE)</f>
        <v>14.2569444444444</v>
      </c>
      <c r="G332" s="19">
        <f>VLOOKUP(Table3[[#This Row],[Accident ID]],Date!$A$2:$I$2001,MATCH(Table3[[#Headers],[Hour]],Date!$A$1:$I$1,0),0)</f>
        <v>6</v>
      </c>
      <c r="H332" s="44" t="str">
        <f>IF(AND(Table3[[#This Row],[Hour]]&gt;=7, Table3[[#This Row],[Hour]]&lt;=10), "Peak", IF(AND(Table3[[#This Row],[Hour]]&gt;=16, Table3[[#This Row],[Hour]]&lt;=19), "Peak", "Off-Peak"))</f>
        <v>Off-Peak</v>
      </c>
      <c r="I332" s="19" t="str">
        <f>VLOOKUP($C332,location,MATCH(Source!I$7,Location!$A$1:$D$1,0),0)</f>
        <v>Chennai</v>
      </c>
      <c r="J332" s="19" t="str">
        <f>VLOOKUP($C332,location,MATCH(Source!J$7,Location!$A$1:$D$1,0),0)</f>
        <v>Expressway</v>
      </c>
      <c r="K332" s="19" t="str">
        <f>VLOOKUP($C332,location,MATCH(Source!K$7,Location!$A$1:$D$1,0),0)</f>
        <v>Snowy</v>
      </c>
      <c r="L332" s="20" t="str">
        <f>VLOOKUP($C332,vehicle,MATCH(L331,Vehicle!A325:E325,0),0)</f>
        <v>Bicycle</v>
      </c>
      <c r="M332" s="20" t="str">
        <f>VLOOKUP($C332,vehicle,MATCH(M$7,Vehicle!$A$1:$E$1,0),0)</f>
        <v>Pedestrian Crossing</v>
      </c>
      <c r="N332" s="20" t="str">
        <f>VLOOKUP($C332,vehicle,MATCH(N$7,Vehicle!$A$1:$E$1,0),0)</f>
        <v>High</v>
      </c>
      <c r="O332" s="21">
        <f>VLOOKUP($C332,vehicle,MATCH(O$7,Vehicle!$A$1:$E$1,0),0)</f>
        <v>3</v>
      </c>
      <c r="P332" s="21">
        <f>VLOOKUP($C332,driver,MATCH(P$7,Driver!$A$1:$E$1,0),0)</f>
        <v>52</v>
      </c>
      <c r="Q332" s="21" t="str">
        <f>VLOOKUP($C332,driver,MATCH(Q$7,Driver!$A$1:$E$1,0),0)</f>
        <v>Suspended</v>
      </c>
      <c r="R332" s="21">
        <f>VLOOKUP($C332,driver,MATCH(R$7,Driver!$A$1:$E$1,0),0)</f>
        <v>4</v>
      </c>
      <c r="S332" s="21" t="str">
        <f>VLOOKUP($C332,driver,MATCH(S$7,Driver!$A$1:$E$1,0),0)</f>
        <v>Fatal</v>
      </c>
      <c r="T332" s="21">
        <f>VLOOKUP($C332,Effects,MATCH(T$7, Effects!$A$1:$E$1, 0),0)</f>
        <v>59</v>
      </c>
      <c r="U332" s="22" t="str">
        <f>VLOOKUP($C332,Effects,MATCH(U$7, Effects!$A$1:$E$1, 0),0)</f>
        <v>No</v>
      </c>
      <c r="V332" s="22" t="str">
        <f>VLOOKUP($C332,Effects,MATCH(V$7, Effects!$A$1:$E$1, 0),0)</f>
        <v>No</v>
      </c>
      <c r="W332" s="22" t="str">
        <f>VLOOKUP($C332,Effects,MATCH(W$7, Effects!$A$1:$E$1, 0),0)</f>
        <v>Arrest Made</v>
      </c>
    </row>
    <row r="333" spans="2:23" s="7" customFormat="1" ht="21" x14ac:dyDescent="0.4">
      <c r="B333" s="19">
        <v>326</v>
      </c>
      <c r="C333" s="19" t="s">
        <v>378</v>
      </c>
      <c r="D333" s="20">
        <f>VLOOKUP($C333, Date, MATCH(Source!D$7, Date!$A$1:$F$1, 0), FALSE)</f>
        <v>45518</v>
      </c>
      <c r="E333" s="40">
        <v>45518</v>
      </c>
      <c r="F333" s="22">
        <f>VLOOKUP($C333, Date, MATCH(Source!F$7, Date!$A$1:$F$1, 0), FALSE)</f>
        <v>14.2986111111111</v>
      </c>
      <c r="G333" s="19">
        <f>VLOOKUP(Table3[[#This Row],[Accident ID]],Date!$A$2:$I$2001,MATCH(Table3[[#Headers],[Hour]],Date!$A$1:$I$1,0),0)</f>
        <v>7</v>
      </c>
      <c r="H333" s="44" t="str">
        <f>IF(AND(Table3[[#This Row],[Hour]]&gt;=7, Table3[[#This Row],[Hour]]&lt;=10), "Peak", IF(AND(Table3[[#This Row],[Hour]]&gt;=16, Table3[[#This Row],[Hour]]&lt;=19), "Peak", "Off-Peak"))</f>
        <v>Peak</v>
      </c>
      <c r="I333" s="19" t="str">
        <f>VLOOKUP($C333,location,MATCH(Source!I$7,Location!$A$1:$D$1,0),0)</f>
        <v>Delhi</v>
      </c>
      <c r="J333" s="19" t="str">
        <f>VLOOKUP($C333,location,MATCH(Source!J$7,Location!$A$1:$D$1,0),0)</f>
        <v>City Road</v>
      </c>
      <c r="K333" s="19" t="str">
        <f>VLOOKUP($C333,location,MATCH(Source!K$7,Location!$A$1:$D$1,0),0)</f>
        <v>Snowy</v>
      </c>
      <c r="L333" s="20" t="str">
        <f>VLOOKUP($C333,vehicle,MATCH(L332,Vehicle!A326:E326,0),0)</f>
        <v>Pedestrian</v>
      </c>
      <c r="M333" s="20" t="str">
        <f>VLOOKUP($C333,vehicle,MATCH(M$7,Vehicle!$A$1:$E$1,0),0)</f>
        <v>Weather Conditions</v>
      </c>
      <c r="N333" s="20" t="str">
        <f>VLOOKUP($C333,vehicle,MATCH(N$7,Vehicle!$A$1:$E$1,0),0)</f>
        <v>Medium</v>
      </c>
      <c r="O333" s="21">
        <f>VLOOKUP($C333,vehicle,MATCH(O$7,Vehicle!$A$1:$E$1,0),0)</f>
        <v>1</v>
      </c>
      <c r="P333" s="21">
        <f>VLOOKUP($C333,driver,MATCH(P$7,Driver!$A$1:$E$1,0),0)</f>
        <v>43</v>
      </c>
      <c r="Q333" s="21" t="str">
        <f>VLOOKUP($C333,driver,MATCH(Q$7,Driver!$A$1:$E$1,0),0)</f>
        <v>Valid</v>
      </c>
      <c r="R333" s="21">
        <f>VLOOKUP($C333,driver,MATCH(R$7,Driver!$A$1:$E$1,0),0)</f>
        <v>6</v>
      </c>
      <c r="S333" s="21" t="str">
        <f>VLOOKUP($C333,driver,MATCH(S$7,Driver!$A$1:$E$1,0),0)</f>
        <v>Fatal</v>
      </c>
      <c r="T333" s="21">
        <f>VLOOKUP($C333,Effects,MATCH(T$7, Effects!$A$1:$E$1, 0),0)</f>
        <v>30</v>
      </c>
      <c r="U333" s="22" t="str">
        <f>VLOOKUP($C333,Effects,MATCH(U$7, Effects!$A$1:$E$1, 0),0)</f>
        <v>Yes</v>
      </c>
      <c r="V333" s="22" t="str">
        <f>VLOOKUP($C333,Effects,MATCH(V$7, Effects!$A$1:$E$1, 0),0)</f>
        <v>Yes</v>
      </c>
      <c r="W333" s="22" t="str">
        <f>VLOOKUP($C333,Effects,MATCH(W$7, Effects!$A$1:$E$1, 0),0)</f>
        <v>Arrest Made</v>
      </c>
    </row>
    <row r="334" spans="2:23" s="7" customFormat="1" ht="21" x14ac:dyDescent="0.4">
      <c r="B334" s="19">
        <v>327</v>
      </c>
      <c r="C334" s="19" t="s">
        <v>379</v>
      </c>
      <c r="D334" s="20">
        <f>VLOOKUP($C334, Date, MATCH(Source!D$7, Date!$A$1:$F$1, 0), FALSE)</f>
        <v>44579</v>
      </c>
      <c r="E334" s="40">
        <v>44579</v>
      </c>
      <c r="F334" s="22">
        <f>VLOOKUP($C334, Date, MATCH(Source!F$7, Date!$A$1:$F$1, 0), FALSE)</f>
        <v>14.3402777777778</v>
      </c>
      <c r="G334" s="19">
        <f>VLOOKUP(Table3[[#This Row],[Accident ID]],Date!$A$2:$I$2001,MATCH(Table3[[#Headers],[Hour]],Date!$A$1:$I$1,0),0)</f>
        <v>8</v>
      </c>
      <c r="H334" s="44" t="str">
        <f>IF(AND(Table3[[#This Row],[Hour]]&gt;=7, Table3[[#This Row],[Hour]]&lt;=10), "Peak", IF(AND(Table3[[#This Row],[Hour]]&gt;=16, Table3[[#This Row],[Hour]]&lt;=19), "Peak", "Off-Peak"))</f>
        <v>Peak</v>
      </c>
      <c r="I334" s="19" t="str">
        <f>VLOOKUP($C334,location,MATCH(Source!I$7,Location!$A$1:$D$1,0),0)</f>
        <v>Bangalore</v>
      </c>
      <c r="J334" s="19" t="str">
        <f>VLOOKUP($C334,location,MATCH(Source!J$7,Location!$A$1:$D$1,0),0)</f>
        <v>City Road</v>
      </c>
      <c r="K334" s="19" t="str">
        <f>VLOOKUP($C334,location,MATCH(Source!K$7,Location!$A$1:$D$1,0),0)</f>
        <v>Rainy</v>
      </c>
      <c r="L334" s="20" t="str">
        <f>VLOOKUP($C334,vehicle,MATCH(L333,Vehicle!A327:E327,0),0)</f>
        <v>Bike</v>
      </c>
      <c r="M334" s="20" t="str">
        <f>VLOOKUP($C334,vehicle,MATCH(M$7,Vehicle!$A$1:$E$1,0),0)</f>
        <v>Reckless Driving</v>
      </c>
      <c r="N334" s="20" t="str">
        <f>VLOOKUP($C334,vehicle,MATCH(N$7,Vehicle!$A$1:$E$1,0),0)</f>
        <v>High</v>
      </c>
      <c r="O334" s="21">
        <f>VLOOKUP($C334,vehicle,MATCH(O$7,Vehicle!$A$1:$E$1,0),0)</f>
        <v>3</v>
      </c>
      <c r="P334" s="21">
        <f>VLOOKUP($C334,driver,MATCH(P$7,Driver!$A$1:$E$1,0),0)</f>
        <v>45</v>
      </c>
      <c r="Q334" s="21" t="str">
        <f>VLOOKUP($C334,driver,MATCH(Q$7,Driver!$A$1:$E$1,0),0)</f>
        <v>Suspended</v>
      </c>
      <c r="R334" s="21">
        <f>VLOOKUP($C334,driver,MATCH(R$7,Driver!$A$1:$E$1,0),0)</f>
        <v>8</v>
      </c>
      <c r="S334" s="21" t="str">
        <f>VLOOKUP($C334,driver,MATCH(S$7,Driver!$A$1:$E$1,0),0)</f>
        <v>Severe</v>
      </c>
      <c r="T334" s="21">
        <f>VLOOKUP($C334,Effects,MATCH(T$7, Effects!$A$1:$E$1, 0),0)</f>
        <v>28</v>
      </c>
      <c r="U334" s="22" t="str">
        <f>VLOOKUP($C334,Effects,MATCH(U$7, Effects!$A$1:$E$1, 0),0)</f>
        <v>No</v>
      </c>
      <c r="V334" s="22" t="str">
        <f>VLOOKUP($C334,Effects,MATCH(V$7, Effects!$A$1:$E$1, 0),0)</f>
        <v>No</v>
      </c>
      <c r="W334" s="22" t="str">
        <f>VLOOKUP($C334,Effects,MATCH(W$7, Effects!$A$1:$E$1, 0),0)</f>
        <v>Arrest Made</v>
      </c>
    </row>
    <row r="335" spans="2:23" s="7" customFormat="1" ht="21" x14ac:dyDescent="0.4">
      <c r="B335" s="19">
        <v>328</v>
      </c>
      <c r="C335" s="19" t="s">
        <v>380</v>
      </c>
      <c r="D335" s="20">
        <f>VLOOKUP($C335, Date, MATCH(Source!D$7, Date!$A$1:$F$1, 0), FALSE)</f>
        <v>44392</v>
      </c>
      <c r="E335" s="40">
        <v>44392</v>
      </c>
      <c r="F335" s="22">
        <f>VLOOKUP($C335, Date, MATCH(Source!F$7, Date!$A$1:$F$1, 0), FALSE)</f>
        <v>14.3819444444444</v>
      </c>
      <c r="G335" s="19">
        <f>VLOOKUP(Table3[[#This Row],[Accident ID]],Date!$A$2:$I$2001,MATCH(Table3[[#Headers],[Hour]],Date!$A$1:$I$1,0),0)</f>
        <v>9</v>
      </c>
      <c r="H335" s="44" t="str">
        <f>IF(AND(Table3[[#This Row],[Hour]]&gt;=7, Table3[[#This Row],[Hour]]&lt;=10), "Peak", IF(AND(Table3[[#This Row],[Hour]]&gt;=16, Table3[[#This Row],[Hour]]&lt;=19), "Peak", "Off-Peak"))</f>
        <v>Peak</v>
      </c>
      <c r="I335" s="19" t="str">
        <f>VLOOKUP($C335,location,MATCH(Source!I$7,Location!$A$1:$D$1,0),0)</f>
        <v>Kolkata</v>
      </c>
      <c r="J335" s="19" t="str">
        <f>VLOOKUP($C335,location,MATCH(Source!J$7,Location!$A$1:$D$1,0),0)</f>
        <v>Expressway</v>
      </c>
      <c r="K335" s="19" t="str">
        <f>VLOOKUP($C335,location,MATCH(Source!K$7,Location!$A$1:$D$1,0),0)</f>
        <v>Snowy</v>
      </c>
      <c r="L335" s="20" t="str">
        <f>VLOOKUP($C335,vehicle,MATCH(L334,Vehicle!A328:E328,0),0)</f>
        <v>Bike</v>
      </c>
      <c r="M335" s="20" t="str">
        <f>VLOOKUP($C335,vehicle,MATCH(M$7,Vehicle!$A$1:$E$1,0),0)</f>
        <v>Pedestrian Crossing</v>
      </c>
      <c r="N335" s="20" t="str">
        <f>VLOOKUP($C335,vehicle,MATCH(N$7,Vehicle!$A$1:$E$1,0),0)</f>
        <v>Medium</v>
      </c>
      <c r="O335" s="21">
        <f>VLOOKUP($C335,vehicle,MATCH(O$7,Vehicle!$A$1:$E$1,0),0)</f>
        <v>5</v>
      </c>
      <c r="P335" s="21">
        <f>VLOOKUP($C335,driver,MATCH(P$7,Driver!$A$1:$E$1,0),0)</f>
        <v>48</v>
      </c>
      <c r="Q335" s="21" t="str">
        <f>VLOOKUP($C335,driver,MATCH(Q$7,Driver!$A$1:$E$1,0),0)</f>
        <v>Valid</v>
      </c>
      <c r="R335" s="21">
        <f>VLOOKUP($C335,driver,MATCH(R$7,Driver!$A$1:$E$1,0),0)</f>
        <v>0</v>
      </c>
      <c r="S335" s="21" t="str">
        <f>VLOOKUP($C335,driver,MATCH(S$7,Driver!$A$1:$E$1,0),0)</f>
        <v>Moderate</v>
      </c>
      <c r="T335" s="21">
        <f>VLOOKUP($C335,Effects,MATCH(T$7, Effects!$A$1:$E$1, 0),0)</f>
        <v>27</v>
      </c>
      <c r="U335" s="22" t="str">
        <f>VLOOKUP($C335,Effects,MATCH(U$7, Effects!$A$1:$E$1, 0),0)</f>
        <v>Yes</v>
      </c>
      <c r="V335" s="22" t="str">
        <f>VLOOKUP($C335,Effects,MATCH(V$7, Effects!$A$1:$E$1, 0),0)</f>
        <v>No</v>
      </c>
      <c r="W335" s="22" t="str">
        <f>VLOOKUP($C335,Effects,MATCH(W$7, Effects!$A$1:$E$1, 0),0)</f>
        <v>Arrest Made</v>
      </c>
    </row>
    <row r="336" spans="2:23" s="7" customFormat="1" ht="21" x14ac:dyDescent="0.4">
      <c r="B336" s="19">
        <v>329</v>
      </c>
      <c r="C336" s="19" t="s">
        <v>381</v>
      </c>
      <c r="D336" s="20">
        <f>VLOOKUP($C336, Date, MATCH(Source!D$7, Date!$A$1:$F$1, 0), FALSE)</f>
        <v>45446</v>
      </c>
      <c r="E336" s="40">
        <v>45446</v>
      </c>
      <c r="F336" s="22">
        <f>VLOOKUP($C336, Date, MATCH(Source!F$7, Date!$A$1:$F$1, 0), FALSE)</f>
        <v>14.4236111111111</v>
      </c>
      <c r="G336" s="19">
        <f>VLOOKUP(Table3[[#This Row],[Accident ID]],Date!$A$2:$I$2001,MATCH(Table3[[#Headers],[Hour]],Date!$A$1:$I$1,0),0)</f>
        <v>10</v>
      </c>
      <c r="H336" s="44" t="str">
        <f>IF(AND(Table3[[#This Row],[Hour]]&gt;=7, Table3[[#This Row],[Hour]]&lt;=10), "Peak", IF(AND(Table3[[#This Row],[Hour]]&gt;=16, Table3[[#This Row],[Hour]]&lt;=19), "Peak", "Off-Peak"))</f>
        <v>Peak</v>
      </c>
      <c r="I336" s="19" t="str">
        <f>VLOOKUP($C336,location,MATCH(Source!I$7,Location!$A$1:$D$1,0),0)</f>
        <v>Hyderabad</v>
      </c>
      <c r="J336" s="19" t="str">
        <f>VLOOKUP($C336,location,MATCH(Source!J$7,Location!$A$1:$D$1,0),0)</f>
        <v>Highway</v>
      </c>
      <c r="K336" s="19" t="str">
        <f>VLOOKUP($C336,location,MATCH(Source!K$7,Location!$A$1:$D$1,0),0)</f>
        <v>Clear</v>
      </c>
      <c r="L336" s="20" t="str">
        <f>VLOOKUP($C336,vehicle,MATCH(L335,Vehicle!A329:E329,0),0)</f>
        <v>Car</v>
      </c>
      <c r="M336" s="20" t="str">
        <f>VLOOKUP($C336,vehicle,MATCH(M$7,Vehicle!$A$1:$E$1,0),0)</f>
        <v>Brake Failure</v>
      </c>
      <c r="N336" s="20" t="str">
        <f>VLOOKUP($C336,vehicle,MATCH(N$7,Vehicle!$A$1:$E$1,0),0)</f>
        <v>Low</v>
      </c>
      <c r="O336" s="21">
        <f>VLOOKUP($C336,vehicle,MATCH(O$7,Vehicle!$A$1:$E$1,0),0)</f>
        <v>2</v>
      </c>
      <c r="P336" s="21">
        <f>VLOOKUP($C336,driver,MATCH(P$7,Driver!$A$1:$E$1,0),0)</f>
        <v>58</v>
      </c>
      <c r="Q336" s="21" t="str">
        <f>VLOOKUP($C336,driver,MATCH(Q$7,Driver!$A$1:$E$1,0),0)</f>
        <v>Expired</v>
      </c>
      <c r="R336" s="21">
        <f>VLOOKUP($C336,driver,MATCH(R$7,Driver!$A$1:$E$1,0),0)</f>
        <v>9</v>
      </c>
      <c r="S336" s="21" t="str">
        <f>VLOOKUP($C336,driver,MATCH(S$7,Driver!$A$1:$E$1,0),0)</f>
        <v>Fatal</v>
      </c>
      <c r="T336" s="21">
        <f>VLOOKUP($C336,Effects,MATCH(T$7, Effects!$A$1:$E$1, 0),0)</f>
        <v>31</v>
      </c>
      <c r="U336" s="22" t="str">
        <f>VLOOKUP($C336,Effects,MATCH(U$7, Effects!$A$1:$E$1, 0),0)</f>
        <v>No</v>
      </c>
      <c r="V336" s="22" t="str">
        <f>VLOOKUP($C336,Effects,MATCH(V$7, Effects!$A$1:$E$1, 0),0)</f>
        <v>Yes</v>
      </c>
      <c r="W336" s="22" t="str">
        <f>VLOOKUP($C336,Effects,MATCH(W$7, Effects!$A$1:$E$1, 0),0)</f>
        <v>None</v>
      </c>
    </row>
    <row r="337" spans="2:23" s="7" customFormat="1" ht="21" x14ac:dyDescent="0.4">
      <c r="B337" s="19">
        <v>330</v>
      </c>
      <c r="C337" s="19" t="s">
        <v>382</v>
      </c>
      <c r="D337" s="20">
        <f>VLOOKUP($C337, Date, MATCH(Source!D$7, Date!$A$1:$F$1, 0), FALSE)</f>
        <v>45426</v>
      </c>
      <c r="E337" s="40">
        <v>45426</v>
      </c>
      <c r="F337" s="22">
        <f>VLOOKUP($C337, Date, MATCH(Source!F$7, Date!$A$1:$F$1, 0), FALSE)</f>
        <v>14.4652777777778</v>
      </c>
      <c r="G337" s="19">
        <f>VLOOKUP(Table3[[#This Row],[Accident ID]],Date!$A$2:$I$2001,MATCH(Table3[[#Headers],[Hour]],Date!$A$1:$I$1,0),0)</f>
        <v>11</v>
      </c>
      <c r="H337" s="44" t="str">
        <f>IF(AND(Table3[[#This Row],[Hour]]&gt;=7, Table3[[#This Row],[Hour]]&lt;=10), "Peak", IF(AND(Table3[[#This Row],[Hour]]&gt;=16, Table3[[#This Row],[Hour]]&lt;=19), "Peak", "Off-Peak"))</f>
        <v>Off-Peak</v>
      </c>
      <c r="I337" s="19" t="str">
        <f>VLOOKUP($C337,location,MATCH(Source!I$7,Location!$A$1:$D$1,0),0)</f>
        <v>Mumbai</v>
      </c>
      <c r="J337" s="19" t="str">
        <f>VLOOKUP($C337,location,MATCH(Source!J$7,Location!$A$1:$D$1,0),0)</f>
        <v>Residential Area</v>
      </c>
      <c r="K337" s="19" t="str">
        <f>VLOOKUP($C337,location,MATCH(Source!K$7,Location!$A$1:$D$1,0),0)</f>
        <v>Snowy</v>
      </c>
      <c r="L337" s="20" t="str">
        <f>VLOOKUP($C337,vehicle,MATCH(L336,Vehicle!A330:E330,0),0)</f>
        <v>Bus</v>
      </c>
      <c r="M337" s="20" t="str">
        <f>VLOOKUP($C337,vehicle,MATCH(M$7,Vehicle!$A$1:$E$1,0),0)</f>
        <v>Pedestrian Crossing</v>
      </c>
      <c r="N337" s="20" t="str">
        <f>VLOOKUP($C337,vehicle,MATCH(N$7,Vehicle!$A$1:$E$1,0),0)</f>
        <v>Medium</v>
      </c>
      <c r="O337" s="21">
        <f>VLOOKUP($C337,vehicle,MATCH(O$7,Vehicle!$A$1:$E$1,0),0)</f>
        <v>3</v>
      </c>
      <c r="P337" s="21">
        <f>VLOOKUP($C337,driver,MATCH(P$7,Driver!$A$1:$E$1,0),0)</f>
        <v>41</v>
      </c>
      <c r="Q337" s="21" t="str">
        <f>VLOOKUP($C337,driver,MATCH(Q$7,Driver!$A$1:$E$1,0),0)</f>
        <v>Suspended</v>
      </c>
      <c r="R337" s="21">
        <f>VLOOKUP($C337,driver,MATCH(R$7,Driver!$A$1:$E$1,0),0)</f>
        <v>5</v>
      </c>
      <c r="S337" s="21" t="str">
        <f>VLOOKUP($C337,driver,MATCH(S$7,Driver!$A$1:$E$1,0),0)</f>
        <v>Severe</v>
      </c>
      <c r="T337" s="21">
        <f>VLOOKUP($C337,Effects,MATCH(T$7, Effects!$A$1:$E$1, 0),0)</f>
        <v>57</v>
      </c>
      <c r="U337" s="22" t="str">
        <f>VLOOKUP($C337,Effects,MATCH(U$7, Effects!$A$1:$E$1, 0),0)</f>
        <v>No</v>
      </c>
      <c r="V337" s="22" t="str">
        <f>VLOOKUP($C337,Effects,MATCH(V$7, Effects!$A$1:$E$1, 0),0)</f>
        <v>Yes</v>
      </c>
      <c r="W337" s="22" t="str">
        <f>VLOOKUP($C337,Effects,MATCH(W$7, Effects!$A$1:$E$1, 0),0)</f>
        <v>License Suspended</v>
      </c>
    </row>
    <row r="338" spans="2:23" s="7" customFormat="1" ht="21" x14ac:dyDescent="0.4">
      <c r="B338" s="19">
        <v>331</v>
      </c>
      <c r="C338" s="19" t="s">
        <v>383</v>
      </c>
      <c r="D338" s="20">
        <f>VLOOKUP($C338, Date, MATCH(Source!D$7, Date!$A$1:$F$1, 0), FALSE)</f>
        <v>43947</v>
      </c>
      <c r="E338" s="40">
        <v>43947</v>
      </c>
      <c r="F338" s="22">
        <f>VLOOKUP($C338, Date, MATCH(Source!F$7, Date!$A$1:$F$1, 0), FALSE)</f>
        <v>14.5069444444444</v>
      </c>
      <c r="G338" s="19">
        <f>VLOOKUP(Table3[[#This Row],[Accident ID]],Date!$A$2:$I$2001,MATCH(Table3[[#Headers],[Hour]],Date!$A$1:$I$1,0),0)</f>
        <v>12</v>
      </c>
      <c r="H338" s="44" t="str">
        <f>IF(AND(Table3[[#This Row],[Hour]]&gt;=7, Table3[[#This Row],[Hour]]&lt;=10), "Peak", IF(AND(Table3[[#This Row],[Hour]]&gt;=16, Table3[[#This Row],[Hour]]&lt;=19), "Peak", "Off-Peak"))</f>
        <v>Off-Peak</v>
      </c>
      <c r="I338" s="19" t="str">
        <f>VLOOKUP($C338,location,MATCH(Source!I$7,Location!$A$1:$D$1,0),0)</f>
        <v>Hyderabad</v>
      </c>
      <c r="J338" s="19" t="str">
        <f>VLOOKUP($C338,location,MATCH(Source!J$7,Location!$A$1:$D$1,0),0)</f>
        <v>City Road</v>
      </c>
      <c r="K338" s="19" t="str">
        <f>VLOOKUP($C338,location,MATCH(Source!K$7,Location!$A$1:$D$1,0),0)</f>
        <v>Snowy</v>
      </c>
      <c r="L338" s="20" t="str">
        <f>VLOOKUP($C338,vehicle,MATCH(L337,Vehicle!A331:E331,0),0)</f>
        <v>Bicycle</v>
      </c>
      <c r="M338" s="20" t="str">
        <f>VLOOKUP($C338,vehicle,MATCH(M$7,Vehicle!$A$1:$E$1,0),0)</f>
        <v>Reckless Driving</v>
      </c>
      <c r="N338" s="20" t="str">
        <f>VLOOKUP($C338,vehicle,MATCH(N$7,Vehicle!$A$1:$E$1,0),0)</f>
        <v>Low</v>
      </c>
      <c r="O338" s="21">
        <f>VLOOKUP($C338,vehicle,MATCH(O$7,Vehicle!$A$1:$E$1,0),0)</f>
        <v>4</v>
      </c>
      <c r="P338" s="21">
        <f>VLOOKUP($C338,driver,MATCH(P$7,Driver!$A$1:$E$1,0),0)</f>
        <v>54</v>
      </c>
      <c r="Q338" s="21" t="str">
        <f>VLOOKUP($C338,driver,MATCH(Q$7,Driver!$A$1:$E$1,0),0)</f>
        <v>Suspended</v>
      </c>
      <c r="R338" s="21">
        <f>VLOOKUP($C338,driver,MATCH(R$7,Driver!$A$1:$E$1,0),0)</f>
        <v>0</v>
      </c>
      <c r="S338" s="21" t="str">
        <f>VLOOKUP($C338,driver,MATCH(S$7,Driver!$A$1:$E$1,0),0)</f>
        <v>Fatal</v>
      </c>
      <c r="T338" s="21">
        <f>VLOOKUP($C338,Effects,MATCH(T$7, Effects!$A$1:$E$1, 0),0)</f>
        <v>52</v>
      </c>
      <c r="U338" s="22" t="str">
        <f>VLOOKUP($C338,Effects,MATCH(U$7, Effects!$A$1:$E$1, 0),0)</f>
        <v>Yes</v>
      </c>
      <c r="V338" s="22" t="str">
        <f>VLOOKUP($C338,Effects,MATCH(V$7, Effects!$A$1:$E$1, 0),0)</f>
        <v>No</v>
      </c>
      <c r="W338" s="22" t="str">
        <f>VLOOKUP($C338,Effects,MATCH(W$7, Effects!$A$1:$E$1, 0),0)</f>
        <v>License Suspended</v>
      </c>
    </row>
    <row r="339" spans="2:23" s="7" customFormat="1" ht="21" x14ac:dyDescent="0.4">
      <c r="B339" s="19">
        <v>332</v>
      </c>
      <c r="C339" s="19" t="s">
        <v>384</v>
      </c>
      <c r="D339" s="20">
        <f>VLOOKUP($C339, Date, MATCH(Source!D$7, Date!$A$1:$F$1, 0), FALSE)</f>
        <v>43859</v>
      </c>
      <c r="E339" s="40">
        <v>43859</v>
      </c>
      <c r="F339" s="22">
        <f>VLOOKUP($C339, Date, MATCH(Source!F$7, Date!$A$1:$F$1, 0), FALSE)</f>
        <v>14.5486111111111</v>
      </c>
      <c r="G339" s="19">
        <f>VLOOKUP(Table3[[#This Row],[Accident ID]],Date!$A$2:$I$2001,MATCH(Table3[[#Headers],[Hour]],Date!$A$1:$I$1,0),0)</f>
        <v>13</v>
      </c>
      <c r="H339" s="44" t="str">
        <f>IF(AND(Table3[[#This Row],[Hour]]&gt;=7, Table3[[#This Row],[Hour]]&lt;=10), "Peak", IF(AND(Table3[[#This Row],[Hour]]&gt;=16, Table3[[#This Row],[Hour]]&lt;=19), "Peak", "Off-Peak"))</f>
        <v>Off-Peak</v>
      </c>
      <c r="I339" s="19" t="str">
        <f>VLOOKUP($C339,location,MATCH(Source!I$7,Location!$A$1:$D$1,0),0)</f>
        <v>Hyderabad</v>
      </c>
      <c r="J339" s="19" t="str">
        <f>VLOOKUP($C339,location,MATCH(Source!J$7,Location!$A$1:$D$1,0),0)</f>
        <v>Rural Road</v>
      </c>
      <c r="K339" s="19" t="str">
        <f>VLOOKUP($C339,location,MATCH(Source!K$7,Location!$A$1:$D$1,0),0)</f>
        <v>Windy</v>
      </c>
      <c r="L339" s="20" t="str">
        <f>VLOOKUP($C339,vehicle,MATCH(L338,Vehicle!A332:E332,0),0)</f>
        <v>Bicycle</v>
      </c>
      <c r="M339" s="20" t="str">
        <f>VLOOKUP($C339,vehicle,MATCH(M$7,Vehicle!$A$1:$E$1,0),0)</f>
        <v>Pedestrian Crossing</v>
      </c>
      <c r="N339" s="20" t="str">
        <f>VLOOKUP($C339,vehicle,MATCH(N$7,Vehicle!$A$1:$E$1,0),0)</f>
        <v>High</v>
      </c>
      <c r="O339" s="21">
        <f>VLOOKUP($C339,vehicle,MATCH(O$7,Vehicle!$A$1:$E$1,0),0)</f>
        <v>2</v>
      </c>
      <c r="P339" s="21">
        <f>VLOOKUP($C339,driver,MATCH(P$7,Driver!$A$1:$E$1,0),0)</f>
        <v>72</v>
      </c>
      <c r="Q339" s="21" t="str">
        <f>VLOOKUP($C339,driver,MATCH(Q$7,Driver!$A$1:$E$1,0),0)</f>
        <v>Expired</v>
      </c>
      <c r="R339" s="21">
        <f>VLOOKUP($C339,driver,MATCH(R$7,Driver!$A$1:$E$1,0),0)</f>
        <v>6</v>
      </c>
      <c r="S339" s="21" t="str">
        <f>VLOOKUP($C339,driver,MATCH(S$7,Driver!$A$1:$E$1,0),0)</f>
        <v>Moderate</v>
      </c>
      <c r="T339" s="21">
        <f>VLOOKUP($C339,Effects,MATCH(T$7, Effects!$A$1:$E$1, 0),0)</f>
        <v>48</v>
      </c>
      <c r="U339" s="22" t="str">
        <f>VLOOKUP($C339,Effects,MATCH(U$7, Effects!$A$1:$E$1, 0),0)</f>
        <v>Yes</v>
      </c>
      <c r="V339" s="22" t="str">
        <f>VLOOKUP($C339,Effects,MATCH(V$7, Effects!$A$1:$E$1, 0),0)</f>
        <v>No</v>
      </c>
      <c r="W339" s="22" t="str">
        <f>VLOOKUP($C339,Effects,MATCH(W$7, Effects!$A$1:$E$1, 0),0)</f>
        <v>None</v>
      </c>
    </row>
    <row r="340" spans="2:23" s="7" customFormat="1" ht="21" x14ac:dyDescent="0.4">
      <c r="B340" s="19">
        <v>333</v>
      </c>
      <c r="C340" s="19">
        <v>62013893</v>
      </c>
      <c r="D340" s="20">
        <f>VLOOKUP($C340, Date, MATCH(Source!D$7, Date!$A$1:$F$1, 0), FALSE)</f>
        <v>45127</v>
      </c>
      <c r="E340" s="40">
        <v>45127</v>
      </c>
      <c r="F340" s="22">
        <f>VLOOKUP($C340, Date, MATCH(Source!F$7, Date!$A$1:$F$1, 0), FALSE)</f>
        <v>14.5902777777778</v>
      </c>
      <c r="G340" s="19">
        <f>VLOOKUP(Table3[[#This Row],[Accident ID]],Date!$A$2:$I$2001,MATCH(Table3[[#Headers],[Hour]],Date!$A$1:$I$1,0),0)</f>
        <v>14</v>
      </c>
      <c r="H340" s="44" t="str">
        <f>IF(AND(Table3[[#This Row],[Hour]]&gt;=7, Table3[[#This Row],[Hour]]&lt;=10), "Peak", IF(AND(Table3[[#This Row],[Hour]]&gt;=16, Table3[[#This Row],[Hour]]&lt;=19), "Peak", "Off-Peak"))</f>
        <v>Off-Peak</v>
      </c>
      <c r="I340" s="19" t="str">
        <f>VLOOKUP($C340,location,MATCH(Source!I$7,Location!$A$1:$D$1,0),0)</f>
        <v>Hyderabad</v>
      </c>
      <c r="J340" s="19" t="str">
        <f>VLOOKUP($C340,location,MATCH(Source!J$7,Location!$A$1:$D$1,0),0)</f>
        <v>Expressway</v>
      </c>
      <c r="K340" s="19" t="str">
        <f>VLOOKUP($C340,location,MATCH(Source!K$7,Location!$A$1:$D$1,0),0)</f>
        <v>Clear</v>
      </c>
      <c r="L340" s="20" t="str">
        <f>VLOOKUP($C340,vehicle,MATCH(L339,Vehicle!A333:E333,0),0)</f>
        <v>Auto</v>
      </c>
      <c r="M340" s="20" t="str">
        <f>VLOOKUP($C340,vehicle,MATCH(M$7,Vehicle!$A$1:$E$1,0),0)</f>
        <v>Weather Conditions</v>
      </c>
      <c r="N340" s="20" t="str">
        <f>VLOOKUP($C340,vehicle,MATCH(N$7,Vehicle!$A$1:$E$1,0),0)</f>
        <v>Severe</v>
      </c>
      <c r="O340" s="21">
        <f>VLOOKUP($C340,vehicle,MATCH(O$7,Vehicle!$A$1:$E$1,0),0)</f>
        <v>3</v>
      </c>
      <c r="P340" s="21">
        <f>VLOOKUP($C340,driver,MATCH(P$7,Driver!$A$1:$E$1,0),0)</f>
        <v>36</v>
      </c>
      <c r="Q340" s="21" t="str">
        <f>VLOOKUP($C340,driver,MATCH(Q$7,Driver!$A$1:$E$1,0),0)</f>
        <v>Suspended</v>
      </c>
      <c r="R340" s="21">
        <f>VLOOKUP($C340,driver,MATCH(R$7,Driver!$A$1:$E$1,0),0)</f>
        <v>4</v>
      </c>
      <c r="S340" s="21" t="str">
        <f>VLOOKUP($C340,driver,MATCH(S$7,Driver!$A$1:$E$1,0),0)</f>
        <v>Moderate</v>
      </c>
      <c r="T340" s="21">
        <f>VLOOKUP($C340,Effects,MATCH(T$7, Effects!$A$1:$E$1, 0),0)</f>
        <v>51</v>
      </c>
      <c r="U340" s="22" t="str">
        <f>VLOOKUP($C340,Effects,MATCH(U$7, Effects!$A$1:$E$1, 0),0)</f>
        <v>No</v>
      </c>
      <c r="V340" s="22" t="str">
        <f>VLOOKUP($C340,Effects,MATCH(V$7, Effects!$A$1:$E$1, 0),0)</f>
        <v>No</v>
      </c>
      <c r="W340" s="22" t="str">
        <f>VLOOKUP($C340,Effects,MATCH(W$7, Effects!$A$1:$E$1, 0),0)</f>
        <v>License Suspended</v>
      </c>
    </row>
    <row r="341" spans="2:23" s="7" customFormat="1" ht="21" x14ac:dyDescent="0.4">
      <c r="B341" s="19">
        <v>334</v>
      </c>
      <c r="C341" s="19" t="s">
        <v>385</v>
      </c>
      <c r="D341" s="20">
        <f>VLOOKUP($C341, Date, MATCH(Source!D$7, Date!$A$1:$F$1, 0), FALSE)</f>
        <v>45087</v>
      </c>
      <c r="E341" s="40">
        <v>45087</v>
      </c>
      <c r="F341" s="22">
        <f>VLOOKUP($C341, Date, MATCH(Source!F$7, Date!$A$1:$F$1, 0), FALSE)</f>
        <v>14.6319444444444</v>
      </c>
      <c r="G341" s="19">
        <f>VLOOKUP(Table3[[#This Row],[Accident ID]],Date!$A$2:$I$2001,MATCH(Table3[[#Headers],[Hour]],Date!$A$1:$I$1,0),0)</f>
        <v>15</v>
      </c>
      <c r="H341" s="44" t="str">
        <f>IF(AND(Table3[[#This Row],[Hour]]&gt;=7, Table3[[#This Row],[Hour]]&lt;=10), "Peak", IF(AND(Table3[[#This Row],[Hour]]&gt;=16, Table3[[#This Row],[Hour]]&lt;=19), "Peak", "Off-Peak"))</f>
        <v>Off-Peak</v>
      </c>
      <c r="I341" s="19" t="str">
        <f>VLOOKUP($C341,location,MATCH(Source!I$7,Location!$A$1:$D$1,0),0)</f>
        <v>Kolkata</v>
      </c>
      <c r="J341" s="19" t="str">
        <f>VLOOKUP($C341,location,MATCH(Source!J$7,Location!$A$1:$D$1,0),0)</f>
        <v>Highway</v>
      </c>
      <c r="K341" s="19" t="str">
        <f>VLOOKUP($C341,location,MATCH(Source!K$7,Location!$A$1:$D$1,0),0)</f>
        <v>Windy</v>
      </c>
      <c r="L341" s="20" t="str">
        <f>VLOOKUP($C341,vehicle,MATCH(L340,Vehicle!A334:E334,0),0)</f>
        <v>Auto</v>
      </c>
      <c r="M341" s="20" t="str">
        <f>VLOOKUP($C341,vehicle,MATCH(M$7,Vehicle!$A$1:$E$1,0),0)</f>
        <v>Brake Failure</v>
      </c>
      <c r="N341" s="20" t="str">
        <f>VLOOKUP($C341,vehicle,MATCH(N$7,Vehicle!$A$1:$E$1,0),0)</f>
        <v>Low</v>
      </c>
      <c r="O341" s="21">
        <f>VLOOKUP($C341,vehicle,MATCH(O$7,Vehicle!$A$1:$E$1,0),0)</f>
        <v>3</v>
      </c>
      <c r="P341" s="21">
        <f>VLOOKUP($C341,driver,MATCH(P$7,Driver!$A$1:$E$1,0),0)</f>
        <v>26</v>
      </c>
      <c r="Q341" s="21" t="str">
        <f>VLOOKUP($C341,driver,MATCH(Q$7,Driver!$A$1:$E$1,0),0)</f>
        <v>Valid</v>
      </c>
      <c r="R341" s="21">
        <f>VLOOKUP($C341,driver,MATCH(R$7,Driver!$A$1:$E$1,0),0)</f>
        <v>9</v>
      </c>
      <c r="S341" s="21" t="str">
        <f>VLOOKUP($C341,driver,MATCH(S$7,Driver!$A$1:$E$1,0),0)</f>
        <v>Minor</v>
      </c>
      <c r="T341" s="21">
        <f>VLOOKUP($C341,Effects,MATCH(T$7, Effects!$A$1:$E$1, 0),0)</f>
        <v>19</v>
      </c>
      <c r="U341" s="22" t="str">
        <f>VLOOKUP($C341,Effects,MATCH(U$7, Effects!$A$1:$E$1, 0),0)</f>
        <v>Yes</v>
      </c>
      <c r="V341" s="22" t="str">
        <f>VLOOKUP($C341,Effects,MATCH(V$7, Effects!$A$1:$E$1, 0),0)</f>
        <v>Yes</v>
      </c>
      <c r="W341" s="22" t="str">
        <f>VLOOKUP($C341,Effects,MATCH(W$7, Effects!$A$1:$E$1, 0),0)</f>
        <v>None</v>
      </c>
    </row>
    <row r="342" spans="2:23" s="7" customFormat="1" ht="21" x14ac:dyDescent="0.4">
      <c r="B342" s="19">
        <v>335</v>
      </c>
      <c r="C342" s="19" t="s">
        <v>386</v>
      </c>
      <c r="D342" s="20">
        <f>VLOOKUP($C342, Date, MATCH(Source!D$7, Date!$A$1:$F$1, 0), FALSE)</f>
        <v>45620</v>
      </c>
      <c r="E342" s="40">
        <v>45620</v>
      </c>
      <c r="F342" s="22">
        <f>VLOOKUP($C342, Date, MATCH(Source!F$7, Date!$A$1:$F$1, 0), FALSE)</f>
        <v>14.6736111111111</v>
      </c>
      <c r="G342" s="19">
        <f>VLOOKUP(Table3[[#This Row],[Accident ID]],Date!$A$2:$I$2001,MATCH(Table3[[#Headers],[Hour]],Date!$A$1:$I$1,0),0)</f>
        <v>16</v>
      </c>
      <c r="H342" s="44" t="str">
        <f>IF(AND(Table3[[#This Row],[Hour]]&gt;=7, Table3[[#This Row],[Hour]]&lt;=10), "Peak", IF(AND(Table3[[#This Row],[Hour]]&gt;=16, Table3[[#This Row],[Hour]]&lt;=19), "Peak", "Off-Peak"))</f>
        <v>Peak</v>
      </c>
      <c r="I342" s="19" t="str">
        <f>VLOOKUP($C342,location,MATCH(Source!I$7,Location!$A$1:$D$1,0),0)</f>
        <v>Kolkata</v>
      </c>
      <c r="J342" s="19" t="str">
        <f>VLOOKUP($C342,location,MATCH(Source!J$7,Location!$A$1:$D$1,0),0)</f>
        <v>Rural Road</v>
      </c>
      <c r="K342" s="19" t="str">
        <f>VLOOKUP($C342,location,MATCH(Source!K$7,Location!$A$1:$D$1,0),0)</f>
        <v>Rainy</v>
      </c>
      <c r="L342" s="20" t="str">
        <f>VLOOKUP($C342,vehicle,MATCH(L341,Vehicle!A335:E335,0),0)</f>
        <v>Truck</v>
      </c>
      <c r="M342" s="20" t="str">
        <f>VLOOKUP($C342,vehicle,MATCH(M$7,Vehicle!$A$1:$E$1,0),0)</f>
        <v>Reckless Driving</v>
      </c>
      <c r="N342" s="20" t="str">
        <f>VLOOKUP($C342,vehicle,MATCH(N$7,Vehicle!$A$1:$E$1,0),0)</f>
        <v>Severe</v>
      </c>
      <c r="O342" s="21">
        <f>VLOOKUP($C342,vehicle,MATCH(O$7,Vehicle!$A$1:$E$1,0),0)</f>
        <v>1</v>
      </c>
      <c r="P342" s="21">
        <f>VLOOKUP($C342,driver,MATCH(P$7,Driver!$A$1:$E$1,0),0)</f>
        <v>53</v>
      </c>
      <c r="Q342" s="21" t="str">
        <f>VLOOKUP($C342,driver,MATCH(Q$7,Driver!$A$1:$E$1,0),0)</f>
        <v>Expired</v>
      </c>
      <c r="R342" s="21">
        <f>VLOOKUP($C342,driver,MATCH(R$7,Driver!$A$1:$E$1,0),0)</f>
        <v>3</v>
      </c>
      <c r="S342" s="21" t="str">
        <f>VLOOKUP($C342,driver,MATCH(S$7,Driver!$A$1:$E$1,0),0)</f>
        <v>Fatal</v>
      </c>
      <c r="T342" s="21">
        <f>VLOOKUP($C342,Effects,MATCH(T$7, Effects!$A$1:$E$1, 0),0)</f>
        <v>32</v>
      </c>
      <c r="U342" s="22" t="str">
        <f>VLOOKUP($C342,Effects,MATCH(U$7, Effects!$A$1:$E$1, 0),0)</f>
        <v>Yes</v>
      </c>
      <c r="V342" s="22" t="str">
        <f>VLOOKUP($C342,Effects,MATCH(V$7, Effects!$A$1:$E$1, 0),0)</f>
        <v>No</v>
      </c>
      <c r="W342" s="22" t="str">
        <f>VLOOKUP($C342,Effects,MATCH(W$7, Effects!$A$1:$E$1, 0),0)</f>
        <v>Fine Issued</v>
      </c>
    </row>
    <row r="343" spans="2:23" s="7" customFormat="1" ht="21" x14ac:dyDescent="0.4">
      <c r="B343" s="19">
        <v>336</v>
      </c>
      <c r="C343" s="19" t="s">
        <v>387</v>
      </c>
      <c r="D343" s="20">
        <f>VLOOKUP($C343, Date, MATCH(Source!D$7, Date!$A$1:$F$1, 0), FALSE)</f>
        <v>44352</v>
      </c>
      <c r="E343" s="40">
        <v>44352</v>
      </c>
      <c r="F343" s="22">
        <f>VLOOKUP($C343, Date, MATCH(Source!F$7, Date!$A$1:$F$1, 0), FALSE)</f>
        <v>14.7152777777778</v>
      </c>
      <c r="G343" s="19">
        <f>VLOOKUP(Table3[[#This Row],[Accident ID]],Date!$A$2:$I$2001,MATCH(Table3[[#Headers],[Hour]],Date!$A$1:$I$1,0),0)</f>
        <v>17</v>
      </c>
      <c r="H343" s="44" t="str">
        <f>IF(AND(Table3[[#This Row],[Hour]]&gt;=7, Table3[[#This Row],[Hour]]&lt;=10), "Peak", IF(AND(Table3[[#This Row],[Hour]]&gt;=16, Table3[[#This Row],[Hour]]&lt;=19), "Peak", "Off-Peak"))</f>
        <v>Peak</v>
      </c>
      <c r="I343" s="19" t="str">
        <f>VLOOKUP($C343,location,MATCH(Source!I$7,Location!$A$1:$D$1,0),0)</f>
        <v>Pune</v>
      </c>
      <c r="J343" s="19" t="str">
        <f>VLOOKUP($C343,location,MATCH(Source!J$7,Location!$A$1:$D$1,0),0)</f>
        <v>Expressway</v>
      </c>
      <c r="K343" s="19" t="str">
        <f>VLOOKUP($C343,location,MATCH(Source!K$7,Location!$A$1:$D$1,0),0)</f>
        <v>Clear</v>
      </c>
      <c r="L343" s="20" t="str">
        <f>VLOOKUP($C343,vehicle,MATCH(L342,Vehicle!A336:E336,0),0)</f>
        <v>Pedestrian</v>
      </c>
      <c r="M343" s="20" t="str">
        <f>VLOOKUP($C343,vehicle,MATCH(M$7,Vehicle!$A$1:$E$1,0),0)</f>
        <v>Weather Conditions</v>
      </c>
      <c r="N343" s="20" t="str">
        <f>VLOOKUP($C343,vehicle,MATCH(N$7,Vehicle!$A$1:$E$1,0),0)</f>
        <v>Medium</v>
      </c>
      <c r="O343" s="21">
        <f>VLOOKUP($C343,vehicle,MATCH(O$7,Vehicle!$A$1:$E$1,0),0)</f>
        <v>3</v>
      </c>
      <c r="P343" s="21">
        <f>VLOOKUP($C343,driver,MATCH(P$7,Driver!$A$1:$E$1,0),0)</f>
        <v>64</v>
      </c>
      <c r="Q343" s="21" t="str">
        <f>VLOOKUP($C343,driver,MATCH(Q$7,Driver!$A$1:$E$1,0),0)</f>
        <v>Valid</v>
      </c>
      <c r="R343" s="21">
        <f>VLOOKUP($C343,driver,MATCH(R$7,Driver!$A$1:$E$1,0),0)</f>
        <v>8</v>
      </c>
      <c r="S343" s="21" t="str">
        <f>VLOOKUP($C343,driver,MATCH(S$7,Driver!$A$1:$E$1,0),0)</f>
        <v>Minor</v>
      </c>
      <c r="T343" s="21">
        <f>VLOOKUP($C343,Effects,MATCH(T$7, Effects!$A$1:$E$1, 0),0)</f>
        <v>12</v>
      </c>
      <c r="U343" s="22" t="str">
        <f>VLOOKUP($C343,Effects,MATCH(U$7, Effects!$A$1:$E$1, 0),0)</f>
        <v>No</v>
      </c>
      <c r="V343" s="22" t="str">
        <f>VLOOKUP($C343,Effects,MATCH(V$7, Effects!$A$1:$E$1, 0),0)</f>
        <v>Yes</v>
      </c>
      <c r="W343" s="22" t="str">
        <f>VLOOKUP($C343,Effects,MATCH(W$7, Effects!$A$1:$E$1, 0),0)</f>
        <v>None</v>
      </c>
    </row>
    <row r="344" spans="2:23" s="7" customFormat="1" ht="21" x14ac:dyDescent="0.4">
      <c r="B344" s="19">
        <v>337</v>
      </c>
      <c r="C344" s="19" t="s">
        <v>388</v>
      </c>
      <c r="D344" s="20">
        <f>VLOOKUP($C344, Date, MATCH(Source!D$7, Date!$A$1:$F$1, 0), FALSE)</f>
        <v>45201</v>
      </c>
      <c r="E344" s="40">
        <v>45201</v>
      </c>
      <c r="F344" s="22">
        <f>VLOOKUP($C344, Date, MATCH(Source!F$7, Date!$A$1:$F$1, 0), FALSE)</f>
        <v>14.7569444444444</v>
      </c>
      <c r="G344" s="19">
        <f>VLOOKUP(Table3[[#This Row],[Accident ID]],Date!$A$2:$I$2001,MATCH(Table3[[#Headers],[Hour]],Date!$A$1:$I$1,0),0)</f>
        <v>18</v>
      </c>
      <c r="H344" s="44" t="str">
        <f>IF(AND(Table3[[#This Row],[Hour]]&gt;=7, Table3[[#This Row],[Hour]]&lt;=10), "Peak", IF(AND(Table3[[#This Row],[Hour]]&gt;=16, Table3[[#This Row],[Hour]]&lt;=19), "Peak", "Off-Peak"))</f>
        <v>Peak</v>
      </c>
      <c r="I344" s="19" t="str">
        <f>VLOOKUP($C344,location,MATCH(Source!I$7,Location!$A$1:$D$1,0),0)</f>
        <v>Ahmedabad</v>
      </c>
      <c r="J344" s="19" t="str">
        <f>VLOOKUP($C344,location,MATCH(Source!J$7,Location!$A$1:$D$1,0),0)</f>
        <v>Expressway</v>
      </c>
      <c r="K344" s="19" t="str">
        <f>VLOOKUP($C344,location,MATCH(Source!K$7,Location!$A$1:$D$1,0),0)</f>
        <v>Clear</v>
      </c>
      <c r="L344" s="20" t="str">
        <f>VLOOKUP($C344,vehicle,MATCH(L343,Vehicle!A337:E337,0),0)</f>
        <v>Auto</v>
      </c>
      <c r="M344" s="20" t="str">
        <f>VLOOKUP($C344,vehicle,MATCH(M$7,Vehicle!$A$1:$E$1,0),0)</f>
        <v>Reckless Driving</v>
      </c>
      <c r="N344" s="20" t="str">
        <f>VLOOKUP($C344,vehicle,MATCH(N$7,Vehicle!$A$1:$E$1,0),0)</f>
        <v>Severe</v>
      </c>
      <c r="O344" s="21">
        <f>VLOOKUP($C344,vehicle,MATCH(O$7,Vehicle!$A$1:$E$1,0),0)</f>
        <v>5</v>
      </c>
      <c r="P344" s="21">
        <f>VLOOKUP($C344,driver,MATCH(P$7,Driver!$A$1:$E$1,0),0)</f>
        <v>18</v>
      </c>
      <c r="Q344" s="21" t="str">
        <f>VLOOKUP($C344,driver,MATCH(Q$7,Driver!$A$1:$E$1,0),0)</f>
        <v>Expired</v>
      </c>
      <c r="R344" s="21">
        <f>VLOOKUP($C344,driver,MATCH(R$7,Driver!$A$1:$E$1,0),0)</f>
        <v>6</v>
      </c>
      <c r="S344" s="21" t="str">
        <f>VLOOKUP($C344,driver,MATCH(S$7,Driver!$A$1:$E$1,0),0)</f>
        <v>Moderate</v>
      </c>
      <c r="T344" s="21">
        <f>VLOOKUP($C344,Effects,MATCH(T$7, Effects!$A$1:$E$1, 0),0)</f>
        <v>42</v>
      </c>
      <c r="U344" s="22" t="str">
        <f>VLOOKUP($C344,Effects,MATCH(U$7, Effects!$A$1:$E$1, 0),0)</f>
        <v>Yes</v>
      </c>
      <c r="V344" s="22" t="str">
        <f>VLOOKUP($C344,Effects,MATCH(V$7, Effects!$A$1:$E$1, 0),0)</f>
        <v>Yes</v>
      </c>
      <c r="W344" s="22" t="str">
        <f>VLOOKUP($C344,Effects,MATCH(W$7, Effects!$A$1:$E$1, 0),0)</f>
        <v>Arrest Made</v>
      </c>
    </row>
    <row r="345" spans="2:23" s="7" customFormat="1" ht="21" x14ac:dyDescent="0.4">
      <c r="B345" s="19">
        <v>338</v>
      </c>
      <c r="C345" s="19">
        <v>60069917</v>
      </c>
      <c r="D345" s="20">
        <f>VLOOKUP($C345, Date, MATCH(Source!D$7, Date!$A$1:$F$1, 0), FALSE)</f>
        <v>44959</v>
      </c>
      <c r="E345" s="40">
        <v>44959</v>
      </c>
      <c r="F345" s="22">
        <f>VLOOKUP($C345, Date, MATCH(Source!F$7, Date!$A$1:$F$1, 0), FALSE)</f>
        <v>14.7986111111111</v>
      </c>
      <c r="G345" s="19">
        <f>VLOOKUP(Table3[[#This Row],[Accident ID]],Date!$A$2:$I$2001,MATCH(Table3[[#Headers],[Hour]],Date!$A$1:$I$1,0),0)</f>
        <v>19</v>
      </c>
      <c r="H345" s="44" t="str">
        <f>IF(AND(Table3[[#This Row],[Hour]]&gt;=7, Table3[[#This Row],[Hour]]&lt;=10), "Peak", IF(AND(Table3[[#This Row],[Hour]]&gt;=16, Table3[[#This Row],[Hour]]&lt;=19), "Peak", "Off-Peak"))</f>
        <v>Peak</v>
      </c>
      <c r="I345" s="19" t="str">
        <f>VLOOKUP($C345,location,MATCH(Source!I$7,Location!$A$1:$D$1,0),0)</f>
        <v>Hyderabad</v>
      </c>
      <c r="J345" s="19" t="str">
        <f>VLOOKUP($C345,location,MATCH(Source!J$7,Location!$A$1:$D$1,0),0)</f>
        <v>Residential Area</v>
      </c>
      <c r="K345" s="19" t="str">
        <f>VLOOKUP($C345,location,MATCH(Source!K$7,Location!$A$1:$D$1,0),0)</f>
        <v>Rainy</v>
      </c>
      <c r="L345" s="20" t="str">
        <f>VLOOKUP($C345,vehicle,MATCH(L344,Vehicle!A338:E338,0),0)</f>
        <v>Truck</v>
      </c>
      <c r="M345" s="20" t="str">
        <f>VLOOKUP($C345,vehicle,MATCH(M$7,Vehicle!$A$1:$E$1,0),0)</f>
        <v>Over Speeding</v>
      </c>
      <c r="N345" s="20" t="str">
        <f>VLOOKUP($C345,vehicle,MATCH(N$7,Vehicle!$A$1:$E$1,0),0)</f>
        <v>High</v>
      </c>
      <c r="O345" s="21">
        <f>VLOOKUP($C345,vehicle,MATCH(O$7,Vehicle!$A$1:$E$1,0),0)</f>
        <v>1</v>
      </c>
      <c r="P345" s="21">
        <f>VLOOKUP($C345,driver,MATCH(P$7,Driver!$A$1:$E$1,0),0)</f>
        <v>36</v>
      </c>
      <c r="Q345" s="21" t="str">
        <f>VLOOKUP($C345,driver,MATCH(Q$7,Driver!$A$1:$E$1,0),0)</f>
        <v>Valid</v>
      </c>
      <c r="R345" s="21">
        <f>VLOOKUP($C345,driver,MATCH(R$7,Driver!$A$1:$E$1,0),0)</f>
        <v>9</v>
      </c>
      <c r="S345" s="21" t="str">
        <f>VLOOKUP($C345,driver,MATCH(S$7,Driver!$A$1:$E$1,0),0)</f>
        <v>Severe</v>
      </c>
      <c r="T345" s="21">
        <f>VLOOKUP($C345,Effects,MATCH(T$7, Effects!$A$1:$E$1, 0),0)</f>
        <v>45</v>
      </c>
      <c r="U345" s="22" t="str">
        <f>VLOOKUP($C345,Effects,MATCH(U$7, Effects!$A$1:$E$1, 0),0)</f>
        <v>No</v>
      </c>
      <c r="V345" s="22" t="str">
        <f>VLOOKUP($C345,Effects,MATCH(V$7, Effects!$A$1:$E$1, 0),0)</f>
        <v>Yes</v>
      </c>
      <c r="W345" s="22" t="str">
        <f>VLOOKUP($C345,Effects,MATCH(W$7, Effects!$A$1:$E$1, 0),0)</f>
        <v>Arrest Made</v>
      </c>
    </row>
    <row r="346" spans="2:23" s="7" customFormat="1" ht="21" x14ac:dyDescent="0.4">
      <c r="B346" s="19">
        <v>339</v>
      </c>
      <c r="C346" s="19" t="s">
        <v>389</v>
      </c>
      <c r="D346" s="20">
        <f>VLOOKUP($C346, Date, MATCH(Source!D$7, Date!$A$1:$F$1, 0), FALSE)</f>
        <v>44936</v>
      </c>
      <c r="E346" s="40">
        <v>44936</v>
      </c>
      <c r="F346" s="22">
        <f>VLOOKUP($C346, Date, MATCH(Source!F$7, Date!$A$1:$F$1, 0), FALSE)</f>
        <v>14.8402777777778</v>
      </c>
      <c r="G346" s="19">
        <f>VLOOKUP(Table3[[#This Row],[Accident ID]],Date!$A$2:$I$2001,MATCH(Table3[[#Headers],[Hour]],Date!$A$1:$I$1,0),0)</f>
        <v>20</v>
      </c>
      <c r="H346" s="44" t="str">
        <f>IF(AND(Table3[[#This Row],[Hour]]&gt;=7, Table3[[#This Row],[Hour]]&lt;=10), "Peak", IF(AND(Table3[[#This Row],[Hour]]&gt;=16, Table3[[#This Row],[Hour]]&lt;=19), "Peak", "Off-Peak"))</f>
        <v>Off-Peak</v>
      </c>
      <c r="I346" s="19" t="str">
        <f>VLOOKUP($C346,location,MATCH(Source!I$7,Location!$A$1:$D$1,0),0)</f>
        <v>Pune</v>
      </c>
      <c r="J346" s="19" t="str">
        <f>VLOOKUP($C346,location,MATCH(Source!J$7,Location!$A$1:$D$1,0),0)</f>
        <v>Highway</v>
      </c>
      <c r="K346" s="19" t="str">
        <f>VLOOKUP($C346,location,MATCH(Source!K$7,Location!$A$1:$D$1,0),0)</f>
        <v>Foggy</v>
      </c>
      <c r="L346" s="20" t="str">
        <f>VLOOKUP($C346,vehicle,MATCH(L345,Vehicle!A339:E339,0),0)</f>
        <v>Truck</v>
      </c>
      <c r="M346" s="20" t="str">
        <f>VLOOKUP($C346,vehicle,MATCH(M$7,Vehicle!$A$1:$E$1,0),0)</f>
        <v>Signal Violation</v>
      </c>
      <c r="N346" s="20" t="str">
        <f>VLOOKUP($C346,vehicle,MATCH(N$7,Vehicle!$A$1:$E$1,0),0)</f>
        <v>Severe</v>
      </c>
      <c r="O346" s="21">
        <f>VLOOKUP($C346,vehicle,MATCH(O$7,Vehicle!$A$1:$E$1,0),0)</f>
        <v>1</v>
      </c>
      <c r="P346" s="21">
        <f>VLOOKUP($C346,driver,MATCH(P$7,Driver!$A$1:$E$1,0),0)</f>
        <v>49</v>
      </c>
      <c r="Q346" s="21" t="str">
        <f>VLOOKUP($C346,driver,MATCH(Q$7,Driver!$A$1:$E$1,0),0)</f>
        <v>Valid</v>
      </c>
      <c r="R346" s="21">
        <f>VLOOKUP($C346,driver,MATCH(R$7,Driver!$A$1:$E$1,0),0)</f>
        <v>6</v>
      </c>
      <c r="S346" s="21" t="str">
        <f>VLOOKUP($C346,driver,MATCH(S$7,Driver!$A$1:$E$1,0),0)</f>
        <v>Severe</v>
      </c>
      <c r="T346" s="21">
        <f>VLOOKUP($C346,Effects,MATCH(T$7, Effects!$A$1:$E$1, 0),0)</f>
        <v>42</v>
      </c>
      <c r="U346" s="22" t="str">
        <f>VLOOKUP($C346,Effects,MATCH(U$7, Effects!$A$1:$E$1, 0),0)</f>
        <v>Yes</v>
      </c>
      <c r="V346" s="22" t="str">
        <f>VLOOKUP($C346,Effects,MATCH(V$7, Effects!$A$1:$E$1, 0),0)</f>
        <v>No</v>
      </c>
      <c r="W346" s="22" t="str">
        <f>VLOOKUP($C346,Effects,MATCH(W$7, Effects!$A$1:$E$1, 0),0)</f>
        <v>Arrest Made</v>
      </c>
    </row>
    <row r="347" spans="2:23" s="7" customFormat="1" ht="21" x14ac:dyDescent="0.4">
      <c r="B347" s="19">
        <v>340</v>
      </c>
      <c r="C347" s="19" t="s">
        <v>390</v>
      </c>
      <c r="D347" s="20">
        <f>VLOOKUP($C347, Date, MATCH(Source!D$7, Date!$A$1:$F$1, 0), FALSE)</f>
        <v>45624</v>
      </c>
      <c r="E347" s="40">
        <v>45624</v>
      </c>
      <c r="F347" s="22">
        <f>VLOOKUP($C347, Date, MATCH(Source!F$7, Date!$A$1:$F$1, 0), FALSE)</f>
        <v>14.8819444444444</v>
      </c>
      <c r="G347" s="19">
        <f>VLOOKUP(Table3[[#This Row],[Accident ID]],Date!$A$2:$I$2001,MATCH(Table3[[#Headers],[Hour]],Date!$A$1:$I$1,0),0)</f>
        <v>21</v>
      </c>
      <c r="H347" s="44" t="str">
        <f>IF(AND(Table3[[#This Row],[Hour]]&gt;=7, Table3[[#This Row],[Hour]]&lt;=10), "Peak", IF(AND(Table3[[#This Row],[Hour]]&gt;=16, Table3[[#This Row],[Hour]]&lt;=19), "Peak", "Off-Peak"))</f>
        <v>Off-Peak</v>
      </c>
      <c r="I347" s="19" t="str">
        <f>VLOOKUP($C347,location,MATCH(Source!I$7,Location!$A$1:$D$1,0),0)</f>
        <v>Pune</v>
      </c>
      <c r="J347" s="19" t="str">
        <f>VLOOKUP($C347,location,MATCH(Source!J$7,Location!$A$1:$D$1,0),0)</f>
        <v>Residential Area</v>
      </c>
      <c r="K347" s="19" t="str">
        <f>VLOOKUP($C347,location,MATCH(Source!K$7,Location!$A$1:$D$1,0),0)</f>
        <v>Foggy</v>
      </c>
      <c r="L347" s="20" t="str">
        <f>VLOOKUP($C347,vehicle,MATCH(L346,Vehicle!A340:E340,0),0)</f>
        <v>Truck</v>
      </c>
      <c r="M347" s="20" t="str">
        <f>VLOOKUP($C347,vehicle,MATCH(M$7,Vehicle!$A$1:$E$1,0),0)</f>
        <v>Weather Conditions</v>
      </c>
      <c r="N347" s="20" t="str">
        <f>VLOOKUP($C347,vehicle,MATCH(N$7,Vehicle!$A$1:$E$1,0),0)</f>
        <v>High</v>
      </c>
      <c r="O347" s="21">
        <f>VLOOKUP($C347,vehicle,MATCH(O$7,Vehicle!$A$1:$E$1,0),0)</f>
        <v>4</v>
      </c>
      <c r="P347" s="21">
        <f>VLOOKUP($C347,driver,MATCH(P$7,Driver!$A$1:$E$1,0),0)</f>
        <v>70</v>
      </c>
      <c r="Q347" s="21" t="str">
        <f>VLOOKUP($C347,driver,MATCH(Q$7,Driver!$A$1:$E$1,0),0)</f>
        <v>Valid</v>
      </c>
      <c r="R347" s="21">
        <f>VLOOKUP($C347,driver,MATCH(R$7,Driver!$A$1:$E$1,0),0)</f>
        <v>1</v>
      </c>
      <c r="S347" s="21" t="str">
        <f>VLOOKUP($C347,driver,MATCH(S$7,Driver!$A$1:$E$1,0),0)</f>
        <v>Severe</v>
      </c>
      <c r="T347" s="21">
        <f>VLOOKUP($C347,Effects,MATCH(T$7, Effects!$A$1:$E$1, 0),0)</f>
        <v>11</v>
      </c>
      <c r="U347" s="22" t="str">
        <f>VLOOKUP($C347,Effects,MATCH(U$7, Effects!$A$1:$E$1, 0),0)</f>
        <v>Yes</v>
      </c>
      <c r="V347" s="22" t="str">
        <f>VLOOKUP($C347,Effects,MATCH(V$7, Effects!$A$1:$E$1, 0),0)</f>
        <v>No</v>
      </c>
      <c r="W347" s="22" t="str">
        <f>VLOOKUP($C347,Effects,MATCH(W$7, Effects!$A$1:$E$1, 0),0)</f>
        <v>Fine Issued</v>
      </c>
    </row>
    <row r="348" spans="2:23" s="7" customFormat="1" ht="21" x14ac:dyDescent="0.4">
      <c r="B348" s="19">
        <v>341</v>
      </c>
      <c r="C348" s="19" t="s">
        <v>391</v>
      </c>
      <c r="D348" s="20">
        <f>VLOOKUP($C348, Date, MATCH(Source!D$7, Date!$A$1:$F$1, 0), FALSE)</f>
        <v>44992</v>
      </c>
      <c r="E348" s="40">
        <v>44992</v>
      </c>
      <c r="F348" s="22">
        <f>VLOOKUP($C348, Date, MATCH(Source!F$7, Date!$A$1:$F$1, 0), FALSE)</f>
        <v>14.9236111111111</v>
      </c>
      <c r="G348" s="19">
        <f>VLOOKUP(Table3[[#This Row],[Accident ID]],Date!$A$2:$I$2001,MATCH(Table3[[#Headers],[Hour]],Date!$A$1:$I$1,0),0)</f>
        <v>22</v>
      </c>
      <c r="H348" s="44" t="str">
        <f>IF(AND(Table3[[#This Row],[Hour]]&gt;=7, Table3[[#This Row],[Hour]]&lt;=10), "Peak", IF(AND(Table3[[#This Row],[Hour]]&gt;=16, Table3[[#This Row],[Hour]]&lt;=19), "Peak", "Off-Peak"))</f>
        <v>Off-Peak</v>
      </c>
      <c r="I348" s="19" t="str">
        <f>VLOOKUP($C348,location,MATCH(Source!I$7,Location!$A$1:$D$1,0),0)</f>
        <v>Delhi</v>
      </c>
      <c r="J348" s="19" t="str">
        <f>VLOOKUP($C348,location,MATCH(Source!J$7,Location!$A$1:$D$1,0),0)</f>
        <v>City Road</v>
      </c>
      <c r="K348" s="19" t="str">
        <f>VLOOKUP($C348,location,MATCH(Source!K$7,Location!$A$1:$D$1,0),0)</f>
        <v>Windy</v>
      </c>
      <c r="L348" s="20" t="str">
        <f>VLOOKUP($C348,vehicle,MATCH(L347,Vehicle!A341:E341,0),0)</f>
        <v>Auto</v>
      </c>
      <c r="M348" s="20" t="str">
        <f>VLOOKUP($C348,vehicle,MATCH(M$7,Vehicle!$A$1:$E$1,0),0)</f>
        <v>Over Speeding</v>
      </c>
      <c r="N348" s="20" t="str">
        <f>VLOOKUP($C348,vehicle,MATCH(N$7,Vehicle!$A$1:$E$1,0),0)</f>
        <v>Medium</v>
      </c>
      <c r="O348" s="21">
        <f>VLOOKUP($C348,vehicle,MATCH(O$7,Vehicle!$A$1:$E$1,0),0)</f>
        <v>5</v>
      </c>
      <c r="P348" s="21">
        <f>VLOOKUP($C348,driver,MATCH(P$7,Driver!$A$1:$E$1,0),0)</f>
        <v>42</v>
      </c>
      <c r="Q348" s="21" t="str">
        <f>VLOOKUP($C348,driver,MATCH(Q$7,Driver!$A$1:$E$1,0),0)</f>
        <v>Valid</v>
      </c>
      <c r="R348" s="21">
        <f>VLOOKUP($C348,driver,MATCH(R$7,Driver!$A$1:$E$1,0),0)</f>
        <v>2</v>
      </c>
      <c r="S348" s="21" t="str">
        <f>VLOOKUP($C348,driver,MATCH(S$7,Driver!$A$1:$E$1,0),0)</f>
        <v>Severe</v>
      </c>
      <c r="T348" s="21">
        <f>VLOOKUP($C348,Effects,MATCH(T$7, Effects!$A$1:$E$1, 0),0)</f>
        <v>44</v>
      </c>
      <c r="U348" s="22" t="str">
        <f>VLOOKUP($C348,Effects,MATCH(U$7, Effects!$A$1:$E$1, 0),0)</f>
        <v>No</v>
      </c>
      <c r="V348" s="22" t="str">
        <f>VLOOKUP($C348,Effects,MATCH(V$7, Effects!$A$1:$E$1, 0),0)</f>
        <v>No</v>
      </c>
      <c r="W348" s="22" t="str">
        <f>VLOOKUP($C348,Effects,MATCH(W$7, Effects!$A$1:$E$1, 0),0)</f>
        <v>Fine Issued</v>
      </c>
    </row>
    <row r="349" spans="2:23" s="7" customFormat="1" ht="21" x14ac:dyDescent="0.4">
      <c r="B349" s="19">
        <v>342</v>
      </c>
      <c r="C349" s="19" t="s">
        <v>392</v>
      </c>
      <c r="D349" s="20">
        <f>VLOOKUP($C349, Date, MATCH(Source!D$7, Date!$A$1:$F$1, 0), FALSE)</f>
        <v>44730</v>
      </c>
      <c r="E349" s="40">
        <v>44730</v>
      </c>
      <c r="F349" s="22">
        <f>VLOOKUP($C349, Date, MATCH(Source!F$7, Date!$A$1:$F$1, 0), FALSE)</f>
        <v>14.9652777777778</v>
      </c>
      <c r="G349" s="19">
        <f>VLOOKUP(Table3[[#This Row],[Accident ID]],Date!$A$2:$I$2001,MATCH(Table3[[#Headers],[Hour]],Date!$A$1:$I$1,0),0)</f>
        <v>23</v>
      </c>
      <c r="H349" s="44" t="str">
        <f>IF(AND(Table3[[#This Row],[Hour]]&gt;=7, Table3[[#This Row],[Hour]]&lt;=10), "Peak", IF(AND(Table3[[#This Row],[Hour]]&gt;=16, Table3[[#This Row],[Hour]]&lt;=19), "Peak", "Off-Peak"))</f>
        <v>Off-Peak</v>
      </c>
      <c r="I349" s="19" t="str">
        <f>VLOOKUP($C349,location,MATCH(Source!I$7,Location!$A$1:$D$1,0),0)</f>
        <v>Kolkata</v>
      </c>
      <c r="J349" s="19" t="str">
        <f>VLOOKUP($C349,location,MATCH(Source!J$7,Location!$A$1:$D$1,0),0)</f>
        <v>Expressway</v>
      </c>
      <c r="K349" s="19" t="str">
        <f>VLOOKUP($C349,location,MATCH(Source!K$7,Location!$A$1:$D$1,0),0)</f>
        <v>Rainy</v>
      </c>
      <c r="L349" s="20" t="str">
        <f>VLOOKUP($C349,vehicle,MATCH(L348,Vehicle!A342:E342,0),0)</f>
        <v>Bike</v>
      </c>
      <c r="M349" s="20" t="str">
        <f>VLOOKUP($C349,vehicle,MATCH(M$7,Vehicle!$A$1:$E$1,0),0)</f>
        <v>Pedestrian Crossing</v>
      </c>
      <c r="N349" s="20" t="str">
        <f>VLOOKUP($C349,vehicle,MATCH(N$7,Vehicle!$A$1:$E$1,0),0)</f>
        <v>Low</v>
      </c>
      <c r="O349" s="21">
        <f>VLOOKUP($C349,vehicle,MATCH(O$7,Vehicle!$A$1:$E$1,0),0)</f>
        <v>5</v>
      </c>
      <c r="P349" s="21">
        <f>VLOOKUP($C349,driver,MATCH(P$7,Driver!$A$1:$E$1,0),0)</f>
        <v>44</v>
      </c>
      <c r="Q349" s="21" t="str">
        <f>VLOOKUP($C349,driver,MATCH(Q$7,Driver!$A$1:$E$1,0),0)</f>
        <v>Valid</v>
      </c>
      <c r="R349" s="21">
        <f>VLOOKUP($C349,driver,MATCH(R$7,Driver!$A$1:$E$1,0),0)</f>
        <v>8</v>
      </c>
      <c r="S349" s="21" t="str">
        <f>VLOOKUP($C349,driver,MATCH(S$7,Driver!$A$1:$E$1,0),0)</f>
        <v>Minor</v>
      </c>
      <c r="T349" s="21">
        <f>VLOOKUP($C349,Effects,MATCH(T$7, Effects!$A$1:$E$1, 0),0)</f>
        <v>29</v>
      </c>
      <c r="U349" s="22" t="str">
        <f>VLOOKUP($C349,Effects,MATCH(U$7, Effects!$A$1:$E$1, 0),0)</f>
        <v>No</v>
      </c>
      <c r="V349" s="22" t="str">
        <f>VLOOKUP($C349,Effects,MATCH(V$7, Effects!$A$1:$E$1, 0),0)</f>
        <v>Yes</v>
      </c>
      <c r="W349" s="22" t="str">
        <f>VLOOKUP($C349,Effects,MATCH(W$7, Effects!$A$1:$E$1, 0),0)</f>
        <v>Fine Issued</v>
      </c>
    </row>
    <row r="350" spans="2:23" s="7" customFormat="1" ht="21" x14ac:dyDescent="0.4">
      <c r="B350" s="19">
        <v>343</v>
      </c>
      <c r="C350" s="19" t="s">
        <v>393</v>
      </c>
      <c r="D350" s="20">
        <f>VLOOKUP($C350, Date, MATCH(Source!D$7, Date!$A$1:$F$1, 0), FALSE)</f>
        <v>44641</v>
      </c>
      <c r="E350" s="40">
        <v>44641</v>
      </c>
      <c r="F350" s="22">
        <f>VLOOKUP($C350, Date, MATCH(Source!F$7, Date!$A$1:$F$1, 0), FALSE)</f>
        <v>15.0069444444444</v>
      </c>
      <c r="G350" s="19">
        <f>VLOOKUP(Table3[[#This Row],[Accident ID]],Date!$A$2:$I$2001,MATCH(Table3[[#Headers],[Hour]],Date!$A$1:$I$1,0),0)</f>
        <v>0</v>
      </c>
      <c r="H350" s="44" t="str">
        <f>IF(AND(Table3[[#This Row],[Hour]]&gt;=7, Table3[[#This Row],[Hour]]&lt;=10), "Peak", IF(AND(Table3[[#This Row],[Hour]]&gt;=16, Table3[[#This Row],[Hour]]&lt;=19), "Peak", "Off-Peak"))</f>
        <v>Off-Peak</v>
      </c>
      <c r="I350" s="19" t="str">
        <f>VLOOKUP($C350,location,MATCH(Source!I$7,Location!$A$1:$D$1,0),0)</f>
        <v>Mumbai</v>
      </c>
      <c r="J350" s="19" t="str">
        <f>VLOOKUP($C350,location,MATCH(Source!J$7,Location!$A$1:$D$1,0),0)</f>
        <v>Rural Road</v>
      </c>
      <c r="K350" s="19" t="str">
        <f>VLOOKUP($C350,location,MATCH(Source!K$7,Location!$A$1:$D$1,0),0)</f>
        <v>Windy</v>
      </c>
      <c r="L350" s="20" t="str">
        <f>VLOOKUP($C350,vehicle,MATCH(L349,Vehicle!A343:E343,0),0)</f>
        <v>Truck</v>
      </c>
      <c r="M350" s="20" t="str">
        <f>VLOOKUP($C350,vehicle,MATCH(M$7,Vehicle!$A$1:$E$1,0),0)</f>
        <v>Brake Failure</v>
      </c>
      <c r="N350" s="20" t="str">
        <f>VLOOKUP($C350,vehicle,MATCH(N$7,Vehicle!$A$1:$E$1,0),0)</f>
        <v>Severe</v>
      </c>
      <c r="O350" s="21">
        <f>VLOOKUP($C350,vehicle,MATCH(O$7,Vehicle!$A$1:$E$1,0),0)</f>
        <v>4</v>
      </c>
      <c r="P350" s="21">
        <f>VLOOKUP($C350,driver,MATCH(P$7,Driver!$A$1:$E$1,0),0)</f>
        <v>37</v>
      </c>
      <c r="Q350" s="21" t="str">
        <f>VLOOKUP($C350,driver,MATCH(Q$7,Driver!$A$1:$E$1,0),0)</f>
        <v>Valid</v>
      </c>
      <c r="R350" s="21">
        <f>VLOOKUP($C350,driver,MATCH(R$7,Driver!$A$1:$E$1,0),0)</f>
        <v>10</v>
      </c>
      <c r="S350" s="21" t="str">
        <f>VLOOKUP($C350,driver,MATCH(S$7,Driver!$A$1:$E$1,0),0)</f>
        <v>Moderate</v>
      </c>
      <c r="T350" s="21">
        <f>VLOOKUP($C350,Effects,MATCH(T$7, Effects!$A$1:$E$1, 0),0)</f>
        <v>41</v>
      </c>
      <c r="U350" s="22" t="str">
        <f>VLOOKUP($C350,Effects,MATCH(U$7, Effects!$A$1:$E$1, 0),0)</f>
        <v>Yes</v>
      </c>
      <c r="V350" s="22" t="str">
        <f>VLOOKUP($C350,Effects,MATCH(V$7, Effects!$A$1:$E$1, 0),0)</f>
        <v>No</v>
      </c>
      <c r="W350" s="22" t="str">
        <f>VLOOKUP($C350,Effects,MATCH(W$7, Effects!$A$1:$E$1, 0),0)</f>
        <v>Arrest Made</v>
      </c>
    </row>
    <row r="351" spans="2:23" s="7" customFormat="1" ht="21" x14ac:dyDescent="0.4">
      <c r="B351" s="19">
        <v>344</v>
      </c>
      <c r="C351" s="19" t="s">
        <v>394</v>
      </c>
      <c r="D351" s="20">
        <f>VLOOKUP($C351, Date, MATCH(Source!D$7, Date!$A$1:$F$1, 0), FALSE)</f>
        <v>45074</v>
      </c>
      <c r="E351" s="40">
        <v>45074</v>
      </c>
      <c r="F351" s="22">
        <f>VLOOKUP($C351, Date, MATCH(Source!F$7, Date!$A$1:$F$1, 0), FALSE)</f>
        <v>15.0486111111111</v>
      </c>
      <c r="G351" s="19">
        <f>VLOOKUP(Table3[[#This Row],[Accident ID]],Date!$A$2:$I$2001,MATCH(Table3[[#Headers],[Hour]],Date!$A$1:$I$1,0),0)</f>
        <v>1</v>
      </c>
      <c r="H351" s="44" t="str">
        <f>IF(AND(Table3[[#This Row],[Hour]]&gt;=7, Table3[[#This Row],[Hour]]&lt;=10), "Peak", IF(AND(Table3[[#This Row],[Hour]]&gt;=16, Table3[[#This Row],[Hour]]&lt;=19), "Peak", "Off-Peak"))</f>
        <v>Off-Peak</v>
      </c>
      <c r="I351" s="19" t="str">
        <f>VLOOKUP($C351,location,MATCH(Source!I$7,Location!$A$1:$D$1,0),0)</f>
        <v>Ahmedabad</v>
      </c>
      <c r="J351" s="19" t="str">
        <f>VLOOKUP($C351,location,MATCH(Source!J$7,Location!$A$1:$D$1,0),0)</f>
        <v>Highway</v>
      </c>
      <c r="K351" s="19" t="str">
        <f>VLOOKUP($C351,location,MATCH(Source!K$7,Location!$A$1:$D$1,0),0)</f>
        <v>Windy</v>
      </c>
      <c r="L351" s="20" t="str">
        <f>VLOOKUP($C351,vehicle,MATCH(L350,Vehicle!A344:E344,0),0)</f>
        <v>Bike</v>
      </c>
      <c r="M351" s="20" t="str">
        <f>VLOOKUP($C351,vehicle,MATCH(M$7,Vehicle!$A$1:$E$1,0),0)</f>
        <v>Signal Violation</v>
      </c>
      <c r="N351" s="20" t="str">
        <f>VLOOKUP($C351,vehicle,MATCH(N$7,Vehicle!$A$1:$E$1,0),0)</f>
        <v>High</v>
      </c>
      <c r="O351" s="21">
        <f>VLOOKUP($C351,vehicle,MATCH(O$7,Vehicle!$A$1:$E$1,0),0)</f>
        <v>4</v>
      </c>
      <c r="P351" s="21">
        <f>VLOOKUP($C351,driver,MATCH(P$7,Driver!$A$1:$E$1,0),0)</f>
        <v>60</v>
      </c>
      <c r="Q351" s="21" t="str">
        <f>VLOOKUP($C351,driver,MATCH(Q$7,Driver!$A$1:$E$1,0),0)</f>
        <v>Suspended</v>
      </c>
      <c r="R351" s="21">
        <f>VLOOKUP($C351,driver,MATCH(R$7,Driver!$A$1:$E$1,0),0)</f>
        <v>2</v>
      </c>
      <c r="S351" s="21" t="str">
        <f>VLOOKUP($C351,driver,MATCH(S$7,Driver!$A$1:$E$1,0),0)</f>
        <v>Moderate</v>
      </c>
      <c r="T351" s="21">
        <f>VLOOKUP($C351,Effects,MATCH(T$7, Effects!$A$1:$E$1, 0),0)</f>
        <v>50</v>
      </c>
      <c r="U351" s="22" t="str">
        <f>VLOOKUP($C351,Effects,MATCH(U$7, Effects!$A$1:$E$1, 0),0)</f>
        <v>No</v>
      </c>
      <c r="V351" s="22" t="str">
        <f>VLOOKUP($C351,Effects,MATCH(V$7, Effects!$A$1:$E$1, 0),0)</f>
        <v>No</v>
      </c>
      <c r="W351" s="22" t="str">
        <f>VLOOKUP($C351,Effects,MATCH(W$7, Effects!$A$1:$E$1, 0),0)</f>
        <v>Fine Issued</v>
      </c>
    </row>
    <row r="352" spans="2:23" s="7" customFormat="1" ht="21" x14ac:dyDescent="0.4">
      <c r="B352" s="19">
        <v>345</v>
      </c>
      <c r="C352" s="19" t="s">
        <v>395</v>
      </c>
      <c r="D352" s="20">
        <f>VLOOKUP($C352, Date, MATCH(Source!D$7, Date!$A$1:$F$1, 0), FALSE)</f>
        <v>44215</v>
      </c>
      <c r="E352" s="40">
        <v>44215</v>
      </c>
      <c r="F352" s="22">
        <f>VLOOKUP($C352, Date, MATCH(Source!F$7, Date!$A$1:$F$1, 0), FALSE)</f>
        <v>15.0902777777778</v>
      </c>
      <c r="G352" s="19">
        <f>VLOOKUP(Table3[[#This Row],[Accident ID]],Date!$A$2:$I$2001,MATCH(Table3[[#Headers],[Hour]],Date!$A$1:$I$1,0),0)</f>
        <v>2</v>
      </c>
      <c r="H352" s="44" t="str">
        <f>IF(AND(Table3[[#This Row],[Hour]]&gt;=7, Table3[[#This Row],[Hour]]&lt;=10), "Peak", IF(AND(Table3[[#This Row],[Hour]]&gt;=16, Table3[[#This Row],[Hour]]&lt;=19), "Peak", "Off-Peak"))</f>
        <v>Off-Peak</v>
      </c>
      <c r="I352" s="19" t="str">
        <f>VLOOKUP($C352,location,MATCH(Source!I$7,Location!$A$1:$D$1,0),0)</f>
        <v>Pune</v>
      </c>
      <c r="J352" s="19" t="str">
        <f>VLOOKUP($C352,location,MATCH(Source!J$7,Location!$A$1:$D$1,0),0)</f>
        <v>Expressway</v>
      </c>
      <c r="K352" s="19" t="str">
        <f>VLOOKUP($C352,location,MATCH(Source!K$7,Location!$A$1:$D$1,0),0)</f>
        <v>Foggy</v>
      </c>
      <c r="L352" s="20" t="str">
        <f>VLOOKUP($C352,vehicle,MATCH(L351,Vehicle!A345:E345,0),0)</f>
        <v>Truck</v>
      </c>
      <c r="M352" s="20" t="str">
        <f>VLOOKUP($C352,vehicle,MATCH(M$7,Vehicle!$A$1:$E$1,0),0)</f>
        <v>Signal Violation</v>
      </c>
      <c r="N352" s="20" t="str">
        <f>VLOOKUP($C352,vehicle,MATCH(N$7,Vehicle!$A$1:$E$1,0),0)</f>
        <v>Severe</v>
      </c>
      <c r="O352" s="21">
        <f>VLOOKUP($C352,vehicle,MATCH(O$7,Vehicle!$A$1:$E$1,0),0)</f>
        <v>2</v>
      </c>
      <c r="P352" s="21">
        <f>VLOOKUP($C352,driver,MATCH(P$7,Driver!$A$1:$E$1,0),0)</f>
        <v>34</v>
      </c>
      <c r="Q352" s="21" t="str">
        <f>VLOOKUP($C352,driver,MATCH(Q$7,Driver!$A$1:$E$1,0),0)</f>
        <v>Valid</v>
      </c>
      <c r="R352" s="21">
        <f>VLOOKUP($C352,driver,MATCH(R$7,Driver!$A$1:$E$1,0),0)</f>
        <v>0</v>
      </c>
      <c r="S352" s="21" t="str">
        <f>VLOOKUP($C352,driver,MATCH(S$7,Driver!$A$1:$E$1,0),0)</f>
        <v>Fatal</v>
      </c>
      <c r="T352" s="21">
        <f>VLOOKUP($C352,Effects,MATCH(T$7, Effects!$A$1:$E$1, 0),0)</f>
        <v>5</v>
      </c>
      <c r="U352" s="22" t="str">
        <f>VLOOKUP($C352,Effects,MATCH(U$7, Effects!$A$1:$E$1, 0),0)</f>
        <v>No</v>
      </c>
      <c r="V352" s="22" t="str">
        <f>VLOOKUP($C352,Effects,MATCH(V$7, Effects!$A$1:$E$1, 0),0)</f>
        <v>Yes</v>
      </c>
      <c r="W352" s="22" t="str">
        <f>VLOOKUP($C352,Effects,MATCH(W$7, Effects!$A$1:$E$1, 0),0)</f>
        <v>License Suspended</v>
      </c>
    </row>
    <row r="353" spans="2:23" s="7" customFormat="1" ht="21" x14ac:dyDescent="0.4">
      <c r="B353" s="19">
        <v>346</v>
      </c>
      <c r="C353" s="19" t="s">
        <v>396</v>
      </c>
      <c r="D353" s="20">
        <f>VLOOKUP($C353, Date, MATCH(Source!D$7, Date!$A$1:$F$1, 0), FALSE)</f>
        <v>44276</v>
      </c>
      <c r="E353" s="40">
        <v>44276</v>
      </c>
      <c r="F353" s="22">
        <f>VLOOKUP($C353, Date, MATCH(Source!F$7, Date!$A$1:$F$1, 0), FALSE)</f>
        <v>15.1319444444444</v>
      </c>
      <c r="G353" s="19">
        <f>VLOOKUP(Table3[[#This Row],[Accident ID]],Date!$A$2:$I$2001,MATCH(Table3[[#Headers],[Hour]],Date!$A$1:$I$1,0),0)</f>
        <v>3</v>
      </c>
      <c r="H353" s="44" t="str">
        <f>IF(AND(Table3[[#This Row],[Hour]]&gt;=7, Table3[[#This Row],[Hour]]&lt;=10), "Peak", IF(AND(Table3[[#This Row],[Hour]]&gt;=16, Table3[[#This Row],[Hour]]&lt;=19), "Peak", "Off-Peak"))</f>
        <v>Off-Peak</v>
      </c>
      <c r="I353" s="19" t="str">
        <f>VLOOKUP($C353,location,MATCH(Source!I$7,Location!$A$1:$D$1,0),0)</f>
        <v>Delhi</v>
      </c>
      <c r="J353" s="19" t="str">
        <f>VLOOKUP($C353,location,MATCH(Source!J$7,Location!$A$1:$D$1,0),0)</f>
        <v>City Road</v>
      </c>
      <c r="K353" s="19" t="str">
        <f>VLOOKUP($C353,location,MATCH(Source!K$7,Location!$A$1:$D$1,0),0)</f>
        <v>Rainy</v>
      </c>
      <c r="L353" s="20" t="str">
        <f>VLOOKUP($C353,vehicle,MATCH(L352,Vehicle!A346:E346,0),0)</f>
        <v>Bike</v>
      </c>
      <c r="M353" s="20" t="str">
        <f>VLOOKUP($C353,vehicle,MATCH(M$7,Vehicle!$A$1:$E$1,0),0)</f>
        <v>Over Speeding</v>
      </c>
      <c r="N353" s="20" t="str">
        <f>VLOOKUP($C353,vehicle,MATCH(N$7,Vehicle!$A$1:$E$1,0),0)</f>
        <v>Medium</v>
      </c>
      <c r="O353" s="21">
        <f>VLOOKUP($C353,vehicle,MATCH(O$7,Vehicle!$A$1:$E$1,0),0)</f>
        <v>3</v>
      </c>
      <c r="P353" s="21">
        <f>VLOOKUP($C353,driver,MATCH(P$7,Driver!$A$1:$E$1,0),0)</f>
        <v>35</v>
      </c>
      <c r="Q353" s="21" t="str">
        <f>VLOOKUP($C353,driver,MATCH(Q$7,Driver!$A$1:$E$1,0),0)</f>
        <v>Valid</v>
      </c>
      <c r="R353" s="21">
        <f>VLOOKUP($C353,driver,MATCH(R$7,Driver!$A$1:$E$1,0),0)</f>
        <v>8</v>
      </c>
      <c r="S353" s="21" t="str">
        <f>VLOOKUP($C353,driver,MATCH(S$7,Driver!$A$1:$E$1,0),0)</f>
        <v>Moderate</v>
      </c>
      <c r="T353" s="21">
        <f>VLOOKUP($C353,Effects,MATCH(T$7, Effects!$A$1:$E$1, 0),0)</f>
        <v>10</v>
      </c>
      <c r="U353" s="22" t="str">
        <f>VLOOKUP($C353,Effects,MATCH(U$7, Effects!$A$1:$E$1, 0),0)</f>
        <v>Yes</v>
      </c>
      <c r="V353" s="22" t="str">
        <f>VLOOKUP($C353,Effects,MATCH(V$7, Effects!$A$1:$E$1, 0),0)</f>
        <v>No</v>
      </c>
      <c r="W353" s="22" t="str">
        <f>VLOOKUP($C353,Effects,MATCH(W$7, Effects!$A$1:$E$1, 0),0)</f>
        <v>Arrest Made</v>
      </c>
    </row>
    <row r="354" spans="2:23" s="7" customFormat="1" ht="21" x14ac:dyDescent="0.4">
      <c r="B354" s="19">
        <v>347</v>
      </c>
      <c r="C354" s="19" t="s">
        <v>397</v>
      </c>
      <c r="D354" s="20">
        <f>VLOOKUP($C354, Date, MATCH(Source!D$7, Date!$A$1:$F$1, 0), FALSE)</f>
        <v>45283</v>
      </c>
      <c r="E354" s="40">
        <v>45283</v>
      </c>
      <c r="F354" s="22">
        <f>VLOOKUP($C354, Date, MATCH(Source!F$7, Date!$A$1:$F$1, 0), FALSE)</f>
        <v>15.1736111111111</v>
      </c>
      <c r="G354" s="19">
        <f>VLOOKUP(Table3[[#This Row],[Accident ID]],Date!$A$2:$I$2001,MATCH(Table3[[#Headers],[Hour]],Date!$A$1:$I$1,0),0)</f>
        <v>4</v>
      </c>
      <c r="H354" s="44" t="str">
        <f>IF(AND(Table3[[#This Row],[Hour]]&gt;=7, Table3[[#This Row],[Hour]]&lt;=10), "Peak", IF(AND(Table3[[#This Row],[Hour]]&gt;=16, Table3[[#This Row],[Hour]]&lt;=19), "Peak", "Off-Peak"))</f>
        <v>Off-Peak</v>
      </c>
      <c r="I354" s="19" t="str">
        <f>VLOOKUP($C354,location,MATCH(Source!I$7,Location!$A$1:$D$1,0),0)</f>
        <v>Pune</v>
      </c>
      <c r="J354" s="19" t="str">
        <f>VLOOKUP($C354,location,MATCH(Source!J$7,Location!$A$1:$D$1,0),0)</f>
        <v>Expressway</v>
      </c>
      <c r="K354" s="19" t="str">
        <f>VLOOKUP($C354,location,MATCH(Source!K$7,Location!$A$1:$D$1,0),0)</f>
        <v>Snowy</v>
      </c>
      <c r="L354" s="20" t="str">
        <f>VLOOKUP($C354,vehicle,MATCH(L353,Vehicle!A347:E347,0),0)</f>
        <v>Bike</v>
      </c>
      <c r="M354" s="20" t="str">
        <f>VLOOKUP($C354,vehicle,MATCH(M$7,Vehicle!$A$1:$E$1,0),0)</f>
        <v>Brake Failure</v>
      </c>
      <c r="N354" s="20" t="str">
        <f>VLOOKUP($C354,vehicle,MATCH(N$7,Vehicle!$A$1:$E$1,0),0)</f>
        <v>Severe</v>
      </c>
      <c r="O354" s="21">
        <f>VLOOKUP($C354,vehicle,MATCH(O$7,Vehicle!$A$1:$E$1,0),0)</f>
        <v>2</v>
      </c>
      <c r="P354" s="21">
        <f>VLOOKUP($C354,driver,MATCH(P$7,Driver!$A$1:$E$1,0),0)</f>
        <v>43</v>
      </c>
      <c r="Q354" s="21" t="str">
        <f>VLOOKUP($C354,driver,MATCH(Q$7,Driver!$A$1:$E$1,0),0)</f>
        <v>Suspended</v>
      </c>
      <c r="R354" s="21">
        <f>VLOOKUP($C354,driver,MATCH(R$7,Driver!$A$1:$E$1,0),0)</f>
        <v>1</v>
      </c>
      <c r="S354" s="21" t="str">
        <f>VLOOKUP($C354,driver,MATCH(S$7,Driver!$A$1:$E$1,0),0)</f>
        <v>Moderate</v>
      </c>
      <c r="T354" s="21">
        <f>VLOOKUP($C354,Effects,MATCH(T$7, Effects!$A$1:$E$1, 0),0)</f>
        <v>51</v>
      </c>
      <c r="U354" s="22" t="str">
        <f>VLOOKUP($C354,Effects,MATCH(U$7, Effects!$A$1:$E$1, 0),0)</f>
        <v>No</v>
      </c>
      <c r="V354" s="22" t="str">
        <f>VLOOKUP($C354,Effects,MATCH(V$7, Effects!$A$1:$E$1, 0),0)</f>
        <v>No</v>
      </c>
      <c r="W354" s="22" t="str">
        <f>VLOOKUP($C354,Effects,MATCH(W$7, Effects!$A$1:$E$1, 0),0)</f>
        <v>None</v>
      </c>
    </row>
    <row r="355" spans="2:23" s="7" customFormat="1" ht="21" x14ac:dyDescent="0.4">
      <c r="B355" s="19">
        <v>348</v>
      </c>
      <c r="C355" s="19" t="s">
        <v>398</v>
      </c>
      <c r="D355" s="20">
        <f>VLOOKUP($C355, Date, MATCH(Source!D$7, Date!$A$1:$F$1, 0), FALSE)</f>
        <v>45376</v>
      </c>
      <c r="E355" s="40">
        <v>45376</v>
      </c>
      <c r="F355" s="22">
        <f>VLOOKUP($C355, Date, MATCH(Source!F$7, Date!$A$1:$F$1, 0), FALSE)</f>
        <v>15.2152777777778</v>
      </c>
      <c r="G355" s="19">
        <f>VLOOKUP(Table3[[#This Row],[Accident ID]],Date!$A$2:$I$2001,MATCH(Table3[[#Headers],[Hour]],Date!$A$1:$I$1,0),0)</f>
        <v>5</v>
      </c>
      <c r="H355" s="44" t="str">
        <f>IF(AND(Table3[[#This Row],[Hour]]&gt;=7, Table3[[#This Row],[Hour]]&lt;=10), "Peak", IF(AND(Table3[[#This Row],[Hour]]&gt;=16, Table3[[#This Row],[Hour]]&lt;=19), "Peak", "Off-Peak"))</f>
        <v>Off-Peak</v>
      </c>
      <c r="I355" s="19" t="str">
        <f>VLOOKUP($C355,location,MATCH(Source!I$7,Location!$A$1:$D$1,0),0)</f>
        <v>Chennai</v>
      </c>
      <c r="J355" s="19" t="str">
        <f>VLOOKUP($C355,location,MATCH(Source!J$7,Location!$A$1:$D$1,0),0)</f>
        <v>City Road</v>
      </c>
      <c r="K355" s="19" t="str">
        <f>VLOOKUP($C355,location,MATCH(Source!K$7,Location!$A$1:$D$1,0),0)</f>
        <v>Windy</v>
      </c>
      <c r="L355" s="20" t="str">
        <f>VLOOKUP($C355,vehicle,MATCH(L354,Vehicle!A348:E348,0),0)</f>
        <v>Truck</v>
      </c>
      <c r="M355" s="20" t="str">
        <f>VLOOKUP($C355,vehicle,MATCH(M$7,Vehicle!$A$1:$E$1,0),0)</f>
        <v>Reckless Driving</v>
      </c>
      <c r="N355" s="20" t="str">
        <f>VLOOKUP($C355,vehicle,MATCH(N$7,Vehicle!$A$1:$E$1,0),0)</f>
        <v>Medium</v>
      </c>
      <c r="O355" s="21">
        <f>VLOOKUP($C355,vehicle,MATCH(O$7,Vehicle!$A$1:$E$1,0),0)</f>
        <v>1</v>
      </c>
      <c r="P355" s="21">
        <f>VLOOKUP($C355,driver,MATCH(P$7,Driver!$A$1:$E$1,0),0)</f>
        <v>31</v>
      </c>
      <c r="Q355" s="21" t="str">
        <f>VLOOKUP($C355,driver,MATCH(Q$7,Driver!$A$1:$E$1,0),0)</f>
        <v>Suspended</v>
      </c>
      <c r="R355" s="21">
        <f>VLOOKUP($C355,driver,MATCH(R$7,Driver!$A$1:$E$1,0),0)</f>
        <v>0</v>
      </c>
      <c r="S355" s="21" t="str">
        <f>VLOOKUP($C355,driver,MATCH(S$7,Driver!$A$1:$E$1,0),0)</f>
        <v>Minor</v>
      </c>
      <c r="T355" s="21">
        <f>VLOOKUP($C355,Effects,MATCH(T$7, Effects!$A$1:$E$1, 0),0)</f>
        <v>59</v>
      </c>
      <c r="U355" s="22" t="str">
        <f>VLOOKUP($C355,Effects,MATCH(U$7, Effects!$A$1:$E$1, 0),0)</f>
        <v>No</v>
      </c>
      <c r="V355" s="22" t="str">
        <f>VLOOKUP($C355,Effects,MATCH(V$7, Effects!$A$1:$E$1, 0),0)</f>
        <v>No</v>
      </c>
      <c r="W355" s="22" t="str">
        <f>VLOOKUP($C355,Effects,MATCH(W$7, Effects!$A$1:$E$1, 0),0)</f>
        <v>License Suspended</v>
      </c>
    </row>
    <row r="356" spans="2:23" s="7" customFormat="1" ht="21" x14ac:dyDescent="0.4">
      <c r="B356" s="19">
        <v>349</v>
      </c>
      <c r="C356" s="19" t="s">
        <v>399</v>
      </c>
      <c r="D356" s="20">
        <f>VLOOKUP($C356, Date, MATCH(Source!D$7, Date!$A$1:$F$1, 0), FALSE)</f>
        <v>45619</v>
      </c>
      <c r="E356" s="40">
        <v>45619</v>
      </c>
      <c r="F356" s="22">
        <f>VLOOKUP($C356, Date, MATCH(Source!F$7, Date!$A$1:$F$1, 0), FALSE)</f>
        <v>15.2569444444444</v>
      </c>
      <c r="G356" s="19">
        <f>VLOOKUP(Table3[[#This Row],[Accident ID]],Date!$A$2:$I$2001,MATCH(Table3[[#Headers],[Hour]],Date!$A$1:$I$1,0),0)</f>
        <v>6</v>
      </c>
      <c r="H356" s="44" t="str">
        <f>IF(AND(Table3[[#This Row],[Hour]]&gt;=7, Table3[[#This Row],[Hour]]&lt;=10), "Peak", IF(AND(Table3[[#This Row],[Hour]]&gt;=16, Table3[[#This Row],[Hour]]&lt;=19), "Peak", "Off-Peak"))</f>
        <v>Off-Peak</v>
      </c>
      <c r="I356" s="19" t="str">
        <f>VLOOKUP($C356,location,MATCH(Source!I$7,Location!$A$1:$D$1,0),0)</f>
        <v>Chennai</v>
      </c>
      <c r="J356" s="19" t="str">
        <f>VLOOKUP($C356,location,MATCH(Source!J$7,Location!$A$1:$D$1,0),0)</f>
        <v>City Road</v>
      </c>
      <c r="K356" s="19" t="str">
        <f>VLOOKUP($C356,location,MATCH(Source!K$7,Location!$A$1:$D$1,0),0)</f>
        <v>Rainy</v>
      </c>
      <c r="L356" s="20" t="str">
        <f>VLOOKUP($C356,vehicle,MATCH(L355,Vehicle!A349:E349,0),0)</f>
        <v>Bike</v>
      </c>
      <c r="M356" s="20" t="str">
        <f>VLOOKUP($C356,vehicle,MATCH(M$7,Vehicle!$A$1:$E$1,0),0)</f>
        <v>Over Speeding</v>
      </c>
      <c r="N356" s="20" t="str">
        <f>VLOOKUP($C356,vehicle,MATCH(N$7,Vehicle!$A$1:$E$1,0),0)</f>
        <v>Severe</v>
      </c>
      <c r="O356" s="21">
        <f>VLOOKUP($C356,vehicle,MATCH(O$7,Vehicle!$A$1:$E$1,0),0)</f>
        <v>2</v>
      </c>
      <c r="P356" s="21">
        <f>VLOOKUP($C356,driver,MATCH(P$7,Driver!$A$1:$E$1,0),0)</f>
        <v>75</v>
      </c>
      <c r="Q356" s="21" t="str">
        <f>VLOOKUP($C356,driver,MATCH(Q$7,Driver!$A$1:$E$1,0),0)</f>
        <v>Valid</v>
      </c>
      <c r="R356" s="21">
        <f>VLOOKUP($C356,driver,MATCH(R$7,Driver!$A$1:$E$1,0),0)</f>
        <v>6</v>
      </c>
      <c r="S356" s="21" t="str">
        <f>VLOOKUP($C356,driver,MATCH(S$7,Driver!$A$1:$E$1,0),0)</f>
        <v>Fatal</v>
      </c>
      <c r="T356" s="21">
        <f>VLOOKUP($C356,Effects,MATCH(T$7, Effects!$A$1:$E$1, 0),0)</f>
        <v>40</v>
      </c>
      <c r="U356" s="22" t="str">
        <f>VLOOKUP($C356,Effects,MATCH(U$7, Effects!$A$1:$E$1, 0),0)</f>
        <v>No</v>
      </c>
      <c r="V356" s="22" t="str">
        <f>VLOOKUP($C356,Effects,MATCH(V$7, Effects!$A$1:$E$1, 0),0)</f>
        <v>Yes</v>
      </c>
      <c r="W356" s="22" t="str">
        <f>VLOOKUP($C356,Effects,MATCH(W$7, Effects!$A$1:$E$1, 0),0)</f>
        <v>Arrest Made</v>
      </c>
    </row>
    <row r="357" spans="2:23" s="7" customFormat="1" ht="21" x14ac:dyDescent="0.4">
      <c r="B357" s="19">
        <v>350</v>
      </c>
      <c r="C357" s="19" t="s">
        <v>400</v>
      </c>
      <c r="D357" s="20">
        <f>VLOOKUP($C357, Date, MATCH(Source!D$7, Date!$A$1:$F$1, 0), FALSE)</f>
        <v>44218</v>
      </c>
      <c r="E357" s="40">
        <v>44218</v>
      </c>
      <c r="F357" s="22">
        <f>VLOOKUP($C357, Date, MATCH(Source!F$7, Date!$A$1:$F$1, 0), FALSE)</f>
        <v>15.2986111111111</v>
      </c>
      <c r="G357" s="19">
        <f>VLOOKUP(Table3[[#This Row],[Accident ID]],Date!$A$2:$I$2001,MATCH(Table3[[#Headers],[Hour]],Date!$A$1:$I$1,0),0)</f>
        <v>7</v>
      </c>
      <c r="H357" s="44" t="str">
        <f>IF(AND(Table3[[#This Row],[Hour]]&gt;=7, Table3[[#This Row],[Hour]]&lt;=10), "Peak", IF(AND(Table3[[#This Row],[Hour]]&gt;=16, Table3[[#This Row],[Hour]]&lt;=19), "Peak", "Off-Peak"))</f>
        <v>Peak</v>
      </c>
      <c r="I357" s="19" t="str">
        <f>VLOOKUP($C357,location,MATCH(Source!I$7,Location!$A$1:$D$1,0),0)</f>
        <v>Mumbai</v>
      </c>
      <c r="J357" s="19" t="str">
        <f>VLOOKUP($C357,location,MATCH(Source!J$7,Location!$A$1:$D$1,0),0)</f>
        <v>City Road</v>
      </c>
      <c r="K357" s="19" t="str">
        <f>VLOOKUP($C357,location,MATCH(Source!K$7,Location!$A$1:$D$1,0),0)</f>
        <v>Foggy</v>
      </c>
      <c r="L357" s="20" t="str">
        <f>VLOOKUP($C357,vehicle,MATCH(L356,Vehicle!A350:E350,0),0)</f>
        <v>Bike</v>
      </c>
      <c r="M357" s="20" t="str">
        <f>VLOOKUP($C357,vehicle,MATCH(M$7,Vehicle!$A$1:$E$1,0),0)</f>
        <v>Weather Conditions</v>
      </c>
      <c r="N357" s="20" t="str">
        <f>VLOOKUP($C357,vehicle,MATCH(N$7,Vehicle!$A$1:$E$1,0),0)</f>
        <v>High</v>
      </c>
      <c r="O357" s="21">
        <f>VLOOKUP($C357,vehicle,MATCH(O$7,Vehicle!$A$1:$E$1,0),0)</f>
        <v>2</v>
      </c>
      <c r="P357" s="21">
        <f>VLOOKUP($C357,driver,MATCH(P$7,Driver!$A$1:$E$1,0),0)</f>
        <v>56</v>
      </c>
      <c r="Q357" s="21" t="str">
        <f>VLOOKUP($C357,driver,MATCH(Q$7,Driver!$A$1:$E$1,0),0)</f>
        <v>Valid</v>
      </c>
      <c r="R357" s="21">
        <f>VLOOKUP($C357,driver,MATCH(R$7,Driver!$A$1:$E$1,0),0)</f>
        <v>3</v>
      </c>
      <c r="S357" s="21" t="str">
        <f>VLOOKUP($C357,driver,MATCH(S$7,Driver!$A$1:$E$1,0),0)</f>
        <v>Fatal</v>
      </c>
      <c r="T357" s="21">
        <f>VLOOKUP($C357,Effects,MATCH(T$7, Effects!$A$1:$E$1, 0),0)</f>
        <v>46</v>
      </c>
      <c r="U357" s="22" t="str">
        <f>VLOOKUP($C357,Effects,MATCH(U$7, Effects!$A$1:$E$1, 0),0)</f>
        <v>Yes</v>
      </c>
      <c r="V357" s="22" t="str">
        <f>VLOOKUP($C357,Effects,MATCH(V$7, Effects!$A$1:$E$1, 0),0)</f>
        <v>Yes</v>
      </c>
      <c r="W357" s="22" t="str">
        <f>VLOOKUP($C357,Effects,MATCH(W$7, Effects!$A$1:$E$1, 0),0)</f>
        <v>None</v>
      </c>
    </row>
    <row r="358" spans="2:23" s="7" customFormat="1" ht="21" x14ac:dyDescent="0.4">
      <c r="B358" s="19">
        <v>351</v>
      </c>
      <c r="C358" s="19" t="s">
        <v>401</v>
      </c>
      <c r="D358" s="20">
        <f>VLOOKUP($C358, Date, MATCH(Source!D$7, Date!$A$1:$F$1, 0), FALSE)</f>
        <v>44639</v>
      </c>
      <c r="E358" s="40">
        <v>44639</v>
      </c>
      <c r="F358" s="22">
        <f>VLOOKUP($C358, Date, MATCH(Source!F$7, Date!$A$1:$F$1, 0), FALSE)</f>
        <v>15.3402777777778</v>
      </c>
      <c r="G358" s="19">
        <f>VLOOKUP(Table3[[#This Row],[Accident ID]],Date!$A$2:$I$2001,MATCH(Table3[[#Headers],[Hour]],Date!$A$1:$I$1,0),0)</f>
        <v>8</v>
      </c>
      <c r="H358" s="44" t="str">
        <f>IF(AND(Table3[[#This Row],[Hour]]&gt;=7, Table3[[#This Row],[Hour]]&lt;=10), "Peak", IF(AND(Table3[[#This Row],[Hour]]&gt;=16, Table3[[#This Row],[Hour]]&lt;=19), "Peak", "Off-Peak"))</f>
        <v>Peak</v>
      </c>
      <c r="I358" s="19" t="str">
        <f>VLOOKUP($C358,location,MATCH(Source!I$7,Location!$A$1:$D$1,0),0)</f>
        <v>Ahmedabad</v>
      </c>
      <c r="J358" s="19" t="str">
        <f>VLOOKUP($C358,location,MATCH(Source!J$7,Location!$A$1:$D$1,0),0)</f>
        <v>Highway</v>
      </c>
      <c r="K358" s="19" t="str">
        <f>VLOOKUP($C358,location,MATCH(Source!K$7,Location!$A$1:$D$1,0),0)</f>
        <v>Clear</v>
      </c>
      <c r="L358" s="20" t="str">
        <f>VLOOKUP($C358,vehicle,MATCH(L357,Vehicle!A351:E351,0),0)</f>
        <v>Bus</v>
      </c>
      <c r="M358" s="20" t="str">
        <f>VLOOKUP($C358,vehicle,MATCH(M$7,Vehicle!$A$1:$E$1,0),0)</f>
        <v>Signal Violation</v>
      </c>
      <c r="N358" s="20" t="str">
        <f>VLOOKUP($C358,vehicle,MATCH(N$7,Vehicle!$A$1:$E$1,0),0)</f>
        <v>Medium</v>
      </c>
      <c r="O358" s="21">
        <f>VLOOKUP($C358,vehicle,MATCH(O$7,Vehicle!$A$1:$E$1,0),0)</f>
        <v>2</v>
      </c>
      <c r="P358" s="21">
        <f>VLOOKUP($C358,driver,MATCH(P$7,Driver!$A$1:$E$1,0),0)</f>
        <v>45</v>
      </c>
      <c r="Q358" s="21" t="str">
        <f>VLOOKUP($C358,driver,MATCH(Q$7,Driver!$A$1:$E$1,0),0)</f>
        <v>Suspended</v>
      </c>
      <c r="R358" s="21">
        <f>VLOOKUP($C358,driver,MATCH(R$7,Driver!$A$1:$E$1,0),0)</f>
        <v>10</v>
      </c>
      <c r="S358" s="21" t="str">
        <f>VLOOKUP($C358,driver,MATCH(S$7,Driver!$A$1:$E$1,0),0)</f>
        <v>Moderate</v>
      </c>
      <c r="T358" s="21">
        <f>VLOOKUP($C358,Effects,MATCH(T$7, Effects!$A$1:$E$1, 0),0)</f>
        <v>49</v>
      </c>
      <c r="U358" s="22" t="str">
        <f>VLOOKUP($C358,Effects,MATCH(U$7, Effects!$A$1:$E$1, 0),0)</f>
        <v>No</v>
      </c>
      <c r="V358" s="22" t="str">
        <f>VLOOKUP($C358,Effects,MATCH(V$7, Effects!$A$1:$E$1, 0),0)</f>
        <v>No</v>
      </c>
      <c r="W358" s="22" t="str">
        <f>VLOOKUP($C358,Effects,MATCH(W$7, Effects!$A$1:$E$1, 0),0)</f>
        <v>License Suspended</v>
      </c>
    </row>
    <row r="359" spans="2:23" s="7" customFormat="1" ht="21" x14ac:dyDescent="0.4">
      <c r="B359" s="19">
        <v>352</v>
      </c>
      <c r="C359" s="19" t="s">
        <v>402</v>
      </c>
      <c r="D359" s="20">
        <f>VLOOKUP($C359, Date, MATCH(Source!D$7, Date!$A$1:$F$1, 0), FALSE)</f>
        <v>45137</v>
      </c>
      <c r="E359" s="40">
        <v>45137</v>
      </c>
      <c r="F359" s="22">
        <f>VLOOKUP($C359, Date, MATCH(Source!F$7, Date!$A$1:$F$1, 0), FALSE)</f>
        <v>15.3819444444444</v>
      </c>
      <c r="G359" s="19">
        <f>VLOOKUP(Table3[[#This Row],[Accident ID]],Date!$A$2:$I$2001,MATCH(Table3[[#Headers],[Hour]],Date!$A$1:$I$1,0),0)</f>
        <v>9</v>
      </c>
      <c r="H359" s="44" t="str">
        <f>IF(AND(Table3[[#This Row],[Hour]]&gt;=7, Table3[[#This Row],[Hour]]&lt;=10), "Peak", IF(AND(Table3[[#This Row],[Hour]]&gt;=16, Table3[[#This Row],[Hour]]&lt;=19), "Peak", "Off-Peak"))</f>
        <v>Peak</v>
      </c>
      <c r="I359" s="19" t="str">
        <f>VLOOKUP($C359,location,MATCH(Source!I$7,Location!$A$1:$D$1,0),0)</f>
        <v>Mumbai</v>
      </c>
      <c r="J359" s="19" t="str">
        <f>VLOOKUP($C359,location,MATCH(Source!J$7,Location!$A$1:$D$1,0),0)</f>
        <v>Highway</v>
      </c>
      <c r="K359" s="19" t="str">
        <f>VLOOKUP($C359,location,MATCH(Source!K$7,Location!$A$1:$D$1,0),0)</f>
        <v>Foggy</v>
      </c>
      <c r="L359" s="20" t="str">
        <f>VLOOKUP($C359,vehicle,MATCH(L358,Vehicle!A352:E352,0),0)</f>
        <v>Bus</v>
      </c>
      <c r="M359" s="20" t="str">
        <f>VLOOKUP($C359,vehicle,MATCH(M$7,Vehicle!$A$1:$E$1,0),0)</f>
        <v>Pedestrian Crossing</v>
      </c>
      <c r="N359" s="20" t="str">
        <f>VLOOKUP($C359,vehicle,MATCH(N$7,Vehicle!$A$1:$E$1,0),0)</f>
        <v>Medium</v>
      </c>
      <c r="O359" s="21">
        <f>VLOOKUP($C359,vehicle,MATCH(O$7,Vehicle!$A$1:$E$1,0),0)</f>
        <v>5</v>
      </c>
      <c r="P359" s="21">
        <f>VLOOKUP($C359,driver,MATCH(P$7,Driver!$A$1:$E$1,0),0)</f>
        <v>37</v>
      </c>
      <c r="Q359" s="21" t="str">
        <f>VLOOKUP($C359,driver,MATCH(Q$7,Driver!$A$1:$E$1,0),0)</f>
        <v>Suspended</v>
      </c>
      <c r="R359" s="21">
        <f>VLOOKUP($C359,driver,MATCH(R$7,Driver!$A$1:$E$1,0),0)</f>
        <v>10</v>
      </c>
      <c r="S359" s="21" t="str">
        <f>VLOOKUP($C359,driver,MATCH(S$7,Driver!$A$1:$E$1,0),0)</f>
        <v>Severe</v>
      </c>
      <c r="T359" s="21">
        <f>VLOOKUP($C359,Effects,MATCH(T$7, Effects!$A$1:$E$1, 0),0)</f>
        <v>56</v>
      </c>
      <c r="U359" s="22" t="str">
        <f>VLOOKUP($C359,Effects,MATCH(U$7, Effects!$A$1:$E$1, 0),0)</f>
        <v>Yes</v>
      </c>
      <c r="V359" s="22" t="str">
        <f>VLOOKUP($C359,Effects,MATCH(V$7, Effects!$A$1:$E$1, 0),0)</f>
        <v>No</v>
      </c>
      <c r="W359" s="22" t="str">
        <f>VLOOKUP($C359,Effects,MATCH(W$7, Effects!$A$1:$E$1, 0),0)</f>
        <v>License Suspended</v>
      </c>
    </row>
    <row r="360" spans="2:23" s="7" customFormat="1" ht="21" x14ac:dyDescent="0.4">
      <c r="B360" s="19">
        <v>353</v>
      </c>
      <c r="C360" s="19" t="s">
        <v>403</v>
      </c>
      <c r="D360" s="20">
        <f>VLOOKUP($C360, Date, MATCH(Source!D$7, Date!$A$1:$F$1, 0), FALSE)</f>
        <v>45000</v>
      </c>
      <c r="E360" s="40">
        <v>45000</v>
      </c>
      <c r="F360" s="22">
        <f>VLOOKUP($C360, Date, MATCH(Source!F$7, Date!$A$1:$F$1, 0), FALSE)</f>
        <v>15.4236111111111</v>
      </c>
      <c r="G360" s="19">
        <f>VLOOKUP(Table3[[#This Row],[Accident ID]],Date!$A$2:$I$2001,MATCH(Table3[[#Headers],[Hour]],Date!$A$1:$I$1,0),0)</f>
        <v>10</v>
      </c>
      <c r="H360" s="44" t="str">
        <f>IF(AND(Table3[[#This Row],[Hour]]&gt;=7, Table3[[#This Row],[Hour]]&lt;=10), "Peak", IF(AND(Table3[[#This Row],[Hour]]&gt;=16, Table3[[#This Row],[Hour]]&lt;=19), "Peak", "Off-Peak"))</f>
        <v>Peak</v>
      </c>
      <c r="I360" s="19" t="str">
        <f>VLOOKUP($C360,location,MATCH(Source!I$7,Location!$A$1:$D$1,0),0)</f>
        <v>Hyderabad</v>
      </c>
      <c r="J360" s="19" t="str">
        <f>VLOOKUP($C360,location,MATCH(Source!J$7,Location!$A$1:$D$1,0),0)</f>
        <v>City Road</v>
      </c>
      <c r="K360" s="19" t="str">
        <f>VLOOKUP($C360,location,MATCH(Source!K$7,Location!$A$1:$D$1,0),0)</f>
        <v>Snowy</v>
      </c>
      <c r="L360" s="20" t="str">
        <f>VLOOKUP($C360,vehicle,MATCH(L359,Vehicle!A353:E353,0),0)</f>
        <v>Car</v>
      </c>
      <c r="M360" s="20" t="str">
        <f>VLOOKUP($C360,vehicle,MATCH(M$7,Vehicle!$A$1:$E$1,0),0)</f>
        <v>Weather Conditions</v>
      </c>
      <c r="N360" s="20" t="str">
        <f>VLOOKUP($C360,vehicle,MATCH(N$7,Vehicle!$A$1:$E$1,0),0)</f>
        <v>Low</v>
      </c>
      <c r="O360" s="21">
        <f>VLOOKUP($C360,vehicle,MATCH(O$7,Vehicle!$A$1:$E$1,0),0)</f>
        <v>3</v>
      </c>
      <c r="P360" s="21">
        <f>VLOOKUP($C360,driver,MATCH(P$7,Driver!$A$1:$E$1,0),0)</f>
        <v>48</v>
      </c>
      <c r="Q360" s="21" t="str">
        <f>VLOOKUP($C360,driver,MATCH(Q$7,Driver!$A$1:$E$1,0),0)</f>
        <v>Suspended</v>
      </c>
      <c r="R360" s="21">
        <f>VLOOKUP($C360,driver,MATCH(R$7,Driver!$A$1:$E$1,0),0)</f>
        <v>5</v>
      </c>
      <c r="S360" s="21" t="str">
        <f>VLOOKUP($C360,driver,MATCH(S$7,Driver!$A$1:$E$1,0),0)</f>
        <v>Moderate</v>
      </c>
      <c r="T360" s="21">
        <f>VLOOKUP($C360,Effects,MATCH(T$7, Effects!$A$1:$E$1, 0),0)</f>
        <v>32</v>
      </c>
      <c r="U360" s="22" t="str">
        <f>VLOOKUP($C360,Effects,MATCH(U$7, Effects!$A$1:$E$1, 0),0)</f>
        <v>No</v>
      </c>
      <c r="V360" s="22" t="str">
        <f>VLOOKUP($C360,Effects,MATCH(V$7, Effects!$A$1:$E$1, 0),0)</f>
        <v>No</v>
      </c>
      <c r="W360" s="22" t="str">
        <f>VLOOKUP($C360,Effects,MATCH(W$7, Effects!$A$1:$E$1, 0),0)</f>
        <v>License Suspended</v>
      </c>
    </row>
    <row r="361" spans="2:23" s="7" customFormat="1" ht="21" x14ac:dyDescent="0.4">
      <c r="B361" s="19">
        <v>354</v>
      </c>
      <c r="C361" s="19" t="s">
        <v>404</v>
      </c>
      <c r="D361" s="20">
        <f>VLOOKUP($C361, Date, MATCH(Source!D$7, Date!$A$1:$F$1, 0), FALSE)</f>
        <v>44060</v>
      </c>
      <c r="E361" s="40">
        <v>44060</v>
      </c>
      <c r="F361" s="22">
        <f>VLOOKUP($C361, Date, MATCH(Source!F$7, Date!$A$1:$F$1, 0), FALSE)</f>
        <v>15.4652777777778</v>
      </c>
      <c r="G361" s="19">
        <f>VLOOKUP(Table3[[#This Row],[Accident ID]],Date!$A$2:$I$2001,MATCH(Table3[[#Headers],[Hour]],Date!$A$1:$I$1,0),0)</f>
        <v>11</v>
      </c>
      <c r="H361" s="44" t="str">
        <f>IF(AND(Table3[[#This Row],[Hour]]&gt;=7, Table3[[#This Row],[Hour]]&lt;=10), "Peak", IF(AND(Table3[[#This Row],[Hour]]&gt;=16, Table3[[#This Row],[Hour]]&lt;=19), "Peak", "Off-Peak"))</f>
        <v>Off-Peak</v>
      </c>
      <c r="I361" s="19" t="str">
        <f>VLOOKUP($C361,location,MATCH(Source!I$7,Location!$A$1:$D$1,0),0)</f>
        <v>Delhi</v>
      </c>
      <c r="J361" s="19" t="str">
        <f>VLOOKUP($C361,location,MATCH(Source!J$7,Location!$A$1:$D$1,0),0)</f>
        <v>Expressway</v>
      </c>
      <c r="K361" s="19" t="str">
        <f>VLOOKUP($C361,location,MATCH(Source!K$7,Location!$A$1:$D$1,0),0)</f>
        <v>Windy</v>
      </c>
      <c r="L361" s="20" t="str">
        <f>VLOOKUP($C361,vehicle,MATCH(L360,Vehicle!A354:E354,0),0)</f>
        <v>Car</v>
      </c>
      <c r="M361" s="20" t="str">
        <f>VLOOKUP($C361,vehicle,MATCH(M$7,Vehicle!$A$1:$E$1,0),0)</f>
        <v>Reckless Driving</v>
      </c>
      <c r="N361" s="20" t="str">
        <f>VLOOKUP($C361,vehicle,MATCH(N$7,Vehicle!$A$1:$E$1,0),0)</f>
        <v>Severe</v>
      </c>
      <c r="O361" s="21">
        <f>VLOOKUP($C361,vehicle,MATCH(O$7,Vehicle!$A$1:$E$1,0),0)</f>
        <v>5</v>
      </c>
      <c r="P361" s="21">
        <f>VLOOKUP($C361,driver,MATCH(P$7,Driver!$A$1:$E$1,0),0)</f>
        <v>35</v>
      </c>
      <c r="Q361" s="21" t="str">
        <f>VLOOKUP($C361,driver,MATCH(Q$7,Driver!$A$1:$E$1,0),0)</f>
        <v>Suspended</v>
      </c>
      <c r="R361" s="21">
        <f>VLOOKUP($C361,driver,MATCH(R$7,Driver!$A$1:$E$1,0),0)</f>
        <v>8</v>
      </c>
      <c r="S361" s="21" t="str">
        <f>VLOOKUP($C361,driver,MATCH(S$7,Driver!$A$1:$E$1,0),0)</f>
        <v>Moderate</v>
      </c>
      <c r="T361" s="21">
        <f>VLOOKUP($C361,Effects,MATCH(T$7, Effects!$A$1:$E$1, 0),0)</f>
        <v>26</v>
      </c>
      <c r="U361" s="22" t="str">
        <f>VLOOKUP($C361,Effects,MATCH(U$7, Effects!$A$1:$E$1, 0),0)</f>
        <v>Yes</v>
      </c>
      <c r="V361" s="22" t="str">
        <f>VLOOKUP($C361,Effects,MATCH(V$7, Effects!$A$1:$E$1, 0),0)</f>
        <v>No</v>
      </c>
      <c r="W361" s="22" t="str">
        <f>VLOOKUP($C361,Effects,MATCH(W$7, Effects!$A$1:$E$1, 0),0)</f>
        <v>None</v>
      </c>
    </row>
    <row r="362" spans="2:23" s="7" customFormat="1" ht="21" x14ac:dyDescent="0.4">
      <c r="B362" s="19">
        <v>355</v>
      </c>
      <c r="C362" s="19" t="s">
        <v>405</v>
      </c>
      <c r="D362" s="20">
        <f>VLOOKUP($C362, Date, MATCH(Source!D$7, Date!$A$1:$F$1, 0), FALSE)</f>
        <v>44149</v>
      </c>
      <c r="E362" s="40">
        <v>44149</v>
      </c>
      <c r="F362" s="22">
        <f>VLOOKUP($C362, Date, MATCH(Source!F$7, Date!$A$1:$F$1, 0), FALSE)</f>
        <v>15.5069444444444</v>
      </c>
      <c r="G362" s="19">
        <f>VLOOKUP(Table3[[#This Row],[Accident ID]],Date!$A$2:$I$2001,MATCH(Table3[[#Headers],[Hour]],Date!$A$1:$I$1,0),0)</f>
        <v>12</v>
      </c>
      <c r="H362" s="44" t="str">
        <f>IF(AND(Table3[[#This Row],[Hour]]&gt;=7, Table3[[#This Row],[Hour]]&lt;=10), "Peak", IF(AND(Table3[[#This Row],[Hour]]&gt;=16, Table3[[#This Row],[Hour]]&lt;=19), "Peak", "Off-Peak"))</f>
        <v>Off-Peak</v>
      </c>
      <c r="I362" s="19" t="str">
        <f>VLOOKUP($C362,location,MATCH(Source!I$7,Location!$A$1:$D$1,0),0)</f>
        <v>Kolkata</v>
      </c>
      <c r="J362" s="19" t="str">
        <f>VLOOKUP($C362,location,MATCH(Source!J$7,Location!$A$1:$D$1,0),0)</f>
        <v>Highway</v>
      </c>
      <c r="K362" s="19" t="str">
        <f>VLOOKUP($C362,location,MATCH(Source!K$7,Location!$A$1:$D$1,0),0)</f>
        <v>Windy</v>
      </c>
      <c r="L362" s="20" t="str">
        <f>VLOOKUP($C362,vehicle,MATCH(L361,Vehicle!A355:E355,0),0)</f>
        <v>Car</v>
      </c>
      <c r="M362" s="20" t="str">
        <f>VLOOKUP($C362,vehicle,MATCH(M$7,Vehicle!$A$1:$E$1,0),0)</f>
        <v>Pedestrian Crossing</v>
      </c>
      <c r="N362" s="20" t="str">
        <f>VLOOKUP($C362,vehicle,MATCH(N$7,Vehicle!$A$1:$E$1,0),0)</f>
        <v>Severe</v>
      </c>
      <c r="O362" s="21">
        <f>VLOOKUP($C362,vehicle,MATCH(O$7,Vehicle!$A$1:$E$1,0),0)</f>
        <v>2</v>
      </c>
      <c r="P362" s="21">
        <f>VLOOKUP($C362,driver,MATCH(P$7,Driver!$A$1:$E$1,0),0)</f>
        <v>18</v>
      </c>
      <c r="Q362" s="21" t="str">
        <f>VLOOKUP($C362,driver,MATCH(Q$7,Driver!$A$1:$E$1,0),0)</f>
        <v>Suspended</v>
      </c>
      <c r="R362" s="21">
        <f>VLOOKUP($C362,driver,MATCH(R$7,Driver!$A$1:$E$1,0),0)</f>
        <v>1</v>
      </c>
      <c r="S362" s="21" t="str">
        <f>VLOOKUP($C362,driver,MATCH(S$7,Driver!$A$1:$E$1,0),0)</f>
        <v>Minor</v>
      </c>
      <c r="T362" s="21">
        <f>VLOOKUP($C362,Effects,MATCH(T$7, Effects!$A$1:$E$1, 0),0)</f>
        <v>30</v>
      </c>
      <c r="U362" s="22" t="str">
        <f>VLOOKUP($C362,Effects,MATCH(U$7, Effects!$A$1:$E$1, 0),0)</f>
        <v>No</v>
      </c>
      <c r="V362" s="22" t="str">
        <f>VLOOKUP($C362,Effects,MATCH(V$7, Effects!$A$1:$E$1, 0),0)</f>
        <v>Yes</v>
      </c>
      <c r="W362" s="22" t="str">
        <f>VLOOKUP($C362,Effects,MATCH(W$7, Effects!$A$1:$E$1, 0),0)</f>
        <v>License Suspended</v>
      </c>
    </row>
    <row r="363" spans="2:23" s="7" customFormat="1" ht="21" x14ac:dyDescent="0.4">
      <c r="B363" s="19">
        <v>356</v>
      </c>
      <c r="C363" s="19" t="s">
        <v>406</v>
      </c>
      <c r="D363" s="20">
        <f>VLOOKUP($C363, Date, MATCH(Source!D$7, Date!$A$1:$F$1, 0), FALSE)</f>
        <v>44192</v>
      </c>
      <c r="E363" s="40">
        <v>44192</v>
      </c>
      <c r="F363" s="22">
        <f>VLOOKUP($C363, Date, MATCH(Source!F$7, Date!$A$1:$F$1, 0), FALSE)</f>
        <v>15.5486111111111</v>
      </c>
      <c r="G363" s="19">
        <f>VLOOKUP(Table3[[#This Row],[Accident ID]],Date!$A$2:$I$2001,MATCH(Table3[[#Headers],[Hour]],Date!$A$1:$I$1,0),0)</f>
        <v>13</v>
      </c>
      <c r="H363" s="44" t="str">
        <f>IF(AND(Table3[[#This Row],[Hour]]&gt;=7, Table3[[#This Row],[Hour]]&lt;=10), "Peak", IF(AND(Table3[[#This Row],[Hour]]&gt;=16, Table3[[#This Row],[Hour]]&lt;=19), "Peak", "Off-Peak"))</f>
        <v>Off-Peak</v>
      </c>
      <c r="I363" s="19" t="str">
        <f>VLOOKUP($C363,location,MATCH(Source!I$7,Location!$A$1:$D$1,0),0)</f>
        <v>Ahmedabad</v>
      </c>
      <c r="J363" s="19" t="str">
        <f>VLOOKUP($C363,location,MATCH(Source!J$7,Location!$A$1:$D$1,0),0)</f>
        <v>Expressway</v>
      </c>
      <c r="K363" s="19" t="str">
        <f>VLOOKUP($C363,location,MATCH(Source!K$7,Location!$A$1:$D$1,0),0)</f>
        <v>Clear</v>
      </c>
      <c r="L363" s="20" t="str">
        <f>VLOOKUP($C363,vehicle,MATCH(L362,Vehicle!A356:E356,0),0)</f>
        <v>Pedestrian</v>
      </c>
      <c r="M363" s="20" t="str">
        <f>VLOOKUP($C363,vehicle,MATCH(M$7,Vehicle!$A$1:$E$1,0),0)</f>
        <v>Weather Conditions</v>
      </c>
      <c r="N363" s="20" t="str">
        <f>VLOOKUP($C363,vehicle,MATCH(N$7,Vehicle!$A$1:$E$1,0),0)</f>
        <v>Medium</v>
      </c>
      <c r="O363" s="21">
        <f>VLOOKUP($C363,vehicle,MATCH(O$7,Vehicle!$A$1:$E$1,0),0)</f>
        <v>2</v>
      </c>
      <c r="P363" s="21">
        <f>VLOOKUP($C363,driver,MATCH(P$7,Driver!$A$1:$E$1,0),0)</f>
        <v>64</v>
      </c>
      <c r="Q363" s="21" t="str">
        <f>VLOOKUP($C363,driver,MATCH(Q$7,Driver!$A$1:$E$1,0),0)</f>
        <v>Valid</v>
      </c>
      <c r="R363" s="21">
        <f>VLOOKUP($C363,driver,MATCH(R$7,Driver!$A$1:$E$1,0),0)</f>
        <v>5</v>
      </c>
      <c r="S363" s="21" t="str">
        <f>VLOOKUP($C363,driver,MATCH(S$7,Driver!$A$1:$E$1,0),0)</f>
        <v>Severe</v>
      </c>
      <c r="T363" s="21">
        <f>VLOOKUP($C363,Effects,MATCH(T$7, Effects!$A$1:$E$1, 0),0)</f>
        <v>38</v>
      </c>
      <c r="U363" s="22" t="str">
        <f>VLOOKUP($C363,Effects,MATCH(U$7, Effects!$A$1:$E$1, 0),0)</f>
        <v>No</v>
      </c>
      <c r="V363" s="22" t="str">
        <f>VLOOKUP($C363,Effects,MATCH(V$7, Effects!$A$1:$E$1, 0),0)</f>
        <v>Yes</v>
      </c>
      <c r="W363" s="22" t="str">
        <f>VLOOKUP($C363,Effects,MATCH(W$7, Effects!$A$1:$E$1, 0),0)</f>
        <v>Arrest Made</v>
      </c>
    </row>
    <row r="364" spans="2:23" s="7" customFormat="1" ht="21" x14ac:dyDescent="0.4">
      <c r="B364" s="19">
        <v>357</v>
      </c>
      <c r="C364" s="19" t="s">
        <v>407</v>
      </c>
      <c r="D364" s="20">
        <f>VLOOKUP($C364, Date, MATCH(Source!D$7, Date!$A$1:$F$1, 0), FALSE)</f>
        <v>45313</v>
      </c>
      <c r="E364" s="40">
        <v>45313</v>
      </c>
      <c r="F364" s="22">
        <f>VLOOKUP($C364, Date, MATCH(Source!F$7, Date!$A$1:$F$1, 0), FALSE)</f>
        <v>15.5902777777778</v>
      </c>
      <c r="G364" s="19">
        <f>VLOOKUP(Table3[[#This Row],[Accident ID]],Date!$A$2:$I$2001,MATCH(Table3[[#Headers],[Hour]],Date!$A$1:$I$1,0),0)</f>
        <v>14</v>
      </c>
      <c r="H364" s="44" t="str">
        <f>IF(AND(Table3[[#This Row],[Hour]]&gt;=7, Table3[[#This Row],[Hour]]&lt;=10), "Peak", IF(AND(Table3[[#This Row],[Hour]]&gt;=16, Table3[[#This Row],[Hour]]&lt;=19), "Peak", "Off-Peak"))</f>
        <v>Off-Peak</v>
      </c>
      <c r="I364" s="19" t="str">
        <f>VLOOKUP($C364,location,MATCH(Source!I$7,Location!$A$1:$D$1,0),0)</f>
        <v>Pune</v>
      </c>
      <c r="J364" s="19" t="str">
        <f>VLOOKUP($C364,location,MATCH(Source!J$7,Location!$A$1:$D$1,0),0)</f>
        <v>Expressway</v>
      </c>
      <c r="K364" s="19" t="str">
        <f>VLOOKUP($C364,location,MATCH(Source!K$7,Location!$A$1:$D$1,0),0)</f>
        <v>Rainy</v>
      </c>
      <c r="L364" s="20" t="str">
        <f>VLOOKUP($C364,vehicle,MATCH(L363,Vehicle!A357:E357,0),0)</f>
        <v>Bike</v>
      </c>
      <c r="M364" s="20" t="str">
        <f>VLOOKUP($C364,vehicle,MATCH(M$7,Vehicle!$A$1:$E$1,0),0)</f>
        <v>Brake Failure</v>
      </c>
      <c r="N364" s="20" t="str">
        <f>VLOOKUP($C364,vehicle,MATCH(N$7,Vehicle!$A$1:$E$1,0),0)</f>
        <v>Medium</v>
      </c>
      <c r="O364" s="21">
        <f>VLOOKUP($C364,vehicle,MATCH(O$7,Vehicle!$A$1:$E$1,0),0)</f>
        <v>1</v>
      </c>
      <c r="P364" s="21">
        <f>VLOOKUP($C364,driver,MATCH(P$7,Driver!$A$1:$E$1,0),0)</f>
        <v>59</v>
      </c>
      <c r="Q364" s="21" t="str">
        <f>VLOOKUP($C364,driver,MATCH(Q$7,Driver!$A$1:$E$1,0),0)</f>
        <v>Suspended</v>
      </c>
      <c r="R364" s="21">
        <f>VLOOKUP($C364,driver,MATCH(R$7,Driver!$A$1:$E$1,0),0)</f>
        <v>6</v>
      </c>
      <c r="S364" s="21" t="str">
        <f>VLOOKUP($C364,driver,MATCH(S$7,Driver!$A$1:$E$1,0),0)</f>
        <v>Severe</v>
      </c>
      <c r="T364" s="21">
        <f>VLOOKUP($C364,Effects,MATCH(T$7, Effects!$A$1:$E$1, 0),0)</f>
        <v>33</v>
      </c>
      <c r="U364" s="22" t="str">
        <f>VLOOKUP($C364,Effects,MATCH(U$7, Effects!$A$1:$E$1, 0),0)</f>
        <v>No</v>
      </c>
      <c r="V364" s="22" t="str">
        <f>VLOOKUP($C364,Effects,MATCH(V$7, Effects!$A$1:$E$1, 0),0)</f>
        <v>No</v>
      </c>
      <c r="W364" s="22" t="str">
        <f>VLOOKUP($C364,Effects,MATCH(W$7, Effects!$A$1:$E$1, 0),0)</f>
        <v>Arrest Made</v>
      </c>
    </row>
    <row r="365" spans="2:23" s="7" customFormat="1" ht="21" x14ac:dyDescent="0.4">
      <c r="B365" s="19">
        <v>358</v>
      </c>
      <c r="C365" s="19" t="s">
        <v>408</v>
      </c>
      <c r="D365" s="20">
        <f>VLOOKUP($C365, Date, MATCH(Source!D$7, Date!$A$1:$F$1, 0), FALSE)</f>
        <v>45243</v>
      </c>
      <c r="E365" s="40">
        <v>45243</v>
      </c>
      <c r="F365" s="22">
        <f>VLOOKUP($C365, Date, MATCH(Source!F$7, Date!$A$1:$F$1, 0), FALSE)</f>
        <v>15.6319444444444</v>
      </c>
      <c r="G365" s="19">
        <f>VLOOKUP(Table3[[#This Row],[Accident ID]],Date!$A$2:$I$2001,MATCH(Table3[[#Headers],[Hour]],Date!$A$1:$I$1,0),0)</f>
        <v>15</v>
      </c>
      <c r="H365" s="44" t="str">
        <f>IF(AND(Table3[[#This Row],[Hour]]&gt;=7, Table3[[#This Row],[Hour]]&lt;=10), "Peak", IF(AND(Table3[[#This Row],[Hour]]&gt;=16, Table3[[#This Row],[Hour]]&lt;=19), "Peak", "Off-Peak"))</f>
        <v>Off-Peak</v>
      </c>
      <c r="I365" s="19" t="str">
        <f>VLOOKUP($C365,location,MATCH(Source!I$7,Location!$A$1:$D$1,0),0)</f>
        <v>Hyderabad</v>
      </c>
      <c r="J365" s="19" t="str">
        <f>VLOOKUP($C365,location,MATCH(Source!J$7,Location!$A$1:$D$1,0),0)</f>
        <v>City Road</v>
      </c>
      <c r="K365" s="19" t="str">
        <f>VLOOKUP($C365,location,MATCH(Source!K$7,Location!$A$1:$D$1,0),0)</f>
        <v>Rainy</v>
      </c>
      <c r="L365" s="20" t="str">
        <f>VLOOKUP($C365,vehicle,MATCH(L364,Vehicle!A358:E358,0),0)</f>
        <v>Bicycle</v>
      </c>
      <c r="M365" s="20" t="str">
        <f>VLOOKUP($C365,vehicle,MATCH(M$7,Vehicle!$A$1:$E$1,0),0)</f>
        <v>Signal Violation</v>
      </c>
      <c r="N365" s="20" t="str">
        <f>VLOOKUP($C365,vehicle,MATCH(N$7,Vehicle!$A$1:$E$1,0),0)</f>
        <v>Medium</v>
      </c>
      <c r="O365" s="21">
        <f>VLOOKUP($C365,vehicle,MATCH(O$7,Vehicle!$A$1:$E$1,0),0)</f>
        <v>2</v>
      </c>
      <c r="P365" s="21">
        <f>VLOOKUP($C365,driver,MATCH(P$7,Driver!$A$1:$E$1,0),0)</f>
        <v>69</v>
      </c>
      <c r="Q365" s="21" t="str">
        <f>VLOOKUP($C365,driver,MATCH(Q$7,Driver!$A$1:$E$1,0),0)</f>
        <v>Valid</v>
      </c>
      <c r="R365" s="21">
        <f>VLOOKUP($C365,driver,MATCH(R$7,Driver!$A$1:$E$1,0),0)</f>
        <v>4</v>
      </c>
      <c r="S365" s="21" t="str">
        <f>VLOOKUP($C365,driver,MATCH(S$7,Driver!$A$1:$E$1,0),0)</f>
        <v>Severe</v>
      </c>
      <c r="T365" s="21">
        <f>VLOOKUP($C365,Effects,MATCH(T$7, Effects!$A$1:$E$1, 0),0)</f>
        <v>52</v>
      </c>
      <c r="U365" s="22" t="str">
        <f>VLOOKUP($C365,Effects,MATCH(U$7, Effects!$A$1:$E$1, 0),0)</f>
        <v>No</v>
      </c>
      <c r="V365" s="22" t="str">
        <f>VLOOKUP($C365,Effects,MATCH(V$7, Effects!$A$1:$E$1, 0),0)</f>
        <v>Yes</v>
      </c>
      <c r="W365" s="22" t="str">
        <f>VLOOKUP($C365,Effects,MATCH(W$7, Effects!$A$1:$E$1, 0),0)</f>
        <v>Fine Issued</v>
      </c>
    </row>
    <row r="366" spans="2:23" s="7" customFormat="1" ht="21" x14ac:dyDescent="0.4">
      <c r="B366" s="19">
        <v>359</v>
      </c>
      <c r="C366" s="19" t="s">
        <v>409</v>
      </c>
      <c r="D366" s="20">
        <f>VLOOKUP($C366, Date, MATCH(Source!D$7, Date!$A$1:$F$1, 0), FALSE)</f>
        <v>45373</v>
      </c>
      <c r="E366" s="40">
        <v>45373</v>
      </c>
      <c r="F366" s="22">
        <f>VLOOKUP($C366, Date, MATCH(Source!F$7, Date!$A$1:$F$1, 0), FALSE)</f>
        <v>15.6736111111111</v>
      </c>
      <c r="G366" s="19">
        <f>VLOOKUP(Table3[[#This Row],[Accident ID]],Date!$A$2:$I$2001,MATCH(Table3[[#Headers],[Hour]],Date!$A$1:$I$1,0),0)</f>
        <v>16</v>
      </c>
      <c r="H366" s="44" t="str">
        <f>IF(AND(Table3[[#This Row],[Hour]]&gt;=7, Table3[[#This Row],[Hour]]&lt;=10), "Peak", IF(AND(Table3[[#This Row],[Hour]]&gt;=16, Table3[[#This Row],[Hour]]&lt;=19), "Peak", "Off-Peak"))</f>
        <v>Peak</v>
      </c>
      <c r="I366" s="19" t="str">
        <f>VLOOKUP($C366,location,MATCH(Source!I$7,Location!$A$1:$D$1,0),0)</f>
        <v>Bangalore</v>
      </c>
      <c r="J366" s="19" t="str">
        <f>VLOOKUP($C366,location,MATCH(Source!J$7,Location!$A$1:$D$1,0),0)</f>
        <v>City Road</v>
      </c>
      <c r="K366" s="19" t="str">
        <f>VLOOKUP($C366,location,MATCH(Source!K$7,Location!$A$1:$D$1,0),0)</f>
        <v>Snowy</v>
      </c>
      <c r="L366" s="20" t="str">
        <f>VLOOKUP($C366,vehicle,MATCH(L365,Vehicle!A359:E359,0),0)</f>
        <v>Pedestrian</v>
      </c>
      <c r="M366" s="20" t="str">
        <f>VLOOKUP($C366,vehicle,MATCH(M$7,Vehicle!$A$1:$E$1,0),0)</f>
        <v>Pedestrian Crossing</v>
      </c>
      <c r="N366" s="20" t="str">
        <f>VLOOKUP($C366,vehicle,MATCH(N$7,Vehicle!$A$1:$E$1,0),0)</f>
        <v>High</v>
      </c>
      <c r="O366" s="21">
        <f>VLOOKUP($C366,vehicle,MATCH(O$7,Vehicle!$A$1:$E$1,0),0)</f>
        <v>5</v>
      </c>
      <c r="P366" s="21">
        <f>VLOOKUP($C366,driver,MATCH(P$7,Driver!$A$1:$E$1,0),0)</f>
        <v>53</v>
      </c>
      <c r="Q366" s="21" t="str">
        <f>VLOOKUP($C366,driver,MATCH(Q$7,Driver!$A$1:$E$1,0),0)</f>
        <v>Valid</v>
      </c>
      <c r="R366" s="21">
        <f>VLOOKUP($C366,driver,MATCH(R$7,Driver!$A$1:$E$1,0),0)</f>
        <v>7</v>
      </c>
      <c r="S366" s="21" t="str">
        <f>VLOOKUP($C366,driver,MATCH(S$7,Driver!$A$1:$E$1,0),0)</f>
        <v>Severe</v>
      </c>
      <c r="T366" s="21">
        <f>VLOOKUP($C366,Effects,MATCH(T$7, Effects!$A$1:$E$1, 0),0)</f>
        <v>31</v>
      </c>
      <c r="U366" s="22" t="str">
        <f>VLOOKUP($C366,Effects,MATCH(U$7, Effects!$A$1:$E$1, 0),0)</f>
        <v>Yes</v>
      </c>
      <c r="V366" s="22" t="str">
        <f>VLOOKUP($C366,Effects,MATCH(V$7, Effects!$A$1:$E$1, 0),0)</f>
        <v>Yes</v>
      </c>
      <c r="W366" s="22" t="str">
        <f>VLOOKUP($C366,Effects,MATCH(W$7, Effects!$A$1:$E$1, 0),0)</f>
        <v>License Suspended</v>
      </c>
    </row>
    <row r="367" spans="2:23" s="7" customFormat="1" ht="21" x14ac:dyDescent="0.4">
      <c r="B367" s="19">
        <v>360</v>
      </c>
      <c r="C367" s="19">
        <v>74164254</v>
      </c>
      <c r="D367" s="20">
        <f>VLOOKUP($C367, Date, MATCH(Source!D$7, Date!$A$1:$F$1, 0), FALSE)</f>
        <v>44870</v>
      </c>
      <c r="E367" s="40">
        <v>44870</v>
      </c>
      <c r="F367" s="22">
        <f>VLOOKUP($C367, Date, MATCH(Source!F$7, Date!$A$1:$F$1, 0), FALSE)</f>
        <v>15.7152777777778</v>
      </c>
      <c r="G367" s="19">
        <f>VLOOKUP(Table3[[#This Row],[Accident ID]],Date!$A$2:$I$2001,MATCH(Table3[[#Headers],[Hour]],Date!$A$1:$I$1,0),0)</f>
        <v>17</v>
      </c>
      <c r="H367" s="44" t="str">
        <f>IF(AND(Table3[[#This Row],[Hour]]&gt;=7, Table3[[#This Row],[Hour]]&lt;=10), "Peak", IF(AND(Table3[[#This Row],[Hour]]&gt;=16, Table3[[#This Row],[Hour]]&lt;=19), "Peak", "Off-Peak"))</f>
        <v>Peak</v>
      </c>
      <c r="I367" s="19" t="str">
        <f>VLOOKUP($C367,location,MATCH(Source!I$7,Location!$A$1:$D$1,0),0)</f>
        <v>Kolkata</v>
      </c>
      <c r="J367" s="19" t="str">
        <f>VLOOKUP($C367,location,MATCH(Source!J$7,Location!$A$1:$D$1,0),0)</f>
        <v>Rural Road</v>
      </c>
      <c r="K367" s="19" t="str">
        <f>VLOOKUP($C367,location,MATCH(Source!K$7,Location!$A$1:$D$1,0),0)</f>
        <v>Foggy</v>
      </c>
      <c r="L367" s="20" t="str">
        <f>VLOOKUP($C367,vehicle,MATCH(L366,Vehicle!A360:E360,0),0)</f>
        <v>Auto</v>
      </c>
      <c r="M367" s="20" t="str">
        <f>VLOOKUP($C367,vehicle,MATCH(M$7,Vehicle!$A$1:$E$1,0),0)</f>
        <v>Weather Conditions</v>
      </c>
      <c r="N367" s="20" t="str">
        <f>VLOOKUP($C367,vehicle,MATCH(N$7,Vehicle!$A$1:$E$1,0),0)</f>
        <v>Medium</v>
      </c>
      <c r="O367" s="21">
        <f>VLOOKUP($C367,vehicle,MATCH(O$7,Vehicle!$A$1:$E$1,0),0)</f>
        <v>4</v>
      </c>
      <c r="P367" s="21">
        <f>VLOOKUP($C367,driver,MATCH(P$7,Driver!$A$1:$E$1,0),0)</f>
        <v>34</v>
      </c>
      <c r="Q367" s="21" t="str">
        <f>VLOOKUP($C367,driver,MATCH(Q$7,Driver!$A$1:$E$1,0),0)</f>
        <v>Valid</v>
      </c>
      <c r="R367" s="21">
        <f>VLOOKUP($C367,driver,MATCH(R$7,Driver!$A$1:$E$1,0),0)</f>
        <v>9</v>
      </c>
      <c r="S367" s="21" t="str">
        <f>VLOOKUP($C367,driver,MATCH(S$7,Driver!$A$1:$E$1,0),0)</f>
        <v>Severe</v>
      </c>
      <c r="T367" s="21">
        <f>VLOOKUP($C367,Effects,MATCH(T$7, Effects!$A$1:$E$1, 0),0)</f>
        <v>7</v>
      </c>
      <c r="U367" s="22" t="str">
        <f>VLOOKUP($C367,Effects,MATCH(U$7, Effects!$A$1:$E$1, 0),0)</f>
        <v>No</v>
      </c>
      <c r="V367" s="22" t="str">
        <f>VLOOKUP($C367,Effects,MATCH(V$7, Effects!$A$1:$E$1, 0),0)</f>
        <v>No</v>
      </c>
      <c r="W367" s="22" t="str">
        <f>VLOOKUP($C367,Effects,MATCH(W$7, Effects!$A$1:$E$1, 0),0)</f>
        <v>None</v>
      </c>
    </row>
    <row r="368" spans="2:23" s="7" customFormat="1" ht="21" x14ac:dyDescent="0.4">
      <c r="B368" s="19">
        <v>361</v>
      </c>
      <c r="C368" s="19" t="s">
        <v>410</v>
      </c>
      <c r="D368" s="20">
        <f>VLOOKUP($C368, Date, MATCH(Source!D$7, Date!$A$1:$F$1, 0), FALSE)</f>
        <v>45233</v>
      </c>
      <c r="E368" s="40">
        <v>45233</v>
      </c>
      <c r="F368" s="22">
        <f>VLOOKUP($C368, Date, MATCH(Source!F$7, Date!$A$1:$F$1, 0), FALSE)</f>
        <v>15.7569444444444</v>
      </c>
      <c r="G368" s="19">
        <f>VLOOKUP(Table3[[#This Row],[Accident ID]],Date!$A$2:$I$2001,MATCH(Table3[[#Headers],[Hour]],Date!$A$1:$I$1,0),0)</f>
        <v>18</v>
      </c>
      <c r="H368" s="44" t="str">
        <f>IF(AND(Table3[[#This Row],[Hour]]&gt;=7, Table3[[#This Row],[Hour]]&lt;=10), "Peak", IF(AND(Table3[[#This Row],[Hour]]&gt;=16, Table3[[#This Row],[Hour]]&lt;=19), "Peak", "Off-Peak"))</f>
        <v>Peak</v>
      </c>
      <c r="I368" s="19" t="str">
        <f>VLOOKUP($C368,location,MATCH(Source!I$7,Location!$A$1:$D$1,0),0)</f>
        <v>Hyderabad</v>
      </c>
      <c r="J368" s="19" t="str">
        <f>VLOOKUP($C368,location,MATCH(Source!J$7,Location!$A$1:$D$1,0),0)</f>
        <v>Rural Road</v>
      </c>
      <c r="K368" s="19" t="str">
        <f>VLOOKUP($C368,location,MATCH(Source!K$7,Location!$A$1:$D$1,0),0)</f>
        <v>Clear</v>
      </c>
      <c r="L368" s="20" t="str">
        <f>VLOOKUP($C368,vehicle,MATCH(L367,Vehicle!A361:E361,0),0)</f>
        <v>Bike</v>
      </c>
      <c r="M368" s="20" t="str">
        <f>VLOOKUP($C368,vehicle,MATCH(M$7,Vehicle!$A$1:$E$1,0),0)</f>
        <v>Brake Failure</v>
      </c>
      <c r="N368" s="20" t="str">
        <f>VLOOKUP($C368,vehicle,MATCH(N$7,Vehicle!$A$1:$E$1,0),0)</f>
        <v>Severe</v>
      </c>
      <c r="O368" s="21">
        <f>VLOOKUP($C368,vehicle,MATCH(O$7,Vehicle!$A$1:$E$1,0),0)</f>
        <v>4</v>
      </c>
      <c r="P368" s="21">
        <f>VLOOKUP($C368,driver,MATCH(P$7,Driver!$A$1:$E$1,0),0)</f>
        <v>67</v>
      </c>
      <c r="Q368" s="21" t="str">
        <f>VLOOKUP($C368,driver,MATCH(Q$7,Driver!$A$1:$E$1,0),0)</f>
        <v>Valid</v>
      </c>
      <c r="R368" s="21">
        <f>VLOOKUP($C368,driver,MATCH(R$7,Driver!$A$1:$E$1,0),0)</f>
        <v>10</v>
      </c>
      <c r="S368" s="21" t="str">
        <f>VLOOKUP($C368,driver,MATCH(S$7,Driver!$A$1:$E$1,0),0)</f>
        <v>Severe</v>
      </c>
      <c r="T368" s="21">
        <f>VLOOKUP($C368,Effects,MATCH(T$7, Effects!$A$1:$E$1, 0),0)</f>
        <v>22</v>
      </c>
      <c r="U368" s="22" t="str">
        <f>VLOOKUP($C368,Effects,MATCH(U$7, Effects!$A$1:$E$1, 0),0)</f>
        <v>No</v>
      </c>
      <c r="V368" s="22" t="str">
        <f>VLOOKUP($C368,Effects,MATCH(V$7, Effects!$A$1:$E$1, 0),0)</f>
        <v>No</v>
      </c>
      <c r="W368" s="22" t="str">
        <f>VLOOKUP($C368,Effects,MATCH(W$7, Effects!$A$1:$E$1, 0),0)</f>
        <v>License Suspended</v>
      </c>
    </row>
    <row r="369" spans="2:23" s="7" customFormat="1" ht="21" x14ac:dyDescent="0.4">
      <c r="B369" s="19">
        <v>362</v>
      </c>
      <c r="C369" s="19" t="s">
        <v>411</v>
      </c>
      <c r="D369" s="20">
        <f>VLOOKUP($C369, Date, MATCH(Source!D$7, Date!$A$1:$F$1, 0), FALSE)</f>
        <v>45124</v>
      </c>
      <c r="E369" s="40">
        <v>45124</v>
      </c>
      <c r="F369" s="22">
        <f>VLOOKUP($C369, Date, MATCH(Source!F$7, Date!$A$1:$F$1, 0), FALSE)</f>
        <v>15.7986111111111</v>
      </c>
      <c r="G369" s="19">
        <f>VLOOKUP(Table3[[#This Row],[Accident ID]],Date!$A$2:$I$2001,MATCH(Table3[[#Headers],[Hour]],Date!$A$1:$I$1,0),0)</f>
        <v>19</v>
      </c>
      <c r="H369" s="44" t="str">
        <f>IF(AND(Table3[[#This Row],[Hour]]&gt;=7, Table3[[#This Row],[Hour]]&lt;=10), "Peak", IF(AND(Table3[[#This Row],[Hour]]&gt;=16, Table3[[#This Row],[Hour]]&lt;=19), "Peak", "Off-Peak"))</f>
        <v>Peak</v>
      </c>
      <c r="I369" s="19" t="str">
        <f>VLOOKUP($C369,location,MATCH(Source!I$7,Location!$A$1:$D$1,0),0)</f>
        <v>Ahmedabad</v>
      </c>
      <c r="J369" s="19" t="str">
        <f>VLOOKUP($C369,location,MATCH(Source!J$7,Location!$A$1:$D$1,0),0)</f>
        <v>Residential Area</v>
      </c>
      <c r="K369" s="19" t="str">
        <f>VLOOKUP($C369,location,MATCH(Source!K$7,Location!$A$1:$D$1,0),0)</f>
        <v>Rainy</v>
      </c>
      <c r="L369" s="20" t="str">
        <f>VLOOKUP($C369,vehicle,MATCH(L368,Vehicle!A362:E362,0),0)</f>
        <v>Auto</v>
      </c>
      <c r="M369" s="20" t="str">
        <f>VLOOKUP($C369,vehicle,MATCH(M$7,Vehicle!$A$1:$E$1,0),0)</f>
        <v>Over Speeding</v>
      </c>
      <c r="N369" s="20" t="str">
        <f>VLOOKUP($C369,vehicle,MATCH(N$7,Vehicle!$A$1:$E$1,0),0)</f>
        <v>High</v>
      </c>
      <c r="O369" s="21">
        <f>VLOOKUP($C369,vehicle,MATCH(O$7,Vehicle!$A$1:$E$1,0),0)</f>
        <v>3</v>
      </c>
      <c r="P369" s="21">
        <f>VLOOKUP($C369,driver,MATCH(P$7,Driver!$A$1:$E$1,0),0)</f>
        <v>33</v>
      </c>
      <c r="Q369" s="21" t="str">
        <f>VLOOKUP($C369,driver,MATCH(Q$7,Driver!$A$1:$E$1,0),0)</f>
        <v>Valid</v>
      </c>
      <c r="R369" s="21">
        <f>VLOOKUP($C369,driver,MATCH(R$7,Driver!$A$1:$E$1,0),0)</f>
        <v>0</v>
      </c>
      <c r="S369" s="21" t="str">
        <f>VLOOKUP($C369,driver,MATCH(S$7,Driver!$A$1:$E$1,0),0)</f>
        <v>Fatal</v>
      </c>
      <c r="T369" s="21">
        <f>VLOOKUP($C369,Effects,MATCH(T$7, Effects!$A$1:$E$1, 0),0)</f>
        <v>39</v>
      </c>
      <c r="U369" s="22" t="str">
        <f>VLOOKUP($C369,Effects,MATCH(U$7, Effects!$A$1:$E$1, 0),0)</f>
        <v>Yes</v>
      </c>
      <c r="V369" s="22" t="str">
        <f>VLOOKUP($C369,Effects,MATCH(V$7, Effects!$A$1:$E$1, 0),0)</f>
        <v>Yes</v>
      </c>
      <c r="W369" s="22" t="str">
        <f>VLOOKUP($C369,Effects,MATCH(W$7, Effects!$A$1:$E$1, 0),0)</f>
        <v>Arrest Made</v>
      </c>
    </row>
    <row r="370" spans="2:23" s="7" customFormat="1" ht="21" x14ac:dyDescent="0.4">
      <c r="B370" s="19">
        <v>363</v>
      </c>
      <c r="C370" s="19" t="s">
        <v>412</v>
      </c>
      <c r="D370" s="20">
        <f>VLOOKUP($C370, Date, MATCH(Source!D$7, Date!$A$1:$F$1, 0), FALSE)</f>
        <v>43959</v>
      </c>
      <c r="E370" s="40">
        <v>43959</v>
      </c>
      <c r="F370" s="22">
        <f>VLOOKUP($C370, Date, MATCH(Source!F$7, Date!$A$1:$F$1, 0), FALSE)</f>
        <v>15.8402777777778</v>
      </c>
      <c r="G370" s="19">
        <f>VLOOKUP(Table3[[#This Row],[Accident ID]],Date!$A$2:$I$2001,MATCH(Table3[[#Headers],[Hour]],Date!$A$1:$I$1,0),0)</f>
        <v>20</v>
      </c>
      <c r="H370" s="44" t="str">
        <f>IF(AND(Table3[[#This Row],[Hour]]&gt;=7, Table3[[#This Row],[Hour]]&lt;=10), "Peak", IF(AND(Table3[[#This Row],[Hour]]&gt;=16, Table3[[#This Row],[Hour]]&lt;=19), "Peak", "Off-Peak"))</f>
        <v>Off-Peak</v>
      </c>
      <c r="I370" s="19" t="str">
        <f>VLOOKUP($C370,location,MATCH(Source!I$7,Location!$A$1:$D$1,0),0)</f>
        <v>Chennai</v>
      </c>
      <c r="J370" s="19" t="str">
        <f>VLOOKUP($C370,location,MATCH(Source!J$7,Location!$A$1:$D$1,0),0)</f>
        <v>City Road</v>
      </c>
      <c r="K370" s="19" t="str">
        <f>VLOOKUP($C370,location,MATCH(Source!K$7,Location!$A$1:$D$1,0),0)</f>
        <v>Snowy</v>
      </c>
      <c r="L370" s="20" t="str">
        <f>VLOOKUP($C370,vehicle,MATCH(L369,Vehicle!A363:E363,0),0)</f>
        <v>Pedestrian</v>
      </c>
      <c r="M370" s="20" t="str">
        <f>VLOOKUP($C370,vehicle,MATCH(M$7,Vehicle!$A$1:$E$1,0),0)</f>
        <v>Pedestrian Crossing</v>
      </c>
      <c r="N370" s="20" t="str">
        <f>VLOOKUP($C370,vehicle,MATCH(N$7,Vehicle!$A$1:$E$1,0),0)</f>
        <v>Severe</v>
      </c>
      <c r="O370" s="21">
        <f>VLOOKUP($C370,vehicle,MATCH(O$7,Vehicle!$A$1:$E$1,0),0)</f>
        <v>2</v>
      </c>
      <c r="P370" s="21">
        <f>VLOOKUP($C370,driver,MATCH(P$7,Driver!$A$1:$E$1,0),0)</f>
        <v>61</v>
      </c>
      <c r="Q370" s="21" t="str">
        <f>VLOOKUP($C370,driver,MATCH(Q$7,Driver!$A$1:$E$1,0),0)</f>
        <v>Valid</v>
      </c>
      <c r="R370" s="21">
        <f>VLOOKUP($C370,driver,MATCH(R$7,Driver!$A$1:$E$1,0),0)</f>
        <v>4</v>
      </c>
      <c r="S370" s="21" t="str">
        <f>VLOOKUP($C370,driver,MATCH(S$7,Driver!$A$1:$E$1,0),0)</f>
        <v>Fatal</v>
      </c>
      <c r="T370" s="21">
        <f>VLOOKUP($C370,Effects,MATCH(T$7, Effects!$A$1:$E$1, 0),0)</f>
        <v>46</v>
      </c>
      <c r="U370" s="22" t="str">
        <f>VLOOKUP($C370,Effects,MATCH(U$7, Effects!$A$1:$E$1, 0),0)</f>
        <v>Yes</v>
      </c>
      <c r="V370" s="22" t="str">
        <f>VLOOKUP($C370,Effects,MATCH(V$7, Effects!$A$1:$E$1, 0),0)</f>
        <v>No</v>
      </c>
      <c r="W370" s="22" t="str">
        <f>VLOOKUP($C370,Effects,MATCH(W$7, Effects!$A$1:$E$1, 0),0)</f>
        <v>Arrest Made</v>
      </c>
    </row>
    <row r="371" spans="2:23" s="7" customFormat="1" ht="21" x14ac:dyDescent="0.4">
      <c r="B371" s="19">
        <v>364</v>
      </c>
      <c r="C371" s="19" t="s">
        <v>413</v>
      </c>
      <c r="D371" s="20">
        <f>VLOOKUP($C371, Date, MATCH(Source!D$7, Date!$A$1:$F$1, 0), FALSE)</f>
        <v>45409</v>
      </c>
      <c r="E371" s="40">
        <v>45409</v>
      </c>
      <c r="F371" s="22">
        <f>VLOOKUP($C371, Date, MATCH(Source!F$7, Date!$A$1:$F$1, 0), FALSE)</f>
        <v>15.8819444444444</v>
      </c>
      <c r="G371" s="19">
        <f>VLOOKUP(Table3[[#This Row],[Accident ID]],Date!$A$2:$I$2001,MATCH(Table3[[#Headers],[Hour]],Date!$A$1:$I$1,0),0)</f>
        <v>21</v>
      </c>
      <c r="H371" s="44" t="str">
        <f>IF(AND(Table3[[#This Row],[Hour]]&gt;=7, Table3[[#This Row],[Hour]]&lt;=10), "Peak", IF(AND(Table3[[#This Row],[Hour]]&gt;=16, Table3[[#This Row],[Hour]]&lt;=19), "Peak", "Off-Peak"))</f>
        <v>Off-Peak</v>
      </c>
      <c r="I371" s="19" t="str">
        <f>VLOOKUP($C371,location,MATCH(Source!I$7,Location!$A$1:$D$1,0),0)</f>
        <v>Pune</v>
      </c>
      <c r="J371" s="19" t="str">
        <f>VLOOKUP($C371,location,MATCH(Source!J$7,Location!$A$1:$D$1,0),0)</f>
        <v>Expressway</v>
      </c>
      <c r="K371" s="19" t="str">
        <f>VLOOKUP($C371,location,MATCH(Source!K$7,Location!$A$1:$D$1,0),0)</f>
        <v>Snowy</v>
      </c>
      <c r="L371" s="20" t="str">
        <f>VLOOKUP($C371,vehicle,MATCH(L370,Vehicle!A364:E364,0),0)</f>
        <v>Bike</v>
      </c>
      <c r="M371" s="20" t="str">
        <f>VLOOKUP($C371,vehicle,MATCH(M$7,Vehicle!$A$1:$E$1,0),0)</f>
        <v>Drunk Driving</v>
      </c>
      <c r="N371" s="20" t="str">
        <f>VLOOKUP($C371,vehicle,MATCH(N$7,Vehicle!$A$1:$E$1,0),0)</f>
        <v>Low</v>
      </c>
      <c r="O371" s="21">
        <f>VLOOKUP($C371,vehicle,MATCH(O$7,Vehicle!$A$1:$E$1,0),0)</f>
        <v>5</v>
      </c>
      <c r="P371" s="21">
        <f>VLOOKUP($C371,driver,MATCH(P$7,Driver!$A$1:$E$1,0),0)</f>
        <v>31</v>
      </c>
      <c r="Q371" s="21" t="str">
        <f>VLOOKUP($C371,driver,MATCH(Q$7,Driver!$A$1:$E$1,0),0)</f>
        <v>Expired</v>
      </c>
      <c r="R371" s="21">
        <f>VLOOKUP($C371,driver,MATCH(R$7,Driver!$A$1:$E$1,0),0)</f>
        <v>6</v>
      </c>
      <c r="S371" s="21" t="str">
        <f>VLOOKUP($C371,driver,MATCH(S$7,Driver!$A$1:$E$1,0),0)</f>
        <v>Fatal</v>
      </c>
      <c r="T371" s="21">
        <f>VLOOKUP($C371,Effects,MATCH(T$7, Effects!$A$1:$E$1, 0),0)</f>
        <v>60</v>
      </c>
      <c r="U371" s="22" t="str">
        <f>VLOOKUP($C371,Effects,MATCH(U$7, Effects!$A$1:$E$1, 0),0)</f>
        <v>Yes</v>
      </c>
      <c r="V371" s="22" t="str">
        <f>VLOOKUP($C371,Effects,MATCH(V$7, Effects!$A$1:$E$1, 0),0)</f>
        <v>Yes</v>
      </c>
      <c r="W371" s="22" t="str">
        <f>VLOOKUP($C371,Effects,MATCH(W$7, Effects!$A$1:$E$1, 0),0)</f>
        <v>Fine Issued</v>
      </c>
    </row>
    <row r="372" spans="2:23" s="7" customFormat="1" ht="21" x14ac:dyDescent="0.4">
      <c r="B372" s="19">
        <v>365</v>
      </c>
      <c r="C372" s="19" t="s">
        <v>414</v>
      </c>
      <c r="D372" s="20">
        <f>VLOOKUP($C372, Date, MATCH(Source!D$7, Date!$A$1:$F$1, 0), FALSE)</f>
        <v>44424</v>
      </c>
      <c r="E372" s="40">
        <v>44424</v>
      </c>
      <c r="F372" s="22">
        <f>VLOOKUP($C372, Date, MATCH(Source!F$7, Date!$A$1:$F$1, 0), FALSE)</f>
        <v>15.9236111111111</v>
      </c>
      <c r="G372" s="19">
        <f>VLOOKUP(Table3[[#This Row],[Accident ID]],Date!$A$2:$I$2001,MATCH(Table3[[#Headers],[Hour]],Date!$A$1:$I$1,0),0)</f>
        <v>22</v>
      </c>
      <c r="H372" s="44" t="str">
        <f>IF(AND(Table3[[#This Row],[Hour]]&gt;=7, Table3[[#This Row],[Hour]]&lt;=10), "Peak", IF(AND(Table3[[#This Row],[Hour]]&gt;=16, Table3[[#This Row],[Hour]]&lt;=19), "Peak", "Off-Peak"))</f>
        <v>Off-Peak</v>
      </c>
      <c r="I372" s="19" t="str">
        <f>VLOOKUP($C372,location,MATCH(Source!I$7,Location!$A$1:$D$1,0),0)</f>
        <v>Delhi</v>
      </c>
      <c r="J372" s="19" t="str">
        <f>VLOOKUP($C372,location,MATCH(Source!J$7,Location!$A$1:$D$1,0),0)</f>
        <v>City Road</v>
      </c>
      <c r="K372" s="19" t="str">
        <f>VLOOKUP($C372,location,MATCH(Source!K$7,Location!$A$1:$D$1,0),0)</f>
        <v>Windy</v>
      </c>
      <c r="L372" s="20" t="str">
        <f>VLOOKUP($C372,vehicle,MATCH(L371,Vehicle!A365:E365,0),0)</f>
        <v>Bicycle</v>
      </c>
      <c r="M372" s="20" t="str">
        <f>VLOOKUP($C372,vehicle,MATCH(M$7,Vehicle!$A$1:$E$1,0),0)</f>
        <v>Reckless Driving</v>
      </c>
      <c r="N372" s="20" t="str">
        <f>VLOOKUP($C372,vehicle,MATCH(N$7,Vehicle!$A$1:$E$1,0),0)</f>
        <v>Low</v>
      </c>
      <c r="O372" s="21">
        <f>VLOOKUP($C372,vehicle,MATCH(O$7,Vehicle!$A$1:$E$1,0),0)</f>
        <v>4</v>
      </c>
      <c r="P372" s="21">
        <f>VLOOKUP($C372,driver,MATCH(P$7,Driver!$A$1:$E$1,0),0)</f>
        <v>51</v>
      </c>
      <c r="Q372" s="21" t="str">
        <f>VLOOKUP($C372,driver,MATCH(Q$7,Driver!$A$1:$E$1,0),0)</f>
        <v>Expired</v>
      </c>
      <c r="R372" s="21">
        <f>VLOOKUP($C372,driver,MATCH(R$7,Driver!$A$1:$E$1,0),0)</f>
        <v>8</v>
      </c>
      <c r="S372" s="21" t="str">
        <f>VLOOKUP($C372,driver,MATCH(S$7,Driver!$A$1:$E$1,0),0)</f>
        <v>Minor</v>
      </c>
      <c r="T372" s="21">
        <f>VLOOKUP($C372,Effects,MATCH(T$7, Effects!$A$1:$E$1, 0),0)</f>
        <v>37</v>
      </c>
      <c r="U372" s="22" t="str">
        <f>VLOOKUP($C372,Effects,MATCH(U$7, Effects!$A$1:$E$1, 0),0)</f>
        <v>Yes</v>
      </c>
      <c r="V372" s="22" t="str">
        <f>VLOOKUP($C372,Effects,MATCH(V$7, Effects!$A$1:$E$1, 0),0)</f>
        <v>Yes</v>
      </c>
      <c r="W372" s="22" t="str">
        <f>VLOOKUP($C372,Effects,MATCH(W$7, Effects!$A$1:$E$1, 0),0)</f>
        <v>License Suspended</v>
      </c>
    </row>
    <row r="373" spans="2:23" s="7" customFormat="1" ht="21" x14ac:dyDescent="0.4">
      <c r="B373" s="19">
        <v>366</v>
      </c>
      <c r="C373" s="19" t="s">
        <v>415</v>
      </c>
      <c r="D373" s="20">
        <f>VLOOKUP($C373, Date, MATCH(Source!D$7, Date!$A$1:$F$1, 0), FALSE)</f>
        <v>44808</v>
      </c>
      <c r="E373" s="40">
        <v>44808</v>
      </c>
      <c r="F373" s="22">
        <f>VLOOKUP($C373, Date, MATCH(Source!F$7, Date!$A$1:$F$1, 0), FALSE)</f>
        <v>15.9652777777778</v>
      </c>
      <c r="G373" s="19">
        <f>VLOOKUP(Table3[[#This Row],[Accident ID]],Date!$A$2:$I$2001,MATCH(Table3[[#Headers],[Hour]],Date!$A$1:$I$1,0),0)</f>
        <v>23</v>
      </c>
      <c r="H373" s="44" t="str">
        <f>IF(AND(Table3[[#This Row],[Hour]]&gt;=7, Table3[[#This Row],[Hour]]&lt;=10), "Peak", IF(AND(Table3[[#This Row],[Hour]]&gt;=16, Table3[[#This Row],[Hour]]&lt;=19), "Peak", "Off-Peak"))</f>
        <v>Off-Peak</v>
      </c>
      <c r="I373" s="19" t="str">
        <f>VLOOKUP($C373,location,MATCH(Source!I$7,Location!$A$1:$D$1,0),0)</f>
        <v>Hyderabad</v>
      </c>
      <c r="J373" s="19" t="str">
        <f>VLOOKUP($C373,location,MATCH(Source!J$7,Location!$A$1:$D$1,0),0)</f>
        <v>Residential Area</v>
      </c>
      <c r="K373" s="19" t="str">
        <f>VLOOKUP($C373,location,MATCH(Source!K$7,Location!$A$1:$D$1,0),0)</f>
        <v>Windy</v>
      </c>
      <c r="L373" s="20" t="str">
        <f>VLOOKUP($C373,vehicle,MATCH(L372,Vehicle!A366:E366,0),0)</f>
        <v>Bike</v>
      </c>
      <c r="M373" s="20" t="str">
        <f>VLOOKUP($C373,vehicle,MATCH(M$7,Vehicle!$A$1:$E$1,0),0)</f>
        <v>Drunk Driving</v>
      </c>
      <c r="N373" s="20" t="str">
        <f>VLOOKUP($C373,vehicle,MATCH(N$7,Vehicle!$A$1:$E$1,0),0)</f>
        <v>Severe</v>
      </c>
      <c r="O373" s="21">
        <f>VLOOKUP($C373,vehicle,MATCH(O$7,Vehicle!$A$1:$E$1,0),0)</f>
        <v>5</v>
      </c>
      <c r="P373" s="21">
        <f>VLOOKUP($C373,driver,MATCH(P$7,Driver!$A$1:$E$1,0),0)</f>
        <v>67</v>
      </c>
      <c r="Q373" s="21" t="str">
        <f>VLOOKUP($C373,driver,MATCH(Q$7,Driver!$A$1:$E$1,0),0)</f>
        <v>Suspended</v>
      </c>
      <c r="R373" s="21">
        <f>VLOOKUP($C373,driver,MATCH(R$7,Driver!$A$1:$E$1,0),0)</f>
        <v>4</v>
      </c>
      <c r="S373" s="21" t="str">
        <f>VLOOKUP($C373,driver,MATCH(S$7,Driver!$A$1:$E$1,0),0)</f>
        <v>Fatal</v>
      </c>
      <c r="T373" s="21">
        <f>VLOOKUP($C373,Effects,MATCH(T$7, Effects!$A$1:$E$1, 0),0)</f>
        <v>40</v>
      </c>
      <c r="U373" s="22" t="str">
        <f>VLOOKUP($C373,Effects,MATCH(U$7, Effects!$A$1:$E$1, 0),0)</f>
        <v>No</v>
      </c>
      <c r="V373" s="22" t="str">
        <f>VLOOKUP($C373,Effects,MATCH(V$7, Effects!$A$1:$E$1, 0),0)</f>
        <v>Yes</v>
      </c>
      <c r="W373" s="22" t="str">
        <f>VLOOKUP($C373,Effects,MATCH(W$7, Effects!$A$1:$E$1, 0),0)</f>
        <v>Arrest Made</v>
      </c>
    </row>
    <row r="374" spans="2:23" s="7" customFormat="1" ht="21" x14ac:dyDescent="0.4">
      <c r="B374" s="19">
        <v>367</v>
      </c>
      <c r="C374" s="19" t="s">
        <v>416</v>
      </c>
      <c r="D374" s="20">
        <f>VLOOKUP($C374, Date, MATCH(Source!D$7, Date!$A$1:$F$1, 0), FALSE)</f>
        <v>44416</v>
      </c>
      <c r="E374" s="40">
        <v>44416</v>
      </c>
      <c r="F374" s="22">
        <f>VLOOKUP($C374, Date, MATCH(Source!F$7, Date!$A$1:$F$1, 0), FALSE)</f>
        <v>16.0069444444444</v>
      </c>
      <c r="G374" s="19">
        <f>VLOOKUP(Table3[[#This Row],[Accident ID]],Date!$A$2:$I$2001,MATCH(Table3[[#Headers],[Hour]],Date!$A$1:$I$1,0),0)</f>
        <v>0</v>
      </c>
      <c r="H374" s="44" t="str">
        <f>IF(AND(Table3[[#This Row],[Hour]]&gt;=7, Table3[[#This Row],[Hour]]&lt;=10), "Peak", IF(AND(Table3[[#This Row],[Hour]]&gt;=16, Table3[[#This Row],[Hour]]&lt;=19), "Peak", "Off-Peak"))</f>
        <v>Off-Peak</v>
      </c>
      <c r="I374" s="19" t="str">
        <f>VLOOKUP($C374,location,MATCH(Source!I$7,Location!$A$1:$D$1,0),0)</f>
        <v>Bangalore</v>
      </c>
      <c r="J374" s="19" t="str">
        <f>VLOOKUP($C374,location,MATCH(Source!J$7,Location!$A$1:$D$1,0),0)</f>
        <v>Expressway</v>
      </c>
      <c r="K374" s="19" t="str">
        <f>VLOOKUP($C374,location,MATCH(Source!K$7,Location!$A$1:$D$1,0),0)</f>
        <v>Clear</v>
      </c>
      <c r="L374" s="20" t="str">
        <f>VLOOKUP($C374,vehicle,MATCH(L373,Vehicle!A367:E367,0),0)</f>
        <v>Auto</v>
      </c>
      <c r="M374" s="20" t="str">
        <f>VLOOKUP($C374,vehicle,MATCH(M$7,Vehicle!$A$1:$E$1,0),0)</f>
        <v>Weather Conditions</v>
      </c>
      <c r="N374" s="20" t="str">
        <f>VLOOKUP($C374,vehicle,MATCH(N$7,Vehicle!$A$1:$E$1,0),0)</f>
        <v>Low</v>
      </c>
      <c r="O374" s="21">
        <f>VLOOKUP($C374,vehicle,MATCH(O$7,Vehicle!$A$1:$E$1,0),0)</f>
        <v>2</v>
      </c>
      <c r="P374" s="21">
        <f>VLOOKUP($C374,driver,MATCH(P$7,Driver!$A$1:$E$1,0),0)</f>
        <v>57</v>
      </c>
      <c r="Q374" s="21" t="str">
        <f>VLOOKUP($C374,driver,MATCH(Q$7,Driver!$A$1:$E$1,0),0)</f>
        <v>Valid</v>
      </c>
      <c r="R374" s="21">
        <f>VLOOKUP($C374,driver,MATCH(R$7,Driver!$A$1:$E$1,0),0)</f>
        <v>6</v>
      </c>
      <c r="S374" s="21" t="str">
        <f>VLOOKUP($C374,driver,MATCH(S$7,Driver!$A$1:$E$1,0),0)</f>
        <v>Minor</v>
      </c>
      <c r="T374" s="21">
        <f>VLOOKUP($C374,Effects,MATCH(T$7, Effects!$A$1:$E$1, 0),0)</f>
        <v>39</v>
      </c>
      <c r="U374" s="22" t="str">
        <f>VLOOKUP($C374,Effects,MATCH(U$7, Effects!$A$1:$E$1, 0),0)</f>
        <v>Yes</v>
      </c>
      <c r="V374" s="22" t="str">
        <f>VLOOKUP($C374,Effects,MATCH(V$7, Effects!$A$1:$E$1, 0),0)</f>
        <v>Yes</v>
      </c>
      <c r="W374" s="22" t="str">
        <f>VLOOKUP($C374,Effects,MATCH(W$7, Effects!$A$1:$E$1, 0),0)</f>
        <v>Fine Issued</v>
      </c>
    </row>
    <row r="375" spans="2:23" s="7" customFormat="1" ht="21" x14ac:dyDescent="0.4">
      <c r="B375" s="19">
        <v>368</v>
      </c>
      <c r="C375" s="19" t="s">
        <v>417</v>
      </c>
      <c r="D375" s="20">
        <f>VLOOKUP($C375, Date, MATCH(Source!D$7, Date!$A$1:$F$1, 0), FALSE)</f>
        <v>45513</v>
      </c>
      <c r="E375" s="40">
        <v>45513</v>
      </c>
      <c r="F375" s="22">
        <f>VLOOKUP($C375, Date, MATCH(Source!F$7, Date!$A$1:$F$1, 0), FALSE)</f>
        <v>16.0486111111111</v>
      </c>
      <c r="G375" s="19">
        <f>VLOOKUP(Table3[[#This Row],[Accident ID]],Date!$A$2:$I$2001,MATCH(Table3[[#Headers],[Hour]],Date!$A$1:$I$1,0),0)</f>
        <v>1</v>
      </c>
      <c r="H375" s="44" t="str">
        <f>IF(AND(Table3[[#This Row],[Hour]]&gt;=7, Table3[[#This Row],[Hour]]&lt;=10), "Peak", IF(AND(Table3[[#This Row],[Hour]]&gt;=16, Table3[[#This Row],[Hour]]&lt;=19), "Peak", "Off-Peak"))</f>
        <v>Off-Peak</v>
      </c>
      <c r="I375" s="19" t="str">
        <f>VLOOKUP($C375,location,MATCH(Source!I$7,Location!$A$1:$D$1,0),0)</f>
        <v>Ahmedabad</v>
      </c>
      <c r="J375" s="19" t="str">
        <f>VLOOKUP($C375,location,MATCH(Source!J$7,Location!$A$1:$D$1,0),0)</f>
        <v>City Road</v>
      </c>
      <c r="K375" s="19" t="str">
        <f>VLOOKUP($C375,location,MATCH(Source!K$7,Location!$A$1:$D$1,0),0)</f>
        <v>Rainy</v>
      </c>
      <c r="L375" s="20" t="str">
        <f>VLOOKUP($C375,vehicle,MATCH(L374,Vehicle!A368:E368,0),0)</f>
        <v>Car</v>
      </c>
      <c r="M375" s="20" t="str">
        <f>VLOOKUP($C375,vehicle,MATCH(M$7,Vehicle!$A$1:$E$1,0),0)</f>
        <v>Over Speeding</v>
      </c>
      <c r="N375" s="20" t="str">
        <f>VLOOKUP($C375,vehicle,MATCH(N$7,Vehicle!$A$1:$E$1,0),0)</f>
        <v>Medium</v>
      </c>
      <c r="O375" s="21">
        <f>VLOOKUP($C375,vehicle,MATCH(O$7,Vehicle!$A$1:$E$1,0),0)</f>
        <v>5</v>
      </c>
      <c r="P375" s="21">
        <f>VLOOKUP($C375,driver,MATCH(P$7,Driver!$A$1:$E$1,0),0)</f>
        <v>40</v>
      </c>
      <c r="Q375" s="21" t="str">
        <f>VLOOKUP($C375,driver,MATCH(Q$7,Driver!$A$1:$E$1,0),0)</f>
        <v>Valid</v>
      </c>
      <c r="R375" s="21">
        <f>VLOOKUP($C375,driver,MATCH(R$7,Driver!$A$1:$E$1,0),0)</f>
        <v>6</v>
      </c>
      <c r="S375" s="21" t="str">
        <f>VLOOKUP($C375,driver,MATCH(S$7,Driver!$A$1:$E$1,0),0)</f>
        <v>Minor</v>
      </c>
      <c r="T375" s="21">
        <f>VLOOKUP($C375,Effects,MATCH(T$7, Effects!$A$1:$E$1, 0),0)</f>
        <v>37</v>
      </c>
      <c r="U375" s="22" t="str">
        <f>VLOOKUP($C375,Effects,MATCH(U$7, Effects!$A$1:$E$1, 0),0)</f>
        <v>No</v>
      </c>
      <c r="V375" s="22" t="str">
        <f>VLOOKUP($C375,Effects,MATCH(V$7, Effects!$A$1:$E$1, 0),0)</f>
        <v>No</v>
      </c>
      <c r="W375" s="22" t="str">
        <f>VLOOKUP($C375,Effects,MATCH(W$7, Effects!$A$1:$E$1, 0),0)</f>
        <v>Arrest Made</v>
      </c>
    </row>
    <row r="376" spans="2:23" s="7" customFormat="1" ht="21" x14ac:dyDescent="0.4">
      <c r="B376" s="19">
        <v>369</v>
      </c>
      <c r="C376" s="19" t="s">
        <v>418</v>
      </c>
      <c r="D376" s="20">
        <f>VLOOKUP($C376, Date, MATCH(Source!D$7, Date!$A$1:$F$1, 0), FALSE)</f>
        <v>44622</v>
      </c>
      <c r="E376" s="40">
        <v>44622</v>
      </c>
      <c r="F376" s="22">
        <f>VLOOKUP($C376, Date, MATCH(Source!F$7, Date!$A$1:$F$1, 0), FALSE)</f>
        <v>16.0902777777778</v>
      </c>
      <c r="G376" s="19">
        <f>VLOOKUP(Table3[[#This Row],[Accident ID]],Date!$A$2:$I$2001,MATCH(Table3[[#Headers],[Hour]],Date!$A$1:$I$1,0),0)</f>
        <v>2</v>
      </c>
      <c r="H376" s="44" t="str">
        <f>IF(AND(Table3[[#This Row],[Hour]]&gt;=7, Table3[[#This Row],[Hour]]&lt;=10), "Peak", IF(AND(Table3[[#This Row],[Hour]]&gt;=16, Table3[[#This Row],[Hour]]&lt;=19), "Peak", "Off-Peak"))</f>
        <v>Off-Peak</v>
      </c>
      <c r="I376" s="19" t="str">
        <f>VLOOKUP($C376,location,MATCH(Source!I$7,Location!$A$1:$D$1,0),0)</f>
        <v>Bangalore</v>
      </c>
      <c r="J376" s="19" t="str">
        <f>VLOOKUP($C376,location,MATCH(Source!J$7,Location!$A$1:$D$1,0),0)</f>
        <v>Rural Road</v>
      </c>
      <c r="K376" s="19" t="str">
        <f>VLOOKUP($C376,location,MATCH(Source!K$7,Location!$A$1:$D$1,0),0)</f>
        <v>Rainy</v>
      </c>
      <c r="L376" s="20" t="str">
        <f>VLOOKUP($C376,vehicle,MATCH(L375,Vehicle!A369:E369,0),0)</f>
        <v>Car</v>
      </c>
      <c r="M376" s="20" t="str">
        <f>VLOOKUP($C376,vehicle,MATCH(M$7,Vehicle!$A$1:$E$1,0),0)</f>
        <v>Weather Conditions</v>
      </c>
      <c r="N376" s="20" t="str">
        <f>VLOOKUP($C376,vehicle,MATCH(N$7,Vehicle!$A$1:$E$1,0),0)</f>
        <v>Medium</v>
      </c>
      <c r="O376" s="21">
        <f>VLOOKUP($C376,vehicle,MATCH(O$7,Vehicle!$A$1:$E$1,0),0)</f>
        <v>1</v>
      </c>
      <c r="P376" s="21">
        <f>VLOOKUP($C376,driver,MATCH(P$7,Driver!$A$1:$E$1,0),0)</f>
        <v>51</v>
      </c>
      <c r="Q376" s="21" t="str">
        <f>VLOOKUP($C376,driver,MATCH(Q$7,Driver!$A$1:$E$1,0),0)</f>
        <v>Expired</v>
      </c>
      <c r="R376" s="21">
        <f>VLOOKUP($C376,driver,MATCH(R$7,Driver!$A$1:$E$1,0),0)</f>
        <v>7</v>
      </c>
      <c r="S376" s="21" t="str">
        <f>VLOOKUP($C376,driver,MATCH(S$7,Driver!$A$1:$E$1,0),0)</f>
        <v>Moderate</v>
      </c>
      <c r="T376" s="21">
        <f>VLOOKUP($C376,Effects,MATCH(T$7, Effects!$A$1:$E$1, 0),0)</f>
        <v>26</v>
      </c>
      <c r="U376" s="22" t="str">
        <f>VLOOKUP($C376,Effects,MATCH(U$7, Effects!$A$1:$E$1, 0),0)</f>
        <v>No</v>
      </c>
      <c r="V376" s="22" t="str">
        <f>VLOOKUP($C376,Effects,MATCH(V$7, Effects!$A$1:$E$1, 0),0)</f>
        <v>No</v>
      </c>
      <c r="W376" s="22" t="str">
        <f>VLOOKUP($C376,Effects,MATCH(W$7, Effects!$A$1:$E$1, 0),0)</f>
        <v>License Suspended</v>
      </c>
    </row>
    <row r="377" spans="2:23" s="7" customFormat="1" ht="21" x14ac:dyDescent="0.4">
      <c r="B377" s="19">
        <v>370</v>
      </c>
      <c r="C377" s="19" t="s">
        <v>419</v>
      </c>
      <c r="D377" s="20">
        <f>VLOOKUP($C377, Date, MATCH(Source!D$7, Date!$A$1:$F$1, 0), FALSE)</f>
        <v>44736</v>
      </c>
      <c r="E377" s="40">
        <v>44736</v>
      </c>
      <c r="F377" s="22">
        <f>VLOOKUP($C377, Date, MATCH(Source!F$7, Date!$A$1:$F$1, 0), FALSE)</f>
        <v>16.1319444444444</v>
      </c>
      <c r="G377" s="19">
        <f>VLOOKUP(Table3[[#This Row],[Accident ID]],Date!$A$2:$I$2001,MATCH(Table3[[#Headers],[Hour]],Date!$A$1:$I$1,0),0)</f>
        <v>3</v>
      </c>
      <c r="H377" s="44" t="str">
        <f>IF(AND(Table3[[#This Row],[Hour]]&gt;=7, Table3[[#This Row],[Hour]]&lt;=10), "Peak", IF(AND(Table3[[#This Row],[Hour]]&gt;=16, Table3[[#This Row],[Hour]]&lt;=19), "Peak", "Off-Peak"))</f>
        <v>Off-Peak</v>
      </c>
      <c r="I377" s="19" t="str">
        <f>VLOOKUP($C377,location,MATCH(Source!I$7,Location!$A$1:$D$1,0),0)</f>
        <v>Ahmedabad</v>
      </c>
      <c r="J377" s="19" t="str">
        <f>VLOOKUP($C377,location,MATCH(Source!J$7,Location!$A$1:$D$1,0),0)</f>
        <v>Residential Area</v>
      </c>
      <c r="K377" s="19" t="str">
        <f>VLOOKUP($C377,location,MATCH(Source!K$7,Location!$A$1:$D$1,0),0)</f>
        <v>Clear</v>
      </c>
      <c r="L377" s="20" t="str">
        <f>VLOOKUP($C377,vehicle,MATCH(L376,Vehicle!A370:E370,0),0)</f>
        <v>Bike</v>
      </c>
      <c r="M377" s="20" t="str">
        <f>VLOOKUP($C377,vehicle,MATCH(M$7,Vehicle!$A$1:$E$1,0),0)</f>
        <v>Reckless Driving</v>
      </c>
      <c r="N377" s="20" t="str">
        <f>VLOOKUP($C377,vehicle,MATCH(N$7,Vehicle!$A$1:$E$1,0),0)</f>
        <v>Severe</v>
      </c>
      <c r="O377" s="21">
        <f>VLOOKUP($C377,vehicle,MATCH(O$7,Vehicle!$A$1:$E$1,0),0)</f>
        <v>3</v>
      </c>
      <c r="P377" s="21">
        <f>VLOOKUP($C377,driver,MATCH(P$7,Driver!$A$1:$E$1,0),0)</f>
        <v>58</v>
      </c>
      <c r="Q377" s="21" t="str">
        <f>VLOOKUP($C377,driver,MATCH(Q$7,Driver!$A$1:$E$1,0),0)</f>
        <v>Expired</v>
      </c>
      <c r="R377" s="21">
        <f>VLOOKUP($C377,driver,MATCH(R$7,Driver!$A$1:$E$1,0),0)</f>
        <v>10</v>
      </c>
      <c r="S377" s="21" t="str">
        <f>VLOOKUP($C377,driver,MATCH(S$7,Driver!$A$1:$E$1,0),0)</f>
        <v>Moderate</v>
      </c>
      <c r="T377" s="21">
        <f>VLOOKUP($C377,Effects,MATCH(T$7, Effects!$A$1:$E$1, 0),0)</f>
        <v>7</v>
      </c>
      <c r="U377" s="22" t="str">
        <f>VLOOKUP($C377,Effects,MATCH(U$7, Effects!$A$1:$E$1, 0),0)</f>
        <v>No</v>
      </c>
      <c r="V377" s="22" t="str">
        <f>VLOOKUP($C377,Effects,MATCH(V$7, Effects!$A$1:$E$1, 0),0)</f>
        <v>Yes</v>
      </c>
      <c r="W377" s="22" t="str">
        <f>VLOOKUP($C377,Effects,MATCH(W$7, Effects!$A$1:$E$1, 0),0)</f>
        <v>License Suspended</v>
      </c>
    </row>
    <row r="378" spans="2:23" s="7" customFormat="1" ht="21" x14ac:dyDescent="0.4">
      <c r="B378" s="19">
        <v>371</v>
      </c>
      <c r="C378" s="19" t="s">
        <v>420</v>
      </c>
      <c r="D378" s="20">
        <f>VLOOKUP($C378, Date, MATCH(Source!D$7, Date!$A$1:$F$1, 0), FALSE)</f>
        <v>45550</v>
      </c>
      <c r="E378" s="40">
        <v>45550</v>
      </c>
      <c r="F378" s="22">
        <f>VLOOKUP($C378, Date, MATCH(Source!F$7, Date!$A$1:$F$1, 0), FALSE)</f>
        <v>16.1736111111111</v>
      </c>
      <c r="G378" s="19">
        <f>VLOOKUP(Table3[[#This Row],[Accident ID]],Date!$A$2:$I$2001,MATCH(Table3[[#Headers],[Hour]],Date!$A$1:$I$1,0),0)</f>
        <v>4</v>
      </c>
      <c r="H378" s="44" t="str">
        <f>IF(AND(Table3[[#This Row],[Hour]]&gt;=7, Table3[[#This Row],[Hour]]&lt;=10), "Peak", IF(AND(Table3[[#This Row],[Hour]]&gt;=16, Table3[[#This Row],[Hour]]&lt;=19), "Peak", "Off-Peak"))</f>
        <v>Off-Peak</v>
      </c>
      <c r="I378" s="19" t="str">
        <f>VLOOKUP($C378,location,MATCH(Source!I$7,Location!$A$1:$D$1,0),0)</f>
        <v>Bangalore</v>
      </c>
      <c r="J378" s="19" t="str">
        <f>VLOOKUP($C378,location,MATCH(Source!J$7,Location!$A$1:$D$1,0),0)</f>
        <v>City Road</v>
      </c>
      <c r="K378" s="19" t="str">
        <f>VLOOKUP($C378,location,MATCH(Source!K$7,Location!$A$1:$D$1,0),0)</f>
        <v>Foggy</v>
      </c>
      <c r="L378" s="20" t="str">
        <f>VLOOKUP($C378,vehicle,MATCH(L377,Vehicle!A371:E371,0),0)</f>
        <v>Car</v>
      </c>
      <c r="M378" s="20" t="str">
        <f>VLOOKUP($C378,vehicle,MATCH(M$7,Vehicle!$A$1:$E$1,0),0)</f>
        <v>Brake Failure</v>
      </c>
      <c r="N378" s="20" t="str">
        <f>VLOOKUP($C378,vehicle,MATCH(N$7,Vehicle!$A$1:$E$1,0),0)</f>
        <v>Low</v>
      </c>
      <c r="O378" s="21">
        <f>VLOOKUP($C378,vehicle,MATCH(O$7,Vehicle!$A$1:$E$1,0),0)</f>
        <v>5</v>
      </c>
      <c r="P378" s="21">
        <f>VLOOKUP($C378,driver,MATCH(P$7,Driver!$A$1:$E$1,0),0)</f>
        <v>24</v>
      </c>
      <c r="Q378" s="21" t="str">
        <f>VLOOKUP($C378,driver,MATCH(Q$7,Driver!$A$1:$E$1,0),0)</f>
        <v>Valid</v>
      </c>
      <c r="R378" s="21">
        <f>VLOOKUP($C378,driver,MATCH(R$7,Driver!$A$1:$E$1,0),0)</f>
        <v>7</v>
      </c>
      <c r="S378" s="21" t="str">
        <f>VLOOKUP($C378,driver,MATCH(S$7,Driver!$A$1:$E$1,0),0)</f>
        <v>Fatal</v>
      </c>
      <c r="T378" s="21">
        <f>VLOOKUP($C378,Effects,MATCH(T$7, Effects!$A$1:$E$1, 0),0)</f>
        <v>5</v>
      </c>
      <c r="U378" s="22" t="str">
        <f>VLOOKUP($C378,Effects,MATCH(U$7, Effects!$A$1:$E$1, 0),0)</f>
        <v>Yes</v>
      </c>
      <c r="V378" s="22" t="str">
        <f>VLOOKUP($C378,Effects,MATCH(V$7, Effects!$A$1:$E$1, 0),0)</f>
        <v>Yes</v>
      </c>
      <c r="W378" s="22" t="str">
        <f>VLOOKUP($C378,Effects,MATCH(W$7, Effects!$A$1:$E$1, 0),0)</f>
        <v>Arrest Made</v>
      </c>
    </row>
    <row r="379" spans="2:23" s="7" customFormat="1" ht="21" x14ac:dyDescent="0.4">
      <c r="B379" s="19">
        <v>372</v>
      </c>
      <c r="C379" s="19" t="s">
        <v>421</v>
      </c>
      <c r="D379" s="20">
        <f>VLOOKUP($C379, Date, MATCH(Source!D$7, Date!$A$1:$F$1, 0), FALSE)</f>
        <v>44606</v>
      </c>
      <c r="E379" s="40">
        <v>44606</v>
      </c>
      <c r="F379" s="22">
        <f>VLOOKUP($C379, Date, MATCH(Source!F$7, Date!$A$1:$F$1, 0), FALSE)</f>
        <v>16.2152777777778</v>
      </c>
      <c r="G379" s="19">
        <f>VLOOKUP(Table3[[#This Row],[Accident ID]],Date!$A$2:$I$2001,MATCH(Table3[[#Headers],[Hour]],Date!$A$1:$I$1,0),0)</f>
        <v>5</v>
      </c>
      <c r="H379" s="44" t="str">
        <f>IF(AND(Table3[[#This Row],[Hour]]&gt;=7, Table3[[#This Row],[Hour]]&lt;=10), "Peak", IF(AND(Table3[[#This Row],[Hour]]&gt;=16, Table3[[#This Row],[Hour]]&lt;=19), "Peak", "Off-Peak"))</f>
        <v>Off-Peak</v>
      </c>
      <c r="I379" s="19" t="str">
        <f>VLOOKUP($C379,location,MATCH(Source!I$7,Location!$A$1:$D$1,0),0)</f>
        <v>Mumbai</v>
      </c>
      <c r="J379" s="19" t="str">
        <f>VLOOKUP($C379,location,MATCH(Source!J$7,Location!$A$1:$D$1,0),0)</f>
        <v>Expressway</v>
      </c>
      <c r="K379" s="19" t="str">
        <f>VLOOKUP($C379,location,MATCH(Source!K$7,Location!$A$1:$D$1,0),0)</f>
        <v>Snowy</v>
      </c>
      <c r="L379" s="20" t="str">
        <f>VLOOKUP($C379,vehicle,MATCH(L378,Vehicle!A372:E372,0),0)</f>
        <v>Pedestrian</v>
      </c>
      <c r="M379" s="20" t="str">
        <f>VLOOKUP($C379,vehicle,MATCH(M$7,Vehicle!$A$1:$E$1,0),0)</f>
        <v>Signal Violation</v>
      </c>
      <c r="N379" s="20" t="str">
        <f>VLOOKUP($C379,vehicle,MATCH(N$7,Vehicle!$A$1:$E$1,0),0)</f>
        <v>Severe</v>
      </c>
      <c r="O379" s="21">
        <f>VLOOKUP($C379,vehicle,MATCH(O$7,Vehicle!$A$1:$E$1,0),0)</f>
        <v>3</v>
      </c>
      <c r="P379" s="21">
        <f>VLOOKUP($C379,driver,MATCH(P$7,Driver!$A$1:$E$1,0),0)</f>
        <v>35</v>
      </c>
      <c r="Q379" s="21" t="str">
        <f>VLOOKUP($C379,driver,MATCH(Q$7,Driver!$A$1:$E$1,0),0)</f>
        <v>Suspended</v>
      </c>
      <c r="R379" s="21">
        <f>VLOOKUP($C379,driver,MATCH(R$7,Driver!$A$1:$E$1,0),0)</f>
        <v>3</v>
      </c>
      <c r="S379" s="21" t="str">
        <f>VLOOKUP($C379,driver,MATCH(S$7,Driver!$A$1:$E$1,0),0)</f>
        <v>Minor</v>
      </c>
      <c r="T379" s="21">
        <f>VLOOKUP($C379,Effects,MATCH(T$7, Effects!$A$1:$E$1, 0),0)</f>
        <v>40</v>
      </c>
      <c r="U379" s="22" t="str">
        <f>VLOOKUP($C379,Effects,MATCH(U$7, Effects!$A$1:$E$1, 0),0)</f>
        <v>No</v>
      </c>
      <c r="V379" s="22" t="str">
        <f>VLOOKUP($C379,Effects,MATCH(V$7, Effects!$A$1:$E$1, 0),0)</f>
        <v>No</v>
      </c>
      <c r="W379" s="22" t="str">
        <f>VLOOKUP($C379,Effects,MATCH(W$7, Effects!$A$1:$E$1, 0),0)</f>
        <v>None</v>
      </c>
    </row>
    <row r="380" spans="2:23" s="7" customFormat="1" ht="21" x14ac:dyDescent="0.4">
      <c r="B380" s="19">
        <v>373</v>
      </c>
      <c r="C380" s="19" t="s">
        <v>422</v>
      </c>
      <c r="D380" s="20">
        <f>VLOOKUP($C380, Date, MATCH(Source!D$7, Date!$A$1:$F$1, 0), FALSE)</f>
        <v>45302</v>
      </c>
      <c r="E380" s="40">
        <v>45302</v>
      </c>
      <c r="F380" s="22">
        <f>VLOOKUP($C380, Date, MATCH(Source!F$7, Date!$A$1:$F$1, 0), FALSE)</f>
        <v>16.2569444444444</v>
      </c>
      <c r="G380" s="19">
        <f>VLOOKUP(Table3[[#This Row],[Accident ID]],Date!$A$2:$I$2001,MATCH(Table3[[#Headers],[Hour]],Date!$A$1:$I$1,0),0)</f>
        <v>6</v>
      </c>
      <c r="H380" s="44" t="str">
        <f>IF(AND(Table3[[#This Row],[Hour]]&gt;=7, Table3[[#This Row],[Hour]]&lt;=10), "Peak", IF(AND(Table3[[#This Row],[Hour]]&gt;=16, Table3[[#This Row],[Hour]]&lt;=19), "Peak", "Off-Peak"))</f>
        <v>Off-Peak</v>
      </c>
      <c r="I380" s="19" t="str">
        <f>VLOOKUP($C380,location,MATCH(Source!I$7,Location!$A$1:$D$1,0),0)</f>
        <v>Pune</v>
      </c>
      <c r="J380" s="19" t="str">
        <f>VLOOKUP($C380,location,MATCH(Source!J$7,Location!$A$1:$D$1,0),0)</f>
        <v>City Road</v>
      </c>
      <c r="K380" s="19" t="str">
        <f>VLOOKUP($C380,location,MATCH(Source!K$7,Location!$A$1:$D$1,0),0)</f>
        <v>Foggy</v>
      </c>
      <c r="L380" s="20" t="str">
        <f>VLOOKUP($C380,vehicle,MATCH(L379,Vehicle!A373:E373,0),0)</f>
        <v>Truck</v>
      </c>
      <c r="M380" s="20" t="str">
        <f>VLOOKUP($C380,vehicle,MATCH(M$7,Vehicle!$A$1:$E$1,0),0)</f>
        <v>Signal Violation</v>
      </c>
      <c r="N380" s="20" t="str">
        <f>VLOOKUP($C380,vehicle,MATCH(N$7,Vehicle!$A$1:$E$1,0),0)</f>
        <v>Severe</v>
      </c>
      <c r="O380" s="21">
        <f>VLOOKUP($C380,vehicle,MATCH(O$7,Vehicle!$A$1:$E$1,0),0)</f>
        <v>3</v>
      </c>
      <c r="P380" s="21">
        <f>VLOOKUP($C380,driver,MATCH(P$7,Driver!$A$1:$E$1,0),0)</f>
        <v>62</v>
      </c>
      <c r="Q380" s="21" t="str">
        <f>VLOOKUP($C380,driver,MATCH(Q$7,Driver!$A$1:$E$1,0),0)</f>
        <v>Suspended</v>
      </c>
      <c r="R380" s="21">
        <f>VLOOKUP($C380,driver,MATCH(R$7,Driver!$A$1:$E$1,0),0)</f>
        <v>9</v>
      </c>
      <c r="S380" s="21" t="str">
        <f>VLOOKUP($C380,driver,MATCH(S$7,Driver!$A$1:$E$1,0),0)</f>
        <v>Minor</v>
      </c>
      <c r="T380" s="21">
        <f>VLOOKUP($C380,Effects,MATCH(T$7, Effects!$A$1:$E$1, 0),0)</f>
        <v>29</v>
      </c>
      <c r="U380" s="22" t="str">
        <f>VLOOKUP($C380,Effects,MATCH(U$7, Effects!$A$1:$E$1, 0),0)</f>
        <v>No</v>
      </c>
      <c r="V380" s="22" t="str">
        <f>VLOOKUP($C380,Effects,MATCH(V$7, Effects!$A$1:$E$1, 0),0)</f>
        <v>No</v>
      </c>
      <c r="W380" s="22" t="str">
        <f>VLOOKUP($C380,Effects,MATCH(W$7, Effects!$A$1:$E$1, 0),0)</f>
        <v>Fine Issued</v>
      </c>
    </row>
    <row r="381" spans="2:23" s="7" customFormat="1" ht="21" x14ac:dyDescent="0.4">
      <c r="B381" s="19">
        <v>374</v>
      </c>
      <c r="C381" s="19" t="s">
        <v>423</v>
      </c>
      <c r="D381" s="20">
        <f>VLOOKUP($C381, Date, MATCH(Source!D$7, Date!$A$1:$F$1, 0), FALSE)</f>
        <v>45446</v>
      </c>
      <c r="E381" s="40">
        <v>45446</v>
      </c>
      <c r="F381" s="22">
        <f>VLOOKUP($C381, Date, MATCH(Source!F$7, Date!$A$1:$F$1, 0), FALSE)</f>
        <v>16.2986111111111</v>
      </c>
      <c r="G381" s="19">
        <f>VLOOKUP(Table3[[#This Row],[Accident ID]],Date!$A$2:$I$2001,MATCH(Table3[[#Headers],[Hour]],Date!$A$1:$I$1,0),0)</f>
        <v>7</v>
      </c>
      <c r="H381" s="44" t="str">
        <f>IF(AND(Table3[[#This Row],[Hour]]&gt;=7, Table3[[#This Row],[Hour]]&lt;=10), "Peak", IF(AND(Table3[[#This Row],[Hour]]&gt;=16, Table3[[#This Row],[Hour]]&lt;=19), "Peak", "Off-Peak"))</f>
        <v>Peak</v>
      </c>
      <c r="I381" s="19" t="str">
        <f>VLOOKUP($C381,location,MATCH(Source!I$7,Location!$A$1:$D$1,0),0)</f>
        <v>Ahmedabad</v>
      </c>
      <c r="J381" s="19" t="str">
        <f>VLOOKUP($C381,location,MATCH(Source!J$7,Location!$A$1:$D$1,0),0)</f>
        <v>City Road</v>
      </c>
      <c r="K381" s="19" t="str">
        <f>VLOOKUP($C381,location,MATCH(Source!K$7,Location!$A$1:$D$1,0),0)</f>
        <v>Foggy</v>
      </c>
      <c r="L381" s="20" t="str">
        <f>VLOOKUP($C381,vehicle,MATCH(L380,Vehicle!A374:E374,0),0)</f>
        <v>Pedestrian</v>
      </c>
      <c r="M381" s="20" t="str">
        <f>VLOOKUP($C381,vehicle,MATCH(M$7,Vehicle!$A$1:$E$1,0),0)</f>
        <v>Signal Violation</v>
      </c>
      <c r="N381" s="20" t="str">
        <f>VLOOKUP($C381,vehicle,MATCH(N$7,Vehicle!$A$1:$E$1,0),0)</f>
        <v>Medium</v>
      </c>
      <c r="O381" s="21">
        <f>VLOOKUP($C381,vehicle,MATCH(O$7,Vehicle!$A$1:$E$1,0),0)</f>
        <v>1</v>
      </c>
      <c r="P381" s="21">
        <f>VLOOKUP($C381,driver,MATCH(P$7,Driver!$A$1:$E$1,0),0)</f>
        <v>62</v>
      </c>
      <c r="Q381" s="21" t="str">
        <f>VLOOKUP($C381,driver,MATCH(Q$7,Driver!$A$1:$E$1,0),0)</f>
        <v>Suspended</v>
      </c>
      <c r="R381" s="21">
        <f>VLOOKUP($C381,driver,MATCH(R$7,Driver!$A$1:$E$1,0),0)</f>
        <v>8</v>
      </c>
      <c r="S381" s="21" t="str">
        <f>VLOOKUP($C381,driver,MATCH(S$7,Driver!$A$1:$E$1,0),0)</f>
        <v>Fatal</v>
      </c>
      <c r="T381" s="21">
        <f>VLOOKUP($C381,Effects,MATCH(T$7, Effects!$A$1:$E$1, 0),0)</f>
        <v>47</v>
      </c>
      <c r="U381" s="22" t="str">
        <f>VLOOKUP($C381,Effects,MATCH(U$7, Effects!$A$1:$E$1, 0),0)</f>
        <v>No</v>
      </c>
      <c r="V381" s="22" t="str">
        <f>VLOOKUP($C381,Effects,MATCH(V$7, Effects!$A$1:$E$1, 0),0)</f>
        <v>Yes</v>
      </c>
      <c r="W381" s="22" t="str">
        <f>VLOOKUP($C381,Effects,MATCH(W$7, Effects!$A$1:$E$1, 0),0)</f>
        <v>Fine Issued</v>
      </c>
    </row>
    <row r="382" spans="2:23" s="7" customFormat="1" ht="21" x14ac:dyDescent="0.4">
      <c r="B382" s="19">
        <v>375</v>
      </c>
      <c r="C382" s="19" t="s">
        <v>424</v>
      </c>
      <c r="D382" s="20">
        <f>VLOOKUP($C382, Date, MATCH(Source!D$7, Date!$A$1:$F$1, 0), FALSE)</f>
        <v>44984</v>
      </c>
      <c r="E382" s="40">
        <v>44984</v>
      </c>
      <c r="F382" s="22">
        <f>VLOOKUP($C382, Date, MATCH(Source!F$7, Date!$A$1:$F$1, 0), FALSE)</f>
        <v>16.3402777777778</v>
      </c>
      <c r="G382" s="19">
        <f>VLOOKUP(Table3[[#This Row],[Accident ID]],Date!$A$2:$I$2001,MATCH(Table3[[#Headers],[Hour]],Date!$A$1:$I$1,0),0)</f>
        <v>8</v>
      </c>
      <c r="H382" s="44" t="str">
        <f>IF(AND(Table3[[#This Row],[Hour]]&gt;=7, Table3[[#This Row],[Hour]]&lt;=10), "Peak", IF(AND(Table3[[#This Row],[Hour]]&gt;=16, Table3[[#This Row],[Hour]]&lt;=19), "Peak", "Off-Peak"))</f>
        <v>Peak</v>
      </c>
      <c r="I382" s="19" t="str">
        <f>VLOOKUP($C382,location,MATCH(Source!I$7,Location!$A$1:$D$1,0),0)</f>
        <v>Delhi</v>
      </c>
      <c r="J382" s="19" t="str">
        <f>VLOOKUP($C382,location,MATCH(Source!J$7,Location!$A$1:$D$1,0),0)</f>
        <v>Highway</v>
      </c>
      <c r="K382" s="19" t="str">
        <f>VLOOKUP($C382,location,MATCH(Source!K$7,Location!$A$1:$D$1,0),0)</f>
        <v>Clear</v>
      </c>
      <c r="L382" s="20" t="str">
        <f>VLOOKUP($C382,vehicle,MATCH(L381,Vehicle!A375:E375,0),0)</f>
        <v>Car</v>
      </c>
      <c r="M382" s="20" t="str">
        <f>VLOOKUP($C382,vehicle,MATCH(M$7,Vehicle!$A$1:$E$1,0),0)</f>
        <v>Drunk Driving</v>
      </c>
      <c r="N382" s="20" t="str">
        <f>VLOOKUP($C382,vehicle,MATCH(N$7,Vehicle!$A$1:$E$1,0),0)</f>
        <v>Medium</v>
      </c>
      <c r="O382" s="21">
        <f>VLOOKUP($C382,vehicle,MATCH(O$7,Vehicle!$A$1:$E$1,0),0)</f>
        <v>2</v>
      </c>
      <c r="P382" s="21">
        <f>VLOOKUP($C382,driver,MATCH(P$7,Driver!$A$1:$E$1,0),0)</f>
        <v>51</v>
      </c>
      <c r="Q382" s="21" t="str">
        <f>VLOOKUP($C382,driver,MATCH(Q$7,Driver!$A$1:$E$1,0),0)</f>
        <v>Suspended</v>
      </c>
      <c r="R382" s="21">
        <f>VLOOKUP($C382,driver,MATCH(R$7,Driver!$A$1:$E$1,0),0)</f>
        <v>8</v>
      </c>
      <c r="S382" s="21" t="str">
        <f>VLOOKUP($C382,driver,MATCH(S$7,Driver!$A$1:$E$1,0),0)</f>
        <v>Severe</v>
      </c>
      <c r="T382" s="21">
        <f>VLOOKUP($C382,Effects,MATCH(T$7, Effects!$A$1:$E$1, 0),0)</f>
        <v>56</v>
      </c>
      <c r="U382" s="22" t="str">
        <f>VLOOKUP($C382,Effects,MATCH(U$7, Effects!$A$1:$E$1, 0),0)</f>
        <v>No</v>
      </c>
      <c r="V382" s="22" t="str">
        <f>VLOOKUP($C382,Effects,MATCH(V$7, Effects!$A$1:$E$1, 0),0)</f>
        <v>Yes</v>
      </c>
      <c r="W382" s="22" t="str">
        <f>VLOOKUP($C382,Effects,MATCH(W$7, Effects!$A$1:$E$1, 0),0)</f>
        <v>Fine Issued</v>
      </c>
    </row>
    <row r="383" spans="2:23" s="7" customFormat="1" ht="21" x14ac:dyDescent="0.4">
      <c r="B383" s="19">
        <v>376</v>
      </c>
      <c r="C383" s="19" t="s">
        <v>425</v>
      </c>
      <c r="D383" s="20">
        <f>VLOOKUP($C383, Date, MATCH(Source!D$7, Date!$A$1:$F$1, 0), FALSE)</f>
        <v>45358</v>
      </c>
      <c r="E383" s="40">
        <v>45358</v>
      </c>
      <c r="F383" s="22">
        <f>VLOOKUP($C383, Date, MATCH(Source!F$7, Date!$A$1:$F$1, 0), FALSE)</f>
        <v>16.3819444444444</v>
      </c>
      <c r="G383" s="19">
        <f>VLOOKUP(Table3[[#This Row],[Accident ID]],Date!$A$2:$I$2001,MATCH(Table3[[#Headers],[Hour]],Date!$A$1:$I$1,0),0)</f>
        <v>9</v>
      </c>
      <c r="H383" s="44" t="str">
        <f>IF(AND(Table3[[#This Row],[Hour]]&gt;=7, Table3[[#This Row],[Hour]]&lt;=10), "Peak", IF(AND(Table3[[#This Row],[Hour]]&gt;=16, Table3[[#This Row],[Hour]]&lt;=19), "Peak", "Off-Peak"))</f>
        <v>Peak</v>
      </c>
      <c r="I383" s="19" t="str">
        <f>VLOOKUP($C383,location,MATCH(Source!I$7,Location!$A$1:$D$1,0),0)</f>
        <v>Ahmedabad</v>
      </c>
      <c r="J383" s="19" t="str">
        <f>VLOOKUP($C383,location,MATCH(Source!J$7,Location!$A$1:$D$1,0),0)</f>
        <v>Rural Road</v>
      </c>
      <c r="K383" s="19" t="str">
        <f>VLOOKUP($C383,location,MATCH(Source!K$7,Location!$A$1:$D$1,0),0)</f>
        <v>Rainy</v>
      </c>
      <c r="L383" s="20" t="str">
        <f>VLOOKUP($C383,vehicle,MATCH(L382,Vehicle!A376:E376,0),0)</f>
        <v>Auto</v>
      </c>
      <c r="M383" s="20" t="str">
        <f>VLOOKUP($C383,vehicle,MATCH(M$7,Vehicle!$A$1:$E$1,0),0)</f>
        <v>Pedestrian Crossing</v>
      </c>
      <c r="N383" s="20" t="str">
        <f>VLOOKUP($C383,vehicle,MATCH(N$7,Vehicle!$A$1:$E$1,0),0)</f>
        <v>Medium</v>
      </c>
      <c r="O383" s="21">
        <f>VLOOKUP($C383,vehicle,MATCH(O$7,Vehicle!$A$1:$E$1,0),0)</f>
        <v>1</v>
      </c>
      <c r="P383" s="21">
        <f>VLOOKUP($C383,driver,MATCH(P$7,Driver!$A$1:$E$1,0),0)</f>
        <v>37</v>
      </c>
      <c r="Q383" s="21" t="str">
        <f>VLOOKUP($C383,driver,MATCH(Q$7,Driver!$A$1:$E$1,0),0)</f>
        <v>Valid</v>
      </c>
      <c r="R383" s="21">
        <f>VLOOKUP($C383,driver,MATCH(R$7,Driver!$A$1:$E$1,0),0)</f>
        <v>10</v>
      </c>
      <c r="S383" s="21" t="str">
        <f>VLOOKUP($C383,driver,MATCH(S$7,Driver!$A$1:$E$1,0),0)</f>
        <v>Moderate</v>
      </c>
      <c r="T383" s="21">
        <f>VLOOKUP($C383,Effects,MATCH(T$7, Effects!$A$1:$E$1, 0),0)</f>
        <v>40</v>
      </c>
      <c r="U383" s="22" t="str">
        <f>VLOOKUP($C383,Effects,MATCH(U$7, Effects!$A$1:$E$1, 0),0)</f>
        <v>Yes</v>
      </c>
      <c r="V383" s="22" t="str">
        <f>VLOOKUP($C383,Effects,MATCH(V$7, Effects!$A$1:$E$1, 0),0)</f>
        <v>Yes</v>
      </c>
      <c r="W383" s="22" t="str">
        <f>VLOOKUP($C383,Effects,MATCH(W$7, Effects!$A$1:$E$1, 0),0)</f>
        <v>None</v>
      </c>
    </row>
    <row r="384" spans="2:23" s="7" customFormat="1" ht="21" x14ac:dyDescent="0.4">
      <c r="B384" s="19">
        <v>377</v>
      </c>
      <c r="C384" s="19" t="s">
        <v>426</v>
      </c>
      <c r="D384" s="20">
        <f>VLOOKUP($C384, Date, MATCH(Source!D$7, Date!$A$1:$F$1, 0), FALSE)</f>
        <v>44508</v>
      </c>
      <c r="E384" s="40">
        <v>44508</v>
      </c>
      <c r="F384" s="22">
        <f>VLOOKUP($C384, Date, MATCH(Source!F$7, Date!$A$1:$F$1, 0), FALSE)</f>
        <v>16.4236111111111</v>
      </c>
      <c r="G384" s="19">
        <f>VLOOKUP(Table3[[#This Row],[Accident ID]],Date!$A$2:$I$2001,MATCH(Table3[[#Headers],[Hour]],Date!$A$1:$I$1,0),0)</f>
        <v>10</v>
      </c>
      <c r="H384" s="44" t="str">
        <f>IF(AND(Table3[[#This Row],[Hour]]&gt;=7, Table3[[#This Row],[Hour]]&lt;=10), "Peak", IF(AND(Table3[[#This Row],[Hour]]&gt;=16, Table3[[#This Row],[Hour]]&lt;=19), "Peak", "Off-Peak"))</f>
        <v>Peak</v>
      </c>
      <c r="I384" s="19" t="str">
        <f>VLOOKUP($C384,location,MATCH(Source!I$7,Location!$A$1:$D$1,0),0)</f>
        <v>Hyderabad</v>
      </c>
      <c r="J384" s="19" t="str">
        <f>VLOOKUP($C384,location,MATCH(Source!J$7,Location!$A$1:$D$1,0),0)</f>
        <v>Residential Area</v>
      </c>
      <c r="K384" s="19" t="str">
        <f>VLOOKUP($C384,location,MATCH(Source!K$7,Location!$A$1:$D$1,0),0)</f>
        <v>Foggy</v>
      </c>
      <c r="L384" s="20" t="str">
        <f>VLOOKUP($C384,vehicle,MATCH(L383,Vehicle!A377:E377,0),0)</f>
        <v>Bicycle</v>
      </c>
      <c r="M384" s="20" t="str">
        <f>VLOOKUP($C384,vehicle,MATCH(M$7,Vehicle!$A$1:$E$1,0),0)</f>
        <v>Weather Conditions</v>
      </c>
      <c r="N384" s="20" t="str">
        <f>VLOOKUP($C384,vehicle,MATCH(N$7,Vehicle!$A$1:$E$1,0),0)</f>
        <v>High</v>
      </c>
      <c r="O384" s="21">
        <f>VLOOKUP($C384,vehicle,MATCH(O$7,Vehicle!$A$1:$E$1,0),0)</f>
        <v>4</v>
      </c>
      <c r="P384" s="21">
        <f>VLOOKUP($C384,driver,MATCH(P$7,Driver!$A$1:$E$1,0),0)</f>
        <v>69</v>
      </c>
      <c r="Q384" s="21" t="str">
        <f>VLOOKUP($C384,driver,MATCH(Q$7,Driver!$A$1:$E$1,0),0)</f>
        <v>Valid</v>
      </c>
      <c r="R384" s="21">
        <f>VLOOKUP($C384,driver,MATCH(R$7,Driver!$A$1:$E$1,0),0)</f>
        <v>2</v>
      </c>
      <c r="S384" s="21" t="str">
        <f>VLOOKUP($C384,driver,MATCH(S$7,Driver!$A$1:$E$1,0),0)</f>
        <v>Fatal</v>
      </c>
      <c r="T384" s="21">
        <f>VLOOKUP($C384,Effects,MATCH(T$7, Effects!$A$1:$E$1, 0),0)</f>
        <v>10</v>
      </c>
      <c r="U384" s="22" t="str">
        <f>VLOOKUP($C384,Effects,MATCH(U$7, Effects!$A$1:$E$1, 0),0)</f>
        <v>Yes</v>
      </c>
      <c r="V384" s="22" t="str">
        <f>VLOOKUP($C384,Effects,MATCH(V$7, Effects!$A$1:$E$1, 0),0)</f>
        <v>No</v>
      </c>
      <c r="W384" s="22" t="str">
        <f>VLOOKUP($C384,Effects,MATCH(W$7, Effects!$A$1:$E$1, 0),0)</f>
        <v>License Suspended</v>
      </c>
    </row>
    <row r="385" spans="2:23" s="7" customFormat="1" ht="21" x14ac:dyDescent="0.4">
      <c r="B385" s="19">
        <v>378</v>
      </c>
      <c r="C385" s="19" t="s">
        <v>427</v>
      </c>
      <c r="D385" s="20">
        <f>VLOOKUP($C385, Date, MATCH(Source!D$7, Date!$A$1:$F$1, 0), FALSE)</f>
        <v>44627</v>
      </c>
      <c r="E385" s="40">
        <v>44627</v>
      </c>
      <c r="F385" s="22">
        <f>VLOOKUP($C385, Date, MATCH(Source!F$7, Date!$A$1:$F$1, 0), FALSE)</f>
        <v>16.4652777777778</v>
      </c>
      <c r="G385" s="19">
        <f>VLOOKUP(Table3[[#This Row],[Accident ID]],Date!$A$2:$I$2001,MATCH(Table3[[#Headers],[Hour]],Date!$A$1:$I$1,0),0)</f>
        <v>11</v>
      </c>
      <c r="H385" s="44" t="str">
        <f>IF(AND(Table3[[#This Row],[Hour]]&gt;=7, Table3[[#This Row],[Hour]]&lt;=10), "Peak", IF(AND(Table3[[#This Row],[Hour]]&gt;=16, Table3[[#This Row],[Hour]]&lt;=19), "Peak", "Off-Peak"))</f>
        <v>Off-Peak</v>
      </c>
      <c r="I385" s="19" t="str">
        <f>VLOOKUP($C385,location,MATCH(Source!I$7,Location!$A$1:$D$1,0),0)</f>
        <v>Ahmedabad</v>
      </c>
      <c r="J385" s="19" t="str">
        <f>VLOOKUP($C385,location,MATCH(Source!J$7,Location!$A$1:$D$1,0),0)</f>
        <v>Expressway</v>
      </c>
      <c r="K385" s="19" t="str">
        <f>VLOOKUP($C385,location,MATCH(Source!K$7,Location!$A$1:$D$1,0),0)</f>
        <v>Windy</v>
      </c>
      <c r="L385" s="20" t="str">
        <f>VLOOKUP($C385,vehicle,MATCH(L384,Vehicle!A378:E378,0),0)</f>
        <v>Truck</v>
      </c>
      <c r="M385" s="20" t="str">
        <f>VLOOKUP($C385,vehicle,MATCH(M$7,Vehicle!$A$1:$E$1,0),0)</f>
        <v>Pedestrian Crossing</v>
      </c>
      <c r="N385" s="20" t="str">
        <f>VLOOKUP($C385,vehicle,MATCH(N$7,Vehicle!$A$1:$E$1,0),0)</f>
        <v>Low</v>
      </c>
      <c r="O385" s="21">
        <f>VLOOKUP($C385,vehicle,MATCH(O$7,Vehicle!$A$1:$E$1,0),0)</f>
        <v>2</v>
      </c>
      <c r="P385" s="21">
        <f>VLOOKUP($C385,driver,MATCH(P$7,Driver!$A$1:$E$1,0),0)</f>
        <v>42</v>
      </c>
      <c r="Q385" s="21" t="str">
        <f>VLOOKUP($C385,driver,MATCH(Q$7,Driver!$A$1:$E$1,0),0)</f>
        <v>Expired</v>
      </c>
      <c r="R385" s="21">
        <f>VLOOKUP($C385,driver,MATCH(R$7,Driver!$A$1:$E$1,0),0)</f>
        <v>6</v>
      </c>
      <c r="S385" s="21" t="str">
        <f>VLOOKUP($C385,driver,MATCH(S$7,Driver!$A$1:$E$1,0),0)</f>
        <v>Fatal</v>
      </c>
      <c r="T385" s="21">
        <f>VLOOKUP($C385,Effects,MATCH(T$7, Effects!$A$1:$E$1, 0),0)</f>
        <v>8</v>
      </c>
      <c r="U385" s="22" t="str">
        <f>VLOOKUP($C385,Effects,MATCH(U$7, Effects!$A$1:$E$1, 0),0)</f>
        <v>Yes</v>
      </c>
      <c r="V385" s="22" t="str">
        <f>VLOOKUP($C385,Effects,MATCH(V$7, Effects!$A$1:$E$1, 0),0)</f>
        <v>Yes</v>
      </c>
      <c r="W385" s="22" t="str">
        <f>VLOOKUP($C385,Effects,MATCH(W$7, Effects!$A$1:$E$1, 0),0)</f>
        <v>Arrest Made</v>
      </c>
    </row>
    <row r="386" spans="2:23" s="7" customFormat="1" ht="21" x14ac:dyDescent="0.4">
      <c r="B386" s="19">
        <v>379</v>
      </c>
      <c r="C386" s="19" t="s">
        <v>428</v>
      </c>
      <c r="D386" s="20">
        <f>VLOOKUP($C386, Date, MATCH(Source!D$7, Date!$A$1:$F$1, 0), FALSE)</f>
        <v>44621</v>
      </c>
      <c r="E386" s="40">
        <v>44621</v>
      </c>
      <c r="F386" s="22">
        <f>VLOOKUP($C386, Date, MATCH(Source!F$7, Date!$A$1:$F$1, 0), FALSE)</f>
        <v>16.5069444444444</v>
      </c>
      <c r="G386" s="19">
        <f>VLOOKUP(Table3[[#This Row],[Accident ID]],Date!$A$2:$I$2001,MATCH(Table3[[#Headers],[Hour]],Date!$A$1:$I$1,0),0)</f>
        <v>12</v>
      </c>
      <c r="H386" s="44" t="str">
        <f>IF(AND(Table3[[#This Row],[Hour]]&gt;=7, Table3[[#This Row],[Hour]]&lt;=10), "Peak", IF(AND(Table3[[#This Row],[Hour]]&gt;=16, Table3[[#This Row],[Hour]]&lt;=19), "Peak", "Off-Peak"))</f>
        <v>Off-Peak</v>
      </c>
      <c r="I386" s="19" t="str">
        <f>VLOOKUP($C386,location,MATCH(Source!I$7,Location!$A$1:$D$1,0),0)</f>
        <v>Pune</v>
      </c>
      <c r="J386" s="19" t="str">
        <f>VLOOKUP($C386,location,MATCH(Source!J$7,Location!$A$1:$D$1,0),0)</f>
        <v>Expressway</v>
      </c>
      <c r="K386" s="19" t="str">
        <f>VLOOKUP($C386,location,MATCH(Source!K$7,Location!$A$1:$D$1,0),0)</f>
        <v>Clear</v>
      </c>
      <c r="L386" s="20" t="str">
        <f>VLOOKUP($C386,vehicle,MATCH(L385,Vehicle!A379:E379,0),0)</f>
        <v>Car</v>
      </c>
      <c r="M386" s="20" t="str">
        <f>VLOOKUP($C386,vehicle,MATCH(M$7,Vehicle!$A$1:$E$1,0),0)</f>
        <v>Pedestrian Crossing</v>
      </c>
      <c r="N386" s="20" t="str">
        <f>VLOOKUP($C386,vehicle,MATCH(N$7,Vehicle!$A$1:$E$1,0),0)</f>
        <v>Medium</v>
      </c>
      <c r="O386" s="21">
        <f>VLOOKUP($C386,vehicle,MATCH(O$7,Vehicle!$A$1:$E$1,0),0)</f>
        <v>4</v>
      </c>
      <c r="P386" s="21">
        <f>VLOOKUP($C386,driver,MATCH(P$7,Driver!$A$1:$E$1,0),0)</f>
        <v>60</v>
      </c>
      <c r="Q386" s="21" t="str">
        <f>VLOOKUP($C386,driver,MATCH(Q$7,Driver!$A$1:$E$1,0),0)</f>
        <v>Suspended</v>
      </c>
      <c r="R386" s="21">
        <f>VLOOKUP($C386,driver,MATCH(R$7,Driver!$A$1:$E$1,0),0)</f>
        <v>3</v>
      </c>
      <c r="S386" s="21" t="str">
        <f>VLOOKUP($C386,driver,MATCH(S$7,Driver!$A$1:$E$1,0),0)</f>
        <v>Severe</v>
      </c>
      <c r="T386" s="21">
        <f>VLOOKUP($C386,Effects,MATCH(T$7, Effects!$A$1:$E$1, 0),0)</f>
        <v>34</v>
      </c>
      <c r="U386" s="22" t="str">
        <f>VLOOKUP($C386,Effects,MATCH(U$7, Effects!$A$1:$E$1, 0),0)</f>
        <v>No</v>
      </c>
      <c r="V386" s="22" t="str">
        <f>VLOOKUP($C386,Effects,MATCH(V$7, Effects!$A$1:$E$1, 0),0)</f>
        <v>No</v>
      </c>
      <c r="W386" s="22" t="str">
        <f>VLOOKUP($C386,Effects,MATCH(W$7, Effects!$A$1:$E$1, 0),0)</f>
        <v>None</v>
      </c>
    </row>
    <row r="387" spans="2:23" s="7" customFormat="1" ht="21" x14ac:dyDescent="0.4">
      <c r="B387" s="19">
        <v>380</v>
      </c>
      <c r="C387" s="19" t="s">
        <v>429</v>
      </c>
      <c r="D387" s="20">
        <f>VLOOKUP($C387, Date, MATCH(Source!D$7, Date!$A$1:$F$1, 0), FALSE)</f>
        <v>44333</v>
      </c>
      <c r="E387" s="40">
        <v>44333</v>
      </c>
      <c r="F387" s="22">
        <f>VLOOKUP($C387, Date, MATCH(Source!F$7, Date!$A$1:$F$1, 0), FALSE)</f>
        <v>16.5486111111111</v>
      </c>
      <c r="G387" s="19">
        <f>VLOOKUP(Table3[[#This Row],[Accident ID]],Date!$A$2:$I$2001,MATCH(Table3[[#Headers],[Hour]],Date!$A$1:$I$1,0),0)</f>
        <v>13</v>
      </c>
      <c r="H387" s="44" t="str">
        <f>IF(AND(Table3[[#This Row],[Hour]]&gt;=7, Table3[[#This Row],[Hour]]&lt;=10), "Peak", IF(AND(Table3[[#This Row],[Hour]]&gt;=16, Table3[[#This Row],[Hour]]&lt;=19), "Peak", "Off-Peak"))</f>
        <v>Off-Peak</v>
      </c>
      <c r="I387" s="19" t="str">
        <f>VLOOKUP($C387,location,MATCH(Source!I$7,Location!$A$1:$D$1,0),0)</f>
        <v>Bangalore</v>
      </c>
      <c r="J387" s="19" t="str">
        <f>VLOOKUP($C387,location,MATCH(Source!J$7,Location!$A$1:$D$1,0),0)</f>
        <v>Highway</v>
      </c>
      <c r="K387" s="19" t="str">
        <f>VLOOKUP($C387,location,MATCH(Source!K$7,Location!$A$1:$D$1,0),0)</f>
        <v>Rainy</v>
      </c>
      <c r="L387" s="20" t="str">
        <f>VLOOKUP($C387,vehicle,MATCH(L386,Vehicle!A380:E380,0),0)</f>
        <v>Bicycle</v>
      </c>
      <c r="M387" s="20" t="str">
        <f>VLOOKUP($C387,vehicle,MATCH(M$7,Vehicle!$A$1:$E$1,0),0)</f>
        <v>Brake Failure</v>
      </c>
      <c r="N387" s="20" t="str">
        <f>VLOOKUP($C387,vehicle,MATCH(N$7,Vehicle!$A$1:$E$1,0),0)</f>
        <v>Low</v>
      </c>
      <c r="O387" s="21">
        <f>VLOOKUP($C387,vehicle,MATCH(O$7,Vehicle!$A$1:$E$1,0),0)</f>
        <v>2</v>
      </c>
      <c r="P387" s="21">
        <f>VLOOKUP($C387,driver,MATCH(P$7,Driver!$A$1:$E$1,0),0)</f>
        <v>31</v>
      </c>
      <c r="Q387" s="21" t="str">
        <f>VLOOKUP($C387,driver,MATCH(Q$7,Driver!$A$1:$E$1,0),0)</f>
        <v>Suspended</v>
      </c>
      <c r="R387" s="21">
        <f>VLOOKUP($C387,driver,MATCH(R$7,Driver!$A$1:$E$1,0),0)</f>
        <v>7</v>
      </c>
      <c r="S387" s="21" t="str">
        <f>VLOOKUP($C387,driver,MATCH(S$7,Driver!$A$1:$E$1,0),0)</f>
        <v>Minor</v>
      </c>
      <c r="T387" s="21">
        <f>VLOOKUP($C387,Effects,MATCH(T$7, Effects!$A$1:$E$1, 0),0)</f>
        <v>7</v>
      </c>
      <c r="U387" s="22" t="str">
        <f>VLOOKUP($C387,Effects,MATCH(U$7, Effects!$A$1:$E$1, 0),0)</f>
        <v>Yes</v>
      </c>
      <c r="V387" s="22" t="str">
        <f>VLOOKUP($C387,Effects,MATCH(V$7, Effects!$A$1:$E$1, 0),0)</f>
        <v>No</v>
      </c>
      <c r="W387" s="22" t="str">
        <f>VLOOKUP($C387,Effects,MATCH(W$7, Effects!$A$1:$E$1, 0),0)</f>
        <v>License Suspended</v>
      </c>
    </row>
    <row r="388" spans="2:23" s="7" customFormat="1" ht="21" x14ac:dyDescent="0.4">
      <c r="B388" s="19">
        <v>381</v>
      </c>
      <c r="C388" s="19" t="s">
        <v>430</v>
      </c>
      <c r="D388" s="20">
        <f>VLOOKUP($C388, Date, MATCH(Source!D$7, Date!$A$1:$F$1, 0), FALSE)</f>
        <v>44308</v>
      </c>
      <c r="E388" s="40">
        <v>44308</v>
      </c>
      <c r="F388" s="22">
        <f>VLOOKUP($C388, Date, MATCH(Source!F$7, Date!$A$1:$F$1, 0), FALSE)</f>
        <v>16.5902777777778</v>
      </c>
      <c r="G388" s="19">
        <f>VLOOKUP(Table3[[#This Row],[Accident ID]],Date!$A$2:$I$2001,MATCH(Table3[[#Headers],[Hour]],Date!$A$1:$I$1,0),0)</f>
        <v>14</v>
      </c>
      <c r="H388" s="44" t="str">
        <f>IF(AND(Table3[[#This Row],[Hour]]&gt;=7, Table3[[#This Row],[Hour]]&lt;=10), "Peak", IF(AND(Table3[[#This Row],[Hour]]&gt;=16, Table3[[#This Row],[Hour]]&lt;=19), "Peak", "Off-Peak"))</f>
        <v>Off-Peak</v>
      </c>
      <c r="I388" s="19" t="str">
        <f>VLOOKUP($C388,location,MATCH(Source!I$7,Location!$A$1:$D$1,0),0)</f>
        <v>Chennai</v>
      </c>
      <c r="J388" s="19" t="str">
        <f>VLOOKUP($C388,location,MATCH(Source!J$7,Location!$A$1:$D$1,0),0)</f>
        <v>City Road</v>
      </c>
      <c r="K388" s="19" t="str">
        <f>VLOOKUP($C388,location,MATCH(Source!K$7,Location!$A$1:$D$1,0),0)</f>
        <v>Clear</v>
      </c>
      <c r="L388" s="20" t="str">
        <f>VLOOKUP($C388,vehicle,MATCH(L387,Vehicle!A381:E381,0),0)</f>
        <v>Bicycle</v>
      </c>
      <c r="M388" s="20" t="str">
        <f>VLOOKUP($C388,vehicle,MATCH(M$7,Vehicle!$A$1:$E$1,0),0)</f>
        <v>Brake Failure</v>
      </c>
      <c r="N388" s="20" t="str">
        <f>VLOOKUP($C388,vehicle,MATCH(N$7,Vehicle!$A$1:$E$1,0),0)</f>
        <v>Medium</v>
      </c>
      <c r="O388" s="21">
        <f>VLOOKUP($C388,vehicle,MATCH(O$7,Vehicle!$A$1:$E$1,0),0)</f>
        <v>4</v>
      </c>
      <c r="P388" s="21">
        <f>VLOOKUP($C388,driver,MATCH(P$7,Driver!$A$1:$E$1,0),0)</f>
        <v>33</v>
      </c>
      <c r="Q388" s="21" t="str">
        <f>VLOOKUP($C388,driver,MATCH(Q$7,Driver!$A$1:$E$1,0),0)</f>
        <v>Suspended</v>
      </c>
      <c r="R388" s="21">
        <f>VLOOKUP($C388,driver,MATCH(R$7,Driver!$A$1:$E$1,0),0)</f>
        <v>2</v>
      </c>
      <c r="S388" s="21" t="str">
        <f>VLOOKUP($C388,driver,MATCH(S$7,Driver!$A$1:$E$1,0),0)</f>
        <v>Moderate</v>
      </c>
      <c r="T388" s="21">
        <f>VLOOKUP($C388,Effects,MATCH(T$7, Effects!$A$1:$E$1, 0),0)</f>
        <v>60</v>
      </c>
      <c r="U388" s="22" t="str">
        <f>VLOOKUP($C388,Effects,MATCH(U$7, Effects!$A$1:$E$1, 0),0)</f>
        <v>Yes</v>
      </c>
      <c r="V388" s="22" t="str">
        <f>VLOOKUP($C388,Effects,MATCH(V$7, Effects!$A$1:$E$1, 0),0)</f>
        <v>Yes</v>
      </c>
      <c r="W388" s="22" t="str">
        <f>VLOOKUP($C388,Effects,MATCH(W$7, Effects!$A$1:$E$1, 0),0)</f>
        <v>Arrest Made</v>
      </c>
    </row>
    <row r="389" spans="2:23" s="7" customFormat="1" ht="21" x14ac:dyDescent="0.4">
      <c r="B389" s="19">
        <v>382</v>
      </c>
      <c r="C389" s="19" t="s">
        <v>431</v>
      </c>
      <c r="D389" s="20">
        <f>VLOOKUP($C389, Date, MATCH(Source!D$7, Date!$A$1:$F$1, 0), FALSE)</f>
        <v>45639</v>
      </c>
      <c r="E389" s="40">
        <v>45639</v>
      </c>
      <c r="F389" s="22">
        <f>VLOOKUP($C389, Date, MATCH(Source!F$7, Date!$A$1:$F$1, 0), FALSE)</f>
        <v>16.6319444444444</v>
      </c>
      <c r="G389" s="19">
        <f>VLOOKUP(Table3[[#This Row],[Accident ID]],Date!$A$2:$I$2001,MATCH(Table3[[#Headers],[Hour]],Date!$A$1:$I$1,0),0)</f>
        <v>15</v>
      </c>
      <c r="H389" s="44" t="str">
        <f>IF(AND(Table3[[#This Row],[Hour]]&gt;=7, Table3[[#This Row],[Hour]]&lt;=10), "Peak", IF(AND(Table3[[#This Row],[Hour]]&gt;=16, Table3[[#This Row],[Hour]]&lt;=19), "Peak", "Off-Peak"))</f>
        <v>Off-Peak</v>
      </c>
      <c r="I389" s="19" t="str">
        <f>VLOOKUP($C389,location,MATCH(Source!I$7,Location!$A$1:$D$1,0),0)</f>
        <v>Pune</v>
      </c>
      <c r="J389" s="19" t="str">
        <f>VLOOKUP($C389,location,MATCH(Source!J$7,Location!$A$1:$D$1,0),0)</f>
        <v>Residential Area</v>
      </c>
      <c r="K389" s="19" t="str">
        <f>VLOOKUP($C389,location,MATCH(Source!K$7,Location!$A$1:$D$1,0),0)</f>
        <v>Clear</v>
      </c>
      <c r="L389" s="20" t="str">
        <f>VLOOKUP($C389,vehicle,MATCH(L388,Vehicle!A382:E382,0),0)</f>
        <v>Truck</v>
      </c>
      <c r="M389" s="20" t="str">
        <f>VLOOKUP($C389,vehicle,MATCH(M$7,Vehicle!$A$1:$E$1,0),0)</f>
        <v>Brake Failure</v>
      </c>
      <c r="N389" s="20" t="str">
        <f>VLOOKUP($C389,vehicle,MATCH(N$7,Vehicle!$A$1:$E$1,0),0)</f>
        <v>High</v>
      </c>
      <c r="O389" s="21">
        <f>VLOOKUP($C389,vehicle,MATCH(O$7,Vehicle!$A$1:$E$1,0),0)</f>
        <v>5</v>
      </c>
      <c r="P389" s="21">
        <f>VLOOKUP($C389,driver,MATCH(P$7,Driver!$A$1:$E$1,0),0)</f>
        <v>68</v>
      </c>
      <c r="Q389" s="21" t="str">
        <f>VLOOKUP($C389,driver,MATCH(Q$7,Driver!$A$1:$E$1,0),0)</f>
        <v>Suspended</v>
      </c>
      <c r="R389" s="21">
        <f>VLOOKUP($C389,driver,MATCH(R$7,Driver!$A$1:$E$1,0),0)</f>
        <v>10</v>
      </c>
      <c r="S389" s="21" t="str">
        <f>VLOOKUP($C389,driver,MATCH(S$7,Driver!$A$1:$E$1,0),0)</f>
        <v>Minor</v>
      </c>
      <c r="T389" s="21">
        <f>VLOOKUP($C389,Effects,MATCH(T$7, Effects!$A$1:$E$1, 0),0)</f>
        <v>60</v>
      </c>
      <c r="U389" s="22" t="str">
        <f>VLOOKUP($C389,Effects,MATCH(U$7, Effects!$A$1:$E$1, 0),0)</f>
        <v>Yes</v>
      </c>
      <c r="V389" s="22" t="str">
        <f>VLOOKUP($C389,Effects,MATCH(V$7, Effects!$A$1:$E$1, 0),0)</f>
        <v>No</v>
      </c>
      <c r="W389" s="22" t="str">
        <f>VLOOKUP($C389,Effects,MATCH(W$7, Effects!$A$1:$E$1, 0),0)</f>
        <v>Arrest Made</v>
      </c>
    </row>
    <row r="390" spans="2:23" s="7" customFormat="1" ht="21" x14ac:dyDescent="0.4">
      <c r="B390" s="19">
        <v>383</v>
      </c>
      <c r="C390" s="19" t="s">
        <v>432</v>
      </c>
      <c r="D390" s="20">
        <f>VLOOKUP($C390, Date, MATCH(Source!D$7, Date!$A$1:$F$1, 0), FALSE)</f>
        <v>43970</v>
      </c>
      <c r="E390" s="40">
        <v>43970</v>
      </c>
      <c r="F390" s="22">
        <f>VLOOKUP($C390, Date, MATCH(Source!F$7, Date!$A$1:$F$1, 0), FALSE)</f>
        <v>16.6736111111111</v>
      </c>
      <c r="G390" s="19">
        <f>VLOOKUP(Table3[[#This Row],[Accident ID]],Date!$A$2:$I$2001,MATCH(Table3[[#Headers],[Hour]],Date!$A$1:$I$1,0),0)</f>
        <v>16</v>
      </c>
      <c r="H390" s="44" t="str">
        <f>IF(AND(Table3[[#This Row],[Hour]]&gt;=7, Table3[[#This Row],[Hour]]&lt;=10), "Peak", IF(AND(Table3[[#This Row],[Hour]]&gt;=16, Table3[[#This Row],[Hour]]&lt;=19), "Peak", "Off-Peak"))</f>
        <v>Peak</v>
      </c>
      <c r="I390" s="19" t="str">
        <f>VLOOKUP($C390,location,MATCH(Source!I$7,Location!$A$1:$D$1,0),0)</f>
        <v>Kolkata</v>
      </c>
      <c r="J390" s="19" t="str">
        <f>VLOOKUP($C390,location,MATCH(Source!J$7,Location!$A$1:$D$1,0),0)</f>
        <v>Rural Road</v>
      </c>
      <c r="K390" s="19" t="str">
        <f>VLOOKUP($C390,location,MATCH(Source!K$7,Location!$A$1:$D$1,0),0)</f>
        <v>Foggy</v>
      </c>
      <c r="L390" s="20" t="str">
        <f>VLOOKUP($C390,vehicle,MATCH(L389,Vehicle!A383:E383,0),0)</f>
        <v>Bike</v>
      </c>
      <c r="M390" s="20" t="str">
        <f>VLOOKUP($C390,vehicle,MATCH(M$7,Vehicle!$A$1:$E$1,0),0)</f>
        <v>Reckless Driving</v>
      </c>
      <c r="N390" s="20" t="str">
        <f>VLOOKUP($C390,vehicle,MATCH(N$7,Vehicle!$A$1:$E$1,0),0)</f>
        <v>Severe</v>
      </c>
      <c r="O390" s="21">
        <f>VLOOKUP($C390,vehicle,MATCH(O$7,Vehicle!$A$1:$E$1,0),0)</f>
        <v>3</v>
      </c>
      <c r="P390" s="21">
        <f>VLOOKUP($C390,driver,MATCH(P$7,Driver!$A$1:$E$1,0),0)</f>
        <v>44</v>
      </c>
      <c r="Q390" s="21" t="str">
        <f>VLOOKUP($C390,driver,MATCH(Q$7,Driver!$A$1:$E$1,0),0)</f>
        <v>Expired</v>
      </c>
      <c r="R390" s="21">
        <f>VLOOKUP($C390,driver,MATCH(R$7,Driver!$A$1:$E$1,0),0)</f>
        <v>6</v>
      </c>
      <c r="S390" s="21" t="str">
        <f>VLOOKUP($C390,driver,MATCH(S$7,Driver!$A$1:$E$1,0),0)</f>
        <v>Moderate</v>
      </c>
      <c r="T390" s="21">
        <f>VLOOKUP($C390,Effects,MATCH(T$7, Effects!$A$1:$E$1, 0),0)</f>
        <v>35</v>
      </c>
      <c r="U390" s="22" t="str">
        <f>VLOOKUP($C390,Effects,MATCH(U$7, Effects!$A$1:$E$1, 0),0)</f>
        <v>No</v>
      </c>
      <c r="V390" s="22" t="str">
        <f>VLOOKUP($C390,Effects,MATCH(V$7, Effects!$A$1:$E$1, 0),0)</f>
        <v>Yes</v>
      </c>
      <c r="W390" s="22" t="str">
        <f>VLOOKUP($C390,Effects,MATCH(W$7, Effects!$A$1:$E$1, 0),0)</f>
        <v>License Suspended</v>
      </c>
    </row>
    <row r="391" spans="2:23" s="7" customFormat="1" ht="21" x14ac:dyDescent="0.4">
      <c r="B391" s="19">
        <v>384</v>
      </c>
      <c r="C391" s="19" t="s">
        <v>433</v>
      </c>
      <c r="D391" s="20">
        <f>VLOOKUP($C391, Date, MATCH(Source!D$7, Date!$A$1:$F$1, 0), FALSE)</f>
        <v>44768</v>
      </c>
      <c r="E391" s="40">
        <v>44768</v>
      </c>
      <c r="F391" s="22">
        <f>VLOOKUP($C391, Date, MATCH(Source!F$7, Date!$A$1:$F$1, 0), FALSE)</f>
        <v>16.7152777777778</v>
      </c>
      <c r="G391" s="19">
        <f>VLOOKUP(Table3[[#This Row],[Accident ID]],Date!$A$2:$I$2001,MATCH(Table3[[#Headers],[Hour]],Date!$A$1:$I$1,0),0)</f>
        <v>17</v>
      </c>
      <c r="H391" s="44" t="str">
        <f>IF(AND(Table3[[#This Row],[Hour]]&gt;=7, Table3[[#This Row],[Hour]]&lt;=10), "Peak", IF(AND(Table3[[#This Row],[Hour]]&gt;=16, Table3[[#This Row],[Hour]]&lt;=19), "Peak", "Off-Peak"))</f>
        <v>Peak</v>
      </c>
      <c r="I391" s="19" t="str">
        <f>VLOOKUP($C391,location,MATCH(Source!I$7,Location!$A$1:$D$1,0),0)</f>
        <v>Delhi</v>
      </c>
      <c r="J391" s="19" t="str">
        <f>VLOOKUP($C391,location,MATCH(Source!J$7,Location!$A$1:$D$1,0),0)</f>
        <v>City Road</v>
      </c>
      <c r="K391" s="19" t="str">
        <f>VLOOKUP($C391,location,MATCH(Source!K$7,Location!$A$1:$D$1,0),0)</f>
        <v>Foggy</v>
      </c>
      <c r="L391" s="20" t="str">
        <f>VLOOKUP($C391,vehicle,MATCH(L390,Vehicle!A384:E384,0),0)</f>
        <v>Car</v>
      </c>
      <c r="M391" s="20" t="str">
        <f>VLOOKUP($C391,vehicle,MATCH(M$7,Vehicle!$A$1:$E$1,0),0)</f>
        <v>Over Speeding</v>
      </c>
      <c r="N391" s="20" t="str">
        <f>VLOOKUP($C391,vehicle,MATCH(N$7,Vehicle!$A$1:$E$1,0),0)</f>
        <v>High</v>
      </c>
      <c r="O391" s="21">
        <f>VLOOKUP($C391,vehicle,MATCH(O$7,Vehicle!$A$1:$E$1,0),0)</f>
        <v>4</v>
      </c>
      <c r="P391" s="21">
        <f>VLOOKUP($C391,driver,MATCH(P$7,Driver!$A$1:$E$1,0),0)</f>
        <v>29</v>
      </c>
      <c r="Q391" s="21" t="str">
        <f>VLOOKUP($C391,driver,MATCH(Q$7,Driver!$A$1:$E$1,0),0)</f>
        <v>Suspended</v>
      </c>
      <c r="R391" s="21">
        <f>VLOOKUP($C391,driver,MATCH(R$7,Driver!$A$1:$E$1,0),0)</f>
        <v>7</v>
      </c>
      <c r="S391" s="21" t="str">
        <f>VLOOKUP($C391,driver,MATCH(S$7,Driver!$A$1:$E$1,0),0)</f>
        <v>Severe</v>
      </c>
      <c r="T391" s="21">
        <f>VLOOKUP($C391,Effects,MATCH(T$7, Effects!$A$1:$E$1, 0),0)</f>
        <v>45</v>
      </c>
      <c r="U391" s="22" t="str">
        <f>VLOOKUP($C391,Effects,MATCH(U$7, Effects!$A$1:$E$1, 0),0)</f>
        <v>No</v>
      </c>
      <c r="V391" s="22" t="str">
        <f>VLOOKUP($C391,Effects,MATCH(V$7, Effects!$A$1:$E$1, 0),0)</f>
        <v>Yes</v>
      </c>
      <c r="W391" s="22" t="str">
        <f>VLOOKUP($C391,Effects,MATCH(W$7, Effects!$A$1:$E$1, 0),0)</f>
        <v>None</v>
      </c>
    </row>
    <row r="392" spans="2:23" s="7" customFormat="1" ht="21" x14ac:dyDescent="0.4">
      <c r="B392" s="19">
        <v>385</v>
      </c>
      <c r="C392" s="19" t="s">
        <v>434</v>
      </c>
      <c r="D392" s="20">
        <f>VLOOKUP($C392, Date, MATCH(Source!D$7, Date!$A$1:$F$1, 0), FALSE)</f>
        <v>44568</v>
      </c>
      <c r="E392" s="40">
        <v>44568</v>
      </c>
      <c r="F392" s="22">
        <f>VLOOKUP($C392, Date, MATCH(Source!F$7, Date!$A$1:$F$1, 0), FALSE)</f>
        <v>16.7569444444444</v>
      </c>
      <c r="G392" s="19">
        <f>VLOOKUP(Table3[[#This Row],[Accident ID]],Date!$A$2:$I$2001,MATCH(Table3[[#Headers],[Hour]],Date!$A$1:$I$1,0),0)</f>
        <v>18</v>
      </c>
      <c r="H392" s="44" t="str">
        <f>IF(AND(Table3[[#This Row],[Hour]]&gt;=7, Table3[[#This Row],[Hour]]&lt;=10), "Peak", IF(AND(Table3[[#This Row],[Hour]]&gt;=16, Table3[[#This Row],[Hour]]&lt;=19), "Peak", "Off-Peak"))</f>
        <v>Peak</v>
      </c>
      <c r="I392" s="19" t="str">
        <f>VLOOKUP($C392,location,MATCH(Source!I$7,Location!$A$1:$D$1,0),0)</f>
        <v>Kolkata</v>
      </c>
      <c r="J392" s="19" t="str">
        <f>VLOOKUP($C392,location,MATCH(Source!J$7,Location!$A$1:$D$1,0),0)</f>
        <v>Highway</v>
      </c>
      <c r="K392" s="19" t="str">
        <f>VLOOKUP($C392,location,MATCH(Source!K$7,Location!$A$1:$D$1,0),0)</f>
        <v>Foggy</v>
      </c>
      <c r="L392" s="20" t="str">
        <f>VLOOKUP($C392,vehicle,MATCH(L391,Vehicle!A385:E385,0),0)</f>
        <v>Bicycle</v>
      </c>
      <c r="M392" s="20" t="str">
        <f>VLOOKUP($C392,vehicle,MATCH(M$7,Vehicle!$A$1:$E$1,0),0)</f>
        <v>Signal Violation</v>
      </c>
      <c r="N392" s="20" t="str">
        <f>VLOOKUP($C392,vehicle,MATCH(N$7,Vehicle!$A$1:$E$1,0),0)</f>
        <v>Medium</v>
      </c>
      <c r="O392" s="21">
        <f>VLOOKUP($C392,vehicle,MATCH(O$7,Vehicle!$A$1:$E$1,0),0)</f>
        <v>4</v>
      </c>
      <c r="P392" s="21">
        <f>VLOOKUP($C392,driver,MATCH(P$7,Driver!$A$1:$E$1,0),0)</f>
        <v>36</v>
      </c>
      <c r="Q392" s="21" t="str">
        <f>VLOOKUP($C392,driver,MATCH(Q$7,Driver!$A$1:$E$1,0),0)</f>
        <v>Valid</v>
      </c>
      <c r="R392" s="21">
        <f>VLOOKUP($C392,driver,MATCH(R$7,Driver!$A$1:$E$1,0),0)</f>
        <v>1</v>
      </c>
      <c r="S392" s="21" t="str">
        <f>VLOOKUP($C392,driver,MATCH(S$7,Driver!$A$1:$E$1,0),0)</f>
        <v>Fatal</v>
      </c>
      <c r="T392" s="21">
        <f>VLOOKUP($C392,Effects,MATCH(T$7, Effects!$A$1:$E$1, 0),0)</f>
        <v>51</v>
      </c>
      <c r="U392" s="22" t="str">
        <f>VLOOKUP($C392,Effects,MATCH(U$7, Effects!$A$1:$E$1, 0),0)</f>
        <v>No</v>
      </c>
      <c r="V392" s="22" t="str">
        <f>VLOOKUP($C392,Effects,MATCH(V$7, Effects!$A$1:$E$1, 0),0)</f>
        <v>Yes</v>
      </c>
      <c r="W392" s="22" t="str">
        <f>VLOOKUP($C392,Effects,MATCH(W$7, Effects!$A$1:$E$1, 0),0)</f>
        <v>License Suspended</v>
      </c>
    </row>
    <row r="393" spans="2:23" s="7" customFormat="1" ht="21" x14ac:dyDescent="0.4">
      <c r="B393" s="19">
        <v>386</v>
      </c>
      <c r="C393" s="19" t="s">
        <v>435</v>
      </c>
      <c r="D393" s="20">
        <f>VLOOKUP($C393, Date, MATCH(Source!D$7, Date!$A$1:$F$1, 0), FALSE)</f>
        <v>44834</v>
      </c>
      <c r="E393" s="40">
        <v>44834</v>
      </c>
      <c r="F393" s="22">
        <f>VLOOKUP($C393, Date, MATCH(Source!F$7, Date!$A$1:$F$1, 0), FALSE)</f>
        <v>16.7986111111111</v>
      </c>
      <c r="G393" s="19">
        <f>VLOOKUP(Table3[[#This Row],[Accident ID]],Date!$A$2:$I$2001,MATCH(Table3[[#Headers],[Hour]],Date!$A$1:$I$1,0),0)</f>
        <v>19</v>
      </c>
      <c r="H393" s="44" t="str">
        <f>IF(AND(Table3[[#This Row],[Hour]]&gt;=7, Table3[[#This Row],[Hour]]&lt;=10), "Peak", IF(AND(Table3[[#This Row],[Hour]]&gt;=16, Table3[[#This Row],[Hour]]&lt;=19), "Peak", "Off-Peak"))</f>
        <v>Peak</v>
      </c>
      <c r="I393" s="19" t="str">
        <f>VLOOKUP($C393,location,MATCH(Source!I$7,Location!$A$1:$D$1,0),0)</f>
        <v>Ahmedabad</v>
      </c>
      <c r="J393" s="19" t="str">
        <f>VLOOKUP($C393,location,MATCH(Source!J$7,Location!$A$1:$D$1,0),0)</f>
        <v>Residential Area</v>
      </c>
      <c r="K393" s="19" t="str">
        <f>VLOOKUP($C393,location,MATCH(Source!K$7,Location!$A$1:$D$1,0),0)</f>
        <v>Windy</v>
      </c>
      <c r="L393" s="20" t="str">
        <f>VLOOKUP($C393,vehicle,MATCH(L392,Vehicle!A386:E386,0),0)</f>
        <v>Bus</v>
      </c>
      <c r="M393" s="20" t="str">
        <f>VLOOKUP($C393,vehicle,MATCH(M$7,Vehicle!$A$1:$E$1,0),0)</f>
        <v>Over Speeding</v>
      </c>
      <c r="N393" s="20" t="str">
        <f>VLOOKUP($C393,vehicle,MATCH(N$7,Vehicle!$A$1:$E$1,0),0)</f>
        <v>Severe</v>
      </c>
      <c r="O393" s="21">
        <f>VLOOKUP($C393,vehicle,MATCH(O$7,Vehicle!$A$1:$E$1,0),0)</f>
        <v>2</v>
      </c>
      <c r="P393" s="21">
        <f>VLOOKUP($C393,driver,MATCH(P$7,Driver!$A$1:$E$1,0),0)</f>
        <v>66</v>
      </c>
      <c r="Q393" s="21" t="str">
        <f>VLOOKUP($C393,driver,MATCH(Q$7,Driver!$A$1:$E$1,0),0)</f>
        <v>Expired</v>
      </c>
      <c r="R393" s="21">
        <f>VLOOKUP($C393,driver,MATCH(R$7,Driver!$A$1:$E$1,0),0)</f>
        <v>9</v>
      </c>
      <c r="S393" s="21" t="str">
        <f>VLOOKUP($C393,driver,MATCH(S$7,Driver!$A$1:$E$1,0),0)</f>
        <v>Severe</v>
      </c>
      <c r="T393" s="21">
        <f>VLOOKUP($C393,Effects,MATCH(T$7, Effects!$A$1:$E$1, 0),0)</f>
        <v>39</v>
      </c>
      <c r="U393" s="22" t="str">
        <f>VLOOKUP($C393,Effects,MATCH(U$7, Effects!$A$1:$E$1, 0),0)</f>
        <v>No</v>
      </c>
      <c r="V393" s="22" t="str">
        <f>VLOOKUP($C393,Effects,MATCH(V$7, Effects!$A$1:$E$1, 0),0)</f>
        <v>No</v>
      </c>
      <c r="W393" s="22" t="str">
        <f>VLOOKUP($C393,Effects,MATCH(W$7, Effects!$A$1:$E$1, 0),0)</f>
        <v>Arrest Made</v>
      </c>
    </row>
    <row r="394" spans="2:23" s="7" customFormat="1" ht="21" x14ac:dyDescent="0.4">
      <c r="B394" s="19">
        <v>387</v>
      </c>
      <c r="C394" s="19" t="s">
        <v>436</v>
      </c>
      <c r="D394" s="20">
        <f>VLOOKUP($C394, Date, MATCH(Source!D$7, Date!$A$1:$F$1, 0), FALSE)</f>
        <v>45403</v>
      </c>
      <c r="E394" s="40">
        <v>45403</v>
      </c>
      <c r="F394" s="22">
        <f>VLOOKUP($C394, Date, MATCH(Source!F$7, Date!$A$1:$F$1, 0), FALSE)</f>
        <v>16.8402777777778</v>
      </c>
      <c r="G394" s="19">
        <f>VLOOKUP(Table3[[#This Row],[Accident ID]],Date!$A$2:$I$2001,MATCH(Table3[[#Headers],[Hour]],Date!$A$1:$I$1,0),0)</f>
        <v>20</v>
      </c>
      <c r="H394" s="44" t="str">
        <f>IF(AND(Table3[[#This Row],[Hour]]&gt;=7, Table3[[#This Row],[Hour]]&lt;=10), "Peak", IF(AND(Table3[[#This Row],[Hour]]&gt;=16, Table3[[#This Row],[Hour]]&lt;=19), "Peak", "Off-Peak"))</f>
        <v>Off-Peak</v>
      </c>
      <c r="I394" s="19" t="str">
        <f>VLOOKUP($C394,location,MATCH(Source!I$7,Location!$A$1:$D$1,0),0)</f>
        <v>Hyderabad</v>
      </c>
      <c r="J394" s="19" t="str">
        <f>VLOOKUP($C394,location,MATCH(Source!J$7,Location!$A$1:$D$1,0),0)</f>
        <v>Residential Area</v>
      </c>
      <c r="K394" s="19" t="str">
        <f>VLOOKUP($C394,location,MATCH(Source!K$7,Location!$A$1:$D$1,0),0)</f>
        <v>Rainy</v>
      </c>
      <c r="L394" s="20" t="str">
        <f>VLOOKUP($C394,vehicle,MATCH(L393,Vehicle!A387:E387,0),0)</f>
        <v>Bicycle</v>
      </c>
      <c r="M394" s="20" t="str">
        <f>VLOOKUP($C394,vehicle,MATCH(M$7,Vehicle!$A$1:$E$1,0),0)</f>
        <v>Weather Conditions</v>
      </c>
      <c r="N394" s="20" t="str">
        <f>VLOOKUP($C394,vehicle,MATCH(N$7,Vehicle!$A$1:$E$1,0),0)</f>
        <v>Medium</v>
      </c>
      <c r="O394" s="21">
        <f>VLOOKUP($C394,vehicle,MATCH(O$7,Vehicle!$A$1:$E$1,0),0)</f>
        <v>2</v>
      </c>
      <c r="P394" s="21">
        <f>VLOOKUP($C394,driver,MATCH(P$7,Driver!$A$1:$E$1,0),0)</f>
        <v>47</v>
      </c>
      <c r="Q394" s="21" t="str">
        <f>VLOOKUP($C394,driver,MATCH(Q$7,Driver!$A$1:$E$1,0),0)</f>
        <v>Suspended</v>
      </c>
      <c r="R394" s="21">
        <f>VLOOKUP($C394,driver,MATCH(R$7,Driver!$A$1:$E$1,0),0)</f>
        <v>3</v>
      </c>
      <c r="S394" s="21" t="str">
        <f>VLOOKUP($C394,driver,MATCH(S$7,Driver!$A$1:$E$1,0),0)</f>
        <v>Minor</v>
      </c>
      <c r="T394" s="21">
        <f>VLOOKUP($C394,Effects,MATCH(T$7, Effects!$A$1:$E$1, 0),0)</f>
        <v>53</v>
      </c>
      <c r="U394" s="22" t="str">
        <f>VLOOKUP($C394,Effects,MATCH(U$7, Effects!$A$1:$E$1, 0),0)</f>
        <v>No</v>
      </c>
      <c r="V394" s="22" t="str">
        <f>VLOOKUP($C394,Effects,MATCH(V$7, Effects!$A$1:$E$1, 0),0)</f>
        <v>Yes</v>
      </c>
      <c r="W394" s="22" t="str">
        <f>VLOOKUP($C394,Effects,MATCH(W$7, Effects!$A$1:$E$1, 0),0)</f>
        <v>Arrest Made</v>
      </c>
    </row>
    <row r="395" spans="2:23" s="7" customFormat="1" ht="21" x14ac:dyDescent="0.4">
      <c r="B395" s="19">
        <v>388</v>
      </c>
      <c r="C395" s="19" t="s">
        <v>437</v>
      </c>
      <c r="D395" s="20">
        <f>VLOOKUP($C395, Date, MATCH(Source!D$7, Date!$A$1:$F$1, 0), FALSE)</f>
        <v>44745</v>
      </c>
      <c r="E395" s="40">
        <v>44745</v>
      </c>
      <c r="F395" s="22">
        <f>VLOOKUP($C395, Date, MATCH(Source!F$7, Date!$A$1:$F$1, 0), FALSE)</f>
        <v>16.8819444444444</v>
      </c>
      <c r="G395" s="19">
        <f>VLOOKUP(Table3[[#This Row],[Accident ID]],Date!$A$2:$I$2001,MATCH(Table3[[#Headers],[Hour]],Date!$A$1:$I$1,0),0)</f>
        <v>21</v>
      </c>
      <c r="H395" s="44" t="str">
        <f>IF(AND(Table3[[#This Row],[Hour]]&gt;=7, Table3[[#This Row],[Hour]]&lt;=10), "Peak", IF(AND(Table3[[#This Row],[Hour]]&gt;=16, Table3[[#This Row],[Hour]]&lt;=19), "Peak", "Off-Peak"))</f>
        <v>Off-Peak</v>
      </c>
      <c r="I395" s="19" t="str">
        <f>VLOOKUP($C395,location,MATCH(Source!I$7,Location!$A$1:$D$1,0),0)</f>
        <v>Pune</v>
      </c>
      <c r="J395" s="19" t="str">
        <f>VLOOKUP($C395,location,MATCH(Source!J$7,Location!$A$1:$D$1,0),0)</f>
        <v>Rural Road</v>
      </c>
      <c r="K395" s="19" t="str">
        <f>VLOOKUP($C395,location,MATCH(Source!K$7,Location!$A$1:$D$1,0),0)</f>
        <v>Clear</v>
      </c>
      <c r="L395" s="20" t="str">
        <f>VLOOKUP($C395,vehicle,MATCH(L394,Vehicle!A388:E388,0),0)</f>
        <v>Truck</v>
      </c>
      <c r="M395" s="20" t="str">
        <f>VLOOKUP($C395,vehicle,MATCH(M$7,Vehicle!$A$1:$E$1,0),0)</f>
        <v>Weather Conditions</v>
      </c>
      <c r="N395" s="20" t="str">
        <f>VLOOKUP($C395,vehicle,MATCH(N$7,Vehicle!$A$1:$E$1,0),0)</f>
        <v>Low</v>
      </c>
      <c r="O395" s="21">
        <f>VLOOKUP($C395,vehicle,MATCH(O$7,Vehicle!$A$1:$E$1,0),0)</f>
        <v>5</v>
      </c>
      <c r="P395" s="21">
        <f>VLOOKUP($C395,driver,MATCH(P$7,Driver!$A$1:$E$1,0),0)</f>
        <v>33</v>
      </c>
      <c r="Q395" s="21" t="str">
        <f>VLOOKUP($C395,driver,MATCH(Q$7,Driver!$A$1:$E$1,0),0)</f>
        <v>Expired</v>
      </c>
      <c r="R395" s="21">
        <f>VLOOKUP($C395,driver,MATCH(R$7,Driver!$A$1:$E$1,0),0)</f>
        <v>5</v>
      </c>
      <c r="S395" s="21" t="str">
        <f>VLOOKUP($C395,driver,MATCH(S$7,Driver!$A$1:$E$1,0),0)</f>
        <v>Severe</v>
      </c>
      <c r="T395" s="21">
        <f>VLOOKUP($C395,Effects,MATCH(T$7, Effects!$A$1:$E$1, 0),0)</f>
        <v>19</v>
      </c>
      <c r="U395" s="22" t="str">
        <f>VLOOKUP($C395,Effects,MATCH(U$7, Effects!$A$1:$E$1, 0),0)</f>
        <v>Yes</v>
      </c>
      <c r="V395" s="22" t="str">
        <f>VLOOKUP($C395,Effects,MATCH(V$7, Effects!$A$1:$E$1, 0),0)</f>
        <v>No</v>
      </c>
      <c r="W395" s="22" t="str">
        <f>VLOOKUP($C395,Effects,MATCH(W$7, Effects!$A$1:$E$1, 0),0)</f>
        <v>Arrest Made</v>
      </c>
    </row>
    <row r="396" spans="2:23" s="7" customFormat="1" ht="21" x14ac:dyDescent="0.4">
      <c r="B396" s="19">
        <v>389</v>
      </c>
      <c r="C396" s="19" t="s">
        <v>438</v>
      </c>
      <c r="D396" s="20">
        <f>VLOOKUP($C396, Date, MATCH(Source!D$7, Date!$A$1:$F$1, 0), FALSE)</f>
        <v>44773</v>
      </c>
      <c r="E396" s="40">
        <v>44773</v>
      </c>
      <c r="F396" s="22">
        <f>VLOOKUP($C396, Date, MATCH(Source!F$7, Date!$A$1:$F$1, 0), FALSE)</f>
        <v>16.9236111111111</v>
      </c>
      <c r="G396" s="19">
        <f>VLOOKUP(Table3[[#This Row],[Accident ID]],Date!$A$2:$I$2001,MATCH(Table3[[#Headers],[Hour]],Date!$A$1:$I$1,0),0)</f>
        <v>22</v>
      </c>
      <c r="H396" s="44" t="str">
        <f>IF(AND(Table3[[#This Row],[Hour]]&gt;=7, Table3[[#This Row],[Hour]]&lt;=10), "Peak", IF(AND(Table3[[#This Row],[Hour]]&gt;=16, Table3[[#This Row],[Hour]]&lt;=19), "Peak", "Off-Peak"))</f>
        <v>Off-Peak</v>
      </c>
      <c r="I396" s="19" t="str">
        <f>VLOOKUP($C396,location,MATCH(Source!I$7,Location!$A$1:$D$1,0),0)</f>
        <v>Delhi</v>
      </c>
      <c r="J396" s="19" t="str">
        <f>VLOOKUP($C396,location,MATCH(Source!J$7,Location!$A$1:$D$1,0),0)</f>
        <v>City Road</v>
      </c>
      <c r="K396" s="19" t="str">
        <f>VLOOKUP($C396,location,MATCH(Source!K$7,Location!$A$1:$D$1,0),0)</f>
        <v>Rainy</v>
      </c>
      <c r="L396" s="20" t="str">
        <f>VLOOKUP($C396,vehicle,MATCH(L395,Vehicle!A389:E389,0),0)</f>
        <v>Bicycle</v>
      </c>
      <c r="M396" s="20" t="str">
        <f>VLOOKUP($C396,vehicle,MATCH(M$7,Vehicle!$A$1:$E$1,0),0)</f>
        <v>Drunk Driving</v>
      </c>
      <c r="N396" s="20" t="str">
        <f>VLOOKUP($C396,vehicle,MATCH(N$7,Vehicle!$A$1:$E$1,0),0)</f>
        <v>High</v>
      </c>
      <c r="O396" s="21">
        <f>VLOOKUP($C396,vehicle,MATCH(O$7,Vehicle!$A$1:$E$1,0),0)</f>
        <v>5</v>
      </c>
      <c r="P396" s="21">
        <f>VLOOKUP($C396,driver,MATCH(P$7,Driver!$A$1:$E$1,0),0)</f>
        <v>59</v>
      </c>
      <c r="Q396" s="21" t="str">
        <f>VLOOKUP($C396,driver,MATCH(Q$7,Driver!$A$1:$E$1,0),0)</f>
        <v>Valid</v>
      </c>
      <c r="R396" s="21">
        <f>VLOOKUP($C396,driver,MATCH(R$7,Driver!$A$1:$E$1,0),0)</f>
        <v>2</v>
      </c>
      <c r="S396" s="21" t="str">
        <f>VLOOKUP($C396,driver,MATCH(S$7,Driver!$A$1:$E$1,0),0)</f>
        <v>Moderate</v>
      </c>
      <c r="T396" s="21">
        <f>VLOOKUP($C396,Effects,MATCH(T$7, Effects!$A$1:$E$1, 0),0)</f>
        <v>32</v>
      </c>
      <c r="U396" s="22" t="str">
        <f>VLOOKUP($C396,Effects,MATCH(U$7, Effects!$A$1:$E$1, 0),0)</f>
        <v>Yes</v>
      </c>
      <c r="V396" s="22" t="str">
        <f>VLOOKUP($C396,Effects,MATCH(V$7, Effects!$A$1:$E$1, 0),0)</f>
        <v>No</v>
      </c>
      <c r="W396" s="22" t="str">
        <f>VLOOKUP($C396,Effects,MATCH(W$7, Effects!$A$1:$E$1, 0),0)</f>
        <v>None</v>
      </c>
    </row>
    <row r="397" spans="2:23" s="7" customFormat="1" ht="21" x14ac:dyDescent="0.4">
      <c r="B397" s="19">
        <v>390</v>
      </c>
      <c r="C397" s="19" t="s">
        <v>439</v>
      </c>
      <c r="D397" s="20">
        <f>VLOOKUP($C397, Date, MATCH(Source!D$7, Date!$A$1:$F$1, 0), FALSE)</f>
        <v>44106</v>
      </c>
      <c r="E397" s="40">
        <v>44106</v>
      </c>
      <c r="F397" s="22">
        <f>VLOOKUP($C397, Date, MATCH(Source!F$7, Date!$A$1:$F$1, 0), FALSE)</f>
        <v>16.9652777777778</v>
      </c>
      <c r="G397" s="19">
        <f>VLOOKUP(Table3[[#This Row],[Accident ID]],Date!$A$2:$I$2001,MATCH(Table3[[#Headers],[Hour]],Date!$A$1:$I$1,0),0)</f>
        <v>23</v>
      </c>
      <c r="H397" s="44" t="str">
        <f>IF(AND(Table3[[#This Row],[Hour]]&gt;=7, Table3[[#This Row],[Hour]]&lt;=10), "Peak", IF(AND(Table3[[#This Row],[Hour]]&gt;=16, Table3[[#This Row],[Hour]]&lt;=19), "Peak", "Off-Peak"))</f>
        <v>Off-Peak</v>
      </c>
      <c r="I397" s="19" t="str">
        <f>VLOOKUP($C397,location,MATCH(Source!I$7,Location!$A$1:$D$1,0),0)</f>
        <v>Chennai</v>
      </c>
      <c r="J397" s="19" t="str">
        <f>VLOOKUP($C397,location,MATCH(Source!J$7,Location!$A$1:$D$1,0),0)</f>
        <v>Highway</v>
      </c>
      <c r="K397" s="19" t="str">
        <f>VLOOKUP($C397,location,MATCH(Source!K$7,Location!$A$1:$D$1,0),0)</f>
        <v>Windy</v>
      </c>
      <c r="L397" s="20" t="str">
        <f>VLOOKUP($C397,vehicle,MATCH(L396,Vehicle!A390:E390,0),0)</f>
        <v>Bike</v>
      </c>
      <c r="M397" s="20" t="str">
        <f>VLOOKUP($C397,vehicle,MATCH(M$7,Vehicle!$A$1:$E$1,0),0)</f>
        <v>Reckless Driving</v>
      </c>
      <c r="N397" s="20" t="str">
        <f>VLOOKUP($C397,vehicle,MATCH(N$7,Vehicle!$A$1:$E$1,0),0)</f>
        <v>Severe</v>
      </c>
      <c r="O397" s="21">
        <f>VLOOKUP($C397,vehicle,MATCH(O$7,Vehicle!$A$1:$E$1,0),0)</f>
        <v>2</v>
      </c>
      <c r="P397" s="21">
        <f>VLOOKUP($C397,driver,MATCH(P$7,Driver!$A$1:$E$1,0),0)</f>
        <v>33</v>
      </c>
      <c r="Q397" s="21" t="str">
        <f>VLOOKUP($C397,driver,MATCH(Q$7,Driver!$A$1:$E$1,0),0)</f>
        <v>Suspended</v>
      </c>
      <c r="R397" s="21">
        <f>VLOOKUP($C397,driver,MATCH(R$7,Driver!$A$1:$E$1,0),0)</f>
        <v>4</v>
      </c>
      <c r="S397" s="21" t="str">
        <f>VLOOKUP($C397,driver,MATCH(S$7,Driver!$A$1:$E$1,0),0)</f>
        <v>Moderate</v>
      </c>
      <c r="T397" s="21">
        <f>VLOOKUP($C397,Effects,MATCH(T$7, Effects!$A$1:$E$1, 0),0)</f>
        <v>47</v>
      </c>
      <c r="U397" s="22" t="str">
        <f>VLOOKUP($C397,Effects,MATCH(U$7, Effects!$A$1:$E$1, 0),0)</f>
        <v>No</v>
      </c>
      <c r="V397" s="22" t="str">
        <f>VLOOKUP($C397,Effects,MATCH(V$7, Effects!$A$1:$E$1, 0),0)</f>
        <v>Yes</v>
      </c>
      <c r="W397" s="22" t="str">
        <f>VLOOKUP($C397,Effects,MATCH(W$7, Effects!$A$1:$E$1, 0),0)</f>
        <v>License Suspended</v>
      </c>
    </row>
    <row r="398" spans="2:23" s="7" customFormat="1" ht="21" x14ac:dyDescent="0.4">
      <c r="B398" s="19">
        <v>391</v>
      </c>
      <c r="C398" s="19" t="s">
        <v>440</v>
      </c>
      <c r="D398" s="20">
        <f>VLOOKUP($C398, Date, MATCH(Source!D$7, Date!$A$1:$F$1, 0), FALSE)</f>
        <v>44399</v>
      </c>
      <c r="E398" s="40">
        <v>44399</v>
      </c>
      <c r="F398" s="22">
        <f>VLOOKUP($C398, Date, MATCH(Source!F$7, Date!$A$1:$F$1, 0), FALSE)</f>
        <v>17.0069444444444</v>
      </c>
      <c r="G398" s="19">
        <f>VLOOKUP(Table3[[#This Row],[Accident ID]],Date!$A$2:$I$2001,MATCH(Table3[[#Headers],[Hour]],Date!$A$1:$I$1,0),0)</f>
        <v>0</v>
      </c>
      <c r="H398" s="44" t="str">
        <f>IF(AND(Table3[[#This Row],[Hour]]&gt;=7, Table3[[#This Row],[Hour]]&lt;=10), "Peak", IF(AND(Table3[[#This Row],[Hour]]&gt;=16, Table3[[#This Row],[Hour]]&lt;=19), "Peak", "Off-Peak"))</f>
        <v>Off-Peak</v>
      </c>
      <c r="I398" s="19" t="str">
        <f>VLOOKUP($C398,location,MATCH(Source!I$7,Location!$A$1:$D$1,0),0)</f>
        <v>Delhi</v>
      </c>
      <c r="J398" s="19" t="str">
        <f>VLOOKUP($C398,location,MATCH(Source!J$7,Location!$A$1:$D$1,0),0)</f>
        <v>Highway</v>
      </c>
      <c r="K398" s="19" t="str">
        <f>VLOOKUP($C398,location,MATCH(Source!K$7,Location!$A$1:$D$1,0),0)</f>
        <v>Clear</v>
      </c>
      <c r="L398" s="20" t="str">
        <f>VLOOKUP($C398,vehicle,MATCH(L397,Vehicle!A391:E391,0),0)</f>
        <v>Truck</v>
      </c>
      <c r="M398" s="20" t="str">
        <f>VLOOKUP($C398,vehicle,MATCH(M$7,Vehicle!$A$1:$E$1,0),0)</f>
        <v>Drunk Driving</v>
      </c>
      <c r="N398" s="20" t="str">
        <f>VLOOKUP($C398,vehicle,MATCH(N$7,Vehicle!$A$1:$E$1,0),0)</f>
        <v>Severe</v>
      </c>
      <c r="O398" s="21">
        <f>VLOOKUP($C398,vehicle,MATCH(O$7,Vehicle!$A$1:$E$1,0),0)</f>
        <v>2</v>
      </c>
      <c r="P398" s="21">
        <f>VLOOKUP($C398,driver,MATCH(P$7,Driver!$A$1:$E$1,0),0)</f>
        <v>45</v>
      </c>
      <c r="Q398" s="21" t="str">
        <f>VLOOKUP($C398,driver,MATCH(Q$7,Driver!$A$1:$E$1,0),0)</f>
        <v>Valid</v>
      </c>
      <c r="R398" s="21">
        <f>VLOOKUP($C398,driver,MATCH(R$7,Driver!$A$1:$E$1,0),0)</f>
        <v>10</v>
      </c>
      <c r="S398" s="21" t="str">
        <f>VLOOKUP($C398,driver,MATCH(S$7,Driver!$A$1:$E$1,0),0)</f>
        <v>Moderate</v>
      </c>
      <c r="T398" s="21">
        <f>VLOOKUP($C398,Effects,MATCH(T$7, Effects!$A$1:$E$1, 0),0)</f>
        <v>31</v>
      </c>
      <c r="U398" s="22" t="str">
        <f>VLOOKUP($C398,Effects,MATCH(U$7, Effects!$A$1:$E$1, 0),0)</f>
        <v>Yes</v>
      </c>
      <c r="V398" s="22" t="str">
        <f>VLOOKUP($C398,Effects,MATCH(V$7, Effects!$A$1:$E$1, 0),0)</f>
        <v>No</v>
      </c>
      <c r="W398" s="22" t="str">
        <f>VLOOKUP($C398,Effects,MATCH(W$7, Effects!$A$1:$E$1, 0),0)</f>
        <v>License Suspended</v>
      </c>
    </row>
    <row r="399" spans="2:23" s="7" customFormat="1" ht="21" x14ac:dyDescent="0.4">
      <c r="B399" s="19">
        <v>392</v>
      </c>
      <c r="C399" s="19" t="s">
        <v>441</v>
      </c>
      <c r="D399" s="20">
        <f>VLOOKUP($C399, Date, MATCH(Source!D$7, Date!$A$1:$F$1, 0), FALSE)</f>
        <v>44377</v>
      </c>
      <c r="E399" s="40">
        <v>44377</v>
      </c>
      <c r="F399" s="22">
        <f>VLOOKUP($C399, Date, MATCH(Source!F$7, Date!$A$1:$F$1, 0), FALSE)</f>
        <v>17.0486111111111</v>
      </c>
      <c r="G399" s="19">
        <f>VLOOKUP(Table3[[#This Row],[Accident ID]],Date!$A$2:$I$2001,MATCH(Table3[[#Headers],[Hour]],Date!$A$1:$I$1,0),0)</f>
        <v>1</v>
      </c>
      <c r="H399" s="44" t="str">
        <f>IF(AND(Table3[[#This Row],[Hour]]&gt;=7, Table3[[#This Row],[Hour]]&lt;=10), "Peak", IF(AND(Table3[[#This Row],[Hour]]&gt;=16, Table3[[#This Row],[Hour]]&lt;=19), "Peak", "Off-Peak"))</f>
        <v>Off-Peak</v>
      </c>
      <c r="I399" s="19" t="str">
        <f>VLOOKUP($C399,location,MATCH(Source!I$7,Location!$A$1:$D$1,0),0)</f>
        <v>Kolkata</v>
      </c>
      <c r="J399" s="19" t="str">
        <f>VLOOKUP($C399,location,MATCH(Source!J$7,Location!$A$1:$D$1,0),0)</f>
        <v>Expressway</v>
      </c>
      <c r="K399" s="19" t="str">
        <f>VLOOKUP($C399,location,MATCH(Source!K$7,Location!$A$1:$D$1,0),0)</f>
        <v>Clear</v>
      </c>
      <c r="L399" s="20" t="str">
        <f>VLOOKUP($C399,vehicle,MATCH(L398,Vehicle!A392:E392,0),0)</f>
        <v>Bike</v>
      </c>
      <c r="M399" s="20" t="str">
        <f>VLOOKUP($C399,vehicle,MATCH(M$7,Vehicle!$A$1:$E$1,0),0)</f>
        <v>Weather Conditions</v>
      </c>
      <c r="N399" s="20" t="str">
        <f>VLOOKUP($C399,vehicle,MATCH(N$7,Vehicle!$A$1:$E$1,0),0)</f>
        <v>High</v>
      </c>
      <c r="O399" s="21">
        <f>VLOOKUP($C399,vehicle,MATCH(O$7,Vehicle!$A$1:$E$1,0),0)</f>
        <v>1</v>
      </c>
      <c r="P399" s="21">
        <f>VLOOKUP($C399,driver,MATCH(P$7,Driver!$A$1:$E$1,0),0)</f>
        <v>60</v>
      </c>
      <c r="Q399" s="21" t="str">
        <f>VLOOKUP($C399,driver,MATCH(Q$7,Driver!$A$1:$E$1,0),0)</f>
        <v>Suspended</v>
      </c>
      <c r="R399" s="21">
        <f>VLOOKUP($C399,driver,MATCH(R$7,Driver!$A$1:$E$1,0),0)</f>
        <v>1</v>
      </c>
      <c r="S399" s="21" t="str">
        <f>VLOOKUP($C399,driver,MATCH(S$7,Driver!$A$1:$E$1,0),0)</f>
        <v>Fatal</v>
      </c>
      <c r="T399" s="21">
        <f>VLOOKUP($C399,Effects,MATCH(T$7, Effects!$A$1:$E$1, 0),0)</f>
        <v>9</v>
      </c>
      <c r="U399" s="22" t="str">
        <f>VLOOKUP($C399,Effects,MATCH(U$7, Effects!$A$1:$E$1, 0),0)</f>
        <v>Yes</v>
      </c>
      <c r="V399" s="22" t="str">
        <f>VLOOKUP($C399,Effects,MATCH(V$7, Effects!$A$1:$E$1, 0),0)</f>
        <v>No</v>
      </c>
      <c r="W399" s="22" t="str">
        <f>VLOOKUP($C399,Effects,MATCH(W$7, Effects!$A$1:$E$1, 0),0)</f>
        <v>License Suspended</v>
      </c>
    </row>
    <row r="400" spans="2:23" s="7" customFormat="1" ht="21" x14ac:dyDescent="0.4">
      <c r="B400" s="19">
        <v>393</v>
      </c>
      <c r="C400" s="19" t="s">
        <v>442</v>
      </c>
      <c r="D400" s="20">
        <f>VLOOKUP($C400, Date, MATCH(Source!D$7, Date!$A$1:$F$1, 0), FALSE)</f>
        <v>45416</v>
      </c>
      <c r="E400" s="40">
        <v>45416</v>
      </c>
      <c r="F400" s="22">
        <f>VLOOKUP($C400, Date, MATCH(Source!F$7, Date!$A$1:$F$1, 0), FALSE)</f>
        <v>17.0902777777778</v>
      </c>
      <c r="G400" s="19">
        <f>VLOOKUP(Table3[[#This Row],[Accident ID]],Date!$A$2:$I$2001,MATCH(Table3[[#Headers],[Hour]],Date!$A$1:$I$1,0),0)</f>
        <v>2</v>
      </c>
      <c r="H400" s="44" t="str">
        <f>IF(AND(Table3[[#This Row],[Hour]]&gt;=7, Table3[[#This Row],[Hour]]&lt;=10), "Peak", IF(AND(Table3[[#This Row],[Hour]]&gt;=16, Table3[[#This Row],[Hour]]&lt;=19), "Peak", "Off-Peak"))</f>
        <v>Off-Peak</v>
      </c>
      <c r="I400" s="19" t="str">
        <f>VLOOKUP($C400,location,MATCH(Source!I$7,Location!$A$1:$D$1,0),0)</f>
        <v>Hyderabad</v>
      </c>
      <c r="J400" s="19" t="str">
        <f>VLOOKUP($C400,location,MATCH(Source!J$7,Location!$A$1:$D$1,0),0)</f>
        <v>Expressway</v>
      </c>
      <c r="K400" s="19" t="str">
        <f>VLOOKUP($C400,location,MATCH(Source!K$7,Location!$A$1:$D$1,0),0)</f>
        <v>Clear</v>
      </c>
      <c r="L400" s="20" t="str">
        <f>VLOOKUP($C400,vehicle,MATCH(L399,Vehicle!A393:E393,0),0)</f>
        <v>Bicycle</v>
      </c>
      <c r="M400" s="20" t="str">
        <f>VLOOKUP($C400,vehicle,MATCH(M$7,Vehicle!$A$1:$E$1,0),0)</f>
        <v>Signal Violation</v>
      </c>
      <c r="N400" s="20" t="str">
        <f>VLOOKUP($C400,vehicle,MATCH(N$7,Vehicle!$A$1:$E$1,0),0)</f>
        <v>High</v>
      </c>
      <c r="O400" s="21">
        <f>VLOOKUP($C400,vehicle,MATCH(O$7,Vehicle!$A$1:$E$1,0),0)</f>
        <v>1</v>
      </c>
      <c r="P400" s="21">
        <f>VLOOKUP($C400,driver,MATCH(P$7,Driver!$A$1:$E$1,0),0)</f>
        <v>27</v>
      </c>
      <c r="Q400" s="21" t="str">
        <f>VLOOKUP($C400,driver,MATCH(Q$7,Driver!$A$1:$E$1,0),0)</f>
        <v>Suspended</v>
      </c>
      <c r="R400" s="21">
        <f>VLOOKUP($C400,driver,MATCH(R$7,Driver!$A$1:$E$1,0),0)</f>
        <v>4</v>
      </c>
      <c r="S400" s="21" t="str">
        <f>VLOOKUP($C400,driver,MATCH(S$7,Driver!$A$1:$E$1,0),0)</f>
        <v>Moderate</v>
      </c>
      <c r="T400" s="21">
        <f>VLOOKUP($C400,Effects,MATCH(T$7, Effects!$A$1:$E$1, 0),0)</f>
        <v>26</v>
      </c>
      <c r="U400" s="22" t="str">
        <f>VLOOKUP($C400,Effects,MATCH(U$7, Effects!$A$1:$E$1, 0),0)</f>
        <v>Yes</v>
      </c>
      <c r="V400" s="22" t="str">
        <f>VLOOKUP($C400,Effects,MATCH(V$7, Effects!$A$1:$E$1, 0),0)</f>
        <v>No</v>
      </c>
      <c r="W400" s="22" t="str">
        <f>VLOOKUP($C400,Effects,MATCH(W$7, Effects!$A$1:$E$1, 0),0)</f>
        <v>None</v>
      </c>
    </row>
    <row r="401" spans="2:23" s="7" customFormat="1" ht="21" x14ac:dyDescent="0.4">
      <c r="B401" s="19">
        <v>394</v>
      </c>
      <c r="C401" s="19" t="s">
        <v>443</v>
      </c>
      <c r="D401" s="20">
        <f>VLOOKUP($C401, Date, MATCH(Source!D$7, Date!$A$1:$F$1, 0), FALSE)</f>
        <v>44598</v>
      </c>
      <c r="E401" s="40">
        <v>44598</v>
      </c>
      <c r="F401" s="22">
        <f>VLOOKUP($C401, Date, MATCH(Source!F$7, Date!$A$1:$F$1, 0), FALSE)</f>
        <v>17.1319444444444</v>
      </c>
      <c r="G401" s="19">
        <f>VLOOKUP(Table3[[#This Row],[Accident ID]],Date!$A$2:$I$2001,MATCH(Table3[[#Headers],[Hour]],Date!$A$1:$I$1,0),0)</f>
        <v>3</v>
      </c>
      <c r="H401" s="44" t="str">
        <f>IF(AND(Table3[[#This Row],[Hour]]&gt;=7, Table3[[#This Row],[Hour]]&lt;=10), "Peak", IF(AND(Table3[[#This Row],[Hour]]&gt;=16, Table3[[#This Row],[Hour]]&lt;=19), "Peak", "Off-Peak"))</f>
        <v>Off-Peak</v>
      </c>
      <c r="I401" s="19" t="str">
        <f>VLOOKUP($C401,location,MATCH(Source!I$7,Location!$A$1:$D$1,0),0)</f>
        <v>Hyderabad</v>
      </c>
      <c r="J401" s="19" t="str">
        <f>VLOOKUP($C401,location,MATCH(Source!J$7,Location!$A$1:$D$1,0),0)</f>
        <v>Residential Area</v>
      </c>
      <c r="K401" s="19" t="str">
        <f>VLOOKUP($C401,location,MATCH(Source!K$7,Location!$A$1:$D$1,0),0)</f>
        <v>Rainy</v>
      </c>
      <c r="L401" s="20" t="str">
        <f>VLOOKUP($C401,vehicle,MATCH(L400,Vehicle!A394:E394,0),0)</f>
        <v>Bicycle</v>
      </c>
      <c r="M401" s="20" t="str">
        <f>VLOOKUP($C401,vehicle,MATCH(M$7,Vehicle!$A$1:$E$1,0),0)</f>
        <v>Weather Conditions</v>
      </c>
      <c r="N401" s="20" t="str">
        <f>VLOOKUP($C401,vehicle,MATCH(N$7,Vehicle!$A$1:$E$1,0),0)</f>
        <v>High</v>
      </c>
      <c r="O401" s="21">
        <f>VLOOKUP($C401,vehicle,MATCH(O$7,Vehicle!$A$1:$E$1,0),0)</f>
        <v>1</v>
      </c>
      <c r="P401" s="21">
        <f>VLOOKUP($C401,driver,MATCH(P$7,Driver!$A$1:$E$1,0),0)</f>
        <v>31</v>
      </c>
      <c r="Q401" s="21" t="str">
        <f>VLOOKUP($C401,driver,MATCH(Q$7,Driver!$A$1:$E$1,0),0)</f>
        <v>Valid</v>
      </c>
      <c r="R401" s="21">
        <f>VLOOKUP($C401,driver,MATCH(R$7,Driver!$A$1:$E$1,0),0)</f>
        <v>1</v>
      </c>
      <c r="S401" s="21" t="str">
        <f>VLOOKUP($C401,driver,MATCH(S$7,Driver!$A$1:$E$1,0),0)</f>
        <v>Fatal</v>
      </c>
      <c r="T401" s="21">
        <f>VLOOKUP($C401,Effects,MATCH(T$7, Effects!$A$1:$E$1, 0),0)</f>
        <v>17</v>
      </c>
      <c r="U401" s="22" t="str">
        <f>VLOOKUP($C401,Effects,MATCH(U$7, Effects!$A$1:$E$1, 0),0)</f>
        <v>No</v>
      </c>
      <c r="V401" s="22" t="str">
        <f>VLOOKUP($C401,Effects,MATCH(V$7, Effects!$A$1:$E$1, 0),0)</f>
        <v>Yes</v>
      </c>
      <c r="W401" s="22" t="str">
        <f>VLOOKUP($C401,Effects,MATCH(W$7, Effects!$A$1:$E$1, 0),0)</f>
        <v>Arrest Made</v>
      </c>
    </row>
    <row r="402" spans="2:23" s="7" customFormat="1" ht="21" x14ac:dyDescent="0.4">
      <c r="B402" s="19">
        <v>395</v>
      </c>
      <c r="C402" s="23" t="s">
        <v>444</v>
      </c>
      <c r="D402" s="20">
        <f>VLOOKUP($C402, Date, MATCH(Source!D$7, Date!$A$1:$F$1, 0), FALSE)</f>
        <v>44427</v>
      </c>
      <c r="E402" s="40">
        <v>44427</v>
      </c>
      <c r="F402" s="22">
        <f>VLOOKUP($C402, Date, MATCH(Source!F$7, Date!$A$1:$F$1, 0), FALSE)</f>
        <v>17.1736111111111</v>
      </c>
      <c r="G402" s="19">
        <f>VLOOKUP(Table3[[#This Row],[Accident ID]],Date!$A$2:$I$2001,MATCH(Table3[[#Headers],[Hour]],Date!$A$1:$I$1,0),0)</f>
        <v>4</v>
      </c>
      <c r="H402" s="44" t="str">
        <f>IF(AND(Table3[[#This Row],[Hour]]&gt;=7, Table3[[#This Row],[Hour]]&lt;=10), "Peak", IF(AND(Table3[[#This Row],[Hour]]&gt;=16, Table3[[#This Row],[Hour]]&lt;=19), "Peak", "Off-Peak"))</f>
        <v>Off-Peak</v>
      </c>
      <c r="I402" s="19" t="str">
        <f>VLOOKUP($C402,location,MATCH(Source!I$7,Location!$A$1:$D$1,0),0)</f>
        <v>Hyderabad</v>
      </c>
      <c r="J402" s="19" t="str">
        <f>VLOOKUP($C402,location,MATCH(Source!J$7,Location!$A$1:$D$1,0),0)</f>
        <v>Highway</v>
      </c>
      <c r="K402" s="19" t="str">
        <f>VLOOKUP($C402,location,MATCH(Source!K$7,Location!$A$1:$D$1,0),0)</f>
        <v>Snowy</v>
      </c>
      <c r="L402" s="20" t="str">
        <f>VLOOKUP($C402,vehicle,MATCH(L401,Vehicle!A395:E395,0),0)</f>
        <v>Bus</v>
      </c>
      <c r="M402" s="20" t="str">
        <f>VLOOKUP($C402,vehicle,MATCH(M$7,Vehicle!$A$1:$E$1,0),0)</f>
        <v>Pedestrian Crossing</v>
      </c>
      <c r="N402" s="20" t="str">
        <f>VLOOKUP($C402,vehicle,MATCH(N$7,Vehicle!$A$1:$E$1,0),0)</f>
        <v>Medium</v>
      </c>
      <c r="O402" s="21">
        <f>VLOOKUP($C402,vehicle,MATCH(O$7,Vehicle!$A$1:$E$1,0),0)</f>
        <v>5</v>
      </c>
      <c r="P402" s="21">
        <f>VLOOKUP($C402,driver,MATCH(P$7,Driver!$A$1:$E$1,0),0)</f>
        <v>19</v>
      </c>
      <c r="Q402" s="21" t="str">
        <f>VLOOKUP($C402,driver,MATCH(Q$7,Driver!$A$1:$E$1,0),0)</f>
        <v>Expired</v>
      </c>
      <c r="R402" s="21">
        <f>VLOOKUP($C402,driver,MATCH(R$7,Driver!$A$1:$E$1,0),0)</f>
        <v>10</v>
      </c>
      <c r="S402" s="21" t="str">
        <f>VLOOKUP($C402,driver,MATCH(S$7,Driver!$A$1:$E$1,0),0)</f>
        <v>Fatal</v>
      </c>
      <c r="T402" s="21">
        <f>VLOOKUP($C402,Effects,MATCH(T$7, Effects!$A$1:$E$1, 0),0)</f>
        <v>57</v>
      </c>
      <c r="U402" s="22" t="str">
        <f>VLOOKUP($C402,Effects,MATCH(U$7, Effects!$A$1:$E$1, 0),0)</f>
        <v>Yes</v>
      </c>
      <c r="V402" s="22" t="str">
        <f>VLOOKUP($C402,Effects,MATCH(V$7, Effects!$A$1:$E$1, 0),0)</f>
        <v>Yes</v>
      </c>
      <c r="W402" s="22" t="str">
        <f>VLOOKUP($C402,Effects,MATCH(W$7, Effects!$A$1:$E$1, 0),0)</f>
        <v>License Suspended</v>
      </c>
    </row>
    <row r="403" spans="2:23" s="7" customFormat="1" ht="21" x14ac:dyDescent="0.4">
      <c r="B403" s="19">
        <v>396</v>
      </c>
      <c r="C403" s="19">
        <v>65855880</v>
      </c>
      <c r="D403" s="20">
        <f>VLOOKUP($C403, Date, MATCH(Source!D$7, Date!$A$1:$F$1, 0), FALSE)</f>
        <v>45470</v>
      </c>
      <c r="E403" s="40">
        <v>45470</v>
      </c>
      <c r="F403" s="22">
        <f>VLOOKUP($C403, Date, MATCH(Source!F$7, Date!$A$1:$F$1, 0), FALSE)</f>
        <v>17.2152777777778</v>
      </c>
      <c r="G403" s="19">
        <f>VLOOKUP(Table3[[#This Row],[Accident ID]],Date!$A$2:$I$2001,MATCH(Table3[[#Headers],[Hour]],Date!$A$1:$I$1,0),0)</f>
        <v>5</v>
      </c>
      <c r="H403" s="44" t="str">
        <f>IF(AND(Table3[[#This Row],[Hour]]&gt;=7, Table3[[#This Row],[Hour]]&lt;=10), "Peak", IF(AND(Table3[[#This Row],[Hour]]&gt;=16, Table3[[#This Row],[Hour]]&lt;=19), "Peak", "Off-Peak"))</f>
        <v>Off-Peak</v>
      </c>
      <c r="I403" s="19" t="str">
        <f>VLOOKUP($C403,location,MATCH(Source!I$7,Location!$A$1:$D$1,0),0)</f>
        <v>Mumbai</v>
      </c>
      <c r="J403" s="19" t="str">
        <f>VLOOKUP($C403,location,MATCH(Source!J$7,Location!$A$1:$D$1,0),0)</f>
        <v>City Road</v>
      </c>
      <c r="K403" s="19" t="str">
        <f>VLOOKUP($C403,location,MATCH(Source!K$7,Location!$A$1:$D$1,0),0)</f>
        <v>Rainy</v>
      </c>
      <c r="L403" s="20" t="str">
        <f>VLOOKUP($C403,vehicle,MATCH(L402,Vehicle!A396:E396,0),0)</f>
        <v>Truck</v>
      </c>
      <c r="M403" s="20" t="str">
        <f>VLOOKUP($C403,vehicle,MATCH(M$7,Vehicle!$A$1:$E$1,0),0)</f>
        <v>Pedestrian Crossing</v>
      </c>
      <c r="N403" s="20" t="str">
        <f>VLOOKUP($C403,vehicle,MATCH(N$7,Vehicle!$A$1:$E$1,0),0)</f>
        <v>Medium</v>
      </c>
      <c r="O403" s="21">
        <f>VLOOKUP($C403,vehicle,MATCH(O$7,Vehicle!$A$1:$E$1,0),0)</f>
        <v>1</v>
      </c>
      <c r="P403" s="21">
        <f>VLOOKUP($C403,driver,MATCH(P$7,Driver!$A$1:$E$1,0),0)</f>
        <v>27</v>
      </c>
      <c r="Q403" s="21" t="str">
        <f>VLOOKUP($C403,driver,MATCH(Q$7,Driver!$A$1:$E$1,0),0)</f>
        <v>Expired</v>
      </c>
      <c r="R403" s="21">
        <f>VLOOKUP($C403,driver,MATCH(R$7,Driver!$A$1:$E$1,0),0)</f>
        <v>8</v>
      </c>
      <c r="S403" s="21" t="str">
        <f>VLOOKUP($C403,driver,MATCH(S$7,Driver!$A$1:$E$1,0),0)</f>
        <v>Severe</v>
      </c>
      <c r="T403" s="21">
        <f>VLOOKUP($C403,Effects,MATCH(T$7, Effects!$A$1:$E$1, 0),0)</f>
        <v>48</v>
      </c>
      <c r="U403" s="22" t="str">
        <f>VLOOKUP($C403,Effects,MATCH(U$7, Effects!$A$1:$E$1, 0),0)</f>
        <v>No</v>
      </c>
      <c r="V403" s="22" t="str">
        <f>VLOOKUP($C403,Effects,MATCH(V$7, Effects!$A$1:$E$1, 0),0)</f>
        <v>No</v>
      </c>
      <c r="W403" s="22" t="str">
        <f>VLOOKUP($C403,Effects,MATCH(W$7, Effects!$A$1:$E$1, 0),0)</f>
        <v>Arrest Made</v>
      </c>
    </row>
    <row r="404" spans="2:23" s="7" customFormat="1" ht="21" x14ac:dyDescent="0.4">
      <c r="B404" s="19">
        <v>397</v>
      </c>
      <c r="C404" s="19" t="s">
        <v>445</v>
      </c>
      <c r="D404" s="20">
        <f>VLOOKUP($C404, Date, MATCH(Source!D$7, Date!$A$1:$F$1, 0), FALSE)</f>
        <v>45419</v>
      </c>
      <c r="E404" s="40">
        <v>45419</v>
      </c>
      <c r="F404" s="22">
        <f>VLOOKUP($C404, Date, MATCH(Source!F$7, Date!$A$1:$F$1, 0), FALSE)</f>
        <v>17.2569444444444</v>
      </c>
      <c r="G404" s="19">
        <f>VLOOKUP(Table3[[#This Row],[Accident ID]],Date!$A$2:$I$2001,MATCH(Table3[[#Headers],[Hour]],Date!$A$1:$I$1,0),0)</f>
        <v>6</v>
      </c>
      <c r="H404" s="44" t="str">
        <f>IF(AND(Table3[[#This Row],[Hour]]&gt;=7, Table3[[#This Row],[Hour]]&lt;=10), "Peak", IF(AND(Table3[[#This Row],[Hour]]&gt;=16, Table3[[#This Row],[Hour]]&lt;=19), "Peak", "Off-Peak"))</f>
        <v>Off-Peak</v>
      </c>
      <c r="I404" s="19" t="str">
        <f>VLOOKUP($C404,location,MATCH(Source!I$7,Location!$A$1:$D$1,0),0)</f>
        <v>Bangalore</v>
      </c>
      <c r="J404" s="19" t="str">
        <f>VLOOKUP($C404,location,MATCH(Source!J$7,Location!$A$1:$D$1,0),0)</f>
        <v>Rural Road</v>
      </c>
      <c r="K404" s="19" t="str">
        <f>VLOOKUP($C404,location,MATCH(Source!K$7,Location!$A$1:$D$1,0),0)</f>
        <v>Snowy</v>
      </c>
      <c r="L404" s="20" t="str">
        <f>VLOOKUP($C404,vehicle,MATCH(L403,Vehicle!A397:E397,0),0)</f>
        <v>Car</v>
      </c>
      <c r="M404" s="20" t="str">
        <f>VLOOKUP($C404,vehicle,MATCH(M$7,Vehicle!$A$1:$E$1,0),0)</f>
        <v>Over Speeding</v>
      </c>
      <c r="N404" s="20" t="str">
        <f>VLOOKUP($C404,vehicle,MATCH(N$7,Vehicle!$A$1:$E$1,0),0)</f>
        <v>High</v>
      </c>
      <c r="O404" s="21">
        <f>VLOOKUP($C404,vehicle,MATCH(O$7,Vehicle!$A$1:$E$1,0),0)</f>
        <v>4</v>
      </c>
      <c r="P404" s="21">
        <f>VLOOKUP($C404,driver,MATCH(P$7,Driver!$A$1:$E$1,0),0)</f>
        <v>25</v>
      </c>
      <c r="Q404" s="21" t="str">
        <f>VLOOKUP($C404,driver,MATCH(Q$7,Driver!$A$1:$E$1,0),0)</f>
        <v>Expired</v>
      </c>
      <c r="R404" s="21">
        <f>VLOOKUP($C404,driver,MATCH(R$7,Driver!$A$1:$E$1,0),0)</f>
        <v>9</v>
      </c>
      <c r="S404" s="21" t="str">
        <f>VLOOKUP($C404,driver,MATCH(S$7,Driver!$A$1:$E$1,0),0)</f>
        <v>Fatal</v>
      </c>
      <c r="T404" s="21">
        <f>VLOOKUP($C404,Effects,MATCH(T$7, Effects!$A$1:$E$1, 0),0)</f>
        <v>38</v>
      </c>
      <c r="U404" s="22" t="str">
        <f>VLOOKUP($C404,Effects,MATCH(U$7, Effects!$A$1:$E$1, 0),0)</f>
        <v>Yes</v>
      </c>
      <c r="V404" s="22" t="str">
        <f>VLOOKUP($C404,Effects,MATCH(V$7, Effects!$A$1:$E$1, 0),0)</f>
        <v>No</v>
      </c>
      <c r="W404" s="22" t="str">
        <f>VLOOKUP($C404,Effects,MATCH(W$7, Effects!$A$1:$E$1, 0),0)</f>
        <v>License Suspended</v>
      </c>
    </row>
    <row r="405" spans="2:23" s="7" customFormat="1" ht="21" x14ac:dyDescent="0.4">
      <c r="B405" s="19">
        <v>398</v>
      </c>
      <c r="C405" s="19" t="s">
        <v>446</v>
      </c>
      <c r="D405" s="20">
        <f>VLOOKUP($C405, Date, MATCH(Source!D$7, Date!$A$1:$F$1, 0), FALSE)</f>
        <v>44370</v>
      </c>
      <c r="E405" s="40">
        <v>44370</v>
      </c>
      <c r="F405" s="22">
        <f>VLOOKUP($C405, Date, MATCH(Source!F$7, Date!$A$1:$F$1, 0), FALSE)</f>
        <v>17.2986111111111</v>
      </c>
      <c r="G405" s="19">
        <f>VLOOKUP(Table3[[#This Row],[Accident ID]],Date!$A$2:$I$2001,MATCH(Table3[[#Headers],[Hour]],Date!$A$1:$I$1,0),0)</f>
        <v>7</v>
      </c>
      <c r="H405" s="44" t="str">
        <f>IF(AND(Table3[[#This Row],[Hour]]&gt;=7, Table3[[#This Row],[Hour]]&lt;=10), "Peak", IF(AND(Table3[[#This Row],[Hour]]&gt;=16, Table3[[#This Row],[Hour]]&lt;=19), "Peak", "Off-Peak"))</f>
        <v>Peak</v>
      </c>
      <c r="I405" s="19" t="str">
        <f>VLOOKUP($C405,location,MATCH(Source!I$7,Location!$A$1:$D$1,0),0)</f>
        <v>Delhi</v>
      </c>
      <c r="J405" s="19" t="str">
        <f>VLOOKUP($C405,location,MATCH(Source!J$7,Location!$A$1:$D$1,0),0)</f>
        <v>Highway</v>
      </c>
      <c r="K405" s="19" t="str">
        <f>VLOOKUP($C405,location,MATCH(Source!K$7,Location!$A$1:$D$1,0),0)</f>
        <v>Snowy</v>
      </c>
      <c r="L405" s="20" t="str">
        <f>VLOOKUP($C405,vehicle,MATCH(L404,Vehicle!A398:E398,0),0)</f>
        <v>Bicycle</v>
      </c>
      <c r="M405" s="20" t="str">
        <f>VLOOKUP($C405,vehicle,MATCH(M$7,Vehicle!$A$1:$E$1,0),0)</f>
        <v>Drunk Driving</v>
      </c>
      <c r="N405" s="20" t="str">
        <f>VLOOKUP($C405,vehicle,MATCH(N$7,Vehicle!$A$1:$E$1,0),0)</f>
        <v>Severe</v>
      </c>
      <c r="O405" s="21">
        <f>VLOOKUP($C405,vehicle,MATCH(O$7,Vehicle!$A$1:$E$1,0),0)</f>
        <v>2</v>
      </c>
      <c r="P405" s="21">
        <f>VLOOKUP($C405,driver,MATCH(P$7,Driver!$A$1:$E$1,0),0)</f>
        <v>47</v>
      </c>
      <c r="Q405" s="21" t="str">
        <f>VLOOKUP($C405,driver,MATCH(Q$7,Driver!$A$1:$E$1,0),0)</f>
        <v>Valid</v>
      </c>
      <c r="R405" s="21">
        <f>VLOOKUP($C405,driver,MATCH(R$7,Driver!$A$1:$E$1,0),0)</f>
        <v>7</v>
      </c>
      <c r="S405" s="21" t="str">
        <f>VLOOKUP($C405,driver,MATCH(S$7,Driver!$A$1:$E$1,0),0)</f>
        <v>Fatal</v>
      </c>
      <c r="T405" s="21">
        <f>VLOOKUP($C405,Effects,MATCH(T$7, Effects!$A$1:$E$1, 0),0)</f>
        <v>6</v>
      </c>
      <c r="U405" s="22" t="str">
        <f>VLOOKUP($C405,Effects,MATCH(U$7, Effects!$A$1:$E$1, 0),0)</f>
        <v>Yes</v>
      </c>
      <c r="V405" s="22" t="str">
        <f>VLOOKUP($C405,Effects,MATCH(V$7, Effects!$A$1:$E$1, 0),0)</f>
        <v>No</v>
      </c>
      <c r="W405" s="22" t="str">
        <f>VLOOKUP($C405,Effects,MATCH(W$7, Effects!$A$1:$E$1, 0),0)</f>
        <v>License Suspended</v>
      </c>
    </row>
    <row r="406" spans="2:23" s="7" customFormat="1" ht="21" x14ac:dyDescent="0.4">
      <c r="B406" s="19">
        <v>399</v>
      </c>
      <c r="C406" s="19" t="s">
        <v>447</v>
      </c>
      <c r="D406" s="20">
        <f>VLOOKUP($C406, Date, MATCH(Source!D$7, Date!$A$1:$F$1, 0), FALSE)</f>
        <v>44196</v>
      </c>
      <c r="E406" s="40">
        <v>44196</v>
      </c>
      <c r="F406" s="22">
        <f>VLOOKUP($C406, Date, MATCH(Source!F$7, Date!$A$1:$F$1, 0), FALSE)</f>
        <v>17.3402777777778</v>
      </c>
      <c r="G406" s="19">
        <f>VLOOKUP(Table3[[#This Row],[Accident ID]],Date!$A$2:$I$2001,MATCH(Table3[[#Headers],[Hour]],Date!$A$1:$I$1,0),0)</f>
        <v>8</v>
      </c>
      <c r="H406" s="44" t="str">
        <f>IF(AND(Table3[[#This Row],[Hour]]&gt;=7, Table3[[#This Row],[Hour]]&lt;=10), "Peak", IF(AND(Table3[[#This Row],[Hour]]&gt;=16, Table3[[#This Row],[Hour]]&lt;=19), "Peak", "Off-Peak"))</f>
        <v>Peak</v>
      </c>
      <c r="I406" s="19" t="str">
        <f>VLOOKUP($C406,location,MATCH(Source!I$7,Location!$A$1:$D$1,0),0)</f>
        <v>Bangalore</v>
      </c>
      <c r="J406" s="19" t="str">
        <f>VLOOKUP($C406,location,MATCH(Source!J$7,Location!$A$1:$D$1,0),0)</f>
        <v>Highway</v>
      </c>
      <c r="K406" s="19" t="str">
        <f>VLOOKUP($C406,location,MATCH(Source!K$7,Location!$A$1:$D$1,0),0)</f>
        <v>Foggy</v>
      </c>
      <c r="L406" s="20" t="str">
        <f>VLOOKUP($C406,vehicle,MATCH(L405,Vehicle!A399:E399,0),0)</f>
        <v>Pedestrian</v>
      </c>
      <c r="M406" s="20" t="str">
        <f>VLOOKUP($C406,vehicle,MATCH(M$7,Vehicle!$A$1:$E$1,0),0)</f>
        <v>Reckless Driving</v>
      </c>
      <c r="N406" s="20" t="str">
        <f>VLOOKUP($C406,vehicle,MATCH(N$7,Vehicle!$A$1:$E$1,0),0)</f>
        <v>High</v>
      </c>
      <c r="O406" s="21">
        <f>VLOOKUP($C406,vehicle,MATCH(O$7,Vehicle!$A$1:$E$1,0),0)</f>
        <v>3</v>
      </c>
      <c r="P406" s="21">
        <f>VLOOKUP($C406,driver,MATCH(P$7,Driver!$A$1:$E$1,0),0)</f>
        <v>67</v>
      </c>
      <c r="Q406" s="21" t="str">
        <f>VLOOKUP($C406,driver,MATCH(Q$7,Driver!$A$1:$E$1,0),0)</f>
        <v>Expired</v>
      </c>
      <c r="R406" s="21">
        <f>VLOOKUP($C406,driver,MATCH(R$7,Driver!$A$1:$E$1,0),0)</f>
        <v>4</v>
      </c>
      <c r="S406" s="21" t="str">
        <f>VLOOKUP($C406,driver,MATCH(S$7,Driver!$A$1:$E$1,0),0)</f>
        <v>Fatal</v>
      </c>
      <c r="T406" s="21">
        <f>VLOOKUP($C406,Effects,MATCH(T$7, Effects!$A$1:$E$1, 0),0)</f>
        <v>11</v>
      </c>
      <c r="U406" s="22" t="str">
        <f>VLOOKUP($C406,Effects,MATCH(U$7, Effects!$A$1:$E$1, 0),0)</f>
        <v>Yes</v>
      </c>
      <c r="V406" s="22" t="str">
        <f>VLOOKUP($C406,Effects,MATCH(V$7, Effects!$A$1:$E$1, 0),0)</f>
        <v>No</v>
      </c>
      <c r="W406" s="22" t="str">
        <f>VLOOKUP($C406,Effects,MATCH(W$7, Effects!$A$1:$E$1, 0),0)</f>
        <v>Fine Issued</v>
      </c>
    </row>
    <row r="407" spans="2:23" s="7" customFormat="1" ht="21" x14ac:dyDescent="0.4">
      <c r="B407" s="19">
        <v>400</v>
      </c>
      <c r="C407" s="19" t="s">
        <v>448</v>
      </c>
      <c r="D407" s="20">
        <f>VLOOKUP($C407, Date, MATCH(Source!D$7, Date!$A$1:$F$1, 0), FALSE)</f>
        <v>45169</v>
      </c>
      <c r="E407" s="40">
        <v>45169</v>
      </c>
      <c r="F407" s="22">
        <f>VLOOKUP($C407, Date, MATCH(Source!F$7, Date!$A$1:$F$1, 0), FALSE)</f>
        <v>17.3819444444444</v>
      </c>
      <c r="G407" s="19">
        <f>VLOOKUP(Table3[[#This Row],[Accident ID]],Date!$A$2:$I$2001,MATCH(Table3[[#Headers],[Hour]],Date!$A$1:$I$1,0),0)</f>
        <v>9</v>
      </c>
      <c r="H407" s="44" t="str">
        <f>IF(AND(Table3[[#This Row],[Hour]]&gt;=7, Table3[[#This Row],[Hour]]&lt;=10), "Peak", IF(AND(Table3[[#This Row],[Hour]]&gt;=16, Table3[[#This Row],[Hour]]&lt;=19), "Peak", "Off-Peak"))</f>
        <v>Peak</v>
      </c>
      <c r="I407" s="19" t="str">
        <f>VLOOKUP($C407,location,MATCH(Source!I$7,Location!$A$1:$D$1,0),0)</f>
        <v>Mumbai</v>
      </c>
      <c r="J407" s="19" t="str">
        <f>VLOOKUP($C407,location,MATCH(Source!J$7,Location!$A$1:$D$1,0),0)</f>
        <v>Rural Road</v>
      </c>
      <c r="K407" s="19" t="str">
        <f>VLOOKUP($C407,location,MATCH(Source!K$7,Location!$A$1:$D$1,0),0)</f>
        <v>Rainy</v>
      </c>
      <c r="L407" s="20" t="str">
        <f>VLOOKUP($C407,vehicle,MATCH(L406,Vehicle!A400:E400,0),0)</f>
        <v>Truck</v>
      </c>
      <c r="M407" s="20" t="str">
        <f>VLOOKUP($C407,vehicle,MATCH(M$7,Vehicle!$A$1:$E$1,0),0)</f>
        <v>Reckless Driving</v>
      </c>
      <c r="N407" s="20" t="str">
        <f>VLOOKUP($C407,vehicle,MATCH(N$7,Vehicle!$A$1:$E$1,0),0)</f>
        <v>Low</v>
      </c>
      <c r="O407" s="21">
        <f>VLOOKUP($C407,vehicle,MATCH(O$7,Vehicle!$A$1:$E$1,0),0)</f>
        <v>1</v>
      </c>
      <c r="P407" s="21">
        <f>VLOOKUP($C407,driver,MATCH(P$7,Driver!$A$1:$E$1,0),0)</f>
        <v>67</v>
      </c>
      <c r="Q407" s="21" t="str">
        <f>VLOOKUP($C407,driver,MATCH(Q$7,Driver!$A$1:$E$1,0),0)</f>
        <v>Suspended</v>
      </c>
      <c r="R407" s="21">
        <f>VLOOKUP($C407,driver,MATCH(R$7,Driver!$A$1:$E$1,0),0)</f>
        <v>5</v>
      </c>
      <c r="S407" s="21" t="str">
        <f>VLOOKUP($C407,driver,MATCH(S$7,Driver!$A$1:$E$1,0),0)</f>
        <v>Fatal</v>
      </c>
      <c r="T407" s="21">
        <f>VLOOKUP($C407,Effects,MATCH(T$7, Effects!$A$1:$E$1, 0),0)</f>
        <v>18</v>
      </c>
      <c r="U407" s="22" t="str">
        <f>VLOOKUP($C407,Effects,MATCH(U$7, Effects!$A$1:$E$1, 0),0)</f>
        <v>Yes</v>
      </c>
      <c r="V407" s="22" t="str">
        <f>VLOOKUP($C407,Effects,MATCH(V$7, Effects!$A$1:$E$1, 0),0)</f>
        <v>No</v>
      </c>
      <c r="W407" s="22" t="str">
        <f>VLOOKUP($C407,Effects,MATCH(W$7, Effects!$A$1:$E$1, 0),0)</f>
        <v>Arrest Made</v>
      </c>
    </row>
    <row r="408" spans="2:23" s="7" customFormat="1" ht="21" x14ac:dyDescent="0.4">
      <c r="B408" s="19">
        <v>401</v>
      </c>
      <c r="C408" s="19" t="s">
        <v>449</v>
      </c>
      <c r="D408" s="20">
        <f>VLOOKUP($C408, Date, MATCH(Source!D$7, Date!$A$1:$F$1, 0), FALSE)</f>
        <v>43884</v>
      </c>
      <c r="E408" s="40">
        <v>43884</v>
      </c>
      <c r="F408" s="22">
        <f>VLOOKUP($C408, Date, MATCH(Source!F$7, Date!$A$1:$F$1, 0), FALSE)</f>
        <v>17.4236111111111</v>
      </c>
      <c r="G408" s="19">
        <f>VLOOKUP(Table3[[#This Row],[Accident ID]],Date!$A$2:$I$2001,MATCH(Table3[[#Headers],[Hour]],Date!$A$1:$I$1,0),0)</f>
        <v>10</v>
      </c>
      <c r="H408" s="44" t="str">
        <f>IF(AND(Table3[[#This Row],[Hour]]&gt;=7, Table3[[#This Row],[Hour]]&lt;=10), "Peak", IF(AND(Table3[[#This Row],[Hour]]&gt;=16, Table3[[#This Row],[Hour]]&lt;=19), "Peak", "Off-Peak"))</f>
        <v>Peak</v>
      </c>
      <c r="I408" s="19" t="str">
        <f>VLOOKUP($C408,location,MATCH(Source!I$7,Location!$A$1:$D$1,0),0)</f>
        <v>Hyderabad</v>
      </c>
      <c r="J408" s="19" t="str">
        <f>VLOOKUP($C408,location,MATCH(Source!J$7,Location!$A$1:$D$1,0),0)</f>
        <v>Expressway</v>
      </c>
      <c r="K408" s="19" t="str">
        <f>VLOOKUP($C408,location,MATCH(Source!K$7,Location!$A$1:$D$1,0),0)</f>
        <v>Rainy</v>
      </c>
      <c r="L408" s="20" t="str">
        <f>VLOOKUP($C408,vehicle,MATCH(L407,Vehicle!A401:E401,0),0)</f>
        <v>Truck</v>
      </c>
      <c r="M408" s="20" t="str">
        <f>VLOOKUP($C408,vehicle,MATCH(M$7,Vehicle!$A$1:$E$1,0),0)</f>
        <v>Brake Failure</v>
      </c>
      <c r="N408" s="20" t="str">
        <f>VLOOKUP($C408,vehicle,MATCH(N$7,Vehicle!$A$1:$E$1,0),0)</f>
        <v>Low</v>
      </c>
      <c r="O408" s="21">
        <f>VLOOKUP($C408,vehicle,MATCH(O$7,Vehicle!$A$1:$E$1,0),0)</f>
        <v>5</v>
      </c>
      <c r="P408" s="21">
        <f>VLOOKUP($C408,driver,MATCH(P$7,Driver!$A$1:$E$1,0),0)</f>
        <v>26</v>
      </c>
      <c r="Q408" s="21" t="str">
        <f>VLOOKUP($C408,driver,MATCH(Q$7,Driver!$A$1:$E$1,0),0)</f>
        <v>Suspended</v>
      </c>
      <c r="R408" s="21">
        <f>VLOOKUP($C408,driver,MATCH(R$7,Driver!$A$1:$E$1,0),0)</f>
        <v>9</v>
      </c>
      <c r="S408" s="21" t="str">
        <f>VLOOKUP($C408,driver,MATCH(S$7,Driver!$A$1:$E$1,0),0)</f>
        <v>Fatal</v>
      </c>
      <c r="T408" s="21">
        <f>VLOOKUP($C408,Effects,MATCH(T$7, Effects!$A$1:$E$1, 0),0)</f>
        <v>35</v>
      </c>
      <c r="U408" s="22" t="str">
        <f>VLOOKUP($C408,Effects,MATCH(U$7, Effects!$A$1:$E$1, 0),0)</f>
        <v>Yes</v>
      </c>
      <c r="V408" s="22" t="str">
        <f>VLOOKUP($C408,Effects,MATCH(V$7, Effects!$A$1:$E$1, 0),0)</f>
        <v>Yes</v>
      </c>
      <c r="W408" s="22" t="str">
        <f>VLOOKUP($C408,Effects,MATCH(W$7, Effects!$A$1:$E$1, 0),0)</f>
        <v>Arrest Made</v>
      </c>
    </row>
    <row r="409" spans="2:23" s="7" customFormat="1" ht="21" x14ac:dyDescent="0.4">
      <c r="B409" s="19">
        <v>402</v>
      </c>
      <c r="C409" s="19" t="s">
        <v>450</v>
      </c>
      <c r="D409" s="20">
        <f>VLOOKUP($C409, Date, MATCH(Source!D$7, Date!$A$1:$F$1, 0), FALSE)</f>
        <v>44039</v>
      </c>
      <c r="E409" s="40">
        <v>44039</v>
      </c>
      <c r="F409" s="22">
        <f>VLOOKUP($C409, Date, MATCH(Source!F$7, Date!$A$1:$F$1, 0), FALSE)</f>
        <v>17.4652777777778</v>
      </c>
      <c r="G409" s="19">
        <f>VLOOKUP(Table3[[#This Row],[Accident ID]],Date!$A$2:$I$2001,MATCH(Table3[[#Headers],[Hour]],Date!$A$1:$I$1,0),0)</f>
        <v>11</v>
      </c>
      <c r="H409" s="44" t="str">
        <f>IF(AND(Table3[[#This Row],[Hour]]&gt;=7, Table3[[#This Row],[Hour]]&lt;=10), "Peak", IF(AND(Table3[[#This Row],[Hour]]&gt;=16, Table3[[#This Row],[Hour]]&lt;=19), "Peak", "Off-Peak"))</f>
        <v>Off-Peak</v>
      </c>
      <c r="I409" s="19" t="str">
        <f>VLOOKUP($C409,location,MATCH(Source!I$7,Location!$A$1:$D$1,0),0)</f>
        <v>Mumbai</v>
      </c>
      <c r="J409" s="19" t="str">
        <f>VLOOKUP($C409,location,MATCH(Source!J$7,Location!$A$1:$D$1,0),0)</f>
        <v>Rural Road</v>
      </c>
      <c r="K409" s="19" t="str">
        <f>VLOOKUP($C409,location,MATCH(Source!K$7,Location!$A$1:$D$1,0),0)</f>
        <v>Rainy</v>
      </c>
      <c r="L409" s="20" t="str">
        <f>VLOOKUP($C409,vehicle,MATCH(L408,Vehicle!A402:E402,0),0)</f>
        <v>Car</v>
      </c>
      <c r="M409" s="20" t="str">
        <f>VLOOKUP($C409,vehicle,MATCH(M$7,Vehicle!$A$1:$E$1,0),0)</f>
        <v>Pedestrian Crossing</v>
      </c>
      <c r="N409" s="20" t="str">
        <f>VLOOKUP($C409,vehicle,MATCH(N$7,Vehicle!$A$1:$E$1,0),0)</f>
        <v>Low</v>
      </c>
      <c r="O409" s="21">
        <f>VLOOKUP($C409,vehicle,MATCH(O$7,Vehicle!$A$1:$E$1,0),0)</f>
        <v>5</v>
      </c>
      <c r="P409" s="21">
        <f>VLOOKUP($C409,driver,MATCH(P$7,Driver!$A$1:$E$1,0),0)</f>
        <v>37</v>
      </c>
      <c r="Q409" s="21" t="str">
        <f>VLOOKUP($C409,driver,MATCH(Q$7,Driver!$A$1:$E$1,0),0)</f>
        <v>Valid</v>
      </c>
      <c r="R409" s="21">
        <f>VLOOKUP($C409,driver,MATCH(R$7,Driver!$A$1:$E$1,0),0)</f>
        <v>9</v>
      </c>
      <c r="S409" s="21" t="str">
        <f>VLOOKUP($C409,driver,MATCH(S$7,Driver!$A$1:$E$1,0),0)</f>
        <v>Moderate</v>
      </c>
      <c r="T409" s="21">
        <f>VLOOKUP($C409,Effects,MATCH(T$7, Effects!$A$1:$E$1, 0),0)</f>
        <v>53</v>
      </c>
      <c r="U409" s="22" t="str">
        <f>VLOOKUP($C409,Effects,MATCH(U$7, Effects!$A$1:$E$1, 0),0)</f>
        <v>No</v>
      </c>
      <c r="V409" s="22" t="str">
        <f>VLOOKUP($C409,Effects,MATCH(V$7, Effects!$A$1:$E$1, 0),0)</f>
        <v>Yes</v>
      </c>
      <c r="W409" s="22" t="str">
        <f>VLOOKUP($C409,Effects,MATCH(W$7, Effects!$A$1:$E$1, 0),0)</f>
        <v>Fine Issued</v>
      </c>
    </row>
    <row r="410" spans="2:23" s="7" customFormat="1" ht="21" x14ac:dyDescent="0.4">
      <c r="B410" s="19">
        <v>403</v>
      </c>
      <c r="C410" s="19" t="s">
        <v>451</v>
      </c>
      <c r="D410" s="20">
        <f>VLOOKUP($C410, Date, MATCH(Source!D$7, Date!$A$1:$F$1, 0), FALSE)</f>
        <v>44630</v>
      </c>
      <c r="E410" s="40">
        <v>44630</v>
      </c>
      <c r="F410" s="22">
        <f>VLOOKUP($C410, Date, MATCH(Source!F$7, Date!$A$1:$F$1, 0), FALSE)</f>
        <v>17.5069444444444</v>
      </c>
      <c r="G410" s="19">
        <f>VLOOKUP(Table3[[#This Row],[Accident ID]],Date!$A$2:$I$2001,MATCH(Table3[[#Headers],[Hour]],Date!$A$1:$I$1,0),0)</f>
        <v>12</v>
      </c>
      <c r="H410" s="44" t="str">
        <f>IF(AND(Table3[[#This Row],[Hour]]&gt;=7, Table3[[#This Row],[Hour]]&lt;=10), "Peak", IF(AND(Table3[[#This Row],[Hour]]&gt;=16, Table3[[#This Row],[Hour]]&lt;=19), "Peak", "Off-Peak"))</f>
        <v>Off-Peak</v>
      </c>
      <c r="I410" s="19" t="str">
        <f>VLOOKUP($C410,location,MATCH(Source!I$7,Location!$A$1:$D$1,0),0)</f>
        <v>Hyderabad</v>
      </c>
      <c r="J410" s="19" t="str">
        <f>VLOOKUP($C410,location,MATCH(Source!J$7,Location!$A$1:$D$1,0),0)</f>
        <v>City Road</v>
      </c>
      <c r="K410" s="19" t="str">
        <f>VLOOKUP($C410,location,MATCH(Source!K$7,Location!$A$1:$D$1,0),0)</f>
        <v>Clear</v>
      </c>
      <c r="L410" s="20" t="str">
        <f>VLOOKUP($C410,vehicle,MATCH(L409,Vehicle!A403:E403,0),0)</f>
        <v>Car</v>
      </c>
      <c r="M410" s="20" t="str">
        <f>VLOOKUP($C410,vehicle,MATCH(M$7,Vehicle!$A$1:$E$1,0),0)</f>
        <v>Reckless Driving</v>
      </c>
      <c r="N410" s="20" t="str">
        <f>VLOOKUP($C410,vehicle,MATCH(N$7,Vehicle!$A$1:$E$1,0),0)</f>
        <v>Severe</v>
      </c>
      <c r="O410" s="21">
        <f>VLOOKUP($C410,vehicle,MATCH(O$7,Vehicle!$A$1:$E$1,0),0)</f>
        <v>2</v>
      </c>
      <c r="P410" s="21">
        <f>VLOOKUP($C410,driver,MATCH(P$7,Driver!$A$1:$E$1,0),0)</f>
        <v>75</v>
      </c>
      <c r="Q410" s="21" t="str">
        <f>VLOOKUP($C410,driver,MATCH(Q$7,Driver!$A$1:$E$1,0),0)</f>
        <v>Valid</v>
      </c>
      <c r="R410" s="21">
        <f>VLOOKUP($C410,driver,MATCH(R$7,Driver!$A$1:$E$1,0),0)</f>
        <v>4</v>
      </c>
      <c r="S410" s="21" t="str">
        <f>VLOOKUP($C410,driver,MATCH(S$7,Driver!$A$1:$E$1,0),0)</f>
        <v>Moderate</v>
      </c>
      <c r="T410" s="21">
        <f>VLOOKUP($C410,Effects,MATCH(T$7, Effects!$A$1:$E$1, 0),0)</f>
        <v>48</v>
      </c>
      <c r="U410" s="22" t="str">
        <f>VLOOKUP($C410,Effects,MATCH(U$7, Effects!$A$1:$E$1, 0),0)</f>
        <v>Yes</v>
      </c>
      <c r="V410" s="22" t="str">
        <f>VLOOKUP($C410,Effects,MATCH(V$7, Effects!$A$1:$E$1, 0),0)</f>
        <v>Yes</v>
      </c>
      <c r="W410" s="22" t="str">
        <f>VLOOKUP($C410,Effects,MATCH(W$7, Effects!$A$1:$E$1, 0),0)</f>
        <v>Arrest Made</v>
      </c>
    </row>
    <row r="411" spans="2:23" s="7" customFormat="1" ht="21" x14ac:dyDescent="0.4">
      <c r="B411" s="19">
        <v>404</v>
      </c>
      <c r="C411" s="19" t="s">
        <v>452</v>
      </c>
      <c r="D411" s="20">
        <f>VLOOKUP($C411, Date, MATCH(Source!D$7, Date!$A$1:$F$1, 0), FALSE)</f>
        <v>45414</v>
      </c>
      <c r="E411" s="40">
        <v>45414</v>
      </c>
      <c r="F411" s="22">
        <f>VLOOKUP($C411, Date, MATCH(Source!F$7, Date!$A$1:$F$1, 0), FALSE)</f>
        <v>17.5486111111111</v>
      </c>
      <c r="G411" s="19">
        <f>VLOOKUP(Table3[[#This Row],[Accident ID]],Date!$A$2:$I$2001,MATCH(Table3[[#Headers],[Hour]],Date!$A$1:$I$1,0),0)</f>
        <v>13</v>
      </c>
      <c r="H411" s="44" t="str">
        <f>IF(AND(Table3[[#This Row],[Hour]]&gt;=7, Table3[[#This Row],[Hour]]&lt;=10), "Peak", IF(AND(Table3[[#This Row],[Hour]]&gt;=16, Table3[[#This Row],[Hour]]&lt;=19), "Peak", "Off-Peak"))</f>
        <v>Off-Peak</v>
      </c>
      <c r="I411" s="19" t="str">
        <f>VLOOKUP($C411,location,MATCH(Source!I$7,Location!$A$1:$D$1,0),0)</f>
        <v>Ahmedabad</v>
      </c>
      <c r="J411" s="19" t="str">
        <f>VLOOKUP($C411,location,MATCH(Source!J$7,Location!$A$1:$D$1,0),0)</f>
        <v>City Road</v>
      </c>
      <c r="K411" s="19" t="str">
        <f>VLOOKUP($C411,location,MATCH(Source!K$7,Location!$A$1:$D$1,0),0)</f>
        <v>Foggy</v>
      </c>
      <c r="L411" s="20" t="str">
        <f>VLOOKUP($C411,vehicle,MATCH(L410,Vehicle!A404:E404,0),0)</f>
        <v>Bicycle</v>
      </c>
      <c r="M411" s="20" t="str">
        <f>VLOOKUP($C411,vehicle,MATCH(M$7,Vehicle!$A$1:$E$1,0),0)</f>
        <v>Pedestrian Crossing</v>
      </c>
      <c r="N411" s="20" t="str">
        <f>VLOOKUP($C411,vehicle,MATCH(N$7,Vehicle!$A$1:$E$1,0),0)</f>
        <v>Severe</v>
      </c>
      <c r="O411" s="21">
        <f>VLOOKUP($C411,vehicle,MATCH(O$7,Vehicle!$A$1:$E$1,0),0)</f>
        <v>5</v>
      </c>
      <c r="P411" s="21">
        <f>VLOOKUP($C411,driver,MATCH(P$7,Driver!$A$1:$E$1,0),0)</f>
        <v>58</v>
      </c>
      <c r="Q411" s="21" t="str">
        <f>VLOOKUP($C411,driver,MATCH(Q$7,Driver!$A$1:$E$1,0),0)</f>
        <v>Expired</v>
      </c>
      <c r="R411" s="21">
        <f>VLOOKUP($C411,driver,MATCH(R$7,Driver!$A$1:$E$1,0),0)</f>
        <v>10</v>
      </c>
      <c r="S411" s="21" t="str">
        <f>VLOOKUP($C411,driver,MATCH(S$7,Driver!$A$1:$E$1,0),0)</f>
        <v>Minor</v>
      </c>
      <c r="T411" s="21">
        <f>VLOOKUP($C411,Effects,MATCH(T$7, Effects!$A$1:$E$1, 0),0)</f>
        <v>30</v>
      </c>
      <c r="U411" s="22" t="str">
        <f>VLOOKUP($C411,Effects,MATCH(U$7, Effects!$A$1:$E$1, 0),0)</f>
        <v>Yes</v>
      </c>
      <c r="V411" s="22" t="str">
        <f>VLOOKUP($C411,Effects,MATCH(V$7, Effects!$A$1:$E$1, 0),0)</f>
        <v>Yes</v>
      </c>
      <c r="W411" s="22" t="str">
        <f>VLOOKUP($C411,Effects,MATCH(W$7, Effects!$A$1:$E$1, 0),0)</f>
        <v>None</v>
      </c>
    </row>
    <row r="412" spans="2:23" s="7" customFormat="1" ht="21" x14ac:dyDescent="0.4">
      <c r="B412" s="19">
        <v>405</v>
      </c>
      <c r="C412" s="19" t="s">
        <v>453</v>
      </c>
      <c r="D412" s="20">
        <f>VLOOKUP($C412, Date, MATCH(Source!D$7, Date!$A$1:$F$1, 0), FALSE)</f>
        <v>44671</v>
      </c>
      <c r="E412" s="40">
        <v>44671</v>
      </c>
      <c r="F412" s="22">
        <f>VLOOKUP($C412, Date, MATCH(Source!F$7, Date!$A$1:$F$1, 0), FALSE)</f>
        <v>17.5902777777778</v>
      </c>
      <c r="G412" s="19">
        <f>VLOOKUP(Table3[[#This Row],[Accident ID]],Date!$A$2:$I$2001,MATCH(Table3[[#Headers],[Hour]],Date!$A$1:$I$1,0),0)</f>
        <v>14</v>
      </c>
      <c r="H412" s="44" t="str">
        <f>IF(AND(Table3[[#This Row],[Hour]]&gt;=7, Table3[[#This Row],[Hour]]&lt;=10), "Peak", IF(AND(Table3[[#This Row],[Hour]]&gt;=16, Table3[[#This Row],[Hour]]&lt;=19), "Peak", "Off-Peak"))</f>
        <v>Off-Peak</v>
      </c>
      <c r="I412" s="19" t="str">
        <f>VLOOKUP($C412,location,MATCH(Source!I$7,Location!$A$1:$D$1,0),0)</f>
        <v>Ahmedabad</v>
      </c>
      <c r="J412" s="19" t="str">
        <f>VLOOKUP($C412,location,MATCH(Source!J$7,Location!$A$1:$D$1,0),0)</f>
        <v>City Road</v>
      </c>
      <c r="K412" s="19" t="str">
        <f>VLOOKUP($C412,location,MATCH(Source!K$7,Location!$A$1:$D$1,0),0)</f>
        <v>Snowy</v>
      </c>
      <c r="L412" s="20" t="str">
        <f>VLOOKUP($C412,vehicle,MATCH(L411,Vehicle!A405:E405,0),0)</f>
        <v>Bus</v>
      </c>
      <c r="M412" s="20" t="str">
        <f>VLOOKUP($C412,vehicle,MATCH(M$7,Vehicle!$A$1:$E$1,0),0)</f>
        <v>Over Speeding</v>
      </c>
      <c r="N412" s="20" t="str">
        <f>VLOOKUP($C412,vehicle,MATCH(N$7,Vehicle!$A$1:$E$1,0),0)</f>
        <v>High</v>
      </c>
      <c r="O412" s="21">
        <f>VLOOKUP($C412,vehicle,MATCH(O$7,Vehicle!$A$1:$E$1,0),0)</f>
        <v>3</v>
      </c>
      <c r="P412" s="21">
        <f>VLOOKUP($C412,driver,MATCH(P$7,Driver!$A$1:$E$1,0),0)</f>
        <v>36</v>
      </c>
      <c r="Q412" s="21" t="str">
        <f>VLOOKUP($C412,driver,MATCH(Q$7,Driver!$A$1:$E$1,0),0)</f>
        <v>Expired</v>
      </c>
      <c r="R412" s="21">
        <f>VLOOKUP($C412,driver,MATCH(R$7,Driver!$A$1:$E$1,0),0)</f>
        <v>4</v>
      </c>
      <c r="S412" s="21" t="str">
        <f>VLOOKUP($C412,driver,MATCH(S$7,Driver!$A$1:$E$1,0),0)</f>
        <v>Moderate</v>
      </c>
      <c r="T412" s="21">
        <f>VLOOKUP($C412,Effects,MATCH(T$7, Effects!$A$1:$E$1, 0),0)</f>
        <v>60</v>
      </c>
      <c r="U412" s="22" t="str">
        <f>VLOOKUP($C412,Effects,MATCH(U$7, Effects!$A$1:$E$1, 0),0)</f>
        <v>Yes</v>
      </c>
      <c r="V412" s="22" t="str">
        <f>VLOOKUP($C412,Effects,MATCH(V$7, Effects!$A$1:$E$1, 0),0)</f>
        <v>Yes</v>
      </c>
      <c r="W412" s="22" t="str">
        <f>VLOOKUP($C412,Effects,MATCH(W$7, Effects!$A$1:$E$1, 0),0)</f>
        <v>Arrest Made</v>
      </c>
    </row>
    <row r="413" spans="2:23" s="7" customFormat="1" ht="21" x14ac:dyDescent="0.4">
      <c r="B413" s="19">
        <v>406</v>
      </c>
      <c r="C413" s="19" t="s">
        <v>454</v>
      </c>
      <c r="D413" s="20">
        <f>VLOOKUP($C413, Date, MATCH(Source!D$7, Date!$A$1:$F$1, 0), FALSE)</f>
        <v>45479</v>
      </c>
      <c r="E413" s="40">
        <v>45479</v>
      </c>
      <c r="F413" s="22">
        <f>VLOOKUP($C413, Date, MATCH(Source!F$7, Date!$A$1:$F$1, 0), FALSE)</f>
        <v>17.6319444444444</v>
      </c>
      <c r="G413" s="19">
        <f>VLOOKUP(Table3[[#This Row],[Accident ID]],Date!$A$2:$I$2001,MATCH(Table3[[#Headers],[Hour]],Date!$A$1:$I$1,0),0)</f>
        <v>15</v>
      </c>
      <c r="H413" s="44" t="str">
        <f>IF(AND(Table3[[#This Row],[Hour]]&gt;=7, Table3[[#This Row],[Hour]]&lt;=10), "Peak", IF(AND(Table3[[#This Row],[Hour]]&gt;=16, Table3[[#This Row],[Hour]]&lt;=19), "Peak", "Off-Peak"))</f>
        <v>Off-Peak</v>
      </c>
      <c r="I413" s="19" t="str">
        <f>VLOOKUP($C413,location,MATCH(Source!I$7,Location!$A$1:$D$1,0),0)</f>
        <v>Hyderabad</v>
      </c>
      <c r="J413" s="19" t="str">
        <f>VLOOKUP($C413,location,MATCH(Source!J$7,Location!$A$1:$D$1,0),0)</f>
        <v>City Road</v>
      </c>
      <c r="K413" s="19" t="str">
        <f>VLOOKUP($C413,location,MATCH(Source!K$7,Location!$A$1:$D$1,0),0)</f>
        <v>Windy</v>
      </c>
      <c r="L413" s="20" t="str">
        <f>VLOOKUP($C413,vehicle,MATCH(L412,Vehicle!A406:E406,0),0)</f>
        <v>Car</v>
      </c>
      <c r="M413" s="20" t="str">
        <f>VLOOKUP($C413,vehicle,MATCH(M$7,Vehicle!$A$1:$E$1,0),0)</f>
        <v>Over Speeding</v>
      </c>
      <c r="N413" s="20" t="str">
        <f>VLOOKUP($C413,vehicle,MATCH(N$7,Vehicle!$A$1:$E$1,0),0)</f>
        <v>Medium</v>
      </c>
      <c r="O413" s="21">
        <f>VLOOKUP($C413,vehicle,MATCH(O$7,Vehicle!$A$1:$E$1,0),0)</f>
        <v>5</v>
      </c>
      <c r="P413" s="21">
        <f>VLOOKUP($C413,driver,MATCH(P$7,Driver!$A$1:$E$1,0),0)</f>
        <v>62</v>
      </c>
      <c r="Q413" s="21" t="str">
        <f>VLOOKUP($C413,driver,MATCH(Q$7,Driver!$A$1:$E$1,0),0)</f>
        <v>Valid</v>
      </c>
      <c r="R413" s="21">
        <f>VLOOKUP($C413,driver,MATCH(R$7,Driver!$A$1:$E$1,0),0)</f>
        <v>7</v>
      </c>
      <c r="S413" s="21" t="str">
        <f>VLOOKUP($C413,driver,MATCH(S$7,Driver!$A$1:$E$1,0),0)</f>
        <v>Fatal</v>
      </c>
      <c r="T413" s="21">
        <f>VLOOKUP($C413,Effects,MATCH(T$7, Effects!$A$1:$E$1, 0),0)</f>
        <v>21</v>
      </c>
      <c r="U413" s="22" t="str">
        <f>VLOOKUP($C413,Effects,MATCH(U$7, Effects!$A$1:$E$1, 0),0)</f>
        <v>No</v>
      </c>
      <c r="V413" s="22" t="str">
        <f>VLOOKUP($C413,Effects,MATCH(V$7, Effects!$A$1:$E$1, 0),0)</f>
        <v>No</v>
      </c>
      <c r="W413" s="22" t="str">
        <f>VLOOKUP($C413,Effects,MATCH(W$7, Effects!$A$1:$E$1, 0),0)</f>
        <v>Fine Issued</v>
      </c>
    </row>
    <row r="414" spans="2:23" s="7" customFormat="1" ht="21" x14ac:dyDescent="0.4">
      <c r="B414" s="19">
        <v>407</v>
      </c>
      <c r="C414" s="19" t="s">
        <v>455</v>
      </c>
      <c r="D414" s="20">
        <f>VLOOKUP($C414, Date, MATCH(Source!D$7, Date!$A$1:$F$1, 0), FALSE)</f>
        <v>45140</v>
      </c>
      <c r="E414" s="40">
        <v>45140</v>
      </c>
      <c r="F414" s="22">
        <f>VLOOKUP($C414, Date, MATCH(Source!F$7, Date!$A$1:$F$1, 0), FALSE)</f>
        <v>17.6736111111111</v>
      </c>
      <c r="G414" s="19">
        <f>VLOOKUP(Table3[[#This Row],[Accident ID]],Date!$A$2:$I$2001,MATCH(Table3[[#Headers],[Hour]],Date!$A$1:$I$1,0),0)</f>
        <v>16</v>
      </c>
      <c r="H414" s="44" t="str">
        <f>IF(AND(Table3[[#This Row],[Hour]]&gt;=7, Table3[[#This Row],[Hour]]&lt;=10), "Peak", IF(AND(Table3[[#This Row],[Hour]]&gt;=16, Table3[[#This Row],[Hour]]&lt;=19), "Peak", "Off-Peak"))</f>
        <v>Peak</v>
      </c>
      <c r="I414" s="19" t="str">
        <f>VLOOKUP($C414,location,MATCH(Source!I$7,Location!$A$1:$D$1,0),0)</f>
        <v>Kolkata</v>
      </c>
      <c r="J414" s="19" t="str">
        <f>VLOOKUP($C414,location,MATCH(Source!J$7,Location!$A$1:$D$1,0),0)</f>
        <v>Expressway</v>
      </c>
      <c r="K414" s="19" t="str">
        <f>VLOOKUP($C414,location,MATCH(Source!K$7,Location!$A$1:$D$1,0),0)</f>
        <v>Snowy</v>
      </c>
      <c r="L414" s="20" t="str">
        <f>VLOOKUP($C414,vehicle,MATCH(L413,Vehicle!A407:E407,0),0)</f>
        <v>Bicycle</v>
      </c>
      <c r="M414" s="20" t="str">
        <f>VLOOKUP($C414,vehicle,MATCH(M$7,Vehicle!$A$1:$E$1,0),0)</f>
        <v>Drunk Driving</v>
      </c>
      <c r="N414" s="20" t="str">
        <f>VLOOKUP($C414,vehicle,MATCH(N$7,Vehicle!$A$1:$E$1,0),0)</f>
        <v>Severe</v>
      </c>
      <c r="O414" s="21">
        <f>VLOOKUP($C414,vehicle,MATCH(O$7,Vehicle!$A$1:$E$1,0),0)</f>
        <v>4</v>
      </c>
      <c r="P414" s="21">
        <f>VLOOKUP($C414,driver,MATCH(P$7,Driver!$A$1:$E$1,0),0)</f>
        <v>18</v>
      </c>
      <c r="Q414" s="21" t="str">
        <f>VLOOKUP($C414,driver,MATCH(Q$7,Driver!$A$1:$E$1,0),0)</f>
        <v>Suspended</v>
      </c>
      <c r="R414" s="21">
        <f>VLOOKUP($C414,driver,MATCH(R$7,Driver!$A$1:$E$1,0),0)</f>
        <v>3</v>
      </c>
      <c r="S414" s="21" t="str">
        <f>VLOOKUP($C414,driver,MATCH(S$7,Driver!$A$1:$E$1,0),0)</f>
        <v>Minor</v>
      </c>
      <c r="T414" s="21">
        <f>VLOOKUP($C414,Effects,MATCH(T$7, Effects!$A$1:$E$1, 0),0)</f>
        <v>48</v>
      </c>
      <c r="U414" s="22" t="str">
        <f>VLOOKUP($C414,Effects,MATCH(U$7, Effects!$A$1:$E$1, 0),0)</f>
        <v>No</v>
      </c>
      <c r="V414" s="22" t="str">
        <f>VLOOKUP($C414,Effects,MATCH(V$7, Effects!$A$1:$E$1, 0),0)</f>
        <v>Yes</v>
      </c>
      <c r="W414" s="22" t="str">
        <f>VLOOKUP($C414,Effects,MATCH(W$7, Effects!$A$1:$E$1, 0),0)</f>
        <v>None</v>
      </c>
    </row>
    <row r="415" spans="2:23" s="7" customFormat="1" ht="21" x14ac:dyDescent="0.4">
      <c r="B415" s="19">
        <v>408</v>
      </c>
      <c r="C415" s="19" t="s">
        <v>456</v>
      </c>
      <c r="D415" s="20">
        <f>VLOOKUP($C415, Date, MATCH(Source!D$7, Date!$A$1:$F$1, 0), FALSE)</f>
        <v>44013</v>
      </c>
      <c r="E415" s="40">
        <v>44013</v>
      </c>
      <c r="F415" s="22">
        <f>VLOOKUP($C415, Date, MATCH(Source!F$7, Date!$A$1:$F$1, 0), FALSE)</f>
        <v>17.7152777777778</v>
      </c>
      <c r="G415" s="19">
        <f>VLOOKUP(Table3[[#This Row],[Accident ID]],Date!$A$2:$I$2001,MATCH(Table3[[#Headers],[Hour]],Date!$A$1:$I$1,0),0)</f>
        <v>17</v>
      </c>
      <c r="H415" s="44" t="str">
        <f>IF(AND(Table3[[#This Row],[Hour]]&gt;=7, Table3[[#This Row],[Hour]]&lt;=10), "Peak", IF(AND(Table3[[#This Row],[Hour]]&gt;=16, Table3[[#This Row],[Hour]]&lt;=19), "Peak", "Off-Peak"))</f>
        <v>Peak</v>
      </c>
      <c r="I415" s="19" t="str">
        <f>VLOOKUP($C415,location,MATCH(Source!I$7,Location!$A$1:$D$1,0),0)</f>
        <v>Ahmedabad</v>
      </c>
      <c r="J415" s="19" t="str">
        <f>VLOOKUP($C415,location,MATCH(Source!J$7,Location!$A$1:$D$1,0),0)</f>
        <v>Residential Area</v>
      </c>
      <c r="K415" s="19" t="str">
        <f>VLOOKUP($C415,location,MATCH(Source!K$7,Location!$A$1:$D$1,0),0)</f>
        <v>Clear</v>
      </c>
      <c r="L415" s="20" t="str">
        <f>VLOOKUP($C415,vehicle,MATCH(L414,Vehicle!A408:E408,0),0)</f>
        <v>Pedestrian</v>
      </c>
      <c r="M415" s="20" t="str">
        <f>VLOOKUP($C415,vehicle,MATCH(M$7,Vehicle!$A$1:$E$1,0),0)</f>
        <v>Weather Conditions</v>
      </c>
      <c r="N415" s="20" t="str">
        <f>VLOOKUP($C415,vehicle,MATCH(N$7,Vehicle!$A$1:$E$1,0),0)</f>
        <v>Severe</v>
      </c>
      <c r="O415" s="21">
        <f>VLOOKUP($C415,vehicle,MATCH(O$7,Vehicle!$A$1:$E$1,0),0)</f>
        <v>3</v>
      </c>
      <c r="P415" s="21">
        <f>VLOOKUP($C415,driver,MATCH(P$7,Driver!$A$1:$E$1,0),0)</f>
        <v>45</v>
      </c>
      <c r="Q415" s="21" t="str">
        <f>VLOOKUP($C415,driver,MATCH(Q$7,Driver!$A$1:$E$1,0),0)</f>
        <v>Suspended</v>
      </c>
      <c r="R415" s="21">
        <f>VLOOKUP($C415,driver,MATCH(R$7,Driver!$A$1:$E$1,0),0)</f>
        <v>2</v>
      </c>
      <c r="S415" s="21" t="str">
        <f>VLOOKUP($C415,driver,MATCH(S$7,Driver!$A$1:$E$1,0),0)</f>
        <v>Severe</v>
      </c>
      <c r="T415" s="21">
        <f>VLOOKUP($C415,Effects,MATCH(T$7, Effects!$A$1:$E$1, 0),0)</f>
        <v>9</v>
      </c>
      <c r="U415" s="22" t="str">
        <f>VLOOKUP($C415,Effects,MATCH(U$7, Effects!$A$1:$E$1, 0),0)</f>
        <v>No</v>
      </c>
      <c r="V415" s="22" t="str">
        <f>VLOOKUP($C415,Effects,MATCH(V$7, Effects!$A$1:$E$1, 0),0)</f>
        <v>Yes</v>
      </c>
      <c r="W415" s="22" t="str">
        <f>VLOOKUP($C415,Effects,MATCH(W$7, Effects!$A$1:$E$1, 0),0)</f>
        <v>Fine Issued</v>
      </c>
    </row>
    <row r="416" spans="2:23" s="7" customFormat="1" ht="21" x14ac:dyDescent="0.4">
      <c r="B416" s="19">
        <v>409</v>
      </c>
      <c r="C416" s="19" t="s">
        <v>457</v>
      </c>
      <c r="D416" s="20">
        <f>VLOOKUP($C416, Date, MATCH(Source!D$7, Date!$A$1:$F$1, 0), FALSE)</f>
        <v>45449</v>
      </c>
      <c r="E416" s="40">
        <v>45449</v>
      </c>
      <c r="F416" s="22">
        <f>VLOOKUP($C416, Date, MATCH(Source!F$7, Date!$A$1:$F$1, 0), FALSE)</f>
        <v>17.7569444444444</v>
      </c>
      <c r="G416" s="19">
        <f>VLOOKUP(Table3[[#This Row],[Accident ID]],Date!$A$2:$I$2001,MATCH(Table3[[#Headers],[Hour]],Date!$A$1:$I$1,0),0)</f>
        <v>18</v>
      </c>
      <c r="H416" s="44" t="str">
        <f>IF(AND(Table3[[#This Row],[Hour]]&gt;=7, Table3[[#This Row],[Hour]]&lt;=10), "Peak", IF(AND(Table3[[#This Row],[Hour]]&gt;=16, Table3[[#This Row],[Hour]]&lt;=19), "Peak", "Off-Peak"))</f>
        <v>Peak</v>
      </c>
      <c r="I416" s="19" t="str">
        <f>VLOOKUP($C416,location,MATCH(Source!I$7,Location!$A$1:$D$1,0),0)</f>
        <v>Hyderabad</v>
      </c>
      <c r="J416" s="19" t="str">
        <f>VLOOKUP($C416,location,MATCH(Source!J$7,Location!$A$1:$D$1,0),0)</f>
        <v>Highway</v>
      </c>
      <c r="K416" s="19" t="str">
        <f>VLOOKUP($C416,location,MATCH(Source!K$7,Location!$A$1:$D$1,0),0)</f>
        <v>Windy</v>
      </c>
      <c r="L416" s="20" t="str">
        <f>VLOOKUP($C416,vehicle,MATCH(L415,Vehicle!A409:E409,0),0)</f>
        <v>Auto</v>
      </c>
      <c r="M416" s="20" t="str">
        <f>VLOOKUP($C416,vehicle,MATCH(M$7,Vehicle!$A$1:$E$1,0),0)</f>
        <v>Reckless Driving</v>
      </c>
      <c r="N416" s="20" t="str">
        <f>VLOOKUP($C416,vehicle,MATCH(N$7,Vehicle!$A$1:$E$1,0),0)</f>
        <v>High</v>
      </c>
      <c r="O416" s="21">
        <f>VLOOKUP($C416,vehicle,MATCH(O$7,Vehicle!$A$1:$E$1,0),0)</f>
        <v>2</v>
      </c>
      <c r="P416" s="21">
        <f>VLOOKUP($C416,driver,MATCH(P$7,Driver!$A$1:$E$1,0),0)</f>
        <v>38</v>
      </c>
      <c r="Q416" s="21" t="str">
        <f>VLOOKUP($C416,driver,MATCH(Q$7,Driver!$A$1:$E$1,0),0)</f>
        <v>Expired</v>
      </c>
      <c r="R416" s="21">
        <f>VLOOKUP($C416,driver,MATCH(R$7,Driver!$A$1:$E$1,0),0)</f>
        <v>8</v>
      </c>
      <c r="S416" s="21" t="str">
        <f>VLOOKUP($C416,driver,MATCH(S$7,Driver!$A$1:$E$1,0),0)</f>
        <v>Fatal</v>
      </c>
      <c r="T416" s="21">
        <f>VLOOKUP($C416,Effects,MATCH(T$7, Effects!$A$1:$E$1, 0),0)</f>
        <v>33</v>
      </c>
      <c r="U416" s="22" t="str">
        <f>VLOOKUP($C416,Effects,MATCH(U$7, Effects!$A$1:$E$1, 0),0)</f>
        <v>No</v>
      </c>
      <c r="V416" s="22" t="str">
        <f>VLOOKUP($C416,Effects,MATCH(V$7, Effects!$A$1:$E$1, 0),0)</f>
        <v>Yes</v>
      </c>
      <c r="W416" s="22" t="str">
        <f>VLOOKUP($C416,Effects,MATCH(W$7, Effects!$A$1:$E$1, 0),0)</f>
        <v>License Suspended</v>
      </c>
    </row>
    <row r="417" spans="2:23" s="7" customFormat="1" ht="21" x14ac:dyDescent="0.4">
      <c r="B417" s="19">
        <v>410</v>
      </c>
      <c r="C417" s="19" t="s">
        <v>458</v>
      </c>
      <c r="D417" s="20">
        <f>VLOOKUP($C417, Date, MATCH(Source!D$7, Date!$A$1:$F$1, 0), FALSE)</f>
        <v>44446</v>
      </c>
      <c r="E417" s="40">
        <v>44446</v>
      </c>
      <c r="F417" s="22">
        <f>VLOOKUP($C417, Date, MATCH(Source!F$7, Date!$A$1:$F$1, 0), FALSE)</f>
        <v>17.7986111111111</v>
      </c>
      <c r="G417" s="19">
        <f>VLOOKUP(Table3[[#This Row],[Accident ID]],Date!$A$2:$I$2001,MATCH(Table3[[#Headers],[Hour]],Date!$A$1:$I$1,0),0)</f>
        <v>19</v>
      </c>
      <c r="H417" s="44" t="str">
        <f>IF(AND(Table3[[#This Row],[Hour]]&gt;=7, Table3[[#This Row],[Hour]]&lt;=10), "Peak", IF(AND(Table3[[#This Row],[Hour]]&gt;=16, Table3[[#This Row],[Hour]]&lt;=19), "Peak", "Off-Peak"))</f>
        <v>Peak</v>
      </c>
      <c r="I417" s="19" t="str">
        <f>VLOOKUP($C417,location,MATCH(Source!I$7,Location!$A$1:$D$1,0),0)</f>
        <v>Delhi</v>
      </c>
      <c r="J417" s="19" t="str">
        <f>VLOOKUP($C417,location,MATCH(Source!J$7,Location!$A$1:$D$1,0),0)</f>
        <v>Highway</v>
      </c>
      <c r="K417" s="19" t="str">
        <f>VLOOKUP($C417,location,MATCH(Source!K$7,Location!$A$1:$D$1,0),0)</f>
        <v>Foggy</v>
      </c>
      <c r="L417" s="20" t="str">
        <f>VLOOKUP($C417,vehicle,MATCH(L416,Vehicle!A410:E410,0),0)</f>
        <v>Bike</v>
      </c>
      <c r="M417" s="20" t="str">
        <f>VLOOKUP($C417,vehicle,MATCH(M$7,Vehicle!$A$1:$E$1,0),0)</f>
        <v>Over Speeding</v>
      </c>
      <c r="N417" s="20" t="str">
        <f>VLOOKUP($C417,vehicle,MATCH(N$7,Vehicle!$A$1:$E$1,0),0)</f>
        <v>Medium</v>
      </c>
      <c r="O417" s="21">
        <f>VLOOKUP($C417,vehicle,MATCH(O$7,Vehicle!$A$1:$E$1,0),0)</f>
        <v>2</v>
      </c>
      <c r="P417" s="21">
        <f>VLOOKUP($C417,driver,MATCH(P$7,Driver!$A$1:$E$1,0),0)</f>
        <v>61</v>
      </c>
      <c r="Q417" s="21" t="str">
        <f>VLOOKUP($C417,driver,MATCH(Q$7,Driver!$A$1:$E$1,0),0)</f>
        <v>Suspended</v>
      </c>
      <c r="R417" s="21">
        <f>VLOOKUP($C417,driver,MATCH(R$7,Driver!$A$1:$E$1,0),0)</f>
        <v>4</v>
      </c>
      <c r="S417" s="21" t="str">
        <f>VLOOKUP($C417,driver,MATCH(S$7,Driver!$A$1:$E$1,0),0)</f>
        <v>Fatal</v>
      </c>
      <c r="T417" s="21">
        <f>VLOOKUP($C417,Effects,MATCH(T$7, Effects!$A$1:$E$1, 0),0)</f>
        <v>48</v>
      </c>
      <c r="U417" s="22" t="str">
        <f>VLOOKUP($C417,Effects,MATCH(U$7, Effects!$A$1:$E$1, 0),0)</f>
        <v>No</v>
      </c>
      <c r="V417" s="22" t="str">
        <f>VLOOKUP($C417,Effects,MATCH(V$7, Effects!$A$1:$E$1, 0),0)</f>
        <v>Yes</v>
      </c>
      <c r="W417" s="22" t="str">
        <f>VLOOKUP($C417,Effects,MATCH(W$7, Effects!$A$1:$E$1, 0),0)</f>
        <v>Arrest Made</v>
      </c>
    </row>
    <row r="418" spans="2:23" s="7" customFormat="1" ht="21" x14ac:dyDescent="0.4">
      <c r="B418" s="19">
        <v>411</v>
      </c>
      <c r="C418" s="19" t="s">
        <v>459</v>
      </c>
      <c r="D418" s="20">
        <f>VLOOKUP($C418, Date, MATCH(Source!D$7, Date!$A$1:$F$1, 0), FALSE)</f>
        <v>44165</v>
      </c>
      <c r="E418" s="40">
        <v>44165</v>
      </c>
      <c r="F418" s="22">
        <f>VLOOKUP($C418, Date, MATCH(Source!F$7, Date!$A$1:$F$1, 0), FALSE)</f>
        <v>17.8402777777778</v>
      </c>
      <c r="G418" s="19">
        <f>VLOOKUP(Table3[[#This Row],[Accident ID]],Date!$A$2:$I$2001,MATCH(Table3[[#Headers],[Hour]],Date!$A$1:$I$1,0),0)</f>
        <v>20</v>
      </c>
      <c r="H418" s="44" t="str">
        <f>IF(AND(Table3[[#This Row],[Hour]]&gt;=7, Table3[[#This Row],[Hour]]&lt;=10), "Peak", IF(AND(Table3[[#This Row],[Hour]]&gt;=16, Table3[[#This Row],[Hour]]&lt;=19), "Peak", "Off-Peak"))</f>
        <v>Off-Peak</v>
      </c>
      <c r="I418" s="19" t="str">
        <f>VLOOKUP($C418,location,MATCH(Source!I$7,Location!$A$1:$D$1,0),0)</f>
        <v>Ahmedabad</v>
      </c>
      <c r="J418" s="19" t="str">
        <f>VLOOKUP($C418,location,MATCH(Source!J$7,Location!$A$1:$D$1,0),0)</f>
        <v>Expressway</v>
      </c>
      <c r="K418" s="19" t="str">
        <f>VLOOKUP($C418,location,MATCH(Source!K$7,Location!$A$1:$D$1,0),0)</f>
        <v>Windy</v>
      </c>
      <c r="L418" s="20" t="str">
        <f>VLOOKUP($C418,vehicle,MATCH(L417,Vehicle!A411:E411,0),0)</f>
        <v>Bike</v>
      </c>
      <c r="M418" s="20" t="str">
        <f>VLOOKUP($C418,vehicle,MATCH(M$7,Vehicle!$A$1:$E$1,0),0)</f>
        <v>Drunk Driving</v>
      </c>
      <c r="N418" s="20" t="str">
        <f>VLOOKUP($C418,vehicle,MATCH(N$7,Vehicle!$A$1:$E$1,0),0)</f>
        <v>Medium</v>
      </c>
      <c r="O418" s="21">
        <f>VLOOKUP($C418,vehicle,MATCH(O$7,Vehicle!$A$1:$E$1,0),0)</f>
        <v>3</v>
      </c>
      <c r="P418" s="21">
        <f>VLOOKUP($C418,driver,MATCH(P$7,Driver!$A$1:$E$1,0),0)</f>
        <v>25</v>
      </c>
      <c r="Q418" s="21" t="str">
        <f>VLOOKUP($C418,driver,MATCH(Q$7,Driver!$A$1:$E$1,0),0)</f>
        <v>Suspended</v>
      </c>
      <c r="R418" s="21">
        <f>VLOOKUP($C418,driver,MATCH(R$7,Driver!$A$1:$E$1,0),0)</f>
        <v>0</v>
      </c>
      <c r="S418" s="21" t="str">
        <f>VLOOKUP($C418,driver,MATCH(S$7,Driver!$A$1:$E$1,0),0)</f>
        <v>Minor</v>
      </c>
      <c r="T418" s="21">
        <f>VLOOKUP($C418,Effects,MATCH(T$7, Effects!$A$1:$E$1, 0),0)</f>
        <v>18</v>
      </c>
      <c r="U418" s="22" t="str">
        <f>VLOOKUP($C418,Effects,MATCH(U$7, Effects!$A$1:$E$1, 0),0)</f>
        <v>No</v>
      </c>
      <c r="V418" s="22" t="str">
        <f>VLOOKUP($C418,Effects,MATCH(V$7, Effects!$A$1:$E$1, 0),0)</f>
        <v>Yes</v>
      </c>
      <c r="W418" s="22" t="str">
        <f>VLOOKUP($C418,Effects,MATCH(W$7, Effects!$A$1:$E$1, 0),0)</f>
        <v>License Suspended</v>
      </c>
    </row>
    <row r="419" spans="2:23" s="7" customFormat="1" ht="21" x14ac:dyDescent="0.4">
      <c r="B419" s="19">
        <v>412</v>
      </c>
      <c r="C419" s="19" t="s">
        <v>460</v>
      </c>
      <c r="D419" s="20">
        <f>VLOOKUP($C419, Date, MATCH(Source!D$7, Date!$A$1:$F$1, 0), FALSE)</f>
        <v>45422</v>
      </c>
      <c r="E419" s="40">
        <v>45422</v>
      </c>
      <c r="F419" s="22">
        <f>VLOOKUP($C419, Date, MATCH(Source!F$7, Date!$A$1:$F$1, 0), FALSE)</f>
        <v>17.8819444444444</v>
      </c>
      <c r="G419" s="19">
        <f>VLOOKUP(Table3[[#This Row],[Accident ID]],Date!$A$2:$I$2001,MATCH(Table3[[#Headers],[Hour]],Date!$A$1:$I$1,0),0)</f>
        <v>21</v>
      </c>
      <c r="H419" s="44" t="str">
        <f>IF(AND(Table3[[#This Row],[Hour]]&gt;=7, Table3[[#This Row],[Hour]]&lt;=10), "Peak", IF(AND(Table3[[#This Row],[Hour]]&gt;=16, Table3[[#This Row],[Hour]]&lt;=19), "Peak", "Off-Peak"))</f>
        <v>Off-Peak</v>
      </c>
      <c r="I419" s="19" t="str">
        <f>VLOOKUP($C419,location,MATCH(Source!I$7,Location!$A$1:$D$1,0),0)</f>
        <v>Mumbai</v>
      </c>
      <c r="J419" s="19" t="str">
        <f>VLOOKUP($C419,location,MATCH(Source!J$7,Location!$A$1:$D$1,0),0)</f>
        <v>Residential Area</v>
      </c>
      <c r="K419" s="19" t="str">
        <f>VLOOKUP($C419,location,MATCH(Source!K$7,Location!$A$1:$D$1,0),0)</f>
        <v>Clear</v>
      </c>
      <c r="L419" s="20" t="str">
        <f>VLOOKUP($C419,vehicle,MATCH(L418,Vehicle!A412:E412,0),0)</f>
        <v>Bus</v>
      </c>
      <c r="M419" s="20" t="str">
        <f>VLOOKUP($C419,vehicle,MATCH(M$7,Vehicle!$A$1:$E$1,0),0)</f>
        <v>Over Speeding</v>
      </c>
      <c r="N419" s="20" t="str">
        <f>VLOOKUP($C419,vehicle,MATCH(N$7,Vehicle!$A$1:$E$1,0),0)</f>
        <v>Medium</v>
      </c>
      <c r="O419" s="21">
        <f>VLOOKUP($C419,vehicle,MATCH(O$7,Vehicle!$A$1:$E$1,0),0)</f>
        <v>4</v>
      </c>
      <c r="P419" s="21">
        <f>VLOOKUP($C419,driver,MATCH(P$7,Driver!$A$1:$E$1,0),0)</f>
        <v>32</v>
      </c>
      <c r="Q419" s="21" t="str">
        <f>VLOOKUP($C419,driver,MATCH(Q$7,Driver!$A$1:$E$1,0),0)</f>
        <v>Valid</v>
      </c>
      <c r="R419" s="21">
        <f>VLOOKUP($C419,driver,MATCH(R$7,Driver!$A$1:$E$1,0),0)</f>
        <v>2</v>
      </c>
      <c r="S419" s="21" t="str">
        <f>VLOOKUP($C419,driver,MATCH(S$7,Driver!$A$1:$E$1,0),0)</f>
        <v>Severe</v>
      </c>
      <c r="T419" s="21">
        <f>VLOOKUP($C419,Effects,MATCH(T$7, Effects!$A$1:$E$1, 0),0)</f>
        <v>33</v>
      </c>
      <c r="U419" s="22" t="str">
        <f>VLOOKUP($C419,Effects,MATCH(U$7, Effects!$A$1:$E$1, 0),0)</f>
        <v>Yes</v>
      </c>
      <c r="V419" s="22" t="str">
        <f>VLOOKUP($C419,Effects,MATCH(V$7, Effects!$A$1:$E$1, 0),0)</f>
        <v>No</v>
      </c>
      <c r="W419" s="22" t="str">
        <f>VLOOKUP($C419,Effects,MATCH(W$7, Effects!$A$1:$E$1, 0),0)</f>
        <v>Arrest Made</v>
      </c>
    </row>
    <row r="420" spans="2:23" s="7" customFormat="1" ht="21" x14ac:dyDescent="0.4">
      <c r="B420" s="19">
        <v>413</v>
      </c>
      <c r="C420" s="19" t="s">
        <v>461</v>
      </c>
      <c r="D420" s="20">
        <f>VLOOKUP($C420, Date, MATCH(Source!D$7, Date!$A$1:$F$1, 0), FALSE)</f>
        <v>45521</v>
      </c>
      <c r="E420" s="40">
        <v>45521</v>
      </c>
      <c r="F420" s="22">
        <f>VLOOKUP($C420, Date, MATCH(Source!F$7, Date!$A$1:$F$1, 0), FALSE)</f>
        <v>17.9236111111111</v>
      </c>
      <c r="G420" s="19">
        <f>VLOOKUP(Table3[[#This Row],[Accident ID]],Date!$A$2:$I$2001,MATCH(Table3[[#Headers],[Hour]],Date!$A$1:$I$1,0),0)</f>
        <v>22</v>
      </c>
      <c r="H420" s="44" t="str">
        <f>IF(AND(Table3[[#This Row],[Hour]]&gt;=7, Table3[[#This Row],[Hour]]&lt;=10), "Peak", IF(AND(Table3[[#This Row],[Hour]]&gt;=16, Table3[[#This Row],[Hour]]&lt;=19), "Peak", "Off-Peak"))</f>
        <v>Off-Peak</v>
      </c>
      <c r="I420" s="19" t="str">
        <f>VLOOKUP($C420,location,MATCH(Source!I$7,Location!$A$1:$D$1,0),0)</f>
        <v>Mumbai</v>
      </c>
      <c r="J420" s="19" t="str">
        <f>VLOOKUP($C420,location,MATCH(Source!J$7,Location!$A$1:$D$1,0),0)</f>
        <v>Residential Area</v>
      </c>
      <c r="K420" s="19" t="str">
        <f>VLOOKUP($C420,location,MATCH(Source!K$7,Location!$A$1:$D$1,0),0)</f>
        <v>Foggy</v>
      </c>
      <c r="L420" s="20" t="str">
        <f>VLOOKUP($C420,vehicle,MATCH(L419,Vehicle!A413:E413,0),0)</f>
        <v>Car</v>
      </c>
      <c r="M420" s="20" t="str">
        <f>VLOOKUP($C420,vehicle,MATCH(M$7,Vehicle!$A$1:$E$1,0),0)</f>
        <v>Brake Failure</v>
      </c>
      <c r="N420" s="20" t="str">
        <f>VLOOKUP($C420,vehicle,MATCH(N$7,Vehicle!$A$1:$E$1,0),0)</f>
        <v>Medium</v>
      </c>
      <c r="O420" s="21">
        <f>VLOOKUP($C420,vehicle,MATCH(O$7,Vehicle!$A$1:$E$1,0),0)</f>
        <v>5</v>
      </c>
      <c r="P420" s="21">
        <f>VLOOKUP($C420,driver,MATCH(P$7,Driver!$A$1:$E$1,0),0)</f>
        <v>35</v>
      </c>
      <c r="Q420" s="21" t="str">
        <f>VLOOKUP($C420,driver,MATCH(Q$7,Driver!$A$1:$E$1,0),0)</f>
        <v>Suspended</v>
      </c>
      <c r="R420" s="21">
        <f>VLOOKUP($C420,driver,MATCH(R$7,Driver!$A$1:$E$1,0),0)</f>
        <v>4</v>
      </c>
      <c r="S420" s="21" t="str">
        <f>VLOOKUP($C420,driver,MATCH(S$7,Driver!$A$1:$E$1,0),0)</f>
        <v>Severe</v>
      </c>
      <c r="T420" s="21">
        <f>VLOOKUP($C420,Effects,MATCH(T$7, Effects!$A$1:$E$1, 0),0)</f>
        <v>8</v>
      </c>
      <c r="U420" s="22" t="str">
        <f>VLOOKUP($C420,Effects,MATCH(U$7, Effects!$A$1:$E$1, 0),0)</f>
        <v>No</v>
      </c>
      <c r="V420" s="22" t="str">
        <f>VLOOKUP($C420,Effects,MATCH(V$7, Effects!$A$1:$E$1, 0),0)</f>
        <v>No</v>
      </c>
      <c r="W420" s="22" t="str">
        <f>VLOOKUP($C420,Effects,MATCH(W$7, Effects!$A$1:$E$1, 0),0)</f>
        <v>None</v>
      </c>
    </row>
    <row r="421" spans="2:23" s="7" customFormat="1" ht="21" x14ac:dyDescent="0.4">
      <c r="B421" s="19">
        <v>414</v>
      </c>
      <c r="C421" s="19" t="s">
        <v>462</v>
      </c>
      <c r="D421" s="20">
        <f>VLOOKUP($C421, Date, MATCH(Source!D$7, Date!$A$1:$F$1, 0), FALSE)</f>
        <v>44044</v>
      </c>
      <c r="E421" s="40">
        <v>44044</v>
      </c>
      <c r="F421" s="22">
        <f>VLOOKUP($C421, Date, MATCH(Source!F$7, Date!$A$1:$F$1, 0), FALSE)</f>
        <v>17.9652777777778</v>
      </c>
      <c r="G421" s="19">
        <f>VLOOKUP(Table3[[#This Row],[Accident ID]],Date!$A$2:$I$2001,MATCH(Table3[[#Headers],[Hour]],Date!$A$1:$I$1,0),0)</f>
        <v>23</v>
      </c>
      <c r="H421" s="44" t="str">
        <f>IF(AND(Table3[[#This Row],[Hour]]&gt;=7, Table3[[#This Row],[Hour]]&lt;=10), "Peak", IF(AND(Table3[[#This Row],[Hour]]&gt;=16, Table3[[#This Row],[Hour]]&lt;=19), "Peak", "Off-Peak"))</f>
        <v>Off-Peak</v>
      </c>
      <c r="I421" s="19" t="str">
        <f>VLOOKUP($C421,location,MATCH(Source!I$7,Location!$A$1:$D$1,0),0)</f>
        <v>Mumbai</v>
      </c>
      <c r="J421" s="19" t="str">
        <f>VLOOKUP($C421,location,MATCH(Source!J$7,Location!$A$1:$D$1,0),0)</f>
        <v>Rural Road</v>
      </c>
      <c r="K421" s="19" t="str">
        <f>VLOOKUP($C421,location,MATCH(Source!K$7,Location!$A$1:$D$1,0),0)</f>
        <v>Foggy</v>
      </c>
      <c r="L421" s="20" t="str">
        <f>VLOOKUP($C421,vehicle,MATCH(L420,Vehicle!A414:E414,0),0)</f>
        <v>Bicycle</v>
      </c>
      <c r="M421" s="20" t="str">
        <f>VLOOKUP($C421,vehicle,MATCH(M$7,Vehicle!$A$1:$E$1,0),0)</f>
        <v>Brake Failure</v>
      </c>
      <c r="N421" s="20" t="str">
        <f>VLOOKUP($C421,vehicle,MATCH(N$7,Vehicle!$A$1:$E$1,0),0)</f>
        <v>Severe</v>
      </c>
      <c r="O421" s="21">
        <f>VLOOKUP($C421,vehicle,MATCH(O$7,Vehicle!$A$1:$E$1,0),0)</f>
        <v>5</v>
      </c>
      <c r="P421" s="21">
        <f>VLOOKUP($C421,driver,MATCH(P$7,Driver!$A$1:$E$1,0),0)</f>
        <v>18</v>
      </c>
      <c r="Q421" s="21" t="str">
        <f>VLOOKUP($C421,driver,MATCH(Q$7,Driver!$A$1:$E$1,0),0)</f>
        <v>Suspended</v>
      </c>
      <c r="R421" s="21">
        <f>VLOOKUP($C421,driver,MATCH(R$7,Driver!$A$1:$E$1,0),0)</f>
        <v>3</v>
      </c>
      <c r="S421" s="21" t="str">
        <f>VLOOKUP($C421,driver,MATCH(S$7,Driver!$A$1:$E$1,0),0)</f>
        <v>Minor</v>
      </c>
      <c r="T421" s="21">
        <f>VLOOKUP($C421,Effects,MATCH(T$7, Effects!$A$1:$E$1, 0),0)</f>
        <v>31</v>
      </c>
      <c r="U421" s="22" t="str">
        <f>VLOOKUP($C421,Effects,MATCH(U$7, Effects!$A$1:$E$1, 0),0)</f>
        <v>Yes</v>
      </c>
      <c r="V421" s="22" t="str">
        <f>VLOOKUP($C421,Effects,MATCH(V$7, Effects!$A$1:$E$1, 0),0)</f>
        <v>Yes</v>
      </c>
      <c r="W421" s="22" t="str">
        <f>VLOOKUP($C421,Effects,MATCH(W$7, Effects!$A$1:$E$1, 0),0)</f>
        <v>None</v>
      </c>
    </row>
    <row r="422" spans="2:23" s="7" customFormat="1" ht="21" x14ac:dyDescent="0.4">
      <c r="B422" s="19">
        <v>415</v>
      </c>
      <c r="C422" s="19" t="s">
        <v>463</v>
      </c>
      <c r="D422" s="20">
        <f>VLOOKUP($C422, Date, MATCH(Source!D$7, Date!$A$1:$F$1, 0), FALSE)</f>
        <v>44936</v>
      </c>
      <c r="E422" s="40">
        <v>44936</v>
      </c>
      <c r="F422" s="22">
        <f>VLOOKUP($C422, Date, MATCH(Source!F$7, Date!$A$1:$F$1, 0), FALSE)</f>
        <v>18.0069444444444</v>
      </c>
      <c r="G422" s="19">
        <f>VLOOKUP(Table3[[#This Row],[Accident ID]],Date!$A$2:$I$2001,MATCH(Table3[[#Headers],[Hour]],Date!$A$1:$I$1,0),0)</f>
        <v>0</v>
      </c>
      <c r="H422" s="44" t="str">
        <f>IF(AND(Table3[[#This Row],[Hour]]&gt;=7, Table3[[#This Row],[Hour]]&lt;=10), "Peak", IF(AND(Table3[[#This Row],[Hour]]&gt;=16, Table3[[#This Row],[Hour]]&lt;=19), "Peak", "Off-Peak"))</f>
        <v>Off-Peak</v>
      </c>
      <c r="I422" s="19" t="str">
        <f>VLOOKUP($C422,location,MATCH(Source!I$7,Location!$A$1:$D$1,0),0)</f>
        <v>Pune</v>
      </c>
      <c r="J422" s="19" t="str">
        <f>VLOOKUP($C422,location,MATCH(Source!J$7,Location!$A$1:$D$1,0),0)</f>
        <v>Rural Road</v>
      </c>
      <c r="K422" s="19" t="str">
        <f>VLOOKUP($C422,location,MATCH(Source!K$7,Location!$A$1:$D$1,0),0)</f>
        <v>Snowy</v>
      </c>
      <c r="L422" s="20" t="str">
        <f>VLOOKUP($C422,vehicle,MATCH(L421,Vehicle!A415:E415,0),0)</f>
        <v>Pedestrian</v>
      </c>
      <c r="M422" s="20" t="str">
        <f>VLOOKUP($C422,vehicle,MATCH(M$7,Vehicle!$A$1:$E$1,0),0)</f>
        <v>Weather Conditions</v>
      </c>
      <c r="N422" s="20" t="str">
        <f>VLOOKUP($C422,vehicle,MATCH(N$7,Vehicle!$A$1:$E$1,0),0)</f>
        <v>Low</v>
      </c>
      <c r="O422" s="21">
        <f>VLOOKUP($C422,vehicle,MATCH(O$7,Vehicle!$A$1:$E$1,0),0)</f>
        <v>2</v>
      </c>
      <c r="P422" s="21">
        <f>VLOOKUP($C422,driver,MATCH(P$7,Driver!$A$1:$E$1,0),0)</f>
        <v>57</v>
      </c>
      <c r="Q422" s="21" t="str">
        <f>VLOOKUP($C422,driver,MATCH(Q$7,Driver!$A$1:$E$1,0),0)</f>
        <v>Expired</v>
      </c>
      <c r="R422" s="21">
        <f>VLOOKUP($C422,driver,MATCH(R$7,Driver!$A$1:$E$1,0),0)</f>
        <v>8</v>
      </c>
      <c r="S422" s="21" t="str">
        <f>VLOOKUP($C422,driver,MATCH(S$7,Driver!$A$1:$E$1,0),0)</f>
        <v>Fatal</v>
      </c>
      <c r="T422" s="21">
        <f>VLOOKUP($C422,Effects,MATCH(T$7, Effects!$A$1:$E$1, 0),0)</f>
        <v>45</v>
      </c>
      <c r="U422" s="22" t="str">
        <f>VLOOKUP($C422,Effects,MATCH(U$7, Effects!$A$1:$E$1, 0),0)</f>
        <v>No</v>
      </c>
      <c r="V422" s="22" t="str">
        <f>VLOOKUP($C422,Effects,MATCH(V$7, Effects!$A$1:$E$1, 0),0)</f>
        <v>Yes</v>
      </c>
      <c r="W422" s="22" t="str">
        <f>VLOOKUP($C422,Effects,MATCH(W$7, Effects!$A$1:$E$1, 0),0)</f>
        <v>Fine Issued</v>
      </c>
    </row>
    <row r="423" spans="2:23" s="7" customFormat="1" ht="21" x14ac:dyDescent="0.4">
      <c r="B423" s="19">
        <v>416</v>
      </c>
      <c r="C423" s="19" t="s">
        <v>464</v>
      </c>
      <c r="D423" s="20">
        <f>VLOOKUP($C423, Date, MATCH(Source!D$7, Date!$A$1:$F$1, 0), FALSE)</f>
        <v>44954</v>
      </c>
      <c r="E423" s="40">
        <v>44954</v>
      </c>
      <c r="F423" s="22">
        <f>VLOOKUP($C423, Date, MATCH(Source!F$7, Date!$A$1:$F$1, 0), FALSE)</f>
        <v>18.0486111111111</v>
      </c>
      <c r="G423" s="19">
        <f>VLOOKUP(Table3[[#This Row],[Accident ID]],Date!$A$2:$I$2001,MATCH(Table3[[#Headers],[Hour]],Date!$A$1:$I$1,0),0)</f>
        <v>1</v>
      </c>
      <c r="H423" s="44" t="str">
        <f>IF(AND(Table3[[#This Row],[Hour]]&gt;=7, Table3[[#This Row],[Hour]]&lt;=10), "Peak", IF(AND(Table3[[#This Row],[Hour]]&gt;=16, Table3[[#This Row],[Hour]]&lt;=19), "Peak", "Off-Peak"))</f>
        <v>Off-Peak</v>
      </c>
      <c r="I423" s="19" t="str">
        <f>VLOOKUP($C423,location,MATCH(Source!I$7,Location!$A$1:$D$1,0),0)</f>
        <v>Chennai</v>
      </c>
      <c r="J423" s="19" t="str">
        <f>VLOOKUP($C423,location,MATCH(Source!J$7,Location!$A$1:$D$1,0),0)</f>
        <v>Rural Road</v>
      </c>
      <c r="K423" s="19" t="str">
        <f>VLOOKUP($C423,location,MATCH(Source!K$7,Location!$A$1:$D$1,0),0)</f>
        <v>Windy</v>
      </c>
      <c r="L423" s="20" t="str">
        <f>VLOOKUP($C423,vehicle,MATCH(L422,Vehicle!A416:E416,0),0)</f>
        <v>Auto</v>
      </c>
      <c r="M423" s="20" t="str">
        <f>VLOOKUP($C423,vehicle,MATCH(M$7,Vehicle!$A$1:$E$1,0),0)</f>
        <v>Pedestrian Crossing</v>
      </c>
      <c r="N423" s="20" t="str">
        <f>VLOOKUP($C423,vehicle,MATCH(N$7,Vehicle!$A$1:$E$1,0),0)</f>
        <v>Severe</v>
      </c>
      <c r="O423" s="21">
        <f>VLOOKUP($C423,vehicle,MATCH(O$7,Vehicle!$A$1:$E$1,0),0)</f>
        <v>3</v>
      </c>
      <c r="P423" s="21">
        <f>VLOOKUP($C423,driver,MATCH(P$7,Driver!$A$1:$E$1,0),0)</f>
        <v>54</v>
      </c>
      <c r="Q423" s="21" t="str">
        <f>VLOOKUP($C423,driver,MATCH(Q$7,Driver!$A$1:$E$1,0),0)</f>
        <v>Expired</v>
      </c>
      <c r="R423" s="21">
        <f>VLOOKUP($C423,driver,MATCH(R$7,Driver!$A$1:$E$1,0),0)</f>
        <v>0</v>
      </c>
      <c r="S423" s="21" t="str">
        <f>VLOOKUP($C423,driver,MATCH(S$7,Driver!$A$1:$E$1,0),0)</f>
        <v>Moderate</v>
      </c>
      <c r="T423" s="21">
        <f>VLOOKUP($C423,Effects,MATCH(T$7, Effects!$A$1:$E$1, 0),0)</f>
        <v>42</v>
      </c>
      <c r="U423" s="22" t="str">
        <f>VLOOKUP($C423,Effects,MATCH(U$7, Effects!$A$1:$E$1, 0),0)</f>
        <v>No</v>
      </c>
      <c r="V423" s="22" t="str">
        <f>VLOOKUP($C423,Effects,MATCH(V$7, Effects!$A$1:$E$1, 0),0)</f>
        <v>No</v>
      </c>
      <c r="W423" s="22" t="str">
        <f>VLOOKUP($C423,Effects,MATCH(W$7, Effects!$A$1:$E$1, 0),0)</f>
        <v>None</v>
      </c>
    </row>
    <row r="424" spans="2:23" s="7" customFormat="1" ht="21" x14ac:dyDescent="0.4">
      <c r="B424" s="19">
        <v>417</v>
      </c>
      <c r="C424" s="19" t="s">
        <v>465</v>
      </c>
      <c r="D424" s="20">
        <f>VLOOKUP($C424, Date, MATCH(Source!D$7, Date!$A$1:$F$1, 0), FALSE)</f>
        <v>43976</v>
      </c>
      <c r="E424" s="40">
        <v>43976</v>
      </c>
      <c r="F424" s="22">
        <f>VLOOKUP($C424, Date, MATCH(Source!F$7, Date!$A$1:$F$1, 0), FALSE)</f>
        <v>18.0902777777778</v>
      </c>
      <c r="G424" s="19">
        <f>VLOOKUP(Table3[[#This Row],[Accident ID]],Date!$A$2:$I$2001,MATCH(Table3[[#Headers],[Hour]],Date!$A$1:$I$1,0),0)</f>
        <v>2</v>
      </c>
      <c r="H424" s="44" t="str">
        <f>IF(AND(Table3[[#This Row],[Hour]]&gt;=7, Table3[[#This Row],[Hour]]&lt;=10), "Peak", IF(AND(Table3[[#This Row],[Hour]]&gt;=16, Table3[[#This Row],[Hour]]&lt;=19), "Peak", "Off-Peak"))</f>
        <v>Off-Peak</v>
      </c>
      <c r="I424" s="19" t="str">
        <f>VLOOKUP($C424,location,MATCH(Source!I$7,Location!$A$1:$D$1,0),0)</f>
        <v>Ahmedabad</v>
      </c>
      <c r="J424" s="19" t="str">
        <f>VLOOKUP($C424,location,MATCH(Source!J$7,Location!$A$1:$D$1,0),0)</f>
        <v>Rural Road</v>
      </c>
      <c r="K424" s="19" t="str">
        <f>VLOOKUP($C424,location,MATCH(Source!K$7,Location!$A$1:$D$1,0),0)</f>
        <v>Rainy</v>
      </c>
      <c r="L424" s="20" t="str">
        <f>VLOOKUP($C424,vehicle,MATCH(L423,Vehicle!A417:E417,0),0)</f>
        <v>Bicycle</v>
      </c>
      <c r="M424" s="20" t="str">
        <f>VLOOKUP($C424,vehicle,MATCH(M$7,Vehicle!$A$1:$E$1,0),0)</f>
        <v>Pedestrian Crossing</v>
      </c>
      <c r="N424" s="20" t="str">
        <f>VLOOKUP($C424,vehicle,MATCH(N$7,Vehicle!$A$1:$E$1,0),0)</f>
        <v>Low</v>
      </c>
      <c r="O424" s="21">
        <f>VLOOKUP($C424,vehicle,MATCH(O$7,Vehicle!$A$1:$E$1,0),0)</f>
        <v>5</v>
      </c>
      <c r="P424" s="21">
        <f>VLOOKUP($C424,driver,MATCH(P$7,Driver!$A$1:$E$1,0),0)</f>
        <v>49</v>
      </c>
      <c r="Q424" s="21" t="str">
        <f>VLOOKUP($C424,driver,MATCH(Q$7,Driver!$A$1:$E$1,0),0)</f>
        <v>Expired</v>
      </c>
      <c r="R424" s="21">
        <f>VLOOKUP($C424,driver,MATCH(R$7,Driver!$A$1:$E$1,0),0)</f>
        <v>0</v>
      </c>
      <c r="S424" s="21" t="str">
        <f>VLOOKUP($C424,driver,MATCH(S$7,Driver!$A$1:$E$1,0),0)</f>
        <v>Severe</v>
      </c>
      <c r="T424" s="21">
        <f>VLOOKUP($C424,Effects,MATCH(T$7, Effects!$A$1:$E$1, 0),0)</f>
        <v>33</v>
      </c>
      <c r="U424" s="22" t="str">
        <f>VLOOKUP($C424,Effects,MATCH(U$7, Effects!$A$1:$E$1, 0),0)</f>
        <v>No</v>
      </c>
      <c r="V424" s="22" t="str">
        <f>VLOOKUP($C424,Effects,MATCH(V$7, Effects!$A$1:$E$1, 0),0)</f>
        <v>Yes</v>
      </c>
      <c r="W424" s="22" t="str">
        <f>VLOOKUP($C424,Effects,MATCH(W$7, Effects!$A$1:$E$1, 0),0)</f>
        <v>None</v>
      </c>
    </row>
    <row r="425" spans="2:23" s="7" customFormat="1" ht="21" x14ac:dyDescent="0.4">
      <c r="B425" s="19">
        <v>418</v>
      </c>
      <c r="C425" s="19" t="s">
        <v>466</v>
      </c>
      <c r="D425" s="20">
        <f>VLOOKUP($C425, Date, MATCH(Source!D$7, Date!$A$1:$F$1, 0), FALSE)</f>
        <v>44887</v>
      </c>
      <c r="E425" s="40">
        <v>44887</v>
      </c>
      <c r="F425" s="22">
        <f>VLOOKUP($C425, Date, MATCH(Source!F$7, Date!$A$1:$F$1, 0), FALSE)</f>
        <v>18.1319444444444</v>
      </c>
      <c r="G425" s="19">
        <f>VLOOKUP(Table3[[#This Row],[Accident ID]],Date!$A$2:$I$2001,MATCH(Table3[[#Headers],[Hour]],Date!$A$1:$I$1,0),0)</f>
        <v>3</v>
      </c>
      <c r="H425" s="44" t="str">
        <f>IF(AND(Table3[[#This Row],[Hour]]&gt;=7, Table3[[#This Row],[Hour]]&lt;=10), "Peak", IF(AND(Table3[[#This Row],[Hour]]&gt;=16, Table3[[#This Row],[Hour]]&lt;=19), "Peak", "Off-Peak"))</f>
        <v>Off-Peak</v>
      </c>
      <c r="I425" s="19" t="str">
        <f>VLOOKUP($C425,location,MATCH(Source!I$7,Location!$A$1:$D$1,0),0)</f>
        <v>Pune</v>
      </c>
      <c r="J425" s="19" t="str">
        <f>VLOOKUP($C425,location,MATCH(Source!J$7,Location!$A$1:$D$1,0),0)</f>
        <v>Highway</v>
      </c>
      <c r="K425" s="19" t="str">
        <f>VLOOKUP($C425,location,MATCH(Source!K$7,Location!$A$1:$D$1,0),0)</f>
        <v>Foggy</v>
      </c>
      <c r="L425" s="20" t="str">
        <f>VLOOKUP($C425,vehicle,MATCH(L424,Vehicle!A418:E418,0),0)</f>
        <v>Car</v>
      </c>
      <c r="M425" s="20" t="str">
        <f>VLOOKUP($C425,vehicle,MATCH(M$7,Vehicle!$A$1:$E$1,0),0)</f>
        <v>Over Speeding</v>
      </c>
      <c r="N425" s="20" t="str">
        <f>VLOOKUP($C425,vehicle,MATCH(N$7,Vehicle!$A$1:$E$1,0),0)</f>
        <v>Medium</v>
      </c>
      <c r="O425" s="21">
        <f>VLOOKUP($C425,vehicle,MATCH(O$7,Vehicle!$A$1:$E$1,0),0)</f>
        <v>5</v>
      </c>
      <c r="P425" s="21">
        <f>VLOOKUP($C425,driver,MATCH(P$7,Driver!$A$1:$E$1,0),0)</f>
        <v>65</v>
      </c>
      <c r="Q425" s="21" t="str">
        <f>VLOOKUP($C425,driver,MATCH(Q$7,Driver!$A$1:$E$1,0),0)</f>
        <v>Valid</v>
      </c>
      <c r="R425" s="21">
        <f>VLOOKUP($C425,driver,MATCH(R$7,Driver!$A$1:$E$1,0),0)</f>
        <v>2</v>
      </c>
      <c r="S425" s="21" t="str">
        <f>VLOOKUP($C425,driver,MATCH(S$7,Driver!$A$1:$E$1,0),0)</f>
        <v>Fatal</v>
      </c>
      <c r="T425" s="21">
        <f>VLOOKUP($C425,Effects,MATCH(T$7, Effects!$A$1:$E$1, 0),0)</f>
        <v>41</v>
      </c>
      <c r="U425" s="22" t="str">
        <f>VLOOKUP($C425,Effects,MATCH(U$7, Effects!$A$1:$E$1, 0),0)</f>
        <v>No</v>
      </c>
      <c r="V425" s="22" t="str">
        <f>VLOOKUP($C425,Effects,MATCH(V$7, Effects!$A$1:$E$1, 0),0)</f>
        <v>Yes</v>
      </c>
      <c r="W425" s="22" t="str">
        <f>VLOOKUP($C425,Effects,MATCH(W$7, Effects!$A$1:$E$1, 0),0)</f>
        <v>License Suspended</v>
      </c>
    </row>
    <row r="426" spans="2:23" s="7" customFormat="1" ht="21" x14ac:dyDescent="0.4">
      <c r="B426" s="19">
        <v>419</v>
      </c>
      <c r="C426" s="19" t="s">
        <v>467</v>
      </c>
      <c r="D426" s="20">
        <f>VLOOKUP($C426, Date, MATCH(Source!D$7, Date!$A$1:$F$1, 0), FALSE)</f>
        <v>44095</v>
      </c>
      <c r="E426" s="40">
        <v>44095</v>
      </c>
      <c r="F426" s="22">
        <f>VLOOKUP($C426, Date, MATCH(Source!F$7, Date!$A$1:$F$1, 0), FALSE)</f>
        <v>18.1736111111111</v>
      </c>
      <c r="G426" s="19">
        <f>VLOOKUP(Table3[[#This Row],[Accident ID]],Date!$A$2:$I$2001,MATCH(Table3[[#Headers],[Hour]],Date!$A$1:$I$1,0),0)</f>
        <v>4</v>
      </c>
      <c r="H426" s="44" t="str">
        <f>IF(AND(Table3[[#This Row],[Hour]]&gt;=7, Table3[[#This Row],[Hour]]&lt;=10), "Peak", IF(AND(Table3[[#This Row],[Hour]]&gt;=16, Table3[[#This Row],[Hour]]&lt;=19), "Peak", "Off-Peak"))</f>
        <v>Off-Peak</v>
      </c>
      <c r="I426" s="19" t="str">
        <f>VLOOKUP($C426,location,MATCH(Source!I$7,Location!$A$1:$D$1,0),0)</f>
        <v>Mumbai</v>
      </c>
      <c r="J426" s="19" t="str">
        <f>VLOOKUP($C426,location,MATCH(Source!J$7,Location!$A$1:$D$1,0),0)</f>
        <v>Highway</v>
      </c>
      <c r="K426" s="19" t="str">
        <f>VLOOKUP($C426,location,MATCH(Source!K$7,Location!$A$1:$D$1,0),0)</f>
        <v>Windy</v>
      </c>
      <c r="L426" s="20" t="str">
        <f>VLOOKUP($C426,vehicle,MATCH(L425,Vehicle!A419:E419,0),0)</f>
        <v>Car</v>
      </c>
      <c r="M426" s="20" t="str">
        <f>VLOOKUP($C426,vehicle,MATCH(M$7,Vehicle!$A$1:$E$1,0),0)</f>
        <v>Drunk Driving</v>
      </c>
      <c r="N426" s="20" t="str">
        <f>VLOOKUP($C426,vehicle,MATCH(N$7,Vehicle!$A$1:$E$1,0),0)</f>
        <v>Low</v>
      </c>
      <c r="O426" s="21">
        <f>VLOOKUP($C426,vehicle,MATCH(O$7,Vehicle!$A$1:$E$1,0),0)</f>
        <v>2</v>
      </c>
      <c r="P426" s="21">
        <f>VLOOKUP($C426,driver,MATCH(P$7,Driver!$A$1:$E$1,0),0)</f>
        <v>37</v>
      </c>
      <c r="Q426" s="21" t="str">
        <f>VLOOKUP($C426,driver,MATCH(Q$7,Driver!$A$1:$E$1,0),0)</f>
        <v>Expired</v>
      </c>
      <c r="R426" s="21">
        <f>VLOOKUP($C426,driver,MATCH(R$7,Driver!$A$1:$E$1,0),0)</f>
        <v>5</v>
      </c>
      <c r="S426" s="21" t="str">
        <f>VLOOKUP($C426,driver,MATCH(S$7,Driver!$A$1:$E$1,0),0)</f>
        <v>Minor</v>
      </c>
      <c r="T426" s="21">
        <f>VLOOKUP($C426,Effects,MATCH(T$7, Effects!$A$1:$E$1, 0),0)</f>
        <v>14</v>
      </c>
      <c r="U426" s="22" t="str">
        <f>VLOOKUP($C426,Effects,MATCH(U$7, Effects!$A$1:$E$1, 0),0)</f>
        <v>Yes</v>
      </c>
      <c r="V426" s="22" t="str">
        <f>VLOOKUP($C426,Effects,MATCH(V$7, Effects!$A$1:$E$1, 0),0)</f>
        <v>Yes</v>
      </c>
      <c r="W426" s="22" t="str">
        <f>VLOOKUP($C426,Effects,MATCH(W$7, Effects!$A$1:$E$1, 0),0)</f>
        <v>Fine Issued</v>
      </c>
    </row>
    <row r="427" spans="2:23" s="7" customFormat="1" ht="21" x14ac:dyDescent="0.4">
      <c r="B427" s="19">
        <v>420</v>
      </c>
      <c r="C427" s="19" t="s">
        <v>468</v>
      </c>
      <c r="D427" s="20">
        <f>VLOOKUP($C427, Date, MATCH(Source!D$7, Date!$A$1:$F$1, 0), FALSE)</f>
        <v>44859</v>
      </c>
      <c r="E427" s="40">
        <v>44859</v>
      </c>
      <c r="F427" s="22">
        <f>VLOOKUP($C427, Date, MATCH(Source!F$7, Date!$A$1:$F$1, 0), FALSE)</f>
        <v>18.2152777777778</v>
      </c>
      <c r="G427" s="19">
        <f>VLOOKUP(Table3[[#This Row],[Accident ID]],Date!$A$2:$I$2001,MATCH(Table3[[#Headers],[Hour]],Date!$A$1:$I$1,0),0)</f>
        <v>5</v>
      </c>
      <c r="H427" s="44" t="str">
        <f>IF(AND(Table3[[#This Row],[Hour]]&gt;=7, Table3[[#This Row],[Hour]]&lt;=10), "Peak", IF(AND(Table3[[#This Row],[Hour]]&gt;=16, Table3[[#This Row],[Hour]]&lt;=19), "Peak", "Off-Peak"))</f>
        <v>Off-Peak</v>
      </c>
      <c r="I427" s="19" t="str">
        <f>VLOOKUP($C427,location,MATCH(Source!I$7,Location!$A$1:$D$1,0),0)</f>
        <v>Chennai</v>
      </c>
      <c r="J427" s="19" t="str">
        <f>VLOOKUP($C427,location,MATCH(Source!J$7,Location!$A$1:$D$1,0),0)</f>
        <v>Rural Road</v>
      </c>
      <c r="K427" s="19" t="str">
        <f>VLOOKUP($C427,location,MATCH(Source!K$7,Location!$A$1:$D$1,0),0)</f>
        <v>Foggy</v>
      </c>
      <c r="L427" s="20" t="str">
        <f>VLOOKUP($C427,vehicle,MATCH(L426,Vehicle!A420:E420,0),0)</f>
        <v>Bus</v>
      </c>
      <c r="M427" s="20" t="str">
        <f>VLOOKUP($C427,vehicle,MATCH(M$7,Vehicle!$A$1:$E$1,0),0)</f>
        <v>Drunk Driving</v>
      </c>
      <c r="N427" s="20" t="str">
        <f>VLOOKUP($C427,vehicle,MATCH(N$7,Vehicle!$A$1:$E$1,0),0)</f>
        <v>Severe</v>
      </c>
      <c r="O427" s="21">
        <f>VLOOKUP($C427,vehicle,MATCH(O$7,Vehicle!$A$1:$E$1,0),0)</f>
        <v>1</v>
      </c>
      <c r="P427" s="21">
        <f>VLOOKUP($C427,driver,MATCH(P$7,Driver!$A$1:$E$1,0),0)</f>
        <v>18</v>
      </c>
      <c r="Q427" s="21" t="str">
        <f>VLOOKUP($C427,driver,MATCH(Q$7,Driver!$A$1:$E$1,0),0)</f>
        <v>Valid</v>
      </c>
      <c r="R427" s="21">
        <f>VLOOKUP($C427,driver,MATCH(R$7,Driver!$A$1:$E$1,0),0)</f>
        <v>0</v>
      </c>
      <c r="S427" s="21" t="str">
        <f>VLOOKUP($C427,driver,MATCH(S$7,Driver!$A$1:$E$1,0),0)</f>
        <v>Fatal</v>
      </c>
      <c r="T427" s="21">
        <f>VLOOKUP($C427,Effects,MATCH(T$7, Effects!$A$1:$E$1, 0),0)</f>
        <v>14</v>
      </c>
      <c r="U427" s="22" t="str">
        <f>VLOOKUP($C427,Effects,MATCH(U$7, Effects!$A$1:$E$1, 0),0)</f>
        <v>No</v>
      </c>
      <c r="V427" s="22" t="str">
        <f>VLOOKUP($C427,Effects,MATCH(V$7, Effects!$A$1:$E$1, 0),0)</f>
        <v>Yes</v>
      </c>
      <c r="W427" s="22" t="str">
        <f>VLOOKUP($C427,Effects,MATCH(W$7, Effects!$A$1:$E$1, 0),0)</f>
        <v>None</v>
      </c>
    </row>
    <row r="428" spans="2:23" s="7" customFormat="1" ht="21" x14ac:dyDescent="0.4">
      <c r="B428" s="19">
        <v>421</v>
      </c>
      <c r="C428" s="19" t="s">
        <v>469</v>
      </c>
      <c r="D428" s="20">
        <f>VLOOKUP($C428, Date, MATCH(Source!D$7, Date!$A$1:$F$1, 0), FALSE)</f>
        <v>45290</v>
      </c>
      <c r="E428" s="40">
        <v>45290</v>
      </c>
      <c r="F428" s="22">
        <f>VLOOKUP($C428, Date, MATCH(Source!F$7, Date!$A$1:$F$1, 0), FALSE)</f>
        <v>18.2569444444444</v>
      </c>
      <c r="G428" s="19">
        <f>VLOOKUP(Table3[[#This Row],[Accident ID]],Date!$A$2:$I$2001,MATCH(Table3[[#Headers],[Hour]],Date!$A$1:$I$1,0),0)</f>
        <v>6</v>
      </c>
      <c r="H428" s="44" t="str">
        <f>IF(AND(Table3[[#This Row],[Hour]]&gt;=7, Table3[[#This Row],[Hour]]&lt;=10), "Peak", IF(AND(Table3[[#This Row],[Hour]]&gt;=16, Table3[[#This Row],[Hour]]&lt;=19), "Peak", "Off-Peak"))</f>
        <v>Off-Peak</v>
      </c>
      <c r="I428" s="19" t="str">
        <f>VLOOKUP($C428,location,MATCH(Source!I$7,Location!$A$1:$D$1,0),0)</f>
        <v>Hyderabad</v>
      </c>
      <c r="J428" s="19" t="str">
        <f>VLOOKUP($C428,location,MATCH(Source!J$7,Location!$A$1:$D$1,0),0)</f>
        <v>City Road</v>
      </c>
      <c r="K428" s="19" t="str">
        <f>VLOOKUP($C428,location,MATCH(Source!K$7,Location!$A$1:$D$1,0),0)</f>
        <v>Rainy</v>
      </c>
      <c r="L428" s="20" t="str">
        <f>VLOOKUP($C428,vehicle,MATCH(L427,Vehicle!A421:E421,0),0)</f>
        <v>Truck</v>
      </c>
      <c r="M428" s="20" t="str">
        <f>VLOOKUP($C428,vehicle,MATCH(M$7,Vehicle!$A$1:$E$1,0),0)</f>
        <v>Pedestrian Crossing</v>
      </c>
      <c r="N428" s="20" t="str">
        <f>VLOOKUP($C428,vehicle,MATCH(N$7,Vehicle!$A$1:$E$1,0),0)</f>
        <v>Medium</v>
      </c>
      <c r="O428" s="21">
        <f>VLOOKUP($C428,vehicle,MATCH(O$7,Vehicle!$A$1:$E$1,0),0)</f>
        <v>3</v>
      </c>
      <c r="P428" s="21">
        <f>VLOOKUP($C428,driver,MATCH(P$7,Driver!$A$1:$E$1,0),0)</f>
        <v>63</v>
      </c>
      <c r="Q428" s="21" t="str">
        <f>VLOOKUP($C428,driver,MATCH(Q$7,Driver!$A$1:$E$1,0),0)</f>
        <v>Suspended</v>
      </c>
      <c r="R428" s="21">
        <f>VLOOKUP($C428,driver,MATCH(R$7,Driver!$A$1:$E$1,0),0)</f>
        <v>3</v>
      </c>
      <c r="S428" s="21" t="str">
        <f>VLOOKUP($C428,driver,MATCH(S$7,Driver!$A$1:$E$1,0),0)</f>
        <v>Fatal</v>
      </c>
      <c r="T428" s="21">
        <f>VLOOKUP($C428,Effects,MATCH(T$7, Effects!$A$1:$E$1, 0),0)</f>
        <v>52</v>
      </c>
      <c r="U428" s="22" t="str">
        <f>VLOOKUP($C428,Effects,MATCH(U$7, Effects!$A$1:$E$1, 0),0)</f>
        <v>No</v>
      </c>
      <c r="V428" s="22" t="str">
        <f>VLOOKUP($C428,Effects,MATCH(V$7, Effects!$A$1:$E$1, 0),0)</f>
        <v>Yes</v>
      </c>
      <c r="W428" s="22" t="str">
        <f>VLOOKUP($C428,Effects,MATCH(W$7, Effects!$A$1:$E$1, 0),0)</f>
        <v>License Suspended</v>
      </c>
    </row>
    <row r="429" spans="2:23" s="7" customFormat="1" ht="21" x14ac:dyDescent="0.4">
      <c r="B429" s="19">
        <v>422</v>
      </c>
      <c r="C429" s="19" t="s">
        <v>470</v>
      </c>
      <c r="D429" s="20">
        <f>VLOOKUP($C429, Date, MATCH(Source!D$7, Date!$A$1:$F$1, 0), FALSE)</f>
        <v>44567</v>
      </c>
      <c r="E429" s="40">
        <v>44567</v>
      </c>
      <c r="F429" s="22">
        <f>VLOOKUP($C429, Date, MATCH(Source!F$7, Date!$A$1:$F$1, 0), FALSE)</f>
        <v>18.2986111111111</v>
      </c>
      <c r="G429" s="19">
        <f>VLOOKUP(Table3[[#This Row],[Accident ID]],Date!$A$2:$I$2001,MATCH(Table3[[#Headers],[Hour]],Date!$A$1:$I$1,0),0)</f>
        <v>7</v>
      </c>
      <c r="H429" s="44" t="str">
        <f>IF(AND(Table3[[#This Row],[Hour]]&gt;=7, Table3[[#This Row],[Hour]]&lt;=10), "Peak", IF(AND(Table3[[#This Row],[Hour]]&gt;=16, Table3[[#This Row],[Hour]]&lt;=19), "Peak", "Off-Peak"))</f>
        <v>Peak</v>
      </c>
      <c r="I429" s="19" t="str">
        <f>VLOOKUP($C429,location,MATCH(Source!I$7,Location!$A$1:$D$1,0),0)</f>
        <v>Pune</v>
      </c>
      <c r="J429" s="19" t="str">
        <f>VLOOKUP($C429,location,MATCH(Source!J$7,Location!$A$1:$D$1,0),0)</f>
        <v>Rural Road</v>
      </c>
      <c r="K429" s="19" t="str">
        <f>VLOOKUP($C429,location,MATCH(Source!K$7,Location!$A$1:$D$1,0),0)</f>
        <v>Snowy</v>
      </c>
      <c r="L429" s="20" t="str">
        <f>VLOOKUP($C429,vehicle,MATCH(L428,Vehicle!A422:E422,0),0)</f>
        <v>Auto</v>
      </c>
      <c r="M429" s="20" t="str">
        <f>VLOOKUP($C429,vehicle,MATCH(M$7,Vehicle!$A$1:$E$1,0),0)</f>
        <v>Drunk Driving</v>
      </c>
      <c r="N429" s="20" t="str">
        <f>VLOOKUP($C429,vehicle,MATCH(N$7,Vehicle!$A$1:$E$1,0),0)</f>
        <v>High</v>
      </c>
      <c r="O429" s="21">
        <f>VLOOKUP($C429,vehicle,MATCH(O$7,Vehicle!$A$1:$E$1,0),0)</f>
        <v>5</v>
      </c>
      <c r="P429" s="21">
        <f>VLOOKUP($C429,driver,MATCH(P$7,Driver!$A$1:$E$1,0),0)</f>
        <v>41</v>
      </c>
      <c r="Q429" s="21" t="str">
        <f>VLOOKUP($C429,driver,MATCH(Q$7,Driver!$A$1:$E$1,0),0)</f>
        <v>Valid</v>
      </c>
      <c r="R429" s="21">
        <f>VLOOKUP($C429,driver,MATCH(R$7,Driver!$A$1:$E$1,0),0)</f>
        <v>10</v>
      </c>
      <c r="S429" s="21" t="str">
        <f>VLOOKUP($C429,driver,MATCH(S$7,Driver!$A$1:$E$1,0),0)</f>
        <v>Moderate</v>
      </c>
      <c r="T429" s="21">
        <f>VLOOKUP($C429,Effects,MATCH(T$7, Effects!$A$1:$E$1, 0),0)</f>
        <v>25</v>
      </c>
      <c r="U429" s="22" t="str">
        <f>VLOOKUP($C429,Effects,MATCH(U$7, Effects!$A$1:$E$1, 0),0)</f>
        <v>Yes</v>
      </c>
      <c r="V429" s="22" t="str">
        <f>VLOOKUP($C429,Effects,MATCH(V$7, Effects!$A$1:$E$1, 0),0)</f>
        <v>Yes</v>
      </c>
      <c r="W429" s="22" t="str">
        <f>VLOOKUP($C429,Effects,MATCH(W$7, Effects!$A$1:$E$1, 0),0)</f>
        <v>Arrest Made</v>
      </c>
    </row>
    <row r="430" spans="2:23" s="7" customFormat="1" ht="21" x14ac:dyDescent="0.4">
      <c r="B430" s="19">
        <v>423</v>
      </c>
      <c r="C430" s="19" t="s">
        <v>471</v>
      </c>
      <c r="D430" s="20">
        <f>VLOOKUP($C430, Date, MATCH(Source!D$7, Date!$A$1:$F$1, 0), FALSE)</f>
        <v>44708</v>
      </c>
      <c r="E430" s="40">
        <v>44708</v>
      </c>
      <c r="F430" s="22">
        <f>VLOOKUP($C430, Date, MATCH(Source!F$7, Date!$A$1:$F$1, 0), FALSE)</f>
        <v>18.3402777777778</v>
      </c>
      <c r="G430" s="19">
        <f>VLOOKUP(Table3[[#This Row],[Accident ID]],Date!$A$2:$I$2001,MATCH(Table3[[#Headers],[Hour]],Date!$A$1:$I$1,0),0)</f>
        <v>8</v>
      </c>
      <c r="H430" s="44" t="str">
        <f>IF(AND(Table3[[#This Row],[Hour]]&gt;=7, Table3[[#This Row],[Hour]]&lt;=10), "Peak", IF(AND(Table3[[#This Row],[Hour]]&gt;=16, Table3[[#This Row],[Hour]]&lt;=19), "Peak", "Off-Peak"))</f>
        <v>Peak</v>
      </c>
      <c r="I430" s="19" t="str">
        <f>VLOOKUP($C430,location,MATCH(Source!I$7,Location!$A$1:$D$1,0),0)</f>
        <v>Bangalore</v>
      </c>
      <c r="J430" s="19" t="str">
        <f>VLOOKUP($C430,location,MATCH(Source!J$7,Location!$A$1:$D$1,0),0)</f>
        <v>Residential Area</v>
      </c>
      <c r="K430" s="19" t="str">
        <f>VLOOKUP($C430,location,MATCH(Source!K$7,Location!$A$1:$D$1,0),0)</f>
        <v>Rainy</v>
      </c>
      <c r="L430" s="20" t="str">
        <f>VLOOKUP($C430,vehicle,MATCH(L429,Vehicle!A423:E423,0),0)</f>
        <v>Bicycle</v>
      </c>
      <c r="M430" s="20" t="str">
        <f>VLOOKUP($C430,vehicle,MATCH(M$7,Vehicle!$A$1:$E$1,0),0)</f>
        <v>Reckless Driving</v>
      </c>
      <c r="N430" s="20" t="str">
        <f>VLOOKUP($C430,vehicle,MATCH(N$7,Vehicle!$A$1:$E$1,0),0)</f>
        <v>Severe</v>
      </c>
      <c r="O430" s="21">
        <f>VLOOKUP($C430,vehicle,MATCH(O$7,Vehicle!$A$1:$E$1,0),0)</f>
        <v>2</v>
      </c>
      <c r="P430" s="21">
        <f>VLOOKUP($C430,driver,MATCH(P$7,Driver!$A$1:$E$1,0),0)</f>
        <v>24</v>
      </c>
      <c r="Q430" s="21" t="str">
        <f>VLOOKUP($C430,driver,MATCH(Q$7,Driver!$A$1:$E$1,0),0)</f>
        <v>Valid</v>
      </c>
      <c r="R430" s="21">
        <f>VLOOKUP($C430,driver,MATCH(R$7,Driver!$A$1:$E$1,0),0)</f>
        <v>2</v>
      </c>
      <c r="S430" s="21" t="str">
        <f>VLOOKUP($C430,driver,MATCH(S$7,Driver!$A$1:$E$1,0),0)</f>
        <v>Moderate</v>
      </c>
      <c r="T430" s="21">
        <f>VLOOKUP($C430,Effects,MATCH(T$7, Effects!$A$1:$E$1, 0),0)</f>
        <v>51</v>
      </c>
      <c r="U430" s="22" t="str">
        <f>VLOOKUP($C430,Effects,MATCH(U$7, Effects!$A$1:$E$1, 0),0)</f>
        <v>Yes</v>
      </c>
      <c r="V430" s="22" t="str">
        <f>VLOOKUP($C430,Effects,MATCH(V$7, Effects!$A$1:$E$1, 0),0)</f>
        <v>Yes</v>
      </c>
      <c r="W430" s="22" t="str">
        <f>VLOOKUP($C430,Effects,MATCH(W$7, Effects!$A$1:$E$1, 0),0)</f>
        <v>License Suspended</v>
      </c>
    </row>
    <row r="431" spans="2:23" s="7" customFormat="1" ht="21" x14ac:dyDescent="0.4">
      <c r="B431" s="19">
        <v>424</v>
      </c>
      <c r="C431" s="19" t="s">
        <v>472</v>
      </c>
      <c r="D431" s="20">
        <f>VLOOKUP($C431, Date, MATCH(Source!D$7, Date!$A$1:$F$1, 0), FALSE)</f>
        <v>45069</v>
      </c>
      <c r="E431" s="40">
        <v>45069</v>
      </c>
      <c r="F431" s="22">
        <f>VLOOKUP($C431, Date, MATCH(Source!F$7, Date!$A$1:$F$1, 0), FALSE)</f>
        <v>18.3819444444444</v>
      </c>
      <c r="G431" s="19">
        <f>VLOOKUP(Table3[[#This Row],[Accident ID]],Date!$A$2:$I$2001,MATCH(Table3[[#Headers],[Hour]],Date!$A$1:$I$1,0),0)</f>
        <v>9</v>
      </c>
      <c r="H431" s="44" t="str">
        <f>IF(AND(Table3[[#This Row],[Hour]]&gt;=7, Table3[[#This Row],[Hour]]&lt;=10), "Peak", IF(AND(Table3[[#This Row],[Hour]]&gt;=16, Table3[[#This Row],[Hour]]&lt;=19), "Peak", "Off-Peak"))</f>
        <v>Peak</v>
      </c>
      <c r="I431" s="19" t="str">
        <f>VLOOKUP($C431,location,MATCH(Source!I$7,Location!$A$1:$D$1,0),0)</f>
        <v>Delhi</v>
      </c>
      <c r="J431" s="19" t="str">
        <f>VLOOKUP($C431,location,MATCH(Source!J$7,Location!$A$1:$D$1,0),0)</f>
        <v>Highway</v>
      </c>
      <c r="K431" s="19" t="str">
        <f>VLOOKUP($C431,location,MATCH(Source!K$7,Location!$A$1:$D$1,0),0)</f>
        <v>Foggy</v>
      </c>
      <c r="L431" s="20" t="str">
        <f>VLOOKUP($C431,vehicle,MATCH(L430,Vehicle!A424:E424,0),0)</f>
        <v>Bike</v>
      </c>
      <c r="M431" s="20" t="str">
        <f>VLOOKUP($C431,vehicle,MATCH(M$7,Vehicle!$A$1:$E$1,0),0)</f>
        <v>Pedestrian Crossing</v>
      </c>
      <c r="N431" s="20" t="str">
        <f>VLOOKUP($C431,vehicle,MATCH(N$7,Vehicle!$A$1:$E$1,0),0)</f>
        <v>Medium</v>
      </c>
      <c r="O431" s="21">
        <f>VLOOKUP($C431,vehicle,MATCH(O$7,Vehicle!$A$1:$E$1,0),0)</f>
        <v>1</v>
      </c>
      <c r="P431" s="21">
        <f>VLOOKUP($C431,driver,MATCH(P$7,Driver!$A$1:$E$1,0),0)</f>
        <v>20</v>
      </c>
      <c r="Q431" s="21" t="str">
        <f>VLOOKUP($C431,driver,MATCH(Q$7,Driver!$A$1:$E$1,0),0)</f>
        <v>Expired</v>
      </c>
      <c r="R431" s="21">
        <f>VLOOKUP($C431,driver,MATCH(R$7,Driver!$A$1:$E$1,0),0)</f>
        <v>3</v>
      </c>
      <c r="S431" s="21" t="str">
        <f>VLOOKUP($C431,driver,MATCH(S$7,Driver!$A$1:$E$1,0),0)</f>
        <v>Moderate</v>
      </c>
      <c r="T431" s="21">
        <f>VLOOKUP($C431,Effects,MATCH(T$7, Effects!$A$1:$E$1, 0),0)</f>
        <v>46</v>
      </c>
      <c r="U431" s="22" t="str">
        <f>VLOOKUP($C431,Effects,MATCH(U$7, Effects!$A$1:$E$1, 0),0)</f>
        <v>Yes</v>
      </c>
      <c r="V431" s="22" t="str">
        <f>VLOOKUP($C431,Effects,MATCH(V$7, Effects!$A$1:$E$1, 0),0)</f>
        <v>Yes</v>
      </c>
      <c r="W431" s="22" t="str">
        <f>VLOOKUP($C431,Effects,MATCH(W$7, Effects!$A$1:$E$1, 0),0)</f>
        <v>License Suspended</v>
      </c>
    </row>
    <row r="432" spans="2:23" s="7" customFormat="1" ht="21" x14ac:dyDescent="0.4">
      <c r="B432" s="19">
        <v>425</v>
      </c>
      <c r="C432" s="19" t="s">
        <v>473</v>
      </c>
      <c r="D432" s="20">
        <f>VLOOKUP($C432, Date, MATCH(Source!D$7, Date!$A$1:$F$1, 0), FALSE)</f>
        <v>45122</v>
      </c>
      <c r="E432" s="40">
        <v>45122</v>
      </c>
      <c r="F432" s="22">
        <f>VLOOKUP($C432, Date, MATCH(Source!F$7, Date!$A$1:$F$1, 0), FALSE)</f>
        <v>18.4236111111111</v>
      </c>
      <c r="G432" s="19">
        <f>VLOOKUP(Table3[[#This Row],[Accident ID]],Date!$A$2:$I$2001,MATCH(Table3[[#Headers],[Hour]],Date!$A$1:$I$1,0),0)</f>
        <v>10</v>
      </c>
      <c r="H432" s="44" t="str">
        <f>IF(AND(Table3[[#This Row],[Hour]]&gt;=7, Table3[[#This Row],[Hour]]&lt;=10), "Peak", IF(AND(Table3[[#This Row],[Hour]]&gt;=16, Table3[[#This Row],[Hour]]&lt;=19), "Peak", "Off-Peak"))</f>
        <v>Peak</v>
      </c>
      <c r="I432" s="19" t="str">
        <f>VLOOKUP($C432,location,MATCH(Source!I$7,Location!$A$1:$D$1,0),0)</f>
        <v>Hyderabad</v>
      </c>
      <c r="J432" s="19" t="str">
        <f>VLOOKUP($C432,location,MATCH(Source!J$7,Location!$A$1:$D$1,0),0)</f>
        <v>City Road</v>
      </c>
      <c r="K432" s="19" t="str">
        <f>VLOOKUP($C432,location,MATCH(Source!K$7,Location!$A$1:$D$1,0),0)</f>
        <v>Snowy</v>
      </c>
      <c r="L432" s="20" t="str">
        <f>VLOOKUP($C432,vehicle,MATCH(L431,Vehicle!A425:E425,0),0)</f>
        <v>Auto</v>
      </c>
      <c r="M432" s="20" t="str">
        <f>VLOOKUP($C432,vehicle,MATCH(M$7,Vehicle!$A$1:$E$1,0),0)</f>
        <v>Pedestrian Crossing</v>
      </c>
      <c r="N432" s="20" t="str">
        <f>VLOOKUP($C432,vehicle,MATCH(N$7,Vehicle!$A$1:$E$1,0),0)</f>
        <v>High</v>
      </c>
      <c r="O432" s="21">
        <f>VLOOKUP($C432,vehicle,MATCH(O$7,Vehicle!$A$1:$E$1,0),0)</f>
        <v>1</v>
      </c>
      <c r="P432" s="21">
        <f>VLOOKUP($C432,driver,MATCH(P$7,Driver!$A$1:$E$1,0),0)</f>
        <v>43</v>
      </c>
      <c r="Q432" s="21" t="str">
        <f>VLOOKUP($C432,driver,MATCH(Q$7,Driver!$A$1:$E$1,0),0)</f>
        <v>Suspended</v>
      </c>
      <c r="R432" s="21">
        <f>VLOOKUP($C432,driver,MATCH(R$7,Driver!$A$1:$E$1,0),0)</f>
        <v>4</v>
      </c>
      <c r="S432" s="21" t="str">
        <f>VLOOKUP($C432,driver,MATCH(S$7,Driver!$A$1:$E$1,0),0)</f>
        <v>Minor</v>
      </c>
      <c r="T432" s="21">
        <f>VLOOKUP($C432,Effects,MATCH(T$7, Effects!$A$1:$E$1, 0),0)</f>
        <v>27</v>
      </c>
      <c r="U432" s="22" t="str">
        <f>VLOOKUP($C432,Effects,MATCH(U$7, Effects!$A$1:$E$1, 0),0)</f>
        <v>No</v>
      </c>
      <c r="V432" s="22" t="str">
        <f>VLOOKUP($C432,Effects,MATCH(V$7, Effects!$A$1:$E$1, 0),0)</f>
        <v>Yes</v>
      </c>
      <c r="W432" s="22" t="str">
        <f>VLOOKUP($C432,Effects,MATCH(W$7, Effects!$A$1:$E$1, 0),0)</f>
        <v>None</v>
      </c>
    </row>
    <row r="433" spans="2:23" s="7" customFormat="1" ht="21" x14ac:dyDescent="0.4">
      <c r="B433" s="19">
        <v>426</v>
      </c>
      <c r="C433" s="19" t="s">
        <v>474</v>
      </c>
      <c r="D433" s="20">
        <f>VLOOKUP($C433, Date, MATCH(Source!D$7, Date!$A$1:$F$1, 0), FALSE)</f>
        <v>45463</v>
      </c>
      <c r="E433" s="40">
        <v>45463</v>
      </c>
      <c r="F433" s="22">
        <f>VLOOKUP($C433, Date, MATCH(Source!F$7, Date!$A$1:$F$1, 0), FALSE)</f>
        <v>18.4652777777778</v>
      </c>
      <c r="G433" s="19">
        <f>VLOOKUP(Table3[[#This Row],[Accident ID]],Date!$A$2:$I$2001,MATCH(Table3[[#Headers],[Hour]],Date!$A$1:$I$1,0),0)</f>
        <v>11</v>
      </c>
      <c r="H433" s="44" t="str">
        <f>IF(AND(Table3[[#This Row],[Hour]]&gt;=7, Table3[[#This Row],[Hour]]&lt;=10), "Peak", IF(AND(Table3[[#This Row],[Hour]]&gt;=16, Table3[[#This Row],[Hour]]&lt;=19), "Peak", "Off-Peak"))</f>
        <v>Off-Peak</v>
      </c>
      <c r="I433" s="19" t="str">
        <f>VLOOKUP($C433,location,MATCH(Source!I$7,Location!$A$1:$D$1,0),0)</f>
        <v>Kolkata</v>
      </c>
      <c r="J433" s="19" t="str">
        <f>VLOOKUP($C433,location,MATCH(Source!J$7,Location!$A$1:$D$1,0),0)</f>
        <v>City Road</v>
      </c>
      <c r="K433" s="19" t="str">
        <f>VLOOKUP($C433,location,MATCH(Source!K$7,Location!$A$1:$D$1,0),0)</f>
        <v>Rainy</v>
      </c>
      <c r="L433" s="20" t="str">
        <f>VLOOKUP($C433,vehicle,MATCH(L432,Vehicle!A426:E426,0),0)</f>
        <v>Bus</v>
      </c>
      <c r="M433" s="20" t="str">
        <f>VLOOKUP($C433,vehicle,MATCH(M$7,Vehicle!$A$1:$E$1,0),0)</f>
        <v>Over Speeding</v>
      </c>
      <c r="N433" s="20" t="str">
        <f>VLOOKUP($C433,vehicle,MATCH(N$7,Vehicle!$A$1:$E$1,0),0)</f>
        <v>Medium</v>
      </c>
      <c r="O433" s="21">
        <f>VLOOKUP($C433,vehicle,MATCH(O$7,Vehicle!$A$1:$E$1,0),0)</f>
        <v>2</v>
      </c>
      <c r="P433" s="21">
        <f>VLOOKUP($C433,driver,MATCH(P$7,Driver!$A$1:$E$1,0),0)</f>
        <v>19</v>
      </c>
      <c r="Q433" s="21" t="str">
        <f>VLOOKUP($C433,driver,MATCH(Q$7,Driver!$A$1:$E$1,0),0)</f>
        <v>Suspended</v>
      </c>
      <c r="R433" s="21">
        <f>VLOOKUP($C433,driver,MATCH(R$7,Driver!$A$1:$E$1,0),0)</f>
        <v>0</v>
      </c>
      <c r="S433" s="21" t="str">
        <f>VLOOKUP($C433,driver,MATCH(S$7,Driver!$A$1:$E$1,0),0)</f>
        <v>Fatal</v>
      </c>
      <c r="T433" s="21">
        <f>VLOOKUP($C433,Effects,MATCH(T$7, Effects!$A$1:$E$1, 0),0)</f>
        <v>12</v>
      </c>
      <c r="U433" s="22" t="str">
        <f>VLOOKUP($C433,Effects,MATCH(U$7, Effects!$A$1:$E$1, 0),0)</f>
        <v>Yes</v>
      </c>
      <c r="V433" s="22" t="str">
        <f>VLOOKUP($C433,Effects,MATCH(V$7, Effects!$A$1:$E$1, 0),0)</f>
        <v>Yes</v>
      </c>
      <c r="W433" s="22" t="str">
        <f>VLOOKUP($C433,Effects,MATCH(W$7, Effects!$A$1:$E$1, 0),0)</f>
        <v>Arrest Made</v>
      </c>
    </row>
    <row r="434" spans="2:23" s="7" customFormat="1" ht="21" x14ac:dyDescent="0.4">
      <c r="B434" s="19">
        <v>427</v>
      </c>
      <c r="C434" s="19" t="s">
        <v>475</v>
      </c>
      <c r="D434" s="20">
        <f>VLOOKUP($C434, Date, MATCH(Source!D$7, Date!$A$1:$F$1, 0), FALSE)</f>
        <v>44854</v>
      </c>
      <c r="E434" s="40">
        <v>44854</v>
      </c>
      <c r="F434" s="22">
        <f>VLOOKUP($C434, Date, MATCH(Source!F$7, Date!$A$1:$F$1, 0), FALSE)</f>
        <v>18.5069444444444</v>
      </c>
      <c r="G434" s="19">
        <f>VLOOKUP(Table3[[#This Row],[Accident ID]],Date!$A$2:$I$2001,MATCH(Table3[[#Headers],[Hour]],Date!$A$1:$I$1,0),0)</f>
        <v>12</v>
      </c>
      <c r="H434" s="44" t="str">
        <f>IF(AND(Table3[[#This Row],[Hour]]&gt;=7, Table3[[#This Row],[Hour]]&lt;=10), "Peak", IF(AND(Table3[[#This Row],[Hour]]&gt;=16, Table3[[#This Row],[Hour]]&lt;=19), "Peak", "Off-Peak"))</f>
        <v>Off-Peak</v>
      </c>
      <c r="I434" s="19" t="str">
        <f>VLOOKUP($C434,location,MATCH(Source!I$7,Location!$A$1:$D$1,0),0)</f>
        <v>Kolkata</v>
      </c>
      <c r="J434" s="19" t="str">
        <f>VLOOKUP($C434,location,MATCH(Source!J$7,Location!$A$1:$D$1,0),0)</f>
        <v>Rural Road</v>
      </c>
      <c r="K434" s="19" t="str">
        <f>VLOOKUP($C434,location,MATCH(Source!K$7,Location!$A$1:$D$1,0),0)</f>
        <v>Rainy</v>
      </c>
      <c r="L434" s="20" t="str">
        <f>VLOOKUP($C434,vehicle,MATCH(L433,Vehicle!A427:E427,0),0)</f>
        <v>Bus</v>
      </c>
      <c r="M434" s="20" t="str">
        <f>VLOOKUP($C434,vehicle,MATCH(M$7,Vehicle!$A$1:$E$1,0),0)</f>
        <v>Pedestrian Crossing</v>
      </c>
      <c r="N434" s="20" t="str">
        <f>VLOOKUP($C434,vehicle,MATCH(N$7,Vehicle!$A$1:$E$1,0),0)</f>
        <v>High</v>
      </c>
      <c r="O434" s="21">
        <f>VLOOKUP($C434,vehicle,MATCH(O$7,Vehicle!$A$1:$E$1,0),0)</f>
        <v>3</v>
      </c>
      <c r="P434" s="21">
        <f>VLOOKUP($C434,driver,MATCH(P$7,Driver!$A$1:$E$1,0),0)</f>
        <v>33</v>
      </c>
      <c r="Q434" s="21" t="str">
        <f>VLOOKUP($C434,driver,MATCH(Q$7,Driver!$A$1:$E$1,0),0)</f>
        <v>Valid</v>
      </c>
      <c r="R434" s="21">
        <f>VLOOKUP($C434,driver,MATCH(R$7,Driver!$A$1:$E$1,0),0)</f>
        <v>1</v>
      </c>
      <c r="S434" s="21" t="str">
        <f>VLOOKUP($C434,driver,MATCH(S$7,Driver!$A$1:$E$1,0),0)</f>
        <v>Minor</v>
      </c>
      <c r="T434" s="21">
        <f>VLOOKUP($C434,Effects,MATCH(T$7, Effects!$A$1:$E$1, 0),0)</f>
        <v>14</v>
      </c>
      <c r="U434" s="22" t="str">
        <f>VLOOKUP($C434,Effects,MATCH(U$7, Effects!$A$1:$E$1, 0),0)</f>
        <v>No</v>
      </c>
      <c r="V434" s="22" t="str">
        <f>VLOOKUP($C434,Effects,MATCH(V$7, Effects!$A$1:$E$1, 0),0)</f>
        <v>Yes</v>
      </c>
      <c r="W434" s="22" t="str">
        <f>VLOOKUP($C434,Effects,MATCH(W$7, Effects!$A$1:$E$1, 0),0)</f>
        <v>Arrest Made</v>
      </c>
    </row>
    <row r="435" spans="2:23" s="7" customFormat="1" ht="21" x14ac:dyDescent="0.4">
      <c r="B435" s="19">
        <v>428</v>
      </c>
      <c r="C435" s="19" t="s">
        <v>476</v>
      </c>
      <c r="D435" s="20">
        <f>VLOOKUP($C435, Date, MATCH(Source!D$7, Date!$A$1:$F$1, 0), FALSE)</f>
        <v>45296</v>
      </c>
      <c r="E435" s="40">
        <v>45296</v>
      </c>
      <c r="F435" s="22">
        <f>VLOOKUP($C435, Date, MATCH(Source!F$7, Date!$A$1:$F$1, 0), FALSE)</f>
        <v>18.5486111111111</v>
      </c>
      <c r="G435" s="19">
        <f>VLOOKUP(Table3[[#This Row],[Accident ID]],Date!$A$2:$I$2001,MATCH(Table3[[#Headers],[Hour]],Date!$A$1:$I$1,0),0)</f>
        <v>13</v>
      </c>
      <c r="H435" s="44" t="str">
        <f>IF(AND(Table3[[#This Row],[Hour]]&gt;=7, Table3[[#This Row],[Hour]]&lt;=10), "Peak", IF(AND(Table3[[#This Row],[Hour]]&gt;=16, Table3[[#This Row],[Hour]]&lt;=19), "Peak", "Off-Peak"))</f>
        <v>Off-Peak</v>
      </c>
      <c r="I435" s="19" t="str">
        <f>VLOOKUP($C435,location,MATCH(Source!I$7,Location!$A$1:$D$1,0),0)</f>
        <v>Bangalore</v>
      </c>
      <c r="J435" s="19" t="str">
        <f>VLOOKUP($C435,location,MATCH(Source!J$7,Location!$A$1:$D$1,0),0)</f>
        <v>Expressway</v>
      </c>
      <c r="K435" s="19" t="str">
        <f>VLOOKUP($C435,location,MATCH(Source!K$7,Location!$A$1:$D$1,0),0)</f>
        <v>Clear</v>
      </c>
      <c r="L435" s="20" t="str">
        <f>VLOOKUP($C435,vehicle,MATCH(L434,Vehicle!A428:E428,0),0)</f>
        <v>Auto</v>
      </c>
      <c r="M435" s="20" t="str">
        <f>VLOOKUP($C435,vehicle,MATCH(M$7,Vehicle!$A$1:$E$1,0),0)</f>
        <v>Pedestrian Crossing</v>
      </c>
      <c r="N435" s="20" t="str">
        <f>VLOOKUP($C435,vehicle,MATCH(N$7,Vehicle!$A$1:$E$1,0),0)</f>
        <v>Severe</v>
      </c>
      <c r="O435" s="21">
        <f>VLOOKUP($C435,vehicle,MATCH(O$7,Vehicle!$A$1:$E$1,0),0)</f>
        <v>3</v>
      </c>
      <c r="P435" s="21">
        <f>VLOOKUP($C435,driver,MATCH(P$7,Driver!$A$1:$E$1,0),0)</f>
        <v>63</v>
      </c>
      <c r="Q435" s="21" t="str">
        <f>VLOOKUP($C435,driver,MATCH(Q$7,Driver!$A$1:$E$1,0),0)</f>
        <v>Expired</v>
      </c>
      <c r="R435" s="21">
        <f>VLOOKUP($C435,driver,MATCH(R$7,Driver!$A$1:$E$1,0),0)</f>
        <v>10</v>
      </c>
      <c r="S435" s="21" t="str">
        <f>VLOOKUP($C435,driver,MATCH(S$7,Driver!$A$1:$E$1,0),0)</f>
        <v>Fatal</v>
      </c>
      <c r="T435" s="21">
        <f>VLOOKUP($C435,Effects,MATCH(T$7, Effects!$A$1:$E$1, 0),0)</f>
        <v>43</v>
      </c>
      <c r="U435" s="22" t="str">
        <f>VLOOKUP($C435,Effects,MATCH(U$7, Effects!$A$1:$E$1, 0),0)</f>
        <v>No</v>
      </c>
      <c r="V435" s="22" t="str">
        <f>VLOOKUP($C435,Effects,MATCH(V$7, Effects!$A$1:$E$1, 0),0)</f>
        <v>Yes</v>
      </c>
      <c r="W435" s="22" t="str">
        <f>VLOOKUP($C435,Effects,MATCH(W$7, Effects!$A$1:$E$1, 0),0)</f>
        <v>None</v>
      </c>
    </row>
    <row r="436" spans="2:23" s="7" customFormat="1" ht="21" x14ac:dyDescent="0.4">
      <c r="B436" s="19">
        <v>429</v>
      </c>
      <c r="C436" s="19" t="s">
        <v>477</v>
      </c>
      <c r="D436" s="20">
        <f>VLOOKUP($C436, Date, MATCH(Source!D$7, Date!$A$1:$F$1, 0), FALSE)</f>
        <v>45413</v>
      </c>
      <c r="E436" s="40">
        <v>45413</v>
      </c>
      <c r="F436" s="22">
        <f>VLOOKUP($C436, Date, MATCH(Source!F$7, Date!$A$1:$F$1, 0), FALSE)</f>
        <v>18.5902777777778</v>
      </c>
      <c r="G436" s="19">
        <f>VLOOKUP(Table3[[#This Row],[Accident ID]],Date!$A$2:$I$2001,MATCH(Table3[[#Headers],[Hour]],Date!$A$1:$I$1,0),0)</f>
        <v>14</v>
      </c>
      <c r="H436" s="44" t="str">
        <f>IF(AND(Table3[[#This Row],[Hour]]&gt;=7, Table3[[#This Row],[Hour]]&lt;=10), "Peak", IF(AND(Table3[[#This Row],[Hour]]&gt;=16, Table3[[#This Row],[Hour]]&lt;=19), "Peak", "Off-Peak"))</f>
        <v>Off-Peak</v>
      </c>
      <c r="I436" s="19" t="str">
        <f>VLOOKUP($C436,location,MATCH(Source!I$7,Location!$A$1:$D$1,0),0)</f>
        <v>Ahmedabad</v>
      </c>
      <c r="J436" s="19" t="str">
        <f>VLOOKUP($C436,location,MATCH(Source!J$7,Location!$A$1:$D$1,0),0)</f>
        <v>Rural Road</v>
      </c>
      <c r="K436" s="19" t="str">
        <f>VLOOKUP($C436,location,MATCH(Source!K$7,Location!$A$1:$D$1,0),0)</f>
        <v>Windy</v>
      </c>
      <c r="L436" s="20" t="str">
        <f>VLOOKUP($C436,vehicle,MATCH(L435,Vehicle!A429:E429,0),0)</f>
        <v>Bicycle</v>
      </c>
      <c r="M436" s="20" t="str">
        <f>VLOOKUP($C436,vehicle,MATCH(M$7,Vehicle!$A$1:$E$1,0),0)</f>
        <v>Brake Failure</v>
      </c>
      <c r="N436" s="20" t="str">
        <f>VLOOKUP($C436,vehicle,MATCH(N$7,Vehicle!$A$1:$E$1,0),0)</f>
        <v>Severe</v>
      </c>
      <c r="O436" s="21">
        <f>VLOOKUP($C436,vehicle,MATCH(O$7,Vehicle!$A$1:$E$1,0),0)</f>
        <v>3</v>
      </c>
      <c r="P436" s="21">
        <f>VLOOKUP($C436,driver,MATCH(P$7,Driver!$A$1:$E$1,0),0)</f>
        <v>61</v>
      </c>
      <c r="Q436" s="21" t="str">
        <f>VLOOKUP($C436,driver,MATCH(Q$7,Driver!$A$1:$E$1,0),0)</f>
        <v>Valid</v>
      </c>
      <c r="R436" s="21">
        <f>VLOOKUP($C436,driver,MATCH(R$7,Driver!$A$1:$E$1,0),0)</f>
        <v>5</v>
      </c>
      <c r="S436" s="21" t="str">
        <f>VLOOKUP($C436,driver,MATCH(S$7,Driver!$A$1:$E$1,0),0)</f>
        <v>Severe</v>
      </c>
      <c r="T436" s="21">
        <f>VLOOKUP($C436,Effects,MATCH(T$7, Effects!$A$1:$E$1, 0),0)</f>
        <v>44</v>
      </c>
      <c r="U436" s="22" t="str">
        <f>VLOOKUP($C436,Effects,MATCH(U$7, Effects!$A$1:$E$1, 0),0)</f>
        <v>Yes</v>
      </c>
      <c r="V436" s="22" t="str">
        <f>VLOOKUP($C436,Effects,MATCH(V$7, Effects!$A$1:$E$1, 0),0)</f>
        <v>Yes</v>
      </c>
      <c r="W436" s="22" t="str">
        <f>VLOOKUP($C436,Effects,MATCH(W$7, Effects!$A$1:$E$1, 0),0)</f>
        <v>None</v>
      </c>
    </row>
    <row r="437" spans="2:23" s="7" customFormat="1" ht="21" x14ac:dyDescent="0.4">
      <c r="B437" s="19">
        <v>430</v>
      </c>
      <c r="C437" s="19" t="s">
        <v>478</v>
      </c>
      <c r="D437" s="20">
        <f>VLOOKUP($C437, Date, MATCH(Source!D$7, Date!$A$1:$F$1, 0), FALSE)</f>
        <v>44548</v>
      </c>
      <c r="E437" s="40">
        <v>44548</v>
      </c>
      <c r="F437" s="22">
        <f>VLOOKUP($C437, Date, MATCH(Source!F$7, Date!$A$1:$F$1, 0), FALSE)</f>
        <v>18.6319444444444</v>
      </c>
      <c r="G437" s="19">
        <f>VLOOKUP(Table3[[#This Row],[Accident ID]],Date!$A$2:$I$2001,MATCH(Table3[[#Headers],[Hour]],Date!$A$1:$I$1,0),0)</f>
        <v>15</v>
      </c>
      <c r="H437" s="44" t="str">
        <f>IF(AND(Table3[[#This Row],[Hour]]&gt;=7, Table3[[#This Row],[Hour]]&lt;=10), "Peak", IF(AND(Table3[[#This Row],[Hour]]&gt;=16, Table3[[#This Row],[Hour]]&lt;=19), "Peak", "Off-Peak"))</f>
        <v>Off-Peak</v>
      </c>
      <c r="I437" s="19" t="str">
        <f>VLOOKUP($C437,location,MATCH(Source!I$7,Location!$A$1:$D$1,0),0)</f>
        <v>Pune</v>
      </c>
      <c r="J437" s="19" t="str">
        <f>VLOOKUP($C437,location,MATCH(Source!J$7,Location!$A$1:$D$1,0),0)</f>
        <v>Rural Road</v>
      </c>
      <c r="K437" s="19" t="str">
        <f>VLOOKUP($C437,location,MATCH(Source!K$7,Location!$A$1:$D$1,0),0)</f>
        <v>Clear</v>
      </c>
      <c r="L437" s="20" t="str">
        <f>VLOOKUP($C437,vehicle,MATCH(L436,Vehicle!A430:E430,0),0)</f>
        <v>Car</v>
      </c>
      <c r="M437" s="20" t="str">
        <f>VLOOKUP($C437,vehicle,MATCH(M$7,Vehicle!$A$1:$E$1,0),0)</f>
        <v>Weather Conditions</v>
      </c>
      <c r="N437" s="20" t="str">
        <f>VLOOKUP($C437,vehicle,MATCH(N$7,Vehicle!$A$1:$E$1,0),0)</f>
        <v>High</v>
      </c>
      <c r="O437" s="21">
        <f>VLOOKUP($C437,vehicle,MATCH(O$7,Vehicle!$A$1:$E$1,0),0)</f>
        <v>1</v>
      </c>
      <c r="P437" s="21">
        <f>VLOOKUP($C437,driver,MATCH(P$7,Driver!$A$1:$E$1,0),0)</f>
        <v>69</v>
      </c>
      <c r="Q437" s="21" t="str">
        <f>VLOOKUP($C437,driver,MATCH(Q$7,Driver!$A$1:$E$1,0),0)</f>
        <v>Valid</v>
      </c>
      <c r="R437" s="21">
        <f>VLOOKUP($C437,driver,MATCH(R$7,Driver!$A$1:$E$1,0),0)</f>
        <v>0</v>
      </c>
      <c r="S437" s="21" t="str">
        <f>VLOOKUP($C437,driver,MATCH(S$7,Driver!$A$1:$E$1,0),0)</f>
        <v>Severe</v>
      </c>
      <c r="T437" s="21">
        <f>VLOOKUP($C437,Effects,MATCH(T$7, Effects!$A$1:$E$1, 0),0)</f>
        <v>58</v>
      </c>
      <c r="U437" s="22" t="str">
        <f>VLOOKUP($C437,Effects,MATCH(U$7, Effects!$A$1:$E$1, 0),0)</f>
        <v>Yes</v>
      </c>
      <c r="V437" s="22" t="str">
        <f>VLOOKUP($C437,Effects,MATCH(V$7, Effects!$A$1:$E$1, 0),0)</f>
        <v>No</v>
      </c>
      <c r="W437" s="22" t="str">
        <f>VLOOKUP($C437,Effects,MATCH(W$7, Effects!$A$1:$E$1, 0),0)</f>
        <v>Fine Issued</v>
      </c>
    </row>
    <row r="438" spans="2:23" s="7" customFormat="1" ht="21" x14ac:dyDescent="0.4">
      <c r="B438" s="19">
        <v>431</v>
      </c>
      <c r="C438" s="19" t="s">
        <v>479</v>
      </c>
      <c r="D438" s="20">
        <f>VLOOKUP($C438, Date, MATCH(Source!D$7, Date!$A$1:$F$1, 0), FALSE)</f>
        <v>45066</v>
      </c>
      <c r="E438" s="40">
        <v>45066</v>
      </c>
      <c r="F438" s="22">
        <f>VLOOKUP($C438, Date, MATCH(Source!F$7, Date!$A$1:$F$1, 0), FALSE)</f>
        <v>18.6736111111111</v>
      </c>
      <c r="G438" s="19">
        <f>VLOOKUP(Table3[[#This Row],[Accident ID]],Date!$A$2:$I$2001,MATCH(Table3[[#Headers],[Hour]],Date!$A$1:$I$1,0),0)</f>
        <v>16</v>
      </c>
      <c r="H438" s="44" t="str">
        <f>IF(AND(Table3[[#This Row],[Hour]]&gt;=7, Table3[[#This Row],[Hour]]&lt;=10), "Peak", IF(AND(Table3[[#This Row],[Hour]]&gt;=16, Table3[[#This Row],[Hour]]&lt;=19), "Peak", "Off-Peak"))</f>
        <v>Peak</v>
      </c>
      <c r="I438" s="19" t="str">
        <f>VLOOKUP($C438,location,MATCH(Source!I$7,Location!$A$1:$D$1,0),0)</f>
        <v>Hyderabad</v>
      </c>
      <c r="J438" s="19" t="str">
        <f>VLOOKUP($C438,location,MATCH(Source!J$7,Location!$A$1:$D$1,0),0)</f>
        <v>Highway</v>
      </c>
      <c r="K438" s="19" t="str">
        <f>VLOOKUP($C438,location,MATCH(Source!K$7,Location!$A$1:$D$1,0),0)</f>
        <v>Foggy</v>
      </c>
      <c r="L438" s="20" t="str">
        <f>VLOOKUP($C438,vehicle,MATCH(L437,Vehicle!A431:E431,0),0)</f>
        <v>Bike</v>
      </c>
      <c r="M438" s="20" t="str">
        <f>VLOOKUP($C438,vehicle,MATCH(M$7,Vehicle!$A$1:$E$1,0),0)</f>
        <v>Weather Conditions</v>
      </c>
      <c r="N438" s="20" t="str">
        <f>VLOOKUP($C438,vehicle,MATCH(N$7,Vehicle!$A$1:$E$1,0),0)</f>
        <v>High</v>
      </c>
      <c r="O438" s="21">
        <f>VLOOKUP($C438,vehicle,MATCH(O$7,Vehicle!$A$1:$E$1,0),0)</f>
        <v>3</v>
      </c>
      <c r="P438" s="21">
        <f>VLOOKUP($C438,driver,MATCH(P$7,Driver!$A$1:$E$1,0),0)</f>
        <v>31</v>
      </c>
      <c r="Q438" s="21" t="str">
        <f>VLOOKUP($C438,driver,MATCH(Q$7,Driver!$A$1:$E$1,0),0)</f>
        <v>Valid</v>
      </c>
      <c r="R438" s="21">
        <f>VLOOKUP($C438,driver,MATCH(R$7,Driver!$A$1:$E$1,0),0)</f>
        <v>0</v>
      </c>
      <c r="S438" s="21" t="str">
        <f>VLOOKUP($C438,driver,MATCH(S$7,Driver!$A$1:$E$1,0),0)</f>
        <v>Severe</v>
      </c>
      <c r="T438" s="21">
        <f>VLOOKUP($C438,Effects,MATCH(T$7, Effects!$A$1:$E$1, 0),0)</f>
        <v>25</v>
      </c>
      <c r="U438" s="22" t="str">
        <f>VLOOKUP($C438,Effects,MATCH(U$7, Effects!$A$1:$E$1, 0),0)</f>
        <v>No</v>
      </c>
      <c r="V438" s="22" t="str">
        <f>VLOOKUP($C438,Effects,MATCH(V$7, Effects!$A$1:$E$1, 0),0)</f>
        <v>Yes</v>
      </c>
      <c r="W438" s="22" t="str">
        <f>VLOOKUP($C438,Effects,MATCH(W$7, Effects!$A$1:$E$1, 0),0)</f>
        <v>License Suspended</v>
      </c>
    </row>
    <row r="439" spans="2:23" s="7" customFormat="1" ht="21" x14ac:dyDescent="0.4">
      <c r="B439" s="19">
        <v>432</v>
      </c>
      <c r="C439" s="19" t="s">
        <v>480</v>
      </c>
      <c r="D439" s="20">
        <f>VLOOKUP($C439, Date, MATCH(Source!D$7, Date!$A$1:$F$1, 0), FALSE)</f>
        <v>45002</v>
      </c>
      <c r="E439" s="40">
        <v>45002</v>
      </c>
      <c r="F439" s="22">
        <f>VLOOKUP($C439, Date, MATCH(Source!F$7, Date!$A$1:$F$1, 0), FALSE)</f>
        <v>18.7152777777778</v>
      </c>
      <c r="G439" s="19">
        <f>VLOOKUP(Table3[[#This Row],[Accident ID]],Date!$A$2:$I$2001,MATCH(Table3[[#Headers],[Hour]],Date!$A$1:$I$1,0),0)</f>
        <v>17</v>
      </c>
      <c r="H439" s="44" t="str">
        <f>IF(AND(Table3[[#This Row],[Hour]]&gt;=7, Table3[[#This Row],[Hour]]&lt;=10), "Peak", IF(AND(Table3[[#This Row],[Hour]]&gt;=16, Table3[[#This Row],[Hour]]&lt;=19), "Peak", "Off-Peak"))</f>
        <v>Peak</v>
      </c>
      <c r="I439" s="19" t="str">
        <f>VLOOKUP($C439,location,MATCH(Source!I$7,Location!$A$1:$D$1,0),0)</f>
        <v>Bangalore</v>
      </c>
      <c r="J439" s="19" t="str">
        <f>VLOOKUP($C439,location,MATCH(Source!J$7,Location!$A$1:$D$1,0),0)</f>
        <v>Highway</v>
      </c>
      <c r="K439" s="19" t="str">
        <f>VLOOKUP($C439,location,MATCH(Source!K$7,Location!$A$1:$D$1,0),0)</f>
        <v>Rainy</v>
      </c>
      <c r="L439" s="20" t="str">
        <f>VLOOKUP($C439,vehicle,MATCH(L438,Vehicle!A432:E432,0),0)</f>
        <v>Truck</v>
      </c>
      <c r="M439" s="20" t="str">
        <f>VLOOKUP($C439,vehicle,MATCH(M$7,Vehicle!$A$1:$E$1,0),0)</f>
        <v>Reckless Driving</v>
      </c>
      <c r="N439" s="20" t="str">
        <f>VLOOKUP($C439,vehicle,MATCH(N$7,Vehicle!$A$1:$E$1,0),0)</f>
        <v>Medium</v>
      </c>
      <c r="O439" s="21">
        <f>VLOOKUP($C439,vehicle,MATCH(O$7,Vehicle!$A$1:$E$1,0),0)</f>
        <v>3</v>
      </c>
      <c r="P439" s="21">
        <f>VLOOKUP($C439,driver,MATCH(P$7,Driver!$A$1:$E$1,0),0)</f>
        <v>67</v>
      </c>
      <c r="Q439" s="21" t="str">
        <f>VLOOKUP($C439,driver,MATCH(Q$7,Driver!$A$1:$E$1,0),0)</f>
        <v>Suspended</v>
      </c>
      <c r="R439" s="21">
        <f>VLOOKUP($C439,driver,MATCH(R$7,Driver!$A$1:$E$1,0),0)</f>
        <v>0</v>
      </c>
      <c r="S439" s="21" t="str">
        <f>VLOOKUP($C439,driver,MATCH(S$7,Driver!$A$1:$E$1,0),0)</f>
        <v>Severe</v>
      </c>
      <c r="T439" s="21">
        <f>VLOOKUP($C439,Effects,MATCH(T$7, Effects!$A$1:$E$1, 0),0)</f>
        <v>7</v>
      </c>
      <c r="U439" s="22" t="str">
        <f>VLOOKUP($C439,Effects,MATCH(U$7, Effects!$A$1:$E$1, 0),0)</f>
        <v>No</v>
      </c>
      <c r="V439" s="22" t="str">
        <f>VLOOKUP($C439,Effects,MATCH(V$7, Effects!$A$1:$E$1, 0),0)</f>
        <v>Yes</v>
      </c>
      <c r="W439" s="22" t="str">
        <f>VLOOKUP($C439,Effects,MATCH(W$7, Effects!$A$1:$E$1, 0),0)</f>
        <v>License Suspended</v>
      </c>
    </row>
    <row r="440" spans="2:23" s="7" customFormat="1" ht="21" x14ac:dyDescent="0.4">
      <c r="B440" s="19">
        <v>433</v>
      </c>
      <c r="C440" s="19" t="s">
        <v>481</v>
      </c>
      <c r="D440" s="20">
        <f>VLOOKUP($C440, Date, MATCH(Source!D$7, Date!$A$1:$F$1, 0), FALSE)</f>
        <v>44344</v>
      </c>
      <c r="E440" s="40">
        <v>44344</v>
      </c>
      <c r="F440" s="22">
        <f>VLOOKUP($C440, Date, MATCH(Source!F$7, Date!$A$1:$F$1, 0), FALSE)</f>
        <v>18.7569444444444</v>
      </c>
      <c r="G440" s="19">
        <f>VLOOKUP(Table3[[#This Row],[Accident ID]],Date!$A$2:$I$2001,MATCH(Table3[[#Headers],[Hour]],Date!$A$1:$I$1,0),0)</f>
        <v>18</v>
      </c>
      <c r="H440" s="44" t="str">
        <f>IF(AND(Table3[[#This Row],[Hour]]&gt;=7, Table3[[#This Row],[Hour]]&lt;=10), "Peak", IF(AND(Table3[[#This Row],[Hour]]&gt;=16, Table3[[#This Row],[Hour]]&lt;=19), "Peak", "Off-Peak"))</f>
        <v>Peak</v>
      </c>
      <c r="I440" s="19" t="str">
        <f>VLOOKUP($C440,location,MATCH(Source!I$7,Location!$A$1:$D$1,0),0)</f>
        <v>Chennai</v>
      </c>
      <c r="J440" s="19" t="str">
        <f>VLOOKUP($C440,location,MATCH(Source!J$7,Location!$A$1:$D$1,0),0)</f>
        <v>Rural Road</v>
      </c>
      <c r="K440" s="19" t="str">
        <f>VLOOKUP($C440,location,MATCH(Source!K$7,Location!$A$1:$D$1,0),0)</f>
        <v>Clear</v>
      </c>
      <c r="L440" s="20" t="str">
        <f>VLOOKUP($C440,vehicle,MATCH(L439,Vehicle!A433:E433,0),0)</f>
        <v>Bicycle</v>
      </c>
      <c r="M440" s="20" t="str">
        <f>VLOOKUP($C440,vehicle,MATCH(M$7,Vehicle!$A$1:$E$1,0),0)</f>
        <v>Brake Failure</v>
      </c>
      <c r="N440" s="20" t="str">
        <f>VLOOKUP($C440,vehicle,MATCH(N$7,Vehicle!$A$1:$E$1,0),0)</f>
        <v>Severe</v>
      </c>
      <c r="O440" s="21">
        <f>VLOOKUP($C440,vehicle,MATCH(O$7,Vehicle!$A$1:$E$1,0),0)</f>
        <v>1</v>
      </c>
      <c r="P440" s="21">
        <f>VLOOKUP($C440,driver,MATCH(P$7,Driver!$A$1:$E$1,0),0)</f>
        <v>54</v>
      </c>
      <c r="Q440" s="21" t="str">
        <f>VLOOKUP($C440,driver,MATCH(Q$7,Driver!$A$1:$E$1,0),0)</f>
        <v>Expired</v>
      </c>
      <c r="R440" s="21">
        <f>VLOOKUP($C440,driver,MATCH(R$7,Driver!$A$1:$E$1,0),0)</f>
        <v>5</v>
      </c>
      <c r="S440" s="21" t="str">
        <f>VLOOKUP($C440,driver,MATCH(S$7,Driver!$A$1:$E$1,0),0)</f>
        <v>Fatal</v>
      </c>
      <c r="T440" s="21">
        <f>VLOOKUP($C440,Effects,MATCH(T$7, Effects!$A$1:$E$1, 0),0)</f>
        <v>43</v>
      </c>
      <c r="U440" s="22" t="str">
        <f>VLOOKUP($C440,Effects,MATCH(U$7, Effects!$A$1:$E$1, 0),0)</f>
        <v>Yes</v>
      </c>
      <c r="V440" s="22" t="str">
        <f>VLOOKUP($C440,Effects,MATCH(V$7, Effects!$A$1:$E$1, 0),0)</f>
        <v>Yes</v>
      </c>
      <c r="W440" s="22" t="str">
        <f>VLOOKUP($C440,Effects,MATCH(W$7, Effects!$A$1:$E$1, 0),0)</f>
        <v>Arrest Made</v>
      </c>
    </row>
    <row r="441" spans="2:23" s="7" customFormat="1" ht="21" x14ac:dyDescent="0.4">
      <c r="B441" s="19">
        <v>434</v>
      </c>
      <c r="C441" s="19" t="s">
        <v>482</v>
      </c>
      <c r="D441" s="20">
        <f>VLOOKUP($C441, Date, MATCH(Source!D$7, Date!$A$1:$F$1, 0), FALSE)</f>
        <v>44175</v>
      </c>
      <c r="E441" s="40">
        <v>44175</v>
      </c>
      <c r="F441" s="22">
        <f>VLOOKUP($C441, Date, MATCH(Source!F$7, Date!$A$1:$F$1, 0), FALSE)</f>
        <v>18.7986111111111</v>
      </c>
      <c r="G441" s="19">
        <f>VLOOKUP(Table3[[#This Row],[Accident ID]],Date!$A$2:$I$2001,MATCH(Table3[[#Headers],[Hour]],Date!$A$1:$I$1,0),0)</f>
        <v>19</v>
      </c>
      <c r="H441" s="44" t="str">
        <f>IF(AND(Table3[[#This Row],[Hour]]&gt;=7, Table3[[#This Row],[Hour]]&lt;=10), "Peak", IF(AND(Table3[[#This Row],[Hour]]&gt;=16, Table3[[#This Row],[Hour]]&lt;=19), "Peak", "Off-Peak"))</f>
        <v>Peak</v>
      </c>
      <c r="I441" s="19" t="str">
        <f>VLOOKUP($C441,location,MATCH(Source!I$7,Location!$A$1:$D$1,0),0)</f>
        <v>Chennai</v>
      </c>
      <c r="J441" s="19" t="str">
        <f>VLOOKUP($C441,location,MATCH(Source!J$7,Location!$A$1:$D$1,0),0)</f>
        <v>City Road</v>
      </c>
      <c r="K441" s="19" t="str">
        <f>VLOOKUP($C441,location,MATCH(Source!K$7,Location!$A$1:$D$1,0),0)</f>
        <v>Foggy</v>
      </c>
      <c r="L441" s="20" t="str">
        <f>VLOOKUP($C441,vehicle,MATCH(L440,Vehicle!A434:E434,0),0)</f>
        <v>Bicycle</v>
      </c>
      <c r="M441" s="20" t="str">
        <f>VLOOKUP($C441,vehicle,MATCH(M$7,Vehicle!$A$1:$E$1,0),0)</f>
        <v>Over Speeding</v>
      </c>
      <c r="N441" s="20" t="str">
        <f>VLOOKUP($C441,vehicle,MATCH(N$7,Vehicle!$A$1:$E$1,0),0)</f>
        <v>High</v>
      </c>
      <c r="O441" s="21">
        <f>VLOOKUP($C441,vehicle,MATCH(O$7,Vehicle!$A$1:$E$1,0),0)</f>
        <v>1</v>
      </c>
      <c r="P441" s="21">
        <f>VLOOKUP($C441,driver,MATCH(P$7,Driver!$A$1:$E$1,0),0)</f>
        <v>56</v>
      </c>
      <c r="Q441" s="21" t="str">
        <f>VLOOKUP($C441,driver,MATCH(Q$7,Driver!$A$1:$E$1,0),0)</f>
        <v>Expired</v>
      </c>
      <c r="R441" s="21">
        <f>VLOOKUP($C441,driver,MATCH(R$7,Driver!$A$1:$E$1,0),0)</f>
        <v>8</v>
      </c>
      <c r="S441" s="21" t="str">
        <f>VLOOKUP($C441,driver,MATCH(S$7,Driver!$A$1:$E$1,0),0)</f>
        <v>Minor</v>
      </c>
      <c r="T441" s="21">
        <f>VLOOKUP($C441,Effects,MATCH(T$7, Effects!$A$1:$E$1, 0),0)</f>
        <v>35</v>
      </c>
      <c r="U441" s="22" t="str">
        <f>VLOOKUP($C441,Effects,MATCH(U$7, Effects!$A$1:$E$1, 0),0)</f>
        <v>No</v>
      </c>
      <c r="V441" s="22" t="str">
        <f>VLOOKUP($C441,Effects,MATCH(V$7, Effects!$A$1:$E$1, 0),0)</f>
        <v>No</v>
      </c>
      <c r="W441" s="22" t="str">
        <f>VLOOKUP($C441,Effects,MATCH(W$7, Effects!$A$1:$E$1, 0),0)</f>
        <v>None</v>
      </c>
    </row>
    <row r="442" spans="2:23" s="7" customFormat="1" ht="21" x14ac:dyDescent="0.4">
      <c r="B442" s="19">
        <v>435</v>
      </c>
      <c r="C442" s="19" t="s">
        <v>483</v>
      </c>
      <c r="D442" s="20">
        <f>VLOOKUP($C442, Date, MATCH(Source!D$7, Date!$A$1:$F$1, 0), FALSE)</f>
        <v>44234</v>
      </c>
      <c r="E442" s="40">
        <v>44234</v>
      </c>
      <c r="F442" s="22">
        <f>VLOOKUP($C442, Date, MATCH(Source!F$7, Date!$A$1:$F$1, 0), FALSE)</f>
        <v>18.8402777777778</v>
      </c>
      <c r="G442" s="19">
        <f>VLOOKUP(Table3[[#This Row],[Accident ID]],Date!$A$2:$I$2001,MATCH(Table3[[#Headers],[Hour]],Date!$A$1:$I$1,0),0)</f>
        <v>20</v>
      </c>
      <c r="H442" s="44" t="str">
        <f>IF(AND(Table3[[#This Row],[Hour]]&gt;=7, Table3[[#This Row],[Hour]]&lt;=10), "Peak", IF(AND(Table3[[#This Row],[Hour]]&gt;=16, Table3[[#This Row],[Hour]]&lt;=19), "Peak", "Off-Peak"))</f>
        <v>Off-Peak</v>
      </c>
      <c r="I442" s="19" t="str">
        <f>VLOOKUP($C442,location,MATCH(Source!I$7,Location!$A$1:$D$1,0),0)</f>
        <v>Hyderabad</v>
      </c>
      <c r="J442" s="19" t="str">
        <f>VLOOKUP($C442,location,MATCH(Source!J$7,Location!$A$1:$D$1,0),0)</f>
        <v>Residential Area</v>
      </c>
      <c r="K442" s="19" t="str">
        <f>VLOOKUP($C442,location,MATCH(Source!K$7,Location!$A$1:$D$1,0),0)</f>
        <v>Snowy</v>
      </c>
      <c r="L442" s="20" t="str">
        <f>VLOOKUP($C442,vehicle,MATCH(L441,Vehicle!A435:E435,0),0)</f>
        <v>Auto</v>
      </c>
      <c r="M442" s="20" t="str">
        <f>VLOOKUP($C442,vehicle,MATCH(M$7,Vehicle!$A$1:$E$1,0),0)</f>
        <v>Signal Violation</v>
      </c>
      <c r="N442" s="20" t="str">
        <f>VLOOKUP($C442,vehicle,MATCH(N$7,Vehicle!$A$1:$E$1,0),0)</f>
        <v>Severe</v>
      </c>
      <c r="O442" s="21">
        <f>VLOOKUP($C442,vehicle,MATCH(O$7,Vehicle!$A$1:$E$1,0),0)</f>
        <v>4</v>
      </c>
      <c r="P442" s="21">
        <f>VLOOKUP($C442,driver,MATCH(P$7,Driver!$A$1:$E$1,0),0)</f>
        <v>19</v>
      </c>
      <c r="Q442" s="21" t="str">
        <f>VLOOKUP($C442,driver,MATCH(Q$7,Driver!$A$1:$E$1,0),0)</f>
        <v>Valid</v>
      </c>
      <c r="R442" s="21">
        <f>VLOOKUP($C442,driver,MATCH(R$7,Driver!$A$1:$E$1,0),0)</f>
        <v>4</v>
      </c>
      <c r="S442" s="21" t="str">
        <f>VLOOKUP($C442,driver,MATCH(S$7,Driver!$A$1:$E$1,0),0)</f>
        <v>Minor</v>
      </c>
      <c r="T442" s="21">
        <f>VLOOKUP($C442,Effects,MATCH(T$7, Effects!$A$1:$E$1, 0),0)</f>
        <v>7</v>
      </c>
      <c r="U442" s="22" t="str">
        <f>VLOOKUP($C442,Effects,MATCH(U$7, Effects!$A$1:$E$1, 0),0)</f>
        <v>Yes</v>
      </c>
      <c r="V442" s="22" t="str">
        <f>VLOOKUP($C442,Effects,MATCH(V$7, Effects!$A$1:$E$1, 0),0)</f>
        <v>No</v>
      </c>
      <c r="W442" s="22" t="str">
        <f>VLOOKUP($C442,Effects,MATCH(W$7, Effects!$A$1:$E$1, 0),0)</f>
        <v>License Suspended</v>
      </c>
    </row>
    <row r="443" spans="2:23" s="7" customFormat="1" ht="21" x14ac:dyDescent="0.4">
      <c r="B443" s="19">
        <v>436</v>
      </c>
      <c r="C443" s="19" t="s">
        <v>484</v>
      </c>
      <c r="D443" s="20">
        <f>VLOOKUP($C443, Date, MATCH(Source!D$7, Date!$A$1:$F$1, 0), FALSE)</f>
        <v>44620</v>
      </c>
      <c r="E443" s="40">
        <v>44620</v>
      </c>
      <c r="F443" s="22">
        <f>VLOOKUP($C443, Date, MATCH(Source!F$7, Date!$A$1:$F$1, 0), FALSE)</f>
        <v>18.8819444444444</v>
      </c>
      <c r="G443" s="19">
        <f>VLOOKUP(Table3[[#This Row],[Accident ID]],Date!$A$2:$I$2001,MATCH(Table3[[#Headers],[Hour]],Date!$A$1:$I$1,0),0)</f>
        <v>21</v>
      </c>
      <c r="H443" s="44" t="str">
        <f>IF(AND(Table3[[#This Row],[Hour]]&gt;=7, Table3[[#This Row],[Hour]]&lt;=10), "Peak", IF(AND(Table3[[#This Row],[Hour]]&gt;=16, Table3[[#This Row],[Hour]]&lt;=19), "Peak", "Off-Peak"))</f>
        <v>Off-Peak</v>
      </c>
      <c r="I443" s="19" t="str">
        <f>VLOOKUP($C443,location,MATCH(Source!I$7,Location!$A$1:$D$1,0),0)</f>
        <v>Delhi</v>
      </c>
      <c r="J443" s="19" t="str">
        <f>VLOOKUP($C443,location,MATCH(Source!J$7,Location!$A$1:$D$1,0),0)</f>
        <v>Rural Road</v>
      </c>
      <c r="K443" s="19" t="str">
        <f>VLOOKUP($C443,location,MATCH(Source!K$7,Location!$A$1:$D$1,0),0)</f>
        <v>Rainy</v>
      </c>
      <c r="L443" s="20" t="str">
        <f>VLOOKUP($C443,vehicle,MATCH(L442,Vehicle!A436:E436,0),0)</f>
        <v>Bike</v>
      </c>
      <c r="M443" s="20" t="str">
        <f>VLOOKUP($C443,vehicle,MATCH(M$7,Vehicle!$A$1:$E$1,0),0)</f>
        <v>Drunk Driving</v>
      </c>
      <c r="N443" s="20" t="str">
        <f>VLOOKUP($C443,vehicle,MATCH(N$7,Vehicle!$A$1:$E$1,0),0)</f>
        <v>Medium</v>
      </c>
      <c r="O443" s="21">
        <f>VLOOKUP($C443,vehicle,MATCH(O$7,Vehicle!$A$1:$E$1,0),0)</f>
        <v>1</v>
      </c>
      <c r="P443" s="21">
        <f>VLOOKUP($C443,driver,MATCH(P$7,Driver!$A$1:$E$1,0),0)</f>
        <v>51</v>
      </c>
      <c r="Q443" s="21" t="str">
        <f>VLOOKUP($C443,driver,MATCH(Q$7,Driver!$A$1:$E$1,0),0)</f>
        <v>Suspended</v>
      </c>
      <c r="R443" s="21">
        <f>VLOOKUP($C443,driver,MATCH(R$7,Driver!$A$1:$E$1,0),0)</f>
        <v>10</v>
      </c>
      <c r="S443" s="21" t="str">
        <f>VLOOKUP($C443,driver,MATCH(S$7,Driver!$A$1:$E$1,0),0)</f>
        <v>Moderate</v>
      </c>
      <c r="T443" s="21">
        <f>VLOOKUP($C443,Effects,MATCH(T$7, Effects!$A$1:$E$1, 0),0)</f>
        <v>53</v>
      </c>
      <c r="U443" s="22" t="str">
        <f>VLOOKUP($C443,Effects,MATCH(U$7, Effects!$A$1:$E$1, 0),0)</f>
        <v>No</v>
      </c>
      <c r="V443" s="22" t="str">
        <f>VLOOKUP($C443,Effects,MATCH(V$7, Effects!$A$1:$E$1, 0),0)</f>
        <v>Yes</v>
      </c>
      <c r="W443" s="22" t="str">
        <f>VLOOKUP($C443,Effects,MATCH(W$7, Effects!$A$1:$E$1, 0),0)</f>
        <v>Fine Issued</v>
      </c>
    </row>
    <row r="444" spans="2:23" s="7" customFormat="1" ht="21" x14ac:dyDescent="0.4">
      <c r="B444" s="19">
        <v>437</v>
      </c>
      <c r="C444" s="19" t="s">
        <v>485</v>
      </c>
      <c r="D444" s="20">
        <f>VLOOKUP($C444, Date, MATCH(Source!D$7, Date!$A$1:$F$1, 0), FALSE)</f>
        <v>45264</v>
      </c>
      <c r="E444" s="40">
        <v>45264</v>
      </c>
      <c r="F444" s="22">
        <f>VLOOKUP($C444, Date, MATCH(Source!F$7, Date!$A$1:$F$1, 0), FALSE)</f>
        <v>18.9236111111111</v>
      </c>
      <c r="G444" s="19">
        <f>VLOOKUP(Table3[[#This Row],[Accident ID]],Date!$A$2:$I$2001,MATCH(Table3[[#Headers],[Hour]],Date!$A$1:$I$1,0),0)</f>
        <v>22</v>
      </c>
      <c r="H444" s="44" t="str">
        <f>IF(AND(Table3[[#This Row],[Hour]]&gt;=7, Table3[[#This Row],[Hour]]&lt;=10), "Peak", IF(AND(Table3[[#This Row],[Hour]]&gt;=16, Table3[[#This Row],[Hour]]&lt;=19), "Peak", "Off-Peak"))</f>
        <v>Off-Peak</v>
      </c>
      <c r="I444" s="19" t="str">
        <f>VLOOKUP($C444,location,MATCH(Source!I$7,Location!$A$1:$D$1,0),0)</f>
        <v>Pune</v>
      </c>
      <c r="J444" s="19" t="str">
        <f>VLOOKUP($C444,location,MATCH(Source!J$7,Location!$A$1:$D$1,0),0)</f>
        <v>Highway</v>
      </c>
      <c r="K444" s="19" t="str">
        <f>VLOOKUP($C444,location,MATCH(Source!K$7,Location!$A$1:$D$1,0),0)</f>
        <v>Snowy</v>
      </c>
      <c r="L444" s="20" t="str">
        <f>VLOOKUP($C444,vehicle,MATCH(L443,Vehicle!A437:E437,0),0)</f>
        <v>Bike</v>
      </c>
      <c r="M444" s="20" t="str">
        <f>VLOOKUP($C444,vehicle,MATCH(M$7,Vehicle!$A$1:$E$1,0),0)</f>
        <v>Signal Violation</v>
      </c>
      <c r="N444" s="20" t="str">
        <f>VLOOKUP($C444,vehicle,MATCH(N$7,Vehicle!$A$1:$E$1,0),0)</f>
        <v>High</v>
      </c>
      <c r="O444" s="21">
        <f>VLOOKUP($C444,vehicle,MATCH(O$7,Vehicle!$A$1:$E$1,0),0)</f>
        <v>1</v>
      </c>
      <c r="P444" s="21">
        <f>VLOOKUP($C444,driver,MATCH(P$7,Driver!$A$1:$E$1,0),0)</f>
        <v>18</v>
      </c>
      <c r="Q444" s="21" t="str">
        <f>VLOOKUP($C444,driver,MATCH(Q$7,Driver!$A$1:$E$1,0),0)</f>
        <v>Suspended</v>
      </c>
      <c r="R444" s="21">
        <f>VLOOKUP($C444,driver,MATCH(R$7,Driver!$A$1:$E$1,0),0)</f>
        <v>7</v>
      </c>
      <c r="S444" s="21" t="str">
        <f>VLOOKUP($C444,driver,MATCH(S$7,Driver!$A$1:$E$1,0),0)</f>
        <v>Moderate</v>
      </c>
      <c r="T444" s="21">
        <f>VLOOKUP($C444,Effects,MATCH(T$7, Effects!$A$1:$E$1, 0),0)</f>
        <v>60</v>
      </c>
      <c r="U444" s="22" t="str">
        <f>VLOOKUP($C444,Effects,MATCH(U$7, Effects!$A$1:$E$1, 0),0)</f>
        <v>No</v>
      </c>
      <c r="V444" s="22" t="str">
        <f>VLOOKUP($C444,Effects,MATCH(V$7, Effects!$A$1:$E$1, 0),0)</f>
        <v>No</v>
      </c>
      <c r="W444" s="22" t="str">
        <f>VLOOKUP($C444,Effects,MATCH(W$7, Effects!$A$1:$E$1, 0),0)</f>
        <v>License Suspended</v>
      </c>
    </row>
    <row r="445" spans="2:23" s="7" customFormat="1" ht="21" x14ac:dyDescent="0.4">
      <c r="B445" s="19">
        <v>438</v>
      </c>
      <c r="C445" s="23">
        <v>406000</v>
      </c>
      <c r="D445" s="20">
        <f>VLOOKUP($C445, Date, MATCH(Source!D$7, Date!$A$1:$F$1, 0), FALSE)</f>
        <v>45445</v>
      </c>
      <c r="E445" s="40">
        <v>45445</v>
      </c>
      <c r="F445" s="22">
        <f>VLOOKUP($C445, Date, MATCH(Source!F$7, Date!$A$1:$F$1, 0), FALSE)</f>
        <v>18.9652777777778</v>
      </c>
      <c r="G445" s="19">
        <f>VLOOKUP(Table3[[#This Row],[Accident ID]],Date!$A$2:$I$2001,MATCH(Table3[[#Headers],[Hour]],Date!$A$1:$I$1,0),0)</f>
        <v>23</v>
      </c>
      <c r="H445" s="44" t="str">
        <f>IF(AND(Table3[[#This Row],[Hour]]&gt;=7, Table3[[#This Row],[Hour]]&lt;=10), "Peak", IF(AND(Table3[[#This Row],[Hour]]&gt;=16, Table3[[#This Row],[Hour]]&lt;=19), "Peak", "Off-Peak"))</f>
        <v>Off-Peak</v>
      </c>
      <c r="I445" s="19" t="str">
        <f>VLOOKUP($C445,location,MATCH(Source!I$7,Location!$A$1:$D$1,0),0)</f>
        <v>Mumbai</v>
      </c>
      <c r="J445" s="19" t="str">
        <f>VLOOKUP($C445,location,MATCH(Source!J$7,Location!$A$1:$D$1,0),0)</f>
        <v>Residential Area</v>
      </c>
      <c r="K445" s="19" t="str">
        <f>VLOOKUP($C445,location,MATCH(Source!K$7,Location!$A$1:$D$1,0),0)</f>
        <v>Windy</v>
      </c>
      <c r="L445" s="20" t="str">
        <f>VLOOKUP($C445,vehicle,MATCH(L444,Vehicle!A438:E438,0),0)</f>
        <v>Pedestrian</v>
      </c>
      <c r="M445" s="20" t="str">
        <f>VLOOKUP($C445,vehicle,MATCH(M$7,Vehicle!$A$1:$E$1,0),0)</f>
        <v>Over Speeding</v>
      </c>
      <c r="N445" s="20" t="str">
        <f>VLOOKUP($C445,vehicle,MATCH(N$7,Vehicle!$A$1:$E$1,0),0)</f>
        <v>Severe</v>
      </c>
      <c r="O445" s="21">
        <f>VLOOKUP($C445,vehicle,MATCH(O$7,Vehicle!$A$1:$E$1,0),0)</f>
        <v>5</v>
      </c>
      <c r="P445" s="21">
        <f>VLOOKUP($C445,driver,MATCH(P$7,Driver!$A$1:$E$1,0),0)</f>
        <v>54</v>
      </c>
      <c r="Q445" s="21" t="str">
        <f>VLOOKUP($C445,driver,MATCH(Q$7,Driver!$A$1:$E$1,0),0)</f>
        <v>Expired</v>
      </c>
      <c r="R445" s="21">
        <f>VLOOKUP($C445,driver,MATCH(R$7,Driver!$A$1:$E$1,0),0)</f>
        <v>3</v>
      </c>
      <c r="S445" s="21" t="str">
        <f>VLOOKUP($C445,driver,MATCH(S$7,Driver!$A$1:$E$1,0),0)</f>
        <v>Minor</v>
      </c>
      <c r="T445" s="21">
        <f>VLOOKUP($C445,Effects,MATCH(T$7, Effects!$A$1:$E$1, 0),0)</f>
        <v>32</v>
      </c>
      <c r="U445" s="22" t="str">
        <f>VLOOKUP($C445,Effects,MATCH(U$7, Effects!$A$1:$E$1, 0),0)</f>
        <v>Yes</v>
      </c>
      <c r="V445" s="22" t="str">
        <f>VLOOKUP($C445,Effects,MATCH(V$7, Effects!$A$1:$E$1, 0),0)</f>
        <v>Yes</v>
      </c>
      <c r="W445" s="22" t="str">
        <f>VLOOKUP($C445,Effects,MATCH(W$7, Effects!$A$1:$E$1, 0),0)</f>
        <v>Fine Issued</v>
      </c>
    </row>
    <row r="446" spans="2:23" s="7" customFormat="1" ht="21" x14ac:dyDescent="0.4">
      <c r="B446" s="19">
        <v>439</v>
      </c>
      <c r="C446" s="19" t="s">
        <v>486</v>
      </c>
      <c r="D446" s="20">
        <f>VLOOKUP($C446, Date, MATCH(Source!D$7, Date!$A$1:$F$1, 0), FALSE)</f>
        <v>45370</v>
      </c>
      <c r="E446" s="40">
        <v>45370</v>
      </c>
      <c r="F446" s="22">
        <f>VLOOKUP($C446, Date, MATCH(Source!F$7, Date!$A$1:$F$1, 0), FALSE)</f>
        <v>19.0069444444444</v>
      </c>
      <c r="G446" s="19">
        <f>VLOOKUP(Table3[[#This Row],[Accident ID]],Date!$A$2:$I$2001,MATCH(Table3[[#Headers],[Hour]],Date!$A$1:$I$1,0),0)</f>
        <v>0</v>
      </c>
      <c r="H446" s="44" t="str">
        <f>IF(AND(Table3[[#This Row],[Hour]]&gt;=7, Table3[[#This Row],[Hour]]&lt;=10), "Peak", IF(AND(Table3[[#This Row],[Hour]]&gt;=16, Table3[[#This Row],[Hour]]&lt;=19), "Peak", "Off-Peak"))</f>
        <v>Off-Peak</v>
      </c>
      <c r="I446" s="19" t="str">
        <f>VLOOKUP($C446,location,MATCH(Source!I$7,Location!$A$1:$D$1,0),0)</f>
        <v>Delhi</v>
      </c>
      <c r="J446" s="19" t="str">
        <f>VLOOKUP($C446,location,MATCH(Source!J$7,Location!$A$1:$D$1,0),0)</f>
        <v>Rural Road</v>
      </c>
      <c r="K446" s="19" t="str">
        <f>VLOOKUP($C446,location,MATCH(Source!K$7,Location!$A$1:$D$1,0),0)</f>
        <v>Rainy</v>
      </c>
      <c r="L446" s="20" t="str">
        <f>VLOOKUP($C446,vehicle,MATCH(L445,Vehicle!A439:E439,0),0)</f>
        <v>Pedestrian</v>
      </c>
      <c r="M446" s="20" t="str">
        <f>VLOOKUP($C446,vehicle,MATCH(M$7,Vehicle!$A$1:$E$1,0),0)</f>
        <v>Reckless Driving</v>
      </c>
      <c r="N446" s="20" t="str">
        <f>VLOOKUP($C446,vehicle,MATCH(N$7,Vehicle!$A$1:$E$1,0),0)</f>
        <v>High</v>
      </c>
      <c r="O446" s="21">
        <f>VLOOKUP($C446,vehicle,MATCH(O$7,Vehicle!$A$1:$E$1,0),0)</f>
        <v>3</v>
      </c>
      <c r="P446" s="21">
        <f>VLOOKUP($C446,driver,MATCH(P$7,Driver!$A$1:$E$1,0),0)</f>
        <v>70</v>
      </c>
      <c r="Q446" s="21" t="str">
        <f>VLOOKUP($C446,driver,MATCH(Q$7,Driver!$A$1:$E$1,0),0)</f>
        <v>Valid</v>
      </c>
      <c r="R446" s="21">
        <f>VLOOKUP($C446,driver,MATCH(R$7,Driver!$A$1:$E$1,0),0)</f>
        <v>4</v>
      </c>
      <c r="S446" s="21" t="str">
        <f>VLOOKUP($C446,driver,MATCH(S$7,Driver!$A$1:$E$1,0),0)</f>
        <v>Fatal</v>
      </c>
      <c r="T446" s="21">
        <f>VLOOKUP($C446,Effects,MATCH(T$7, Effects!$A$1:$E$1, 0),0)</f>
        <v>21</v>
      </c>
      <c r="U446" s="22" t="str">
        <f>VLOOKUP($C446,Effects,MATCH(U$7, Effects!$A$1:$E$1, 0),0)</f>
        <v>No</v>
      </c>
      <c r="V446" s="22" t="str">
        <f>VLOOKUP($C446,Effects,MATCH(V$7, Effects!$A$1:$E$1, 0),0)</f>
        <v>Yes</v>
      </c>
      <c r="W446" s="22" t="str">
        <f>VLOOKUP($C446,Effects,MATCH(W$7, Effects!$A$1:$E$1, 0),0)</f>
        <v>Arrest Made</v>
      </c>
    </row>
    <row r="447" spans="2:23" s="7" customFormat="1" ht="21" x14ac:dyDescent="0.4">
      <c r="B447" s="19">
        <v>440</v>
      </c>
      <c r="C447" s="19" t="s">
        <v>487</v>
      </c>
      <c r="D447" s="20">
        <f>VLOOKUP($C447, Date, MATCH(Source!D$7, Date!$A$1:$F$1, 0), FALSE)</f>
        <v>44762</v>
      </c>
      <c r="E447" s="40">
        <v>44762</v>
      </c>
      <c r="F447" s="22">
        <f>VLOOKUP($C447, Date, MATCH(Source!F$7, Date!$A$1:$F$1, 0), FALSE)</f>
        <v>19.0486111111111</v>
      </c>
      <c r="G447" s="19">
        <f>VLOOKUP(Table3[[#This Row],[Accident ID]],Date!$A$2:$I$2001,MATCH(Table3[[#Headers],[Hour]],Date!$A$1:$I$1,0),0)</f>
        <v>1</v>
      </c>
      <c r="H447" s="44" t="str">
        <f>IF(AND(Table3[[#This Row],[Hour]]&gt;=7, Table3[[#This Row],[Hour]]&lt;=10), "Peak", IF(AND(Table3[[#This Row],[Hour]]&gt;=16, Table3[[#This Row],[Hour]]&lt;=19), "Peak", "Off-Peak"))</f>
        <v>Off-Peak</v>
      </c>
      <c r="I447" s="19" t="str">
        <f>VLOOKUP($C447,location,MATCH(Source!I$7,Location!$A$1:$D$1,0),0)</f>
        <v>Hyderabad</v>
      </c>
      <c r="J447" s="19" t="str">
        <f>VLOOKUP($C447,location,MATCH(Source!J$7,Location!$A$1:$D$1,0),0)</f>
        <v>Residential Area</v>
      </c>
      <c r="K447" s="19" t="str">
        <f>VLOOKUP($C447,location,MATCH(Source!K$7,Location!$A$1:$D$1,0),0)</f>
        <v>Foggy</v>
      </c>
      <c r="L447" s="20" t="str">
        <f>VLOOKUP($C447,vehicle,MATCH(L446,Vehicle!A440:E440,0),0)</f>
        <v>Car</v>
      </c>
      <c r="M447" s="20" t="str">
        <f>VLOOKUP($C447,vehicle,MATCH(M$7,Vehicle!$A$1:$E$1,0),0)</f>
        <v>Reckless Driving</v>
      </c>
      <c r="N447" s="20" t="str">
        <f>VLOOKUP($C447,vehicle,MATCH(N$7,Vehicle!$A$1:$E$1,0),0)</f>
        <v>Low</v>
      </c>
      <c r="O447" s="21">
        <f>VLOOKUP($C447,vehicle,MATCH(O$7,Vehicle!$A$1:$E$1,0),0)</f>
        <v>5</v>
      </c>
      <c r="P447" s="21">
        <f>VLOOKUP($C447,driver,MATCH(P$7,Driver!$A$1:$E$1,0),0)</f>
        <v>58</v>
      </c>
      <c r="Q447" s="21" t="str">
        <f>VLOOKUP($C447,driver,MATCH(Q$7,Driver!$A$1:$E$1,0),0)</f>
        <v>Valid</v>
      </c>
      <c r="R447" s="21">
        <f>VLOOKUP($C447,driver,MATCH(R$7,Driver!$A$1:$E$1,0),0)</f>
        <v>3</v>
      </c>
      <c r="S447" s="21" t="str">
        <f>VLOOKUP($C447,driver,MATCH(S$7,Driver!$A$1:$E$1,0),0)</f>
        <v>Fatal</v>
      </c>
      <c r="T447" s="21">
        <f>VLOOKUP($C447,Effects,MATCH(T$7, Effects!$A$1:$E$1, 0),0)</f>
        <v>50</v>
      </c>
      <c r="U447" s="22" t="str">
        <f>VLOOKUP($C447,Effects,MATCH(U$7, Effects!$A$1:$E$1, 0),0)</f>
        <v>No</v>
      </c>
      <c r="V447" s="22" t="str">
        <f>VLOOKUP($C447,Effects,MATCH(V$7, Effects!$A$1:$E$1, 0),0)</f>
        <v>Yes</v>
      </c>
      <c r="W447" s="22" t="str">
        <f>VLOOKUP($C447,Effects,MATCH(W$7, Effects!$A$1:$E$1, 0),0)</f>
        <v>None</v>
      </c>
    </row>
    <row r="448" spans="2:23" s="7" customFormat="1" ht="21" x14ac:dyDescent="0.4">
      <c r="B448" s="19">
        <v>441</v>
      </c>
      <c r="C448" s="19" t="s">
        <v>488</v>
      </c>
      <c r="D448" s="20">
        <f>VLOOKUP($C448, Date, MATCH(Source!D$7, Date!$A$1:$F$1, 0), FALSE)</f>
        <v>45327</v>
      </c>
      <c r="E448" s="40">
        <v>45327</v>
      </c>
      <c r="F448" s="22">
        <f>VLOOKUP($C448, Date, MATCH(Source!F$7, Date!$A$1:$F$1, 0), FALSE)</f>
        <v>19.0902777777778</v>
      </c>
      <c r="G448" s="19">
        <f>VLOOKUP(Table3[[#This Row],[Accident ID]],Date!$A$2:$I$2001,MATCH(Table3[[#Headers],[Hour]],Date!$A$1:$I$1,0),0)</f>
        <v>2</v>
      </c>
      <c r="H448" s="44" t="str">
        <f>IF(AND(Table3[[#This Row],[Hour]]&gt;=7, Table3[[#This Row],[Hour]]&lt;=10), "Peak", IF(AND(Table3[[#This Row],[Hour]]&gt;=16, Table3[[#This Row],[Hour]]&lt;=19), "Peak", "Off-Peak"))</f>
        <v>Off-Peak</v>
      </c>
      <c r="I448" s="19" t="str">
        <f>VLOOKUP($C448,location,MATCH(Source!I$7,Location!$A$1:$D$1,0),0)</f>
        <v>Hyderabad</v>
      </c>
      <c r="J448" s="19" t="str">
        <f>VLOOKUP($C448,location,MATCH(Source!J$7,Location!$A$1:$D$1,0),0)</f>
        <v>Highway</v>
      </c>
      <c r="K448" s="19" t="str">
        <f>VLOOKUP($C448,location,MATCH(Source!K$7,Location!$A$1:$D$1,0),0)</f>
        <v>Foggy</v>
      </c>
      <c r="L448" s="20" t="str">
        <f>VLOOKUP($C448,vehicle,MATCH(L447,Vehicle!A441:E441,0),0)</f>
        <v>Bicycle</v>
      </c>
      <c r="M448" s="20" t="str">
        <f>VLOOKUP($C448,vehicle,MATCH(M$7,Vehicle!$A$1:$E$1,0),0)</f>
        <v>Signal Violation</v>
      </c>
      <c r="N448" s="20" t="str">
        <f>VLOOKUP($C448,vehicle,MATCH(N$7,Vehicle!$A$1:$E$1,0),0)</f>
        <v>Low</v>
      </c>
      <c r="O448" s="21">
        <f>VLOOKUP($C448,vehicle,MATCH(O$7,Vehicle!$A$1:$E$1,0),0)</f>
        <v>3</v>
      </c>
      <c r="P448" s="21">
        <f>VLOOKUP($C448,driver,MATCH(P$7,Driver!$A$1:$E$1,0),0)</f>
        <v>31</v>
      </c>
      <c r="Q448" s="21" t="str">
        <f>VLOOKUP($C448,driver,MATCH(Q$7,Driver!$A$1:$E$1,0),0)</f>
        <v>Suspended</v>
      </c>
      <c r="R448" s="21">
        <f>VLOOKUP($C448,driver,MATCH(R$7,Driver!$A$1:$E$1,0),0)</f>
        <v>5</v>
      </c>
      <c r="S448" s="21" t="str">
        <f>VLOOKUP($C448,driver,MATCH(S$7,Driver!$A$1:$E$1,0),0)</f>
        <v>Severe</v>
      </c>
      <c r="T448" s="21">
        <f>VLOOKUP($C448,Effects,MATCH(T$7, Effects!$A$1:$E$1, 0),0)</f>
        <v>14</v>
      </c>
      <c r="U448" s="22" t="str">
        <f>VLOOKUP($C448,Effects,MATCH(U$7, Effects!$A$1:$E$1, 0),0)</f>
        <v>Yes</v>
      </c>
      <c r="V448" s="22" t="str">
        <f>VLOOKUP($C448,Effects,MATCH(V$7, Effects!$A$1:$E$1, 0),0)</f>
        <v>Yes</v>
      </c>
      <c r="W448" s="22" t="str">
        <f>VLOOKUP($C448,Effects,MATCH(W$7, Effects!$A$1:$E$1, 0),0)</f>
        <v>Arrest Made</v>
      </c>
    </row>
    <row r="449" spans="2:23" s="7" customFormat="1" ht="21" x14ac:dyDescent="0.4">
      <c r="B449" s="19">
        <v>442</v>
      </c>
      <c r="C449" s="19" t="s">
        <v>489</v>
      </c>
      <c r="D449" s="20">
        <f>VLOOKUP($C449, Date, MATCH(Source!D$7, Date!$A$1:$F$1, 0), FALSE)</f>
        <v>44803</v>
      </c>
      <c r="E449" s="40">
        <v>44803</v>
      </c>
      <c r="F449" s="22">
        <f>VLOOKUP($C449, Date, MATCH(Source!F$7, Date!$A$1:$F$1, 0), FALSE)</f>
        <v>19.1319444444444</v>
      </c>
      <c r="G449" s="19">
        <f>VLOOKUP(Table3[[#This Row],[Accident ID]],Date!$A$2:$I$2001,MATCH(Table3[[#Headers],[Hour]],Date!$A$1:$I$1,0),0)</f>
        <v>3</v>
      </c>
      <c r="H449" s="44" t="str">
        <f>IF(AND(Table3[[#This Row],[Hour]]&gt;=7, Table3[[#This Row],[Hour]]&lt;=10), "Peak", IF(AND(Table3[[#This Row],[Hour]]&gt;=16, Table3[[#This Row],[Hour]]&lt;=19), "Peak", "Off-Peak"))</f>
        <v>Off-Peak</v>
      </c>
      <c r="I449" s="19" t="str">
        <f>VLOOKUP($C449,location,MATCH(Source!I$7,Location!$A$1:$D$1,0),0)</f>
        <v>Chennai</v>
      </c>
      <c r="J449" s="19" t="str">
        <f>VLOOKUP($C449,location,MATCH(Source!J$7,Location!$A$1:$D$1,0),0)</f>
        <v>Highway</v>
      </c>
      <c r="K449" s="19" t="str">
        <f>VLOOKUP($C449,location,MATCH(Source!K$7,Location!$A$1:$D$1,0),0)</f>
        <v>Rainy</v>
      </c>
      <c r="L449" s="20" t="str">
        <f>VLOOKUP($C449,vehicle,MATCH(L448,Vehicle!A442:E442,0),0)</f>
        <v>Truck</v>
      </c>
      <c r="M449" s="20" t="str">
        <f>VLOOKUP($C449,vehicle,MATCH(M$7,Vehicle!$A$1:$E$1,0),0)</f>
        <v>Brake Failure</v>
      </c>
      <c r="N449" s="20" t="str">
        <f>VLOOKUP($C449,vehicle,MATCH(N$7,Vehicle!$A$1:$E$1,0),0)</f>
        <v>Severe</v>
      </c>
      <c r="O449" s="21">
        <f>VLOOKUP($C449,vehicle,MATCH(O$7,Vehicle!$A$1:$E$1,0),0)</f>
        <v>2</v>
      </c>
      <c r="P449" s="21">
        <f>VLOOKUP($C449,driver,MATCH(P$7,Driver!$A$1:$E$1,0),0)</f>
        <v>55</v>
      </c>
      <c r="Q449" s="21" t="str">
        <f>VLOOKUP($C449,driver,MATCH(Q$7,Driver!$A$1:$E$1,0),0)</f>
        <v>Valid</v>
      </c>
      <c r="R449" s="21">
        <f>VLOOKUP($C449,driver,MATCH(R$7,Driver!$A$1:$E$1,0),0)</f>
        <v>7</v>
      </c>
      <c r="S449" s="21" t="str">
        <f>VLOOKUP($C449,driver,MATCH(S$7,Driver!$A$1:$E$1,0),0)</f>
        <v>Fatal</v>
      </c>
      <c r="T449" s="21">
        <f>VLOOKUP($C449,Effects,MATCH(T$7, Effects!$A$1:$E$1, 0),0)</f>
        <v>12</v>
      </c>
      <c r="U449" s="22" t="str">
        <f>VLOOKUP($C449,Effects,MATCH(U$7, Effects!$A$1:$E$1, 0),0)</f>
        <v>No</v>
      </c>
      <c r="V449" s="22" t="str">
        <f>VLOOKUP($C449,Effects,MATCH(V$7, Effects!$A$1:$E$1, 0),0)</f>
        <v>No</v>
      </c>
      <c r="W449" s="22" t="str">
        <f>VLOOKUP($C449,Effects,MATCH(W$7, Effects!$A$1:$E$1, 0),0)</f>
        <v>None</v>
      </c>
    </row>
    <row r="450" spans="2:23" s="7" customFormat="1" ht="21" x14ac:dyDescent="0.4">
      <c r="B450" s="19">
        <v>443</v>
      </c>
      <c r="C450" s="19" t="s">
        <v>490</v>
      </c>
      <c r="D450" s="20">
        <f>VLOOKUP($C450, Date, MATCH(Source!D$7, Date!$A$1:$F$1, 0), FALSE)</f>
        <v>44538</v>
      </c>
      <c r="E450" s="40">
        <v>44538</v>
      </c>
      <c r="F450" s="22">
        <f>VLOOKUP($C450, Date, MATCH(Source!F$7, Date!$A$1:$F$1, 0), FALSE)</f>
        <v>19.1736111111111</v>
      </c>
      <c r="G450" s="19">
        <f>VLOOKUP(Table3[[#This Row],[Accident ID]],Date!$A$2:$I$2001,MATCH(Table3[[#Headers],[Hour]],Date!$A$1:$I$1,0),0)</f>
        <v>4</v>
      </c>
      <c r="H450" s="44" t="str">
        <f>IF(AND(Table3[[#This Row],[Hour]]&gt;=7, Table3[[#This Row],[Hour]]&lt;=10), "Peak", IF(AND(Table3[[#This Row],[Hour]]&gt;=16, Table3[[#This Row],[Hour]]&lt;=19), "Peak", "Off-Peak"))</f>
        <v>Off-Peak</v>
      </c>
      <c r="I450" s="19" t="str">
        <f>VLOOKUP($C450,location,MATCH(Source!I$7,Location!$A$1:$D$1,0),0)</f>
        <v>Bangalore</v>
      </c>
      <c r="J450" s="19" t="str">
        <f>VLOOKUP($C450,location,MATCH(Source!J$7,Location!$A$1:$D$1,0),0)</f>
        <v>City Road</v>
      </c>
      <c r="K450" s="19" t="str">
        <f>VLOOKUP($C450,location,MATCH(Source!K$7,Location!$A$1:$D$1,0),0)</f>
        <v>Foggy</v>
      </c>
      <c r="L450" s="20" t="str">
        <f>VLOOKUP($C450,vehicle,MATCH(L449,Vehicle!A443:E443,0),0)</f>
        <v>Truck</v>
      </c>
      <c r="M450" s="20" t="str">
        <f>VLOOKUP($C450,vehicle,MATCH(M$7,Vehicle!$A$1:$E$1,0),0)</f>
        <v>Pedestrian Crossing</v>
      </c>
      <c r="N450" s="20" t="str">
        <f>VLOOKUP($C450,vehicle,MATCH(N$7,Vehicle!$A$1:$E$1,0),0)</f>
        <v>Medium</v>
      </c>
      <c r="O450" s="21">
        <f>VLOOKUP($C450,vehicle,MATCH(O$7,Vehicle!$A$1:$E$1,0),0)</f>
        <v>2</v>
      </c>
      <c r="P450" s="21">
        <f>VLOOKUP($C450,driver,MATCH(P$7,Driver!$A$1:$E$1,0),0)</f>
        <v>51</v>
      </c>
      <c r="Q450" s="21" t="str">
        <f>VLOOKUP($C450,driver,MATCH(Q$7,Driver!$A$1:$E$1,0),0)</f>
        <v>Suspended</v>
      </c>
      <c r="R450" s="21">
        <f>VLOOKUP($C450,driver,MATCH(R$7,Driver!$A$1:$E$1,0),0)</f>
        <v>1</v>
      </c>
      <c r="S450" s="21" t="str">
        <f>VLOOKUP($C450,driver,MATCH(S$7,Driver!$A$1:$E$1,0),0)</f>
        <v>Severe</v>
      </c>
      <c r="T450" s="21">
        <f>VLOOKUP($C450,Effects,MATCH(T$7, Effects!$A$1:$E$1, 0),0)</f>
        <v>10</v>
      </c>
      <c r="U450" s="22" t="str">
        <f>VLOOKUP($C450,Effects,MATCH(U$7, Effects!$A$1:$E$1, 0),0)</f>
        <v>Yes</v>
      </c>
      <c r="V450" s="22" t="str">
        <f>VLOOKUP($C450,Effects,MATCH(V$7, Effects!$A$1:$E$1, 0),0)</f>
        <v>No</v>
      </c>
      <c r="W450" s="22" t="str">
        <f>VLOOKUP($C450,Effects,MATCH(W$7, Effects!$A$1:$E$1, 0),0)</f>
        <v>None</v>
      </c>
    </row>
    <row r="451" spans="2:23" s="7" customFormat="1" ht="21" x14ac:dyDescent="0.4">
      <c r="B451" s="19">
        <v>444</v>
      </c>
      <c r="C451" s="19" t="s">
        <v>491</v>
      </c>
      <c r="D451" s="20">
        <f>VLOOKUP($C451, Date, MATCH(Source!D$7, Date!$A$1:$F$1, 0), FALSE)</f>
        <v>44446</v>
      </c>
      <c r="E451" s="40">
        <v>44446</v>
      </c>
      <c r="F451" s="22">
        <f>VLOOKUP($C451, Date, MATCH(Source!F$7, Date!$A$1:$F$1, 0), FALSE)</f>
        <v>19.2152777777778</v>
      </c>
      <c r="G451" s="19">
        <f>VLOOKUP(Table3[[#This Row],[Accident ID]],Date!$A$2:$I$2001,MATCH(Table3[[#Headers],[Hour]],Date!$A$1:$I$1,0),0)</f>
        <v>5</v>
      </c>
      <c r="H451" s="44" t="str">
        <f>IF(AND(Table3[[#This Row],[Hour]]&gt;=7, Table3[[#This Row],[Hour]]&lt;=10), "Peak", IF(AND(Table3[[#This Row],[Hour]]&gt;=16, Table3[[#This Row],[Hour]]&lt;=19), "Peak", "Off-Peak"))</f>
        <v>Off-Peak</v>
      </c>
      <c r="I451" s="19" t="str">
        <f>VLOOKUP($C451,location,MATCH(Source!I$7,Location!$A$1:$D$1,0),0)</f>
        <v>Pune</v>
      </c>
      <c r="J451" s="19" t="str">
        <f>VLOOKUP($C451,location,MATCH(Source!J$7,Location!$A$1:$D$1,0),0)</f>
        <v>Residential Area</v>
      </c>
      <c r="K451" s="19" t="str">
        <f>VLOOKUP($C451,location,MATCH(Source!K$7,Location!$A$1:$D$1,0),0)</f>
        <v>Snowy</v>
      </c>
      <c r="L451" s="20" t="str">
        <f>VLOOKUP($C451,vehicle,MATCH(L450,Vehicle!A444:E444,0),0)</f>
        <v>Car</v>
      </c>
      <c r="M451" s="20" t="str">
        <f>VLOOKUP($C451,vehicle,MATCH(M$7,Vehicle!$A$1:$E$1,0),0)</f>
        <v>Drunk Driving</v>
      </c>
      <c r="N451" s="20" t="str">
        <f>VLOOKUP($C451,vehicle,MATCH(N$7,Vehicle!$A$1:$E$1,0),0)</f>
        <v>Medium</v>
      </c>
      <c r="O451" s="21">
        <f>VLOOKUP($C451,vehicle,MATCH(O$7,Vehicle!$A$1:$E$1,0),0)</f>
        <v>1</v>
      </c>
      <c r="P451" s="21">
        <f>VLOOKUP($C451,driver,MATCH(P$7,Driver!$A$1:$E$1,0),0)</f>
        <v>24</v>
      </c>
      <c r="Q451" s="21" t="str">
        <f>VLOOKUP($C451,driver,MATCH(Q$7,Driver!$A$1:$E$1,0),0)</f>
        <v>Expired</v>
      </c>
      <c r="R451" s="21">
        <f>VLOOKUP($C451,driver,MATCH(R$7,Driver!$A$1:$E$1,0),0)</f>
        <v>8</v>
      </c>
      <c r="S451" s="21" t="str">
        <f>VLOOKUP($C451,driver,MATCH(S$7,Driver!$A$1:$E$1,0),0)</f>
        <v>Minor</v>
      </c>
      <c r="T451" s="21">
        <f>VLOOKUP($C451,Effects,MATCH(T$7, Effects!$A$1:$E$1, 0),0)</f>
        <v>53</v>
      </c>
      <c r="U451" s="22" t="str">
        <f>VLOOKUP($C451,Effects,MATCH(U$7, Effects!$A$1:$E$1, 0),0)</f>
        <v>No</v>
      </c>
      <c r="V451" s="22" t="str">
        <f>VLOOKUP($C451,Effects,MATCH(V$7, Effects!$A$1:$E$1, 0),0)</f>
        <v>Yes</v>
      </c>
      <c r="W451" s="22" t="str">
        <f>VLOOKUP($C451,Effects,MATCH(W$7, Effects!$A$1:$E$1, 0),0)</f>
        <v>Arrest Made</v>
      </c>
    </row>
    <row r="452" spans="2:23" s="7" customFormat="1" ht="21" x14ac:dyDescent="0.4">
      <c r="B452" s="19">
        <v>445</v>
      </c>
      <c r="C452" s="19" t="s">
        <v>492</v>
      </c>
      <c r="D452" s="20">
        <f>VLOOKUP($C452, Date, MATCH(Source!D$7, Date!$A$1:$F$1, 0), FALSE)</f>
        <v>44762</v>
      </c>
      <c r="E452" s="40">
        <v>44762</v>
      </c>
      <c r="F452" s="22">
        <f>VLOOKUP($C452, Date, MATCH(Source!F$7, Date!$A$1:$F$1, 0), FALSE)</f>
        <v>19.2569444444444</v>
      </c>
      <c r="G452" s="19">
        <f>VLOOKUP(Table3[[#This Row],[Accident ID]],Date!$A$2:$I$2001,MATCH(Table3[[#Headers],[Hour]],Date!$A$1:$I$1,0),0)</f>
        <v>6</v>
      </c>
      <c r="H452" s="44" t="str">
        <f>IF(AND(Table3[[#This Row],[Hour]]&gt;=7, Table3[[#This Row],[Hour]]&lt;=10), "Peak", IF(AND(Table3[[#This Row],[Hour]]&gt;=16, Table3[[#This Row],[Hour]]&lt;=19), "Peak", "Off-Peak"))</f>
        <v>Off-Peak</v>
      </c>
      <c r="I452" s="19" t="str">
        <f>VLOOKUP($C452,location,MATCH(Source!I$7,Location!$A$1:$D$1,0),0)</f>
        <v>Pune</v>
      </c>
      <c r="J452" s="19" t="str">
        <f>VLOOKUP($C452,location,MATCH(Source!J$7,Location!$A$1:$D$1,0),0)</f>
        <v>Residential Area</v>
      </c>
      <c r="K452" s="19" t="str">
        <f>VLOOKUP($C452,location,MATCH(Source!K$7,Location!$A$1:$D$1,0),0)</f>
        <v>Rainy</v>
      </c>
      <c r="L452" s="20" t="str">
        <f>VLOOKUP($C452,vehicle,MATCH(L451,Vehicle!A445:E445,0),0)</f>
        <v>Pedestrian</v>
      </c>
      <c r="M452" s="20" t="str">
        <f>VLOOKUP($C452,vehicle,MATCH(M$7,Vehicle!$A$1:$E$1,0),0)</f>
        <v>Signal Violation</v>
      </c>
      <c r="N452" s="20" t="str">
        <f>VLOOKUP($C452,vehicle,MATCH(N$7,Vehicle!$A$1:$E$1,0),0)</f>
        <v>Medium</v>
      </c>
      <c r="O452" s="21">
        <f>VLOOKUP($C452,vehicle,MATCH(O$7,Vehicle!$A$1:$E$1,0),0)</f>
        <v>2</v>
      </c>
      <c r="P452" s="21">
        <f>VLOOKUP($C452,driver,MATCH(P$7,Driver!$A$1:$E$1,0),0)</f>
        <v>51</v>
      </c>
      <c r="Q452" s="21" t="str">
        <f>VLOOKUP($C452,driver,MATCH(Q$7,Driver!$A$1:$E$1,0),0)</f>
        <v>Expired</v>
      </c>
      <c r="R452" s="21">
        <f>VLOOKUP($C452,driver,MATCH(R$7,Driver!$A$1:$E$1,0),0)</f>
        <v>8</v>
      </c>
      <c r="S452" s="21" t="str">
        <f>VLOOKUP($C452,driver,MATCH(S$7,Driver!$A$1:$E$1,0),0)</f>
        <v>Moderate</v>
      </c>
      <c r="T452" s="21">
        <f>VLOOKUP($C452,Effects,MATCH(T$7, Effects!$A$1:$E$1, 0),0)</f>
        <v>5</v>
      </c>
      <c r="U452" s="22" t="str">
        <f>VLOOKUP($C452,Effects,MATCH(U$7, Effects!$A$1:$E$1, 0),0)</f>
        <v>Yes</v>
      </c>
      <c r="V452" s="22" t="str">
        <f>VLOOKUP($C452,Effects,MATCH(V$7, Effects!$A$1:$E$1, 0),0)</f>
        <v>Yes</v>
      </c>
      <c r="W452" s="22" t="str">
        <f>VLOOKUP($C452,Effects,MATCH(W$7, Effects!$A$1:$E$1, 0),0)</f>
        <v>Arrest Made</v>
      </c>
    </row>
    <row r="453" spans="2:23" s="7" customFormat="1" ht="21" x14ac:dyDescent="0.4">
      <c r="B453" s="19">
        <v>446</v>
      </c>
      <c r="C453" s="19" t="s">
        <v>493</v>
      </c>
      <c r="D453" s="20">
        <f>VLOOKUP($C453, Date, MATCH(Source!D$7, Date!$A$1:$F$1, 0), FALSE)</f>
        <v>44517</v>
      </c>
      <c r="E453" s="40">
        <v>44517</v>
      </c>
      <c r="F453" s="22">
        <f>VLOOKUP($C453, Date, MATCH(Source!F$7, Date!$A$1:$F$1, 0), FALSE)</f>
        <v>19.2986111111111</v>
      </c>
      <c r="G453" s="19">
        <f>VLOOKUP(Table3[[#This Row],[Accident ID]],Date!$A$2:$I$2001,MATCH(Table3[[#Headers],[Hour]],Date!$A$1:$I$1,0),0)</f>
        <v>7</v>
      </c>
      <c r="H453" s="44" t="str">
        <f>IF(AND(Table3[[#This Row],[Hour]]&gt;=7, Table3[[#This Row],[Hour]]&lt;=10), "Peak", IF(AND(Table3[[#This Row],[Hour]]&gt;=16, Table3[[#This Row],[Hour]]&lt;=19), "Peak", "Off-Peak"))</f>
        <v>Peak</v>
      </c>
      <c r="I453" s="19" t="str">
        <f>VLOOKUP($C453,location,MATCH(Source!I$7,Location!$A$1:$D$1,0),0)</f>
        <v>Mumbai</v>
      </c>
      <c r="J453" s="19" t="str">
        <f>VLOOKUP($C453,location,MATCH(Source!J$7,Location!$A$1:$D$1,0),0)</f>
        <v>Highway</v>
      </c>
      <c r="K453" s="19" t="str">
        <f>VLOOKUP($C453,location,MATCH(Source!K$7,Location!$A$1:$D$1,0),0)</f>
        <v>Foggy</v>
      </c>
      <c r="L453" s="20" t="str">
        <f>VLOOKUP($C453,vehicle,MATCH(L452,Vehicle!A446:E446,0),0)</f>
        <v>Truck</v>
      </c>
      <c r="M453" s="20" t="str">
        <f>VLOOKUP($C453,vehicle,MATCH(M$7,Vehicle!$A$1:$E$1,0),0)</f>
        <v>Brake Failure</v>
      </c>
      <c r="N453" s="20" t="str">
        <f>VLOOKUP($C453,vehicle,MATCH(N$7,Vehicle!$A$1:$E$1,0),0)</f>
        <v>Low</v>
      </c>
      <c r="O453" s="21">
        <f>VLOOKUP($C453,vehicle,MATCH(O$7,Vehicle!$A$1:$E$1,0),0)</f>
        <v>1</v>
      </c>
      <c r="P453" s="21">
        <f>VLOOKUP($C453,driver,MATCH(P$7,Driver!$A$1:$E$1,0),0)</f>
        <v>40</v>
      </c>
      <c r="Q453" s="21" t="str">
        <f>VLOOKUP($C453,driver,MATCH(Q$7,Driver!$A$1:$E$1,0),0)</f>
        <v>Valid</v>
      </c>
      <c r="R453" s="21">
        <f>VLOOKUP($C453,driver,MATCH(R$7,Driver!$A$1:$E$1,0),0)</f>
        <v>7</v>
      </c>
      <c r="S453" s="21" t="str">
        <f>VLOOKUP($C453,driver,MATCH(S$7,Driver!$A$1:$E$1,0),0)</f>
        <v>Severe</v>
      </c>
      <c r="T453" s="21">
        <f>VLOOKUP($C453,Effects,MATCH(T$7, Effects!$A$1:$E$1, 0),0)</f>
        <v>44</v>
      </c>
      <c r="U453" s="22" t="str">
        <f>VLOOKUP($C453,Effects,MATCH(U$7, Effects!$A$1:$E$1, 0),0)</f>
        <v>Yes</v>
      </c>
      <c r="V453" s="22" t="str">
        <f>VLOOKUP($C453,Effects,MATCH(V$7, Effects!$A$1:$E$1, 0),0)</f>
        <v>Yes</v>
      </c>
      <c r="W453" s="22" t="str">
        <f>VLOOKUP($C453,Effects,MATCH(W$7, Effects!$A$1:$E$1, 0),0)</f>
        <v>None</v>
      </c>
    </row>
    <row r="454" spans="2:23" s="7" customFormat="1" ht="21" x14ac:dyDescent="0.4">
      <c r="B454" s="19">
        <v>447</v>
      </c>
      <c r="C454" s="19" t="s">
        <v>494</v>
      </c>
      <c r="D454" s="20">
        <f>VLOOKUP($C454, Date, MATCH(Source!D$7, Date!$A$1:$F$1, 0), FALSE)</f>
        <v>43902</v>
      </c>
      <c r="E454" s="40">
        <v>43902</v>
      </c>
      <c r="F454" s="22">
        <f>VLOOKUP($C454, Date, MATCH(Source!F$7, Date!$A$1:$F$1, 0), FALSE)</f>
        <v>19.3402777777778</v>
      </c>
      <c r="G454" s="19">
        <f>VLOOKUP(Table3[[#This Row],[Accident ID]],Date!$A$2:$I$2001,MATCH(Table3[[#Headers],[Hour]],Date!$A$1:$I$1,0),0)</f>
        <v>8</v>
      </c>
      <c r="H454" s="44" t="str">
        <f>IF(AND(Table3[[#This Row],[Hour]]&gt;=7, Table3[[#This Row],[Hour]]&lt;=10), "Peak", IF(AND(Table3[[#This Row],[Hour]]&gt;=16, Table3[[#This Row],[Hour]]&lt;=19), "Peak", "Off-Peak"))</f>
        <v>Peak</v>
      </c>
      <c r="I454" s="19" t="str">
        <f>VLOOKUP($C454,location,MATCH(Source!I$7,Location!$A$1:$D$1,0),0)</f>
        <v>Hyderabad</v>
      </c>
      <c r="J454" s="19" t="str">
        <f>VLOOKUP($C454,location,MATCH(Source!J$7,Location!$A$1:$D$1,0),0)</f>
        <v>Residential Area</v>
      </c>
      <c r="K454" s="19" t="str">
        <f>VLOOKUP($C454,location,MATCH(Source!K$7,Location!$A$1:$D$1,0),0)</f>
        <v>Windy</v>
      </c>
      <c r="L454" s="20" t="str">
        <f>VLOOKUP($C454,vehicle,MATCH(L453,Vehicle!A447:E447,0),0)</f>
        <v>Bicycle</v>
      </c>
      <c r="M454" s="20" t="str">
        <f>VLOOKUP($C454,vehicle,MATCH(M$7,Vehicle!$A$1:$E$1,0),0)</f>
        <v>Drunk Driving</v>
      </c>
      <c r="N454" s="20" t="str">
        <f>VLOOKUP($C454,vehicle,MATCH(N$7,Vehicle!$A$1:$E$1,0),0)</f>
        <v>Medium</v>
      </c>
      <c r="O454" s="21">
        <f>VLOOKUP($C454,vehicle,MATCH(O$7,Vehicle!$A$1:$E$1,0),0)</f>
        <v>5</v>
      </c>
      <c r="P454" s="21">
        <f>VLOOKUP($C454,driver,MATCH(P$7,Driver!$A$1:$E$1,0),0)</f>
        <v>40</v>
      </c>
      <c r="Q454" s="21" t="str">
        <f>VLOOKUP($C454,driver,MATCH(Q$7,Driver!$A$1:$E$1,0),0)</f>
        <v>Valid</v>
      </c>
      <c r="R454" s="21">
        <f>VLOOKUP($C454,driver,MATCH(R$7,Driver!$A$1:$E$1,0),0)</f>
        <v>0</v>
      </c>
      <c r="S454" s="21" t="str">
        <f>VLOOKUP($C454,driver,MATCH(S$7,Driver!$A$1:$E$1,0),0)</f>
        <v>Severe</v>
      </c>
      <c r="T454" s="21">
        <f>VLOOKUP($C454,Effects,MATCH(T$7, Effects!$A$1:$E$1, 0),0)</f>
        <v>11</v>
      </c>
      <c r="U454" s="22" t="str">
        <f>VLOOKUP($C454,Effects,MATCH(U$7, Effects!$A$1:$E$1, 0),0)</f>
        <v>No</v>
      </c>
      <c r="V454" s="22" t="str">
        <f>VLOOKUP($C454,Effects,MATCH(V$7, Effects!$A$1:$E$1, 0),0)</f>
        <v>No</v>
      </c>
      <c r="W454" s="22" t="str">
        <f>VLOOKUP($C454,Effects,MATCH(W$7, Effects!$A$1:$E$1, 0),0)</f>
        <v>Fine Issued</v>
      </c>
    </row>
    <row r="455" spans="2:23" s="7" customFormat="1" ht="21" x14ac:dyDescent="0.4">
      <c r="B455" s="19">
        <v>448</v>
      </c>
      <c r="C455" s="19" t="s">
        <v>495</v>
      </c>
      <c r="D455" s="20">
        <f>VLOOKUP($C455, Date, MATCH(Source!D$7, Date!$A$1:$F$1, 0), FALSE)</f>
        <v>44908</v>
      </c>
      <c r="E455" s="40">
        <v>44908</v>
      </c>
      <c r="F455" s="22">
        <f>VLOOKUP($C455, Date, MATCH(Source!F$7, Date!$A$1:$F$1, 0), FALSE)</f>
        <v>19.3819444444444</v>
      </c>
      <c r="G455" s="19">
        <f>VLOOKUP(Table3[[#This Row],[Accident ID]],Date!$A$2:$I$2001,MATCH(Table3[[#Headers],[Hour]],Date!$A$1:$I$1,0),0)</f>
        <v>9</v>
      </c>
      <c r="H455" s="44" t="str">
        <f>IF(AND(Table3[[#This Row],[Hour]]&gt;=7, Table3[[#This Row],[Hour]]&lt;=10), "Peak", IF(AND(Table3[[#This Row],[Hour]]&gt;=16, Table3[[#This Row],[Hour]]&lt;=19), "Peak", "Off-Peak"))</f>
        <v>Peak</v>
      </c>
      <c r="I455" s="19" t="str">
        <f>VLOOKUP($C455,location,MATCH(Source!I$7,Location!$A$1:$D$1,0),0)</f>
        <v>Delhi</v>
      </c>
      <c r="J455" s="19" t="str">
        <f>VLOOKUP($C455,location,MATCH(Source!J$7,Location!$A$1:$D$1,0),0)</f>
        <v>Residential Area</v>
      </c>
      <c r="K455" s="19" t="str">
        <f>VLOOKUP($C455,location,MATCH(Source!K$7,Location!$A$1:$D$1,0),0)</f>
        <v>Rainy</v>
      </c>
      <c r="L455" s="20" t="str">
        <f>VLOOKUP($C455,vehicle,MATCH(L454,Vehicle!A448:E448,0),0)</f>
        <v>Bus</v>
      </c>
      <c r="M455" s="20" t="str">
        <f>VLOOKUP($C455,vehicle,MATCH(M$7,Vehicle!$A$1:$E$1,0),0)</f>
        <v>Drunk Driving</v>
      </c>
      <c r="N455" s="20" t="str">
        <f>VLOOKUP($C455,vehicle,MATCH(N$7,Vehicle!$A$1:$E$1,0),0)</f>
        <v>High</v>
      </c>
      <c r="O455" s="21">
        <f>VLOOKUP($C455,vehicle,MATCH(O$7,Vehicle!$A$1:$E$1,0),0)</f>
        <v>4</v>
      </c>
      <c r="P455" s="21">
        <f>VLOOKUP($C455,driver,MATCH(P$7,Driver!$A$1:$E$1,0),0)</f>
        <v>54</v>
      </c>
      <c r="Q455" s="21" t="str">
        <f>VLOOKUP($C455,driver,MATCH(Q$7,Driver!$A$1:$E$1,0),0)</f>
        <v>Expired</v>
      </c>
      <c r="R455" s="21">
        <f>VLOOKUP($C455,driver,MATCH(R$7,Driver!$A$1:$E$1,0),0)</f>
        <v>4</v>
      </c>
      <c r="S455" s="21" t="str">
        <f>VLOOKUP($C455,driver,MATCH(S$7,Driver!$A$1:$E$1,0),0)</f>
        <v>Minor</v>
      </c>
      <c r="T455" s="21">
        <f>VLOOKUP($C455,Effects,MATCH(T$7, Effects!$A$1:$E$1, 0),0)</f>
        <v>36</v>
      </c>
      <c r="U455" s="22" t="str">
        <f>VLOOKUP($C455,Effects,MATCH(U$7, Effects!$A$1:$E$1, 0),0)</f>
        <v>No</v>
      </c>
      <c r="V455" s="22" t="str">
        <f>VLOOKUP($C455,Effects,MATCH(V$7, Effects!$A$1:$E$1, 0),0)</f>
        <v>Yes</v>
      </c>
      <c r="W455" s="22" t="str">
        <f>VLOOKUP($C455,Effects,MATCH(W$7, Effects!$A$1:$E$1, 0),0)</f>
        <v>Fine Issued</v>
      </c>
    </row>
    <row r="456" spans="2:23" s="7" customFormat="1" ht="21" x14ac:dyDescent="0.4">
      <c r="B456" s="19">
        <v>449</v>
      </c>
      <c r="C456" s="19" t="s">
        <v>496</v>
      </c>
      <c r="D456" s="20">
        <f>VLOOKUP($C456, Date, MATCH(Source!D$7, Date!$A$1:$F$1, 0), FALSE)</f>
        <v>45226</v>
      </c>
      <c r="E456" s="40">
        <v>45226</v>
      </c>
      <c r="F456" s="22">
        <f>VLOOKUP($C456, Date, MATCH(Source!F$7, Date!$A$1:$F$1, 0), FALSE)</f>
        <v>19.4236111111111</v>
      </c>
      <c r="G456" s="19">
        <f>VLOOKUP(Table3[[#This Row],[Accident ID]],Date!$A$2:$I$2001,MATCH(Table3[[#Headers],[Hour]],Date!$A$1:$I$1,0),0)</f>
        <v>10</v>
      </c>
      <c r="H456" s="44" t="str">
        <f>IF(AND(Table3[[#This Row],[Hour]]&gt;=7, Table3[[#This Row],[Hour]]&lt;=10), "Peak", IF(AND(Table3[[#This Row],[Hour]]&gt;=16, Table3[[#This Row],[Hour]]&lt;=19), "Peak", "Off-Peak"))</f>
        <v>Peak</v>
      </c>
      <c r="I456" s="19" t="str">
        <f>VLOOKUP($C456,location,MATCH(Source!I$7,Location!$A$1:$D$1,0),0)</f>
        <v>Delhi</v>
      </c>
      <c r="J456" s="19" t="str">
        <f>VLOOKUP($C456,location,MATCH(Source!J$7,Location!$A$1:$D$1,0),0)</f>
        <v>Residential Area</v>
      </c>
      <c r="K456" s="19" t="str">
        <f>VLOOKUP($C456,location,MATCH(Source!K$7,Location!$A$1:$D$1,0),0)</f>
        <v>Rainy</v>
      </c>
      <c r="L456" s="20" t="str">
        <f>VLOOKUP($C456,vehicle,MATCH(L455,Vehicle!A449:E449,0),0)</f>
        <v>Bus</v>
      </c>
      <c r="M456" s="20" t="str">
        <f>VLOOKUP($C456,vehicle,MATCH(M$7,Vehicle!$A$1:$E$1,0),0)</f>
        <v>Weather Conditions</v>
      </c>
      <c r="N456" s="20" t="str">
        <f>VLOOKUP($C456,vehicle,MATCH(N$7,Vehicle!$A$1:$E$1,0),0)</f>
        <v>Medium</v>
      </c>
      <c r="O456" s="21">
        <f>VLOOKUP($C456,vehicle,MATCH(O$7,Vehicle!$A$1:$E$1,0),0)</f>
        <v>2</v>
      </c>
      <c r="P456" s="21">
        <f>VLOOKUP($C456,driver,MATCH(P$7,Driver!$A$1:$E$1,0),0)</f>
        <v>28</v>
      </c>
      <c r="Q456" s="21" t="str">
        <f>VLOOKUP($C456,driver,MATCH(Q$7,Driver!$A$1:$E$1,0),0)</f>
        <v>Expired</v>
      </c>
      <c r="R456" s="21">
        <f>VLOOKUP($C456,driver,MATCH(R$7,Driver!$A$1:$E$1,0),0)</f>
        <v>5</v>
      </c>
      <c r="S456" s="21" t="str">
        <f>VLOOKUP($C456,driver,MATCH(S$7,Driver!$A$1:$E$1,0),0)</f>
        <v>Fatal</v>
      </c>
      <c r="T456" s="21">
        <f>VLOOKUP($C456,Effects,MATCH(T$7, Effects!$A$1:$E$1, 0),0)</f>
        <v>58</v>
      </c>
      <c r="U456" s="22" t="str">
        <f>VLOOKUP($C456,Effects,MATCH(U$7, Effects!$A$1:$E$1, 0),0)</f>
        <v>Yes</v>
      </c>
      <c r="V456" s="22" t="str">
        <f>VLOOKUP($C456,Effects,MATCH(V$7, Effects!$A$1:$E$1, 0),0)</f>
        <v>Yes</v>
      </c>
      <c r="W456" s="22" t="str">
        <f>VLOOKUP($C456,Effects,MATCH(W$7, Effects!$A$1:$E$1, 0),0)</f>
        <v>None</v>
      </c>
    </row>
    <row r="457" spans="2:23" s="7" customFormat="1" ht="21" x14ac:dyDescent="0.4">
      <c r="B457" s="19">
        <v>450</v>
      </c>
      <c r="C457" s="19" t="s">
        <v>497</v>
      </c>
      <c r="D457" s="20">
        <f>VLOOKUP($C457, Date, MATCH(Source!D$7, Date!$A$1:$F$1, 0), FALSE)</f>
        <v>44831</v>
      </c>
      <c r="E457" s="40">
        <v>44831</v>
      </c>
      <c r="F457" s="22">
        <f>VLOOKUP($C457, Date, MATCH(Source!F$7, Date!$A$1:$F$1, 0), FALSE)</f>
        <v>19.4652777777778</v>
      </c>
      <c r="G457" s="19">
        <f>VLOOKUP(Table3[[#This Row],[Accident ID]],Date!$A$2:$I$2001,MATCH(Table3[[#Headers],[Hour]],Date!$A$1:$I$1,0),0)</f>
        <v>11</v>
      </c>
      <c r="H457" s="44" t="str">
        <f>IF(AND(Table3[[#This Row],[Hour]]&gt;=7, Table3[[#This Row],[Hour]]&lt;=10), "Peak", IF(AND(Table3[[#This Row],[Hour]]&gt;=16, Table3[[#This Row],[Hour]]&lt;=19), "Peak", "Off-Peak"))</f>
        <v>Off-Peak</v>
      </c>
      <c r="I457" s="19" t="str">
        <f>VLOOKUP($C457,location,MATCH(Source!I$7,Location!$A$1:$D$1,0),0)</f>
        <v>Mumbai</v>
      </c>
      <c r="J457" s="19" t="str">
        <f>VLOOKUP($C457,location,MATCH(Source!J$7,Location!$A$1:$D$1,0),0)</f>
        <v>Highway</v>
      </c>
      <c r="K457" s="19" t="str">
        <f>VLOOKUP($C457,location,MATCH(Source!K$7,Location!$A$1:$D$1,0),0)</f>
        <v>Rainy</v>
      </c>
      <c r="L457" s="20" t="str">
        <f>VLOOKUP($C457,vehicle,MATCH(L456,Vehicle!A450:E450,0),0)</f>
        <v>Bus</v>
      </c>
      <c r="M457" s="20" t="str">
        <f>VLOOKUP($C457,vehicle,MATCH(M$7,Vehicle!$A$1:$E$1,0),0)</f>
        <v>Weather Conditions</v>
      </c>
      <c r="N457" s="20" t="str">
        <f>VLOOKUP($C457,vehicle,MATCH(N$7,Vehicle!$A$1:$E$1,0),0)</f>
        <v>Low</v>
      </c>
      <c r="O457" s="21">
        <f>VLOOKUP($C457,vehicle,MATCH(O$7,Vehicle!$A$1:$E$1,0),0)</f>
        <v>4</v>
      </c>
      <c r="P457" s="21">
        <f>VLOOKUP($C457,driver,MATCH(P$7,Driver!$A$1:$E$1,0),0)</f>
        <v>39</v>
      </c>
      <c r="Q457" s="21" t="str">
        <f>VLOOKUP($C457,driver,MATCH(Q$7,Driver!$A$1:$E$1,0),0)</f>
        <v>Valid</v>
      </c>
      <c r="R457" s="21">
        <f>VLOOKUP($C457,driver,MATCH(R$7,Driver!$A$1:$E$1,0),0)</f>
        <v>5</v>
      </c>
      <c r="S457" s="21" t="str">
        <f>VLOOKUP($C457,driver,MATCH(S$7,Driver!$A$1:$E$1,0),0)</f>
        <v>Fatal</v>
      </c>
      <c r="T457" s="21">
        <f>VLOOKUP($C457,Effects,MATCH(T$7, Effects!$A$1:$E$1, 0),0)</f>
        <v>36</v>
      </c>
      <c r="U457" s="22" t="str">
        <f>VLOOKUP($C457,Effects,MATCH(U$7, Effects!$A$1:$E$1, 0),0)</f>
        <v>Yes</v>
      </c>
      <c r="V457" s="22" t="str">
        <f>VLOOKUP($C457,Effects,MATCH(V$7, Effects!$A$1:$E$1, 0),0)</f>
        <v>Yes</v>
      </c>
      <c r="W457" s="22" t="str">
        <f>VLOOKUP($C457,Effects,MATCH(W$7, Effects!$A$1:$E$1, 0),0)</f>
        <v>Fine Issued</v>
      </c>
    </row>
    <row r="458" spans="2:23" s="7" customFormat="1" ht="21" x14ac:dyDescent="0.4">
      <c r="B458" s="19">
        <v>451</v>
      </c>
      <c r="C458" s="19" t="s">
        <v>498</v>
      </c>
      <c r="D458" s="20">
        <f>VLOOKUP($C458, Date, MATCH(Source!D$7, Date!$A$1:$F$1, 0), FALSE)</f>
        <v>43851</v>
      </c>
      <c r="E458" s="40">
        <v>43851</v>
      </c>
      <c r="F458" s="22">
        <f>VLOOKUP($C458, Date, MATCH(Source!F$7, Date!$A$1:$F$1, 0), FALSE)</f>
        <v>19.5069444444444</v>
      </c>
      <c r="G458" s="19">
        <f>VLOOKUP(Table3[[#This Row],[Accident ID]],Date!$A$2:$I$2001,MATCH(Table3[[#Headers],[Hour]],Date!$A$1:$I$1,0),0)</f>
        <v>12</v>
      </c>
      <c r="H458" s="44" t="str">
        <f>IF(AND(Table3[[#This Row],[Hour]]&gt;=7, Table3[[#This Row],[Hour]]&lt;=10), "Peak", IF(AND(Table3[[#This Row],[Hour]]&gt;=16, Table3[[#This Row],[Hour]]&lt;=19), "Peak", "Off-Peak"))</f>
        <v>Off-Peak</v>
      </c>
      <c r="I458" s="19" t="str">
        <f>VLOOKUP($C458,location,MATCH(Source!I$7,Location!$A$1:$D$1,0),0)</f>
        <v>Ahmedabad</v>
      </c>
      <c r="J458" s="19" t="str">
        <f>VLOOKUP($C458,location,MATCH(Source!J$7,Location!$A$1:$D$1,0),0)</f>
        <v>Highway</v>
      </c>
      <c r="K458" s="19" t="str">
        <f>VLOOKUP($C458,location,MATCH(Source!K$7,Location!$A$1:$D$1,0),0)</f>
        <v>Windy</v>
      </c>
      <c r="L458" s="20" t="str">
        <f>VLOOKUP($C458,vehicle,MATCH(L457,Vehicle!A451:E451,0),0)</f>
        <v>Bike</v>
      </c>
      <c r="M458" s="20" t="str">
        <f>VLOOKUP($C458,vehicle,MATCH(M$7,Vehicle!$A$1:$E$1,0),0)</f>
        <v>Signal Violation</v>
      </c>
      <c r="N458" s="20" t="str">
        <f>VLOOKUP($C458,vehicle,MATCH(N$7,Vehicle!$A$1:$E$1,0),0)</f>
        <v>Medium</v>
      </c>
      <c r="O458" s="21">
        <f>VLOOKUP($C458,vehicle,MATCH(O$7,Vehicle!$A$1:$E$1,0),0)</f>
        <v>1</v>
      </c>
      <c r="P458" s="21">
        <f>VLOOKUP($C458,driver,MATCH(P$7,Driver!$A$1:$E$1,0),0)</f>
        <v>75</v>
      </c>
      <c r="Q458" s="21" t="str">
        <f>VLOOKUP($C458,driver,MATCH(Q$7,Driver!$A$1:$E$1,0),0)</f>
        <v>Suspended</v>
      </c>
      <c r="R458" s="21">
        <f>VLOOKUP($C458,driver,MATCH(R$7,Driver!$A$1:$E$1,0),0)</f>
        <v>7</v>
      </c>
      <c r="S458" s="21" t="str">
        <f>VLOOKUP($C458,driver,MATCH(S$7,Driver!$A$1:$E$1,0),0)</f>
        <v>Severe</v>
      </c>
      <c r="T458" s="21">
        <f>VLOOKUP($C458,Effects,MATCH(T$7, Effects!$A$1:$E$1, 0),0)</f>
        <v>29</v>
      </c>
      <c r="U458" s="22" t="str">
        <f>VLOOKUP($C458,Effects,MATCH(U$7, Effects!$A$1:$E$1, 0),0)</f>
        <v>Yes</v>
      </c>
      <c r="V458" s="22" t="str">
        <f>VLOOKUP($C458,Effects,MATCH(V$7, Effects!$A$1:$E$1, 0),0)</f>
        <v>No</v>
      </c>
      <c r="W458" s="22" t="str">
        <f>VLOOKUP($C458,Effects,MATCH(W$7, Effects!$A$1:$E$1, 0),0)</f>
        <v>None</v>
      </c>
    </row>
    <row r="459" spans="2:23" s="7" customFormat="1" ht="21" x14ac:dyDescent="0.4">
      <c r="B459" s="19">
        <v>452</v>
      </c>
      <c r="C459" s="19" t="s">
        <v>499</v>
      </c>
      <c r="D459" s="20">
        <f>VLOOKUP($C459, Date, MATCH(Source!D$7, Date!$A$1:$F$1, 0), FALSE)</f>
        <v>44621</v>
      </c>
      <c r="E459" s="40">
        <v>44621</v>
      </c>
      <c r="F459" s="22">
        <f>VLOOKUP($C459, Date, MATCH(Source!F$7, Date!$A$1:$F$1, 0), FALSE)</f>
        <v>19.5486111111111</v>
      </c>
      <c r="G459" s="19">
        <f>VLOOKUP(Table3[[#This Row],[Accident ID]],Date!$A$2:$I$2001,MATCH(Table3[[#Headers],[Hour]],Date!$A$1:$I$1,0),0)</f>
        <v>13</v>
      </c>
      <c r="H459" s="44" t="str">
        <f>IF(AND(Table3[[#This Row],[Hour]]&gt;=7, Table3[[#This Row],[Hour]]&lt;=10), "Peak", IF(AND(Table3[[#This Row],[Hour]]&gt;=16, Table3[[#This Row],[Hour]]&lt;=19), "Peak", "Off-Peak"))</f>
        <v>Off-Peak</v>
      </c>
      <c r="I459" s="19" t="str">
        <f>VLOOKUP($C459,location,MATCH(Source!I$7,Location!$A$1:$D$1,0),0)</f>
        <v>Hyderabad</v>
      </c>
      <c r="J459" s="19" t="str">
        <f>VLOOKUP($C459,location,MATCH(Source!J$7,Location!$A$1:$D$1,0),0)</f>
        <v>Rural Road</v>
      </c>
      <c r="K459" s="19" t="str">
        <f>VLOOKUP($C459,location,MATCH(Source!K$7,Location!$A$1:$D$1,0),0)</f>
        <v>Snowy</v>
      </c>
      <c r="L459" s="20" t="str">
        <f>VLOOKUP($C459,vehicle,MATCH(L458,Vehicle!A452:E452,0),0)</f>
        <v>Auto</v>
      </c>
      <c r="M459" s="20" t="str">
        <f>VLOOKUP($C459,vehicle,MATCH(M$7,Vehicle!$A$1:$E$1,0),0)</f>
        <v>Over Speeding</v>
      </c>
      <c r="N459" s="20" t="str">
        <f>VLOOKUP($C459,vehicle,MATCH(N$7,Vehicle!$A$1:$E$1,0),0)</f>
        <v>Medium</v>
      </c>
      <c r="O459" s="21">
        <f>VLOOKUP($C459,vehicle,MATCH(O$7,Vehicle!$A$1:$E$1,0),0)</f>
        <v>4</v>
      </c>
      <c r="P459" s="21">
        <f>VLOOKUP($C459,driver,MATCH(P$7,Driver!$A$1:$E$1,0),0)</f>
        <v>51</v>
      </c>
      <c r="Q459" s="21" t="str">
        <f>VLOOKUP($C459,driver,MATCH(Q$7,Driver!$A$1:$E$1,0),0)</f>
        <v>Expired</v>
      </c>
      <c r="R459" s="21">
        <f>VLOOKUP($C459,driver,MATCH(R$7,Driver!$A$1:$E$1,0),0)</f>
        <v>1</v>
      </c>
      <c r="S459" s="21" t="str">
        <f>VLOOKUP($C459,driver,MATCH(S$7,Driver!$A$1:$E$1,0),0)</f>
        <v>Fatal</v>
      </c>
      <c r="T459" s="21">
        <f>VLOOKUP($C459,Effects,MATCH(T$7, Effects!$A$1:$E$1, 0),0)</f>
        <v>59</v>
      </c>
      <c r="U459" s="22" t="str">
        <f>VLOOKUP($C459,Effects,MATCH(U$7, Effects!$A$1:$E$1, 0),0)</f>
        <v>Yes</v>
      </c>
      <c r="V459" s="22" t="str">
        <f>VLOOKUP($C459,Effects,MATCH(V$7, Effects!$A$1:$E$1, 0),0)</f>
        <v>Yes</v>
      </c>
      <c r="W459" s="22" t="str">
        <f>VLOOKUP($C459,Effects,MATCH(W$7, Effects!$A$1:$E$1, 0),0)</f>
        <v>Arrest Made</v>
      </c>
    </row>
    <row r="460" spans="2:23" s="7" customFormat="1" ht="21" x14ac:dyDescent="0.4">
      <c r="B460" s="19">
        <v>453</v>
      </c>
      <c r="C460" s="19" t="s">
        <v>500</v>
      </c>
      <c r="D460" s="20">
        <f>VLOOKUP($C460, Date, MATCH(Source!D$7, Date!$A$1:$F$1, 0), FALSE)</f>
        <v>44926</v>
      </c>
      <c r="E460" s="40">
        <v>44926</v>
      </c>
      <c r="F460" s="22">
        <f>VLOOKUP($C460, Date, MATCH(Source!F$7, Date!$A$1:$F$1, 0), FALSE)</f>
        <v>19.5902777777778</v>
      </c>
      <c r="G460" s="19">
        <f>VLOOKUP(Table3[[#This Row],[Accident ID]],Date!$A$2:$I$2001,MATCH(Table3[[#Headers],[Hour]],Date!$A$1:$I$1,0),0)</f>
        <v>14</v>
      </c>
      <c r="H460" s="44" t="str">
        <f>IF(AND(Table3[[#This Row],[Hour]]&gt;=7, Table3[[#This Row],[Hour]]&lt;=10), "Peak", IF(AND(Table3[[#This Row],[Hour]]&gt;=16, Table3[[#This Row],[Hour]]&lt;=19), "Peak", "Off-Peak"))</f>
        <v>Off-Peak</v>
      </c>
      <c r="I460" s="19" t="str">
        <f>VLOOKUP($C460,location,MATCH(Source!I$7,Location!$A$1:$D$1,0),0)</f>
        <v>Hyderabad</v>
      </c>
      <c r="J460" s="19" t="str">
        <f>VLOOKUP($C460,location,MATCH(Source!J$7,Location!$A$1:$D$1,0),0)</f>
        <v>Expressway</v>
      </c>
      <c r="K460" s="19" t="str">
        <f>VLOOKUP($C460,location,MATCH(Source!K$7,Location!$A$1:$D$1,0),0)</f>
        <v>Snowy</v>
      </c>
      <c r="L460" s="20" t="str">
        <f>VLOOKUP($C460,vehicle,MATCH(L459,Vehicle!A453:E453,0),0)</f>
        <v>Bus</v>
      </c>
      <c r="M460" s="20" t="str">
        <f>VLOOKUP($C460,vehicle,MATCH(M$7,Vehicle!$A$1:$E$1,0),0)</f>
        <v>Pedestrian Crossing</v>
      </c>
      <c r="N460" s="20" t="str">
        <f>VLOOKUP($C460,vehicle,MATCH(N$7,Vehicle!$A$1:$E$1,0),0)</f>
        <v>Low</v>
      </c>
      <c r="O460" s="21">
        <f>VLOOKUP($C460,vehicle,MATCH(O$7,Vehicle!$A$1:$E$1,0),0)</f>
        <v>3</v>
      </c>
      <c r="P460" s="21">
        <f>VLOOKUP($C460,driver,MATCH(P$7,Driver!$A$1:$E$1,0),0)</f>
        <v>64</v>
      </c>
      <c r="Q460" s="21" t="str">
        <f>VLOOKUP($C460,driver,MATCH(Q$7,Driver!$A$1:$E$1,0),0)</f>
        <v>Expired</v>
      </c>
      <c r="R460" s="21">
        <f>VLOOKUP($C460,driver,MATCH(R$7,Driver!$A$1:$E$1,0),0)</f>
        <v>10</v>
      </c>
      <c r="S460" s="21" t="str">
        <f>VLOOKUP($C460,driver,MATCH(S$7,Driver!$A$1:$E$1,0),0)</f>
        <v>Moderate</v>
      </c>
      <c r="T460" s="21">
        <f>VLOOKUP($C460,Effects,MATCH(T$7, Effects!$A$1:$E$1, 0),0)</f>
        <v>26</v>
      </c>
      <c r="U460" s="22" t="str">
        <f>VLOOKUP($C460,Effects,MATCH(U$7, Effects!$A$1:$E$1, 0),0)</f>
        <v>Yes</v>
      </c>
      <c r="V460" s="22" t="str">
        <f>VLOOKUP($C460,Effects,MATCH(V$7, Effects!$A$1:$E$1, 0),0)</f>
        <v>No</v>
      </c>
      <c r="W460" s="22" t="str">
        <f>VLOOKUP($C460,Effects,MATCH(W$7, Effects!$A$1:$E$1, 0),0)</f>
        <v>Fine Issued</v>
      </c>
    </row>
    <row r="461" spans="2:23" s="7" customFormat="1" ht="21" x14ac:dyDescent="0.4">
      <c r="B461" s="19">
        <v>454</v>
      </c>
      <c r="C461" s="19" t="s">
        <v>501</v>
      </c>
      <c r="D461" s="20">
        <f>VLOOKUP($C461, Date, MATCH(Source!D$7, Date!$A$1:$F$1, 0), FALSE)</f>
        <v>44096</v>
      </c>
      <c r="E461" s="40">
        <v>44096</v>
      </c>
      <c r="F461" s="22">
        <f>VLOOKUP($C461, Date, MATCH(Source!F$7, Date!$A$1:$F$1, 0), FALSE)</f>
        <v>19.6319444444444</v>
      </c>
      <c r="G461" s="19">
        <f>VLOOKUP(Table3[[#This Row],[Accident ID]],Date!$A$2:$I$2001,MATCH(Table3[[#Headers],[Hour]],Date!$A$1:$I$1,0),0)</f>
        <v>15</v>
      </c>
      <c r="H461" s="44" t="str">
        <f>IF(AND(Table3[[#This Row],[Hour]]&gt;=7, Table3[[#This Row],[Hour]]&lt;=10), "Peak", IF(AND(Table3[[#This Row],[Hour]]&gt;=16, Table3[[#This Row],[Hour]]&lt;=19), "Peak", "Off-Peak"))</f>
        <v>Off-Peak</v>
      </c>
      <c r="I461" s="19" t="str">
        <f>VLOOKUP($C461,location,MATCH(Source!I$7,Location!$A$1:$D$1,0),0)</f>
        <v>Kolkata</v>
      </c>
      <c r="J461" s="19" t="str">
        <f>VLOOKUP($C461,location,MATCH(Source!J$7,Location!$A$1:$D$1,0),0)</f>
        <v>Rural Road</v>
      </c>
      <c r="K461" s="19" t="str">
        <f>VLOOKUP($C461,location,MATCH(Source!K$7,Location!$A$1:$D$1,0),0)</f>
        <v>Rainy</v>
      </c>
      <c r="L461" s="20" t="str">
        <f>VLOOKUP($C461,vehicle,MATCH(L460,Vehicle!A454:E454,0),0)</f>
        <v>Bike</v>
      </c>
      <c r="M461" s="20" t="str">
        <f>VLOOKUP($C461,vehicle,MATCH(M$7,Vehicle!$A$1:$E$1,0),0)</f>
        <v>Over Speeding</v>
      </c>
      <c r="N461" s="20" t="str">
        <f>VLOOKUP($C461,vehicle,MATCH(N$7,Vehicle!$A$1:$E$1,0),0)</f>
        <v>Severe</v>
      </c>
      <c r="O461" s="21">
        <f>VLOOKUP($C461,vehicle,MATCH(O$7,Vehicle!$A$1:$E$1,0),0)</f>
        <v>3</v>
      </c>
      <c r="P461" s="21">
        <f>VLOOKUP($C461,driver,MATCH(P$7,Driver!$A$1:$E$1,0),0)</f>
        <v>21</v>
      </c>
      <c r="Q461" s="21" t="str">
        <f>VLOOKUP($C461,driver,MATCH(Q$7,Driver!$A$1:$E$1,0),0)</f>
        <v>Suspended</v>
      </c>
      <c r="R461" s="21">
        <f>VLOOKUP($C461,driver,MATCH(R$7,Driver!$A$1:$E$1,0),0)</f>
        <v>9</v>
      </c>
      <c r="S461" s="21" t="str">
        <f>VLOOKUP($C461,driver,MATCH(S$7,Driver!$A$1:$E$1,0),0)</f>
        <v>Severe</v>
      </c>
      <c r="T461" s="21">
        <f>VLOOKUP($C461,Effects,MATCH(T$7, Effects!$A$1:$E$1, 0),0)</f>
        <v>22</v>
      </c>
      <c r="U461" s="22" t="str">
        <f>VLOOKUP($C461,Effects,MATCH(U$7, Effects!$A$1:$E$1, 0),0)</f>
        <v>No</v>
      </c>
      <c r="V461" s="22" t="str">
        <f>VLOOKUP($C461,Effects,MATCH(V$7, Effects!$A$1:$E$1, 0),0)</f>
        <v>Yes</v>
      </c>
      <c r="W461" s="22" t="str">
        <f>VLOOKUP($C461,Effects,MATCH(W$7, Effects!$A$1:$E$1, 0),0)</f>
        <v>None</v>
      </c>
    </row>
    <row r="462" spans="2:23" s="7" customFormat="1" ht="21" x14ac:dyDescent="0.4">
      <c r="B462" s="19">
        <v>455</v>
      </c>
      <c r="C462" s="19" t="s">
        <v>502</v>
      </c>
      <c r="D462" s="20">
        <f>VLOOKUP($C462, Date, MATCH(Source!D$7, Date!$A$1:$F$1, 0), FALSE)</f>
        <v>45367</v>
      </c>
      <c r="E462" s="40">
        <v>45367</v>
      </c>
      <c r="F462" s="22">
        <f>VLOOKUP($C462, Date, MATCH(Source!F$7, Date!$A$1:$F$1, 0), FALSE)</f>
        <v>19.6736111111111</v>
      </c>
      <c r="G462" s="19">
        <f>VLOOKUP(Table3[[#This Row],[Accident ID]],Date!$A$2:$I$2001,MATCH(Table3[[#Headers],[Hour]],Date!$A$1:$I$1,0),0)</f>
        <v>16</v>
      </c>
      <c r="H462" s="44" t="str">
        <f>IF(AND(Table3[[#This Row],[Hour]]&gt;=7, Table3[[#This Row],[Hour]]&lt;=10), "Peak", IF(AND(Table3[[#This Row],[Hour]]&gt;=16, Table3[[#This Row],[Hour]]&lt;=19), "Peak", "Off-Peak"))</f>
        <v>Peak</v>
      </c>
      <c r="I462" s="19" t="str">
        <f>VLOOKUP($C462,location,MATCH(Source!I$7,Location!$A$1:$D$1,0),0)</f>
        <v>Chennai</v>
      </c>
      <c r="J462" s="19" t="str">
        <f>VLOOKUP($C462,location,MATCH(Source!J$7,Location!$A$1:$D$1,0),0)</f>
        <v>Rural Road</v>
      </c>
      <c r="K462" s="19" t="str">
        <f>VLOOKUP($C462,location,MATCH(Source!K$7,Location!$A$1:$D$1,0),0)</f>
        <v>Rainy</v>
      </c>
      <c r="L462" s="20" t="str">
        <f>VLOOKUP($C462,vehicle,MATCH(L461,Vehicle!A455:E455,0),0)</f>
        <v>Auto</v>
      </c>
      <c r="M462" s="20" t="str">
        <f>VLOOKUP($C462,vehicle,MATCH(M$7,Vehicle!$A$1:$E$1,0),0)</f>
        <v>Brake Failure</v>
      </c>
      <c r="N462" s="20" t="str">
        <f>VLOOKUP($C462,vehicle,MATCH(N$7,Vehicle!$A$1:$E$1,0),0)</f>
        <v>Medium</v>
      </c>
      <c r="O462" s="21">
        <f>VLOOKUP($C462,vehicle,MATCH(O$7,Vehicle!$A$1:$E$1,0),0)</f>
        <v>2</v>
      </c>
      <c r="P462" s="21">
        <f>VLOOKUP($C462,driver,MATCH(P$7,Driver!$A$1:$E$1,0),0)</f>
        <v>25</v>
      </c>
      <c r="Q462" s="21" t="str">
        <f>VLOOKUP($C462,driver,MATCH(Q$7,Driver!$A$1:$E$1,0),0)</f>
        <v>Suspended</v>
      </c>
      <c r="R462" s="21">
        <f>VLOOKUP($C462,driver,MATCH(R$7,Driver!$A$1:$E$1,0),0)</f>
        <v>2</v>
      </c>
      <c r="S462" s="21" t="str">
        <f>VLOOKUP($C462,driver,MATCH(S$7,Driver!$A$1:$E$1,0),0)</f>
        <v>Minor</v>
      </c>
      <c r="T462" s="21">
        <f>VLOOKUP($C462,Effects,MATCH(T$7, Effects!$A$1:$E$1, 0),0)</f>
        <v>13</v>
      </c>
      <c r="U462" s="22" t="str">
        <f>VLOOKUP($C462,Effects,MATCH(U$7, Effects!$A$1:$E$1, 0),0)</f>
        <v>Yes</v>
      </c>
      <c r="V462" s="22" t="str">
        <f>VLOOKUP($C462,Effects,MATCH(V$7, Effects!$A$1:$E$1, 0),0)</f>
        <v>Yes</v>
      </c>
      <c r="W462" s="22" t="str">
        <f>VLOOKUP($C462,Effects,MATCH(W$7, Effects!$A$1:$E$1, 0),0)</f>
        <v>License Suspended</v>
      </c>
    </row>
    <row r="463" spans="2:23" s="7" customFormat="1" ht="21" x14ac:dyDescent="0.4">
      <c r="B463" s="19">
        <v>456</v>
      </c>
      <c r="C463" s="19" t="s">
        <v>503</v>
      </c>
      <c r="D463" s="20">
        <f>VLOOKUP($C463, Date, MATCH(Source!D$7, Date!$A$1:$F$1, 0), FALSE)</f>
        <v>45307</v>
      </c>
      <c r="E463" s="40">
        <v>45307</v>
      </c>
      <c r="F463" s="22">
        <f>VLOOKUP($C463, Date, MATCH(Source!F$7, Date!$A$1:$F$1, 0), FALSE)</f>
        <v>19.7152777777778</v>
      </c>
      <c r="G463" s="19">
        <f>VLOOKUP(Table3[[#This Row],[Accident ID]],Date!$A$2:$I$2001,MATCH(Table3[[#Headers],[Hour]],Date!$A$1:$I$1,0),0)</f>
        <v>17</v>
      </c>
      <c r="H463" s="44" t="str">
        <f>IF(AND(Table3[[#This Row],[Hour]]&gt;=7, Table3[[#This Row],[Hour]]&lt;=10), "Peak", IF(AND(Table3[[#This Row],[Hour]]&gt;=16, Table3[[#This Row],[Hour]]&lt;=19), "Peak", "Off-Peak"))</f>
        <v>Peak</v>
      </c>
      <c r="I463" s="19" t="str">
        <f>VLOOKUP($C463,location,MATCH(Source!I$7,Location!$A$1:$D$1,0),0)</f>
        <v>Kolkata</v>
      </c>
      <c r="J463" s="19" t="str">
        <f>VLOOKUP($C463,location,MATCH(Source!J$7,Location!$A$1:$D$1,0),0)</f>
        <v>Rural Road</v>
      </c>
      <c r="K463" s="19" t="str">
        <f>VLOOKUP($C463,location,MATCH(Source!K$7,Location!$A$1:$D$1,0),0)</f>
        <v>Clear</v>
      </c>
      <c r="L463" s="20" t="str">
        <f>VLOOKUP($C463,vehicle,MATCH(L462,Vehicle!A456:E456,0),0)</f>
        <v>Pedestrian</v>
      </c>
      <c r="M463" s="20" t="str">
        <f>VLOOKUP($C463,vehicle,MATCH(M$7,Vehicle!$A$1:$E$1,0),0)</f>
        <v>Signal Violation</v>
      </c>
      <c r="N463" s="20" t="str">
        <f>VLOOKUP($C463,vehicle,MATCH(N$7,Vehicle!$A$1:$E$1,0),0)</f>
        <v>Low</v>
      </c>
      <c r="O463" s="21">
        <f>VLOOKUP($C463,vehicle,MATCH(O$7,Vehicle!$A$1:$E$1,0),0)</f>
        <v>3</v>
      </c>
      <c r="P463" s="21">
        <f>VLOOKUP($C463,driver,MATCH(P$7,Driver!$A$1:$E$1,0),0)</f>
        <v>50</v>
      </c>
      <c r="Q463" s="21" t="str">
        <f>VLOOKUP($C463,driver,MATCH(Q$7,Driver!$A$1:$E$1,0),0)</f>
        <v>Suspended</v>
      </c>
      <c r="R463" s="21">
        <f>VLOOKUP($C463,driver,MATCH(R$7,Driver!$A$1:$E$1,0),0)</f>
        <v>0</v>
      </c>
      <c r="S463" s="21" t="str">
        <f>VLOOKUP($C463,driver,MATCH(S$7,Driver!$A$1:$E$1,0),0)</f>
        <v>Severe</v>
      </c>
      <c r="T463" s="21">
        <f>VLOOKUP($C463,Effects,MATCH(T$7, Effects!$A$1:$E$1, 0),0)</f>
        <v>29</v>
      </c>
      <c r="U463" s="22" t="str">
        <f>VLOOKUP($C463,Effects,MATCH(U$7, Effects!$A$1:$E$1, 0),0)</f>
        <v>Yes</v>
      </c>
      <c r="V463" s="22" t="str">
        <f>VLOOKUP($C463,Effects,MATCH(V$7, Effects!$A$1:$E$1, 0),0)</f>
        <v>Yes</v>
      </c>
      <c r="W463" s="22" t="str">
        <f>VLOOKUP($C463,Effects,MATCH(W$7, Effects!$A$1:$E$1, 0),0)</f>
        <v>Fine Issued</v>
      </c>
    </row>
    <row r="464" spans="2:23" s="7" customFormat="1" ht="21" x14ac:dyDescent="0.4">
      <c r="B464" s="19">
        <v>457</v>
      </c>
      <c r="C464" s="19" t="s">
        <v>504</v>
      </c>
      <c r="D464" s="20">
        <f>VLOOKUP($C464, Date, MATCH(Source!D$7, Date!$A$1:$F$1, 0), FALSE)</f>
        <v>44267</v>
      </c>
      <c r="E464" s="40">
        <v>44267</v>
      </c>
      <c r="F464" s="22">
        <f>VLOOKUP($C464, Date, MATCH(Source!F$7, Date!$A$1:$F$1, 0), FALSE)</f>
        <v>19.7569444444444</v>
      </c>
      <c r="G464" s="19">
        <f>VLOOKUP(Table3[[#This Row],[Accident ID]],Date!$A$2:$I$2001,MATCH(Table3[[#Headers],[Hour]],Date!$A$1:$I$1,0),0)</f>
        <v>18</v>
      </c>
      <c r="H464" s="44" t="str">
        <f>IF(AND(Table3[[#This Row],[Hour]]&gt;=7, Table3[[#This Row],[Hour]]&lt;=10), "Peak", IF(AND(Table3[[#This Row],[Hour]]&gt;=16, Table3[[#This Row],[Hour]]&lt;=19), "Peak", "Off-Peak"))</f>
        <v>Peak</v>
      </c>
      <c r="I464" s="19" t="str">
        <f>VLOOKUP($C464,location,MATCH(Source!I$7,Location!$A$1:$D$1,0),0)</f>
        <v>Delhi</v>
      </c>
      <c r="J464" s="19" t="str">
        <f>VLOOKUP($C464,location,MATCH(Source!J$7,Location!$A$1:$D$1,0),0)</f>
        <v>Rural Road</v>
      </c>
      <c r="K464" s="19" t="str">
        <f>VLOOKUP($C464,location,MATCH(Source!K$7,Location!$A$1:$D$1,0),0)</f>
        <v>Snowy</v>
      </c>
      <c r="L464" s="20" t="str">
        <f>VLOOKUP($C464,vehicle,MATCH(L463,Vehicle!A457:E457,0),0)</f>
        <v>Auto</v>
      </c>
      <c r="M464" s="20" t="str">
        <f>VLOOKUP($C464,vehicle,MATCH(M$7,Vehicle!$A$1:$E$1,0),0)</f>
        <v>Reckless Driving</v>
      </c>
      <c r="N464" s="20" t="str">
        <f>VLOOKUP($C464,vehicle,MATCH(N$7,Vehicle!$A$1:$E$1,0),0)</f>
        <v>Low</v>
      </c>
      <c r="O464" s="21">
        <f>VLOOKUP($C464,vehicle,MATCH(O$7,Vehicle!$A$1:$E$1,0),0)</f>
        <v>2</v>
      </c>
      <c r="P464" s="21">
        <f>VLOOKUP($C464,driver,MATCH(P$7,Driver!$A$1:$E$1,0),0)</f>
        <v>30</v>
      </c>
      <c r="Q464" s="21" t="str">
        <f>VLOOKUP($C464,driver,MATCH(Q$7,Driver!$A$1:$E$1,0),0)</f>
        <v>Expired</v>
      </c>
      <c r="R464" s="21">
        <f>VLOOKUP($C464,driver,MATCH(R$7,Driver!$A$1:$E$1,0),0)</f>
        <v>6</v>
      </c>
      <c r="S464" s="21" t="str">
        <f>VLOOKUP($C464,driver,MATCH(S$7,Driver!$A$1:$E$1,0),0)</f>
        <v>Moderate</v>
      </c>
      <c r="T464" s="21">
        <f>VLOOKUP($C464,Effects,MATCH(T$7, Effects!$A$1:$E$1, 0),0)</f>
        <v>58</v>
      </c>
      <c r="U464" s="22" t="str">
        <f>VLOOKUP($C464,Effects,MATCH(U$7, Effects!$A$1:$E$1, 0),0)</f>
        <v>Yes</v>
      </c>
      <c r="V464" s="22" t="str">
        <f>VLOOKUP($C464,Effects,MATCH(V$7, Effects!$A$1:$E$1, 0),0)</f>
        <v>Yes</v>
      </c>
      <c r="W464" s="22" t="str">
        <f>VLOOKUP($C464,Effects,MATCH(W$7, Effects!$A$1:$E$1, 0),0)</f>
        <v>Fine Issued</v>
      </c>
    </row>
    <row r="465" spans="2:23" s="7" customFormat="1" ht="21" x14ac:dyDescent="0.4">
      <c r="B465" s="19">
        <v>458</v>
      </c>
      <c r="C465" s="19" t="s">
        <v>505</v>
      </c>
      <c r="D465" s="20">
        <f>VLOOKUP($C465, Date, MATCH(Source!D$7, Date!$A$1:$F$1, 0), FALSE)</f>
        <v>44745</v>
      </c>
      <c r="E465" s="40">
        <v>44745</v>
      </c>
      <c r="F465" s="22">
        <f>VLOOKUP($C465, Date, MATCH(Source!F$7, Date!$A$1:$F$1, 0), FALSE)</f>
        <v>19.7986111111111</v>
      </c>
      <c r="G465" s="19">
        <f>VLOOKUP(Table3[[#This Row],[Accident ID]],Date!$A$2:$I$2001,MATCH(Table3[[#Headers],[Hour]],Date!$A$1:$I$1,0),0)</f>
        <v>19</v>
      </c>
      <c r="H465" s="44" t="str">
        <f>IF(AND(Table3[[#This Row],[Hour]]&gt;=7, Table3[[#This Row],[Hour]]&lt;=10), "Peak", IF(AND(Table3[[#This Row],[Hour]]&gt;=16, Table3[[#This Row],[Hour]]&lt;=19), "Peak", "Off-Peak"))</f>
        <v>Peak</v>
      </c>
      <c r="I465" s="19" t="str">
        <f>VLOOKUP($C465,location,MATCH(Source!I$7,Location!$A$1:$D$1,0),0)</f>
        <v>Pune</v>
      </c>
      <c r="J465" s="19" t="str">
        <f>VLOOKUP($C465,location,MATCH(Source!J$7,Location!$A$1:$D$1,0),0)</f>
        <v>Expressway</v>
      </c>
      <c r="K465" s="19" t="str">
        <f>VLOOKUP($C465,location,MATCH(Source!K$7,Location!$A$1:$D$1,0),0)</f>
        <v>Clear</v>
      </c>
      <c r="L465" s="20" t="str">
        <f>VLOOKUP($C465,vehicle,MATCH(L464,Vehicle!A458:E458,0),0)</f>
        <v>Pedestrian</v>
      </c>
      <c r="M465" s="20" t="str">
        <f>VLOOKUP($C465,vehicle,MATCH(M$7,Vehicle!$A$1:$E$1,0),0)</f>
        <v>Signal Violation</v>
      </c>
      <c r="N465" s="20" t="str">
        <f>VLOOKUP($C465,vehicle,MATCH(N$7,Vehicle!$A$1:$E$1,0),0)</f>
        <v>Low</v>
      </c>
      <c r="O465" s="21">
        <f>VLOOKUP($C465,vehicle,MATCH(O$7,Vehicle!$A$1:$E$1,0),0)</f>
        <v>4</v>
      </c>
      <c r="P465" s="21">
        <f>VLOOKUP($C465,driver,MATCH(P$7,Driver!$A$1:$E$1,0),0)</f>
        <v>68</v>
      </c>
      <c r="Q465" s="21" t="str">
        <f>VLOOKUP($C465,driver,MATCH(Q$7,Driver!$A$1:$E$1,0),0)</f>
        <v>Valid</v>
      </c>
      <c r="R465" s="21">
        <f>VLOOKUP($C465,driver,MATCH(R$7,Driver!$A$1:$E$1,0),0)</f>
        <v>2</v>
      </c>
      <c r="S465" s="21" t="str">
        <f>VLOOKUP($C465,driver,MATCH(S$7,Driver!$A$1:$E$1,0),0)</f>
        <v>Severe</v>
      </c>
      <c r="T465" s="21">
        <f>VLOOKUP($C465,Effects,MATCH(T$7, Effects!$A$1:$E$1, 0),0)</f>
        <v>34</v>
      </c>
      <c r="U465" s="22" t="str">
        <f>VLOOKUP($C465,Effects,MATCH(U$7, Effects!$A$1:$E$1, 0),0)</f>
        <v>Yes</v>
      </c>
      <c r="V465" s="22" t="str">
        <f>VLOOKUP($C465,Effects,MATCH(V$7, Effects!$A$1:$E$1, 0),0)</f>
        <v>Yes</v>
      </c>
      <c r="W465" s="22" t="str">
        <f>VLOOKUP($C465,Effects,MATCH(W$7, Effects!$A$1:$E$1, 0),0)</f>
        <v>License Suspended</v>
      </c>
    </row>
    <row r="466" spans="2:23" s="7" customFormat="1" ht="21" x14ac:dyDescent="0.4">
      <c r="B466" s="19">
        <v>459</v>
      </c>
      <c r="C466" s="19" t="s">
        <v>506</v>
      </c>
      <c r="D466" s="20">
        <f>VLOOKUP($C466, Date, MATCH(Source!D$7, Date!$A$1:$F$1, 0), FALSE)</f>
        <v>43925</v>
      </c>
      <c r="E466" s="40">
        <v>43925</v>
      </c>
      <c r="F466" s="22">
        <f>VLOOKUP($C466, Date, MATCH(Source!F$7, Date!$A$1:$F$1, 0), FALSE)</f>
        <v>19.8402777777778</v>
      </c>
      <c r="G466" s="19">
        <f>VLOOKUP(Table3[[#This Row],[Accident ID]],Date!$A$2:$I$2001,MATCH(Table3[[#Headers],[Hour]],Date!$A$1:$I$1,0),0)</f>
        <v>20</v>
      </c>
      <c r="H466" s="44" t="str">
        <f>IF(AND(Table3[[#This Row],[Hour]]&gt;=7, Table3[[#This Row],[Hour]]&lt;=10), "Peak", IF(AND(Table3[[#This Row],[Hour]]&gt;=16, Table3[[#This Row],[Hour]]&lt;=19), "Peak", "Off-Peak"))</f>
        <v>Off-Peak</v>
      </c>
      <c r="I466" s="19" t="str">
        <f>VLOOKUP($C466,location,MATCH(Source!I$7,Location!$A$1:$D$1,0),0)</f>
        <v>Mumbai</v>
      </c>
      <c r="J466" s="19" t="str">
        <f>VLOOKUP($C466,location,MATCH(Source!J$7,Location!$A$1:$D$1,0),0)</f>
        <v>Expressway</v>
      </c>
      <c r="K466" s="19" t="str">
        <f>VLOOKUP($C466,location,MATCH(Source!K$7,Location!$A$1:$D$1,0),0)</f>
        <v>Snowy</v>
      </c>
      <c r="L466" s="20" t="str">
        <f>VLOOKUP($C466,vehicle,MATCH(L465,Vehicle!A459:E459,0),0)</f>
        <v>Bike</v>
      </c>
      <c r="M466" s="20" t="str">
        <f>VLOOKUP($C466,vehicle,MATCH(M$7,Vehicle!$A$1:$E$1,0),0)</f>
        <v>Brake Failure</v>
      </c>
      <c r="N466" s="20" t="str">
        <f>VLOOKUP($C466,vehicle,MATCH(N$7,Vehicle!$A$1:$E$1,0),0)</f>
        <v>Severe</v>
      </c>
      <c r="O466" s="21">
        <f>VLOOKUP($C466,vehicle,MATCH(O$7,Vehicle!$A$1:$E$1,0),0)</f>
        <v>1</v>
      </c>
      <c r="P466" s="21">
        <f>VLOOKUP($C466,driver,MATCH(P$7,Driver!$A$1:$E$1,0),0)</f>
        <v>20</v>
      </c>
      <c r="Q466" s="21" t="str">
        <f>VLOOKUP($C466,driver,MATCH(Q$7,Driver!$A$1:$E$1,0),0)</f>
        <v>Expired</v>
      </c>
      <c r="R466" s="21">
        <f>VLOOKUP($C466,driver,MATCH(R$7,Driver!$A$1:$E$1,0),0)</f>
        <v>10</v>
      </c>
      <c r="S466" s="21" t="str">
        <f>VLOOKUP($C466,driver,MATCH(S$7,Driver!$A$1:$E$1,0),0)</f>
        <v>Severe</v>
      </c>
      <c r="T466" s="21">
        <f>VLOOKUP($C466,Effects,MATCH(T$7, Effects!$A$1:$E$1, 0),0)</f>
        <v>23</v>
      </c>
      <c r="U466" s="22" t="str">
        <f>VLOOKUP($C466,Effects,MATCH(U$7, Effects!$A$1:$E$1, 0),0)</f>
        <v>Yes</v>
      </c>
      <c r="V466" s="22" t="str">
        <f>VLOOKUP($C466,Effects,MATCH(V$7, Effects!$A$1:$E$1, 0),0)</f>
        <v>No</v>
      </c>
      <c r="W466" s="22" t="str">
        <f>VLOOKUP($C466,Effects,MATCH(W$7, Effects!$A$1:$E$1, 0),0)</f>
        <v>None</v>
      </c>
    </row>
    <row r="467" spans="2:23" s="7" customFormat="1" ht="21" x14ac:dyDescent="0.4">
      <c r="B467" s="19">
        <v>460</v>
      </c>
      <c r="C467" s="19" t="s">
        <v>507</v>
      </c>
      <c r="D467" s="20">
        <f>VLOOKUP($C467, Date, MATCH(Source!D$7, Date!$A$1:$F$1, 0), FALSE)</f>
        <v>45464</v>
      </c>
      <c r="E467" s="40">
        <v>45464</v>
      </c>
      <c r="F467" s="22">
        <f>VLOOKUP($C467, Date, MATCH(Source!F$7, Date!$A$1:$F$1, 0), FALSE)</f>
        <v>19.8819444444444</v>
      </c>
      <c r="G467" s="19">
        <f>VLOOKUP(Table3[[#This Row],[Accident ID]],Date!$A$2:$I$2001,MATCH(Table3[[#Headers],[Hour]],Date!$A$1:$I$1,0),0)</f>
        <v>21</v>
      </c>
      <c r="H467" s="44" t="str">
        <f>IF(AND(Table3[[#This Row],[Hour]]&gt;=7, Table3[[#This Row],[Hour]]&lt;=10), "Peak", IF(AND(Table3[[#This Row],[Hour]]&gt;=16, Table3[[#This Row],[Hour]]&lt;=19), "Peak", "Off-Peak"))</f>
        <v>Off-Peak</v>
      </c>
      <c r="I467" s="19" t="str">
        <f>VLOOKUP($C467,location,MATCH(Source!I$7,Location!$A$1:$D$1,0),0)</f>
        <v>Bangalore</v>
      </c>
      <c r="J467" s="19" t="str">
        <f>VLOOKUP($C467,location,MATCH(Source!J$7,Location!$A$1:$D$1,0),0)</f>
        <v>City Road</v>
      </c>
      <c r="K467" s="19" t="str">
        <f>VLOOKUP($C467,location,MATCH(Source!K$7,Location!$A$1:$D$1,0),0)</f>
        <v>Clear</v>
      </c>
      <c r="L467" s="20" t="str">
        <f>VLOOKUP($C467,vehicle,MATCH(L466,Vehicle!A460:E460,0),0)</f>
        <v>Bicycle</v>
      </c>
      <c r="M467" s="20" t="str">
        <f>VLOOKUP($C467,vehicle,MATCH(M$7,Vehicle!$A$1:$E$1,0),0)</f>
        <v>Brake Failure</v>
      </c>
      <c r="N467" s="20" t="str">
        <f>VLOOKUP($C467,vehicle,MATCH(N$7,Vehicle!$A$1:$E$1,0),0)</f>
        <v>Severe</v>
      </c>
      <c r="O467" s="21">
        <f>VLOOKUP($C467,vehicle,MATCH(O$7,Vehicle!$A$1:$E$1,0),0)</f>
        <v>5</v>
      </c>
      <c r="P467" s="21">
        <f>VLOOKUP($C467,driver,MATCH(P$7,Driver!$A$1:$E$1,0),0)</f>
        <v>27</v>
      </c>
      <c r="Q467" s="21" t="str">
        <f>VLOOKUP($C467,driver,MATCH(Q$7,Driver!$A$1:$E$1,0),0)</f>
        <v>Suspended</v>
      </c>
      <c r="R467" s="21">
        <f>VLOOKUP($C467,driver,MATCH(R$7,Driver!$A$1:$E$1,0),0)</f>
        <v>4</v>
      </c>
      <c r="S467" s="21" t="str">
        <f>VLOOKUP($C467,driver,MATCH(S$7,Driver!$A$1:$E$1,0),0)</f>
        <v>Minor</v>
      </c>
      <c r="T467" s="21">
        <f>VLOOKUP($C467,Effects,MATCH(T$7, Effects!$A$1:$E$1, 0),0)</f>
        <v>54</v>
      </c>
      <c r="U467" s="22" t="str">
        <f>VLOOKUP($C467,Effects,MATCH(U$7, Effects!$A$1:$E$1, 0),0)</f>
        <v>Yes</v>
      </c>
      <c r="V467" s="22" t="str">
        <f>VLOOKUP($C467,Effects,MATCH(V$7, Effects!$A$1:$E$1, 0),0)</f>
        <v>Yes</v>
      </c>
      <c r="W467" s="22" t="str">
        <f>VLOOKUP($C467,Effects,MATCH(W$7, Effects!$A$1:$E$1, 0),0)</f>
        <v>None</v>
      </c>
    </row>
    <row r="468" spans="2:23" s="7" customFormat="1" ht="21" x14ac:dyDescent="0.4">
      <c r="B468" s="19">
        <v>461</v>
      </c>
      <c r="C468" s="19" t="s">
        <v>508</v>
      </c>
      <c r="D468" s="20">
        <f>VLOOKUP($C468, Date, MATCH(Source!D$7, Date!$A$1:$F$1, 0), FALSE)</f>
        <v>45574</v>
      </c>
      <c r="E468" s="40">
        <v>45574</v>
      </c>
      <c r="F468" s="22">
        <f>VLOOKUP($C468, Date, MATCH(Source!F$7, Date!$A$1:$F$1, 0), FALSE)</f>
        <v>19.9236111111111</v>
      </c>
      <c r="G468" s="19">
        <f>VLOOKUP(Table3[[#This Row],[Accident ID]],Date!$A$2:$I$2001,MATCH(Table3[[#Headers],[Hour]],Date!$A$1:$I$1,0),0)</f>
        <v>22</v>
      </c>
      <c r="H468" s="44" t="str">
        <f>IF(AND(Table3[[#This Row],[Hour]]&gt;=7, Table3[[#This Row],[Hour]]&lt;=10), "Peak", IF(AND(Table3[[#This Row],[Hour]]&gt;=16, Table3[[#This Row],[Hour]]&lt;=19), "Peak", "Off-Peak"))</f>
        <v>Off-Peak</v>
      </c>
      <c r="I468" s="19" t="str">
        <f>VLOOKUP($C468,location,MATCH(Source!I$7,Location!$A$1:$D$1,0),0)</f>
        <v>Delhi</v>
      </c>
      <c r="J468" s="19" t="str">
        <f>VLOOKUP($C468,location,MATCH(Source!J$7,Location!$A$1:$D$1,0),0)</f>
        <v>Expressway</v>
      </c>
      <c r="K468" s="19" t="str">
        <f>VLOOKUP($C468,location,MATCH(Source!K$7,Location!$A$1:$D$1,0),0)</f>
        <v>Clear</v>
      </c>
      <c r="L468" s="20" t="str">
        <f>VLOOKUP($C468,vehicle,MATCH(L467,Vehicle!A461:E461,0),0)</f>
        <v>Auto</v>
      </c>
      <c r="M468" s="20" t="str">
        <f>VLOOKUP($C468,vehicle,MATCH(M$7,Vehicle!$A$1:$E$1,0),0)</f>
        <v>Reckless Driving</v>
      </c>
      <c r="N468" s="20" t="str">
        <f>VLOOKUP($C468,vehicle,MATCH(N$7,Vehicle!$A$1:$E$1,0),0)</f>
        <v>Severe</v>
      </c>
      <c r="O468" s="21">
        <f>VLOOKUP($C468,vehicle,MATCH(O$7,Vehicle!$A$1:$E$1,0),0)</f>
        <v>4</v>
      </c>
      <c r="P468" s="21">
        <f>VLOOKUP($C468,driver,MATCH(P$7,Driver!$A$1:$E$1,0),0)</f>
        <v>46</v>
      </c>
      <c r="Q468" s="21" t="str">
        <f>VLOOKUP($C468,driver,MATCH(Q$7,Driver!$A$1:$E$1,0),0)</f>
        <v>Suspended</v>
      </c>
      <c r="R468" s="21">
        <f>VLOOKUP($C468,driver,MATCH(R$7,Driver!$A$1:$E$1,0),0)</f>
        <v>0</v>
      </c>
      <c r="S468" s="21" t="str">
        <f>VLOOKUP($C468,driver,MATCH(S$7,Driver!$A$1:$E$1,0),0)</f>
        <v>Minor</v>
      </c>
      <c r="T468" s="21">
        <f>VLOOKUP($C468,Effects,MATCH(T$7, Effects!$A$1:$E$1, 0),0)</f>
        <v>42</v>
      </c>
      <c r="U468" s="22" t="str">
        <f>VLOOKUP($C468,Effects,MATCH(U$7, Effects!$A$1:$E$1, 0),0)</f>
        <v>No</v>
      </c>
      <c r="V468" s="22" t="str">
        <f>VLOOKUP($C468,Effects,MATCH(V$7, Effects!$A$1:$E$1, 0),0)</f>
        <v>No</v>
      </c>
      <c r="W468" s="22" t="str">
        <f>VLOOKUP($C468,Effects,MATCH(W$7, Effects!$A$1:$E$1, 0),0)</f>
        <v>Arrest Made</v>
      </c>
    </row>
    <row r="469" spans="2:23" s="7" customFormat="1" ht="21" x14ac:dyDescent="0.4">
      <c r="B469" s="19">
        <v>462</v>
      </c>
      <c r="C469" s="19" t="s">
        <v>509</v>
      </c>
      <c r="D469" s="20">
        <f>VLOOKUP($C469, Date, MATCH(Source!D$7, Date!$A$1:$F$1, 0), FALSE)</f>
        <v>45638</v>
      </c>
      <c r="E469" s="40">
        <v>45638</v>
      </c>
      <c r="F469" s="22">
        <f>VLOOKUP($C469, Date, MATCH(Source!F$7, Date!$A$1:$F$1, 0), FALSE)</f>
        <v>19.9652777777778</v>
      </c>
      <c r="G469" s="19">
        <f>VLOOKUP(Table3[[#This Row],[Accident ID]],Date!$A$2:$I$2001,MATCH(Table3[[#Headers],[Hour]],Date!$A$1:$I$1,0),0)</f>
        <v>23</v>
      </c>
      <c r="H469" s="44" t="str">
        <f>IF(AND(Table3[[#This Row],[Hour]]&gt;=7, Table3[[#This Row],[Hour]]&lt;=10), "Peak", IF(AND(Table3[[#This Row],[Hour]]&gt;=16, Table3[[#This Row],[Hour]]&lt;=19), "Peak", "Off-Peak"))</f>
        <v>Off-Peak</v>
      </c>
      <c r="I469" s="19" t="str">
        <f>VLOOKUP($C469,location,MATCH(Source!I$7,Location!$A$1:$D$1,0),0)</f>
        <v>Kolkata</v>
      </c>
      <c r="J469" s="19" t="str">
        <f>VLOOKUP($C469,location,MATCH(Source!J$7,Location!$A$1:$D$1,0),0)</f>
        <v>Highway</v>
      </c>
      <c r="K469" s="19" t="str">
        <f>VLOOKUP($C469,location,MATCH(Source!K$7,Location!$A$1:$D$1,0),0)</f>
        <v>Foggy</v>
      </c>
      <c r="L469" s="20" t="str">
        <f>VLOOKUP($C469,vehicle,MATCH(L468,Vehicle!A462:E462,0),0)</f>
        <v>Bus</v>
      </c>
      <c r="M469" s="20" t="str">
        <f>VLOOKUP($C469,vehicle,MATCH(M$7,Vehicle!$A$1:$E$1,0),0)</f>
        <v>Signal Violation</v>
      </c>
      <c r="N469" s="20" t="str">
        <f>VLOOKUP($C469,vehicle,MATCH(N$7,Vehicle!$A$1:$E$1,0),0)</f>
        <v>High</v>
      </c>
      <c r="O469" s="21">
        <f>VLOOKUP($C469,vehicle,MATCH(O$7,Vehicle!$A$1:$E$1,0),0)</f>
        <v>4</v>
      </c>
      <c r="P469" s="21">
        <f>VLOOKUP($C469,driver,MATCH(P$7,Driver!$A$1:$E$1,0),0)</f>
        <v>49</v>
      </c>
      <c r="Q469" s="21" t="str">
        <f>VLOOKUP($C469,driver,MATCH(Q$7,Driver!$A$1:$E$1,0),0)</f>
        <v>Suspended</v>
      </c>
      <c r="R469" s="21">
        <f>VLOOKUP($C469,driver,MATCH(R$7,Driver!$A$1:$E$1,0),0)</f>
        <v>0</v>
      </c>
      <c r="S469" s="21" t="str">
        <f>VLOOKUP($C469,driver,MATCH(S$7,Driver!$A$1:$E$1,0),0)</f>
        <v>Moderate</v>
      </c>
      <c r="T469" s="21">
        <f>VLOOKUP($C469,Effects,MATCH(T$7, Effects!$A$1:$E$1, 0),0)</f>
        <v>36</v>
      </c>
      <c r="U469" s="22" t="str">
        <f>VLOOKUP($C469,Effects,MATCH(U$7, Effects!$A$1:$E$1, 0),0)</f>
        <v>Yes</v>
      </c>
      <c r="V469" s="22" t="str">
        <f>VLOOKUP($C469,Effects,MATCH(V$7, Effects!$A$1:$E$1, 0),0)</f>
        <v>Yes</v>
      </c>
      <c r="W469" s="22" t="str">
        <f>VLOOKUP($C469,Effects,MATCH(W$7, Effects!$A$1:$E$1, 0),0)</f>
        <v>None</v>
      </c>
    </row>
    <row r="470" spans="2:23" s="7" customFormat="1" ht="21" x14ac:dyDescent="0.4">
      <c r="B470" s="19">
        <v>463</v>
      </c>
      <c r="C470" s="19" t="s">
        <v>510</v>
      </c>
      <c r="D470" s="20">
        <f>VLOOKUP($C470, Date, MATCH(Source!D$7, Date!$A$1:$F$1, 0), FALSE)</f>
        <v>43997</v>
      </c>
      <c r="E470" s="40">
        <v>43997</v>
      </c>
      <c r="F470" s="22">
        <f>VLOOKUP($C470, Date, MATCH(Source!F$7, Date!$A$1:$F$1, 0), FALSE)</f>
        <v>20.0069444444444</v>
      </c>
      <c r="G470" s="19">
        <f>VLOOKUP(Table3[[#This Row],[Accident ID]],Date!$A$2:$I$2001,MATCH(Table3[[#Headers],[Hour]],Date!$A$1:$I$1,0),0)</f>
        <v>0</v>
      </c>
      <c r="H470" s="44" t="str">
        <f>IF(AND(Table3[[#This Row],[Hour]]&gt;=7, Table3[[#This Row],[Hour]]&lt;=10), "Peak", IF(AND(Table3[[#This Row],[Hour]]&gt;=16, Table3[[#This Row],[Hour]]&lt;=19), "Peak", "Off-Peak"))</f>
        <v>Off-Peak</v>
      </c>
      <c r="I470" s="19" t="str">
        <f>VLOOKUP($C470,location,MATCH(Source!I$7,Location!$A$1:$D$1,0),0)</f>
        <v>Chennai</v>
      </c>
      <c r="J470" s="19" t="str">
        <f>VLOOKUP($C470,location,MATCH(Source!J$7,Location!$A$1:$D$1,0),0)</f>
        <v>City Road</v>
      </c>
      <c r="K470" s="19" t="str">
        <f>VLOOKUP($C470,location,MATCH(Source!K$7,Location!$A$1:$D$1,0),0)</f>
        <v>Windy</v>
      </c>
      <c r="L470" s="20" t="str">
        <f>VLOOKUP($C470,vehicle,MATCH(L469,Vehicle!A463:E463,0),0)</f>
        <v>Auto</v>
      </c>
      <c r="M470" s="20" t="str">
        <f>VLOOKUP($C470,vehicle,MATCH(M$7,Vehicle!$A$1:$E$1,0),0)</f>
        <v>Signal Violation</v>
      </c>
      <c r="N470" s="20" t="str">
        <f>VLOOKUP($C470,vehicle,MATCH(N$7,Vehicle!$A$1:$E$1,0),0)</f>
        <v>High</v>
      </c>
      <c r="O470" s="21">
        <f>VLOOKUP($C470,vehicle,MATCH(O$7,Vehicle!$A$1:$E$1,0),0)</f>
        <v>3</v>
      </c>
      <c r="P470" s="21">
        <f>VLOOKUP($C470,driver,MATCH(P$7,Driver!$A$1:$E$1,0),0)</f>
        <v>34</v>
      </c>
      <c r="Q470" s="21" t="str">
        <f>VLOOKUP($C470,driver,MATCH(Q$7,Driver!$A$1:$E$1,0),0)</f>
        <v>Suspended</v>
      </c>
      <c r="R470" s="21">
        <f>VLOOKUP($C470,driver,MATCH(R$7,Driver!$A$1:$E$1,0),0)</f>
        <v>2</v>
      </c>
      <c r="S470" s="21" t="str">
        <f>VLOOKUP($C470,driver,MATCH(S$7,Driver!$A$1:$E$1,0),0)</f>
        <v>Severe</v>
      </c>
      <c r="T470" s="21">
        <f>VLOOKUP($C470,Effects,MATCH(T$7, Effects!$A$1:$E$1, 0),0)</f>
        <v>7</v>
      </c>
      <c r="U470" s="22" t="str">
        <f>VLOOKUP($C470,Effects,MATCH(U$7, Effects!$A$1:$E$1, 0),0)</f>
        <v>Yes</v>
      </c>
      <c r="V470" s="22" t="str">
        <f>VLOOKUP($C470,Effects,MATCH(V$7, Effects!$A$1:$E$1, 0),0)</f>
        <v>No</v>
      </c>
      <c r="W470" s="22" t="str">
        <f>VLOOKUP($C470,Effects,MATCH(W$7, Effects!$A$1:$E$1, 0),0)</f>
        <v>License Suspended</v>
      </c>
    </row>
    <row r="471" spans="2:23" s="7" customFormat="1" ht="21" x14ac:dyDescent="0.4">
      <c r="B471" s="19">
        <v>464</v>
      </c>
      <c r="C471" s="19" t="s">
        <v>511</v>
      </c>
      <c r="D471" s="20">
        <f>VLOOKUP($C471, Date, MATCH(Source!D$7, Date!$A$1:$F$1, 0), FALSE)</f>
        <v>45005</v>
      </c>
      <c r="E471" s="40">
        <v>45005</v>
      </c>
      <c r="F471" s="22">
        <f>VLOOKUP($C471, Date, MATCH(Source!F$7, Date!$A$1:$F$1, 0), FALSE)</f>
        <v>20.0486111111111</v>
      </c>
      <c r="G471" s="19">
        <f>VLOOKUP(Table3[[#This Row],[Accident ID]],Date!$A$2:$I$2001,MATCH(Table3[[#Headers],[Hour]],Date!$A$1:$I$1,0),0)</f>
        <v>1</v>
      </c>
      <c r="H471" s="44" t="str">
        <f>IF(AND(Table3[[#This Row],[Hour]]&gt;=7, Table3[[#This Row],[Hour]]&lt;=10), "Peak", IF(AND(Table3[[#This Row],[Hour]]&gt;=16, Table3[[#This Row],[Hour]]&lt;=19), "Peak", "Off-Peak"))</f>
        <v>Off-Peak</v>
      </c>
      <c r="I471" s="19" t="str">
        <f>VLOOKUP($C471,location,MATCH(Source!I$7,Location!$A$1:$D$1,0),0)</f>
        <v>Bangalore</v>
      </c>
      <c r="J471" s="19" t="str">
        <f>VLOOKUP($C471,location,MATCH(Source!J$7,Location!$A$1:$D$1,0),0)</f>
        <v>Residential Area</v>
      </c>
      <c r="K471" s="19" t="str">
        <f>VLOOKUP($C471,location,MATCH(Source!K$7,Location!$A$1:$D$1,0),0)</f>
        <v>Rainy</v>
      </c>
      <c r="L471" s="20" t="str">
        <f>VLOOKUP($C471,vehicle,MATCH(L470,Vehicle!A464:E464,0),0)</f>
        <v>Car</v>
      </c>
      <c r="M471" s="20" t="str">
        <f>VLOOKUP($C471,vehicle,MATCH(M$7,Vehicle!$A$1:$E$1,0),0)</f>
        <v>Reckless Driving</v>
      </c>
      <c r="N471" s="20" t="str">
        <f>VLOOKUP($C471,vehicle,MATCH(N$7,Vehicle!$A$1:$E$1,0),0)</f>
        <v>Medium</v>
      </c>
      <c r="O471" s="21">
        <f>VLOOKUP($C471,vehicle,MATCH(O$7,Vehicle!$A$1:$E$1,0),0)</f>
        <v>3</v>
      </c>
      <c r="P471" s="21">
        <f>VLOOKUP($C471,driver,MATCH(P$7,Driver!$A$1:$E$1,0),0)</f>
        <v>44</v>
      </c>
      <c r="Q471" s="21" t="str">
        <f>VLOOKUP($C471,driver,MATCH(Q$7,Driver!$A$1:$E$1,0),0)</f>
        <v>Valid</v>
      </c>
      <c r="R471" s="21">
        <f>VLOOKUP($C471,driver,MATCH(R$7,Driver!$A$1:$E$1,0),0)</f>
        <v>10</v>
      </c>
      <c r="S471" s="21" t="str">
        <f>VLOOKUP($C471,driver,MATCH(S$7,Driver!$A$1:$E$1,0),0)</f>
        <v>Fatal</v>
      </c>
      <c r="T471" s="21">
        <f>VLOOKUP($C471,Effects,MATCH(T$7, Effects!$A$1:$E$1, 0),0)</f>
        <v>11</v>
      </c>
      <c r="U471" s="22" t="str">
        <f>VLOOKUP($C471,Effects,MATCH(U$7, Effects!$A$1:$E$1, 0),0)</f>
        <v>No</v>
      </c>
      <c r="V471" s="22" t="str">
        <f>VLOOKUP($C471,Effects,MATCH(V$7, Effects!$A$1:$E$1, 0),0)</f>
        <v>No</v>
      </c>
      <c r="W471" s="22" t="str">
        <f>VLOOKUP($C471,Effects,MATCH(W$7, Effects!$A$1:$E$1, 0),0)</f>
        <v>Arrest Made</v>
      </c>
    </row>
    <row r="472" spans="2:23" s="7" customFormat="1" ht="21" x14ac:dyDescent="0.4">
      <c r="B472" s="19">
        <v>465</v>
      </c>
      <c r="C472" s="19" t="s">
        <v>512</v>
      </c>
      <c r="D472" s="20">
        <f>VLOOKUP($C472, Date, MATCH(Source!D$7, Date!$A$1:$F$1, 0), FALSE)</f>
        <v>43841</v>
      </c>
      <c r="E472" s="40">
        <v>43841</v>
      </c>
      <c r="F472" s="22">
        <f>VLOOKUP($C472, Date, MATCH(Source!F$7, Date!$A$1:$F$1, 0), FALSE)</f>
        <v>20.0902777777778</v>
      </c>
      <c r="G472" s="19">
        <f>VLOOKUP(Table3[[#This Row],[Accident ID]],Date!$A$2:$I$2001,MATCH(Table3[[#Headers],[Hour]],Date!$A$1:$I$1,0),0)</f>
        <v>2</v>
      </c>
      <c r="H472" s="44" t="str">
        <f>IF(AND(Table3[[#This Row],[Hour]]&gt;=7, Table3[[#This Row],[Hour]]&lt;=10), "Peak", IF(AND(Table3[[#This Row],[Hour]]&gt;=16, Table3[[#This Row],[Hour]]&lt;=19), "Peak", "Off-Peak"))</f>
        <v>Off-Peak</v>
      </c>
      <c r="I472" s="19" t="str">
        <f>VLOOKUP($C472,location,MATCH(Source!I$7,Location!$A$1:$D$1,0),0)</f>
        <v>Bangalore</v>
      </c>
      <c r="J472" s="19" t="str">
        <f>VLOOKUP($C472,location,MATCH(Source!J$7,Location!$A$1:$D$1,0),0)</f>
        <v>Residential Area</v>
      </c>
      <c r="K472" s="19" t="str">
        <f>VLOOKUP($C472,location,MATCH(Source!K$7,Location!$A$1:$D$1,0),0)</f>
        <v>Rainy</v>
      </c>
      <c r="L472" s="20" t="str">
        <f>VLOOKUP($C472,vehicle,MATCH(L471,Vehicle!A465:E465,0),0)</f>
        <v>Bike</v>
      </c>
      <c r="M472" s="20" t="str">
        <f>VLOOKUP($C472,vehicle,MATCH(M$7,Vehicle!$A$1:$E$1,0),0)</f>
        <v>Pedestrian Crossing</v>
      </c>
      <c r="N472" s="20" t="str">
        <f>VLOOKUP($C472,vehicle,MATCH(N$7,Vehicle!$A$1:$E$1,0),0)</f>
        <v>Low</v>
      </c>
      <c r="O472" s="21">
        <f>VLOOKUP($C472,vehicle,MATCH(O$7,Vehicle!$A$1:$E$1,0),0)</f>
        <v>2</v>
      </c>
      <c r="P472" s="21">
        <f>VLOOKUP($C472,driver,MATCH(P$7,Driver!$A$1:$E$1,0),0)</f>
        <v>73</v>
      </c>
      <c r="Q472" s="21" t="str">
        <f>VLOOKUP($C472,driver,MATCH(Q$7,Driver!$A$1:$E$1,0),0)</f>
        <v>Valid</v>
      </c>
      <c r="R472" s="21">
        <f>VLOOKUP($C472,driver,MATCH(R$7,Driver!$A$1:$E$1,0),0)</f>
        <v>0</v>
      </c>
      <c r="S472" s="21" t="str">
        <f>VLOOKUP($C472,driver,MATCH(S$7,Driver!$A$1:$E$1,0),0)</f>
        <v>Fatal</v>
      </c>
      <c r="T472" s="21">
        <f>VLOOKUP($C472,Effects,MATCH(T$7, Effects!$A$1:$E$1, 0),0)</f>
        <v>55</v>
      </c>
      <c r="U472" s="22" t="str">
        <f>VLOOKUP($C472,Effects,MATCH(U$7, Effects!$A$1:$E$1, 0),0)</f>
        <v>Yes</v>
      </c>
      <c r="V472" s="22" t="str">
        <f>VLOOKUP($C472,Effects,MATCH(V$7, Effects!$A$1:$E$1, 0),0)</f>
        <v>No</v>
      </c>
      <c r="W472" s="22" t="str">
        <f>VLOOKUP($C472,Effects,MATCH(W$7, Effects!$A$1:$E$1, 0),0)</f>
        <v>License Suspended</v>
      </c>
    </row>
    <row r="473" spans="2:23" s="7" customFormat="1" ht="21" x14ac:dyDescent="0.4">
      <c r="B473" s="19">
        <v>466</v>
      </c>
      <c r="C473" s="19" t="s">
        <v>513</v>
      </c>
      <c r="D473" s="20">
        <f>VLOOKUP($C473, Date, MATCH(Source!D$7, Date!$A$1:$F$1, 0), FALSE)</f>
        <v>44201</v>
      </c>
      <c r="E473" s="40">
        <v>44201</v>
      </c>
      <c r="F473" s="22">
        <f>VLOOKUP($C473, Date, MATCH(Source!F$7, Date!$A$1:$F$1, 0), FALSE)</f>
        <v>20.1319444444444</v>
      </c>
      <c r="G473" s="19">
        <f>VLOOKUP(Table3[[#This Row],[Accident ID]],Date!$A$2:$I$2001,MATCH(Table3[[#Headers],[Hour]],Date!$A$1:$I$1,0),0)</f>
        <v>3</v>
      </c>
      <c r="H473" s="44" t="str">
        <f>IF(AND(Table3[[#This Row],[Hour]]&gt;=7, Table3[[#This Row],[Hour]]&lt;=10), "Peak", IF(AND(Table3[[#This Row],[Hour]]&gt;=16, Table3[[#This Row],[Hour]]&lt;=19), "Peak", "Off-Peak"))</f>
        <v>Off-Peak</v>
      </c>
      <c r="I473" s="19" t="str">
        <f>VLOOKUP($C473,location,MATCH(Source!I$7,Location!$A$1:$D$1,0),0)</f>
        <v>Pune</v>
      </c>
      <c r="J473" s="19" t="str">
        <f>VLOOKUP($C473,location,MATCH(Source!J$7,Location!$A$1:$D$1,0),0)</f>
        <v>City Road</v>
      </c>
      <c r="K473" s="19" t="str">
        <f>VLOOKUP($C473,location,MATCH(Source!K$7,Location!$A$1:$D$1,0),0)</f>
        <v>Rainy</v>
      </c>
      <c r="L473" s="20" t="str">
        <f>VLOOKUP($C473,vehicle,MATCH(L472,Vehicle!A466:E466,0),0)</f>
        <v>Bicycle</v>
      </c>
      <c r="M473" s="20" t="str">
        <f>VLOOKUP($C473,vehicle,MATCH(M$7,Vehicle!$A$1:$E$1,0),0)</f>
        <v>Reckless Driving</v>
      </c>
      <c r="N473" s="20" t="str">
        <f>VLOOKUP($C473,vehicle,MATCH(N$7,Vehicle!$A$1:$E$1,0),0)</f>
        <v>Medium</v>
      </c>
      <c r="O473" s="21">
        <f>VLOOKUP($C473,vehicle,MATCH(O$7,Vehicle!$A$1:$E$1,0),0)</f>
        <v>4</v>
      </c>
      <c r="P473" s="21">
        <f>VLOOKUP($C473,driver,MATCH(P$7,Driver!$A$1:$E$1,0),0)</f>
        <v>52</v>
      </c>
      <c r="Q473" s="21" t="str">
        <f>VLOOKUP($C473,driver,MATCH(Q$7,Driver!$A$1:$E$1,0),0)</f>
        <v>Expired</v>
      </c>
      <c r="R473" s="21">
        <f>VLOOKUP($C473,driver,MATCH(R$7,Driver!$A$1:$E$1,0),0)</f>
        <v>5</v>
      </c>
      <c r="S473" s="21" t="str">
        <f>VLOOKUP($C473,driver,MATCH(S$7,Driver!$A$1:$E$1,0),0)</f>
        <v>Moderate</v>
      </c>
      <c r="T473" s="21">
        <f>VLOOKUP($C473,Effects,MATCH(T$7, Effects!$A$1:$E$1, 0),0)</f>
        <v>38</v>
      </c>
      <c r="U473" s="22" t="str">
        <f>VLOOKUP($C473,Effects,MATCH(U$7, Effects!$A$1:$E$1, 0),0)</f>
        <v>No</v>
      </c>
      <c r="V473" s="22" t="str">
        <f>VLOOKUP($C473,Effects,MATCH(V$7, Effects!$A$1:$E$1, 0),0)</f>
        <v>Yes</v>
      </c>
      <c r="W473" s="22" t="str">
        <f>VLOOKUP($C473,Effects,MATCH(W$7, Effects!$A$1:$E$1, 0),0)</f>
        <v>Fine Issued</v>
      </c>
    </row>
    <row r="474" spans="2:23" s="7" customFormat="1" ht="21" x14ac:dyDescent="0.4">
      <c r="B474" s="19">
        <v>467</v>
      </c>
      <c r="C474" s="19" t="s">
        <v>514</v>
      </c>
      <c r="D474" s="20">
        <f>VLOOKUP($C474, Date, MATCH(Source!D$7, Date!$A$1:$F$1, 0), FALSE)</f>
        <v>44197</v>
      </c>
      <c r="E474" s="40">
        <v>44197</v>
      </c>
      <c r="F474" s="22">
        <f>VLOOKUP($C474, Date, MATCH(Source!F$7, Date!$A$1:$F$1, 0), FALSE)</f>
        <v>20.1736111111111</v>
      </c>
      <c r="G474" s="19">
        <f>VLOOKUP(Table3[[#This Row],[Accident ID]],Date!$A$2:$I$2001,MATCH(Table3[[#Headers],[Hour]],Date!$A$1:$I$1,0),0)</f>
        <v>4</v>
      </c>
      <c r="H474" s="44" t="str">
        <f>IF(AND(Table3[[#This Row],[Hour]]&gt;=7, Table3[[#This Row],[Hour]]&lt;=10), "Peak", IF(AND(Table3[[#This Row],[Hour]]&gt;=16, Table3[[#This Row],[Hour]]&lt;=19), "Peak", "Off-Peak"))</f>
        <v>Off-Peak</v>
      </c>
      <c r="I474" s="19" t="str">
        <f>VLOOKUP($C474,location,MATCH(Source!I$7,Location!$A$1:$D$1,0),0)</f>
        <v>Hyderabad</v>
      </c>
      <c r="J474" s="19" t="str">
        <f>VLOOKUP($C474,location,MATCH(Source!J$7,Location!$A$1:$D$1,0),0)</f>
        <v>Expressway</v>
      </c>
      <c r="K474" s="19" t="str">
        <f>VLOOKUP($C474,location,MATCH(Source!K$7,Location!$A$1:$D$1,0),0)</f>
        <v>Snowy</v>
      </c>
      <c r="L474" s="20" t="str">
        <f>VLOOKUP($C474,vehicle,MATCH(L473,Vehicle!A467:E467,0),0)</f>
        <v>Auto</v>
      </c>
      <c r="M474" s="20" t="str">
        <f>VLOOKUP($C474,vehicle,MATCH(M$7,Vehicle!$A$1:$E$1,0),0)</f>
        <v>Reckless Driving</v>
      </c>
      <c r="N474" s="20" t="str">
        <f>VLOOKUP($C474,vehicle,MATCH(N$7,Vehicle!$A$1:$E$1,0),0)</f>
        <v>High</v>
      </c>
      <c r="O474" s="21">
        <f>VLOOKUP($C474,vehicle,MATCH(O$7,Vehicle!$A$1:$E$1,0),0)</f>
        <v>5</v>
      </c>
      <c r="P474" s="21">
        <f>VLOOKUP($C474,driver,MATCH(P$7,Driver!$A$1:$E$1,0),0)</f>
        <v>73</v>
      </c>
      <c r="Q474" s="21" t="str">
        <f>VLOOKUP($C474,driver,MATCH(Q$7,Driver!$A$1:$E$1,0),0)</f>
        <v>Valid</v>
      </c>
      <c r="R474" s="21">
        <f>VLOOKUP($C474,driver,MATCH(R$7,Driver!$A$1:$E$1,0),0)</f>
        <v>8</v>
      </c>
      <c r="S474" s="21" t="str">
        <f>VLOOKUP($C474,driver,MATCH(S$7,Driver!$A$1:$E$1,0),0)</f>
        <v>Severe</v>
      </c>
      <c r="T474" s="21">
        <f>VLOOKUP($C474,Effects,MATCH(T$7, Effects!$A$1:$E$1, 0),0)</f>
        <v>40</v>
      </c>
      <c r="U474" s="22" t="str">
        <f>VLOOKUP($C474,Effects,MATCH(U$7, Effects!$A$1:$E$1, 0),0)</f>
        <v>No</v>
      </c>
      <c r="V474" s="22" t="str">
        <f>VLOOKUP($C474,Effects,MATCH(V$7, Effects!$A$1:$E$1, 0),0)</f>
        <v>No</v>
      </c>
      <c r="W474" s="22" t="str">
        <f>VLOOKUP($C474,Effects,MATCH(W$7, Effects!$A$1:$E$1, 0),0)</f>
        <v>License Suspended</v>
      </c>
    </row>
    <row r="475" spans="2:23" s="7" customFormat="1" ht="21" x14ac:dyDescent="0.4">
      <c r="B475" s="19">
        <v>468</v>
      </c>
      <c r="C475" s="19" t="s">
        <v>515</v>
      </c>
      <c r="D475" s="20">
        <f>VLOOKUP($C475, Date, MATCH(Source!D$7, Date!$A$1:$F$1, 0), FALSE)</f>
        <v>44831</v>
      </c>
      <c r="E475" s="40">
        <v>44831</v>
      </c>
      <c r="F475" s="22">
        <f>VLOOKUP($C475, Date, MATCH(Source!F$7, Date!$A$1:$F$1, 0), FALSE)</f>
        <v>20.2152777777778</v>
      </c>
      <c r="G475" s="19">
        <f>VLOOKUP(Table3[[#This Row],[Accident ID]],Date!$A$2:$I$2001,MATCH(Table3[[#Headers],[Hour]],Date!$A$1:$I$1,0),0)</f>
        <v>5</v>
      </c>
      <c r="H475" s="44" t="str">
        <f>IF(AND(Table3[[#This Row],[Hour]]&gt;=7, Table3[[#This Row],[Hour]]&lt;=10), "Peak", IF(AND(Table3[[#This Row],[Hour]]&gt;=16, Table3[[#This Row],[Hour]]&lt;=19), "Peak", "Off-Peak"))</f>
        <v>Off-Peak</v>
      </c>
      <c r="I475" s="19" t="str">
        <f>VLOOKUP($C475,location,MATCH(Source!I$7,Location!$A$1:$D$1,0),0)</f>
        <v>Chennai</v>
      </c>
      <c r="J475" s="19" t="str">
        <f>VLOOKUP($C475,location,MATCH(Source!J$7,Location!$A$1:$D$1,0),0)</f>
        <v>Highway</v>
      </c>
      <c r="K475" s="19" t="str">
        <f>VLOOKUP($C475,location,MATCH(Source!K$7,Location!$A$1:$D$1,0),0)</f>
        <v>Rainy</v>
      </c>
      <c r="L475" s="20" t="str">
        <f>VLOOKUP($C475,vehicle,MATCH(L474,Vehicle!A468:E468,0),0)</f>
        <v>Truck</v>
      </c>
      <c r="M475" s="20" t="str">
        <f>VLOOKUP($C475,vehicle,MATCH(M$7,Vehicle!$A$1:$E$1,0),0)</f>
        <v>Brake Failure</v>
      </c>
      <c r="N475" s="20" t="str">
        <f>VLOOKUP($C475,vehicle,MATCH(N$7,Vehicle!$A$1:$E$1,0),0)</f>
        <v>Low</v>
      </c>
      <c r="O475" s="21">
        <f>VLOOKUP($C475,vehicle,MATCH(O$7,Vehicle!$A$1:$E$1,0),0)</f>
        <v>5</v>
      </c>
      <c r="P475" s="21">
        <f>VLOOKUP($C475,driver,MATCH(P$7,Driver!$A$1:$E$1,0),0)</f>
        <v>51</v>
      </c>
      <c r="Q475" s="21" t="str">
        <f>VLOOKUP($C475,driver,MATCH(Q$7,Driver!$A$1:$E$1,0),0)</f>
        <v>Valid</v>
      </c>
      <c r="R475" s="21">
        <f>VLOOKUP($C475,driver,MATCH(R$7,Driver!$A$1:$E$1,0),0)</f>
        <v>0</v>
      </c>
      <c r="S475" s="21" t="str">
        <f>VLOOKUP($C475,driver,MATCH(S$7,Driver!$A$1:$E$1,0),0)</f>
        <v>Severe</v>
      </c>
      <c r="T475" s="21">
        <f>VLOOKUP($C475,Effects,MATCH(T$7, Effects!$A$1:$E$1, 0),0)</f>
        <v>57</v>
      </c>
      <c r="U475" s="22" t="str">
        <f>VLOOKUP($C475,Effects,MATCH(U$7, Effects!$A$1:$E$1, 0),0)</f>
        <v>Yes</v>
      </c>
      <c r="V475" s="22" t="str">
        <f>VLOOKUP($C475,Effects,MATCH(V$7, Effects!$A$1:$E$1, 0),0)</f>
        <v>Yes</v>
      </c>
      <c r="W475" s="22" t="str">
        <f>VLOOKUP($C475,Effects,MATCH(W$7, Effects!$A$1:$E$1, 0),0)</f>
        <v>Arrest Made</v>
      </c>
    </row>
    <row r="476" spans="2:23" s="7" customFormat="1" ht="21" x14ac:dyDescent="0.4">
      <c r="B476" s="19">
        <v>469</v>
      </c>
      <c r="C476" s="19" t="s">
        <v>516</v>
      </c>
      <c r="D476" s="20">
        <f>VLOOKUP($C476, Date, MATCH(Source!D$7, Date!$A$1:$F$1, 0), FALSE)</f>
        <v>45546</v>
      </c>
      <c r="E476" s="40">
        <v>45546</v>
      </c>
      <c r="F476" s="22">
        <f>VLOOKUP($C476, Date, MATCH(Source!F$7, Date!$A$1:$F$1, 0), FALSE)</f>
        <v>20.2569444444444</v>
      </c>
      <c r="G476" s="19">
        <f>VLOOKUP(Table3[[#This Row],[Accident ID]],Date!$A$2:$I$2001,MATCH(Table3[[#Headers],[Hour]],Date!$A$1:$I$1,0),0)</f>
        <v>6</v>
      </c>
      <c r="H476" s="44" t="str">
        <f>IF(AND(Table3[[#This Row],[Hour]]&gt;=7, Table3[[#This Row],[Hour]]&lt;=10), "Peak", IF(AND(Table3[[#This Row],[Hour]]&gt;=16, Table3[[#This Row],[Hour]]&lt;=19), "Peak", "Off-Peak"))</f>
        <v>Off-Peak</v>
      </c>
      <c r="I476" s="19" t="str">
        <f>VLOOKUP($C476,location,MATCH(Source!I$7,Location!$A$1:$D$1,0),0)</f>
        <v>Chennai</v>
      </c>
      <c r="J476" s="19" t="str">
        <f>VLOOKUP($C476,location,MATCH(Source!J$7,Location!$A$1:$D$1,0),0)</f>
        <v>Residential Area</v>
      </c>
      <c r="K476" s="19" t="str">
        <f>VLOOKUP($C476,location,MATCH(Source!K$7,Location!$A$1:$D$1,0),0)</f>
        <v>Clear</v>
      </c>
      <c r="L476" s="20" t="str">
        <f>VLOOKUP($C476,vehicle,MATCH(L475,Vehicle!A469:E469,0),0)</f>
        <v>Truck</v>
      </c>
      <c r="M476" s="20" t="str">
        <f>VLOOKUP($C476,vehicle,MATCH(M$7,Vehicle!$A$1:$E$1,0),0)</f>
        <v>Over Speeding</v>
      </c>
      <c r="N476" s="20" t="str">
        <f>VLOOKUP($C476,vehicle,MATCH(N$7,Vehicle!$A$1:$E$1,0),0)</f>
        <v>High</v>
      </c>
      <c r="O476" s="21">
        <f>VLOOKUP($C476,vehicle,MATCH(O$7,Vehicle!$A$1:$E$1,0),0)</f>
        <v>2</v>
      </c>
      <c r="P476" s="21">
        <f>VLOOKUP($C476,driver,MATCH(P$7,Driver!$A$1:$E$1,0),0)</f>
        <v>69</v>
      </c>
      <c r="Q476" s="21" t="str">
        <f>VLOOKUP($C476,driver,MATCH(Q$7,Driver!$A$1:$E$1,0),0)</f>
        <v>Valid</v>
      </c>
      <c r="R476" s="21">
        <f>VLOOKUP($C476,driver,MATCH(R$7,Driver!$A$1:$E$1,0),0)</f>
        <v>8</v>
      </c>
      <c r="S476" s="21" t="str">
        <f>VLOOKUP($C476,driver,MATCH(S$7,Driver!$A$1:$E$1,0),0)</f>
        <v>Severe</v>
      </c>
      <c r="T476" s="21">
        <f>VLOOKUP($C476,Effects,MATCH(T$7, Effects!$A$1:$E$1, 0),0)</f>
        <v>10</v>
      </c>
      <c r="U476" s="22" t="str">
        <f>VLOOKUP($C476,Effects,MATCH(U$7, Effects!$A$1:$E$1, 0),0)</f>
        <v>No</v>
      </c>
      <c r="V476" s="22" t="str">
        <f>VLOOKUP($C476,Effects,MATCH(V$7, Effects!$A$1:$E$1, 0),0)</f>
        <v>Yes</v>
      </c>
      <c r="W476" s="22" t="str">
        <f>VLOOKUP($C476,Effects,MATCH(W$7, Effects!$A$1:$E$1, 0),0)</f>
        <v>License Suspended</v>
      </c>
    </row>
    <row r="477" spans="2:23" s="7" customFormat="1" ht="21" x14ac:dyDescent="0.4">
      <c r="B477" s="19">
        <v>470</v>
      </c>
      <c r="C477" s="19" t="s">
        <v>517</v>
      </c>
      <c r="D477" s="20">
        <f>VLOOKUP($C477, Date, MATCH(Source!D$7, Date!$A$1:$F$1, 0), FALSE)</f>
        <v>44656</v>
      </c>
      <c r="E477" s="40">
        <v>44656</v>
      </c>
      <c r="F477" s="22">
        <f>VLOOKUP($C477, Date, MATCH(Source!F$7, Date!$A$1:$F$1, 0), FALSE)</f>
        <v>20.2986111111111</v>
      </c>
      <c r="G477" s="19">
        <f>VLOOKUP(Table3[[#This Row],[Accident ID]],Date!$A$2:$I$2001,MATCH(Table3[[#Headers],[Hour]],Date!$A$1:$I$1,0),0)</f>
        <v>7</v>
      </c>
      <c r="H477" s="44" t="str">
        <f>IF(AND(Table3[[#This Row],[Hour]]&gt;=7, Table3[[#This Row],[Hour]]&lt;=10), "Peak", IF(AND(Table3[[#This Row],[Hour]]&gt;=16, Table3[[#This Row],[Hour]]&lt;=19), "Peak", "Off-Peak"))</f>
        <v>Peak</v>
      </c>
      <c r="I477" s="19" t="str">
        <f>VLOOKUP($C477,location,MATCH(Source!I$7,Location!$A$1:$D$1,0),0)</f>
        <v>Hyderabad</v>
      </c>
      <c r="J477" s="19" t="str">
        <f>VLOOKUP($C477,location,MATCH(Source!J$7,Location!$A$1:$D$1,0),0)</f>
        <v>Expressway</v>
      </c>
      <c r="K477" s="19" t="str">
        <f>VLOOKUP($C477,location,MATCH(Source!K$7,Location!$A$1:$D$1,0),0)</f>
        <v>Clear</v>
      </c>
      <c r="L477" s="20" t="str">
        <f>VLOOKUP($C477,vehicle,MATCH(L476,Vehicle!A470:E470,0),0)</f>
        <v>Bicycle</v>
      </c>
      <c r="M477" s="20" t="str">
        <f>VLOOKUP($C477,vehicle,MATCH(M$7,Vehicle!$A$1:$E$1,0),0)</f>
        <v>Reckless Driving</v>
      </c>
      <c r="N477" s="20" t="str">
        <f>VLOOKUP($C477,vehicle,MATCH(N$7,Vehicle!$A$1:$E$1,0),0)</f>
        <v>Low</v>
      </c>
      <c r="O477" s="21">
        <f>VLOOKUP($C477,vehicle,MATCH(O$7,Vehicle!$A$1:$E$1,0),0)</f>
        <v>3</v>
      </c>
      <c r="P477" s="21">
        <f>VLOOKUP($C477,driver,MATCH(P$7,Driver!$A$1:$E$1,0),0)</f>
        <v>70</v>
      </c>
      <c r="Q477" s="21" t="str">
        <f>VLOOKUP($C477,driver,MATCH(Q$7,Driver!$A$1:$E$1,0),0)</f>
        <v>Valid</v>
      </c>
      <c r="R477" s="21">
        <f>VLOOKUP($C477,driver,MATCH(R$7,Driver!$A$1:$E$1,0),0)</f>
        <v>10</v>
      </c>
      <c r="S477" s="21" t="str">
        <f>VLOOKUP($C477,driver,MATCH(S$7,Driver!$A$1:$E$1,0),0)</f>
        <v>Severe</v>
      </c>
      <c r="T477" s="21">
        <f>VLOOKUP($C477,Effects,MATCH(T$7, Effects!$A$1:$E$1, 0),0)</f>
        <v>38</v>
      </c>
      <c r="U477" s="22" t="str">
        <f>VLOOKUP($C477,Effects,MATCH(U$7, Effects!$A$1:$E$1, 0),0)</f>
        <v>No</v>
      </c>
      <c r="V477" s="22" t="str">
        <f>VLOOKUP($C477,Effects,MATCH(V$7, Effects!$A$1:$E$1, 0),0)</f>
        <v>No</v>
      </c>
      <c r="W477" s="22" t="str">
        <f>VLOOKUP($C477,Effects,MATCH(W$7, Effects!$A$1:$E$1, 0),0)</f>
        <v>License Suspended</v>
      </c>
    </row>
    <row r="478" spans="2:23" s="7" customFormat="1" ht="21" x14ac:dyDescent="0.4">
      <c r="B478" s="19">
        <v>471</v>
      </c>
      <c r="C478" s="19" t="s">
        <v>518</v>
      </c>
      <c r="D478" s="20">
        <f>VLOOKUP($C478, Date, MATCH(Source!D$7, Date!$A$1:$F$1, 0), FALSE)</f>
        <v>44216</v>
      </c>
      <c r="E478" s="40">
        <v>44216</v>
      </c>
      <c r="F478" s="22">
        <f>VLOOKUP($C478, Date, MATCH(Source!F$7, Date!$A$1:$F$1, 0), FALSE)</f>
        <v>20.3402777777778</v>
      </c>
      <c r="G478" s="19">
        <f>VLOOKUP(Table3[[#This Row],[Accident ID]],Date!$A$2:$I$2001,MATCH(Table3[[#Headers],[Hour]],Date!$A$1:$I$1,0),0)</f>
        <v>8</v>
      </c>
      <c r="H478" s="44" t="str">
        <f>IF(AND(Table3[[#This Row],[Hour]]&gt;=7, Table3[[#This Row],[Hour]]&lt;=10), "Peak", IF(AND(Table3[[#This Row],[Hour]]&gt;=16, Table3[[#This Row],[Hour]]&lt;=19), "Peak", "Off-Peak"))</f>
        <v>Peak</v>
      </c>
      <c r="I478" s="19" t="str">
        <f>VLOOKUP($C478,location,MATCH(Source!I$7,Location!$A$1:$D$1,0),0)</f>
        <v>Kolkata</v>
      </c>
      <c r="J478" s="19" t="str">
        <f>VLOOKUP($C478,location,MATCH(Source!J$7,Location!$A$1:$D$1,0),0)</f>
        <v>City Road</v>
      </c>
      <c r="K478" s="19" t="str">
        <f>VLOOKUP($C478,location,MATCH(Source!K$7,Location!$A$1:$D$1,0),0)</f>
        <v>Rainy</v>
      </c>
      <c r="L478" s="20" t="str">
        <f>VLOOKUP($C478,vehicle,MATCH(L477,Vehicle!A471:E471,0),0)</f>
        <v>Bike</v>
      </c>
      <c r="M478" s="20" t="str">
        <f>VLOOKUP($C478,vehicle,MATCH(M$7,Vehicle!$A$1:$E$1,0),0)</f>
        <v>Reckless Driving</v>
      </c>
      <c r="N478" s="20" t="str">
        <f>VLOOKUP($C478,vehicle,MATCH(N$7,Vehicle!$A$1:$E$1,0),0)</f>
        <v>Severe</v>
      </c>
      <c r="O478" s="21">
        <f>VLOOKUP($C478,vehicle,MATCH(O$7,Vehicle!$A$1:$E$1,0),0)</f>
        <v>5</v>
      </c>
      <c r="P478" s="21">
        <f>VLOOKUP($C478,driver,MATCH(P$7,Driver!$A$1:$E$1,0),0)</f>
        <v>51</v>
      </c>
      <c r="Q478" s="21" t="str">
        <f>VLOOKUP($C478,driver,MATCH(Q$7,Driver!$A$1:$E$1,0),0)</f>
        <v>Expired</v>
      </c>
      <c r="R478" s="21">
        <f>VLOOKUP($C478,driver,MATCH(R$7,Driver!$A$1:$E$1,0),0)</f>
        <v>6</v>
      </c>
      <c r="S478" s="21" t="str">
        <f>VLOOKUP($C478,driver,MATCH(S$7,Driver!$A$1:$E$1,0),0)</f>
        <v>Moderate</v>
      </c>
      <c r="T478" s="21">
        <f>VLOOKUP($C478,Effects,MATCH(T$7, Effects!$A$1:$E$1, 0),0)</f>
        <v>55</v>
      </c>
      <c r="U478" s="22" t="str">
        <f>VLOOKUP($C478,Effects,MATCH(U$7, Effects!$A$1:$E$1, 0),0)</f>
        <v>No</v>
      </c>
      <c r="V478" s="22" t="str">
        <f>VLOOKUP($C478,Effects,MATCH(V$7, Effects!$A$1:$E$1, 0),0)</f>
        <v>No</v>
      </c>
      <c r="W478" s="22" t="str">
        <f>VLOOKUP($C478,Effects,MATCH(W$7, Effects!$A$1:$E$1, 0),0)</f>
        <v>None</v>
      </c>
    </row>
    <row r="479" spans="2:23" s="7" customFormat="1" ht="21" x14ac:dyDescent="0.4">
      <c r="B479" s="19">
        <v>472</v>
      </c>
      <c r="C479" s="19" t="s">
        <v>519</v>
      </c>
      <c r="D479" s="20">
        <f>VLOOKUP($C479, Date, MATCH(Source!D$7, Date!$A$1:$F$1, 0), FALSE)</f>
        <v>44813</v>
      </c>
      <c r="E479" s="40">
        <v>44813</v>
      </c>
      <c r="F479" s="22">
        <f>VLOOKUP($C479, Date, MATCH(Source!F$7, Date!$A$1:$F$1, 0), FALSE)</f>
        <v>20.3819444444444</v>
      </c>
      <c r="G479" s="19">
        <f>VLOOKUP(Table3[[#This Row],[Accident ID]],Date!$A$2:$I$2001,MATCH(Table3[[#Headers],[Hour]],Date!$A$1:$I$1,0),0)</f>
        <v>9</v>
      </c>
      <c r="H479" s="44" t="str">
        <f>IF(AND(Table3[[#This Row],[Hour]]&gt;=7, Table3[[#This Row],[Hour]]&lt;=10), "Peak", IF(AND(Table3[[#This Row],[Hour]]&gt;=16, Table3[[#This Row],[Hour]]&lt;=19), "Peak", "Off-Peak"))</f>
        <v>Peak</v>
      </c>
      <c r="I479" s="19" t="str">
        <f>VLOOKUP($C479,location,MATCH(Source!I$7,Location!$A$1:$D$1,0),0)</f>
        <v>Delhi</v>
      </c>
      <c r="J479" s="19" t="str">
        <f>VLOOKUP($C479,location,MATCH(Source!J$7,Location!$A$1:$D$1,0),0)</f>
        <v>Highway</v>
      </c>
      <c r="K479" s="19" t="str">
        <f>VLOOKUP($C479,location,MATCH(Source!K$7,Location!$A$1:$D$1,0),0)</f>
        <v>Windy</v>
      </c>
      <c r="L479" s="20" t="str">
        <f>VLOOKUP($C479,vehicle,MATCH(L478,Vehicle!A472:E472,0),0)</f>
        <v>Bus</v>
      </c>
      <c r="M479" s="20" t="str">
        <f>VLOOKUP($C479,vehicle,MATCH(M$7,Vehicle!$A$1:$E$1,0),0)</f>
        <v>Signal Violation</v>
      </c>
      <c r="N479" s="20" t="str">
        <f>VLOOKUP($C479,vehicle,MATCH(N$7,Vehicle!$A$1:$E$1,0),0)</f>
        <v>Low</v>
      </c>
      <c r="O479" s="21">
        <f>VLOOKUP($C479,vehicle,MATCH(O$7,Vehicle!$A$1:$E$1,0),0)</f>
        <v>5</v>
      </c>
      <c r="P479" s="21">
        <f>VLOOKUP($C479,driver,MATCH(P$7,Driver!$A$1:$E$1,0),0)</f>
        <v>39</v>
      </c>
      <c r="Q479" s="21" t="str">
        <f>VLOOKUP($C479,driver,MATCH(Q$7,Driver!$A$1:$E$1,0),0)</f>
        <v>Expired</v>
      </c>
      <c r="R479" s="21">
        <f>VLOOKUP($C479,driver,MATCH(R$7,Driver!$A$1:$E$1,0),0)</f>
        <v>7</v>
      </c>
      <c r="S479" s="21" t="str">
        <f>VLOOKUP($C479,driver,MATCH(S$7,Driver!$A$1:$E$1,0),0)</f>
        <v>Moderate</v>
      </c>
      <c r="T479" s="21">
        <f>VLOOKUP($C479,Effects,MATCH(T$7, Effects!$A$1:$E$1, 0),0)</f>
        <v>47</v>
      </c>
      <c r="U479" s="22" t="str">
        <f>VLOOKUP($C479,Effects,MATCH(U$7, Effects!$A$1:$E$1, 0),0)</f>
        <v>No</v>
      </c>
      <c r="V479" s="22" t="str">
        <f>VLOOKUP($C479,Effects,MATCH(V$7, Effects!$A$1:$E$1, 0),0)</f>
        <v>No</v>
      </c>
      <c r="W479" s="22" t="str">
        <f>VLOOKUP($C479,Effects,MATCH(W$7, Effects!$A$1:$E$1, 0),0)</f>
        <v>Fine Issued</v>
      </c>
    </row>
    <row r="480" spans="2:23" s="7" customFormat="1" ht="21" x14ac:dyDescent="0.4">
      <c r="B480" s="19">
        <v>473</v>
      </c>
      <c r="C480" s="19" t="s">
        <v>520</v>
      </c>
      <c r="D480" s="20">
        <f>VLOOKUP($C480, Date, MATCH(Source!D$7, Date!$A$1:$F$1, 0), FALSE)</f>
        <v>45400</v>
      </c>
      <c r="E480" s="40">
        <v>45400</v>
      </c>
      <c r="F480" s="22">
        <f>VLOOKUP($C480, Date, MATCH(Source!F$7, Date!$A$1:$F$1, 0), FALSE)</f>
        <v>20.4236111111111</v>
      </c>
      <c r="G480" s="19">
        <f>VLOOKUP(Table3[[#This Row],[Accident ID]],Date!$A$2:$I$2001,MATCH(Table3[[#Headers],[Hour]],Date!$A$1:$I$1,0),0)</f>
        <v>10</v>
      </c>
      <c r="H480" s="44" t="str">
        <f>IF(AND(Table3[[#This Row],[Hour]]&gt;=7, Table3[[#This Row],[Hour]]&lt;=10), "Peak", IF(AND(Table3[[#This Row],[Hour]]&gt;=16, Table3[[#This Row],[Hour]]&lt;=19), "Peak", "Off-Peak"))</f>
        <v>Peak</v>
      </c>
      <c r="I480" s="19" t="str">
        <f>VLOOKUP($C480,location,MATCH(Source!I$7,Location!$A$1:$D$1,0),0)</f>
        <v>Pune</v>
      </c>
      <c r="J480" s="19" t="str">
        <f>VLOOKUP($C480,location,MATCH(Source!J$7,Location!$A$1:$D$1,0),0)</f>
        <v>Rural Road</v>
      </c>
      <c r="K480" s="19" t="str">
        <f>VLOOKUP($C480,location,MATCH(Source!K$7,Location!$A$1:$D$1,0),0)</f>
        <v>Windy</v>
      </c>
      <c r="L480" s="20" t="str">
        <f>VLOOKUP($C480,vehicle,MATCH(L479,Vehicle!A473:E473,0),0)</f>
        <v>Pedestrian</v>
      </c>
      <c r="M480" s="20" t="str">
        <f>VLOOKUP($C480,vehicle,MATCH(M$7,Vehicle!$A$1:$E$1,0),0)</f>
        <v>Pedestrian Crossing</v>
      </c>
      <c r="N480" s="20" t="str">
        <f>VLOOKUP($C480,vehicle,MATCH(N$7,Vehicle!$A$1:$E$1,0),0)</f>
        <v>Low</v>
      </c>
      <c r="O480" s="21">
        <f>VLOOKUP($C480,vehicle,MATCH(O$7,Vehicle!$A$1:$E$1,0),0)</f>
        <v>5</v>
      </c>
      <c r="P480" s="21">
        <f>VLOOKUP($C480,driver,MATCH(P$7,Driver!$A$1:$E$1,0),0)</f>
        <v>71</v>
      </c>
      <c r="Q480" s="21" t="str">
        <f>VLOOKUP($C480,driver,MATCH(Q$7,Driver!$A$1:$E$1,0),0)</f>
        <v>Suspended</v>
      </c>
      <c r="R480" s="21">
        <f>VLOOKUP($C480,driver,MATCH(R$7,Driver!$A$1:$E$1,0),0)</f>
        <v>1</v>
      </c>
      <c r="S480" s="21" t="str">
        <f>VLOOKUP($C480,driver,MATCH(S$7,Driver!$A$1:$E$1,0),0)</f>
        <v>Minor</v>
      </c>
      <c r="T480" s="21">
        <f>VLOOKUP($C480,Effects,MATCH(T$7, Effects!$A$1:$E$1, 0),0)</f>
        <v>32</v>
      </c>
      <c r="U480" s="22" t="str">
        <f>VLOOKUP($C480,Effects,MATCH(U$7, Effects!$A$1:$E$1, 0),0)</f>
        <v>No</v>
      </c>
      <c r="V480" s="22" t="str">
        <f>VLOOKUP($C480,Effects,MATCH(V$7, Effects!$A$1:$E$1, 0),0)</f>
        <v>No</v>
      </c>
      <c r="W480" s="22" t="str">
        <f>VLOOKUP($C480,Effects,MATCH(W$7, Effects!$A$1:$E$1, 0),0)</f>
        <v>Fine Issued</v>
      </c>
    </row>
    <row r="481" spans="2:23" s="7" customFormat="1" ht="21" x14ac:dyDescent="0.4">
      <c r="B481" s="19">
        <v>474</v>
      </c>
      <c r="C481" s="19" t="s">
        <v>521</v>
      </c>
      <c r="D481" s="20">
        <f>VLOOKUP($C481, Date, MATCH(Source!D$7, Date!$A$1:$F$1, 0), FALSE)</f>
        <v>45507</v>
      </c>
      <c r="E481" s="40">
        <v>45507</v>
      </c>
      <c r="F481" s="22">
        <f>VLOOKUP($C481, Date, MATCH(Source!F$7, Date!$A$1:$F$1, 0), FALSE)</f>
        <v>20.4652777777778</v>
      </c>
      <c r="G481" s="19">
        <f>VLOOKUP(Table3[[#This Row],[Accident ID]],Date!$A$2:$I$2001,MATCH(Table3[[#Headers],[Hour]],Date!$A$1:$I$1,0),0)</f>
        <v>11</v>
      </c>
      <c r="H481" s="44" t="str">
        <f>IF(AND(Table3[[#This Row],[Hour]]&gt;=7, Table3[[#This Row],[Hour]]&lt;=10), "Peak", IF(AND(Table3[[#This Row],[Hour]]&gt;=16, Table3[[#This Row],[Hour]]&lt;=19), "Peak", "Off-Peak"))</f>
        <v>Off-Peak</v>
      </c>
      <c r="I481" s="19" t="str">
        <f>VLOOKUP($C481,location,MATCH(Source!I$7,Location!$A$1:$D$1,0),0)</f>
        <v>Bangalore</v>
      </c>
      <c r="J481" s="19" t="str">
        <f>VLOOKUP($C481,location,MATCH(Source!J$7,Location!$A$1:$D$1,0),0)</f>
        <v>City Road</v>
      </c>
      <c r="K481" s="19" t="str">
        <f>VLOOKUP($C481,location,MATCH(Source!K$7,Location!$A$1:$D$1,0),0)</f>
        <v>Clear</v>
      </c>
      <c r="L481" s="20" t="str">
        <f>VLOOKUP($C481,vehicle,MATCH(L480,Vehicle!A474:E474,0),0)</f>
        <v>Truck</v>
      </c>
      <c r="M481" s="20" t="str">
        <f>VLOOKUP($C481,vehicle,MATCH(M$7,Vehicle!$A$1:$E$1,0),0)</f>
        <v>Reckless Driving</v>
      </c>
      <c r="N481" s="20" t="str">
        <f>VLOOKUP($C481,vehicle,MATCH(N$7,Vehicle!$A$1:$E$1,0),0)</f>
        <v>Severe</v>
      </c>
      <c r="O481" s="21">
        <f>VLOOKUP($C481,vehicle,MATCH(O$7,Vehicle!$A$1:$E$1,0),0)</f>
        <v>3</v>
      </c>
      <c r="P481" s="21">
        <f>VLOOKUP($C481,driver,MATCH(P$7,Driver!$A$1:$E$1,0),0)</f>
        <v>45</v>
      </c>
      <c r="Q481" s="21" t="str">
        <f>VLOOKUP($C481,driver,MATCH(Q$7,Driver!$A$1:$E$1,0),0)</f>
        <v>Suspended</v>
      </c>
      <c r="R481" s="21">
        <f>VLOOKUP($C481,driver,MATCH(R$7,Driver!$A$1:$E$1,0),0)</f>
        <v>3</v>
      </c>
      <c r="S481" s="21" t="str">
        <f>VLOOKUP($C481,driver,MATCH(S$7,Driver!$A$1:$E$1,0),0)</f>
        <v>Severe</v>
      </c>
      <c r="T481" s="21">
        <f>VLOOKUP($C481,Effects,MATCH(T$7, Effects!$A$1:$E$1, 0),0)</f>
        <v>7</v>
      </c>
      <c r="U481" s="22" t="str">
        <f>VLOOKUP($C481,Effects,MATCH(U$7, Effects!$A$1:$E$1, 0),0)</f>
        <v>Yes</v>
      </c>
      <c r="V481" s="22" t="str">
        <f>VLOOKUP($C481,Effects,MATCH(V$7, Effects!$A$1:$E$1, 0),0)</f>
        <v>Yes</v>
      </c>
      <c r="W481" s="22" t="str">
        <f>VLOOKUP($C481,Effects,MATCH(W$7, Effects!$A$1:$E$1, 0),0)</f>
        <v>None</v>
      </c>
    </row>
    <row r="482" spans="2:23" s="7" customFormat="1" ht="21" x14ac:dyDescent="0.4">
      <c r="B482" s="19">
        <v>475</v>
      </c>
      <c r="C482" s="19" t="s">
        <v>522</v>
      </c>
      <c r="D482" s="20">
        <f>VLOOKUP($C482, Date, MATCH(Source!D$7, Date!$A$1:$F$1, 0), FALSE)</f>
        <v>45460</v>
      </c>
      <c r="E482" s="40">
        <v>45460</v>
      </c>
      <c r="F482" s="22">
        <f>VLOOKUP($C482, Date, MATCH(Source!F$7, Date!$A$1:$F$1, 0), FALSE)</f>
        <v>20.5069444444444</v>
      </c>
      <c r="G482" s="19">
        <f>VLOOKUP(Table3[[#This Row],[Accident ID]],Date!$A$2:$I$2001,MATCH(Table3[[#Headers],[Hour]],Date!$A$1:$I$1,0),0)</f>
        <v>12</v>
      </c>
      <c r="H482" s="44" t="str">
        <f>IF(AND(Table3[[#This Row],[Hour]]&gt;=7, Table3[[#This Row],[Hour]]&lt;=10), "Peak", IF(AND(Table3[[#This Row],[Hour]]&gt;=16, Table3[[#This Row],[Hour]]&lt;=19), "Peak", "Off-Peak"))</f>
        <v>Off-Peak</v>
      </c>
      <c r="I482" s="19" t="str">
        <f>VLOOKUP($C482,location,MATCH(Source!I$7,Location!$A$1:$D$1,0),0)</f>
        <v>Ahmedabad</v>
      </c>
      <c r="J482" s="19" t="str">
        <f>VLOOKUP($C482,location,MATCH(Source!J$7,Location!$A$1:$D$1,0),0)</f>
        <v>City Road</v>
      </c>
      <c r="K482" s="19" t="str">
        <f>VLOOKUP($C482,location,MATCH(Source!K$7,Location!$A$1:$D$1,0),0)</f>
        <v>Rainy</v>
      </c>
      <c r="L482" s="20" t="str">
        <f>VLOOKUP($C482,vehicle,MATCH(L481,Vehicle!A475:E475,0),0)</f>
        <v>Bus</v>
      </c>
      <c r="M482" s="20" t="str">
        <f>VLOOKUP($C482,vehicle,MATCH(M$7,Vehicle!$A$1:$E$1,0),0)</f>
        <v>Over Speeding</v>
      </c>
      <c r="N482" s="20" t="str">
        <f>VLOOKUP($C482,vehicle,MATCH(N$7,Vehicle!$A$1:$E$1,0),0)</f>
        <v>Medium</v>
      </c>
      <c r="O482" s="21">
        <f>VLOOKUP($C482,vehicle,MATCH(O$7,Vehicle!$A$1:$E$1,0),0)</f>
        <v>1</v>
      </c>
      <c r="P482" s="21">
        <f>VLOOKUP($C482,driver,MATCH(P$7,Driver!$A$1:$E$1,0),0)</f>
        <v>70</v>
      </c>
      <c r="Q482" s="21" t="str">
        <f>VLOOKUP($C482,driver,MATCH(Q$7,Driver!$A$1:$E$1,0),0)</f>
        <v>Suspended</v>
      </c>
      <c r="R482" s="21">
        <f>VLOOKUP($C482,driver,MATCH(R$7,Driver!$A$1:$E$1,0),0)</f>
        <v>3</v>
      </c>
      <c r="S482" s="21" t="str">
        <f>VLOOKUP($C482,driver,MATCH(S$7,Driver!$A$1:$E$1,0),0)</f>
        <v>Moderate</v>
      </c>
      <c r="T482" s="21">
        <f>VLOOKUP($C482,Effects,MATCH(T$7, Effects!$A$1:$E$1, 0),0)</f>
        <v>38</v>
      </c>
      <c r="U482" s="22" t="str">
        <f>VLOOKUP($C482,Effects,MATCH(U$7, Effects!$A$1:$E$1, 0),0)</f>
        <v>No</v>
      </c>
      <c r="V482" s="22" t="str">
        <f>VLOOKUP($C482,Effects,MATCH(V$7, Effects!$A$1:$E$1, 0),0)</f>
        <v>No</v>
      </c>
      <c r="W482" s="22" t="str">
        <f>VLOOKUP($C482,Effects,MATCH(W$7, Effects!$A$1:$E$1, 0),0)</f>
        <v>None</v>
      </c>
    </row>
    <row r="483" spans="2:23" s="7" customFormat="1" ht="21" x14ac:dyDescent="0.4">
      <c r="B483" s="19">
        <v>476</v>
      </c>
      <c r="C483" s="19" t="s">
        <v>523</v>
      </c>
      <c r="D483" s="20">
        <f>VLOOKUP($C483, Date, MATCH(Source!D$7, Date!$A$1:$F$1, 0), FALSE)</f>
        <v>45008</v>
      </c>
      <c r="E483" s="40">
        <v>45008</v>
      </c>
      <c r="F483" s="22">
        <f>VLOOKUP($C483, Date, MATCH(Source!F$7, Date!$A$1:$F$1, 0), FALSE)</f>
        <v>20.5486111111111</v>
      </c>
      <c r="G483" s="19">
        <f>VLOOKUP(Table3[[#This Row],[Accident ID]],Date!$A$2:$I$2001,MATCH(Table3[[#Headers],[Hour]],Date!$A$1:$I$1,0),0)</f>
        <v>13</v>
      </c>
      <c r="H483" s="44" t="str">
        <f>IF(AND(Table3[[#This Row],[Hour]]&gt;=7, Table3[[#This Row],[Hour]]&lt;=10), "Peak", IF(AND(Table3[[#This Row],[Hour]]&gt;=16, Table3[[#This Row],[Hour]]&lt;=19), "Peak", "Off-Peak"))</f>
        <v>Off-Peak</v>
      </c>
      <c r="I483" s="19" t="str">
        <f>VLOOKUP($C483,location,MATCH(Source!I$7,Location!$A$1:$D$1,0),0)</f>
        <v>Bangalore</v>
      </c>
      <c r="J483" s="19" t="str">
        <f>VLOOKUP($C483,location,MATCH(Source!J$7,Location!$A$1:$D$1,0),0)</f>
        <v>Rural Road</v>
      </c>
      <c r="K483" s="19" t="str">
        <f>VLOOKUP($C483,location,MATCH(Source!K$7,Location!$A$1:$D$1,0),0)</f>
        <v>Clear</v>
      </c>
      <c r="L483" s="20" t="str">
        <f>VLOOKUP($C483,vehicle,MATCH(L482,Vehicle!A476:E476,0),0)</f>
        <v>Car</v>
      </c>
      <c r="M483" s="20" t="str">
        <f>VLOOKUP($C483,vehicle,MATCH(M$7,Vehicle!$A$1:$E$1,0),0)</f>
        <v>Weather Conditions</v>
      </c>
      <c r="N483" s="20" t="str">
        <f>VLOOKUP($C483,vehicle,MATCH(N$7,Vehicle!$A$1:$E$1,0),0)</f>
        <v>Severe</v>
      </c>
      <c r="O483" s="21">
        <f>VLOOKUP($C483,vehicle,MATCH(O$7,Vehicle!$A$1:$E$1,0),0)</f>
        <v>1</v>
      </c>
      <c r="P483" s="21">
        <f>VLOOKUP($C483,driver,MATCH(P$7,Driver!$A$1:$E$1,0),0)</f>
        <v>21</v>
      </c>
      <c r="Q483" s="21" t="str">
        <f>VLOOKUP($C483,driver,MATCH(Q$7,Driver!$A$1:$E$1,0),0)</f>
        <v>Valid</v>
      </c>
      <c r="R483" s="21">
        <f>VLOOKUP($C483,driver,MATCH(R$7,Driver!$A$1:$E$1,0),0)</f>
        <v>3</v>
      </c>
      <c r="S483" s="21" t="str">
        <f>VLOOKUP($C483,driver,MATCH(S$7,Driver!$A$1:$E$1,0),0)</f>
        <v>Moderate</v>
      </c>
      <c r="T483" s="21">
        <f>VLOOKUP($C483,Effects,MATCH(T$7, Effects!$A$1:$E$1, 0),0)</f>
        <v>6</v>
      </c>
      <c r="U483" s="22" t="str">
        <f>VLOOKUP($C483,Effects,MATCH(U$7, Effects!$A$1:$E$1, 0),0)</f>
        <v>No</v>
      </c>
      <c r="V483" s="22" t="str">
        <f>VLOOKUP($C483,Effects,MATCH(V$7, Effects!$A$1:$E$1, 0),0)</f>
        <v>No</v>
      </c>
      <c r="W483" s="22" t="str">
        <f>VLOOKUP($C483,Effects,MATCH(W$7, Effects!$A$1:$E$1, 0),0)</f>
        <v>None</v>
      </c>
    </row>
    <row r="484" spans="2:23" s="7" customFormat="1" ht="21" x14ac:dyDescent="0.4">
      <c r="B484" s="19">
        <v>477</v>
      </c>
      <c r="C484" s="19" t="s">
        <v>524</v>
      </c>
      <c r="D484" s="20">
        <f>VLOOKUP($C484, Date, MATCH(Source!D$7, Date!$A$1:$F$1, 0), FALSE)</f>
        <v>43901</v>
      </c>
      <c r="E484" s="40">
        <v>43901</v>
      </c>
      <c r="F484" s="22">
        <f>VLOOKUP($C484, Date, MATCH(Source!F$7, Date!$A$1:$F$1, 0), FALSE)</f>
        <v>20.5902777777778</v>
      </c>
      <c r="G484" s="19">
        <f>VLOOKUP(Table3[[#This Row],[Accident ID]],Date!$A$2:$I$2001,MATCH(Table3[[#Headers],[Hour]],Date!$A$1:$I$1,0),0)</f>
        <v>14</v>
      </c>
      <c r="H484" s="44" t="str">
        <f>IF(AND(Table3[[#This Row],[Hour]]&gt;=7, Table3[[#This Row],[Hour]]&lt;=10), "Peak", IF(AND(Table3[[#This Row],[Hour]]&gt;=16, Table3[[#This Row],[Hour]]&lt;=19), "Peak", "Off-Peak"))</f>
        <v>Off-Peak</v>
      </c>
      <c r="I484" s="19" t="str">
        <f>VLOOKUP($C484,location,MATCH(Source!I$7,Location!$A$1:$D$1,0),0)</f>
        <v>Hyderabad</v>
      </c>
      <c r="J484" s="19" t="str">
        <f>VLOOKUP($C484,location,MATCH(Source!J$7,Location!$A$1:$D$1,0),0)</f>
        <v>Rural Road</v>
      </c>
      <c r="K484" s="19" t="str">
        <f>VLOOKUP($C484,location,MATCH(Source!K$7,Location!$A$1:$D$1,0),0)</f>
        <v>Windy</v>
      </c>
      <c r="L484" s="20" t="str">
        <f>VLOOKUP($C484,vehicle,MATCH(L483,Vehicle!A477:E477,0),0)</f>
        <v>Pedestrian</v>
      </c>
      <c r="M484" s="20" t="str">
        <f>VLOOKUP($C484,vehicle,MATCH(M$7,Vehicle!$A$1:$E$1,0),0)</f>
        <v>Weather Conditions</v>
      </c>
      <c r="N484" s="20" t="str">
        <f>VLOOKUP($C484,vehicle,MATCH(N$7,Vehicle!$A$1:$E$1,0),0)</f>
        <v>Severe</v>
      </c>
      <c r="O484" s="21">
        <f>VLOOKUP($C484,vehicle,MATCH(O$7,Vehicle!$A$1:$E$1,0),0)</f>
        <v>1</v>
      </c>
      <c r="P484" s="21">
        <f>VLOOKUP($C484,driver,MATCH(P$7,Driver!$A$1:$E$1,0),0)</f>
        <v>33</v>
      </c>
      <c r="Q484" s="21" t="str">
        <f>VLOOKUP($C484,driver,MATCH(Q$7,Driver!$A$1:$E$1,0),0)</f>
        <v>Suspended</v>
      </c>
      <c r="R484" s="21">
        <f>VLOOKUP($C484,driver,MATCH(R$7,Driver!$A$1:$E$1,0),0)</f>
        <v>8</v>
      </c>
      <c r="S484" s="21" t="str">
        <f>VLOOKUP($C484,driver,MATCH(S$7,Driver!$A$1:$E$1,0),0)</f>
        <v>Minor</v>
      </c>
      <c r="T484" s="21">
        <f>VLOOKUP($C484,Effects,MATCH(T$7, Effects!$A$1:$E$1, 0),0)</f>
        <v>54</v>
      </c>
      <c r="U484" s="22" t="str">
        <f>VLOOKUP($C484,Effects,MATCH(U$7, Effects!$A$1:$E$1, 0),0)</f>
        <v>Yes</v>
      </c>
      <c r="V484" s="22" t="str">
        <f>VLOOKUP($C484,Effects,MATCH(V$7, Effects!$A$1:$E$1, 0),0)</f>
        <v>No</v>
      </c>
      <c r="W484" s="22" t="str">
        <f>VLOOKUP($C484,Effects,MATCH(W$7, Effects!$A$1:$E$1, 0),0)</f>
        <v>Fine Issued</v>
      </c>
    </row>
    <row r="485" spans="2:23" s="7" customFormat="1" ht="21" x14ac:dyDescent="0.4">
      <c r="B485" s="19">
        <v>478</v>
      </c>
      <c r="C485" s="19" t="s">
        <v>525</v>
      </c>
      <c r="D485" s="20">
        <f>VLOOKUP($C485, Date, MATCH(Source!D$7, Date!$A$1:$F$1, 0), FALSE)</f>
        <v>44205</v>
      </c>
      <c r="E485" s="40">
        <v>44205</v>
      </c>
      <c r="F485" s="22">
        <f>VLOOKUP($C485, Date, MATCH(Source!F$7, Date!$A$1:$F$1, 0), FALSE)</f>
        <v>20.6319444444444</v>
      </c>
      <c r="G485" s="19">
        <f>VLOOKUP(Table3[[#This Row],[Accident ID]],Date!$A$2:$I$2001,MATCH(Table3[[#Headers],[Hour]],Date!$A$1:$I$1,0),0)</f>
        <v>15</v>
      </c>
      <c r="H485" s="44" t="str">
        <f>IF(AND(Table3[[#This Row],[Hour]]&gt;=7, Table3[[#This Row],[Hour]]&lt;=10), "Peak", IF(AND(Table3[[#This Row],[Hour]]&gt;=16, Table3[[#This Row],[Hour]]&lt;=19), "Peak", "Off-Peak"))</f>
        <v>Off-Peak</v>
      </c>
      <c r="I485" s="19" t="str">
        <f>VLOOKUP($C485,location,MATCH(Source!I$7,Location!$A$1:$D$1,0),0)</f>
        <v>Delhi</v>
      </c>
      <c r="J485" s="19" t="str">
        <f>VLOOKUP($C485,location,MATCH(Source!J$7,Location!$A$1:$D$1,0),0)</f>
        <v>Highway</v>
      </c>
      <c r="K485" s="19" t="str">
        <f>VLOOKUP($C485,location,MATCH(Source!K$7,Location!$A$1:$D$1,0),0)</f>
        <v>Windy</v>
      </c>
      <c r="L485" s="20" t="str">
        <f>VLOOKUP($C485,vehicle,MATCH(L484,Vehicle!A478:E478,0),0)</f>
        <v>Auto</v>
      </c>
      <c r="M485" s="20" t="str">
        <f>VLOOKUP($C485,vehicle,MATCH(M$7,Vehicle!$A$1:$E$1,0),0)</f>
        <v>Over Speeding</v>
      </c>
      <c r="N485" s="20" t="str">
        <f>VLOOKUP($C485,vehicle,MATCH(N$7,Vehicle!$A$1:$E$1,0),0)</f>
        <v>High</v>
      </c>
      <c r="O485" s="21">
        <f>VLOOKUP($C485,vehicle,MATCH(O$7,Vehicle!$A$1:$E$1,0),0)</f>
        <v>2</v>
      </c>
      <c r="P485" s="21">
        <f>VLOOKUP($C485,driver,MATCH(P$7,Driver!$A$1:$E$1,0),0)</f>
        <v>26</v>
      </c>
      <c r="Q485" s="21" t="str">
        <f>VLOOKUP($C485,driver,MATCH(Q$7,Driver!$A$1:$E$1,0),0)</f>
        <v>Suspended</v>
      </c>
      <c r="R485" s="21">
        <f>VLOOKUP($C485,driver,MATCH(R$7,Driver!$A$1:$E$1,0),0)</f>
        <v>4</v>
      </c>
      <c r="S485" s="21" t="str">
        <f>VLOOKUP($C485,driver,MATCH(S$7,Driver!$A$1:$E$1,0),0)</f>
        <v>Fatal</v>
      </c>
      <c r="T485" s="21">
        <f>VLOOKUP($C485,Effects,MATCH(T$7, Effects!$A$1:$E$1, 0),0)</f>
        <v>27</v>
      </c>
      <c r="U485" s="22" t="str">
        <f>VLOOKUP($C485,Effects,MATCH(U$7, Effects!$A$1:$E$1, 0),0)</f>
        <v>No</v>
      </c>
      <c r="V485" s="22" t="str">
        <f>VLOOKUP($C485,Effects,MATCH(V$7, Effects!$A$1:$E$1, 0),0)</f>
        <v>No</v>
      </c>
      <c r="W485" s="22" t="str">
        <f>VLOOKUP($C485,Effects,MATCH(W$7, Effects!$A$1:$E$1, 0),0)</f>
        <v>None</v>
      </c>
    </row>
    <row r="486" spans="2:23" s="7" customFormat="1" ht="21" x14ac:dyDescent="0.4">
      <c r="B486" s="19">
        <v>479</v>
      </c>
      <c r="C486" s="19" t="s">
        <v>526</v>
      </c>
      <c r="D486" s="20">
        <f>VLOOKUP($C486, Date, MATCH(Source!D$7, Date!$A$1:$F$1, 0), FALSE)</f>
        <v>45581</v>
      </c>
      <c r="E486" s="40">
        <v>45581</v>
      </c>
      <c r="F486" s="22">
        <f>VLOOKUP($C486, Date, MATCH(Source!F$7, Date!$A$1:$F$1, 0), FALSE)</f>
        <v>20.6736111111111</v>
      </c>
      <c r="G486" s="19">
        <f>VLOOKUP(Table3[[#This Row],[Accident ID]],Date!$A$2:$I$2001,MATCH(Table3[[#Headers],[Hour]],Date!$A$1:$I$1,0),0)</f>
        <v>16</v>
      </c>
      <c r="H486" s="44" t="str">
        <f>IF(AND(Table3[[#This Row],[Hour]]&gt;=7, Table3[[#This Row],[Hour]]&lt;=10), "Peak", IF(AND(Table3[[#This Row],[Hour]]&gt;=16, Table3[[#This Row],[Hour]]&lt;=19), "Peak", "Off-Peak"))</f>
        <v>Peak</v>
      </c>
      <c r="I486" s="19" t="str">
        <f>VLOOKUP($C486,location,MATCH(Source!I$7,Location!$A$1:$D$1,0),0)</f>
        <v>Kolkata</v>
      </c>
      <c r="J486" s="19" t="str">
        <f>VLOOKUP($C486,location,MATCH(Source!J$7,Location!$A$1:$D$1,0),0)</f>
        <v>Residential Area</v>
      </c>
      <c r="K486" s="19" t="str">
        <f>VLOOKUP($C486,location,MATCH(Source!K$7,Location!$A$1:$D$1,0),0)</f>
        <v>Foggy</v>
      </c>
      <c r="L486" s="20" t="str">
        <f>VLOOKUP($C486,vehicle,MATCH(L485,Vehicle!A479:E479,0),0)</f>
        <v>Auto</v>
      </c>
      <c r="M486" s="20" t="str">
        <f>VLOOKUP($C486,vehicle,MATCH(M$7,Vehicle!$A$1:$E$1,0),0)</f>
        <v>Signal Violation</v>
      </c>
      <c r="N486" s="20" t="str">
        <f>VLOOKUP($C486,vehicle,MATCH(N$7,Vehicle!$A$1:$E$1,0),0)</f>
        <v>Low</v>
      </c>
      <c r="O486" s="21">
        <f>VLOOKUP($C486,vehicle,MATCH(O$7,Vehicle!$A$1:$E$1,0),0)</f>
        <v>5</v>
      </c>
      <c r="P486" s="21">
        <f>VLOOKUP($C486,driver,MATCH(P$7,Driver!$A$1:$E$1,0),0)</f>
        <v>37</v>
      </c>
      <c r="Q486" s="21" t="str">
        <f>VLOOKUP($C486,driver,MATCH(Q$7,Driver!$A$1:$E$1,0),0)</f>
        <v>Expired</v>
      </c>
      <c r="R486" s="21">
        <f>VLOOKUP($C486,driver,MATCH(R$7,Driver!$A$1:$E$1,0),0)</f>
        <v>2</v>
      </c>
      <c r="S486" s="21" t="str">
        <f>VLOOKUP($C486,driver,MATCH(S$7,Driver!$A$1:$E$1,0),0)</f>
        <v>Moderate</v>
      </c>
      <c r="T486" s="21">
        <f>VLOOKUP($C486,Effects,MATCH(T$7, Effects!$A$1:$E$1, 0),0)</f>
        <v>38</v>
      </c>
      <c r="U486" s="22" t="str">
        <f>VLOOKUP($C486,Effects,MATCH(U$7, Effects!$A$1:$E$1, 0),0)</f>
        <v>No</v>
      </c>
      <c r="V486" s="22" t="str">
        <f>VLOOKUP($C486,Effects,MATCH(V$7, Effects!$A$1:$E$1, 0),0)</f>
        <v>No</v>
      </c>
      <c r="W486" s="22" t="str">
        <f>VLOOKUP($C486,Effects,MATCH(W$7, Effects!$A$1:$E$1, 0),0)</f>
        <v>Fine Issued</v>
      </c>
    </row>
    <row r="487" spans="2:23" s="7" customFormat="1" ht="21" x14ac:dyDescent="0.4">
      <c r="B487" s="19">
        <v>480</v>
      </c>
      <c r="C487" s="19" t="s">
        <v>527</v>
      </c>
      <c r="D487" s="20">
        <f>VLOOKUP($C487, Date, MATCH(Source!D$7, Date!$A$1:$F$1, 0), FALSE)</f>
        <v>44472</v>
      </c>
      <c r="E487" s="40">
        <v>44472</v>
      </c>
      <c r="F487" s="22">
        <f>VLOOKUP($C487, Date, MATCH(Source!F$7, Date!$A$1:$F$1, 0), FALSE)</f>
        <v>20.7152777777778</v>
      </c>
      <c r="G487" s="19">
        <f>VLOOKUP(Table3[[#This Row],[Accident ID]],Date!$A$2:$I$2001,MATCH(Table3[[#Headers],[Hour]],Date!$A$1:$I$1,0),0)</f>
        <v>17</v>
      </c>
      <c r="H487" s="44" t="str">
        <f>IF(AND(Table3[[#This Row],[Hour]]&gt;=7, Table3[[#This Row],[Hour]]&lt;=10), "Peak", IF(AND(Table3[[#This Row],[Hour]]&gt;=16, Table3[[#This Row],[Hour]]&lt;=19), "Peak", "Off-Peak"))</f>
        <v>Peak</v>
      </c>
      <c r="I487" s="19" t="str">
        <f>VLOOKUP($C487,location,MATCH(Source!I$7,Location!$A$1:$D$1,0),0)</f>
        <v>Pune</v>
      </c>
      <c r="J487" s="19" t="str">
        <f>VLOOKUP($C487,location,MATCH(Source!J$7,Location!$A$1:$D$1,0),0)</f>
        <v>City Road</v>
      </c>
      <c r="K487" s="19" t="str">
        <f>VLOOKUP($C487,location,MATCH(Source!K$7,Location!$A$1:$D$1,0),0)</f>
        <v>Rainy</v>
      </c>
      <c r="L487" s="20" t="str">
        <f>VLOOKUP($C487,vehicle,MATCH(L486,Vehicle!A480:E480,0),0)</f>
        <v>Bicycle</v>
      </c>
      <c r="M487" s="20" t="str">
        <f>VLOOKUP($C487,vehicle,MATCH(M$7,Vehicle!$A$1:$E$1,0),0)</f>
        <v>Pedestrian Crossing</v>
      </c>
      <c r="N487" s="20" t="str">
        <f>VLOOKUP($C487,vehicle,MATCH(N$7,Vehicle!$A$1:$E$1,0),0)</f>
        <v>Low</v>
      </c>
      <c r="O487" s="21">
        <f>VLOOKUP($C487,vehicle,MATCH(O$7,Vehicle!$A$1:$E$1,0),0)</f>
        <v>3</v>
      </c>
      <c r="P487" s="21">
        <f>VLOOKUP($C487,driver,MATCH(P$7,Driver!$A$1:$E$1,0),0)</f>
        <v>49</v>
      </c>
      <c r="Q487" s="21" t="str">
        <f>VLOOKUP($C487,driver,MATCH(Q$7,Driver!$A$1:$E$1,0),0)</f>
        <v>Valid</v>
      </c>
      <c r="R487" s="21">
        <f>VLOOKUP($C487,driver,MATCH(R$7,Driver!$A$1:$E$1,0),0)</f>
        <v>10</v>
      </c>
      <c r="S487" s="21" t="str">
        <f>VLOOKUP($C487,driver,MATCH(S$7,Driver!$A$1:$E$1,0),0)</f>
        <v>Severe</v>
      </c>
      <c r="T487" s="21">
        <f>VLOOKUP($C487,Effects,MATCH(T$7, Effects!$A$1:$E$1, 0),0)</f>
        <v>54</v>
      </c>
      <c r="U487" s="22" t="str">
        <f>VLOOKUP($C487,Effects,MATCH(U$7, Effects!$A$1:$E$1, 0),0)</f>
        <v>No</v>
      </c>
      <c r="V487" s="22" t="str">
        <f>VLOOKUP($C487,Effects,MATCH(V$7, Effects!$A$1:$E$1, 0),0)</f>
        <v>No</v>
      </c>
      <c r="W487" s="22" t="str">
        <f>VLOOKUP($C487,Effects,MATCH(W$7, Effects!$A$1:$E$1, 0),0)</f>
        <v>Fine Issued</v>
      </c>
    </row>
    <row r="488" spans="2:23" s="7" customFormat="1" ht="21" x14ac:dyDescent="0.4">
      <c r="B488" s="19">
        <v>481</v>
      </c>
      <c r="C488" s="19">
        <v>6398640</v>
      </c>
      <c r="D488" s="20">
        <f>VLOOKUP($C488, Date, MATCH(Source!D$7, Date!$A$1:$F$1, 0), FALSE)</f>
        <v>44840</v>
      </c>
      <c r="E488" s="40">
        <v>44840</v>
      </c>
      <c r="F488" s="22">
        <f>VLOOKUP($C488, Date, MATCH(Source!F$7, Date!$A$1:$F$1, 0), FALSE)</f>
        <v>20.7569444444444</v>
      </c>
      <c r="G488" s="19">
        <f>VLOOKUP(Table3[[#This Row],[Accident ID]],Date!$A$2:$I$2001,MATCH(Table3[[#Headers],[Hour]],Date!$A$1:$I$1,0),0)</f>
        <v>18</v>
      </c>
      <c r="H488" s="44" t="str">
        <f>IF(AND(Table3[[#This Row],[Hour]]&gt;=7, Table3[[#This Row],[Hour]]&lt;=10), "Peak", IF(AND(Table3[[#This Row],[Hour]]&gt;=16, Table3[[#This Row],[Hour]]&lt;=19), "Peak", "Off-Peak"))</f>
        <v>Peak</v>
      </c>
      <c r="I488" s="19" t="str">
        <f>VLOOKUP($C488,location,MATCH(Source!I$7,Location!$A$1:$D$1,0),0)</f>
        <v>Kolkata</v>
      </c>
      <c r="J488" s="19" t="str">
        <f>VLOOKUP($C488,location,MATCH(Source!J$7,Location!$A$1:$D$1,0),0)</f>
        <v>Rural Road</v>
      </c>
      <c r="K488" s="19" t="str">
        <f>VLOOKUP($C488,location,MATCH(Source!K$7,Location!$A$1:$D$1,0),0)</f>
        <v>Clear</v>
      </c>
      <c r="L488" s="20" t="str">
        <f>VLOOKUP($C488,vehicle,MATCH(L487,Vehicle!A481:E481,0),0)</f>
        <v>Car</v>
      </c>
      <c r="M488" s="20" t="str">
        <f>VLOOKUP($C488,vehicle,MATCH(M$7,Vehicle!$A$1:$E$1,0),0)</f>
        <v>Signal Violation</v>
      </c>
      <c r="N488" s="20" t="str">
        <f>VLOOKUP($C488,vehicle,MATCH(N$7,Vehicle!$A$1:$E$1,0),0)</f>
        <v>Medium</v>
      </c>
      <c r="O488" s="21">
        <f>VLOOKUP($C488,vehicle,MATCH(O$7,Vehicle!$A$1:$E$1,0),0)</f>
        <v>3</v>
      </c>
      <c r="P488" s="21">
        <f>VLOOKUP($C488,driver,MATCH(P$7,Driver!$A$1:$E$1,0),0)</f>
        <v>51</v>
      </c>
      <c r="Q488" s="21" t="str">
        <f>VLOOKUP($C488,driver,MATCH(Q$7,Driver!$A$1:$E$1,0),0)</f>
        <v>Valid</v>
      </c>
      <c r="R488" s="21">
        <f>VLOOKUP($C488,driver,MATCH(R$7,Driver!$A$1:$E$1,0),0)</f>
        <v>0</v>
      </c>
      <c r="S488" s="21" t="str">
        <f>VLOOKUP($C488,driver,MATCH(S$7,Driver!$A$1:$E$1,0),0)</f>
        <v>Severe</v>
      </c>
      <c r="T488" s="21">
        <f>VLOOKUP($C488,Effects,MATCH(T$7, Effects!$A$1:$E$1, 0),0)</f>
        <v>57</v>
      </c>
      <c r="U488" s="22" t="str">
        <f>VLOOKUP($C488,Effects,MATCH(U$7, Effects!$A$1:$E$1, 0),0)</f>
        <v>No</v>
      </c>
      <c r="V488" s="22" t="str">
        <f>VLOOKUP($C488,Effects,MATCH(V$7, Effects!$A$1:$E$1, 0),0)</f>
        <v>No</v>
      </c>
      <c r="W488" s="22" t="str">
        <f>VLOOKUP($C488,Effects,MATCH(W$7, Effects!$A$1:$E$1, 0),0)</f>
        <v>Arrest Made</v>
      </c>
    </row>
    <row r="489" spans="2:23" s="7" customFormat="1" ht="21" x14ac:dyDescent="0.4">
      <c r="B489" s="19">
        <v>482</v>
      </c>
      <c r="C489" s="19" t="s">
        <v>528</v>
      </c>
      <c r="D489" s="20">
        <f>VLOOKUP($C489, Date, MATCH(Source!D$7, Date!$A$1:$F$1, 0), FALSE)</f>
        <v>44000</v>
      </c>
      <c r="E489" s="40">
        <v>44000</v>
      </c>
      <c r="F489" s="22">
        <f>VLOOKUP($C489, Date, MATCH(Source!F$7, Date!$A$1:$F$1, 0), FALSE)</f>
        <v>20.7986111111111</v>
      </c>
      <c r="G489" s="19">
        <f>VLOOKUP(Table3[[#This Row],[Accident ID]],Date!$A$2:$I$2001,MATCH(Table3[[#Headers],[Hour]],Date!$A$1:$I$1,0),0)</f>
        <v>19</v>
      </c>
      <c r="H489" s="44" t="str">
        <f>IF(AND(Table3[[#This Row],[Hour]]&gt;=7, Table3[[#This Row],[Hour]]&lt;=10), "Peak", IF(AND(Table3[[#This Row],[Hour]]&gt;=16, Table3[[#This Row],[Hour]]&lt;=19), "Peak", "Off-Peak"))</f>
        <v>Peak</v>
      </c>
      <c r="I489" s="19" t="str">
        <f>VLOOKUP($C489,location,MATCH(Source!I$7,Location!$A$1:$D$1,0),0)</f>
        <v>Bangalore</v>
      </c>
      <c r="J489" s="19" t="str">
        <f>VLOOKUP($C489,location,MATCH(Source!J$7,Location!$A$1:$D$1,0),0)</f>
        <v>Residential Area</v>
      </c>
      <c r="K489" s="19" t="str">
        <f>VLOOKUP($C489,location,MATCH(Source!K$7,Location!$A$1:$D$1,0),0)</f>
        <v>Foggy</v>
      </c>
      <c r="L489" s="20" t="str">
        <f>VLOOKUP($C489,vehicle,MATCH(L488,Vehicle!A482:E482,0),0)</f>
        <v>Auto</v>
      </c>
      <c r="M489" s="20" t="str">
        <f>VLOOKUP($C489,vehicle,MATCH(M$7,Vehicle!$A$1:$E$1,0),0)</f>
        <v>Over Speeding</v>
      </c>
      <c r="N489" s="20" t="str">
        <f>VLOOKUP($C489,vehicle,MATCH(N$7,Vehicle!$A$1:$E$1,0),0)</f>
        <v>Medium</v>
      </c>
      <c r="O489" s="21">
        <f>VLOOKUP($C489,vehicle,MATCH(O$7,Vehicle!$A$1:$E$1,0),0)</f>
        <v>5</v>
      </c>
      <c r="P489" s="21">
        <f>VLOOKUP($C489,driver,MATCH(P$7,Driver!$A$1:$E$1,0),0)</f>
        <v>60</v>
      </c>
      <c r="Q489" s="21" t="str">
        <f>VLOOKUP($C489,driver,MATCH(Q$7,Driver!$A$1:$E$1,0),0)</f>
        <v>Valid</v>
      </c>
      <c r="R489" s="21">
        <f>VLOOKUP($C489,driver,MATCH(R$7,Driver!$A$1:$E$1,0),0)</f>
        <v>8</v>
      </c>
      <c r="S489" s="21" t="str">
        <f>VLOOKUP($C489,driver,MATCH(S$7,Driver!$A$1:$E$1,0),0)</f>
        <v>Moderate</v>
      </c>
      <c r="T489" s="21">
        <f>VLOOKUP($C489,Effects,MATCH(T$7, Effects!$A$1:$E$1, 0),0)</f>
        <v>60</v>
      </c>
      <c r="U489" s="22" t="str">
        <f>VLOOKUP($C489,Effects,MATCH(U$7, Effects!$A$1:$E$1, 0),0)</f>
        <v>No</v>
      </c>
      <c r="V489" s="22" t="str">
        <f>VLOOKUP($C489,Effects,MATCH(V$7, Effects!$A$1:$E$1, 0),0)</f>
        <v>Yes</v>
      </c>
      <c r="W489" s="22" t="str">
        <f>VLOOKUP($C489,Effects,MATCH(W$7, Effects!$A$1:$E$1, 0),0)</f>
        <v>Fine Issued</v>
      </c>
    </row>
    <row r="490" spans="2:23" s="7" customFormat="1" ht="21" x14ac:dyDescent="0.4">
      <c r="B490" s="19">
        <v>483</v>
      </c>
      <c r="C490" s="19" t="s">
        <v>529</v>
      </c>
      <c r="D490" s="20">
        <f>VLOOKUP($C490, Date, MATCH(Source!D$7, Date!$A$1:$F$1, 0), FALSE)</f>
        <v>45379</v>
      </c>
      <c r="E490" s="40">
        <v>45379</v>
      </c>
      <c r="F490" s="22">
        <f>VLOOKUP($C490, Date, MATCH(Source!F$7, Date!$A$1:$F$1, 0), FALSE)</f>
        <v>20.8402777777778</v>
      </c>
      <c r="G490" s="19">
        <f>VLOOKUP(Table3[[#This Row],[Accident ID]],Date!$A$2:$I$2001,MATCH(Table3[[#Headers],[Hour]],Date!$A$1:$I$1,0),0)</f>
        <v>20</v>
      </c>
      <c r="H490" s="44" t="str">
        <f>IF(AND(Table3[[#This Row],[Hour]]&gt;=7, Table3[[#This Row],[Hour]]&lt;=10), "Peak", IF(AND(Table3[[#This Row],[Hour]]&gt;=16, Table3[[#This Row],[Hour]]&lt;=19), "Peak", "Off-Peak"))</f>
        <v>Off-Peak</v>
      </c>
      <c r="I490" s="19" t="str">
        <f>VLOOKUP($C490,location,MATCH(Source!I$7,Location!$A$1:$D$1,0),0)</f>
        <v>Chennai</v>
      </c>
      <c r="J490" s="19" t="str">
        <f>VLOOKUP($C490,location,MATCH(Source!J$7,Location!$A$1:$D$1,0),0)</f>
        <v>Expressway</v>
      </c>
      <c r="K490" s="19" t="str">
        <f>VLOOKUP($C490,location,MATCH(Source!K$7,Location!$A$1:$D$1,0),0)</f>
        <v>Rainy</v>
      </c>
      <c r="L490" s="20" t="str">
        <f>VLOOKUP($C490,vehicle,MATCH(L489,Vehicle!A483:E483,0),0)</f>
        <v>Bus</v>
      </c>
      <c r="M490" s="20" t="str">
        <f>VLOOKUP($C490,vehicle,MATCH(M$7,Vehicle!$A$1:$E$1,0),0)</f>
        <v>Signal Violation</v>
      </c>
      <c r="N490" s="20" t="str">
        <f>VLOOKUP($C490,vehicle,MATCH(N$7,Vehicle!$A$1:$E$1,0),0)</f>
        <v>Low</v>
      </c>
      <c r="O490" s="21">
        <f>VLOOKUP($C490,vehicle,MATCH(O$7,Vehicle!$A$1:$E$1,0),0)</f>
        <v>2</v>
      </c>
      <c r="P490" s="21">
        <f>VLOOKUP($C490,driver,MATCH(P$7,Driver!$A$1:$E$1,0),0)</f>
        <v>38</v>
      </c>
      <c r="Q490" s="21" t="str">
        <f>VLOOKUP($C490,driver,MATCH(Q$7,Driver!$A$1:$E$1,0),0)</f>
        <v>Expired</v>
      </c>
      <c r="R490" s="21">
        <f>VLOOKUP($C490,driver,MATCH(R$7,Driver!$A$1:$E$1,0),0)</f>
        <v>8</v>
      </c>
      <c r="S490" s="21" t="str">
        <f>VLOOKUP($C490,driver,MATCH(S$7,Driver!$A$1:$E$1,0),0)</f>
        <v>Moderate</v>
      </c>
      <c r="T490" s="21">
        <f>VLOOKUP($C490,Effects,MATCH(T$7, Effects!$A$1:$E$1, 0),0)</f>
        <v>25</v>
      </c>
      <c r="U490" s="22" t="str">
        <f>VLOOKUP($C490,Effects,MATCH(U$7, Effects!$A$1:$E$1, 0),0)</f>
        <v>Yes</v>
      </c>
      <c r="V490" s="22" t="str">
        <f>VLOOKUP($C490,Effects,MATCH(V$7, Effects!$A$1:$E$1, 0),0)</f>
        <v>No</v>
      </c>
      <c r="W490" s="22" t="str">
        <f>VLOOKUP($C490,Effects,MATCH(W$7, Effects!$A$1:$E$1, 0),0)</f>
        <v>None</v>
      </c>
    </row>
    <row r="491" spans="2:23" s="7" customFormat="1" ht="21" x14ac:dyDescent="0.4">
      <c r="B491" s="19">
        <v>484</v>
      </c>
      <c r="C491" s="19" t="s">
        <v>530</v>
      </c>
      <c r="D491" s="20">
        <f>VLOOKUP($C491, Date, MATCH(Source!D$7, Date!$A$1:$F$1, 0), FALSE)</f>
        <v>44394</v>
      </c>
      <c r="E491" s="40">
        <v>44394</v>
      </c>
      <c r="F491" s="22">
        <f>VLOOKUP($C491, Date, MATCH(Source!F$7, Date!$A$1:$F$1, 0), FALSE)</f>
        <v>20.8819444444444</v>
      </c>
      <c r="G491" s="19">
        <f>VLOOKUP(Table3[[#This Row],[Accident ID]],Date!$A$2:$I$2001,MATCH(Table3[[#Headers],[Hour]],Date!$A$1:$I$1,0),0)</f>
        <v>21</v>
      </c>
      <c r="H491" s="44" t="str">
        <f>IF(AND(Table3[[#This Row],[Hour]]&gt;=7, Table3[[#This Row],[Hour]]&lt;=10), "Peak", IF(AND(Table3[[#This Row],[Hour]]&gt;=16, Table3[[#This Row],[Hour]]&lt;=19), "Peak", "Off-Peak"))</f>
        <v>Off-Peak</v>
      </c>
      <c r="I491" s="19" t="str">
        <f>VLOOKUP($C491,location,MATCH(Source!I$7,Location!$A$1:$D$1,0),0)</f>
        <v>Hyderabad</v>
      </c>
      <c r="J491" s="19" t="str">
        <f>VLOOKUP($C491,location,MATCH(Source!J$7,Location!$A$1:$D$1,0),0)</f>
        <v>Residential Area</v>
      </c>
      <c r="K491" s="19" t="str">
        <f>VLOOKUP($C491,location,MATCH(Source!K$7,Location!$A$1:$D$1,0),0)</f>
        <v>Rainy</v>
      </c>
      <c r="L491" s="20" t="str">
        <f>VLOOKUP($C491,vehicle,MATCH(L490,Vehicle!A484:E484,0),0)</f>
        <v>Pedestrian</v>
      </c>
      <c r="M491" s="20" t="str">
        <f>VLOOKUP($C491,vehicle,MATCH(M$7,Vehicle!$A$1:$E$1,0),0)</f>
        <v>Brake Failure</v>
      </c>
      <c r="N491" s="20" t="str">
        <f>VLOOKUP($C491,vehicle,MATCH(N$7,Vehicle!$A$1:$E$1,0),0)</f>
        <v>High</v>
      </c>
      <c r="O491" s="21">
        <f>VLOOKUP($C491,vehicle,MATCH(O$7,Vehicle!$A$1:$E$1,0),0)</f>
        <v>3</v>
      </c>
      <c r="P491" s="21">
        <f>VLOOKUP($C491,driver,MATCH(P$7,Driver!$A$1:$E$1,0),0)</f>
        <v>59</v>
      </c>
      <c r="Q491" s="21" t="str">
        <f>VLOOKUP($C491,driver,MATCH(Q$7,Driver!$A$1:$E$1,0),0)</f>
        <v>Suspended</v>
      </c>
      <c r="R491" s="21">
        <f>VLOOKUP($C491,driver,MATCH(R$7,Driver!$A$1:$E$1,0),0)</f>
        <v>0</v>
      </c>
      <c r="S491" s="21" t="str">
        <f>VLOOKUP($C491,driver,MATCH(S$7,Driver!$A$1:$E$1,0),0)</f>
        <v>Severe</v>
      </c>
      <c r="T491" s="21">
        <f>VLOOKUP($C491,Effects,MATCH(T$7, Effects!$A$1:$E$1, 0),0)</f>
        <v>59</v>
      </c>
      <c r="U491" s="22" t="str">
        <f>VLOOKUP($C491,Effects,MATCH(U$7, Effects!$A$1:$E$1, 0),0)</f>
        <v>Yes</v>
      </c>
      <c r="V491" s="22" t="str">
        <f>VLOOKUP($C491,Effects,MATCH(V$7, Effects!$A$1:$E$1, 0),0)</f>
        <v>Yes</v>
      </c>
      <c r="W491" s="22" t="str">
        <f>VLOOKUP($C491,Effects,MATCH(W$7, Effects!$A$1:$E$1, 0),0)</f>
        <v>Arrest Made</v>
      </c>
    </row>
    <row r="492" spans="2:23" s="7" customFormat="1" ht="21" x14ac:dyDescent="0.4">
      <c r="B492" s="19">
        <v>485</v>
      </c>
      <c r="C492" s="19" t="s">
        <v>531</v>
      </c>
      <c r="D492" s="20">
        <f>VLOOKUP($C492, Date, MATCH(Source!D$7, Date!$A$1:$F$1, 0), FALSE)</f>
        <v>44396</v>
      </c>
      <c r="E492" s="40">
        <v>44396</v>
      </c>
      <c r="F492" s="22">
        <f>VLOOKUP($C492, Date, MATCH(Source!F$7, Date!$A$1:$F$1, 0), FALSE)</f>
        <v>20.9236111111111</v>
      </c>
      <c r="G492" s="19">
        <f>VLOOKUP(Table3[[#This Row],[Accident ID]],Date!$A$2:$I$2001,MATCH(Table3[[#Headers],[Hour]],Date!$A$1:$I$1,0),0)</f>
        <v>22</v>
      </c>
      <c r="H492" s="44" t="str">
        <f>IF(AND(Table3[[#This Row],[Hour]]&gt;=7, Table3[[#This Row],[Hour]]&lt;=10), "Peak", IF(AND(Table3[[#This Row],[Hour]]&gt;=16, Table3[[#This Row],[Hour]]&lt;=19), "Peak", "Off-Peak"))</f>
        <v>Off-Peak</v>
      </c>
      <c r="I492" s="19" t="str">
        <f>VLOOKUP($C492,location,MATCH(Source!I$7,Location!$A$1:$D$1,0),0)</f>
        <v>Mumbai</v>
      </c>
      <c r="J492" s="19" t="str">
        <f>VLOOKUP($C492,location,MATCH(Source!J$7,Location!$A$1:$D$1,0),0)</f>
        <v>City Road</v>
      </c>
      <c r="K492" s="19" t="str">
        <f>VLOOKUP($C492,location,MATCH(Source!K$7,Location!$A$1:$D$1,0),0)</f>
        <v>Foggy</v>
      </c>
      <c r="L492" s="20" t="str">
        <f>VLOOKUP($C492,vehicle,MATCH(L491,Vehicle!A485:E485,0),0)</f>
        <v>Bicycle</v>
      </c>
      <c r="M492" s="20" t="str">
        <f>VLOOKUP($C492,vehicle,MATCH(M$7,Vehicle!$A$1:$E$1,0),0)</f>
        <v>Pedestrian Crossing</v>
      </c>
      <c r="N492" s="20" t="str">
        <f>VLOOKUP($C492,vehicle,MATCH(N$7,Vehicle!$A$1:$E$1,0),0)</f>
        <v>High</v>
      </c>
      <c r="O492" s="21">
        <f>VLOOKUP($C492,vehicle,MATCH(O$7,Vehicle!$A$1:$E$1,0),0)</f>
        <v>1</v>
      </c>
      <c r="P492" s="21">
        <f>VLOOKUP($C492,driver,MATCH(P$7,Driver!$A$1:$E$1,0),0)</f>
        <v>54</v>
      </c>
      <c r="Q492" s="21" t="str">
        <f>VLOOKUP($C492,driver,MATCH(Q$7,Driver!$A$1:$E$1,0),0)</f>
        <v>Suspended</v>
      </c>
      <c r="R492" s="21">
        <f>VLOOKUP($C492,driver,MATCH(R$7,Driver!$A$1:$E$1,0),0)</f>
        <v>7</v>
      </c>
      <c r="S492" s="21" t="str">
        <f>VLOOKUP($C492,driver,MATCH(S$7,Driver!$A$1:$E$1,0),0)</f>
        <v>Severe</v>
      </c>
      <c r="T492" s="21">
        <f>VLOOKUP($C492,Effects,MATCH(T$7, Effects!$A$1:$E$1, 0),0)</f>
        <v>54</v>
      </c>
      <c r="U492" s="22" t="str">
        <f>VLOOKUP($C492,Effects,MATCH(U$7, Effects!$A$1:$E$1, 0),0)</f>
        <v>No</v>
      </c>
      <c r="V492" s="22" t="str">
        <f>VLOOKUP($C492,Effects,MATCH(V$7, Effects!$A$1:$E$1, 0),0)</f>
        <v>No</v>
      </c>
      <c r="W492" s="22" t="str">
        <f>VLOOKUP($C492,Effects,MATCH(W$7, Effects!$A$1:$E$1, 0),0)</f>
        <v>None</v>
      </c>
    </row>
    <row r="493" spans="2:23" s="7" customFormat="1" ht="21" x14ac:dyDescent="0.4">
      <c r="B493" s="19">
        <v>486</v>
      </c>
      <c r="C493" s="19" t="s">
        <v>532</v>
      </c>
      <c r="D493" s="20">
        <f>VLOOKUP($C493, Date, MATCH(Source!D$7, Date!$A$1:$F$1, 0), FALSE)</f>
        <v>44515</v>
      </c>
      <c r="E493" s="40">
        <v>44515</v>
      </c>
      <c r="F493" s="22">
        <f>VLOOKUP($C493, Date, MATCH(Source!F$7, Date!$A$1:$F$1, 0), FALSE)</f>
        <v>20.9652777777778</v>
      </c>
      <c r="G493" s="19">
        <f>VLOOKUP(Table3[[#This Row],[Accident ID]],Date!$A$2:$I$2001,MATCH(Table3[[#Headers],[Hour]],Date!$A$1:$I$1,0),0)</f>
        <v>23</v>
      </c>
      <c r="H493" s="44" t="str">
        <f>IF(AND(Table3[[#This Row],[Hour]]&gt;=7, Table3[[#This Row],[Hour]]&lt;=10), "Peak", IF(AND(Table3[[#This Row],[Hour]]&gt;=16, Table3[[#This Row],[Hour]]&lt;=19), "Peak", "Off-Peak"))</f>
        <v>Off-Peak</v>
      </c>
      <c r="I493" s="19" t="str">
        <f>VLOOKUP($C493,location,MATCH(Source!I$7,Location!$A$1:$D$1,0),0)</f>
        <v>Pune</v>
      </c>
      <c r="J493" s="19" t="str">
        <f>VLOOKUP($C493,location,MATCH(Source!J$7,Location!$A$1:$D$1,0),0)</f>
        <v>Highway</v>
      </c>
      <c r="K493" s="19" t="str">
        <f>VLOOKUP($C493,location,MATCH(Source!K$7,Location!$A$1:$D$1,0),0)</f>
        <v>Rainy</v>
      </c>
      <c r="L493" s="20" t="str">
        <f>VLOOKUP($C493,vehicle,MATCH(L492,Vehicle!A486:E486,0),0)</f>
        <v>Auto</v>
      </c>
      <c r="M493" s="20" t="str">
        <f>VLOOKUP($C493,vehicle,MATCH(M$7,Vehicle!$A$1:$E$1,0),0)</f>
        <v>Over Speeding</v>
      </c>
      <c r="N493" s="20" t="str">
        <f>VLOOKUP($C493,vehicle,MATCH(N$7,Vehicle!$A$1:$E$1,0),0)</f>
        <v>Severe</v>
      </c>
      <c r="O493" s="21">
        <f>VLOOKUP($C493,vehicle,MATCH(O$7,Vehicle!$A$1:$E$1,0),0)</f>
        <v>4</v>
      </c>
      <c r="P493" s="21">
        <f>VLOOKUP($C493,driver,MATCH(P$7,Driver!$A$1:$E$1,0),0)</f>
        <v>67</v>
      </c>
      <c r="Q493" s="21" t="str">
        <f>VLOOKUP($C493,driver,MATCH(Q$7,Driver!$A$1:$E$1,0),0)</f>
        <v>Valid</v>
      </c>
      <c r="R493" s="21">
        <f>VLOOKUP($C493,driver,MATCH(R$7,Driver!$A$1:$E$1,0),0)</f>
        <v>0</v>
      </c>
      <c r="S493" s="21" t="str">
        <f>VLOOKUP($C493,driver,MATCH(S$7,Driver!$A$1:$E$1,0),0)</f>
        <v>Severe</v>
      </c>
      <c r="T493" s="21">
        <f>VLOOKUP($C493,Effects,MATCH(T$7, Effects!$A$1:$E$1, 0),0)</f>
        <v>7</v>
      </c>
      <c r="U493" s="22" t="str">
        <f>VLOOKUP($C493,Effects,MATCH(U$7, Effects!$A$1:$E$1, 0),0)</f>
        <v>No</v>
      </c>
      <c r="V493" s="22" t="str">
        <f>VLOOKUP($C493,Effects,MATCH(V$7, Effects!$A$1:$E$1, 0),0)</f>
        <v>Yes</v>
      </c>
      <c r="W493" s="22" t="str">
        <f>VLOOKUP($C493,Effects,MATCH(W$7, Effects!$A$1:$E$1, 0),0)</f>
        <v>Arrest Made</v>
      </c>
    </row>
    <row r="494" spans="2:23" s="7" customFormat="1" ht="21" x14ac:dyDescent="0.4">
      <c r="B494" s="19">
        <v>487</v>
      </c>
      <c r="C494" s="19" t="s">
        <v>533</v>
      </c>
      <c r="D494" s="20">
        <f>VLOOKUP($C494, Date, MATCH(Source!D$7, Date!$A$1:$F$1, 0), FALSE)</f>
        <v>44139</v>
      </c>
      <c r="E494" s="40">
        <v>44139</v>
      </c>
      <c r="F494" s="22">
        <f>VLOOKUP($C494, Date, MATCH(Source!F$7, Date!$A$1:$F$1, 0), FALSE)</f>
        <v>21.0069444444444</v>
      </c>
      <c r="G494" s="19">
        <f>VLOOKUP(Table3[[#This Row],[Accident ID]],Date!$A$2:$I$2001,MATCH(Table3[[#Headers],[Hour]],Date!$A$1:$I$1,0),0)</f>
        <v>0</v>
      </c>
      <c r="H494" s="44" t="str">
        <f>IF(AND(Table3[[#This Row],[Hour]]&gt;=7, Table3[[#This Row],[Hour]]&lt;=10), "Peak", IF(AND(Table3[[#This Row],[Hour]]&gt;=16, Table3[[#This Row],[Hour]]&lt;=19), "Peak", "Off-Peak"))</f>
        <v>Off-Peak</v>
      </c>
      <c r="I494" s="19" t="str">
        <f>VLOOKUP($C494,location,MATCH(Source!I$7,Location!$A$1:$D$1,0),0)</f>
        <v>Bangalore</v>
      </c>
      <c r="J494" s="19" t="str">
        <f>VLOOKUP($C494,location,MATCH(Source!J$7,Location!$A$1:$D$1,0),0)</f>
        <v>Highway</v>
      </c>
      <c r="K494" s="19" t="str">
        <f>VLOOKUP($C494,location,MATCH(Source!K$7,Location!$A$1:$D$1,0),0)</f>
        <v>Windy</v>
      </c>
      <c r="L494" s="20" t="str">
        <f>VLOOKUP($C494,vehicle,MATCH(L493,Vehicle!A487:E487,0),0)</f>
        <v>Truck</v>
      </c>
      <c r="M494" s="20" t="str">
        <f>VLOOKUP($C494,vehicle,MATCH(M$7,Vehicle!$A$1:$E$1,0),0)</f>
        <v>Reckless Driving</v>
      </c>
      <c r="N494" s="20" t="str">
        <f>VLOOKUP($C494,vehicle,MATCH(N$7,Vehicle!$A$1:$E$1,0),0)</f>
        <v>Low</v>
      </c>
      <c r="O494" s="21">
        <f>VLOOKUP($C494,vehicle,MATCH(O$7,Vehicle!$A$1:$E$1,0),0)</f>
        <v>5</v>
      </c>
      <c r="P494" s="21">
        <f>VLOOKUP($C494,driver,MATCH(P$7,Driver!$A$1:$E$1,0),0)</f>
        <v>72</v>
      </c>
      <c r="Q494" s="21" t="str">
        <f>VLOOKUP($C494,driver,MATCH(Q$7,Driver!$A$1:$E$1,0),0)</f>
        <v>Valid</v>
      </c>
      <c r="R494" s="21">
        <f>VLOOKUP($C494,driver,MATCH(R$7,Driver!$A$1:$E$1,0),0)</f>
        <v>1</v>
      </c>
      <c r="S494" s="21" t="str">
        <f>VLOOKUP($C494,driver,MATCH(S$7,Driver!$A$1:$E$1,0),0)</f>
        <v>Fatal</v>
      </c>
      <c r="T494" s="21">
        <f>VLOOKUP($C494,Effects,MATCH(T$7, Effects!$A$1:$E$1, 0),0)</f>
        <v>41</v>
      </c>
      <c r="U494" s="22" t="str">
        <f>VLOOKUP($C494,Effects,MATCH(U$7, Effects!$A$1:$E$1, 0),0)</f>
        <v>Yes</v>
      </c>
      <c r="V494" s="22" t="str">
        <f>VLOOKUP($C494,Effects,MATCH(V$7, Effects!$A$1:$E$1, 0),0)</f>
        <v>Yes</v>
      </c>
      <c r="W494" s="22" t="str">
        <f>VLOOKUP($C494,Effects,MATCH(W$7, Effects!$A$1:$E$1, 0),0)</f>
        <v>Arrest Made</v>
      </c>
    </row>
    <row r="495" spans="2:23" s="7" customFormat="1" ht="21" x14ac:dyDescent="0.4">
      <c r="B495" s="19">
        <v>488</v>
      </c>
      <c r="C495" s="19" t="s">
        <v>534</v>
      </c>
      <c r="D495" s="20">
        <f>VLOOKUP($C495, Date, MATCH(Source!D$7, Date!$A$1:$F$1, 0), FALSE)</f>
        <v>44681</v>
      </c>
      <c r="E495" s="40">
        <v>44681</v>
      </c>
      <c r="F495" s="22">
        <f>VLOOKUP($C495, Date, MATCH(Source!F$7, Date!$A$1:$F$1, 0), FALSE)</f>
        <v>21.0486111111111</v>
      </c>
      <c r="G495" s="19">
        <f>VLOOKUP(Table3[[#This Row],[Accident ID]],Date!$A$2:$I$2001,MATCH(Table3[[#Headers],[Hour]],Date!$A$1:$I$1,0),0)</f>
        <v>1</v>
      </c>
      <c r="H495" s="44" t="str">
        <f>IF(AND(Table3[[#This Row],[Hour]]&gt;=7, Table3[[#This Row],[Hour]]&lt;=10), "Peak", IF(AND(Table3[[#This Row],[Hour]]&gt;=16, Table3[[#This Row],[Hour]]&lt;=19), "Peak", "Off-Peak"))</f>
        <v>Off-Peak</v>
      </c>
      <c r="I495" s="19" t="str">
        <f>VLOOKUP($C495,location,MATCH(Source!I$7,Location!$A$1:$D$1,0),0)</f>
        <v>Delhi</v>
      </c>
      <c r="J495" s="19" t="str">
        <f>VLOOKUP($C495,location,MATCH(Source!J$7,Location!$A$1:$D$1,0),0)</f>
        <v>Highway</v>
      </c>
      <c r="K495" s="19" t="str">
        <f>VLOOKUP($C495,location,MATCH(Source!K$7,Location!$A$1:$D$1,0),0)</f>
        <v>Foggy</v>
      </c>
      <c r="L495" s="20" t="str">
        <f>VLOOKUP($C495,vehicle,MATCH(L494,Vehicle!A488:E488,0),0)</f>
        <v>Pedestrian</v>
      </c>
      <c r="M495" s="20" t="str">
        <f>VLOOKUP($C495,vehicle,MATCH(M$7,Vehicle!$A$1:$E$1,0),0)</f>
        <v>Reckless Driving</v>
      </c>
      <c r="N495" s="20" t="str">
        <f>VLOOKUP($C495,vehicle,MATCH(N$7,Vehicle!$A$1:$E$1,0),0)</f>
        <v>Low</v>
      </c>
      <c r="O495" s="21">
        <f>VLOOKUP($C495,vehicle,MATCH(O$7,Vehicle!$A$1:$E$1,0),0)</f>
        <v>5</v>
      </c>
      <c r="P495" s="21">
        <f>VLOOKUP($C495,driver,MATCH(P$7,Driver!$A$1:$E$1,0),0)</f>
        <v>19</v>
      </c>
      <c r="Q495" s="21" t="str">
        <f>VLOOKUP($C495,driver,MATCH(Q$7,Driver!$A$1:$E$1,0),0)</f>
        <v>Expired</v>
      </c>
      <c r="R495" s="21">
        <f>VLOOKUP($C495,driver,MATCH(R$7,Driver!$A$1:$E$1,0),0)</f>
        <v>0</v>
      </c>
      <c r="S495" s="21" t="str">
        <f>VLOOKUP($C495,driver,MATCH(S$7,Driver!$A$1:$E$1,0),0)</f>
        <v>Minor</v>
      </c>
      <c r="T495" s="21">
        <f>VLOOKUP($C495,Effects,MATCH(T$7, Effects!$A$1:$E$1, 0),0)</f>
        <v>24</v>
      </c>
      <c r="U495" s="22" t="str">
        <f>VLOOKUP($C495,Effects,MATCH(U$7, Effects!$A$1:$E$1, 0),0)</f>
        <v>Yes</v>
      </c>
      <c r="V495" s="22" t="str">
        <f>VLOOKUP($C495,Effects,MATCH(V$7, Effects!$A$1:$E$1, 0),0)</f>
        <v>Yes</v>
      </c>
      <c r="W495" s="22" t="str">
        <f>VLOOKUP($C495,Effects,MATCH(W$7, Effects!$A$1:$E$1, 0),0)</f>
        <v>License Suspended</v>
      </c>
    </row>
    <row r="496" spans="2:23" s="7" customFormat="1" ht="21" x14ac:dyDescent="0.4">
      <c r="B496" s="19">
        <v>489</v>
      </c>
      <c r="C496" s="19" t="s">
        <v>535</v>
      </c>
      <c r="D496" s="20">
        <f>VLOOKUP($C496, Date, MATCH(Source!D$7, Date!$A$1:$F$1, 0), FALSE)</f>
        <v>44799</v>
      </c>
      <c r="E496" s="40">
        <v>44799</v>
      </c>
      <c r="F496" s="22">
        <f>VLOOKUP($C496, Date, MATCH(Source!F$7, Date!$A$1:$F$1, 0), FALSE)</f>
        <v>21.0902777777778</v>
      </c>
      <c r="G496" s="19">
        <f>VLOOKUP(Table3[[#This Row],[Accident ID]],Date!$A$2:$I$2001,MATCH(Table3[[#Headers],[Hour]],Date!$A$1:$I$1,0),0)</f>
        <v>2</v>
      </c>
      <c r="H496" s="44" t="str">
        <f>IF(AND(Table3[[#This Row],[Hour]]&gt;=7, Table3[[#This Row],[Hour]]&lt;=10), "Peak", IF(AND(Table3[[#This Row],[Hour]]&gt;=16, Table3[[#This Row],[Hour]]&lt;=19), "Peak", "Off-Peak"))</f>
        <v>Off-Peak</v>
      </c>
      <c r="I496" s="19" t="str">
        <f>VLOOKUP($C496,location,MATCH(Source!I$7,Location!$A$1:$D$1,0),0)</f>
        <v>Mumbai</v>
      </c>
      <c r="J496" s="19" t="str">
        <f>VLOOKUP($C496,location,MATCH(Source!J$7,Location!$A$1:$D$1,0),0)</f>
        <v>Highway</v>
      </c>
      <c r="K496" s="19" t="str">
        <f>VLOOKUP($C496,location,MATCH(Source!K$7,Location!$A$1:$D$1,0),0)</f>
        <v>Windy</v>
      </c>
      <c r="L496" s="20" t="str">
        <f>VLOOKUP($C496,vehicle,MATCH(L495,Vehicle!A489:E489,0),0)</f>
        <v>Bicycle</v>
      </c>
      <c r="M496" s="20" t="str">
        <f>VLOOKUP($C496,vehicle,MATCH(M$7,Vehicle!$A$1:$E$1,0),0)</f>
        <v>Weather Conditions</v>
      </c>
      <c r="N496" s="20" t="str">
        <f>VLOOKUP($C496,vehicle,MATCH(N$7,Vehicle!$A$1:$E$1,0),0)</f>
        <v>Low</v>
      </c>
      <c r="O496" s="21">
        <f>VLOOKUP($C496,vehicle,MATCH(O$7,Vehicle!$A$1:$E$1,0),0)</f>
        <v>2</v>
      </c>
      <c r="P496" s="21">
        <f>VLOOKUP($C496,driver,MATCH(P$7,Driver!$A$1:$E$1,0),0)</f>
        <v>21</v>
      </c>
      <c r="Q496" s="21" t="str">
        <f>VLOOKUP($C496,driver,MATCH(Q$7,Driver!$A$1:$E$1,0),0)</f>
        <v>Valid</v>
      </c>
      <c r="R496" s="21">
        <f>VLOOKUP($C496,driver,MATCH(R$7,Driver!$A$1:$E$1,0),0)</f>
        <v>1</v>
      </c>
      <c r="S496" s="21" t="str">
        <f>VLOOKUP($C496,driver,MATCH(S$7,Driver!$A$1:$E$1,0),0)</f>
        <v>Minor</v>
      </c>
      <c r="T496" s="21">
        <f>VLOOKUP($C496,Effects,MATCH(T$7, Effects!$A$1:$E$1, 0),0)</f>
        <v>45</v>
      </c>
      <c r="U496" s="22" t="str">
        <f>VLOOKUP($C496,Effects,MATCH(U$7, Effects!$A$1:$E$1, 0),0)</f>
        <v>Yes</v>
      </c>
      <c r="V496" s="22" t="str">
        <f>VLOOKUP($C496,Effects,MATCH(V$7, Effects!$A$1:$E$1, 0),0)</f>
        <v>Yes</v>
      </c>
      <c r="W496" s="22" t="str">
        <f>VLOOKUP($C496,Effects,MATCH(W$7, Effects!$A$1:$E$1, 0),0)</f>
        <v>License Suspended</v>
      </c>
    </row>
    <row r="497" spans="2:23" s="7" customFormat="1" ht="21" x14ac:dyDescent="0.4">
      <c r="B497" s="19">
        <v>490</v>
      </c>
      <c r="C497" s="19" t="s">
        <v>536</v>
      </c>
      <c r="D497" s="20">
        <f>VLOOKUP($C497, Date, MATCH(Source!D$7, Date!$A$1:$F$1, 0), FALSE)</f>
        <v>44905</v>
      </c>
      <c r="E497" s="40">
        <v>44905</v>
      </c>
      <c r="F497" s="22">
        <f>VLOOKUP($C497, Date, MATCH(Source!F$7, Date!$A$1:$F$1, 0), FALSE)</f>
        <v>21.1319444444444</v>
      </c>
      <c r="G497" s="19">
        <f>VLOOKUP(Table3[[#This Row],[Accident ID]],Date!$A$2:$I$2001,MATCH(Table3[[#Headers],[Hour]],Date!$A$1:$I$1,0),0)</f>
        <v>3</v>
      </c>
      <c r="H497" s="44" t="str">
        <f>IF(AND(Table3[[#This Row],[Hour]]&gt;=7, Table3[[#This Row],[Hour]]&lt;=10), "Peak", IF(AND(Table3[[#This Row],[Hour]]&gt;=16, Table3[[#This Row],[Hour]]&lt;=19), "Peak", "Off-Peak"))</f>
        <v>Off-Peak</v>
      </c>
      <c r="I497" s="19" t="str">
        <f>VLOOKUP($C497,location,MATCH(Source!I$7,Location!$A$1:$D$1,0),0)</f>
        <v>Delhi</v>
      </c>
      <c r="J497" s="19" t="str">
        <f>VLOOKUP($C497,location,MATCH(Source!J$7,Location!$A$1:$D$1,0),0)</f>
        <v>Rural Road</v>
      </c>
      <c r="K497" s="19" t="str">
        <f>VLOOKUP($C497,location,MATCH(Source!K$7,Location!$A$1:$D$1,0),0)</f>
        <v>Rainy</v>
      </c>
      <c r="L497" s="20" t="str">
        <f>VLOOKUP($C497,vehicle,MATCH(L496,Vehicle!A490:E490,0),0)</f>
        <v>Truck</v>
      </c>
      <c r="M497" s="20" t="str">
        <f>VLOOKUP($C497,vehicle,MATCH(M$7,Vehicle!$A$1:$E$1,0),0)</f>
        <v>Signal Violation</v>
      </c>
      <c r="N497" s="20" t="str">
        <f>VLOOKUP($C497,vehicle,MATCH(N$7,Vehicle!$A$1:$E$1,0),0)</f>
        <v>Severe</v>
      </c>
      <c r="O497" s="21">
        <f>VLOOKUP($C497,vehicle,MATCH(O$7,Vehicle!$A$1:$E$1,0),0)</f>
        <v>2</v>
      </c>
      <c r="P497" s="21">
        <f>VLOOKUP($C497,driver,MATCH(P$7,Driver!$A$1:$E$1,0),0)</f>
        <v>37</v>
      </c>
      <c r="Q497" s="21" t="str">
        <f>VLOOKUP($C497,driver,MATCH(Q$7,Driver!$A$1:$E$1,0),0)</f>
        <v>Expired</v>
      </c>
      <c r="R497" s="21">
        <f>VLOOKUP($C497,driver,MATCH(R$7,Driver!$A$1:$E$1,0),0)</f>
        <v>10</v>
      </c>
      <c r="S497" s="21" t="str">
        <f>VLOOKUP($C497,driver,MATCH(S$7,Driver!$A$1:$E$1,0),0)</f>
        <v>Moderate</v>
      </c>
      <c r="T497" s="21">
        <f>VLOOKUP($C497,Effects,MATCH(T$7, Effects!$A$1:$E$1, 0),0)</f>
        <v>36</v>
      </c>
      <c r="U497" s="22" t="str">
        <f>VLOOKUP($C497,Effects,MATCH(U$7, Effects!$A$1:$E$1, 0),0)</f>
        <v>Yes</v>
      </c>
      <c r="V497" s="22" t="str">
        <f>VLOOKUP($C497,Effects,MATCH(V$7, Effects!$A$1:$E$1, 0),0)</f>
        <v>No</v>
      </c>
      <c r="W497" s="22" t="str">
        <f>VLOOKUP($C497,Effects,MATCH(W$7, Effects!$A$1:$E$1, 0),0)</f>
        <v>Arrest Made</v>
      </c>
    </row>
    <row r="498" spans="2:23" s="7" customFormat="1" ht="21" x14ac:dyDescent="0.4">
      <c r="B498" s="19">
        <v>491</v>
      </c>
      <c r="C498" s="19" t="s">
        <v>537</v>
      </c>
      <c r="D498" s="20">
        <f>VLOOKUP($C498, Date, MATCH(Source!D$7, Date!$A$1:$F$1, 0), FALSE)</f>
        <v>45393</v>
      </c>
      <c r="E498" s="40">
        <v>45393</v>
      </c>
      <c r="F498" s="22">
        <f>VLOOKUP($C498, Date, MATCH(Source!F$7, Date!$A$1:$F$1, 0), FALSE)</f>
        <v>21.1736111111111</v>
      </c>
      <c r="G498" s="19">
        <f>VLOOKUP(Table3[[#This Row],[Accident ID]],Date!$A$2:$I$2001,MATCH(Table3[[#Headers],[Hour]],Date!$A$1:$I$1,0),0)</f>
        <v>4</v>
      </c>
      <c r="H498" s="44" t="str">
        <f>IF(AND(Table3[[#This Row],[Hour]]&gt;=7, Table3[[#This Row],[Hour]]&lt;=10), "Peak", IF(AND(Table3[[#This Row],[Hour]]&gt;=16, Table3[[#This Row],[Hour]]&lt;=19), "Peak", "Off-Peak"))</f>
        <v>Off-Peak</v>
      </c>
      <c r="I498" s="19" t="str">
        <f>VLOOKUP($C498,location,MATCH(Source!I$7,Location!$A$1:$D$1,0),0)</f>
        <v>Kolkata</v>
      </c>
      <c r="J498" s="19" t="str">
        <f>VLOOKUP($C498,location,MATCH(Source!J$7,Location!$A$1:$D$1,0),0)</f>
        <v>Expressway</v>
      </c>
      <c r="K498" s="19" t="str">
        <f>VLOOKUP($C498,location,MATCH(Source!K$7,Location!$A$1:$D$1,0),0)</f>
        <v>Snowy</v>
      </c>
      <c r="L498" s="20" t="str">
        <f>VLOOKUP($C498,vehicle,MATCH(L497,Vehicle!A491:E491,0),0)</f>
        <v>Car</v>
      </c>
      <c r="M498" s="20" t="str">
        <f>VLOOKUP($C498,vehicle,MATCH(M$7,Vehicle!$A$1:$E$1,0),0)</f>
        <v>Pedestrian Crossing</v>
      </c>
      <c r="N498" s="20" t="str">
        <f>VLOOKUP($C498,vehicle,MATCH(N$7,Vehicle!$A$1:$E$1,0),0)</f>
        <v>Low</v>
      </c>
      <c r="O498" s="21">
        <f>VLOOKUP($C498,vehicle,MATCH(O$7,Vehicle!$A$1:$E$1,0),0)</f>
        <v>2</v>
      </c>
      <c r="P498" s="21">
        <f>VLOOKUP($C498,driver,MATCH(P$7,Driver!$A$1:$E$1,0),0)</f>
        <v>20</v>
      </c>
      <c r="Q498" s="21" t="str">
        <f>VLOOKUP($C498,driver,MATCH(Q$7,Driver!$A$1:$E$1,0),0)</f>
        <v>Suspended</v>
      </c>
      <c r="R498" s="21">
        <f>VLOOKUP($C498,driver,MATCH(R$7,Driver!$A$1:$E$1,0),0)</f>
        <v>1</v>
      </c>
      <c r="S498" s="21" t="str">
        <f>VLOOKUP($C498,driver,MATCH(S$7,Driver!$A$1:$E$1,0),0)</f>
        <v>Fatal</v>
      </c>
      <c r="T498" s="21">
        <f>VLOOKUP($C498,Effects,MATCH(T$7, Effects!$A$1:$E$1, 0),0)</f>
        <v>42</v>
      </c>
      <c r="U498" s="22" t="str">
        <f>VLOOKUP($C498,Effects,MATCH(U$7, Effects!$A$1:$E$1, 0),0)</f>
        <v>No</v>
      </c>
      <c r="V498" s="22" t="str">
        <f>VLOOKUP($C498,Effects,MATCH(V$7, Effects!$A$1:$E$1, 0),0)</f>
        <v>No</v>
      </c>
      <c r="W498" s="22" t="str">
        <f>VLOOKUP($C498,Effects,MATCH(W$7, Effects!$A$1:$E$1, 0),0)</f>
        <v>Arrest Made</v>
      </c>
    </row>
    <row r="499" spans="2:23" s="7" customFormat="1" ht="21" x14ac:dyDescent="0.4">
      <c r="B499" s="19">
        <v>492</v>
      </c>
      <c r="C499" s="19" t="s">
        <v>538</v>
      </c>
      <c r="D499" s="20">
        <f>VLOOKUP($C499, Date, MATCH(Source!D$7, Date!$A$1:$F$1, 0), FALSE)</f>
        <v>44357</v>
      </c>
      <c r="E499" s="40">
        <v>44357</v>
      </c>
      <c r="F499" s="22">
        <f>VLOOKUP($C499, Date, MATCH(Source!F$7, Date!$A$1:$F$1, 0), FALSE)</f>
        <v>21.2152777777778</v>
      </c>
      <c r="G499" s="19">
        <f>VLOOKUP(Table3[[#This Row],[Accident ID]],Date!$A$2:$I$2001,MATCH(Table3[[#Headers],[Hour]],Date!$A$1:$I$1,0),0)</f>
        <v>5</v>
      </c>
      <c r="H499" s="44" t="str">
        <f>IF(AND(Table3[[#This Row],[Hour]]&gt;=7, Table3[[#This Row],[Hour]]&lt;=10), "Peak", IF(AND(Table3[[#This Row],[Hour]]&gt;=16, Table3[[#This Row],[Hour]]&lt;=19), "Peak", "Off-Peak"))</f>
        <v>Off-Peak</v>
      </c>
      <c r="I499" s="19" t="str">
        <f>VLOOKUP($C499,location,MATCH(Source!I$7,Location!$A$1:$D$1,0),0)</f>
        <v>Mumbai</v>
      </c>
      <c r="J499" s="19" t="str">
        <f>VLOOKUP($C499,location,MATCH(Source!J$7,Location!$A$1:$D$1,0),0)</f>
        <v>Residential Area</v>
      </c>
      <c r="K499" s="19" t="str">
        <f>VLOOKUP($C499,location,MATCH(Source!K$7,Location!$A$1:$D$1,0),0)</f>
        <v>Windy</v>
      </c>
      <c r="L499" s="20" t="str">
        <f>VLOOKUP($C499,vehicle,MATCH(L498,Vehicle!A492:E492,0),0)</f>
        <v>Bus</v>
      </c>
      <c r="M499" s="20" t="str">
        <f>VLOOKUP($C499,vehicle,MATCH(M$7,Vehicle!$A$1:$E$1,0),0)</f>
        <v>Signal Violation</v>
      </c>
      <c r="N499" s="20" t="str">
        <f>VLOOKUP($C499,vehicle,MATCH(N$7,Vehicle!$A$1:$E$1,0),0)</f>
        <v>Severe</v>
      </c>
      <c r="O499" s="21">
        <f>VLOOKUP($C499,vehicle,MATCH(O$7,Vehicle!$A$1:$E$1,0),0)</f>
        <v>3</v>
      </c>
      <c r="P499" s="21">
        <f>VLOOKUP($C499,driver,MATCH(P$7,Driver!$A$1:$E$1,0),0)</f>
        <v>63</v>
      </c>
      <c r="Q499" s="21" t="str">
        <f>VLOOKUP($C499,driver,MATCH(Q$7,Driver!$A$1:$E$1,0),0)</f>
        <v>Valid</v>
      </c>
      <c r="R499" s="21">
        <f>VLOOKUP($C499,driver,MATCH(R$7,Driver!$A$1:$E$1,0),0)</f>
        <v>10</v>
      </c>
      <c r="S499" s="21" t="str">
        <f>VLOOKUP($C499,driver,MATCH(S$7,Driver!$A$1:$E$1,0),0)</f>
        <v>Moderate</v>
      </c>
      <c r="T499" s="21">
        <f>VLOOKUP($C499,Effects,MATCH(T$7, Effects!$A$1:$E$1, 0),0)</f>
        <v>9</v>
      </c>
      <c r="U499" s="22" t="str">
        <f>VLOOKUP($C499,Effects,MATCH(U$7, Effects!$A$1:$E$1, 0),0)</f>
        <v>Yes</v>
      </c>
      <c r="V499" s="22" t="str">
        <f>VLOOKUP($C499,Effects,MATCH(V$7, Effects!$A$1:$E$1, 0),0)</f>
        <v>No</v>
      </c>
      <c r="W499" s="22" t="str">
        <f>VLOOKUP($C499,Effects,MATCH(W$7, Effects!$A$1:$E$1, 0),0)</f>
        <v>Arrest Made</v>
      </c>
    </row>
    <row r="500" spans="2:23" s="7" customFormat="1" ht="21" x14ac:dyDescent="0.4">
      <c r="B500" s="19">
        <v>493</v>
      </c>
      <c r="C500" s="19" t="s">
        <v>539</v>
      </c>
      <c r="D500" s="20">
        <f>VLOOKUP($C500, Date, MATCH(Source!D$7, Date!$A$1:$F$1, 0), FALSE)</f>
        <v>44621</v>
      </c>
      <c r="E500" s="40">
        <v>44621</v>
      </c>
      <c r="F500" s="22">
        <f>VLOOKUP($C500, Date, MATCH(Source!F$7, Date!$A$1:$F$1, 0), FALSE)</f>
        <v>21.2569444444444</v>
      </c>
      <c r="G500" s="19">
        <f>VLOOKUP(Table3[[#This Row],[Accident ID]],Date!$A$2:$I$2001,MATCH(Table3[[#Headers],[Hour]],Date!$A$1:$I$1,0),0)</f>
        <v>6</v>
      </c>
      <c r="H500" s="44" t="str">
        <f>IF(AND(Table3[[#This Row],[Hour]]&gt;=7, Table3[[#This Row],[Hour]]&lt;=10), "Peak", IF(AND(Table3[[#This Row],[Hour]]&gt;=16, Table3[[#This Row],[Hour]]&lt;=19), "Peak", "Off-Peak"))</f>
        <v>Off-Peak</v>
      </c>
      <c r="I500" s="19" t="str">
        <f>VLOOKUP($C500,location,MATCH(Source!I$7,Location!$A$1:$D$1,0),0)</f>
        <v>Hyderabad</v>
      </c>
      <c r="J500" s="19" t="str">
        <f>VLOOKUP($C500,location,MATCH(Source!J$7,Location!$A$1:$D$1,0),0)</f>
        <v>City Road</v>
      </c>
      <c r="K500" s="19" t="str">
        <f>VLOOKUP($C500,location,MATCH(Source!K$7,Location!$A$1:$D$1,0),0)</f>
        <v>Clear</v>
      </c>
      <c r="L500" s="20" t="str">
        <f>VLOOKUP($C500,vehicle,MATCH(L499,Vehicle!A493:E493,0),0)</f>
        <v>Bus</v>
      </c>
      <c r="M500" s="20" t="str">
        <f>VLOOKUP($C500,vehicle,MATCH(M$7,Vehicle!$A$1:$E$1,0),0)</f>
        <v>Pedestrian Crossing</v>
      </c>
      <c r="N500" s="20" t="str">
        <f>VLOOKUP($C500,vehicle,MATCH(N$7,Vehicle!$A$1:$E$1,0),0)</f>
        <v>High</v>
      </c>
      <c r="O500" s="21">
        <f>VLOOKUP($C500,vehicle,MATCH(O$7,Vehicle!$A$1:$E$1,0),0)</f>
        <v>3</v>
      </c>
      <c r="P500" s="21">
        <f>VLOOKUP($C500,driver,MATCH(P$7,Driver!$A$1:$E$1,0),0)</f>
        <v>73</v>
      </c>
      <c r="Q500" s="21" t="str">
        <f>VLOOKUP($C500,driver,MATCH(Q$7,Driver!$A$1:$E$1,0),0)</f>
        <v>Expired</v>
      </c>
      <c r="R500" s="21">
        <f>VLOOKUP($C500,driver,MATCH(R$7,Driver!$A$1:$E$1,0),0)</f>
        <v>5</v>
      </c>
      <c r="S500" s="21" t="str">
        <f>VLOOKUP($C500,driver,MATCH(S$7,Driver!$A$1:$E$1,0),0)</f>
        <v>Severe</v>
      </c>
      <c r="T500" s="21">
        <f>VLOOKUP($C500,Effects,MATCH(T$7, Effects!$A$1:$E$1, 0),0)</f>
        <v>59</v>
      </c>
      <c r="U500" s="22" t="str">
        <f>VLOOKUP($C500,Effects,MATCH(U$7, Effects!$A$1:$E$1, 0),0)</f>
        <v>No</v>
      </c>
      <c r="V500" s="22" t="str">
        <f>VLOOKUP($C500,Effects,MATCH(V$7, Effects!$A$1:$E$1, 0),0)</f>
        <v>No</v>
      </c>
      <c r="W500" s="22" t="str">
        <f>VLOOKUP($C500,Effects,MATCH(W$7, Effects!$A$1:$E$1, 0),0)</f>
        <v>None</v>
      </c>
    </row>
    <row r="501" spans="2:23" s="7" customFormat="1" ht="21" x14ac:dyDescent="0.4">
      <c r="B501" s="19">
        <v>494</v>
      </c>
      <c r="C501" s="19" t="s">
        <v>540</v>
      </c>
      <c r="D501" s="20">
        <f>VLOOKUP($C501, Date, MATCH(Source!D$7, Date!$A$1:$F$1, 0), FALSE)</f>
        <v>44353</v>
      </c>
      <c r="E501" s="40">
        <v>44353</v>
      </c>
      <c r="F501" s="22">
        <f>VLOOKUP($C501, Date, MATCH(Source!F$7, Date!$A$1:$F$1, 0), FALSE)</f>
        <v>21.2986111111111</v>
      </c>
      <c r="G501" s="19">
        <f>VLOOKUP(Table3[[#This Row],[Accident ID]],Date!$A$2:$I$2001,MATCH(Table3[[#Headers],[Hour]],Date!$A$1:$I$1,0),0)</f>
        <v>7</v>
      </c>
      <c r="H501" s="44" t="str">
        <f>IF(AND(Table3[[#This Row],[Hour]]&gt;=7, Table3[[#This Row],[Hour]]&lt;=10), "Peak", IF(AND(Table3[[#This Row],[Hour]]&gt;=16, Table3[[#This Row],[Hour]]&lt;=19), "Peak", "Off-Peak"))</f>
        <v>Peak</v>
      </c>
      <c r="I501" s="19" t="str">
        <f>VLOOKUP($C501,location,MATCH(Source!I$7,Location!$A$1:$D$1,0),0)</f>
        <v>Mumbai</v>
      </c>
      <c r="J501" s="19" t="str">
        <f>VLOOKUP($C501,location,MATCH(Source!J$7,Location!$A$1:$D$1,0),0)</f>
        <v>City Road</v>
      </c>
      <c r="K501" s="19" t="str">
        <f>VLOOKUP($C501,location,MATCH(Source!K$7,Location!$A$1:$D$1,0),0)</f>
        <v>Windy</v>
      </c>
      <c r="L501" s="20" t="str">
        <f>VLOOKUP($C501,vehicle,MATCH(L500,Vehicle!A494:E494,0),0)</f>
        <v>Car</v>
      </c>
      <c r="M501" s="20" t="str">
        <f>VLOOKUP($C501,vehicle,MATCH(M$7,Vehicle!$A$1:$E$1,0),0)</f>
        <v>Brake Failure</v>
      </c>
      <c r="N501" s="20" t="str">
        <f>VLOOKUP($C501,vehicle,MATCH(N$7,Vehicle!$A$1:$E$1,0),0)</f>
        <v>Low</v>
      </c>
      <c r="O501" s="21">
        <f>VLOOKUP($C501,vehicle,MATCH(O$7,Vehicle!$A$1:$E$1,0),0)</f>
        <v>4</v>
      </c>
      <c r="P501" s="21">
        <f>VLOOKUP($C501,driver,MATCH(P$7,Driver!$A$1:$E$1,0),0)</f>
        <v>37</v>
      </c>
      <c r="Q501" s="21" t="str">
        <f>VLOOKUP($C501,driver,MATCH(Q$7,Driver!$A$1:$E$1,0),0)</f>
        <v>Suspended</v>
      </c>
      <c r="R501" s="21">
        <f>VLOOKUP($C501,driver,MATCH(R$7,Driver!$A$1:$E$1,0),0)</f>
        <v>8</v>
      </c>
      <c r="S501" s="21" t="str">
        <f>VLOOKUP($C501,driver,MATCH(S$7,Driver!$A$1:$E$1,0),0)</f>
        <v>Severe</v>
      </c>
      <c r="T501" s="21">
        <f>VLOOKUP($C501,Effects,MATCH(T$7, Effects!$A$1:$E$1, 0),0)</f>
        <v>29</v>
      </c>
      <c r="U501" s="22" t="str">
        <f>VLOOKUP($C501,Effects,MATCH(U$7, Effects!$A$1:$E$1, 0),0)</f>
        <v>Yes</v>
      </c>
      <c r="V501" s="22" t="str">
        <f>VLOOKUP($C501,Effects,MATCH(V$7, Effects!$A$1:$E$1, 0),0)</f>
        <v>No</v>
      </c>
      <c r="W501" s="22" t="str">
        <f>VLOOKUP($C501,Effects,MATCH(W$7, Effects!$A$1:$E$1, 0),0)</f>
        <v>None</v>
      </c>
    </row>
    <row r="502" spans="2:23" s="7" customFormat="1" ht="21" x14ac:dyDescent="0.4">
      <c r="B502" s="19">
        <v>495</v>
      </c>
      <c r="C502" s="19" t="s">
        <v>541</v>
      </c>
      <c r="D502" s="20">
        <f>VLOOKUP($C502, Date, MATCH(Source!D$7, Date!$A$1:$F$1, 0), FALSE)</f>
        <v>44267</v>
      </c>
      <c r="E502" s="40">
        <v>44267</v>
      </c>
      <c r="F502" s="22">
        <f>VLOOKUP($C502, Date, MATCH(Source!F$7, Date!$A$1:$F$1, 0), FALSE)</f>
        <v>21.3402777777778</v>
      </c>
      <c r="G502" s="19">
        <f>VLOOKUP(Table3[[#This Row],[Accident ID]],Date!$A$2:$I$2001,MATCH(Table3[[#Headers],[Hour]],Date!$A$1:$I$1,0),0)</f>
        <v>8</v>
      </c>
      <c r="H502" s="44" t="str">
        <f>IF(AND(Table3[[#This Row],[Hour]]&gt;=7, Table3[[#This Row],[Hour]]&lt;=10), "Peak", IF(AND(Table3[[#This Row],[Hour]]&gt;=16, Table3[[#This Row],[Hour]]&lt;=19), "Peak", "Off-Peak"))</f>
        <v>Peak</v>
      </c>
      <c r="I502" s="19" t="str">
        <f>VLOOKUP($C502,location,MATCH(Source!I$7,Location!$A$1:$D$1,0),0)</f>
        <v>Chennai</v>
      </c>
      <c r="J502" s="19" t="str">
        <f>VLOOKUP($C502,location,MATCH(Source!J$7,Location!$A$1:$D$1,0),0)</f>
        <v>Residential Area</v>
      </c>
      <c r="K502" s="19" t="str">
        <f>VLOOKUP($C502,location,MATCH(Source!K$7,Location!$A$1:$D$1,0),0)</f>
        <v>Foggy</v>
      </c>
      <c r="L502" s="20" t="str">
        <f>VLOOKUP($C502,vehicle,MATCH(L501,Vehicle!A495:E495,0),0)</f>
        <v>Bus</v>
      </c>
      <c r="M502" s="20" t="str">
        <f>VLOOKUP($C502,vehicle,MATCH(M$7,Vehicle!$A$1:$E$1,0),0)</f>
        <v>Weather Conditions</v>
      </c>
      <c r="N502" s="20" t="str">
        <f>VLOOKUP($C502,vehicle,MATCH(N$7,Vehicle!$A$1:$E$1,0),0)</f>
        <v>High</v>
      </c>
      <c r="O502" s="21">
        <f>VLOOKUP($C502,vehicle,MATCH(O$7,Vehicle!$A$1:$E$1,0),0)</f>
        <v>3</v>
      </c>
      <c r="P502" s="21">
        <f>VLOOKUP($C502,driver,MATCH(P$7,Driver!$A$1:$E$1,0),0)</f>
        <v>18</v>
      </c>
      <c r="Q502" s="21" t="str">
        <f>VLOOKUP($C502,driver,MATCH(Q$7,Driver!$A$1:$E$1,0),0)</f>
        <v>Valid</v>
      </c>
      <c r="R502" s="21">
        <f>VLOOKUP($C502,driver,MATCH(R$7,Driver!$A$1:$E$1,0),0)</f>
        <v>8</v>
      </c>
      <c r="S502" s="21" t="str">
        <f>VLOOKUP($C502,driver,MATCH(S$7,Driver!$A$1:$E$1,0),0)</f>
        <v>Fatal</v>
      </c>
      <c r="T502" s="21">
        <f>VLOOKUP($C502,Effects,MATCH(T$7, Effects!$A$1:$E$1, 0),0)</f>
        <v>20</v>
      </c>
      <c r="U502" s="22" t="str">
        <f>VLOOKUP($C502,Effects,MATCH(U$7, Effects!$A$1:$E$1, 0),0)</f>
        <v>No</v>
      </c>
      <c r="V502" s="22" t="str">
        <f>VLOOKUP($C502,Effects,MATCH(V$7, Effects!$A$1:$E$1, 0),0)</f>
        <v>Yes</v>
      </c>
      <c r="W502" s="22" t="str">
        <f>VLOOKUP($C502,Effects,MATCH(W$7, Effects!$A$1:$E$1, 0),0)</f>
        <v>License Suspended</v>
      </c>
    </row>
    <row r="503" spans="2:23" s="7" customFormat="1" ht="21" x14ac:dyDescent="0.4">
      <c r="B503" s="19">
        <v>496</v>
      </c>
      <c r="C503" s="19" t="s">
        <v>542</v>
      </c>
      <c r="D503" s="20">
        <f>VLOOKUP($C503, Date, MATCH(Source!D$7, Date!$A$1:$F$1, 0), FALSE)</f>
        <v>45332</v>
      </c>
      <c r="E503" s="40">
        <v>45332</v>
      </c>
      <c r="F503" s="22">
        <f>VLOOKUP($C503, Date, MATCH(Source!F$7, Date!$A$1:$F$1, 0), FALSE)</f>
        <v>21.3819444444444</v>
      </c>
      <c r="G503" s="19">
        <f>VLOOKUP(Table3[[#This Row],[Accident ID]],Date!$A$2:$I$2001,MATCH(Table3[[#Headers],[Hour]],Date!$A$1:$I$1,0),0)</f>
        <v>9</v>
      </c>
      <c r="H503" s="44" t="str">
        <f>IF(AND(Table3[[#This Row],[Hour]]&gt;=7, Table3[[#This Row],[Hour]]&lt;=10), "Peak", IF(AND(Table3[[#This Row],[Hour]]&gt;=16, Table3[[#This Row],[Hour]]&lt;=19), "Peak", "Off-Peak"))</f>
        <v>Peak</v>
      </c>
      <c r="I503" s="19" t="str">
        <f>VLOOKUP($C503,location,MATCH(Source!I$7,Location!$A$1:$D$1,0),0)</f>
        <v>Mumbai</v>
      </c>
      <c r="J503" s="19" t="str">
        <f>VLOOKUP($C503,location,MATCH(Source!J$7,Location!$A$1:$D$1,0),0)</f>
        <v>Residential Area</v>
      </c>
      <c r="K503" s="19" t="str">
        <f>VLOOKUP($C503,location,MATCH(Source!K$7,Location!$A$1:$D$1,0),0)</f>
        <v>Foggy</v>
      </c>
      <c r="L503" s="20" t="str">
        <f>VLOOKUP($C503,vehicle,MATCH(L502,Vehicle!A496:E496,0),0)</f>
        <v>Bus</v>
      </c>
      <c r="M503" s="20" t="str">
        <f>VLOOKUP($C503,vehicle,MATCH(M$7,Vehicle!$A$1:$E$1,0),0)</f>
        <v>Pedestrian Crossing</v>
      </c>
      <c r="N503" s="20" t="str">
        <f>VLOOKUP($C503,vehicle,MATCH(N$7,Vehicle!$A$1:$E$1,0),0)</f>
        <v>Low</v>
      </c>
      <c r="O503" s="21">
        <f>VLOOKUP($C503,vehicle,MATCH(O$7,Vehicle!$A$1:$E$1,0),0)</f>
        <v>2</v>
      </c>
      <c r="P503" s="21">
        <f>VLOOKUP($C503,driver,MATCH(P$7,Driver!$A$1:$E$1,0),0)</f>
        <v>70</v>
      </c>
      <c r="Q503" s="21" t="str">
        <f>VLOOKUP($C503,driver,MATCH(Q$7,Driver!$A$1:$E$1,0),0)</f>
        <v>Valid</v>
      </c>
      <c r="R503" s="21">
        <f>VLOOKUP($C503,driver,MATCH(R$7,Driver!$A$1:$E$1,0),0)</f>
        <v>5</v>
      </c>
      <c r="S503" s="21" t="str">
        <f>VLOOKUP($C503,driver,MATCH(S$7,Driver!$A$1:$E$1,0),0)</f>
        <v>Moderate</v>
      </c>
      <c r="T503" s="21">
        <f>VLOOKUP($C503,Effects,MATCH(T$7, Effects!$A$1:$E$1, 0),0)</f>
        <v>54</v>
      </c>
      <c r="U503" s="22" t="str">
        <f>VLOOKUP($C503,Effects,MATCH(U$7, Effects!$A$1:$E$1, 0),0)</f>
        <v>Yes</v>
      </c>
      <c r="V503" s="22" t="str">
        <f>VLOOKUP($C503,Effects,MATCH(V$7, Effects!$A$1:$E$1, 0),0)</f>
        <v>Yes</v>
      </c>
      <c r="W503" s="22" t="str">
        <f>VLOOKUP($C503,Effects,MATCH(W$7, Effects!$A$1:$E$1, 0),0)</f>
        <v>Fine Issued</v>
      </c>
    </row>
    <row r="504" spans="2:23" s="7" customFormat="1" ht="21" x14ac:dyDescent="0.4">
      <c r="B504" s="19">
        <v>497</v>
      </c>
      <c r="C504" s="19" t="s">
        <v>543</v>
      </c>
      <c r="D504" s="20">
        <f>VLOOKUP($C504, Date, MATCH(Source!D$7, Date!$A$1:$F$1, 0), FALSE)</f>
        <v>45128</v>
      </c>
      <c r="E504" s="40">
        <v>45128</v>
      </c>
      <c r="F504" s="22">
        <f>VLOOKUP($C504, Date, MATCH(Source!F$7, Date!$A$1:$F$1, 0), FALSE)</f>
        <v>21.4236111111111</v>
      </c>
      <c r="G504" s="19">
        <f>VLOOKUP(Table3[[#This Row],[Accident ID]],Date!$A$2:$I$2001,MATCH(Table3[[#Headers],[Hour]],Date!$A$1:$I$1,0),0)</f>
        <v>10</v>
      </c>
      <c r="H504" s="44" t="str">
        <f>IF(AND(Table3[[#This Row],[Hour]]&gt;=7, Table3[[#This Row],[Hour]]&lt;=10), "Peak", IF(AND(Table3[[#This Row],[Hour]]&gt;=16, Table3[[#This Row],[Hour]]&lt;=19), "Peak", "Off-Peak"))</f>
        <v>Peak</v>
      </c>
      <c r="I504" s="19" t="str">
        <f>VLOOKUP($C504,location,MATCH(Source!I$7,Location!$A$1:$D$1,0),0)</f>
        <v>Chennai</v>
      </c>
      <c r="J504" s="19" t="str">
        <f>VLOOKUP($C504,location,MATCH(Source!J$7,Location!$A$1:$D$1,0),0)</f>
        <v>Expressway</v>
      </c>
      <c r="K504" s="19" t="str">
        <f>VLOOKUP($C504,location,MATCH(Source!K$7,Location!$A$1:$D$1,0),0)</f>
        <v>Rainy</v>
      </c>
      <c r="L504" s="20" t="str">
        <f>VLOOKUP($C504,vehicle,MATCH(L503,Vehicle!A497:E497,0),0)</f>
        <v>Auto</v>
      </c>
      <c r="M504" s="20" t="str">
        <f>VLOOKUP($C504,vehicle,MATCH(M$7,Vehicle!$A$1:$E$1,0),0)</f>
        <v>Drunk Driving</v>
      </c>
      <c r="N504" s="20" t="str">
        <f>VLOOKUP($C504,vehicle,MATCH(N$7,Vehicle!$A$1:$E$1,0),0)</f>
        <v>Severe</v>
      </c>
      <c r="O504" s="21">
        <f>VLOOKUP($C504,vehicle,MATCH(O$7,Vehicle!$A$1:$E$1,0),0)</f>
        <v>3</v>
      </c>
      <c r="P504" s="21">
        <f>VLOOKUP($C504,driver,MATCH(P$7,Driver!$A$1:$E$1,0),0)</f>
        <v>52</v>
      </c>
      <c r="Q504" s="21" t="str">
        <f>VLOOKUP($C504,driver,MATCH(Q$7,Driver!$A$1:$E$1,0),0)</f>
        <v>Valid</v>
      </c>
      <c r="R504" s="21">
        <f>VLOOKUP($C504,driver,MATCH(R$7,Driver!$A$1:$E$1,0),0)</f>
        <v>4</v>
      </c>
      <c r="S504" s="21" t="str">
        <f>VLOOKUP($C504,driver,MATCH(S$7,Driver!$A$1:$E$1,0),0)</f>
        <v>Fatal</v>
      </c>
      <c r="T504" s="21">
        <f>VLOOKUP($C504,Effects,MATCH(T$7, Effects!$A$1:$E$1, 0),0)</f>
        <v>40</v>
      </c>
      <c r="U504" s="22" t="str">
        <f>VLOOKUP($C504,Effects,MATCH(U$7, Effects!$A$1:$E$1, 0),0)</f>
        <v>No</v>
      </c>
      <c r="V504" s="22" t="str">
        <f>VLOOKUP($C504,Effects,MATCH(V$7, Effects!$A$1:$E$1, 0),0)</f>
        <v>Yes</v>
      </c>
      <c r="W504" s="22" t="str">
        <f>VLOOKUP($C504,Effects,MATCH(W$7, Effects!$A$1:$E$1, 0),0)</f>
        <v>None</v>
      </c>
    </row>
    <row r="505" spans="2:23" s="7" customFormat="1" ht="21" x14ac:dyDescent="0.4">
      <c r="B505" s="19">
        <v>498</v>
      </c>
      <c r="C505" s="19">
        <v>93783699</v>
      </c>
      <c r="D505" s="20">
        <f>VLOOKUP($C505, Date, MATCH(Source!D$7, Date!$A$1:$F$1, 0), FALSE)</f>
        <v>45423</v>
      </c>
      <c r="E505" s="40">
        <v>45423</v>
      </c>
      <c r="F505" s="22">
        <f>VLOOKUP($C505, Date, MATCH(Source!F$7, Date!$A$1:$F$1, 0), FALSE)</f>
        <v>21.4652777777778</v>
      </c>
      <c r="G505" s="19">
        <f>VLOOKUP(Table3[[#This Row],[Accident ID]],Date!$A$2:$I$2001,MATCH(Table3[[#Headers],[Hour]],Date!$A$1:$I$1,0),0)</f>
        <v>11</v>
      </c>
      <c r="H505" s="44" t="str">
        <f>IF(AND(Table3[[#This Row],[Hour]]&gt;=7, Table3[[#This Row],[Hour]]&lt;=10), "Peak", IF(AND(Table3[[#This Row],[Hour]]&gt;=16, Table3[[#This Row],[Hour]]&lt;=19), "Peak", "Off-Peak"))</f>
        <v>Off-Peak</v>
      </c>
      <c r="I505" s="19" t="str">
        <f>VLOOKUP($C505,location,MATCH(Source!I$7,Location!$A$1:$D$1,0),0)</f>
        <v>Mumbai</v>
      </c>
      <c r="J505" s="19" t="str">
        <f>VLOOKUP($C505,location,MATCH(Source!J$7,Location!$A$1:$D$1,0),0)</f>
        <v>Expressway</v>
      </c>
      <c r="K505" s="19" t="str">
        <f>VLOOKUP($C505,location,MATCH(Source!K$7,Location!$A$1:$D$1,0),0)</f>
        <v>Clear</v>
      </c>
      <c r="L505" s="20" t="str">
        <f>VLOOKUP($C505,vehicle,MATCH(L504,Vehicle!A498:E498,0),0)</f>
        <v>Car</v>
      </c>
      <c r="M505" s="20" t="str">
        <f>VLOOKUP($C505,vehicle,MATCH(M$7,Vehicle!$A$1:$E$1,0),0)</f>
        <v>Reckless Driving</v>
      </c>
      <c r="N505" s="20" t="str">
        <f>VLOOKUP($C505,vehicle,MATCH(N$7,Vehicle!$A$1:$E$1,0),0)</f>
        <v>Low</v>
      </c>
      <c r="O505" s="21">
        <f>VLOOKUP($C505,vehicle,MATCH(O$7,Vehicle!$A$1:$E$1,0),0)</f>
        <v>2</v>
      </c>
      <c r="P505" s="21">
        <f>VLOOKUP($C505,driver,MATCH(P$7,Driver!$A$1:$E$1,0),0)</f>
        <v>70</v>
      </c>
      <c r="Q505" s="21" t="str">
        <f>VLOOKUP($C505,driver,MATCH(Q$7,Driver!$A$1:$E$1,0),0)</f>
        <v>Expired</v>
      </c>
      <c r="R505" s="21">
        <f>VLOOKUP($C505,driver,MATCH(R$7,Driver!$A$1:$E$1,0),0)</f>
        <v>7</v>
      </c>
      <c r="S505" s="21" t="str">
        <f>VLOOKUP($C505,driver,MATCH(S$7,Driver!$A$1:$E$1,0),0)</f>
        <v>Moderate</v>
      </c>
      <c r="T505" s="21">
        <f>VLOOKUP($C505,Effects,MATCH(T$7, Effects!$A$1:$E$1, 0),0)</f>
        <v>49</v>
      </c>
      <c r="U505" s="22" t="str">
        <f>VLOOKUP($C505,Effects,MATCH(U$7, Effects!$A$1:$E$1, 0),0)</f>
        <v>Yes</v>
      </c>
      <c r="V505" s="22" t="str">
        <f>VLOOKUP($C505,Effects,MATCH(V$7, Effects!$A$1:$E$1, 0),0)</f>
        <v>No</v>
      </c>
      <c r="W505" s="22" t="str">
        <f>VLOOKUP($C505,Effects,MATCH(W$7, Effects!$A$1:$E$1, 0),0)</f>
        <v>Arrest Made</v>
      </c>
    </row>
    <row r="506" spans="2:23" s="7" customFormat="1" ht="21" x14ac:dyDescent="0.4">
      <c r="B506" s="19">
        <v>499</v>
      </c>
      <c r="C506" s="19" t="s">
        <v>544</v>
      </c>
      <c r="D506" s="20">
        <f>VLOOKUP($C506, Date, MATCH(Source!D$7, Date!$A$1:$F$1, 0), FALSE)</f>
        <v>43849</v>
      </c>
      <c r="E506" s="40">
        <v>43849</v>
      </c>
      <c r="F506" s="22">
        <f>VLOOKUP($C506, Date, MATCH(Source!F$7, Date!$A$1:$F$1, 0), FALSE)</f>
        <v>21.5069444444444</v>
      </c>
      <c r="G506" s="19">
        <f>VLOOKUP(Table3[[#This Row],[Accident ID]],Date!$A$2:$I$2001,MATCH(Table3[[#Headers],[Hour]],Date!$A$1:$I$1,0),0)</f>
        <v>12</v>
      </c>
      <c r="H506" s="44" t="str">
        <f>IF(AND(Table3[[#This Row],[Hour]]&gt;=7, Table3[[#This Row],[Hour]]&lt;=10), "Peak", IF(AND(Table3[[#This Row],[Hour]]&gt;=16, Table3[[#This Row],[Hour]]&lt;=19), "Peak", "Off-Peak"))</f>
        <v>Off-Peak</v>
      </c>
      <c r="I506" s="19" t="str">
        <f>VLOOKUP($C506,location,MATCH(Source!I$7,Location!$A$1:$D$1,0),0)</f>
        <v>Ahmedabad</v>
      </c>
      <c r="J506" s="19" t="str">
        <f>VLOOKUP($C506,location,MATCH(Source!J$7,Location!$A$1:$D$1,0),0)</f>
        <v>Residential Area</v>
      </c>
      <c r="K506" s="19" t="str">
        <f>VLOOKUP($C506,location,MATCH(Source!K$7,Location!$A$1:$D$1,0),0)</f>
        <v>Clear</v>
      </c>
      <c r="L506" s="20" t="str">
        <f>VLOOKUP($C506,vehicle,MATCH(L505,Vehicle!A499:E499,0),0)</f>
        <v>Pedestrian</v>
      </c>
      <c r="M506" s="20" t="str">
        <f>VLOOKUP($C506,vehicle,MATCH(M$7,Vehicle!$A$1:$E$1,0),0)</f>
        <v>Signal Violation</v>
      </c>
      <c r="N506" s="20" t="str">
        <f>VLOOKUP($C506,vehicle,MATCH(N$7,Vehicle!$A$1:$E$1,0),0)</f>
        <v>Medium</v>
      </c>
      <c r="O506" s="21">
        <f>VLOOKUP($C506,vehicle,MATCH(O$7,Vehicle!$A$1:$E$1,0),0)</f>
        <v>5</v>
      </c>
      <c r="P506" s="21">
        <f>VLOOKUP($C506,driver,MATCH(P$7,Driver!$A$1:$E$1,0),0)</f>
        <v>73</v>
      </c>
      <c r="Q506" s="21" t="str">
        <f>VLOOKUP($C506,driver,MATCH(Q$7,Driver!$A$1:$E$1,0),0)</f>
        <v>Valid</v>
      </c>
      <c r="R506" s="21">
        <f>VLOOKUP($C506,driver,MATCH(R$7,Driver!$A$1:$E$1,0),0)</f>
        <v>0</v>
      </c>
      <c r="S506" s="21" t="str">
        <f>VLOOKUP($C506,driver,MATCH(S$7,Driver!$A$1:$E$1,0),0)</f>
        <v>Minor</v>
      </c>
      <c r="T506" s="21">
        <f>VLOOKUP($C506,Effects,MATCH(T$7, Effects!$A$1:$E$1, 0),0)</f>
        <v>15</v>
      </c>
      <c r="U506" s="22" t="str">
        <f>VLOOKUP($C506,Effects,MATCH(U$7, Effects!$A$1:$E$1, 0),0)</f>
        <v>Yes</v>
      </c>
      <c r="V506" s="22" t="str">
        <f>VLOOKUP($C506,Effects,MATCH(V$7, Effects!$A$1:$E$1, 0),0)</f>
        <v>Yes</v>
      </c>
      <c r="W506" s="22" t="str">
        <f>VLOOKUP($C506,Effects,MATCH(W$7, Effects!$A$1:$E$1, 0),0)</f>
        <v>Fine Issued</v>
      </c>
    </row>
    <row r="507" spans="2:23" s="7" customFormat="1" ht="21" x14ac:dyDescent="0.4">
      <c r="B507" s="19">
        <v>500</v>
      </c>
      <c r="C507" s="19" t="s">
        <v>545</v>
      </c>
      <c r="D507" s="20">
        <f>VLOOKUP($C507, Date, MATCH(Source!D$7, Date!$A$1:$F$1, 0), FALSE)</f>
        <v>43835</v>
      </c>
      <c r="E507" s="40">
        <v>43835</v>
      </c>
      <c r="F507" s="22">
        <f>VLOOKUP($C507, Date, MATCH(Source!F$7, Date!$A$1:$F$1, 0), FALSE)</f>
        <v>21.5486111111111</v>
      </c>
      <c r="G507" s="19">
        <f>VLOOKUP(Table3[[#This Row],[Accident ID]],Date!$A$2:$I$2001,MATCH(Table3[[#Headers],[Hour]],Date!$A$1:$I$1,0),0)</f>
        <v>13</v>
      </c>
      <c r="H507" s="44" t="str">
        <f>IF(AND(Table3[[#This Row],[Hour]]&gt;=7, Table3[[#This Row],[Hour]]&lt;=10), "Peak", IF(AND(Table3[[#This Row],[Hour]]&gt;=16, Table3[[#This Row],[Hour]]&lt;=19), "Peak", "Off-Peak"))</f>
        <v>Off-Peak</v>
      </c>
      <c r="I507" s="19" t="str">
        <f>VLOOKUP($C507,location,MATCH(Source!I$7,Location!$A$1:$D$1,0),0)</f>
        <v>Kolkata</v>
      </c>
      <c r="J507" s="19" t="str">
        <f>VLOOKUP($C507,location,MATCH(Source!J$7,Location!$A$1:$D$1,0),0)</f>
        <v>City Road</v>
      </c>
      <c r="K507" s="19" t="str">
        <f>VLOOKUP($C507,location,MATCH(Source!K$7,Location!$A$1:$D$1,0),0)</f>
        <v>Foggy</v>
      </c>
      <c r="L507" s="20" t="str">
        <f>VLOOKUP($C507,vehicle,MATCH(L506,Vehicle!A500:E500,0),0)</f>
        <v>Auto</v>
      </c>
      <c r="M507" s="20" t="str">
        <f>VLOOKUP($C507,vehicle,MATCH(M$7,Vehicle!$A$1:$E$1,0),0)</f>
        <v>Drunk Driving</v>
      </c>
      <c r="N507" s="20" t="str">
        <f>VLOOKUP($C507,vehicle,MATCH(N$7,Vehicle!$A$1:$E$1,0),0)</f>
        <v>Medium</v>
      </c>
      <c r="O507" s="21">
        <f>VLOOKUP($C507,vehicle,MATCH(O$7,Vehicle!$A$1:$E$1,0),0)</f>
        <v>4</v>
      </c>
      <c r="P507" s="21">
        <f>VLOOKUP($C507,driver,MATCH(P$7,Driver!$A$1:$E$1,0),0)</f>
        <v>41</v>
      </c>
      <c r="Q507" s="21" t="str">
        <f>VLOOKUP($C507,driver,MATCH(Q$7,Driver!$A$1:$E$1,0),0)</f>
        <v>Expired</v>
      </c>
      <c r="R507" s="21">
        <f>VLOOKUP($C507,driver,MATCH(R$7,Driver!$A$1:$E$1,0),0)</f>
        <v>2</v>
      </c>
      <c r="S507" s="21" t="str">
        <f>VLOOKUP($C507,driver,MATCH(S$7,Driver!$A$1:$E$1,0),0)</f>
        <v>Severe</v>
      </c>
      <c r="T507" s="21">
        <f>VLOOKUP($C507,Effects,MATCH(T$7, Effects!$A$1:$E$1, 0),0)</f>
        <v>48</v>
      </c>
      <c r="U507" s="22" t="str">
        <f>VLOOKUP($C507,Effects,MATCH(U$7, Effects!$A$1:$E$1, 0),0)</f>
        <v>No</v>
      </c>
      <c r="V507" s="22" t="str">
        <f>VLOOKUP($C507,Effects,MATCH(V$7, Effects!$A$1:$E$1, 0),0)</f>
        <v>No</v>
      </c>
      <c r="W507" s="22" t="str">
        <f>VLOOKUP($C507,Effects,MATCH(W$7, Effects!$A$1:$E$1, 0),0)</f>
        <v>None</v>
      </c>
    </row>
    <row r="508" spans="2:23" s="7" customFormat="1" ht="21" x14ac:dyDescent="0.4">
      <c r="B508" s="19">
        <v>501</v>
      </c>
      <c r="C508" s="19" t="s">
        <v>546</v>
      </c>
      <c r="D508" s="20">
        <f>VLOOKUP($C508, Date, MATCH(Source!D$7, Date!$A$1:$F$1, 0), FALSE)</f>
        <v>44455</v>
      </c>
      <c r="E508" s="40">
        <v>44455</v>
      </c>
      <c r="F508" s="22">
        <f>VLOOKUP($C508, Date, MATCH(Source!F$7, Date!$A$1:$F$1, 0), FALSE)</f>
        <v>21.5902777777778</v>
      </c>
      <c r="G508" s="19">
        <f>VLOOKUP(Table3[[#This Row],[Accident ID]],Date!$A$2:$I$2001,MATCH(Table3[[#Headers],[Hour]],Date!$A$1:$I$1,0),0)</f>
        <v>14</v>
      </c>
      <c r="H508" s="44" t="str">
        <f>IF(AND(Table3[[#This Row],[Hour]]&gt;=7, Table3[[#This Row],[Hour]]&lt;=10), "Peak", IF(AND(Table3[[#This Row],[Hour]]&gt;=16, Table3[[#This Row],[Hour]]&lt;=19), "Peak", "Off-Peak"))</f>
        <v>Off-Peak</v>
      </c>
      <c r="I508" s="19" t="str">
        <f>VLOOKUP($C508,location,MATCH(Source!I$7,Location!$A$1:$D$1,0),0)</f>
        <v>Ahmedabad</v>
      </c>
      <c r="J508" s="19" t="str">
        <f>VLOOKUP($C508,location,MATCH(Source!J$7,Location!$A$1:$D$1,0),0)</f>
        <v>Residential Area</v>
      </c>
      <c r="K508" s="19" t="str">
        <f>VLOOKUP($C508,location,MATCH(Source!K$7,Location!$A$1:$D$1,0),0)</f>
        <v>Windy</v>
      </c>
      <c r="L508" s="20" t="str">
        <f>VLOOKUP($C508,vehicle,MATCH(L507,Vehicle!A501:E501,0),0)</f>
        <v>Bus</v>
      </c>
      <c r="M508" s="20" t="str">
        <f>VLOOKUP($C508,vehicle,MATCH(M$7,Vehicle!$A$1:$E$1,0),0)</f>
        <v>Signal Violation</v>
      </c>
      <c r="N508" s="20" t="str">
        <f>VLOOKUP($C508,vehicle,MATCH(N$7,Vehicle!$A$1:$E$1,0),0)</f>
        <v>Medium</v>
      </c>
      <c r="O508" s="21">
        <f>VLOOKUP($C508,vehicle,MATCH(O$7,Vehicle!$A$1:$E$1,0),0)</f>
        <v>4</v>
      </c>
      <c r="P508" s="21">
        <f>VLOOKUP($C508,driver,MATCH(P$7,Driver!$A$1:$E$1,0),0)</f>
        <v>61</v>
      </c>
      <c r="Q508" s="21" t="str">
        <f>VLOOKUP($C508,driver,MATCH(Q$7,Driver!$A$1:$E$1,0),0)</f>
        <v>Suspended</v>
      </c>
      <c r="R508" s="21">
        <f>VLOOKUP($C508,driver,MATCH(R$7,Driver!$A$1:$E$1,0),0)</f>
        <v>0</v>
      </c>
      <c r="S508" s="21" t="str">
        <f>VLOOKUP($C508,driver,MATCH(S$7,Driver!$A$1:$E$1,0),0)</f>
        <v>Minor</v>
      </c>
      <c r="T508" s="21">
        <f>VLOOKUP($C508,Effects,MATCH(T$7, Effects!$A$1:$E$1, 0),0)</f>
        <v>39</v>
      </c>
      <c r="U508" s="22" t="str">
        <f>VLOOKUP($C508,Effects,MATCH(U$7, Effects!$A$1:$E$1, 0),0)</f>
        <v>No</v>
      </c>
      <c r="V508" s="22" t="str">
        <f>VLOOKUP($C508,Effects,MATCH(V$7, Effects!$A$1:$E$1, 0),0)</f>
        <v>Yes</v>
      </c>
      <c r="W508" s="22" t="str">
        <f>VLOOKUP($C508,Effects,MATCH(W$7, Effects!$A$1:$E$1, 0),0)</f>
        <v>None</v>
      </c>
    </row>
    <row r="509" spans="2:23" s="7" customFormat="1" ht="21" x14ac:dyDescent="0.4">
      <c r="B509" s="19">
        <v>502</v>
      </c>
      <c r="C509" s="19" t="s">
        <v>547</v>
      </c>
      <c r="D509" s="20">
        <f>VLOOKUP($C509, Date, MATCH(Source!D$7, Date!$A$1:$F$1, 0), FALSE)</f>
        <v>45508</v>
      </c>
      <c r="E509" s="40">
        <v>45508</v>
      </c>
      <c r="F509" s="22">
        <f>VLOOKUP($C509, Date, MATCH(Source!F$7, Date!$A$1:$F$1, 0), FALSE)</f>
        <v>21.6319444444444</v>
      </c>
      <c r="G509" s="19">
        <f>VLOOKUP(Table3[[#This Row],[Accident ID]],Date!$A$2:$I$2001,MATCH(Table3[[#Headers],[Hour]],Date!$A$1:$I$1,0),0)</f>
        <v>15</v>
      </c>
      <c r="H509" s="44" t="str">
        <f>IF(AND(Table3[[#This Row],[Hour]]&gt;=7, Table3[[#This Row],[Hour]]&lt;=10), "Peak", IF(AND(Table3[[#This Row],[Hour]]&gt;=16, Table3[[#This Row],[Hour]]&lt;=19), "Peak", "Off-Peak"))</f>
        <v>Off-Peak</v>
      </c>
      <c r="I509" s="19" t="str">
        <f>VLOOKUP($C509,location,MATCH(Source!I$7,Location!$A$1:$D$1,0),0)</f>
        <v>Pune</v>
      </c>
      <c r="J509" s="19" t="str">
        <f>VLOOKUP($C509,location,MATCH(Source!J$7,Location!$A$1:$D$1,0),0)</f>
        <v>Highway</v>
      </c>
      <c r="K509" s="19" t="str">
        <f>VLOOKUP($C509,location,MATCH(Source!K$7,Location!$A$1:$D$1,0),0)</f>
        <v>Snowy</v>
      </c>
      <c r="L509" s="20" t="str">
        <f>VLOOKUP($C509,vehicle,MATCH(L508,Vehicle!A502:E502,0),0)</f>
        <v>Truck</v>
      </c>
      <c r="M509" s="20" t="str">
        <f>VLOOKUP($C509,vehicle,MATCH(M$7,Vehicle!$A$1:$E$1,0),0)</f>
        <v>Over Speeding</v>
      </c>
      <c r="N509" s="20" t="str">
        <f>VLOOKUP($C509,vehicle,MATCH(N$7,Vehicle!$A$1:$E$1,0),0)</f>
        <v>Medium</v>
      </c>
      <c r="O509" s="21">
        <f>VLOOKUP($C509,vehicle,MATCH(O$7,Vehicle!$A$1:$E$1,0),0)</f>
        <v>2</v>
      </c>
      <c r="P509" s="21">
        <f>VLOOKUP($C509,driver,MATCH(P$7,Driver!$A$1:$E$1,0),0)</f>
        <v>43</v>
      </c>
      <c r="Q509" s="21" t="str">
        <f>VLOOKUP($C509,driver,MATCH(Q$7,Driver!$A$1:$E$1,0),0)</f>
        <v>Suspended</v>
      </c>
      <c r="R509" s="21">
        <f>VLOOKUP($C509,driver,MATCH(R$7,Driver!$A$1:$E$1,0),0)</f>
        <v>7</v>
      </c>
      <c r="S509" s="21" t="str">
        <f>VLOOKUP($C509,driver,MATCH(S$7,Driver!$A$1:$E$1,0),0)</f>
        <v>Moderate</v>
      </c>
      <c r="T509" s="21">
        <f>VLOOKUP($C509,Effects,MATCH(T$7, Effects!$A$1:$E$1, 0),0)</f>
        <v>49</v>
      </c>
      <c r="U509" s="22" t="str">
        <f>VLOOKUP($C509,Effects,MATCH(U$7, Effects!$A$1:$E$1, 0),0)</f>
        <v>Yes</v>
      </c>
      <c r="V509" s="22" t="str">
        <f>VLOOKUP($C509,Effects,MATCH(V$7, Effects!$A$1:$E$1, 0),0)</f>
        <v>Yes</v>
      </c>
      <c r="W509" s="22" t="str">
        <f>VLOOKUP($C509,Effects,MATCH(W$7, Effects!$A$1:$E$1, 0),0)</f>
        <v>Fine Issued</v>
      </c>
    </row>
    <row r="510" spans="2:23" s="7" customFormat="1" ht="21" x14ac:dyDescent="0.4">
      <c r="B510" s="19">
        <v>503</v>
      </c>
      <c r="C510" s="19" t="s">
        <v>548</v>
      </c>
      <c r="D510" s="20">
        <f>VLOOKUP($C510, Date, MATCH(Source!D$7, Date!$A$1:$F$1, 0), FALSE)</f>
        <v>44798</v>
      </c>
      <c r="E510" s="40">
        <v>44798</v>
      </c>
      <c r="F510" s="22">
        <f>VLOOKUP($C510, Date, MATCH(Source!F$7, Date!$A$1:$F$1, 0), FALSE)</f>
        <v>21.6736111111111</v>
      </c>
      <c r="G510" s="19">
        <f>VLOOKUP(Table3[[#This Row],[Accident ID]],Date!$A$2:$I$2001,MATCH(Table3[[#Headers],[Hour]],Date!$A$1:$I$1,0),0)</f>
        <v>16</v>
      </c>
      <c r="H510" s="44" t="str">
        <f>IF(AND(Table3[[#This Row],[Hour]]&gt;=7, Table3[[#This Row],[Hour]]&lt;=10), "Peak", IF(AND(Table3[[#This Row],[Hour]]&gt;=16, Table3[[#This Row],[Hour]]&lt;=19), "Peak", "Off-Peak"))</f>
        <v>Peak</v>
      </c>
      <c r="I510" s="19" t="str">
        <f>VLOOKUP($C510,location,MATCH(Source!I$7,Location!$A$1:$D$1,0),0)</f>
        <v>Kolkata</v>
      </c>
      <c r="J510" s="19" t="str">
        <f>VLOOKUP($C510,location,MATCH(Source!J$7,Location!$A$1:$D$1,0),0)</f>
        <v>City Road</v>
      </c>
      <c r="K510" s="19" t="str">
        <f>VLOOKUP($C510,location,MATCH(Source!K$7,Location!$A$1:$D$1,0),0)</f>
        <v>Snowy</v>
      </c>
      <c r="L510" s="20" t="str">
        <f>VLOOKUP($C510,vehicle,MATCH(L509,Vehicle!A503:E503,0),0)</f>
        <v>Auto</v>
      </c>
      <c r="M510" s="20" t="str">
        <f>VLOOKUP($C510,vehicle,MATCH(M$7,Vehicle!$A$1:$E$1,0),0)</f>
        <v>Reckless Driving</v>
      </c>
      <c r="N510" s="20" t="str">
        <f>VLOOKUP($C510,vehicle,MATCH(N$7,Vehicle!$A$1:$E$1,0),0)</f>
        <v>Medium</v>
      </c>
      <c r="O510" s="21">
        <f>VLOOKUP($C510,vehicle,MATCH(O$7,Vehicle!$A$1:$E$1,0),0)</f>
        <v>1</v>
      </c>
      <c r="P510" s="21">
        <f>VLOOKUP($C510,driver,MATCH(P$7,Driver!$A$1:$E$1,0),0)</f>
        <v>71</v>
      </c>
      <c r="Q510" s="21" t="str">
        <f>VLOOKUP($C510,driver,MATCH(Q$7,Driver!$A$1:$E$1,0),0)</f>
        <v>Valid</v>
      </c>
      <c r="R510" s="21">
        <f>VLOOKUP($C510,driver,MATCH(R$7,Driver!$A$1:$E$1,0),0)</f>
        <v>3</v>
      </c>
      <c r="S510" s="21" t="str">
        <f>VLOOKUP($C510,driver,MATCH(S$7,Driver!$A$1:$E$1,0),0)</f>
        <v>Minor</v>
      </c>
      <c r="T510" s="21">
        <f>VLOOKUP($C510,Effects,MATCH(T$7, Effects!$A$1:$E$1, 0),0)</f>
        <v>54</v>
      </c>
      <c r="U510" s="22" t="str">
        <f>VLOOKUP($C510,Effects,MATCH(U$7, Effects!$A$1:$E$1, 0),0)</f>
        <v>Yes</v>
      </c>
      <c r="V510" s="22" t="str">
        <f>VLOOKUP($C510,Effects,MATCH(V$7, Effects!$A$1:$E$1, 0),0)</f>
        <v>No</v>
      </c>
      <c r="W510" s="22" t="str">
        <f>VLOOKUP($C510,Effects,MATCH(W$7, Effects!$A$1:$E$1, 0),0)</f>
        <v>License Suspended</v>
      </c>
    </row>
    <row r="511" spans="2:23" s="7" customFormat="1" ht="21" x14ac:dyDescent="0.4">
      <c r="B511" s="19">
        <v>504</v>
      </c>
      <c r="C511" s="23" t="s">
        <v>549</v>
      </c>
      <c r="D511" s="20">
        <f>VLOOKUP($C511, Date, MATCH(Source!D$7, Date!$A$1:$F$1, 0), FALSE)</f>
        <v>45036</v>
      </c>
      <c r="E511" s="40">
        <v>45036</v>
      </c>
      <c r="F511" s="22">
        <f>VLOOKUP($C511, Date, MATCH(Source!F$7, Date!$A$1:$F$1, 0), FALSE)</f>
        <v>21.7152777777778</v>
      </c>
      <c r="G511" s="19">
        <f>VLOOKUP(Table3[[#This Row],[Accident ID]],Date!$A$2:$I$2001,MATCH(Table3[[#Headers],[Hour]],Date!$A$1:$I$1,0),0)</f>
        <v>17</v>
      </c>
      <c r="H511" s="44" t="str">
        <f>IF(AND(Table3[[#This Row],[Hour]]&gt;=7, Table3[[#This Row],[Hour]]&lt;=10), "Peak", IF(AND(Table3[[#This Row],[Hour]]&gt;=16, Table3[[#This Row],[Hour]]&lt;=19), "Peak", "Off-Peak"))</f>
        <v>Peak</v>
      </c>
      <c r="I511" s="19" t="str">
        <f>VLOOKUP($C511,location,MATCH(Source!I$7,Location!$A$1:$D$1,0),0)</f>
        <v>Mumbai</v>
      </c>
      <c r="J511" s="19" t="str">
        <f>VLOOKUP($C511,location,MATCH(Source!J$7,Location!$A$1:$D$1,0),0)</f>
        <v>City Road</v>
      </c>
      <c r="K511" s="19" t="str">
        <f>VLOOKUP($C511,location,MATCH(Source!K$7,Location!$A$1:$D$1,0),0)</f>
        <v>Clear</v>
      </c>
      <c r="L511" s="20" t="str">
        <f>VLOOKUP($C511,vehicle,MATCH(L510,Vehicle!A504:E504,0),0)</f>
        <v>Truck</v>
      </c>
      <c r="M511" s="20" t="str">
        <f>VLOOKUP($C511,vehicle,MATCH(M$7,Vehicle!$A$1:$E$1,0),0)</f>
        <v>Pedestrian Crossing</v>
      </c>
      <c r="N511" s="20" t="str">
        <f>VLOOKUP($C511,vehicle,MATCH(N$7,Vehicle!$A$1:$E$1,0),0)</f>
        <v>Low</v>
      </c>
      <c r="O511" s="21">
        <f>VLOOKUP($C511,vehicle,MATCH(O$7,Vehicle!$A$1:$E$1,0),0)</f>
        <v>3</v>
      </c>
      <c r="P511" s="21">
        <f>VLOOKUP($C511,driver,MATCH(P$7,Driver!$A$1:$E$1,0),0)</f>
        <v>50</v>
      </c>
      <c r="Q511" s="21" t="str">
        <f>VLOOKUP($C511,driver,MATCH(Q$7,Driver!$A$1:$E$1,0),0)</f>
        <v>Suspended</v>
      </c>
      <c r="R511" s="21">
        <f>VLOOKUP($C511,driver,MATCH(R$7,Driver!$A$1:$E$1,0),0)</f>
        <v>1</v>
      </c>
      <c r="S511" s="21" t="str">
        <f>VLOOKUP($C511,driver,MATCH(S$7,Driver!$A$1:$E$1,0),0)</f>
        <v>Fatal</v>
      </c>
      <c r="T511" s="21">
        <f>VLOOKUP($C511,Effects,MATCH(T$7, Effects!$A$1:$E$1, 0),0)</f>
        <v>9</v>
      </c>
      <c r="U511" s="22" t="str">
        <f>VLOOKUP($C511,Effects,MATCH(U$7, Effects!$A$1:$E$1, 0),0)</f>
        <v>Yes</v>
      </c>
      <c r="V511" s="22" t="str">
        <f>VLOOKUP($C511,Effects,MATCH(V$7, Effects!$A$1:$E$1, 0),0)</f>
        <v>Yes</v>
      </c>
      <c r="W511" s="22" t="str">
        <f>VLOOKUP($C511,Effects,MATCH(W$7, Effects!$A$1:$E$1, 0),0)</f>
        <v>None</v>
      </c>
    </row>
    <row r="512" spans="2:23" s="7" customFormat="1" ht="21" x14ac:dyDescent="0.4">
      <c r="B512" s="19">
        <v>505</v>
      </c>
      <c r="C512" s="19" t="s">
        <v>550</v>
      </c>
      <c r="D512" s="20">
        <f>VLOOKUP($C512, Date, MATCH(Source!D$7, Date!$A$1:$F$1, 0), FALSE)</f>
        <v>43916</v>
      </c>
      <c r="E512" s="40">
        <v>43916</v>
      </c>
      <c r="F512" s="22">
        <f>VLOOKUP($C512, Date, MATCH(Source!F$7, Date!$A$1:$F$1, 0), FALSE)</f>
        <v>21.7569444444444</v>
      </c>
      <c r="G512" s="19">
        <f>VLOOKUP(Table3[[#This Row],[Accident ID]],Date!$A$2:$I$2001,MATCH(Table3[[#Headers],[Hour]],Date!$A$1:$I$1,0),0)</f>
        <v>18</v>
      </c>
      <c r="H512" s="44" t="str">
        <f>IF(AND(Table3[[#This Row],[Hour]]&gt;=7, Table3[[#This Row],[Hour]]&lt;=10), "Peak", IF(AND(Table3[[#This Row],[Hour]]&gt;=16, Table3[[#This Row],[Hour]]&lt;=19), "Peak", "Off-Peak"))</f>
        <v>Peak</v>
      </c>
      <c r="I512" s="19" t="str">
        <f>VLOOKUP($C512,location,MATCH(Source!I$7,Location!$A$1:$D$1,0),0)</f>
        <v>Delhi</v>
      </c>
      <c r="J512" s="19" t="str">
        <f>VLOOKUP($C512,location,MATCH(Source!J$7,Location!$A$1:$D$1,0),0)</f>
        <v>City Road</v>
      </c>
      <c r="K512" s="19" t="str">
        <f>VLOOKUP($C512,location,MATCH(Source!K$7,Location!$A$1:$D$1,0),0)</f>
        <v>Windy</v>
      </c>
      <c r="L512" s="20" t="str">
        <f>VLOOKUP($C512,vehicle,MATCH(L511,Vehicle!A505:E505,0),0)</f>
        <v>Bus</v>
      </c>
      <c r="M512" s="20" t="str">
        <f>VLOOKUP($C512,vehicle,MATCH(M$7,Vehicle!$A$1:$E$1,0),0)</f>
        <v>Drunk Driving</v>
      </c>
      <c r="N512" s="20" t="str">
        <f>VLOOKUP($C512,vehicle,MATCH(N$7,Vehicle!$A$1:$E$1,0),0)</f>
        <v>Low</v>
      </c>
      <c r="O512" s="21">
        <f>VLOOKUP($C512,vehicle,MATCH(O$7,Vehicle!$A$1:$E$1,0),0)</f>
        <v>3</v>
      </c>
      <c r="P512" s="21">
        <f>VLOOKUP($C512,driver,MATCH(P$7,Driver!$A$1:$E$1,0),0)</f>
        <v>32</v>
      </c>
      <c r="Q512" s="21" t="str">
        <f>VLOOKUP($C512,driver,MATCH(Q$7,Driver!$A$1:$E$1,0),0)</f>
        <v>Valid</v>
      </c>
      <c r="R512" s="21">
        <f>VLOOKUP($C512,driver,MATCH(R$7,Driver!$A$1:$E$1,0),0)</f>
        <v>5</v>
      </c>
      <c r="S512" s="21" t="str">
        <f>VLOOKUP($C512,driver,MATCH(S$7,Driver!$A$1:$E$1,0),0)</f>
        <v>Severe</v>
      </c>
      <c r="T512" s="21">
        <f>VLOOKUP($C512,Effects,MATCH(T$7, Effects!$A$1:$E$1, 0),0)</f>
        <v>46</v>
      </c>
      <c r="U512" s="22" t="str">
        <f>VLOOKUP($C512,Effects,MATCH(U$7, Effects!$A$1:$E$1, 0),0)</f>
        <v>Yes</v>
      </c>
      <c r="V512" s="22" t="str">
        <f>VLOOKUP($C512,Effects,MATCH(V$7, Effects!$A$1:$E$1, 0),0)</f>
        <v>Yes</v>
      </c>
      <c r="W512" s="22" t="str">
        <f>VLOOKUP($C512,Effects,MATCH(W$7, Effects!$A$1:$E$1, 0),0)</f>
        <v>License Suspended</v>
      </c>
    </row>
    <row r="513" spans="2:23" s="7" customFormat="1" ht="21" x14ac:dyDescent="0.4">
      <c r="B513" s="19">
        <v>506</v>
      </c>
      <c r="C513" s="19" t="s">
        <v>551</v>
      </c>
      <c r="D513" s="20">
        <f>VLOOKUP($C513, Date, MATCH(Source!D$7, Date!$A$1:$F$1, 0), FALSE)</f>
        <v>44383</v>
      </c>
      <c r="E513" s="40">
        <v>44383</v>
      </c>
      <c r="F513" s="22">
        <f>VLOOKUP($C513, Date, MATCH(Source!F$7, Date!$A$1:$F$1, 0), FALSE)</f>
        <v>21.7986111111111</v>
      </c>
      <c r="G513" s="19">
        <f>VLOOKUP(Table3[[#This Row],[Accident ID]],Date!$A$2:$I$2001,MATCH(Table3[[#Headers],[Hour]],Date!$A$1:$I$1,0),0)</f>
        <v>19</v>
      </c>
      <c r="H513" s="44" t="str">
        <f>IF(AND(Table3[[#This Row],[Hour]]&gt;=7, Table3[[#This Row],[Hour]]&lt;=10), "Peak", IF(AND(Table3[[#This Row],[Hour]]&gt;=16, Table3[[#This Row],[Hour]]&lt;=19), "Peak", "Off-Peak"))</f>
        <v>Peak</v>
      </c>
      <c r="I513" s="19" t="str">
        <f>VLOOKUP($C513,location,MATCH(Source!I$7,Location!$A$1:$D$1,0),0)</f>
        <v>Bangalore</v>
      </c>
      <c r="J513" s="19" t="str">
        <f>VLOOKUP($C513,location,MATCH(Source!J$7,Location!$A$1:$D$1,0),0)</f>
        <v>City Road</v>
      </c>
      <c r="K513" s="19" t="str">
        <f>VLOOKUP($C513,location,MATCH(Source!K$7,Location!$A$1:$D$1,0),0)</f>
        <v>Snowy</v>
      </c>
      <c r="L513" s="20" t="str">
        <f>VLOOKUP($C513,vehicle,MATCH(L512,Vehicle!A506:E506,0),0)</f>
        <v>Bike</v>
      </c>
      <c r="M513" s="20" t="str">
        <f>VLOOKUP($C513,vehicle,MATCH(M$7,Vehicle!$A$1:$E$1,0),0)</f>
        <v>Signal Violation</v>
      </c>
      <c r="N513" s="20" t="str">
        <f>VLOOKUP($C513,vehicle,MATCH(N$7,Vehicle!$A$1:$E$1,0),0)</f>
        <v>Medium</v>
      </c>
      <c r="O513" s="21">
        <f>VLOOKUP($C513,vehicle,MATCH(O$7,Vehicle!$A$1:$E$1,0),0)</f>
        <v>5</v>
      </c>
      <c r="P513" s="21">
        <f>VLOOKUP($C513,driver,MATCH(P$7,Driver!$A$1:$E$1,0),0)</f>
        <v>56</v>
      </c>
      <c r="Q513" s="21" t="str">
        <f>VLOOKUP($C513,driver,MATCH(Q$7,Driver!$A$1:$E$1,0),0)</f>
        <v>Expired</v>
      </c>
      <c r="R513" s="21">
        <f>VLOOKUP($C513,driver,MATCH(R$7,Driver!$A$1:$E$1,0),0)</f>
        <v>0</v>
      </c>
      <c r="S513" s="21" t="str">
        <f>VLOOKUP($C513,driver,MATCH(S$7,Driver!$A$1:$E$1,0),0)</f>
        <v>Moderate</v>
      </c>
      <c r="T513" s="21">
        <f>VLOOKUP($C513,Effects,MATCH(T$7, Effects!$A$1:$E$1, 0),0)</f>
        <v>57</v>
      </c>
      <c r="U513" s="22" t="str">
        <f>VLOOKUP($C513,Effects,MATCH(U$7, Effects!$A$1:$E$1, 0),0)</f>
        <v>No</v>
      </c>
      <c r="V513" s="22" t="str">
        <f>VLOOKUP($C513,Effects,MATCH(V$7, Effects!$A$1:$E$1, 0),0)</f>
        <v>Yes</v>
      </c>
      <c r="W513" s="22" t="str">
        <f>VLOOKUP($C513,Effects,MATCH(W$7, Effects!$A$1:$E$1, 0),0)</f>
        <v>None</v>
      </c>
    </row>
    <row r="514" spans="2:23" s="7" customFormat="1" ht="21" x14ac:dyDescent="0.4">
      <c r="B514" s="19">
        <v>507</v>
      </c>
      <c r="C514" s="19" t="s">
        <v>552</v>
      </c>
      <c r="D514" s="20">
        <f>VLOOKUP($C514, Date, MATCH(Source!D$7, Date!$A$1:$F$1, 0), FALSE)</f>
        <v>44151</v>
      </c>
      <c r="E514" s="40">
        <v>44151</v>
      </c>
      <c r="F514" s="22">
        <f>VLOOKUP($C514, Date, MATCH(Source!F$7, Date!$A$1:$F$1, 0), FALSE)</f>
        <v>21.8402777777778</v>
      </c>
      <c r="G514" s="19">
        <f>VLOOKUP(Table3[[#This Row],[Accident ID]],Date!$A$2:$I$2001,MATCH(Table3[[#Headers],[Hour]],Date!$A$1:$I$1,0),0)</f>
        <v>20</v>
      </c>
      <c r="H514" s="44" t="str">
        <f>IF(AND(Table3[[#This Row],[Hour]]&gt;=7, Table3[[#This Row],[Hour]]&lt;=10), "Peak", IF(AND(Table3[[#This Row],[Hour]]&gt;=16, Table3[[#This Row],[Hour]]&lt;=19), "Peak", "Off-Peak"))</f>
        <v>Off-Peak</v>
      </c>
      <c r="I514" s="19" t="str">
        <f>VLOOKUP($C514,location,MATCH(Source!I$7,Location!$A$1:$D$1,0),0)</f>
        <v>Mumbai</v>
      </c>
      <c r="J514" s="19" t="str">
        <f>VLOOKUP($C514,location,MATCH(Source!J$7,Location!$A$1:$D$1,0),0)</f>
        <v>Highway</v>
      </c>
      <c r="K514" s="19" t="str">
        <f>VLOOKUP($C514,location,MATCH(Source!K$7,Location!$A$1:$D$1,0),0)</f>
        <v>Windy</v>
      </c>
      <c r="L514" s="20" t="str">
        <f>VLOOKUP($C514,vehicle,MATCH(L513,Vehicle!A507:E507,0),0)</f>
        <v>Bicycle</v>
      </c>
      <c r="M514" s="20" t="str">
        <f>VLOOKUP($C514,vehicle,MATCH(M$7,Vehicle!$A$1:$E$1,0),0)</f>
        <v>Brake Failure</v>
      </c>
      <c r="N514" s="20" t="str">
        <f>VLOOKUP($C514,vehicle,MATCH(N$7,Vehicle!$A$1:$E$1,0),0)</f>
        <v>Low</v>
      </c>
      <c r="O514" s="21">
        <f>VLOOKUP($C514,vehicle,MATCH(O$7,Vehicle!$A$1:$E$1,0),0)</f>
        <v>4</v>
      </c>
      <c r="P514" s="21">
        <f>VLOOKUP($C514,driver,MATCH(P$7,Driver!$A$1:$E$1,0),0)</f>
        <v>37</v>
      </c>
      <c r="Q514" s="21" t="str">
        <f>VLOOKUP($C514,driver,MATCH(Q$7,Driver!$A$1:$E$1,0),0)</f>
        <v>Valid</v>
      </c>
      <c r="R514" s="21">
        <f>VLOOKUP($C514,driver,MATCH(R$7,Driver!$A$1:$E$1,0),0)</f>
        <v>2</v>
      </c>
      <c r="S514" s="21" t="str">
        <f>VLOOKUP($C514,driver,MATCH(S$7,Driver!$A$1:$E$1,0),0)</f>
        <v>Severe</v>
      </c>
      <c r="T514" s="21">
        <f>VLOOKUP($C514,Effects,MATCH(T$7, Effects!$A$1:$E$1, 0),0)</f>
        <v>39</v>
      </c>
      <c r="U514" s="22" t="str">
        <f>VLOOKUP($C514,Effects,MATCH(U$7, Effects!$A$1:$E$1, 0),0)</f>
        <v>Yes</v>
      </c>
      <c r="V514" s="22" t="str">
        <f>VLOOKUP($C514,Effects,MATCH(V$7, Effects!$A$1:$E$1, 0),0)</f>
        <v>No</v>
      </c>
      <c r="W514" s="22" t="str">
        <f>VLOOKUP($C514,Effects,MATCH(W$7, Effects!$A$1:$E$1, 0),0)</f>
        <v>License Suspended</v>
      </c>
    </row>
    <row r="515" spans="2:23" s="7" customFormat="1" ht="21" x14ac:dyDescent="0.4">
      <c r="B515" s="19">
        <v>508</v>
      </c>
      <c r="C515" s="19" t="s">
        <v>553</v>
      </c>
      <c r="D515" s="20">
        <f>VLOOKUP($C515, Date, MATCH(Source!D$7, Date!$A$1:$F$1, 0), FALSE)</f>
        <v>45542</v>
      </c>
      <c r="E515" s="40">
        <v>45542</v>
      </c>
      <c r="F515" s="22">
        <f>VLOOKUP($C515, Date, MATCH(Source!F$7, Date!$A$1:$F$1, 0), FALSE)</f>
        <v>21.8819444444444</v>
      </c>
      <c r="G515" s="19">
        <f>VLOOKUP(Table3[[#This Row],[Accident ID]],Date!$A$2:$I$2001,MATCH(Table3[[#Headers],[Hour]],Date!$A$1:$I$1,0),0)</f>
        <v>21</v>
      </c>
      <c r="H515" s="44" t="str">
        <f>IF(AND(Table3[[#This Row],[Hour]]&gt;=7, Table3[[#This Row],[Hour]]&lt;=10), "Peak", IF(AND(Table3[[#This Row],[Hour]]&gt;=16, Table3[[#This Row],[Hour]]&lt;=19), "Peak", "Off-Peak"))</f>
        <v>Off-Peak</v>
      </c>
      <c r="I515" s="19" t="str">
        <f>VLOOKUP($C515,location,MATCH(Source!I$7,Location!$A$1:$D$1,0),0)</f>
        <v>Hyderabad</v>
      </c>
      <c r="J515" s="19" t="str">
        <f>VLOOKUP($C515,location,MATCH(Source!J$7,Location!$A$1:$D$1,0),0)</f>
        <v>Expressway</v>
      </c>
      <c r="K515" s="19" t="str">
        <f>VLOOKUP($C515,location,MATCH(Source!K$7,Location!$A$1:$D$1,0),0)</f>
        <v>Foggy</v>
      </c>
      <c r="L515" s="20" t="str">
        <f>VLOOKUP($C515,vehicle,MATCH(L514,Vehicle!A508:E508,0),0)</f>
        <v>Auto</v>
      </c>
      <c r="M515" s="20" t="str">
        <f>VLOOKUP($C515,vehicle,MATCH(M$7,Vehicle!$A$1:$E$1,0),0)</f>
        <v>Signal Violation</v>
      </c>
      <c r="N515" s="20" t="str">
        <f>VLOOKUP($C515,vehicle,MATCH(N$7,Vehicle!$A$1:$E$1,0),0)</f>
        <v>Low</v>
      </c>
      <c r="O515" s="21">
        <f>VLOOKUP($C515,vehicle,MATCH(O$7,Vehicle!$A$1:$E$1,0),0)</f>
        <v>1</v>
      </c>
      <c r="P515" s="21">
        <f>VLOOKUP($C515,driver,MATCH(P$7,Driver!$A$1:$E$1,0),0)</f>
        <v>23</v>
      </c>
      <c r="Q515" s="21" t="str">
        <f>VLOOKUP($C515,driver,MATCH(Q$7,Driver!$A$1:$E$1,0),0)</f>
        <v>Suspended</v>
      </c>
      <c r="R515" s="21">
        <f>VLOOKUP($C515,driver,MATCH(R$7,Driver!$A$1:$E$1,0),0)</f>
        <v>5</v>
      </c>
      <c r="S515" s="21" t="str">
        <f>VLOOKUP($C515,driver,MATCH(S$7,Driver!$A$1:$E$1,0),0)</f>
        <v>Minor</v>
      </c>
      <c r="T515" s="21">
        <f>VLOOKUP($C515,Effects,MATCH(T$7, Effects!$A$1:$E$1, 0),0)</f>
        <v>5</v>
      </c>
      <c r="U515" s="22" t="str">
        <f>VLOOKUP($C515,Effects,MATCH(U$7, Effects!$A$1:$E$1, 0),0)</f>
        <v>No</v>
      </c>
      <c r="V515" s="22" t="str">
        <f>VLOOKUP($C515,Effects,MATCH(V$7, Effects!$A$1:$E$1, 0),0)</f>
        <v>Yes</v>
      </c>
      <c r="W515" s="22" t="str">
        <f>VLOOKUP($C515,Effects,MATCH(W$7, Effects!$A$1:$E$1, 0),0)</f>
        <v>License Suspended</v>
      </c>
    </row>
    <row r="516" spans="2:23" s="7" customFormat="1" ht="21" x14ac:dyDescent="0.4">
      <c r="B516" s="19">
        <v>509</v>
      </c>
      <c r="C516" s="19" t="s">
        <v>554</v>
      </c>
      <c r="D516" s="20">
        <f>VLOOKUP($C516, Date, MATCH(Source!D$7, Date!$A$1:$F$1, 0), FALSE)</f>
        <v>44098</v>
      </c>
      <c r="E516" s="40">
        <v>44098</v>
      </c>
      <c r="F516" s="22">
        <f>VLOOKUP($C516, Date, MATCH(Source!F$7, Date!$A$1:$F$1, 0), FALSE)</f>
        <v>21.9236111111111</v>
      </c>
      <c r="G516" s="19">
        <f>VLOOKUP(Table3[[#This Row],[Accident ID]],Date!$A$2:$I$2001,MATCH(Table3[[#Headers],[Hour]],Date!$A$1:$I$1,0),0)</f>
        <v>22</v>
      </c>
      <c r="H516" s="44" t="str">
        <f>IF(AND(Table3[[#This Row],[Hour]]&gt;=7, Table3[[#This Row],[Hour]]&lt;=10), "Peak", IF(AND(Table3[[#This Row],[Hour]]&gt;=16, Table3[[#This Row],[Hour]]&lt;=19), "Peak", "Off-Peak"))</f>
        <v>Off-Peak</v>
      </c>
      <c r="I516" s="19" t="str">
        <f>VLOOKUP($C516,location,MATCH(Source!I$7,Location!$A$1:$D$1,0),0)</f>
        <v>Delhi</v>
      </c>
      <c r="J516" s="19" t="str">
        <f>VLOOKUP($C516,location,MATCH(Source!J$7,Location!$A$1:$D$1,0),0)</f>
        <v>Residential Area</v>
      </c>
      <c r="K516" s="19" t="str">
        <f>VLOOKUP($C516,location,MATCH(Source!K$7,Location!$A$1:$D$1,0),0)</f>
        <v>Foggy</v>
      </c>
      <c r="L516" s="20" t="str">
        <f>VLOOKUP($C516,vehicle,MATCH(L515,Vehicle!A509:E509,0),0)</f>
        <v>Bus</v>
      </c>
      <c r="M516" s="20" t="str">
        <f>VLOOKUP($C516,vehicle,MATCH(M$7,Vehicle!$A$1:$E$1,0),0)</f>
        <v>Reckless Driving</v>
      </c>
      <c r="N516" s="20" t="str">
        <f>VLOOKUP($C516,vehicle,MATCH(N$7,Vehicle!$A$1:$E$1,0),0)</f>
        <v>Low</v>
      </c>
      <c r="O516" s="21">
        <f>VLOOKUP($C516,vehicle,MATCH(O$7,Vehicle!$A$1:$E$1,0),0)</f>
        <v>1</v>
      </c>
      <c r="P516" s="21">
        <f>VLOOKUP($C516,driver,MATCH(P$7,Driver!$A$1:$E$1,0),0)</f>
        <v>29</v>
      </c>
      <c r="Q516" s="21" t="str">
        <f>VLOOKUP($C516,driver,MATCH(Q$7,Driver!$A$1:$E$1,0),0)</f>
        <v>Suspended</v>
      </c>
      <c r="R516" s="21">
        <f>VLOOKUP($C516,driver,MATCH(R$7,Driver!$A$1:$E$1,0),0)</f>
        <v>10</v>
      </c>
      <c r="S516" s="21" t="str">
        <f>VLOOKUP($C516,driver,MATCH(S$7,Driver!$A$1:$E$1,0),0)</f>
        <v>Moderate</v>
      </c>
      <c r="T516" s="21">
        <f>VLOOKUP($C516,Effects,MATCH(T$7, Effects!$A$1:$E$1, 0),0)</f>
        <v>40</v>
      </c>
      <c r="U516" s="22" t="str">
        <f>VLOOKUP($C516,Effects,MATCH(U$7, Effects!$A$1:$E$1, 0),0)</f>
        <v>No</v>
      </c>
      <c r="V516" s="22" t="str">
        <f>VLOOKUP($C516,Effects,MATCH(V$7, Effects!$A$1:$E$1, 0),0)</f>
        <v>No</v>
      </c>
      <c r="W516" s="22" t="str">
        <f>VLOOKUP($C516,Effects,MATCH(W$7, Effects!$A$1:$E$1, 0),0)</f>
        <v>Fine Issued</v>
      </c>
    </row>
    <row r="517" spans="2:23" s="7" customFormat="1" ht="21" x14ac:dyDescent="0.4">
      <c r="B517" s="19">
        <v>510</v>
      </c>
      <c r="C517" s="19" t="s">
        <v>555</v>
      </c>
      <c r="D517" s="20">
        <f>VLOOKUP($C517, Date, MATCH(Source!D$7, Date!$A$1:$F$1, 0), FALSE)</f>
        <v>43918</v>
      </c>
      <c r="E517" s="40">
        <v>43918</v>
      </c>
      <c r="F517" s="22">
        <f>VLOOKUP($C517, Date, MATCH(Source!F$7, Date!$A$1:$F$1, 0), FALSE)</f>
        <v>21.9652777777778</v>
      </c>
      <c r="G517" s="19">
        <f>VLOOKUP(Table3[[#This Row],[Accident ID]],Date!$A$2:$I$2001,MATCH(Table3[[#Headers],[Hour]],Date!$A$1:$I$1,0),0)</f>
        <v>23</v>
      </c>
      <c r="H517" s="44" t="str">
        <f>IF(AND(Table3[[#This Row],[Hour]]&gt;=7, Table3[[#This Row],[Hour]]&lt;=10), "Peak", IF(AND(Table3[[#This Row],[Hour]]&gt;=16, Table3[[#This Row],[Hour]]&lt;=19), "Peak", "Off-Peak"))</f>
        <v>Off-Peak</v>
      </c>
      <c r="I517" s="19" t="str">
        <f>VLOOKUP($C517,location,MATCH(Source!I$7,Location!$A$1:$D$1,0),0)</f>
        <v>Pune</v>
      </c>
      <c r="J517" s="19" t="str">
        <f>VLOOKUP($C517,location,MATCH(Source!J$7,Location!$A$1:$D$1,0),0)</f>
        <v>Highway</v>
      </c>
      <c r="K517" s="19" t="str">
        <f>VLOOKUP($C517,location,MATCH(Source!K$7,Location!$A$1:$D$1,0),0)</f>
        <v>Snowy</v>
      </c>
      <c r="L517" s="20" t="str">
        <f>VLOOKUP($C517,vehicle,MATCH(L516,Vehicle!A510:E510,0),0)</f>
        <v>Bus</v>
      </c>
      <c r="M517" s="20" t="str">
        <f>VLOOKUP($C517,vehicle,MATCH(M$7,Vehicle!$A$1:$E$1,0),0)</f>
        <v>Reckless Driving</v>
      </c>
      <c r="N517" s="20" t="str">
        <f>VLOOKUP($C517,vehicle,MATCH(N$7,Vehicle!$A$1:$E$1,0),0)</f>
        <v>High</v>
      </c>
      <c r="O517" s="21">
        <f>VLOOKUP($C517,vehicle,MATCH(O$7,Vehicle!$A$1:$E$1,0),0)</f>
        <v>2</v>
      </c>
      <c r="P517" s="21">
        <f>VLOOKUP($C517,driver,MATCH(P$7,Driver!$A$1:$E$1,0),0)</f>
        <v>25</v>
      </c>
      <c r="Q517" s="21" t="str">
        <f>VLOOKUP($C517,driver,MATCH(Q$7,Driver!$A$1:$E$1,0),0)</f>
        <v>Expired</v>
      </c>
      <c r="R517" s="21">
        <f>VLOOKUP($C517,driver,MATCH(R$7,Driver!$A$1:$E$1,0),0)</f>
        <v>8</v>
      </c>
      <c r="S517" s="21" t="str">
        <f>VLOOKUP($C517,driver,MATCH(S$7,Driver!$A$1:$E$1,0),0)</f>
        <v>Moderate</v>
      </c>
      <c r="T517" s="21">
        <f>VLOOKUP($C517,Effects,MATCH(T$7, Effects!$A$1:$E$1, 0),0)</f>
        <v>16</v>
      </c>
      <c r="U517" s="22" t="str">
        <f>VLOOKUP($C517,Effects,MATCH(U$7, Effects!$A$1:$E$1, 0),0)</f>
        <v>No</v>
      </c>
      <c r="V517" s="22" t="str">
        <f>VLOOKUP($C517,Effects,MATCH(V$7, Effects!$A$1:$E$1, 0),0)</f>
        <v>No</v>
      </c>
      <c r="W517" s="22" t="str">
        <f>VLOOKUP($C517,Effects,MATCH(W$7, Effects!$A$1:$E$1, 0),0)</f>
        <v>None</v>
      </c>
    </row>
    <row r="518" spans="2:23" s="7" customFormat="1" ht="21" x14ac:dyDescent="0.4">
      <c r="B518" s="19">
        <v>511</v>
      </c>
      <c r="C518" s="19" t="s">
        <v>556</v>
      </c>
      <c r="D518" s="20">
        <f>VLOOKUP($C518, Date, MATCH(Source!D$7, Date!$A$1:$F$1, 0), FALSE)</f>
        <v>44469</v>
      </c>
      <c r="E518" s="40">
        <v>44469</v>
      </c>
      <c r="F518" s="22">
        <f>VLOOKUP($C518, Date, MATCH(Source!F$7, Date!$A$1:$F$1, 0), FALSE)</f>
        <v>22.0069444444444</v>
      </c>
      <c r="G518" s="19">
        <f>VLOOKUP(Table3[[#This Row],[Accident ID]],Date!$A$2:$I$2001,MATCH(Table3[[#Headers],[Hour]],Date!$A$1:$I$1,0),0)</f>
        <v>0</v>
      </c>
      <c r="H518" s="44" t="str">
        <f>IF(AND(Table3[[#This Row],[Hour]]&gt;=7, Table3[[#This Row],[Hour]]&lt;=10), "Peak", IF(AND(Table3[[#This Row],[Hour]]&gt;=16, Table3[[#This Row],[Hour]]&lt;=19), "Peak", "Off-Peak"))</f>
        <v>Off-Peak</v>
      </c>
      <c r="I518" s="19" t="str">
        <f>VLOOKUP($C518,location,MATCH(Source!I$7,Location!$A$1:$D$1,0),0)</f>
        <v>Kolkata</v>
      </c>
      <c r="J518" s="19" t="str">
        <f>VLOOKUP($C518,location,MATCH(Source!J$7,Location!$A$1:$D$1,0),0)</f>
        <v>Rural Road</v>
      </c>
      <c r="K518" s="19" t="str">
        <f>VLOOKUP($C518,location,MATCH(Source!K$7,Location!$A$1:$D$1,0),0)</f>
        <v>Snowy</v>
      </c>
      <c r="L518" s="20" t="str">
        <f>VLOOKUP($C518,vehicle,MATCH(L517,Vehicle!A511:E511,0),0)</f>
        <v>Pedestrian</v>
      </c>
      <c r="M518" s="20" t="str">
        <f>VLOOKUP($C518,vehicle,MATCH(M$7,Vehicle!$A$1:$E$1,0),0)</f>
        <v>Brake Failure</v>
      </c>
      <c r="N518" s="20" t="str">
        <f>VLOOKUP($C518,vehicle,MATCH(N$7,Vehicle!$A$1:$E$1,0),0)</f>
        <v>High</v>
      </c>
      <c r="O518" s="21">
        <f>VLOOKUP($C518,vehicle,MATCH(O$7,Vehicle!$A$1:$E$1,0),0)</f>
        <v>5</v>
      </c>
      <c r="P518" s="21">
        <f>VLOOKUP($C518,driver,MATCH(P$7,Driver!$A$1:$E$1,0),0)</f>
        <v>48</v>
      </c>
      <c r="Q518" s="21" t="str">
        <f>VLOOKUP($C518,driver,MATCH(Q$7,Driver!$A$1:$E$1,0),0)</f>
        <v>Expired</v>
      </c>
      <c r="R518" s="21">
        <f>VLOOKUP($C518,driver,MATCH(R$7,Driver!$A$1:$E$1,0),0)</f>
        <v>1</v>
      </c>
      <c r="S518" s="21" t="str">
        <f>VLOOKUP($C518,driver,MATCH(S$7,Driver!$A$1:$E$1,0),0)</f>
        <v>Fatal</v>
      </c>
      <c r="T518" s="21">
        <f>VLOOKUP($C518,Effects,MATCH(T$7, Effects!$A$1:$E$1, 0),0)</f>
        <v>21</v>
      </c>
      <c r="U518" s="22" t="str">
        <f>VLOOKUP($C518,Effects,MATCH(U$7, Effects!$A$1:$E$1, 0),0)</f>
        <v>Yes</v>
      </c>
      <c r="V518" s="22" t="str">
        <f>VLOOKUP($C518,Effects,MATCH(V$7, Effects!$A$1:$E$1, 0),0)</f>
        <v>Yes</v>
      </c>
      <c r="W518" s="22" t="str">
        <f>VLOOKUP($C518,Effects,MATCH(W$7, Effects!$A$1:$E$1, 0),0)</f>
        <v>Arrest Made</v>
      </c>
    </row>
    <row r="519" spans="2:23" s="7" customFormat="1" ht="21" x14ac:dyDescent="0.4">
      <c r="B519" s="19">
        <v>512</v>
      </c>
      <c r="C519" s="19" t="s">
        <v>557</v>
      </c>
      <c r="D519" s="20">
        <f>VLOOKUP($C519, Date, MATCH(Source!D$7, Date!$A$1:$F$1, 0), FALSE)</f>
        <v>44270</v>
      </c>
      <c r="E519" s="40">
        <v>44270</v>
      </c>
      <c r="F519" s="22">
        <f>VLOOKUP($C519, Date, MATCH(Source!F$7, Date!$A$1:$F$1, 0), FALSE)</f>
        <v>22.0486111111111</v>
      </c>
      <c r="G519" s="19">
        <f>VLOOKUP(Table3[[#This Row],[Accident ID]],Date!$A$2:$I$2001,MATCH(Table3[[#Headers],[Hour]],Date!$A$1:$I$1,0),0)</f>
        <v>1</v>
      </c>
      <c r="H519" s="44" t="str">
        <f>IF(AND(Table3[[#This Row],[Hour]]&gt;=7, Table3[[#This Row],[Hour]]&lt;=10), "Peak", IF(AND(Table3[[#This Row],[Hour]]&gt;=16, Table3[[#This Row],[Hour]]&lt;=19), "Peak", "Off-Peak"))</f>
        <v>Off-Peak</v>
      </c>
      <c r="I519" s="19" t="str">
        <f>VLOOKUP($C519,location,MATCH(Source!I$7,Location!$A$1:$D$1,0),0)</f>
        <v>Bangalore</v>
      </c>
      <c r="J519" s="19" t="str">
        <f>VLOOKUP($C519,location,MATCH(Source!J$7,Location!$A$1:$D$1,0),0)</f>
        <v>Highway</v>
      </c>
      <c r="K519" s="19" t="str">
        <f>VLOOKUP($C519,location,MATCH(Source!K$7,Location!$A$1:$D$1,0),0)</f>
        <v>Clear</v>
      </c>
      <c r="L519" s="20" t="str">
        <f>VLOOKUP($C519,vehicle,MATCH(L518,Vehicle!A512:E512,0),0)</f>
        <v>Bicycle</v>
      </c>
      <c r="M519" s="20" t="str">
        <f>VLOOKUP($C519,vehicle,MATCH(M$7,Vehicle!$A$1:$E$1,0),0)</f>
        <v>Brake Failure</v>
      </c>
      <c r="N519" s="20" t="str">
        <f>VLOOKUP($C519,vehicle,MATCH(N$7,Vehicle!$A$1:$E$1,0),0)</f>
        <v>Severe</v>
      </c>
      <c r="O519" s="21">
        <f>VLOOKUP($C519,vehicle,MATCH(O$7,Vehicle!$A$1:$E$1,0),0)</f>
        <v>2</v>
      </c>
      <c r="P519" s="21">
        <f>VLOOKUP($C519,driver,MATCH(P$7,Driver!$A$1:$E$1,0),0)</f>
        <v>29</v>
      </c>
      <c r="Q519" s="21" t="str">
        <f>VLOOKUP($C519,driver,MATCH(Q$7,Driver!$A$1:$E$1,0),0)</f>
        <v>Valid</v>
      </c>
      <c r="R519" s="21">
        <f>VLOOKUP($C519,driver,MATCH(R$7,Driver!$A$1:$E$1,0),0)</f>
        <v>0</v>
      </c>
      <c r="S519" s="21" t="str">
        <f>VLOOKUP($C519,driver,MATCH(S$7,Driver!$A$1:$E$1,0),0)</f>
        <v>Minor</v>
      </c>
      <c r="T519" s="21">
        <f>VLOOKUP($C519,Effects,MATCH(T$7, Effects!$A$1:$E$1, 0),0)</f>
        <v>25</v>
      </c>
      <c r="U519" s="22" t="str">
        <f>VLOOKUP($C519,Effects,MATCH(U$7, Effects!$A$1:$E$1, 0),0)</f>
        <v>Yes</v>
      </c>
      <c r="V519" s="22" t="str">
        <f>VLOOKUP($C519,Effects,MATCH(V$7, Effects!$A$1:$E$1, 0),0)</f>
        <v>No</v>
      </c>
      <c r="W519" s="22" t="str">
        <f>VLOOKUP($C519,Effects,MATCH(W$7, Effects!$A$1:$E$1, 0),0)</f>
        <v>None</v>
      </c>
    </row>
    <row r="520" spans="2:23" s="7" customFormat="1" ht="21" x14ac:dyDescent="0.4">
      <c r="B520" s="19">
        <v>513</v>
      </c>
      <c r="C520" s="19" t="s">
        <v>558</v>
      </c>
      <c r="D520" s="20">
        <f>VLOOKUP($C520, Date, MATCH(Source!D$7, Date!$A$1:$F$1, 0), FALSE)</f>
        <v>43963</v>
      </c>
      <c r="E520" s="40">
        <v>43963</v>
      </c>
      <c r="F520" s="22">
        <f>VLOOKUP($C520, Date, MATCH(Source!F$7, Date!$A$1:$F$1, 0), FALSE)</f>
        <v>22.0902777777778</v>
      </c>
      <c r="G520" s="19">
        <f>VLOOKUP(Table3[[#This Row],[Accident ID]],Date!$A$2:$I$2001,MATCH(Table3[[#Headers],[Hour]],Date!$A$1:$I$1,0),0)</f>
        <v>2</v>
      </c>
      <c r="H520" s="44" t="str">
        <f>IF(AND(Table3[[#This Row],[Hour]]&gt;=7, Table3[[#This Row],[Hour]]&lt;=10), "Peak", IF(AND(Table3[[#This Row],[Hour]]&gt;=16, Table3[[#This Row],[Hour]]&lt;=19), "Peak", "Off-Peak"))</f>
        <v>Off-Peak</v>
      </c>
      <c r="I520" s="19" t="str">
        <f>VLOOKUP($C520,location,MATCH(Source!I$7,Location!$A$1:$D$1,0),0)</f>
        <v>Pune</v>
      </c>
      <c r="J520" s="19" t="str">
        <f>VLOOKUP($C520,location,MATCH(Source!J$7,Location!$A$1:$D$1,0),0)</f>
        <v>City Road</v>
      </c>
      <c r="K520" s="19" t="str">
        <f>VLOOKUP($C520,location,MATCH(Source!K$7,Location!$A$1:$D$1,0),0)</f>
        <v>Rainy</v>
      </c>
      <c r="L520" s="20" t="str">
        <f>VLOOKUP($C520,vehicle,MATCH(L519,Vehicle!A513:E513,0),0)</f>
        <v>Auto</v>
      </c>
      <c r="M520" s="20" t="str">
        <f>VLOOKUP($C520,vehicle,MATCH(M$7,Vehicle!$A$1:$E$1,0),0)</f>
        <v>Reckless Driving</v>
      </c>
      <c r="N520" s="20" t="str">
        <f>VLOOKUP($C520,vehicle,MATCH(N$7,Vehicle!$A$1:$E$1,0),0)</f>
        <v>Low</v>
      </c>
      <c r="O520" s="21">
        <f>VLOOKUP($C520,vehicle,MATCH(O$7,Vehicle!$A$1:$E$1,0),0)</f>
        <v>3</v>
      </c>
      <c r="P520" s="21">
        <f>VLOOKUP($C520,driver,MATCH(P$7,Driver!$A$1:$E$1,0),0)</f>
        <v>49</v>
      </c>
      <c r="Q520" s="21" t="str">
        <f>VLOOKUP($C520,driver,MATCH(Q$7,Driver!$A$1:$E$1,0),0)</f>
        <v>Expired</v>
      </c>
      <c r="R520" s="21">
        <f>VLOOKUP($C520,driver,MATCH(R$7,Driver!$A$1:$E$1,0),0)</f>
        <v>2</v>
      </c>
      <c r="S520" s="21" t="str">
        <f>VLOOKUP($C520,driver,MATCH(S$7,Driver!$A$1:$E$1,0),0)</f>
        <v>Fatal</v>
      </c>
      <c r="T520" s="21">
        <f>VLOOKUP($C520,Effects,MATCH(T$7, Effects!$A$1:$E$1, 0),0)</f>
        <v>54</v>
      </c>
      <c r="U520" s="22" t="str">
        <f>VLOOKUP($C520,Effects,MATCH(U$7, Effects!$A$1:$E$1, 0),0)</f>
        <v>No</v>
      </c>
      <c r="V520" s="22" t="str">
        <f>VLOOKUP($C520,Effects,MATCH(V$7, Effects!$A$1:$E$1, 0),0)</f>
        <v>No</v>
      </c>
      <c r="W520" s="22" t="str">
        <f>VLOOKUP($C520,Effects,MATCH(W$7, Effects!$A$1:$E$1, 0),0)</f>
        <v>License Suspended</v>
      </c>
    </row>
    <row r="521" spans="2:23" s="7" customFormat="1" ht="21" x14ac:dyDescent="0.4">
      <c r="B521" s="19">
        <v>514</v>
      </c>
      <c r="C521" s="19" t="s">
        <v>559</v>
      </c>
      <c r="D521" s="20">
        <f>VLOOKUP($C521, Date, MATCH(Source!D$7, Date!$A$1:$F$1, 0), FALSE)</f>
        <v>44252</v>
      </c>
      <c r="E521" s="40">
        <v>44252</v>
      </c>
      <c r="F521" s="22">
        <f>VLOOKUP($C521, Date, MATCH(Source!F$7, Date!$A$1:$F$1, 0), FALSE)</f>
        <v>22.1319444444444</v>
      </c>
      <c r="G521" s="19">
        <f>VLOOKUP(Table3[[#This Row],[Accident ID]],Date!$A$2:$I$2001,MATCH(Table3[[#Headers],[Hour]],Date!$A$1:$I$1,0),0)</f>
        <v>3</v>
      </c>
      <c r="H521" s="44" t="str">
        <f>IF(AND(Table3[[#This Row],[Hour]]&gt;=7, Table3[[#This Row],[Hour]]&lt;=10), "Peak", IF(AND(Table3[[#This Row],[Hour]]&gt;=16, Table3[[#This Row],[Hour]]&lt;=19), "Peak", "Off-Peak"))</f>
        <v>Off-Peak</v>
      </c>
      <c r="I521" s="19" t="str">
        <f>VLOOKUP($C521,location,MATCH(Source!I$7,Location!$A$1:$D$1,0),0)</f>
        <v>Kolkata</v>
      </c>
      <c r="J521" s="19" t="str">
        <f>VLOOKUP($C521,location,MATCH(Source!J$7,Location!$A$1:$D$1,0),0)</f>
        <v>Expressway</v>
      </c>
      <c r="K521" s="19" t="str">
        <f>VLOOKUP($C521,location,MATCH(Source!K$7,Location!$A$1:$D$1,0),0)</f>
        <v>Clear</v>
      </c>
      <c r="L521" s="20" t="str">
        <f>VLOOKUP($C521,vehicle,MATCH(L520,Vehicle!A514:E514,0),0)</f>
        <v>Bike</v>
      </c>
      <c r="M521" s="20" t="str">
        <f>VLOOKUP($C521,vehicle,MATCH(M$7,Vehicle!$A$1:$E$1,0),0)</f>
        <v>Brake Failure</v>
      </c>
      <c r="N521" s="20" t="str">
        <f>VLOOKUP($C521,vehicle,MATCH(N$7,Vehicle!$A$1:$E$1,0),0)</f>
        <v>Severe</v>
      </c>
      <c r="O521" s="21">
        <f>VLOOKUP($C521,vehicle,MATCH(O$7,Vehicle!$A$1:$E$1,0),0)</f>
        <v>4</v>
      </c>
      <c r="P521" s="21">
        <f>VLOOKUP($C521,driver,MATCH(P$7,Driver!$A$1:$E$1,0),0)</f>
        <v>70</v>
      </c>
      <c r="Q521" s="21" t="str">
        <f>VLOOKUP($C521,driver,MATCH(Q$7,Driver!$A$1:$E$1,0),0)</f>
        <v>Suspended</v>
      </c>
      <c r="R521" s="21">
        <f>VLOOKUP($C521,driver,MATCH(R$7,Driver!$A$1:$E$1,0),0)</f>
        <v>9</v>
      </c>
      <c r="S521" s="21" t="str">
        <f>VLOOKUP($C521,driver,MATCH(S$7,Driver!$A$1:$E$1,0),0)</f>
        <v>Severe</v>
      </c>
      <c r="T521" s="21">
        <f>VLOOKUP($C521,Effects,MATCH(T$7, Effects!$A$1:$E$1, 0),0)</f>
        <v>57</v>
      </c>
      <c r="U521" s="22" t="str">
        <f>VLOOKUP($C521,Effects,MATCH(U$7, Effects!$A$1:$E$1, 0),0)</f>
        <v>No</v>
      </c>
      <c r="V521" s="22" t="str">
        <f>VLOOKUP($C521,Effects,MATCH(V$7, Effects!$A$1:$E$1, 0),0)</f>
        <v>No</v>
      </c>
      <c r="W521" s="22" t="str">
        <f>VLOOKUP($C521,Effects,MATCH(W$7, Effects!$A$1:$E$1, 0),0)</f>
        <v>Arrest Made</v>
      </c>
    </row>
    <row r="522" spans="2:23" s="7" customFormat="1" ht="21" x14ac:dyDescent="0.4">
      <c r="B522" s="19">
        <v>515</v>
      </c>
      <c r="C522" s="19" t="s">
        <v>560</v>
      </c>
      <c r="D522" s="20">
        <f>VLOOKUP($C522, Date, MATCH(Source!D$7, Date!$A$1:$F$1, 0), FALSE)</f>
        <v>45568</v>
      </c>
      <c r="E522" s="40">
        <v>45568</v>
      </c>
      <c r="F522" s="22">
        <f>VLOOKUP($C522, Date, MATCH(Source!F$7, Date!$A$1:$F$1, 0), FALSE)</f>
        <v>22.1736111111111</v>
      </c>
      <c r="G522" s="19">
        <f>VLOOKUP(Table3[[#This Row],[Accident ID]],Date!$A$2:$I$2001,MATCH(Table3[[#Headers],[Hour]],Date!$A$1:$I$1,0),0)</f>
        <v>4</v>
      </c>
      <c r="H522" s="44" t="str">
        <f>IF(AND(Table3[[#This Row],[Hour]]&gt;=7, Table3[[#This Row],[Hour]]&lt;=10), "Peak", IF(AND(Table3[[#This Row],[Hour]]&gt;=16, Table3[[#This Row],[Hour]]&lt;=19), "Peak", "Off-Peak"))</f>
        <v>Off-Peak</v>
      </c>
      <c r="I522" s="19" t="str">
        <f>VLOOKUP($C522,location,MATCH(Source!I$7,Location!$A$1:$D$1,0),0)</f>
        <v>Ahmedabad</v>
      </c>
      <c r="J522" s="19" t="str">
        <f>VLOOKUP($C522,location,MATCH(Source!J$7,Location!$A$1:$D$1,0),0)</f>
        <v>City Road</v>
      </c>
      <c r="K522" s="19" t="str">
        <f>VLOOKUP($C522,location,MATCH(Source!K$7,Location!$A$1:$D$1,0),0)</f>
        <v>Snowy</v>
      </c>
      <c r="L522" s="20" t="str">
        <f>VLOOKUP($C522,vehicle,MATCH(L521,Vehicle!A515:E515,0),0)</f>
        <v>Auto</v>
      </c>
      <c r="M522" s="20" t="str">
        <f>VLOOKUP($C522,vehicle,MATCH(M$7,Vehicle!$A$1:$E$1,0),0)</f>
        <v>Reckless Driving</v>
      </c>
      <c r="N522" s="20" t="str">
        <f>VLOOKUP($C522,vehicle,MATCH(N$7,Vehicle!$A$1:$E$1,0),0)</f>
        <v>High</v>
      </c>
      <c r="O522" s="21">
        <f>VLOOKUP($C522,vehicle,MATCH(O$7,Vehicle!$A$1:$E$1,0),0)</f>
        <v>5</v>
      </c>
      <c r="P522" s="21">
        <f>VLOOKUP($C522,driver,MATCH(P$7,Driver!$A$1:$E$1,0),0)</f>
        <v>22</v>
      </c>
      <c r="Q522" s="21" t="str">
        <f>VLOOKUP($C522,driver,MATCH(Q$7,Driver!$A$1:$E$1,0),0)</f>
        <v>Suspended</v>
      </c>
      <c r="R522" s="21">
        <f>VLOOKUP($C522,driver,MATCH(R$7,Driver!$A$1:$E$1,0),0)</f>
        <v>0</v>
      </c>
      <c r="S522" s="21" t="str">
        <f>VLOOKUP($C522,driver,MATCH(S$7,Driver!$A$1:$E$1,0),0)</f>
        <v>Minor</v>
      </c>
      <c r="T522" s="21">
        <f>VLOOKUP($C522,Effects,MATCH(T$7, Effects!$A$1:$E$1, 0),0)</f>
        <v>23</v>
      </c>
      <c r="U522" s="22" t="str">
        <f>VLOOKUP($C522,Effects,MATCH(U$7, Effects!$A$1:$E$1, 0),0)</f>
        <v>No</v>
      </c>
      <c r="V522" s="22" t="str">
        <f>VLOOKUP($C522,Effects,MATCH(V$7, Effects!$A$1:$E$1, 0),0)</f>
        <v>Yes</v>
      </c>
      <c r="W522" s="22" t="str">
        <f>VLOOKUP($C522,Effects,MATCH(W$7, Effects!$A$1:$E$1, 0),0)</f>
        <v>Arrest Made</v>
      </c>
    </row>
    <row r="523" spans="2:23" s="7" customFormat="1" ht="21" x14ac:dyDescent="0.4">
      <c r="B523" s="19">
        <v>516</v>
      </c>
      <c r="C523" s="19" t="s">
        <v>561</v>
      </c>
      <c r="D523" s="20">
        <f>VLOOKUP($C523, Date, MATCH(Source!D$7, Date!$A$1:$F$1, 0), FALSE)</f>
        <v>45236</v>
      </c>
      <c r="E523" s="40">
        <v>45236</v>
      </c>
      <c r="F523" s="22">
        <f>VLOOKUP($C523, Date, MATCH(Source!F$7, Date!$A$1:$F$1, 0), FALSE)</f>
        <v>22.2152777777778</v>
      </c>
      <c r="G523" s="19">
        <f>VLOOKUP(Table3[[#This Row],[Accident ID]],Date!$A$2:$I$2001,MATCH(Table3[[#Headers],[Hour]],Date!$A$1:$I$1,0),0)</f>
        <v>5</v>
      </c>
      <c r="H523" s="44" t="str">
        <f>IF(AND(Table3[[#This Row],[Hour]]&gt;=7, Table3[[#This Row],[Hour]]&lt;=10), "Peak", IF(AND(Table3[[#This Row],[Hour]]&gt;=16, Table3[[#This Row],[Hour]]&lt;=19), "Peak", "Off-Peak"))</f>
        <v>Off-Peak</v>
      </c>
      <c r="I523" s="19" t="str">
        <f>VLOOKUP($C523,location,MATCH(Source!I$7,Location!$A$1:$D$1,0),0)</f>
        <v>Delhi</v>
      </c>
      <c r="J523" s="19" t="str">
        <f>VLOOKUP($C523,location,MATCH(Source!J$7,Location!$A$1:$D$1,0),0)</f>
        <v>Expressway</v>
      </c>
      <c r="K523" s="19" t="str">
        <f>VLOOKUP($C523,location,MATCH(Source!K$7,Location!$A$1:$D$1,0),0)</f>
        <v>Windy</v>
      </c>
      <c r="L523" s="20" t="str">
        <f>VLOOKUP($C523,vehicle,MATCH(L522,Vehicle!A516:E516,0),0)</f>
        <v>Truck</v>
      </c>
      <c r="M523" s="20" t="str">
        <f>VLOOKUP($C523,vehicle,MATCH(M$7,Vehicle!$A$1:$E$1,0),0)</f>
        <v>Signal Violation</v>
      </c>
      <c r="N523" s="20" t="str">
        <f>VLOOKUP($C523,vehicle,MATCH(N$7,Vehicle!$A$1:$E$1,0),0)</f>
        <v>Severe</v>
      </c>
      <c r="O523" s="21">
        <f>VLOOKUP($C523,vehicle,MATCH(O$7,Vehicle!$A$1:$E$1,0),0)</f>
        <v>5</v>
      </c>
      <c r="P523" s="21">
        <f>VLOOKUP($C523,driver,MATCH(P$7,Driver!$A$1:$E$1,0),0)</f>
        <v>23</v>
      </c>
      <c r="Q523" s="21" t="str">
        <f>VLOOKUP($C523,driver,MATCH(Q$7,Driver!$A$1:$E$1,0),0)</f>
        <v>Expired</v>
      </c>
      <c r="R523" s="21">
        <f>VLOOKUP($C523,driver,MATCH(R$7,Driver!$A$1:$E$1,0),0)</f>
        <v>7</v>
      </c>
      <c r="S523" s="21" t="str">
        <f>VLOOKUP($C523,driver,MATCH(S$7,Driver!$A$1:$E$1,0),0)</f>
        <v>Severe</v>
      </c>
      <c r="T523" s="21">
        <f>VLOOKUP($C523,Effects,MATCH(T$7, Effects!$A$1:$E$1, 0),0)</f>
        <v>41</v>
      </c>
      <c r="U523" s="22" t="str">
        <f>VLOOKUP($C523,Effects,MATCH(U$7, Effects!$A$1:$E$1, 0),0)</f>
        <v>Yes</v>
      </c>
      <c r="V523" s="22" t="str">
        <f>VLOOKUP($C523,Effects,MATCH(V$7, Effects!$A$1:$E$1, 0),0)</f>
        <v>Yes</v>
      </c>
      <c r="W523" s="22" t="str">
        <f>VLOOKUP($C523,Effects,MATCH(W$7, Effects!$A$1:$E$1, 0),0)</f>
        <v>None</v>
      </c>
    </row>
    <row r="524" spans="2:23" s="7" customFormat="1" ht="21" x14ac:dyDescent="0.4">
      <c r="B524" s="19">
        <v>517</v>
      </c>
      <c r="C524" s="19" t="s">
        <v>562</v>
      </c>
      <c r="D524" s="20">
        <f>VLOOKUP($C524, Date, MATCH(Source!D$7, Date!$A$1:$F$1, 0), FALSE)</f>
        <v>45129</v>
      </c>
      <c r="E524" s="40">
        <v>45129</v>
      </c>
      <c r="F524" s="22">
        <f>VLOOKUP($C524, Date, MATCH(Source!F$7, Date!$A$1:$F$1, 0), FALSE)</f>
        <v>22.2569444444444</v>
      </c>
      <c r="G524" s="19">
        <f>VLOOKUP(Table3[[#This Row],[Accident ID]],Date!$A$2:$I$2001,MATCH(Table3[[#Headers],[Hour]],Date!$A$1:$I$1,0),0)</f>
        <v>6</v>
      </c>
      <c r="H524" s="44" t="str">
        <f>IF(AND(Table3[[#This Row],[Hour]]&gt;=7, Table3[[#This Row],[Hour]]&lt;=10), "Peak", IF(AND(Table3[[#This Row],[Hour]]&gt;=16, Table3[[#This Row],[Hour]]&lt;=19), "Peak", "Off-Peak"))</f>
        <v>Off-Peak</v>
      </c>
      <c r="I524" s="19" t="str">
        <f>VLOOKUP($C524,location,MATCH(Source!I$7,Location!$A$1:$D$1,0),0)</f>
        <v>Pune</v>
      </c>
      <c r="J524" s="19" t="str">
        <f>VLOOKUP($C524,location,MATCH(Source!J$7,Location!$A$1:$D$1,0),0)</f>
        <v>Expressway</v>
      </c>
      <c r="K524" s="19" t="str">
        <f>VLOOKUP($C524,location,MATCH(Source!K$7,Location!$A$1:$D$1,0),0)</f>
        <v>Snowy</v>
      </c>
      <c r="L524" s="20" t="str">
        <f>VLOOKUP($C524,vehicle,MATCH(L523,Vehicle!A517:E517,0),0)</f>
        <v>Auto</v>
      </c>
      <c r="M524" s="20" t="str">
        <f>VLOOKUP($C524,vehicle,MATCH(M$7,Vehicle!$A$1:$E$1,0),0)</f>
        <v>Pedestrian Crossing</v>
      </c>
      <c r="N524" s="20" t="str">
        <f>VLOOKUP($C524,vehicle,MATCH(N$7,Vehicle!$A$1:$E$1,0),0)</f>
        <v>Low</v>
      </c>
      <c r="O524" s="21">
        <f>VLOOKUP($C524,vehicle,MATCH(O$7,Vehicle!$A$1:$E$1,0),0)</f>
        <v>3</v>
      </c>
      <c r="P524" s="21">
        <f>VLOOKUP($C524,driver,MATCH(P$7,Driver!$A$1:$E$1,0),0)</f>
        <v>51</v>
      </c>
      <c r="Q524" s="21" t="str">
        <f>VLOOKUP($C524,driver,MATCH(Q$7,Driver!$A$1:$E$1,0),0)</f>
        <v>Valid</v>
      </c>
      <c r="R524" s="21">
        <f>VLOOKUP($C524,driver,MATCH(R$7,Driver!$A$1:$E$1,0),0)</f>
        <v>1</v>
      </c>
      <c r="S524" s="21" t="str">
        <f>VLOOKUP($C524,driver,MATCH(S$7,Driver!$A$1:$E$1,0),0)</f>
        <v>Severe</v>
      </c>
      <c r="T524" s="21">
        <f>VLOOKUP($C524,Effects,MATCH(T$7, Effects!$A$1:$E$1, 0),0)</f>
        <v>47</v>
      </c>
      <c r="U524" s="22" t="str">
        <f>VLOOKUP($C524,Effects,MATCH(U$7, Effects!$A$1:$E$1, 0),0)</f>
        <v>Yes</v>
      </c>
      <c r="V524" s="22" t="str">
        <f>VLOOKUP($C524,Effects,MATCH(V$7, Effects!$A$1:$E$1, 0),0)</f>
        <v>No</v>
      </c>
      <c r="W524" s="22" t="str">
        <f>VLOOKUP($C524,Effects,MATCH(W$7, Effects!$A$1:$E$1, 0),0)</f>
        <v>Arrest Made</v>
      </c>
    </row>
    <row r="525" spans="2:23" s="7" customFormat="1" ht="21" x14ac:dyDescent="0.4">
      <c r="B525" s="19">
        <v>518</v>
      </c>
      <c r="C525" s="19" t="s">
        <v>563</v>
      </c>
      <c r="D525" s="20">
        <f>VLOOKUP($C525, Date, MATCH(Source!D$7, Date!$A$1:$F$1, 0), FALSE)</f>
        <v>45022</v>
      </c>
      <c r="E525" s="40">
        <v>45022</v>
      </c>
      <c r="F525" s="22">
        <f>VLOOKUP($C525, Date, MATCH(Source!F$7, Date!$A$1:$F$1, 0), FALSE)</f>
        <v>22.2986111111111</v>
      </c>
      <c r="G525" s="19">
        <f>VLOOKUP(Table3[[#This Row],[Accident ID]],Date!$A$2:$I$2001,MATCH(Table3[[#Headers],[Hour]],Date!$A$1:$I$1,0),0)</f>
        <v>7</v>
      </c>
      <c r="H525" s="44" t="str">
        <f>IF(AND(Table3[[#This Row],[Hour]]&gt;=7, Table3[[#This Row],[Hour]]&lt;=10), "Peak", IF(AND(Table3[[#This Row],[Hour]]&gt;=16, Table3[[#This Row],[Hour]]&lt;=19), "Peak", "Off-Peak"))</f>
        <v>Peak</v>
      </c>
      <c r="I525" s="19" t="str">
        <f>VLOOKUP($C525,location,MATCH(Source!I$7,Location!$A$1:$D$1,0),0)</f>
        <v>Pune</v>
      </c>
      <c r="J525" s="19" t="str">
        <f>VLOOKUP($C525,location,MATCH(Source!J$7,Location!$A$1:$D$1,0),0)</f>
        <v>Expressway</v>
      </c>
      <c r="K525" s="19" t="str">
        <f>VLOOKUP($C525,location,MATCH(Source!K$7,Location!$A$1:$D$1,0),0)</f>
        <v>Windy</v>
      </c>
      <c r="L525" s="20" t="str">
        <f>VLOOKUP($C525,vehicle,MATCH(L524,Vehicle!A518:E518,0),0)</f>
        <v>Car</v>
      </c>
      <c r="M525" s="20" t="str">
        <f>VLOOKUP($C525,vehicle,MATCH(M$7,Vehicle!$A$1:$E$1,0),0)</f>
        <v>Reckless Driving</v>
      </c>
      <c r="N525" s="20" t="str">
        <f>VLOOKUP($C525,vehicle,MATCH(N$7,Vehicle!$A$1:$E$1,0),0)</f>
        <v>Severe</v>
      </c>
      <c r="O525" s="21">
        <f>VLOOKUP($C525,vehicle,MATCH(O$7,Vehicle!$A$1:$E$1,0),0)</f>
        <v>1</v>
      </c>
      <c r="P525" s="21">
        <f>VLOOKUP($C525,driver,MATCH(P$7,Driver!$A$1:$E$1,0),0)</f>
        <v>68</v>
      </c>
      <c r="Q525" s="21" t="str">
        <f>VLOOKUP($C525,driver,MATCH(Q$7,Driver!$A$1:$E$1,0),0)</f>
        <v>Suspended</v>
      </c>
      <c r="R525" s="21">
        <f>VLOOKUP($C525,driver,MATCH(R$7,Driver!$A$1:$E$1,0),0)</f>
        <v>3</v>
      </c>
      <c r="S525" s="21" t="str">
        <f>VLOOKUP($C525,driver,MATCH(S$7,Driver!$A$1:$E$1,0),0)</f>
        <v>Fatal</v>
      </c>
      <c r="T525" s="21">
        <f>VLOOKUP($C525,Effects,MATCH(T$7, Effects!$A$1:$E$1, 0),0)</f>
        <v>11</v>
      </c>
      <c r="U525" s="22" t="str">
        <f>VLOOKUP($C525,Effects,MATCH(U$7, Effects!$A$1:$E$1, 0),0)</f>
        <v>No</v>
      </c>
      <c r="V525" s="22" t="str">
        <f>VLOOKUP($C525,Effects,MATCH(V$7, Effects!$A$1:$E$1, 0),0)</f>
        <v>No</v>
      </c>
      <c r="W525" s="22" t="str">
        <f>VLOOKUP($C525,Effects,MATCH(W$7, Effects!$A$1:$E$1, 0),0)</f>
        <v>Fine Issued</v>
      </c>
    </row>
    <row r="526" spans="2:23" s="7" customFormat="1" ht="21" x14ac:dyDescent="0.4">
      <c r="B526" s="19">
        <v>519</v>
      </c>
      <c r="C526" s="19" t="s">
        <v>564</v>
      </c>
      <c r="D526" s="20">
        <f>VLOOKUP($C526, Date, MATCH(Source!D$7, Date!$A$1:$F$1, 0), FALSE)</f>
        <v>44500</v>
      </c>
      <c r="E526" s="40">
        <v>44500</v>
      </c>
      <c r="F526" s="22">
        <f>VLOOKUP($C526, Date, MATCH(Source!F$7, Date!$A$1:$F$1, 0), FALSE)</f>
        <v>22.3402777777778</v>
      </c>
      <c r="G526" s="19">
        <f>VLOOKUP(Table3[[#This Row],[Accident ID]],Date!$A$2:$I$2001,MATCH(Table3[[#Headers],[Hour]],Date!$A$1:$I$1,0),0)</f>
        <v>8</v>
      </c>
      <c r="H526" s="44" t="str">
        <f>IF(AND(Table3[[#This Row],[Hour]]&gt;=7, Table3[[#This Row],[Hour]]&lt;=10), "Peak", IF(AND(Table3[[#This Row],[Hour]]&gt;=16, Table3[[#This Row],[Hour]]&lt;=19), "Peak", "Off-Peak"))</f>
        <v>Peak</v>
      </c>
      <c r="I526" s="19" t="str">
        <f>VLOOKUP($C526,location,MATCH(Source!I$7,Location!$A$1:$D$1,0),0)</f>
        <v>Kolkata</v>
      </c>
      <c r="J526" s="19" t="str">
        <f>VLOOKUP($C526,location,MATCH(Source!J$7,Location!$A$1:$D$1,0),0)</f>
        <v>Highway</v>
      </c>
      <c r="K526" s="19" t="str">
        <f>VLOOKUP($C526,location,MATCH(Source!K$7,Location!$A$1:$D$1,0),0)</f>
        <v>Foggy</v>
      </c>
      <c r="L526" s="20" t="str">
        <f>VLOOKUP($C526,vehicle,MATCH(L525,Vehicle!A519:E519,0),0)</f>
        <v>Auto</v>
      </c>
      <c r="M526" s="20" t="str">
        <f>VLOOKUP($C526,vehicle,MATCH(M$7,Vehicle!$A$1:$E$1,0),0)</f>
        <v>Pedestrian Crossing</v>
      </c>
      <c r="N526" s="20" t="str">
        <f>VLOOKUP($C526,vehicle,MATCH(N$7,Vehicle!$A$1:$E$1,0),0)</f>
        <v>Medium</v>
      </c>
      <c r="O526" s="21">
        <f>VLOOKUP($C526,vehicle,MATCH(O$7,Vehicle!$A$1:$E$1,0),0)</f>
        <v>5</v>
      </c>
      <c r="P526" s="21">
        <f>VLOOKUP($C526,driver,MATCH(P$7,Driver!$A$1:$E$1,0),0)</f>
        <v>41</v>
      </c>
      <c r="Q526" s="21" t="str">
        <f>VLOOKUP($C526,driver,MATCH(Q$7,Driver!$A$1:$E$1,0),0)</f>
        <v>Suspended</v>
      </c>
      <c r="R526" s="21">
        <f>VLOOKUP($C526,driver,MATCH(R$7,Driver!$A$1:$E$1,0),0)</f>
        <v>6</v>
      </c>
      <c r="S526" s="21" t="str">
        <f>VLOOKUP($C526,driver,MATCH(S$7,Driver!$A$1:$E$1,0),0)</f>
        <v>Fatal</v>
      </c>
      <c r="T526" s="21">
        <f>VLOOKUP($C526,Effects,MATCH(T$7, Effects!$A$1:$E$1, 0),0)</f>
        <v>46</v>
      </c>
      <c r="U526" s="22" t="str">
        <f>VLOOKUP($C526,Effects,MATCH(U$7, Effects!$A$1:$E$1, 0),0)</f>
        <v>No</v>
      </c>
      <c r="V526" s="22" t="str">
        <f>VLOOKUP($C526,Effects,MATCH(V$7, Effects!$A$1:$E$1, 0),0)</f>
        <v>No</v>
      </c>
      <c r="W526" s="22" t="str">
        <f>VLOOKUP($C526,Effects,MATCH(W$7, Effects!$A$1:$E$1, 0),0)</f>
        <v>License Suspended</v>
      </c>
    </row>
    <row r="527" spans="2:23" s="7" customFormat="1" ht="21" x14ac:dyDescent="0.4">
      <c r="B527" s="19">
        <v>520</v>
      </c>
      <c r="C527" s="19" t="s">
        <v>565</v>
      </c>
      <c r="D527" s="20">
        <f>VLOOKUP($C527, Date, MATCH(Source!D$7, Date!$A$1:$F$1, 0), FALSE)</f>
        <v>44723</v>
      </c>
      <c r="E527" s="40">
        <v>44723</v>
      </c>
      <c r="F527" s="22">
        <f>VLOOKUP($C527, Date, MATCH(Source!F$7, Date!$A$1:$F$1, 0), FALSE)</f>
        <v>22.3819444444444</v>
      </c>
      <c r="G527" s="19">
        <f>VLOOKUP(Table3[[#This Row],[Accident ID]],Date!$A$2:$I$2001,MATCH(Table3[[#Headers],[Hour]],Date!$A$1:$I$1,0),0)</f>
        <v>9</v>
      </c>
      <c r="H527" s="44" t="str">
        <f>IF(AND(Table3[[#This Row],[Hour]]&gt;=7, Table3[[#This Row],[Hour]]&lt;=10), "Peak", IF(AND(Table3[[#This Row],[Hour]]&gt;=16, Table3[[#This Row],[Hour]]&lt;=19), "Peak", "Off-Peak"))</f>
        <v>Peak</v>
      </c>
      <c r="I527" s="19" t="str">
        <f>VLOOKUP($C527,location,MATCH(Source!I$7,Location!$A$1:$D$1,0),0)</f>
        <v>Chennai</v>
      </c>
      <c r="J527" s="19" t="str">
        <f>VLOOKUP($C527,location,MATCH(Source!J$7,Location!$A$1:$D$1,0),0)</f>
        <v>Residential Area</v>
      </c>
      <c r="K527" s="19" t="str">
        <f>VLOOKUP($C527,location,MATCH(Source!K$7,Location!$A$1:$D$1,0),0)</f>
        <v>Rainy</v>
      </c>
      <c r="L527" s="20" t="str">
        <f>VLOOKUP($C527,vehicle,MATCH(L526,Vehicle!A520:E520,0),0)</f>
        <v>Bike</v>
      </c>
      <c r="M527" s="20" t="str">
        <f>VLOOKUP($C527,vehicle,MATCH(M$7,Vehicle!$A$1:$E$1,0),0)</f>
        <v>Brake Failure</v>
      </c>
      <c r="N527" s="20" t="str">
        <f>VLOOKUP($C527,vehicle,MATCH(N$7,Vehicle!$A$1:$E$1,0),0)</f>
        <v>Severe</v>
      </c>
      <c r="O527" s="21">
        <f>VLOOKUP($C527,vehicle,MATCH(O$7,Vehicle!$A$1:$E$1,0),0)</f>
        <v>3</v>
      </c>
      <c r="P527" s="21">
        <f>VLOOKUP($C527,driver,MATCH(P$7,Driver!$A$1:$E$1,0),0)</f>
        <v>23</v>
      </c>
      <c r="Q527" s="21" t="str">
        <f>VLOOKUP($C527,driver,MATCH(Q$7,Driver!$A$1:$E$1,0),0)</f>
        <v>Valid</v>
      </c>
      <c r="R527" s="21">
        <f>VLOOKUP($C527,driver,MATCH(R$7,Driver!$A$1:$E$1,0),0)</f>
        <v>2</v>
      </c>
      <c r="S527" s="21" t="str">
        <f>VLOOKUP($C527,driver,MATCH(S$7,Driver!$A$1:$E$1,0),0)</f>
        <v>Moderate</v>
      </c>
      <c r="T527" s="21">
        <f>VLOOKUP($C527,Effects,MATCH(T$7, Effects!$A$1:$E$1, 0),0)</f>
        <v>13</v>
      </c>
      <c r="U527" s="22" t="str">
        <f>VLOOKUP($C527,Effects,MATCH(U$7, Effects!$A$1:$E$1, 0),0)</f>
        <v>Yes</v>
      </c>
      <c r="V527" s="22" t="str">
        <f>VLOOKUP($C527,Effects,MATCH(V$7, Effects!$A$1:$E$1, 0),0)</f>
        <v>No</v>
      </c>
      <c r="W527" s="22" t="str">
        <f>VLOOKUP($C527,Effects,MATCH(W$7, Effects!$A$1:$E$1, 0),0)</f>
        <v>None</v>
      </c>
    </row>
    <row r="528" spans="2:23" s="7" customFormat="1" ht="21" x14ac:dyDescent="0.4">
      <c r="B528" s="19">
        <v>521</v>
      </c>
      <c r="C528" s="19" t="s">
        <v>566</v>
      </c>
      <c r="D528" s="20">
        <f>VLOOKUP($C528, Date, MATCH(Source!D$7, Date!$A$1:$F$1, 0), FALSE)</f>
        <v>45249</v>
      </c>
      <c r="E528" s="40">
        <v>45249</v>
      </c>
      <c r="F528" s="22">
        <f>VLOOKUP($C528, Date, MATCH(Source!F$7, Date!$A$1:$F$1, 0), FALSE)</f>
        <v>22.4236111111111</v>
      </c>
      <c r="G528" s="19">
        <f>VLOOKUP(Table3[[#This Row],[Accident ID]],Date!$A$2:$I$2001,MATCH(Table3[[#Headers],[Hour]],Date!$A$1:$I$1,0),0)</f>
        <v>10</v>
      </c>
      <c r="H528" s="44" t="str">
        <f>IF(AND(Table3[[#This Row],[Hour]]&gt;=7, Table3[[#This Row],[Hour]]&lt;=10), "Peak", IF(AND(Table3[[#This Row],[Hour]]&gt;=16, Table3[[#This Row],[Hour]]&lt;=19), "Peak", "Off-Peak"))</f>
        <v>Peak</v>
      </c>
      <c r="I528" s="19" t="str">
        <f>VLOOKUP($C528,location,MATCH(Source!I$7,Location!$A$1:$D$1,0),0)</f>
        <v>Ahmedabad</v>
      </c>
      <c r="J528" s="19" t="str">
        <f>VLOOKUP($C528,location,MATCH(Source!J$7,Location!$A$1:$D$1,0),0)</f>
        <v>Residential Area</v>
      </c>
      <c r="K528" s="19" t="str">
        <f>VLOOKUP($C528,location,MATCH(Source!K$7,Location!$A$1:$D$1,0),0)</f>
        <v>Snowy</v>
      </c>
      <c r="L528" s="20" t="str">
        <f>VLOOKUP($C528,vehicle,MATCH(L527,Vehicle!A521:E521,0),0)</f>
        <v>Car</v>
      </c>
      <c r="M528" s="20" t="str">
        <f>VLOOKUP($C528,vehicle,MATCH(M$7,Vehicle!$A$1:$E$1,0),0)</f>
        <v>Over Speeding</v>
      </c>
      <c r="N528" s="20" t="str">
        <f>VLOOKUP($C528,vehicle,MATCH(N$7,Vehicle!$A$1:$E$1,0),0)</f>
        <v>Low</v>
      </c>
      <c r="O528" s="21">
        <f>VLOOKUP($C528,vehicle,MATCH(O$7,Vehicle!$A$1:$E$1,0),0)</f>
        <v>2</v>
      </c>
      <c r="P528" s="21">
        <f>VLOOKUP($C528,driver,MATCH(P$7,Driver!$A$1:$E$1,0),0)</f>
        <v>35</v>
      </c>
      <c r="Q528" s="21" t="str">
        <f>VLOOKUP($C528,driver,MATCH(Q$7,Driver!$A$1:$E$1,0),0)</f>
        <v>Expired</v>
      </c>
      <c r="R528" s="21">
        <f>VLOOKUP($C528,driver,MATCH(R$7,Driver!$A$1:$E$1,0),0)</f>
        <v>3</v>
      </c>
      <c r="S528" s="21" t="str">
        <f>VLOOKUP($C528,driver,MATCH(S$7,Driver!$A$1:$E$1,0),0)</f>
        <v>Severe</v>
      </c>
      <c r="T528" s="21">
        <f>VLOOKUP($C528,Effects,MATCH(T$7, Effects!$A$1:$E$1, 0),0)</f>
        <v>15</v>
      </c>
      <c r="U528" s="22" t="str">
        <f>VLOOKUP($C528,Effects,MATCH(U$7, Effects!$A$1:$E$1, 0),0)</f>
        <v>No</v>
      </c>
      <c r="V528" s="22" t="str">
        <f>VLOOKUP($C528,Effects,MATCH(V$7, Effects!$A$1:$E$1, 0),0)</f>
        <v>Yes</v>
      </c>
      <c r="W528" s="22" t="str">
        <f>VLOOKUP($C528,Effects,MATCH(W$7, Effects!$A$1:$E$1, 0),0)</f>
        <v>None</v>
      </c>
    </row>
    <row r="529" spans="2:23" s="7" customFormat="1" ht="21" x14ac:dyDescent="0.4">
      <c r="B529" s="19">
        <v>522</v>
      </c>
      <c r="C529" s="19" t="s">
        <v>567</v>
      </c>
      <c r="D529" s="20">
        <f>VLOOKUP($C529, Date, MATCH(Source!D$7, Date!$A$1:$F$1, 0), FALSE)</f>
        <v>45328</v>
      </c>
      <c r="E529" s="40">
        <v>45328</v>
      </c>
      <c r="F529" s="22">
        <f>VLOOKUP($C529, Date, MATCH(Source!F$7, Date!$A$1:$F$1, 0), FALSE)</f>
        <v>22.4652777777778</v>
      </c>
      <c r="G529" s="19">
        <f>VLOOKUP(Table3[[#This Row],[Accident ID]],Date!$A$2:$I$2001,MATCH(Table3[[#Headers],[Hour]],Date!$A$1:$I$1,0),0)</f>
        <v>11</v>
      </c>
      <c r="H529" s="44" t="str">
        <f>IF(AND(Table3[[#This Row],[Hour]]&gt;=7, Table3[[#This Row],[Hour]]&lt;=10), "Peak", IF(AND(Table3[[#This Row],[Hour]]&gt;=16, Table3[[#This Row],[Hour]]&lt;=19), "Peak", "Off-Peak"))</f>
        <v>Off-Peak</v>
      </c>
      <c r="I529" s="19" t="str">
        <f>VLOOKUP($C529,location,MATCH(Source!I$7,Location!$A$1:$D$1,0),0)</f>
        <v>Pune</v>
      </c>
      <c r="J529" s="19" t="str">
        <f>VLOOKUP($C529,location,MATCH(Source!J$7,Location!$A$1:$D$1,0),0)</f>
        <v>Rural Road</v>
      </c>
      <c r="K529" s="19" t="str">
        <f>VLOOKUP($C529,location,MATCH(Source!K$7,Location!$A$1:$D$1,0),0)</f>
        <v>Foggy</v>
      </c>
      <c r="L529" s="20" t="str">
        <f>VLOOKUP($C529,vehicle,MATCH(L528,Vehicle!A522:E522,0),0)</f>
        <v>Bike</v>
      </c>
      <c r="M529" s="20" t="str">
        <f>VLOOKUP($C529,vehicle,MATCH(M$7,Vehicle!$A$1:$E$1,0),0)</f>
        <v>Over Speeding</v>
      </c>
      <c r="N529" s="20" t="str">
        <f>VLOOKUP($C529,vehicle,MATCH(N$7,Vehicle!$A$1:$E$1,0),0)</f>
        <v>Low</v>
      </c>
      <c r="O529" s="21">
        <f>VLOOKUP($C529,vehicle,MATCH(O$7,Vehicle!$A$1:$E$1,0),0)</f>
        <v>1</v>
      </c>
      <c r="P529" s="21">
        <f>VLOOKUP($C529,driver,MATCH(P$7,Driver!$A$1:$E$1,0),0)</f>
        <v>69</v>
      </c>
      <c r="Q529" s="21" t="str">
        <f>VLOOKUP($C529,driver,MATCH(Q$7,Driver!$A$1:$E$1,0),0)</f>
        <v>Valid</v>
      </c>
      <c r="R529" s="21">
        <f>VLOOKUP($C529,driver,MATCH(R$7,Driver!$A$1:$E$1,0),0)</f>
        <v>4</v>
      </c>
      <c r="S529" s="21" t="str">
        <f>VLOOKUP($C529,driver,MATCH(S$7,Driver!$A$1:$E$1,0),0)</f>
        <v>Minor</v>
      </c>
      <c r="T529" s="21">
        <f>VLOOKUP($C529,Effects,MATCH(T$7, Effects!$A$1:$E$1, 0),0)</f>
        <v>35</v>
      </c>
      <c r="U529" s="22" t="str">
        <f>VLOOKUP($C529,Effects,MATCH(U$7, Effects!$A$1:$E$1, 0),0)</f>
        <v>Yes</v>
      </c>
      <c r="V529" s="22" t="str">
        <f>VLOOKUP($C529,Effects,MATCH(V$7, Effects!$A$1:$E$1, 0),0)</f>
        <v>Yes</v>
      </c>
      <c r="W529" s="22" t="str">
        <f>VLOOKUP($C529,Effects,MATCH(W$7, Effects!$A$1:$E$1, 0),0)</f>
        <v>Arrest Made</v>
      </c>
    </row>
    <row r="530" spans="2:23" s="7" customFormat="1" ht="21" x14ac:dyDescent="0.4">
      <c r="B530" s="19">
        <v>523</v>
      </c>
      <c r="C530" s="19" t="s">
        <v>568</v>
      </c>
      <c r="D530" s="20">
        <f>VLOOKUP($C530, Date, MATCH(Source!D$7, Date!$A$1:$F$1, 0), FALSE)</f>
        <v>44903</v>
      </c>
      <c r="E530" s="40">
        <v>44903</v>
      </c>
      <c r="F530" s="22">
        <f>VLOOKUP($C530, Date, MATCH(Source!F$7, Date!$A$1:$F$1, 0), FALSE)</f>
        <v>22.5069444444444</v>
      </c>
      <c r="G530" s="19">
        <f>VLOOKUP(Table3[[#This Row],[Accident ID]],Date!$A$2:$I$2001,MATCH(Table3[[#Headers],[Hour]],Date!$A$1:$I$1,0),0)</f>
        <v>12</v>
      </c>
      <c r="H530" s="44" t="str">
        <f>IF(AND(Table3[[#This Row],[Hour]]&gt;=7, Table3[[#This Row],[Hour]]&lt;=10), "Peak", IF(AND(Table3[[#This Row],[Hour]]&gt;=16, Table3[[#This Row],[Hour]]&lt;=19), "Peak", "Off-Peak"))</f>
        <v>Off-Peak</v>
      </c>
      <c r="I530" s="19" t="str">
        <f>VLOOKUP($C530,location,MATCH(Source!I$7,Location!$A$1:$D$1,0),0)</f>
        <v>Hyderabad</v>
      </c>
      <c r="J530" s="19" t="str">
        <f>VLOOKUP($C530,location,MATCH(Source!J$7,Location!$A$1:$D$1,0),0)</f>
        <v>Highway</v>
      </c>
      <c r="K530" s="19" t="str">
        <f>VLOOKUP($C530,location,MATCH(Source!K$7,Location!$A$1:$D$1,0),0)</f>
        <v>Clear</v>
      </c>
      <c r="L530" s="20" t="str">
        <f>VLOOKUP($C530,vehicle,MATCH(L529,Vehicle!A523:E523,0),0)</f>
        <v>Bus</v>
      </c>
      <c r="M530" s="20" t="str">
        <f>VLOOKUP($C530,vehicle,MATCH(M$7,Vehicle!$A$1:$E$1,0),0)</f>
        <v>Over Speeding</v>
      </c>
      <c r="N530" s="20" t="str">
        <f>VLOOKUP($C530,vehicle,MATCH(N$7,Vehicle!$A$1:$E$1,0),0)</f>
        <v>High</v>
      </c>
      <c r="O530" s="21">
        <f>VLOOKUP($C530,vehicle,MATCH(O$7,Vehicle!$A$1:$E$1,0),0)</f>
        <v>4</v>
      </c>
      <c r="P530" s="21">
        <f>VLOOKUP($C530,driver,MATCH(P$7,Driver!$A$1:$E$1,0),0)</f>
        <v>63</v>
      </c>
      <c r="Q530" s="21" t="str">
        <f>VLOOKUP($C530,driver,MATCH(Q$7,Driver!$A$1:$E$1,0),0)</f>
        <v>Valid</v>
      </c>
      <c r="R530" s="21">
        <f>VLOOKUP($C530,driver,MATCH(R$7,Driver!$A$1:$E$1,0),0)</f>
        <v>7</v>
      </c>
      <c r="S530" s="21" t="str">
        <f>VLOOKUP($C530,driver,MATCH(S$7,Driver!$A$1:$E$1,0),0)</f>
        <v>Severe</v>
      </c>
      <c r="T530" s="21">
        <f>VLOOKUP($C530,Effects,MATCH(T$7, Effects!$A$1:$E$1, 0),0)</f>
        <v>47</v>
      </c>
      <c r="U530" s="22" t="str">
        <f>VLOOKUP($C530,Effects,MATCH(U$7, Effects!$A$1:$E$1, 0),0)</f>
        <v>Yes</v>
      </c>
      <c r="V530" s="22" t="str">
        <f>VLOOKUP($C530,Effects,MATCH(V$7, Effects!$A$1:$E$1, 0),0)</f>
        <v>No</v>
      </c>
      <c r="W530" s="22" t="str">
        <f>VLOOKUP($C530,Effects,MATCH(W$7, Effects!$A$1:$E$1, 0),0)</f>
        <v>License Suspended</v>
      </c>
    </row>
    <row r="531" spans="2:23" s="7" customFormat="1" ht="21" x14ac:dyDescent="0.4">
      <c r="B531" s="19">
        <v>524</v>
      </c>
      <c r="C531" s="19" t="s">
        <v>569</v>
      </c>
      <c r="D531" s="20">
        <f>VLOOKUP($C531, Date, MATCH(Source!D$7, Date!$A$1:$F$1, 0), FALSE)</f>
        <v>44258</v>
      </c>
      <c r="E531" s="40">
        <v>44258</v>
      </c>
      <c r="F531" s="22">
        <f>VLOOKUP($C531, Date, MATCH(Source!F$7, Date!$A$1:$F$1, 0), FALSE)</f>
        <v>22.5486111111111</v>
      </c>
      <c r="G531" s="19">
        <f>VLOOKUP(Table3[[#This Row],[Accident ID]],Date!$A$2:$I$2001,MATCH(Table3[[#Headers],[Hour]],Date!$A$1:$I$1,0),0)</f>
        <v>13</v>
      </c>
      <c r="H531" s="44" t="str">
        <f>IF(AND(Table3[[#This Row],[Hour]]&gt;=7, Table3[[#This Row],[Hour]]&lt;=10), "Peak", IF(AND(Table3[[#This Row],[Hour]]&gt;=16, Table3[[#This Row],[Hour]]&lt;=19), "Peak", "Off-Peak"))</f>
        <v>Off-Peak</v>
      </c>
      <c r="I531" s="19" t="str">
        <f>VLOOKUP($C531,location,MATCH(Source!I$7,Location!$A$1:$D$1,0),0)</f>
        <v>Ahmedabad</v>
      </c>
      <c r="J531" s="19" t="str">
        <f>VLOOKUP($C531,location,MATCH(Source!J$7,Location!$A$1:$D$1,0),0)</f>
        <v>Highway</v>
      </c>
      <c r="K531" s="19" t="str">
        <f>VLOOKUP($C531,location,MATCH(Source!K$7,Location!$A$1:$D$1,0),0)</f>
        <v>Clear</v>
      </c>
      <c r="L531" s="20" t="str">
        <f>VLOOKUP($C531,vehicle,MATCH(L530,Vehicle!A524:E524,0),0)</f>
        <v>Car</v>
      </c>
      <c r="M531" s="20" t="str">
        <f>VLOOKUP($C531,vehicle,MATCH(M$7,Vehicle!$A$1:$E$1,0),0)</f>
        <v>Drunk Driving</v>
      </c>
      <c r="N531" s="20" t="str">
        <f>VLOOKUP($C531,vehicle,MATCH(N$7,Vehicle!$A$1:$E$1,0),0)</f>
        <v>Medium</v>
      </c>
      <c r="O531" s="21">
        <f>VLOOKUP($C531,vehicle,MATCH(O$7,Vehicle!$A$1:$E$1,0),0)</f>
        <v>4</v>
      </c>
      <c r="P531" s="21">
        <f>VLOOKUP($C531,driver,MATCH(P$7,Driver!$A$1:$E$1,0),0)</f>
        <v>33</v>
      </c>
      <c r="Q531" s="21" t="str">
        <f>VLOOKUP($C531,driver,MATCH(Q$7,Driver!$A$1:$E$1,0),0)</f>
        <v>Suspended</v>
      </c>
      <c r="R531" s="21">
        <f>VLOOKUP($C531,driver,MATCH(R$7,Driver!$A$1:$E$1,0),0)</f>
        <v>7</v>
      </c>
      <c r="S531" s="21" t="str">
        <f>VLOOKUP($C531,driver,MATCH(S$7,Driver!$A$1:$E$1,0),0)</f>
        <v>Severe</v>
      </c>
      <c r="T531" s="21">
        <f>VLOOKUP($C531,Effects,MATCH(T$7, Effects!$A$1:$E$1, 0),0)</f>
        <v>28</v>
      </c>
      <c r="U531" s="22" t="str">
        <f>VLOOKUP($C531,Effects,MATCH(U$7, Effects!$A$1:$E$1, 0),0)</f>
        <v>No</v>
      </c>
      <c r="V531" s="22" t="str">
        <f>VLOOKUP($C531,Effects,MATCH(V$7, Effects!$A$1:$E$1, 0),0)</f>
        <v>Yes</v>
      </c>
      <c r="W531" s="22" t="str">
        <f>VLOOKUP($C531,Effects,MATCH(W$7, Effects!$A$1:$E$1, 0),0)</f>
        <v>Arrest Made</v>
      </c>
    </row>
    <row r="532" spans="2:23" s="7" customFormat="1" ht="21" x14ac:dyDescent="0.4">
      <c r="B532" s="19">
        <v>525</v>
      </c>
      <c r="C532" s="19" t="s">
        <v>570</v>
      </c>
      <c r="D532" s="20">
        <f>VLOOKUP($C532, Date, MATCH(Source!D$7, Date!$A$1:$F$1, 0), FALSE)</f>
        <v>44516</v>
      </c>
      <c r="E532" s="40">
        <v>44516</v>
      </c>
      <c r="F532" s="22">
        <f>VLOOKUP($C532, Date, MATCH(Source!F$7, Date!$A$1:$F$1, 0), FALSE)</f>
        <v>22.5902777777778</v>
      </c>
      <c r="G532" s="19">
        <f>VLOOKUP(Table3[[#This Row],[Accident ID]],Date!$A$2:$I$2001,MATCH(Table3[[#Headers],[Hour]],Date!$A$1:$I$1,0),0)</f>
        <v>14</v>
      </c>
      <c r="H532" s="44" t="str">
        <f>IF(AND(Table3[[#This Row],[Hour]]&gt;=7, Table3[[#This Row],[Hour]]&lt;=10), "Peak", IF(AND(Table3[[#This Row],[Hour]]&gt;=16, Table3[[#This Row],[Hour]]&lt;=19), "Peak", "Off-Peak"))</f>
        <v>Off-Peak</v>
      </c>
      <c r="I532" s="19" t="str">
        <f>VLOOKUP($C532,location,MATCH(Source!I$7,Location!$A$1:$D$1,0),0)</f>
        <v>Kolkata</v>
      </c>
      <c r="J532" s="19" t="str">
        <f>VLOOKUP($C532,location,MATCH(Source!J$7,Location!$A$1:$D$1,0),0)</f>
        <v>Expressway</v>
      </c>
      <c r="K532" s="19" t="str">
        <f>VLOOKUP($C532,location,MATCH(Source!K$7,Location!$A$1:$D$1,0),0)</f>
        <v>Clear</v>
      </c>
      <c r="L532" s="20" t="str">
        <f>VLOOKUP($C532,vehicle,MATCH(L531,Vehicle!A525:E525,0),0)</f>
        <v>Car</v>
      </c>
      <c r="M532" s="20" t="str">
        <f>VLOOKUP($C532,vehicle,MATCH(M$7,Vehicle!$A$1:$E$1,0),0)</f>
        <v>Signal Violation</v>
      </c>
      <c r="N532" s="20" t="str">
        <f>VLOOKUP($C532,vehicle,MATCH(N$7,Vehicle!$A$1:$E$1,0),0)</f>
        <v>Medium</v>
      </c>
      <c r="O532" s="21">
        <f>VLOOKUP($C532,vehicle,MATCH(O$7,Vehicle!$A$1:$E$1,0),0)</f>
        <v>1</v>
      </c>
      <c r="P532" s="21">
        <f>VLOOKUP($C532,driver,MATCH(P$7,Driver!$A$1:$E$1,0),0)</f>
        <v>30</v>
      </c>
      <c r="Q532" s="21" t="str">
        <f>VLOOKUP($C532,driver,MATCH(Q$7,Driver!$A$1:$E$1,0),0)</f>
        <v>Suspended</v>
      </c>
      <c r="R532" s="21">
        <f>VLOOKUP($C532,driver,MATCH(R$7,Driver!$A$1:$E$1,0),0)</f>
        <v>5</v>
      </c>
      <c r="S532" s="21" t="str">
        <f>VLOOKUP($C532,driver,MATCH(S$7,Driver!$A$1:$E$1,0),0)</f>
        <v>Moderate</v>
      </c>
      <c r="T532" s="21">
        <f>VLOOKUP($C532,Effects,MATCH(T$7, Effects!$A$1:$E$1, 0),0)</f>
        <v>51</v>
      </c>
      <c r="U532" s="22" t="str">
        <f>VLOOKUP($C532,Effects,MATCH(U$7, Effects!$A$1:$E$1, 0),0)</f>
        <v>Yes</v>
      </c>
      <c r="V532" s="22" t="str">
        <f>VLOOKUP($C532,Effects,MATCH(V$7, Effects!$A$1:$E$1, 0),0)</f>
        <v>No</v>
      </c>
      <c r="W532" s="22" t="str">
        <f>VLOOKUP($C532,Effects,MATCH(W$7, Effects!$A$1:$E$1, 0),0)</f>
        <v>Arrest Made</v>
      </c>
    </row>
    <row r="533" spans="2:23" s="7" customFormat="1" ht="21" x14ac:dyDescent="0.4">
      <c r="B533" s="19">
        <v>526</v>
      </c>
      <c r="C533" s="19" t="s">
        <v>571</v>
      </c>
      <c r="D533" s="20">
        <f>VLOOKUP($C533, Date, MATCH(Source!D$7, Date!$A$1:$F$1, 0), FALSE)</f>
        <v>44205</v>
      </c>
      <c r="E533" s="40">
        <v>44205</v>
      </c>
      <c r="F533" s="22">
        <f>VLOOKUP($C533, Date, MATCH(Source!F$7, Date!$A$1:$F$1, 0), FALSE)</f>
        <v>22.6319444444444</v>
      </c>
      <c r="G533" s="19">
        <f>VLOOKUP(Table3[[#This Row],[Accident ID]],Date!$A$2:$I$2001,MATCH(Table3[[#Headers],[Hour]],Date!$A$1:$I$1,0),0)</f>
        <v>15</v>
      </c>
      <c r="H533" s="44" t="str">
        <f>IF(AND(Table3[[#This Row],[Hour]]&gt;=7, Table3[[#This Row],[Hour]]&lt;=10), "Peak", IF(AND(Table3[[#This Row],[Hour]]&gt;=16, Table3[[#This Row],[Hour]]&lt;=19), "Peak", "Off-Peak"))</f>
        <v>Off-Peak</v>
      </c>
      <c r="I533" s="19" t="str">
        <f>VLOOKUP($C533,location,MATCH(Source!I$7,Location!$A$1:$D$1,0),0)</f>
        <v>Bangalore</v>
      </c>
      <c r="J533" s="19" t="str">
        <f>VLOOKUP($C533,location,MATCH(Source!J$7,Location!$A$1:$D$1,0),0)</f>
        <v>Highway</v>
      </c>
      <c r="K533" s="19" t="str">
        <f>VLOOKUP($C533,location,MATCH(Source!K$7,Location!$A$1:$D$1,0),0)</f>
        <v>Snowy</v>
      </c>
      <c r="L533" s="20" t="str">
        <f>VLOOKUP($C533,vehicle,MATCH(L532,Vehicle!A526:E526,0),0)</f>
        <v>Bike</v>
      </c>
      <c r="M533" s="20" t="str">
        <f>VLOOKUP($C533,vehicle,MATCH(M$7,Vehicle!$A$1:$E$1,0),0)</f>
        <v>Weather Conditions</v>
      </c>
      <c r="N533" s="20" t="str">
        <f>VLOOKUP($C533,vehicle,MATCH(N$7,Vehicle!$A$1:$E$1,0),0)</f>
        <v>Low</v>
      </c>
      <c r="O533" s="21">
        <f>VLOOKUP($C533,vehicle,MATCH(O$7,Vehicle!$A$1:$E$1,0),0)</f>
        <v>5</v>
      </c>
      <c r="P533" s="21">
        <f>VLOOKUP($C533,driver,MATCH(P$7,Driver!$A$1:$E$1,0),0)</f>
        <v>23</v>
      </c>
      <c r="Q533" s="21" t="str">
        <f>VLOOKUP($C533,driver,MATCH(Q$7,Driver!$A$1:$E$1,0),0)</f>
        <v>Expired</v>
      </c>
      <c r="R533" s="21">
        <f>VLOOKUP($C533,driver,MATCH(R$7,Driver!$A$1:$E$1,0),0)</f>
        <v>9</v>
      </c>
      <c r="S533" s="21" t="str">
        <f>VLOOKUP($C533,driver,MATCH(S$7,Driver!$A$1:$E$1,0),0)</f>
        <v>Minor</v>
      </c>
      <c r="T533" s="21">
        <f>VLOOKUP($C533,Effects,MATCH(T$7, Effects!$A$1:$E$1, 0),0)</f>
        <v>17</v>
      </c>
      <c r="U533" s="22" t="str">
        <f>VLOOKUP($C533,Effects,MATCH(U$7, Effects!$A$1:$E$1, 0),0)</f>
        <v>No</v>
      </c>
      <c r="V533" s="22" t="str">
        <f>VLOOKUP($C533,Effects,MATCH(V$7, Effects!$A$1:$E$1, 0),0)</f>
        <v>Yes</v>
      </c>
      <c r="W533" s="22" t="str">
        <f>VLOOKUP($C533,Effects,MATCH(W$7, Effects!$A$1:$E$1, 0),0)</f>
        <v>Arrest Made</v>
      </c>
    </row>
    <row r="534" spans="2:23" s="7" customFormat="1" ht="21" x14ac:dyDescent="0.4">
      <c r="B534" s="19">
        <v>527</v>
      </c>
      <c r="C534" s="19" t="s">
        <v>572</v>
      </c>
      <c r="D534" s="20">
        <f>VLOOKUP($C534, Date, MATCH(Source!D$7, Date!$A$1:$F$1, 0), FALSE)</f>
        <v>45552</v>
      </c>
      <c r="E534" s="40">
        <v>45552</v>
      </c>
      <c r="F534" s="22">
        <f>VLOOKUP($C534, Date, MATCH(Source!F$7, Date!$A$1:$F$1, 0), FALSE)</f>
        <v>22.6736111111111</v>
      </c>
      <c r="G534" s="19">
        <f>VLOOKUP(Table3[[#This Row],[Accident ID]],Date!$A$2:$I$2001,MATCH(Table3[[#Headers],[Hour]],Date!$A$1:$I$1,0),0)</f>
        <v>16</v>
      </c>
      <c r="H534" s="44" t="str">
        <f>IF(AND(Table3[[#This Row],[Hour]]&gt;=7, Table3[[#This Row],[Hour]]&lt;=10), "Peak", IF(AND(Table3[[#This Row],[Hour]]&gt;=16, Table3[[#This Row],[Hour]]&lt;=19), "Peak", "Off-Peak"))</f>
        <v>Peak</v>
      </c>
      <c r="I534" s="19" t="str">
        <f>VLOOKUP($C534,location,MATCH(Source!I$7,Location!$A$1:$D$1,0),0)</f>
        <v>Bangalore</v>
      </c>
      <c r="J534" s="19" t="str">
        <f>VLOOKUP($C534,location,MATCH(Source!J$7,Location!$A$1:$D$1,0),0)</f>
        <v>Expressway</v>
      </c>
      <c r="K534" s="19" t="str">
        <f>VLOOKUP($C534,location,MATCH(Source!K$7,Location!$A$1:$D$1,0),0)</f>
        <v>Rainy</v>
      </c>
      <c r="L534" s="20" t="str">
        <f>VLOOKUP($C534,vehicle,MATCH(L533,Vehicle!A527:E527,0),0)</f>
        <v>Truck</v>
      </c>
      <c r="M534" s="20" t="str">
        <f>VLOOKUP($C534,vehicle,MATCH(M$7,Vehicle!$A$1:$E$1,0),0)</f>
        <v>Pedestrian Crossing</v>
      </c>
      <c r="N534" s="20" t="str">
        <f>VLOOKUP($C534,vehicle,MATCH(N$7,Vehicle!$A$1:$E$1,0),0)</f>
        <v>Medium</v>
      </c>
      <c r="O534" s="21">
        <f>VLOOKUP($C534,vehicle,MATCH(O$7,Vehicle!$A$1:$E$1,0),0)</f>
        <v>2</v>
      </c>
      <c r="P534" s="21">
        <f>VLOOKUP($C534,driver,MATCH(P$7,Driver!$A$1:$E$1,0),0)</f>
        <v>60</v>
      </c>
      <c r="Q534" s="21" t="str">
        <f>VLOOKUP($C534,driver,MATCH(Q$7,Driver!$A$1:$E$1,0),0)</f>
        <v>Valid</v>
      </c>
      <c r="R534" s="21">
        <f>VLOOKUP($C534,driver,MATCH(R$7,Driver!$A$1:$E$1,0),0)</f>
        <v>7</v>
      </c>
      <c r="S534" s="21" t="str">
        <f>VLOOKUP($C534,driver,MATCH(S$7,Driver!$A$1:$E$1,0),0)</f>
        <v>Minor</v>
      </c>
      <c r="T534" s="21">
        <f>VLOOKUP($C534,Effects,MATCH(T$7, Effects!$A$1:$E$1, 0),0)</f>
        <v>12</v>
      </c>
      <c r="U534" s="22" t="str">
        <f>VLOOKUP($C534,Effects,MATCH(U$7, Effects!$A$1:$E$1, 0),0)</f>
        <v>Yes</v>
      </c>
      <c r="V534" s="22" t="str">
        <f>VLOOKUP($C534,Effects,MATCH(V$7, Effects!$A$1:$E$1, 0),0)</f>
        <v>No</v>
      </c>
      <c r="W534" s="22" t="str">
        <f>VLOOKUP($C534,Effects,MATCH(W$7, Effects!$A$1:$E$1, 0),0)</f>
        <v>License Suspended</v>
      </c>
    </row>
    <row r="535" spans="2:23" s="7" customFormat="1" ht="21" x14ac:dyDescent="0.4">
      <c r="B535" s="19">
        <v>528</v>
      </c>
      <c r="C535" s="19" t="s">
        <v>573</v>
      </c>
      <c r="D535" s="20">
        <f>VLOOKUP($C535, Date, MATCH(Source!D$7, Date!$A$1:$F$1, 0), FALSE)</f>
        <v>44988</v>
      </c>
      <c r="E535" s="40">
        <v>44988</v>
      </c>
      <c r="F535" s="22">
        <f>VLOOKUP($C535, Date, MATCH(Source!F$7, Date!$A$1:$F$1, 0), FALSE)</f>
        <v>22.7152777777778</v>
      </c>
      <c r="G535" s="19">
        <f>VLOOKUP(Table3[[#This Row],[Accident ID]],Date!$A$2:$I$2001,MATCH(Table3[[#Headers],[Hour]],Date!$A$1:$I$1,0),0)</f>
        <v>17</v>
      </c>
      <c r="H535" s="44" t="str">
        <f>IF(AND(Table3[[#This Row],[Hour]]&gt;=7, Table3[[#This Row],[Hour]]&lt;=10), "Peak", IF(AND(Table3[[#This Row],[Hour]]&gt;=16, Table3[[#This Row],[Hour]]&lt;=19), "Peak", "Off-Peak"))</f>
        <v>Peak</v>
      </c>
      <c r="I535" s="19" t="str">
        <f>VLOOKUP($C535,location,MATCH(Source!I$7,Location!$A$1:$D$1,0),0)</f>
        <v>Kolkata</v>
      </c>
      <c r="J535" s="19" t="str">
        <f>VLOOKUP($C535,location,MATCH(Source!J$7,Location!$A$1:$D$1,0),0)</f>
        <v>Highway</v>
      </c>
      <c r="K535" s="19" t="str">
        <f>VLOOKUP($C535,location,MATCH(Source!K$7,Location!$A$1:$D$1,0),0)</f>
        <v>Snowy</v>
      </c>
      <c r="L535" s="20" t="str">
        <f>VLOOKUP($C535,vehicle,MATCH(L534,Vehicle!A528:E528,0),0)</f>
        <v>Pedestrian</v>
      </c>
      <c r="M535" s="20" t="str">
        <f>VLOOKUP($C535,vehicle,MATCH(M$7,Vehicle!$A$1:$E$1,0),0)</f>
        <v>Pedestrian Crossing</v>
      </c>
      <c r="N535" s="20" t="str">
        <f>VLOOKUP($C535,vehicle,MATCH(N$7,Vehicle!$A$1:$E$1,0),0)</f>
        <v>High</v>
      </c>
      <c r="O535" s="21">
        <f>VLOOKUP($C535,vehicle,MATCH(O$7,Vehicle!$A$1:$E$1,0),0)</f>
        <v>1</v>
      </c>
      <c r="P535" s="21">
        <f>VLOOKUP($C535,driver,MATCH(P$7,Driver!$A$1:$E$1,0),0)</f>
        <v>18</v>
      </c>
      <c r="Q535" s="21" t="str">
        <f>VLOOKUP($C535,driver,MATCH(Q$7,Driver!$A$1:$E$1,0),0)</f>
        <v>Valid</v>
      </c>
      <c r="R535" s="21">
        <f>VLOOKUP($C535,driver,MATCH(R$7,Driver!$A$1:$E$1,0),0)</f>
        <v>1</v>
      </c>
      <c r="S535" s="21" t="str">
        <f>VLOOKUP($C535,driver,MATCH(S$7,Driver!$A$1:$E$1,0),0)</f>
        <v>Fatal</v>
      </c>
      <c r="T535" s="21">
        <f>VLOOKUP($C535,Effects,MATCH(T$7, Effects!$A$1:$E$1, 0),0)</f>
        <v>12</v>
      </c>
      <c r="U535" s="22" t="str">
        <f>VLOOKUP($C535,Effects,MATCH(U$7, Effects!$A$1:$E$1, 0),0)</f>
        <v>Yes</v>
      </c>
      <c r="V535" s="22" t="str">
        <f>VLOOKUP($C535,Effects,MATCH(V$7, Effects!$A$1:$E$1, 0),0)</f>
        <v>Yes</v>
      </c>
      <c r="W535" s="22" t="str">
        <f>VLOOKUP($C535,Effects,MATCH(W$7, Effects!$A$1:$E$1, 0),0)</f>
        <v>None</v>
      </c>
    </row>
    <row r="536" spans="2:23" s="7" customFormat="1" ht="21" x14ac:dyDescent="0.4">
      <c r="B536" s="19">
        <v>529</v>
      </c>
      <c r="C536" s="19" t="s">
        <v>574</v>
      </c>
      <c r="D536" s="20">
        <f>VLOOKUP($C536, Date, MATCH(Source!D$7, Date!$A$1:$F$1, 0), FALSE)</f>
        <v>44768</v>
      </c>
      <c r="E536" s="40">
        <v>44768</v>
      </c>
      <c r="F536" s="22">
        <f>VLOOKUP($C536, Date, MATCH(Source!F$7, Date!$A$1:$F$1, 0), FALSE)</f>
        <v>22.7569444444444</v>
      </c>
      <c r="G536" s="19">
        <f>VLOOKUP(Table3[[#This Row],[Accident ID]],Date!$A$2:$I$2001,MATCH(Table3[[#Headers],[Hour]],Date!$A$1:$I$1,0),0)</f>
        <v>18</v>
      </c>
      <c r="H536" s="44" t="str">
        <f>IF(AND(Table3[[#This Row],[Hour]]&gt;=7, Table3[[#This Row],[Hour]]&lt;=10), "Peak", IF(AND(Table3[[#This Row],[Hour]]&gt;=16, Table3[[#This Row],[Hour]]&lt;=19), "Peak", "Off-Peak"))</f>
        <v>Peak</v>
      </c>
      <c r="I536" s="19" t="str">
        <f>VLOOKUP($C536,location,MATCH(Source!I$7,Location!$A$1:$D$1,0),0)</f>
        <v>Mumbai</v>
      </c>
      <c r="J536" s="19" t="str">
        <f>VLOOKUP($C536,location,MATCH(Source!J$7,Location!$A$1:$D$1,0),0)</f>
        <v>City Road</v>
      </c>
      <c r="K536" s="19" t="str">
        <f>VLOOKUP($C536,location,MATCH(Source!K$7,Location!$A$1:$D$1,0),0)</f>
        <v>Foggy</v>
      </c>
      <c r="L536" s="20" t="str">
        <f>VLOOKUP($C536,vehicle,MATCH(L535,Vehicle!A529:E529,0),0)</f>
        <v>Auto</v>
      </c>
      <c r="M536" s="20" t="str">
        <f>VLOOKUP($C536,vehicle,MATCH(M$7,Vehicle!$A$1:$E$1,0),0)</f>
        <v>Drunk Driving</v>
      </c>
      <c r="N536" s="20" t="str">
        <f>VLOOKUP($C536,vehicle,MATCH(N$7,Vehicle!$A$1:$E$1,0),0)</f>
        <v>Medium</v>
      </c>
      <c r="O536" s="21">
        <f>VLOOKUP($C536,vehicle,MATCH(O$7,Vehicle!$A$1:$E$1,0),0)</f>
        <v>3</v>
      </c>
      <c r="P536" s="21">
        <f>VLOOKUP($C536,driver,MATCH(P$7,Driver!$A$1:$E$1,0),0)</f>
        <v>21</v>
      </c>
      <c r="Q536" s="21" t="str">
        <f>VLOOKUP($C536,driver,MATCH(Q$7,Driver!$A$1:$E$1,0),0)</f>
        <v>Expired</v>
      </c>
      <c r="R536" s="21">
        <f>VLOOKUP($C536,driver,MATCH(R$7,Driver!$A$1:$E$1,0),0)</f>
        <v>4</v>
      </c>
      <c r="S536" s="21" t="str">
        <f>VLOOKUP($C536,driver,MATCH(S$7,Driver!$A$1:$E$1,0),0)</f>
        <v>Minor</v>
      </c>
      <c r="T536" s="21">
        <f>VLOOKUP($C536,Effects,MATCH(T$7, Effects!$A$1:$E$1, 0),0)</f>
        <v>33</v>
      </c>
      <c r="U536" s="22" t="str">
        <f>VLOOKUP($C536,Effects,MATCH(U$7, Effects!$A$1:$E$1, 0),0)</f>
        <v>No</v>
      </c>
      <c r="V536" s="22" t="str">
        <f>VLOOKUP($C536,Effects,MATCH(V$7, Effects!$A$1:$E$1, 0),0)</f>
        <v>No</v>
      </c>
      <c r="W536" s="22" t="str">
        <f>VLOOKUP($C536,Effects,MATCH(W$7, Effects!$A$1:$E$1, 0),0)</f>
        <v>License Suspended</v>
      </c>
    </row>
    <row r="537" spans="2:23" s="7" customFormat="1" ht="21" x14ac:dyDescent="0.4">
      <c r="B537" s="19">
        <v>530</v>
      </c>
      <c r="C537" s="19" t="s">
        <v>575</v>
      </c>
      <c r="D537" s="20">
        <f>VLOOKUP($C537, Date, MATCH(Source!D$7, Date!$A$1:$F$1, 0), FALSE)</f>
        <v>44498</v>
      </c>
      <c r="E537" s="40">
        <v>44498</v>
      </c>
      <c r="F537" s="22">
        <f>VLOOKUP($C537, Date, MATCH(Source!F$7, Date!$A$1:$F$1, 0), FALSE)</f>
        <v>22.7986111111111</v>
      </c>
      <c r="G537" s="19">
        <f>VLOOKUP(Table3[[#This Row],[Accident ID]],Date!$A$2:$I$2001,MATCH(Table3[[#Headers],[Hour]],Date!$A$1:$I$1,0),0)</f>
        <v>19</v>
      </c>
      <c r="H537" s="44" t="str">
        <f>IF(AND(Table3[[#This Row],[Hour]]&gt;=7, Table3[[#This Row],[Hour]]&lt;=10), "Peak", IF(AND(Table3[[#This Row],[Hour]]&gt;=16, Table3[[#This Row],[Hour]]&lt;=19), "Peak", "Off-Peak"))</f>
        <v>Peak</v>
      </c>
      <c r="I537" s="19" t="str">
        <f>VLOOKUP($C537,location,MATCH(Source!I$7,Location!$A$1:$D$1,0),0)</f>
        <v>Mumbai</v>
      </c>
      <c r="J537" s="19" t="str">
        <f>VLOOKUP($C537,location,MATCH(Source!J$7,Location!$A$1:$D$1,0),0)</f>
        <v>Residential Area</v>
      </c>
      <c r="K537" s="19" t="str">
        <f>VLOOKUP($C537,location,MATCH(Source!K$7,Location!$A$1:$D$1,0),0)</f>
        <v>Rainy</v>
      </c>
      <c r="L537" s="20" t="str">
        <f>VLOOKUP($C537,vehicle,MATCH(L536,Vehicle!A530:E530,0),0)</f>
        <v>Truck</v>
      </c>
      <c r="M537" s="20" t="str">
        <f>VLOOKUP($C537,vehicle,MATCH(M$7,Vehicle!$A$1:$E$1,0),0)</f>
        <v>Pedestrian Crossing</v>
      </c>
      <c r="N537" s="20" t="str">
        <f>VLOOKUP($C537,vehicle,MATCH(N$7,Vehicle!$A$1:$E$1,0),0)</f>
        <v>Medium</v>
      </c>
      <c r="O537" s="21">
        <f>VLOOKUP($C537,vehicle,MATCH(O$7,Vehicle!$A$1:$E$1,0),0)</f>
        <v>1</v>
      </c>
      <c r="P537" s="21">
        <f>VLOOKUP($C537,driver,MATCH(P$7,Driver!$A$1:$E$1,0),0)</f>
        <v>23</v>
      </c>
      <c r="Q537" s="21" t="str">
        <f>VLOOKUP($C537,driver,MATCH(Q$7,Driver!$A$1:$E$1,0),0)</f>
        <v>Suspended</v>
      </c>
      <c r="R537" s="21">
        <f>VLOOKUP($C537,driver,MATCH(R$7,Driver!$A$1:$E$1,0),0)</f>
        <v>6</v>
      </c>
      <c r="S537" s="21" t="str">
        <f>VLOOKUP($C537,driver,MATCH(S$7,Driver!$A$1:$E$1,0),0)</f>
        <v>Moderate</v>
      </c>
      <c r="T537" s="21">
        <f>VLOOKUP($C537,Effects,MATCH(T$7, Effects!$A$1:$E$1, 0),0)</f>
        <v>8</v>
      </c>
      <c r="U537" s="22" t="str">
        <f>VLOOKUP($C537,Effects,MATCH(U$7, Effects!$A$1:$E$1, 0),0)</f>
        <v>No</v>
      </c>
      <c r="V537" s="22" t="str">
        <f>VLOOKUP($C537,Effects,MATCH(V$7, Effects!$A$1:$E$1, 0),0)</f>
        <v>No</v>
      </c>
      <c r="W537" s="22" t="str">
        <f>VLOOKUP($C537,Effects,MATCH(W$7, Effects!$A$1:$E$1, 0),0)</f>
        <v>License Suspended</v>
      </c>
    </row>
    <row r="538" spans="2:23" s="7" customFormat="1" ht="21" x14ac:dyDescent="0.4">
      <c r="B538" s="19">
        <v>531</v>
      </c>
      <c r="C538" s="19" t="s">
        <v>576</v>
      </c>
      <c r="D538" s="20">
        <f>VLOOKUP($C538, Date, MATCH(Source!D$7, Date!$A$1:$F$1, 0), FALSE)</f>
        <v>43990</v>
      </c>
      <c r="E538" s="40">
        <v>43990</v>
      </c>
      <c r="F538" s="22">
        <f>VLOOKUP($C538, Date, MATCH(Source!F$7, Date!$A$1:$F$1, 0), FALSE)</f>
        <v>22.8402777777778</v>
      </c>
      <c r="G538" s="19">
        <f>VLOOKUP(Table3[[#This Row],[Accident ID]],Date!$A$2:$I$2001,MATCH(Table3[[#Headers],[Hour]],Date!$A$1:$I$1,0),0)</f>
        <v>20</v>
      </c>
      <c r="H538" s="44" t="str">
        <f>IF(AND(Table3[[#This Row],[Hour]]&gt;=7, Table3[[#This Row],[Hour]]&lt;=10), "Peak", IF(AND(Table3[[#This Row],[Hour]]&gt;=16, Table3[[#This Row],[Hour]]&lt;=19), "Peak", "Off-Peak"))</f>
        <v>Off-Peak</v>
      </c>
      <c r="I538" s="19" t="str">
        <f>VLOOKUP($C538,location,MATCH(Source!I$7,Location!$A$1:$D$1,0),0)</f>
        <v>Kolkata</v>
      </c>
      <c r="J538" s="19" t="str">
        <f>VLOOKUP($C538,location,MATCH(Source!J$7,Location!$A$1:$D$1,0),0)</f>
        <v>Residential Area</v>
      </c>
      <c r="K538" s="19" t="str">
        <f>VLOOKUP($C538,location,MATCH(Source!K$7,Location!$A$1:$D$1,0),0)</f>
        <v>Foggy</v>
      </c>
      <c r="L538" s="20" t="str">
        <f>VLOOKUP($C538,vehicle,MATCH(L537,Vehicle!A531:E531,0),0)</f>
        <v>Truck</v>
      </c>
      <c r="M538" s="20" t="str">
        <f>VLOOKUP($C538,vehicle,MATCH(M$7,Vehicle!$A$1:$E$1,0),0)</f>
        <v>Drunk Driving</v>
      </c>
      <c r="N538" s="20" t="str">
        <f>VLOOKUP($C538,vehicle,MATCH(N$7,Vehicle!$A$1:$E$1,0),0)</f>
        <v>Severe</v>
      </c>
      <c r="O538" s="21">
        <f>VLOOKUP($C538,vehicle,MATCH(O$7,Vehicle!$A$1:$E$1,0),0)</f>
        <v>2</v>
      </c>
      <c r="P538" s="21">
        <f>VLOOKUP($C538,driver,MATCH(P$7,Driver!$A$1:$E$1,0),0)</f>
        <v>32</v>
      </c>
      <c r="Q538" s="21" t="str">
        <f>VLOOKUP($C538,driver,MATCH(Q$7,Driver!$A$1:$E$1,0),0)</f>
        <v>Expired</v>
      </c>
      <c r="R538" s="21">
        <f>VLOOKUP($C538,driver,MATCH(R$7,Driver!$A$1:$E$1,0),0)</f>
        <v>6</v>
      </c>
      <c r="S538" s="21" t="str">
        <f>VLOOKUP($C538,driver,MATCH(S$7,Driver!$A$1:$E$1,0),0)</f>
        <v>Moderate</v>
      </c>
      <c r="T538" s="21">
        <f>VLOOKUP($C538,Effects,MATCH(T$7, Effects!$A$1:$E$1, 0),0)</f>
        <v>18</v>
      </c>
      <c r="U538" s="22" t="str">
        <f>VLOOKUP($C538,Effects,MATCH(U$7, Effects!$A$1:$E$1, 0),0)</f>
        <v>No</v>
      </c>
      <c r="V538" s="22" t="str">
        <f>VLOOKUP($C538,Effects,MATCH(V$7, Effects!$A$1:$E$1, 0),0)</f>
        <v>No</v>
      </c>
      <c r="W538" s="22" t="str">
        <f>VLOOKUP($C538,Effects,MATCH(W$7, Effects!$A$1:$E$1, 0),0)</f>
        <v>Fine Issued</v>
      </c>
    </row>
    <row r="539" spans="2:23" s="7" customFormat="1" ht="21" x14ac:dyDescent="0.4">
      <c r="B539" s="19">
        <v>532</v>
      </c>
      <c r="C539" s="19" t="s">
        <v>577</v>
      </c>
      <c r="D539" s="20">
        <f>VLOOKUP($C539, Date, MATCH(Source!D$7, Date!$A$1:$F$1, 0), FALSE)</f>
        <v>44746</v>
      </c>
      <c r="E539" s="40">
        <v>44746</v>
      </c>
      <c r="F539" s="22">
        <f>VLOOKUP($C539, Date, MATCH(Source!F$7, Date!$A$1:$F$1, 0), FALSE)</f>
        <v>22.8819444444444</v>
      </c>
      <c r="G539" s="19">
        <f>VLOOKUP(Table3[[#This Row],[Accident ID]],Date!$A$2:$I$2001,MATCH(Table3[[#Headers],[Hour]],Date!$A$1:$I$1,0),0)</f>
        <v>21</v>
      </c>
      <c r="H539" s="44" t="str">
        <f>IF(AND(Table3[[#This Row],[Hour]]&gt;=7, Table3[[#This Row],[Hour]]&lt;=10), "Peak", IF(AND(Table3[[#This Row],[Hour]]&gt;=16, Table3[[#This Row],[Hour]]&lt;=19), "Peak", "Off-Peak"))</f>
        <v>Off-Peak</v>
      </c>
      <c r="I539" s="19" t="str">
        <f>VLOOKUP($C539,location,MATCH(Source!I$7,Location!$A$1:$D$1,0),0)</f>
        <v>Delhi</v>
      </c>
      <c r="J539" s="19" t="str">
        <f>VLOOKUP($C539,location,MATCH(Source!J$7,Location!$A$1:$D$1,0),0)</f>
        <v>Expressway</v>
      </c>
      <c r="K539" s="19" t="str">
        <f>VLOOKUP($C539,location,MATCH(Source!K$7,Location!$A$1:$D$1,0),0)</f>
        <v>Clear</v>
      </c>
      <c r="L539" s="20" t="str">
        <f>VLOOKUP($C539,vehicle,MATCH(L538,Vehicle!A532:E532,0),0)</f>
        <v>Auto</v>
      </c>
      <c r="M539" s="20" t="str">
        <f>VLOOKUP($C539,vehicle,MATCH(M$7,Vehicle!$A$1:$E$1,0),0)</f>
        <v>Pedestrian Crossing</v>
      </c>
      <c r="N539" s="20" t="str">
        <f>VLOOKUP($C539,vehicle,MATCH(N$7,Vehicle!$A$1:$E$1,0),0)</f>
        <v>High</v>
      </c>
      <c r="O539" s="21">
        <f>VLOOKUP($C539,vehicle,MATCH(O$7,Vehicle!$A$1:$E$1,0),0)</f>
        <v>3</v>
      </c>
      <c r="P539" s="21">
        <f>VLOOKUP($C539,driver,MATCH(P$7,Driver!$A$1:$E$1,0),0)</f>
        <v>24</v>
      </c>
      <c r="Q539" s="21" t="str">
        <f>VLOOKUP($C539,driver,MATCH(Q$7,Driver!$A$1:$E$1,0),0)</f>
        <v>Valid</v>
      </c>
      <c r="R539" s="21">
        <f>VLOOKUP($C539,driver,MATCH(R$7,Driver!$A$1:$E$1,0),0)</f>
        <v>2</v>
      </c>
      <c r="S539" s="21" t="str">
        <f>VLOOKUP($C539,driver,MATCH(S$7,Driver!$A$1:$E$1,0),0)</f>
        <v>Fatal</v>
      </c>
      <c r="T539" s="21">
        <f>VLOOKUP($C539,Effects,MATCH(T$7, Effects!$A$1:$E$1, 0),0)</f>
        <v>37</v>
      </c>
      <c r="U539" s="22" t="str">
        <f>VLOOKUP($C539,Effects,MATCH(U$7, Effects!$A$1:$E$1, 0),0)</f>
        <v>Yes</v>
      </c>
      <c r="V539" s="22" t="str">
        <f>VLOOKUP($C539,Effects,MATCH(V$7, Effects!$A$1:$E$1, 0),0)</f>
        <v>No</v>
      </c>
      <c r="W539" s="22" t="str">
        <f>VLOOKUP($C539,Effects,MATCH(W$7, Effects!$A$1:$E$1, 0),0)</f>
        <v>Fine Issued</v>
      </c>
    </row>
    <row r="540" spans="2:23" s="7" customFormat="1" ht="21" x14ac:dyDescent="0.4">
      <c r="B540" s="19">
        <v>533</v>
      </c>
      <c r="C540" s="19" t="s">
        <v>578</v>
      </c>
      <c r="D540" s="20">
        <f>VLOOKUP($C540, Date, MATCH(Source!D$7, Date!$A$1:$F$1, 0), FALSE)</f>
        <v>45352</v>
      </c>
      <c r="E540" s="40">
        <v>45352</v>
      </c>
      <c r="F540" s="22">
        <f>VLOOKUP($C540, Date, MATCH(Source!F$7, Date!$A$1:$F$1, 0), FALSE)</f>
        <v>22.9236111111111</v>
      </c>
      <c r="G540" s="19">
        <f>VLOOKUP(Table3[[#This Row],[Accident ID]],Date!$A$2:$I$2001,MATCH(Table3[[#Headers],[Hour]],Date!$A$1:$I$1,0),0)</f>
        <v>22</v>
      </c>
      <c r="H540" s="44" t="str">
        <f>IF(AND(Table3[[#This Row],[Hour]]&gt;=7, Table3[[#This Row],[Hour]]&lt;=10), "Peak", IF(AND(Table3[[#This Row],[Hour]]&gt;=16, Table3[[#This Row],[Hour]]&lt;=19), "Peak", "Off-Peak"))</f>
        <v>Off-Peak</v>
      </c>
      <c r="I540" s="19" t="str">
        <f>VLOOKUP($C540,location,MATCH(Source!I$7,Location!$A$1:$D$1,0),0)</f>
        <v>Hyderabad</v>
      </c>
      <c r="J540" s="19" t="str">
        <f>VLOOKUP($C540,location,MATCH(Source!J$7,Location!$A$1:$D$1,0),0)</f>
        <v>Rural Road</v>
      </c>
      <c r="K540" s="19" t="str">
        <f>VLOOKUP($C540,location,MATCH(Source!K$7,Location!$A$1:$D$1,0),0)</f>
        <v>Foggy</v>
      </c>
      <c r="L540" s="20" t="str">
        <f>VLOOKUP($C540,vehicle,MATCH(L539,Vehicle!A533:E533,0),0)</f>
        <v>Bus</v>
      </c>
      <c r="M540" s="20" t="str">
        <f>VLOOKUP($C540,vehicle,MATCH(M$7,Vehicle!$A$1:$E$1,0),0)</f>
        <v>Signal Violation</v>
      </c>
      <c r="N540" s="20" t="str">
        <f>VLOOKUP($C540,vehicle,MATCH(N$7,Vehicle!$A$1:$E$1,0),0)</f>
        <v>Severe</v>
      </c>
      <c r="O540" s="21">
        <f>VLOOKUP($C540,vehicle,MATCH(O$7,Vehicle!$A$1:$E$1,0),0)</f>
        <v>5</v>
      </c>
      <c r="P540" s="21">
        <f>VLOOKUP($C540,driver,MATCH(P$7,Driver!$A$1:$E$1,0),0)</f>
        <v>38</v>
      </c>
      <c r="Q540" s="21" t="str">
        <f>VLOOKUP($C540,driver,MATCH(Q$7,Driver!$A$1:$E$1,0),0)</f>
        <v>Expired</v>
      </c>
      <c r="R540" s="21">
        <f>VLOOKUP($C540,driver,MATCH(R$7,Driver!$A$1:$E$1,0),0)</f>
        <v>2</v>
      </c>
      <c r="S540" s="21" t="str">
        <f>VLOOKUP($C540,driver,MATCH(S$7,Driver!$A$1:$E$1,0),0)</f>
        <v>Fatal</v>
      </c>
      <c r="T540" s="21">
        <f>VLOOKUP($C540,Effects,MATCH(T$7, Effects!$A$1:$E$1, 0),0)</f>
        <v>15</v>
      </c>
      <c r="U540" s="22" t="str">
        <f>VLOOKUP($C540,Effects,MATCH(U$7, Effects!$A$1:$E$1, 0),0)</f>
        <v>No</v>
      </c>
      <c r="V540" s="22" t="str">
        <f>VLOOKUP($C540,Effects,MATCH(V$7, Effects!$A$1:$E$1, 0),0)</f>
        <v>Yes</v>
      </c>
      <c r="W540" s="22" t="str">
        <f>VLOOKUP($C540,Effects,MATCH(W$7, Effects!$A$1:$E$1, 0),0)</f>
        <v>License Suspended</v>
      </c>
    </row>
    <row r="541" spans="2:23" s="7" customFormat="1" ht="21" x14ac:dyDescent="0.4">
      <c r="B541" s="19">
        <v>534</v>
      </c>
      <c r="C541" s="19" t="s">
        <v>579</v>
      </c>
      <c r="D541" s="20">
        <f>VLOOKUP($C541, Date, MATCH(Source!D$7, Date!$A$1:$F$1, 0), FALSE)</f>
        <v>44875</v>
      </c>
      <c r="E541" s="40">
        <v>44875</v>
      </c>
      <c r="F541" s="22">
        <f>VLOOKUP($C541, Date, MATCH(Source!F$7, Date!$A$1:$F$1, 0), FALSE)</f>
        <v>22.9652777777778</v>
      </c>
      <c r="G541" s="19">
        <f>VLOOKUP(Table3[[#This Row],[Accident ID]],Date!$A$2:$I$2001,MATCH(Table3[[#Headers],[Hour]],Date!$A$1:$I$1,0),0)</f>
        <v>23</v>
      </c>
      <c r="H541" s="44" t="str">
        <f>IF(AND(Table3[[#This Row],[Hour]]&gt;=7, Table3[[#This Row],[Hour]]&lt;=10), "Peak", IF(AND(Table3[[#This Row],[Hour]]&gt;=16, Table3[[#This Row],[Hour]]&lt;=19), "Peak", "Off-Peak"))</f>
        <v>Off-Peak</v>
      </c>
      <c r="I541" s="19" t="str">
        <f>VLOOKUP($C541,location,MATCH(Source!I$7,Location!$A$1:$D$1,0),0)</f>
        <v>Ahmedabad</v>
      </c>
      <c r="J541" s="19" t="str">
        <f>VLOOKUP($C541,location,MATCH(Source!J$7,Location!$A$1:$D$1,0),0)</f>
        <v>Rural Road</v>
      </c>
      <c r="K541" s="19" t="str">
        <f>VLOOKUP($C541,location,MATCH(Source!K$7,Location!$A$1:$D$1,0),0)</f>
        <v>Snowy</v>
      </c>
      <c r="L541" s="20" t="str">
        <f>VLOOKUP($C541,vehicle,MATCH(L540,Vehicle!A534:E534,0),0)</f>
        <v>Truck</v>
      </c>
      <c r="M541" s="20" t="str">
        <f>VLOOKUP($C541,vehicle,MATCH(M$7,Vehicle!$A$1:$E$1,0),0)</f>
        <v>Over Speeding</v>
      </c>
      <c r="N541" s="20" t="str">
        <f>VLOOKUP($C541,vehicle,MATCH(N$7,Vehicle!$A$1:$E$1,0),0)</f>
        <v>Low</v>
      </c>
      <c r="O541" s="21">
        <f>VLOOKUP($C541,vehicle,MATCH(O$7,Vehicle!$A$1:$E$1,0),0)</f>
        <v>2</v>
      </c>
      <c r="P541" s="21">
        <f>VLOOKUP($C541,driver,MATCH(P$7,Driver!$A$1:$E$1,0),0)</f>
        <v>32</v>
      </c>
      <c r="Q541" s="21" t="str">
        <f>VLOOKUP($C541,driver,MATCH(Q$7,Driver!$A$1:$E$1,0),0)</f>
        <v>Valid</v>
      </c>
      <c r="R541" s="21">
        <f>VLOOKUP($C541,driver,MATCH(R$7,Driver!$A$1:$E$1,0),0)</f>
        <v>2</v>
      </c>
      <c r="S541" s="21" t="str">
        <f>VLOOKUP($C541,driver,MATCH(S$7,Driver!$A$1:$E$1,0),0)</f>
        <v>Moderate</v>
      </c>
      <c r="T541" s="21">
        <f>VLOOKUP($C541,Effects,MATCH(T$7, Effects!$A$1:$E$1, 0),0)</f>
        <v>56</v>
      </c>
      <c r="U541" s="22" t="str">
        <f>VLOOKUP($C541,Effects,MATCH(U$7, Effects!$A$1:$E$1, 0),0)</f>
        <v>No</v>
      </c>
      <c r="V541" s="22" t="str">
        <f>VLOOKUP($C541,Effects,MATCH(V$7, Effects!$A$1:$E$1, 0),0)</f>
        <v>No</v>
      </c>
      <c r="W541" s="22" t="str">
        <f>VLOOKUP($C541,Effects,MATCH(W$7, Effects!$A$1:$E$1, 0),0)</f>
        <v>Arrest Made</v>
      </c>
    </row>
    <row r="542" spans="2:23" s="7" customFormat="1" ht="21" x14ac:dyDescent="0.4">
      <c r="B542" s="19">
        <v>535</v>
      </c>
      <c r="C542" s="19" t="s">
        <v>580</v>
      </c>
      <c r="D542" s="20">
        <f>VLOOKUP($C542, Date, MATCH(Source!D$7, Date!$A$1:$F$1, 0), FALSE)</f>
        <v>44258</v>
      </c>
      <c r="E542" s="40">
        <v>44258</v>
      </c>
      <c r="F542" s="22">
        <f>VLOOKUP($C542, Date, MATCH(Source!F$7, Date!$A$1:$F$1, 0), FALSE)</f>
        <v>23.0069444444444</v>
      </c>
      <c r="G542" s="19">
        <f>VLOOKUP(Table3[[#This Row],[Accident ID]],Date!$A$2:$I$2001,MATCH(Table3[[#Headers],[Hour]],Date!$A$1:$I$1,0),0)</f>
        <v>0</v>
      </c>
      <c r="H542" s="44" t="str">
        <f>IF(AND(Table3[[#This Row],[Hour]]&gt;=7, Table3[[#This Row],[Hour]]&lt;=10), "Peak", IF(AND(Table3[[#This Row],[Hour]]&gt;=16, Table3[[#This Row],[Hour]]&lt;=19), "Peak", "Off-Peak"))</f>
        <v>Off-Peak</v>
      </c>
      <c r="I542" s="19" t="str">
        <f>VLOOKUP($C542,location,MATCH(Source!I$7,Location!$A$1:$D$1,0),0)</f>
        <v>Kolkata</v>
      </c>
      <c r="J542" s="19" t="str">
        <f>VLOOKUP($C542,location,MATCH(Source!J$7,Location!$A$1:$D$1,0),0)</f>
        <v>Residential Area</v>
      </c>
      <c r="K542" s="19" t="str">
        <f>VLOOKUP($C542,location,MATCH(Source!K$7,Location!$A$1:$D$1,0),0)</f>
        <v>Snowy</v>
      </c>
      <c r="L542" s="20" t="str">
        <f>VLOOKUP($C542,vehicle,MATCH(L541,Vehicle!A535:E535,0),0)</f>
        <v>Pedestrian</v>
      </c>
      <c r="M542" s="20" t="str">
        <f>VLOOKUP($C542,vehicle,MATCH(M$7,Vehicle!$A$1:$E$1,0),0)</f>
        <v>Signal Violation</v>
      </c>
      <c r="N542" s="20" t="str">
        <f>VLOOKUP($C542,vehicle,MATCH(N$7,Vehicle!$A$1:$E$1,0),0)</f>
        <v>High</v>
      </c>
      <c r="O542" s="21">
        <f>VLOOKUP($C542,vehicle,MATCH(O$7,Vehicle!$A$1:$E$1,0),0)</f>
        <v>4</v>
      </c>
      <c r="P542" s="21">
        <f>VLOOKUP($C542,driver,MATCH(P$7,Driver!$A$1:$E$1,0),0)</f>
        <v>24</v>
      </c>
      <c r="Q542" s="21" t="str">
        <f>VLOOKUP($C542,driver,MATCH(Q$7,Driver!$A$1:$E$1,0),0)</f>
        <v>Suspended</v>
      </c>
      <c r="R542" s="21">
        <f>VLOOKUP($C542,driver,MATCH(R$7,Driver!$A$1:$E$1,0),0)</f>
        <v>8</v>
      </c>
      <c r="S542" s="21" t="str">
        <f>VLOOKUP($C542,driver,MATCH(S$7,Driver!$A$1:$E$1,0),0)</f>
        <v>Fatal</v>
      </c>
      <c r="T542" s="21">
        <f>VLOOKUP($C542,Effects,MATCH(T$7, Effects!$A$1:$E$1, 0),0)</f>
        <v>44</v>
      </c>
      <c r="U542" s="22" t="str">
        <f>VLOOKUP($C542,Effects,MATCH(U$7, Effects!$A$1:$E$1, 0),0)</f>
        <v>No</v>
      </c>
      <c r="V542" s="22" t="str">
        <f>VLOOKUP($C542,Effects,MATCH(V$7, Effects!$A$1:$E$1, 0),0)</f>
        <v>Yes</v>
      </c>
      <c r="W542" s="22" t="str">
        <f>VLOOKUP($C542,Effects,MATCH(W$7, Effects!$A$1:$E$1, 0),0)</f>
        <v>None</v>
      </c>
    </row>
    <row r="543" spans="2:23" s="7" customFormat="1" ht="21" x14ac:dyDescent="0.4">
      <c r="B543" s="19">
        <v>536</v>
      </c>
      <c r="C543" s="19" t="s">
        <v>581</v>
      </c>
      <c r="D543" s="20">
        <f>VLOOKUP($C543, Date, MATCH(Source!D$7, Date!$A$1:$F$1, 0), FALSE)</f>
        <v>45397</v>
      </c>
      <c r="E543" s="40">
        <v>45397</v>
      </c>
      <c r="F543" s="22">
        <f>VLOOKUP($C543, Date, MATCH(Source!F$7, Date!$A$1:$F$1, 0), FALSE)</f>
        <v>23.0486111111111</v>
      </c>
      <c r="G543" s="19">
        <f>VLOOKUP(Table3[[#This Row],[Accident ID]],Date!$A$2:$I$2001,MATCH(Table3[[#Headers],[Hour]],Date!$A$1:$I$1,0),0)</f>
        <v>1</v>
      </c>
      <c r="H543" s="44" t="str">
        <f>IF(AND(Table3[[#This Row],[Hour]]&gt;=7, Table3[[#This Row],[Hour]]&lt;=10), "Peak", IF(AND(Table3[[#This Row],[Hour]]&gt;=16, Table3[[#This Row],[Hour]]&lt;=19), "Peak", "Off-Peak"))</f>
        <v>Off-Peak</v>
      </c>
      <c r="I543" s="19" t="str">
        <f>VLOOKUP($C543,location,MATCH(Source!I$7,Location!$A$1:$D$1,0),0)</f>
        <v>Delhi</v>
      </c>
      <c r="J543" s="19" t="str">
        <f>VLOOKUP($C543,location,MATCH(Source!J$7,Location!$A$1:$D$1,0),0)</f>
        <v>Highway</v>
      </c>
      <c r="K543" s="19" t="str">
        <f>VLOOKUP($C543,location,MATCH(Source!K$7,Location!$A$1:$D$1,0),0)</f>
        <v>Foggy</v>
      </c>
      <c r="L543" s="20" t="str">
        <f>VLOOKUP($C543,vehicle,MATCH(L542,Vehicle!A536:E536,0),0)</f>
        <v>Bike</v>
      </c>
      <c r="M543" s="20" t="str">
        <f>VLOOKUP($C543,vehicle,MATCH(M$7,Vehicle!$A$1:$E$1,0),0)</f>
        <v>Signal Violation</v>
      </c>
      <c r="N543" s="20" t="str">
        <f>VLOOKUP($C543,vehicle,MATCH(N$7,Vehicle!$A$1:$E$1,0),0)</f>
        <v>Low</v>
      </c>
      <c r="O543" s="21">
        <f>VLOOKUP($C543,vehicle,MATCH(O$7,Vehicle!$A$1:$E$1,0),0)</f>
        <v>3</v>
      </c>
      <c r="P543" s="21">
        <f>VLOOKUP($C543,driver,MATCH(P$7,Driver!$A$1:$E$1,0),0)</f>
        <v>50</v>
      </c>
      <c r="Q543" s="21" t="str">
        <f>VLOOKUP($C543,driver,MATCH(Q$7,Driver!$A$1:$E$1,0),0)</f>
        <v>Suspended</v>
      </c>
      <c r="R543" s="21">
        <f>VLOOKUP($C543,driver,MATCH(R$7,Driver!$A$1:$E$1,0),0)</f>
        <v>6</v>
      </c>
      <c r="S543" s="21" t="str">
        <f>VLOOKUP($C543,driver,MATCH(S$7,Driver!$A$1:$E$1,0),0)</f>
        <v>Moderate</v>
      </c>
      <c r="T543" s="21">
        <f>VLOOKUP($C543,Effects,MATCH(T$7, Effects!$A$1:$E$1, 0),0)</f>
        <v>26</v>
      </c>
      <c r="U543" s="22" t="str">
        <f>VLOOKUP($C543,Effects,MATCH(U$7, Effects!$A$1:$E$1, 0),0)</f>
        <v>Yes</v>
      </c>
      <c r="V543" s="22" t="str">
        <f>VLOOKUP($C543,Effects,MATCH(V$7, Effects!$A$1:$E$1, 0),0)</f>
        <v>No</v>
      </c>
      <c r="W543" s="22" t="str">
        <f>VLOOKUP($C543,Effects,MATCH(W$7, Effects!$A$1:$E$1, 0),0)</f>
        <v>License Suspended</v>
      </c>
    </row>
    <row r="544" spans="2:23" s="7" customFormat="1" ht="21" x14ac:dyDescent="0.4">
      <c r="B544" s="19">
        <v>537</v>
      </c>
      <c r="C544" s="19" t="s">
        <v>582</v>
      </c>
      <c r="D544" s="20">
        <f>VLOOKUP($C544, Date, MATCH(Source!D$7, Date!$A$1:$F$1, 0), FALSE)</f>
        <v>44167</v>
      </c>
      <c r="E544" s="40">
        <v>44167</v>
      </c>
      <c r="F544" s="22">
        <f>VLOOKUP($C544, Date, MATCH(Source!F$7, Date!$A$1:$F$1, 0), FALSE)</f>
        <v>23.0902777777778</v>
      </c>
      <c r="G544" s="19">
        <f>VLOOKUP(Table3[[#This Row],[Accident ID]],Date!$A$2:$I$2001,MATCH(Table3[[#Headers],[Hour]],Date!$A$1:$I$1,0),0)</f>
        <v>2</v>
      </c>
      <c r="H544" s="44" t="str">
        <f>IF(AND(Table3[[#This Row],[Hour]]&gt;=7, Table3[[#This Row],[Hour]]&lt;=10), "Peak", IF(AND(Table3[[#This Row],[Hour]]&gt;=16, Table3[[#This Row],[Hour]]&lt;=19), "Peak", "Off-Peak"))</f>
        <v>Off-Peak</v>
      </c>
      <c r="I544" s="19" t="str">
        <f>VLOOKUP($C544,location,MATCH(Source!I$7,Location!$A$1:$D$1,0),0)</f>
        <v>Pune</v>
      </c>
      <c r="J544" s="19" t="str">
        <f>VLOOKUP($C544,location,MATCH(Source!J$7,Location!$A$1:$D$1,0),0)</f>
        <v>City Road</v>
      </c>
      <c r="K544" s="19" t="str">
        <f>VLOOKUP($C544,location,MATCH(Source!K$7,Location!$A$1:$D$1,0),0)</f>
        <v>Snowy</v>
      </c>
      <c r="L544" s="20" t="str">
        <f>VLOOKUP($C544,vehicle,MATCH(L543,Vehicle!A537:E537,0),0)</f>
        <v>Truck</v>
      </c>
      <c r="M544" s="20" t="str">
        <f>VLOOKUP($C544,vehicle,MATCH(M$7,Vehicle!$A$1:$E$1,0),0)</f>
        <v>Pedestrian Crossing</v>
      </c>
      <c r="N544" s="20" t="str">
        <f>VLOOKUP($C544,vehicle,MATCH(N$7,Vehicle!$A$1:$E$1,0),0)</f>
        <v>Severe</v>
      </c>
      <c r="O544" s="21">
        <f>VLOOKUP($C544,vehicle,MATCH(O$7,Vehicle!$A$1:$E$1,0),0)</f>
        <v>2</v>
      </c>
      <c r="P544" s="21">
        <f>VLOOKUP($C544,driver,MATCH(P$7,Driver!$A$1:$E$1,0),0)</f>
        <v>33</v>
      </c>
      <c r="Q544" s="21" t="str">
        <f>VLOOKUP($C544,driver,MATCH(Q$7,Driver!$A$1:$E$1,0),0)</f>
        <v>Valid</v>
      </c>
      <c r="R544" s="21">
        <f>VLOOKUP($C544,driver,MATCH(R$7,Driver!$A$1:$E$1,0),0)</f>
        <v>1</v>
      </c>
      <c r="S544" s="21" t="str">
        <f>VLOOKUP($C544,driver,MATCH(S$7,Driver!$A$1:$E$1,0),0)</f>
        <v>Fatal</v>
      </c>
      <c r="T544" s="21">
        <f>VLOOKUP($C544,Effects,MATCH(T$7, Effects!$A$1:$E$1, 0),0)</f>
        <v>55</v>
      </c>
      <c r="U544" s="22" t="str">
        <f>VLOOKUP($C544,Effects,MATCH(U$7, Effects!$A$1:$E$1, 0),0)</f>
        <v>No</v>
      </c>
      <c r="V544" s="22" t="str">
        <f>VLOOKUP($C544,Effects,MATCH(V$7, Effects!$A$1:$E$1, 0),0)</f>
        <v>Yes</v>
      </c>
      <c r="W544" s="22" t="str">
        <f>VLOOKUP($C544,Effects,MATCH(W$7, Effects!$A$1:$E$1, 0),0)</f>
        <v>Arrest Made</v>
      </c>
    </row>
    <row r="545" spans="2:23" s="7" customFormat="1" ht="21" x14ac:dyDescent="0.4">
      <c r="B545" s="19">
        <v>538</v>
      </c>
      <c r="C545" s="19" t="s">
        <v>583</v>
      </c>
      <c r="D545" s="20">
        <f>VLOOKUP($C545, Date, MATCH(Source!D$7, Date!$A$1:$F$1, 0), FALSE)</f>
        <v>44378</v>
      </c>
      <c r="E545" s="40">
        <v>44378</v>
      </c>
      <c r="F545" s="22">
        <f>VLOOKUP($C545, Date, MATCH(Source!F$7, Date!$A$1:$F$1, 0), FALSE)</f>
        <v>23.1319444444444</v>
      </c>
      <c r="G545" s="19">
        <f>VLOOKUP(Table3[[#This Row],[Accident ID]],Date!$A$2:$I$2001,MATCH(Table3[[#Headers],[Hour]],Date!$A$1:$I$1,0),0)</f>
        <v>3</v>
      </c>
      <c r="H545" s="44" t="str">
        <f>IF(AND(Table3[[#This Row],[Hour]]&gt;=7, Table3[[#This Row],[Hour]]&lt;=10), "Peak", IF(AND(Table3[[#This Row],[Hour]]&gt;=16, Table3[[#This Row],[Hour]]&lt;=19), "Peak", "Off-Peak"))</f>
        <v>Off-Peak</v>
      </c>
      <c r="I545" s="19" t="str">
        <f>VLOOKUP($C545,location,MATCH(Source!I$7,Location!$A$1:$D$1,0),0)</f>
        <v>Delhi</v>
      </c>
      <c r="J545" s="19" t="str">
        <f>VLOOKUP($C545,location,MATCH(Source!J$7,Location!$A$1:$D$1,0),0)</f>
        <v>City Road</v>
      </c>
      <c r="K545" s="19" t="str">
        <f>VLOOKUP($C545,location,MATCH(Source!K$7,Location!$A$1:$D$1,0),0)</f>
        <v>Rainy</v>
      </c>
      <c r="L545" s="20" t="str">
        <f>VLOOKUP($C545,vehicle,MATCH(L544,Vehicle!A538:E538,0),0)</f>
        <v>Truck</v>
      </c>
      <c r="M545" s="20" t="str">
        <f>VLOOKUP($C545,vehicle,MATCH(M$7,Vehicle!$A$1:$E$1,0),0)</f>
        <v>Signal Violation</v>
      </c>
      <c r="N545" s="20" t="str">
        <f>VLOOKUP($C545,vehicle,MATCH(N$7,Vehicle!$A$1:$E$1,0),0)</f>
        <v>Medium</v>
      </c>
      <c r="O545" s="21">
        <f>VLOOKUP($C545,vehicle,MATCH(O$7,Vehicle!$A$1:$E$1,0),0)</f>
        <v>3</v>
      </c>
      <c r="P545" s="21">
        <f>VLOOKUP($C545,driver,MATCH(P$7,Driver!$A$1:$E$1,0),0)</f>
        <v>46</v>
      </c>
      <c r="Q545" s="21" t="str">
        <f>VLOOKUP($C545,driver,MATCH(Q$7,Driver!$A$1:$E$1,0),0)</f>
        <v>Suspended</v>
      </c>
      <c r="R545" s="21">
        <f>VLOOKUP($C545,driver,MATCH(R$7,Driver!$A$1:$E$1,0),0)</f>
        <v>6</v>
      </c>
      <c r="S545" s="21" t="str">
        <f>VLOOKUP($C545,driver,MATCH(S$7,Driver!$A$1:$E$1,0),0)</f>
        <v>Fatal</v>
      </c>
      <c r="T545" s="21">
        <f>VLOOKUP($C545,Effects,MATCH(T$7, Effects!$A$1:$E$1, 0),0)</f>
        <v>32</v>
      </c>
      <c r="U545" s="22" t="str">
        <f>VLOOKUP($C545,Effects,MATCH(U$7, Effects!$A$1:$E$1, 0),0)</f>
        <v>No</v>
      </c>
      <c r="V545" s="22" t="str">
        <f>VLOOKUP($C545,Effects,MATCH(V$7, Effects!$A$1:$E$1, 0),0)</f>
        <v>Yes</v>
      </c>
      <c r="W545" s="22" t="str">
        <f>VLOOKUP($C545,Effects,MATCH(W$7, Effects!$A$1:$E$1, 0),0)</f>
        <v>Arrest Made</v>
      </c>
    </row>
    <row r="546" spans="2:23" s="7" customFormat="1" ht="21" x14ac:dyDescent="0.4">
      <c r="B546" s="19">
        <v>539</v>
      </c>
      <c r="C546" s="19" t="s">
        <v>584</v>
      </c>
      <c r="D546" s="20">
        <f>VLOOKUP($C546, Date, MATCH(Source!D$7, Date!$A$1:$F$1, 0), FALSE)</f>
        <v>45104</v>
      </c>
      <c r="E546" s="40">
        <v>45104</v>
      </c>
      <c r="F546" s="22">
        <f>VLOOKUP($C546, Date, MATCH(Source!F$7, Date!$A$1:$F$1, 0), FALSE)</f>
        <v>23.1736111111111</v>
      </c>
      <c r="G546" s="19">
        <f>VLOOKUP(Table3[[#This Row],[Accident ID]],Date!$A$2:$I$2001,MATCH(Table3[[#Headers],[Hour]],Date!$A$1:$I$1,0),0)</f>
        <v>4</v>
      </c>
      <c r="H546" s="44" t="str">
        <f>IF(AND(Table3[[#This Row],[Hour]]&gt;=7, Table3[[#This Row],[Hour]]&lt;=10), "Peak", IF(AND(Table3[[#This Row],[Hour]]&gt;=16, Table3[[#This Row],[Hour]]&lt;=19), "Peak", "Off-Peak"))</f>
        <v>Off-Peak</v>
      </c>
      <c r="I546" s="19" t="str">
        <f>VLOOKUP($C546,location,MATCH(Source!I$7,Location!$A$1:$D$1,0),0)</f>
        <v>Pune</v>
      </c>
      <c r="J546" s="19" t="str">
        <f>VLOOKUP($C546,location,MATCH(Source!J$7,Location!$A$1:$D$1,0),0)</f>
        <v>Expressway</v>
      </c>
      <c r="K546" s="19" t="str">
        <f>VLOOKUP($C546,location,MATCH(Source!K$7,Location!$A$1:$D$1,0),0)</f>
        <v>Foggy</v>
      </c>
      <c r="L546" s="20" t="str">
        <f>VLOOKUP($C546,vehicle,MATCH(L545,Vehicle!A539:E539,0),0)</f>
        <v>Auto</v>
      </c>
      <c r="M546" s="20" t="str">
        <f>VLOOKUP($C546,vehicle,MATCH(M$7,Vehicle!$A$1:$E$1,0),0)</f>
        <v>Weather Conditions</v>
      </c>
      <c r="N546" s="20" t="str">
        <f>VLOOKUP($C546,vehicle,MATCH(N$7,Vehicle!$A$1:$E$1,0),0)</f>
        <v>Severe</v>
      </c>
      <c r="O546" s="21">
        <f>VLOOKUP($C546,vehicle,MATCH(O$7,Vehicle!$A$1:$E$1,0),0)</f>
        <v>5</v>
      </c>
      <c r="P546" s="21">
        <f>VLOOKUP($C546,driver,MATCH(P$7,Driver!$A$1:$E$1,0),0)</f>
        <v>53</v>
      </c>
      <c r="Q546" s="21" t="str">
        <f>VLOOKUP($C546,driver,MATCH(Q$7,Driver!$A$1:$E$1,0),0)</f>
        <v>Expired</v>
      </c>
      <c r="R546" s="21">
        <f>VLOOKUP($C546,driver,MATCH(R$7,Driver!$A$1:$E$1,0),0)</f>
        <v>10</v>
      </c>
      <c r="S546" s="21" t="str">
        <f>VLOOKUP($C546,driver,MATCH(S$7,Driver!$A$1:$E$1,0),0)</f>
        <v>Moderate</v>
      </c>
      <c r="T546" s="21">
        <f>VLOOKUP($C546,Effects,MATCH(T$7, Effects!$A$1:$E$1, 0),0)</f>
        <v>28</v>
      </c>
      <c r="U546" s="22" t="str">
        <f>VLOOKUP($C546,Effects,MATCH(U$7, Effects!$A$1:$E$1, 0),0)</f>
        <v>Yes</v>
      </c>
      <c r="V546" s="22" t="str">
        <f>VLOOKUP($C546,Effects,MATCH(V$7, Effects!$A$1:$E$1, 0),0)</f>
        <v>No</v>
      </c>
      <c r="W546" s="22" t="str">
        <f>VLOOKUP($C546,Effects,MATCH(W$7, Effects!$A$1:$E$1, 0),0)</f>
        <v>None</v>
      </c>
    </row>
    <row r="547" spans="2:23" s="7" customFormat="1" ht="21" x14ac:dyDescent="0.4">
      <c r="B547" s="19">
        <v>540</v>
      </c>
      <c r="C547" s="19" t="s">
        <v>585</v>
      </c>
      <c r="D547" s="20">
        <f>VLOOKUP($C547, Date, MATCH(Source!D$7, Date!$A$1:$F$1, 0), FALSE)</f>
        <v>45161</v>
      </c>
      <c r="E547" s="40">
        <v>45161</v>
      </c>
      <c r="F547" s="22">
        <f>VLOOKUP($C547, Date, MATCH(Source!F$7, Date!$A$1:$F$1, 0), FALSE)</f>
        <v>23.2152777777778</v>
      </c>
      <c r="G547" s="19">
        <f>VLOOKUP(Table3[[#This Row],[Accident ID]],Date!$A$2:$I$2001,MATCH(Table3[[#Headers],[Hour]],Date!$A$1:$I$1,0),0)</f>
        <v>5</v>
      </c>
      <c r="H547" s="44" t="str">
        <f>IF(AND(Table3[[#This Row],[Hour]]&gt;=7, Table3[[#This Row],[Hour]]&lt;=10), "Peak", IF(AND(Table3[[#This Row],[Hour]]&gt;=16, Table3[[#This Row],[Hour]]&lt;=19), "Peak", "Off-Peak"))</f>
        <v>Off-Peak</v>
      </c>
      <c r="I547" s="19" t="str">
        <f>VLOOKUP($C547,location,MATCH(Source!I$7,Location!$A$1:$D$1,0),0)</f>
        <v>Hyderabad</v>
      </c>
      <c r="J547" s="19" t="str">
        <f>VLOOKUP($C547,location,MATCH(Source!J$7,Location!$A$1:$D$1,0),0)</f>
        <v>Residential Area</v>
      </c>
      <c r="K547" s="19" t="str">
        <f>VLOOKUP($C547,location,MATCH(Source!K$7,Location!$A$1:$D$1,0),0)</f>
        <v>Clear</v>
      </c>
      <c r="L547" s="20" t="str">
        <f>VLOOKUP($C547,vehicle,MATCH(L546,Vehicle!A540:E540,0),0)</f>
        <v>Car</v>
      </c>
      <c r="M547" s="20" t="str">
        <f>VLOOKUP($C547,vehicle,MATCH(M$7,Vehicle!$A$1:$E$1,0),0)</f>
        <v>Pedestrian Crossing</v>
      </c>
      <c r="N547" s="20" t="str">
        <f>VLOOKUP($C547,vehicle,MATCH(N$7,Vehicle!$A$1:$E$1,0),0)</f>
        <v>Medium</v>
      </c>
      <c r="O547" s="21">
        <f>VLOOKUP($C547,vehicle,MATCH(O$7,Vehicle!$A$1:$E$1,0),0)</f>
        <v>5</v>
      </c>
      <c r="P547" s="21">
        <f>VLOOKUP($C547,driver,MATCH(P$7,Driver!$A$1:$E$1,0),0)</f>
        <v>47</v>
      </c>
      <c r="Q547" s="21" t="str">
        <f>VLOOKUP($C547,driver,MATCH(Q$7,Driver!$A$1:$E$1,0),0)</f>
        <v>Expired</v>
      </c>
      <c r="R547" s="21">
        <f>VLOOKUP($C547,driver,MATCH(R$7,Driver!$A$1:$E$1,0),0)</f>
        <v>4</v>
      </c>
      <c r="S547" s="21" t="str">
        <f>VLOOKUP($C547,driver,MATCH(S$7,Driver!$A$1:$E$1,0),0)</f>
        <v>Severe</v>
      </c>
      <c r="T547" s="21">
        <f>VLOOKUP($C547,Effects,MATCH(T$7, Effects!$A$1:$E$1, 0),0)</f>
        <v>12</v>
      </c>
      <c r="U547" s="22" t="str">
        <f>VLOOKUP($C547,Effects,MATCH(U$7, Effects!$A$1:$E$1, 0),0)</f>
        <v>Yes</v>
      </c>
      <c r="V547" s="22" t="str">
        <f>VLOOKUP($C547,Effects,MATCH(V$7, Effects!$A$1:$E$1, 0),0)</f>
        <v>No</v>
      </c>
      <c r="W547" s="22" t="str">
        <f>VLOOKUP($C547,Effects,MATCH(W$7, Effects!$A$1:$E$1, 0),0)</f>
        <v>License Suspended</v>
      </c>
    </row>
    <row r="548" spans="2:23" s="7" customFormat="1" ht="21" x14ac:dyDescent="0.4">
      <c r="B548" s="19">
        <v>541</v>
      </c>
      <c r="C548" s="19" t="s">
        <v>586</v>
      </c>
      <c r="D548" s="20">
        <f>VLOOKUP($C548, Date, MATCH(Source!D$7, Date!$A$1:$F$1, 0), FALSE)</f>
        <v>44693</v>
      </c>
      <c r="E548" s="40">
        <v>44693</v>
      </c>
      <c r="F548" s="22">
        <f>VLOOKUP($C548, Date, MATCH(Source!F$7, Date!$A$1:$F$1, 0), FALSE)</f>
        <v>23.2569444444444</v>
      </c>
      <c r="G548" s="19">
        <f>VLOOKUP(Table3[[#This Row],[Accident ID]],Date!$A$2:$I$2001,MATCH(Table3[[#Headers],[Hour]],Date!$A$1:$I$1,0),0)</f>
        <v>6</v>
      </c>
      <c r="H548" s="44" t="str">
        <f>IF(AND(Table3[[#This Row],[Hour]]&gt;=7, Table3[[#This Row],[Hour]]&lt;=10), "Peak", IF(AND(Table3[[#This Row],[Hour]]&gt;=16, Table3[[#This Row],[Hour]]&lt;=19), "Peak", "Off-Peak"))</f>
        <v>Off-Peak</v>
      </c>
      <c r="I548" s="19" t="str">
        <f>VLOOKUP($C548,location,MATCH(Source!I$7,Location!$A$1:$D$1,0),0)</f>
        <v>Kolkata</v>
      </c>
      <c r="J548" s="19" t="str">
        <f>VLOOKUP($C548,location,MATCH(Source!J$7,Location!$A$1:$D$1,0),0)</f>
        <v>Rural Road</v>
      </c>
      <c r="K548" s="19" t="str">
        <f>VLOOKUP($C548,location,MATCH(Source!K$7,Location!$A$1:$D$1,0),0)</f>
        <v>Snowy</v>
      </c>
      <c r="L548" s="20" t="str">
        <f>VLOOKUP($C548,vehicle,MATCH(L547,Vehicle!A541:E541,0),0)</f>
        <v>Car</v>
      </c>
      <c r="M548" s="20" t="str">
        <f>VLOOKUP($C548,vehicle,MATCH(M$7,Vehicle!$A$1:$E$1,0),0)</f>
        <v>Weather Conditions</v>
      </c>
      <c r="N548" s="20" t="str">
        <f>VLOOKUP($C548,vehicle,MATCH(N$7,Vehicle!$A$1:$E$1,0),0)</f>
        <v>High</v>
      </c>
      <c r="O548" s="21">
        <f>VLOOKUP($C548,vehicle,MATCH(O$7,Vehicle!$A$1:$E$1,0),0)</f>
        <v>5</v>
      </c>
      <c r="P548" s="21">
        <f>VLOOKUP($C548,driver,MATCH(P$7,Driver!$A$1:$E$1,0),0)</f>
        <v>43</v>
      </c>
      <c r="Q548" s="21" t="str">
        <f>VLOOKUP($C548,driver,MATCH(Q$7,Driver!$A$1:$E$1,0),0)</f>
        <v>Valid</v>
      </c>
      <c r="R548" s="21">
        <f>VLOOKUP($C548,driver,MATCH(R$7,Driver!$A$1:$E$1,0),0)</f>
        <v>6</v>
      </c>
      <c r="S548" s="21" t="str">
        <f>VLOOKUP($C548,driver,MATCH(S$7,Driver!$A$1:$E$1,0),0)</f>
        <v>Severe</v>
      </c>
      <c r="T548" s="21">
        <f>VLOOKUP($C548,Effects,MATCH(T$7, Effects!$A$1:$E$1, 0),0)</f>
        <v>11</v>
      </c>
      <c r="U548" s="22" t="str">
        <f>VLOOKUP($C548,Effects,MATCH(U$7, Effects!$A$1:$E$1, 0),0)</f>
        <v>No</v>
      </c>
      <c r="V548" s="22" t="str">
        <f>VLOOKUP($C548,Effects,MATCH(V$7, Effects!$A$1:$E$1, 0),0)</f>
        <v>Yes</v>
      </c>
      <c r="W548" s="22" t="str">
        <f>VLOOKUP($C548,Effects,MATCH(W$7, Effects!$A$1:$E$1, 0),0)</f>
        <v>None</v>
      </c>
    </row>
    <row r="549" spans="2:23" s="7" customFormat="1" ht="21" x14ac:dyDescent="0.4">
      <c r="B549" s="19">
        <v>542</v>
      </c>
      <c r="C549" s="19" t="s">
        <v>587</v>
      </c>
      <c r="D549" s="20">
        <f>VLOOKUP($C549, Date, MATCH(Source!D$7, Date!$A$1:$F$1, 0), FALSE)</f>
        <v>45405</v>
      </c>
      <c r="E549" s="40">
        <v>45405</v>
      </c>
      <c r="F549" s="22">
        <f>VLOOKUP($C549, Date, MATCH(Source!F$7, Date!$A$1:$F$1, 0), FALSE)</f>
        <v>23.2986111111111</v>
      </c>
      <c r="G549" s="19">
        <f>VLOOKUP(Table3[[#This Row],[Accident ID]],Date!$A$2:$I$2001,MATCH(Table3[[#Headers],[Hour]],Date!$A$1:$I$1,0),0)</f>
        <v>7</v>
      </c>
      <c r="H549" s="44" t="str">
        <f>IF(AND(Table3[[#This Row],[Hour]]&gt;=7, Table3[[#This Row],[Hour]]&lt;=10), "Peak", IF(AND(Table3[[#This Row],[Hour]]&gt;=16, Table3[[#This Row],[Hour]]&lt;=19), "Peak", "Off-Peak"))</f>
        <v>Peak</v>
      </c>
      <c r="I549" s="19" t="str">
        <f>VLOOKUP($C549,location,MATCH(Source!I$7,Location!$A$1:$D$1,0),0)</f>
        <v>Bangalore</v>
      </c>
      <c r="J549" s="19" t="str">
        <f>VLOOKUP($C549,location,MATCH(Source!J$7,Location!$A$1:$D$1,0),0)</f>
        <v>Residential Area</v>
      </c>
      <c r="K549" s="19" t="str">
        <f>VLOOKUP($C549,location,MATCH(Source!K$7,Location!$A$1:$D$1,0),0)</f>
        <v>Clear</v>
      </c>
      <c r="L549" s="20" t="str">
        <f>VLOOKUP($C549,vehicle,MATCH(L548,Vehicle!A542:E542,0),0)</f>
        <v>Car</v>
      </c>
      <c r="M549" s="20" t="str">
        <f>VLOOKUP($C549,vehicle,MATCH(M$7,Vehicle!$A$1:$E$1,0),0)</f>
        <v>Drunk Driving</v>
      </c>
      <c r="N549" s="20" t="str">
        <f>VLOOKUP($C549,vehicle,MATCH(N$7,Vehicle!$A$1:$E$1,0),0)</f>
        <v>Medium</v>
      </c>
      <c r="O549" s="21">
        <f>VLOOKUP($C549,vehicle,MATCH(O$7,Vehicle!$A$1:$E$1,0),0)</f>
        <v>3</v>
      </c>
      <c r="P549" s="21">
        <f>VLOOKUP($C549,driver,MATCH(P$7,Driver!$A$1:$E$1,0),0)</f>
        <v>67</v>
      </c>
      <c r="Q549" s="21" t="str">
        <f>VLOOKUP($C549,driver,MATCH(Q$7,Driver!$A$1:$E$1,0),0)</f>
        <v>Valid</v>
      </c>
      <c r="R549" s="21">
        <f>VLOOKUP($C549,driver,MATCH(R$7,Driver!$A$1:$E$1,0),0)</f>
        <v>10</v>
      </c>
      <c r="S549" s="21" t="str">
        <f>VLOOKUP($C549,driver,MATCH(S$7,Driver!$A$1:$E$1,0),0)</f>
        <v>Severe</v>
      </c>
      <c r="T549" s="21">
        <f>VLOOKUP($C549,Effects,MATCH(T$7, Effects!$A$1:$E$1, 0),0)</f>
        <v>14</v>
      </c>
      <c r="U549" s="22" t="str">
        <f>VLOOKUP($C549,Effects,MATCH(U$7, Effects!$A$1:$E$1, 0),0)</f>
        <v>Yes</v>
      </c>
      <c r="V549" s="22" t="str">
        <f>VLOOKUP($C549,Effects,MATCH(V$7, Effects!$A$1:$E$1, 0),0)</f>
        <v>No</v>
      </c>
      <c r="W549" s="22" t="str">
        <f>VLOOKUP($C549,Effects,MATCH(W$7, Effects!$A$1:$E$1, 0),0)</f>
        <v>Fine Issued</v>
      </c>
    </row>
    <row r="550" spans="2:23" s="7" customFormat="1" ht="21" x14ac:dyDescent="0.4">
      <c r="B550" s="19">
        <v>543</v>
      </c>
      <c r="C550" s="19" t="s">
        <v>588</v>
      </c>
      <c r="D550" s="20">
        <f>VLOOKUP($C550, Date, MATCH(Source!D$7, Date!$A$1:$F$1, 0), FALSE)</f>
        <v>45433</v>
      </c>
      <c r="E550" s="40">
        <v>45433</v>
      </c>
      <c r="F550" s="22">
        <f>VLOOKUP($C550, Date, MATCH(Source!F$7, Date!$A$1:$F$1, 0), FALSE)</f>
        <v>23.3402777777778</v>
      </c>
      <c r="G550" s="19">
        <f>VLOOKUP(Table3[[#This Row],[Accident ID]],Date!$A$2:$I$2001,MATCH(Table3[[#Headers],[Hour]],Date!$A$1:$I$1,0),0)</f>
        <v>8</v>
      </c>
      <c r="H550" s="44" t="str">
        <f>IF(AND(Table3[[#This Row],[Hour]]&gt;=7, Table3[[#This Row],[Hour]]&lt;=10), "Peak", IF(AND(Table3[[#This Row],[Hour]]&gt;=16, Table3[[#This Row],[Hour]]&lt;=19), "Peak", "Off-Peak"))</f>
        <v>Peak</v>
      </c>
      <c r="I550" s="19" t="str">
        <f>VLOOKUP($C550,location,MATCH(Source!I$7,Location!$A$1:$D$1,0),0)</f>
        <v>Chennai</v>
      </c>
      <c r="J550" s="19" t="str">
        <f>VLOOKUP($C550,location,MATCH(Source!J$7,Location!$A$1:$D$1,0),0)</f>
        <v>Highway</v>
      </c>
      <c r="K550" s="19" t="str">
        <f>VLOOKUP($C550,location,MATCH(Source!K$7,Location!$A$1:$D$1,0),0)</f>
        <v>Windy</v>
      </c>
      <c r="L550" s="20" t="str">
        <f>VLOOKUP($C550,vehicle,MATCH(L549,Vehicle!A543:E543,0),0)</f>
        <v>Car</v>
      </c>
      <c r="M550" s="20" t="str">
        <f>VLOOKUP($C550,vehicle,MATCH(M$7,Vehicle!$A$1:$E$1,0),0)</f>
        <v>Signal Violation</v>
      </c>
      <c r="N550" s="20" t="str">
        <f>VLOOKUP($C550,vehicle,MATCH(N$7,Vehicle!$A$1:$E$1,0),0)</f>
        <v>High</v>
      </c>
      <c r="O550" s="21">
        <f>VLOOKUP($C550,vehicle,MATCH(O$7,Vehicle!$A$1:$E$1,0),0)</f>
        <v>4</v>
      </c>
      <c r="P550" s="21">
        <f>VLOOKUP($C550,driver,MATCH(P$7,Driver!$A$1:$E$1,0),0)</f>
        <v>66</v>
      </c>
      <c r="Q550" s="21" t="str">
        <f>VLOOKUP($C550,driver,MATCH(Q$7,Driver!$A$1:$E$1,0),0)</f>
        <v>Suspended</v>
      </c>
      <c r="R550" s="21">
        <f>VLOOKUP($C550,driver,MATCH(R$7,Driver!$A$1:$E$1,0),0)</f>
        <v>6</v>
      </c>
      <c r="S550" s="21" t="str">
        <f>VLOOKUP($C550,driver,MATCH(S$7,Driver!$A$1:$E$1,0),0)</f>
        <v>Moderate</v>
      </c>
      <c r="T550" s="21">
        <f>VLOOKUP($C550,Effects,MATCH(T$7, Effects!$A$1:$E$1, 0),0)</f>
        <v>20</v>
      </c>
      <c r="U550" s="22" t="str">
        <f>VLOOKUP($C550,Effects,MATCH(U$7, Effects!$A$1:$E$1, 0),0)</f>
        <v>No</v>
      </c>
      <c r="V550" s="22" t="str">
        <f>VLOOKUP($C550,Effects,MATCH(V$7, Effects!$A$1:$E$1, 0),0)</f>
        <v>Yes</v>
      </c>
      <c r="W550" s="22" t="str">
        <f>VLOOKUP($C550,Effects,MATCH(W$7, Effects!$A$1:$E$1, 0),0)</f>
        <v>License Suspended</v>
      </c>
    </row>
    <row r="551" spans="2:23" s="7" customFormat="1" ht="21" x14ac:dyDescent="0.4">
      <c r="B551" s="19">
        <v>544</v>
      </c>
      <c r="C551" s="19" t="s">
        <v>589</v>
      </c>
      <c r="D551" s="20">
        <f>VLOOKUP($C551, Date, MATCH(Source!D$7, Date!$A$1:$F$1, 0), FALSE)</f>
        <v>45344</v>
      </c>
      <c r="E551" s="40">
        <v>45344</v>
      </c>
      <c r="F551" s="22">
        <f>VLOOKUP($C551, Date, MATCH(Source!F$7, Date!$A$1:$F$1, 0), FALSE)</f>
        <v>23.3819444444444</v>
      </c>
      <c r="G551" s="19">
        <f>VLOOKUP(Table3[[#This Row],[Accident ID]],Date!$A$2:$I$2001,MATCH(Table3[[#Headers],[Hour]],Date!$A$1:$I$1,0),0)</f>
        <v>9</v>
      </c>
      <c r="H551" s="44" t="str">
        <f>IF(AND(Table3[[#This Row],[Hour]]&gt;=7, Table3[[#This Row],[Hour]]&lt;=10), "Peak", IF(AND(Table3[[#This Row],[Hour]]&gt;=16, Table3[[#This Row],[Hour]]&lt;=19), "Peak", "Off-Peak"))</f>
        <v>Peak</v>
      </c>
      <c r="I551" s="19" t="str">
        <f>VLOOKUP($C551,location,MATCH(Source!I$7,Location!$A$1:$D$1,0),0)</f>
        <v>Pune</v>
      </c>
      <c r="J551" s="19" t="str">
        <f>VLOOKUP($C551,location,MATCH(Source!J$7,Location!$A$1:$D$1,0),0)</f>
        <v>Rural Road</v>
      </c>
      <c r="K551" s="19" t="str">
        <f>VLOOKUP($C551,location,MATCH(Source!K$7,Location!$A$1:$D$1,0),0)</f>
        <v>Rainy</v>
      </c>
      <c r="L551" s="20" t="str">
        <f>VLOOKUP($C551,vehicle,MATCH(L550,Vehicle!A544:E544,0),0)</f>
        <v>Bike</v>
      </c>
      <c r="M551" s="20" t="str">
        <f>VLOOKUP($C551,vehicle,MATCH(M$7,Vehicle!$A$1:$E$1,0),0)</f>
        <v>Over Speeding</v>
      </c>
      <c r="N551" s="20" t="str">
        <f>VLOOKUP($C551,vehicle,MATCH(N$7,Vehicle!$A$1:$E$1,0),0)</f>
        <v>Medium</v>
      </c>
      <c r="O551" s="21">
        <f>VLOOKUP($C551,vehicle,MATCH(O$7,Vehicle!$A$1:$E$1,0),0)</f>
        <v>5</v>
      </c>
      <c r="P551" s="21">
        <f>VLOOKUP($C551,driver,MATCH(P$7,Driver!$A$1:$E$1,0),0)</f>
        <v>48</v>
      </c>
      <c r="Q551" s="21" t="str">
        <f>VLOOKUP($C551,driver,MATCH(Q$7,Driver!$A$1:$E$1,0),0)</f>
        <v>Suspended</v>
      </c>
      <c r="R551" s="21">
        <f>VLOOKUP($C551,driver,MATCH(R$7,Driver!$A$1:$E$1,0),0)</f>
        <v>4</v>
      </c>
      <c r="S551" s="21" t="str">
        <f>VLOOKUP($C551,driver,MATCH(S$7,Driver!$A$1:$E$1,0),0)</f>
        <v>Severe</v>
      </c>
      <c r="T551" s="21">
        <f>VLOOKUP($C551,Effects,MATCH(T$7, Effects!$A$1:$E$1, 0),0)</f>
        <v>9</v>
      </c>
      <c r="U551" s="22" t="str">
        <f>VLOOKUP($C551,Effects,MATCH(U$7, Effects!$A$1:$E$1, 0),0)</f>
        <v>No</v>
      </c>
      <c r="V551" s="22" t="str">
        <f>VLOOKUP($C551,Effects,MATCH(V$7, Effects!$A$1:$E$1, 0),0)</f>
        <v>Yes</v>
      </c>
      <c r="W551" s="22" t="str">
        <f>VLOOKUP($C551,Effects,MATCH(W$7, Effects!$A$1:$E$1, 0),0)</f>
        <v>None</v>
      </c>
    </row>
    <row r="552" spans="2:23" s="7" customFormat="1" ht="21" x14ac:dyDescent="0.4">
      <c r="B552" s="19">
        <v>545</v>
      </c>
      <c r="C552" s="19" t="s">
        <v>590</v>
      </c>
      <c r="D552" s="20">
        <f>VLOOKUP($C552, Date, MATCH(Source!D$7, Date!$A$1:$F$1, 0), FALSE)</f>
        <v>45607</v>
      </c>
      <c r="E552" s="40">
        <v>45607</v>
      </c>
      <c r="F552" s="22">
        <f>VLOOKUP($C552, Date, MATCH(Source!F$7, Date!$A$1:$F$1, 0), FALSE)</f>
        <v>23.4236111111111</v>
      </c>
      <c r="G552" s="19">
        <f>VLOOKUP(Table3[[#This Row],[Accident ID]],Date!$A$2:$I$2001,MATCH(Table3[[#Headers],[Hour]],Date!$A$1:$I$1,0),0)</f>
        <v>10</v>
      </c>
      <c r="H552" s="44" t="str">
        <f>IF(AND(Table3[[#This Row],[Hour]]&gt;=7, Table3[[#This Row],[Hour]]&lt;=10), "Peak", IF(AND(Table3[[#This Row],[Hour]]&gt;=16, Table3[[#This Row],[Hour]]&lt;=19), "Peak", "Off-Peak"))</f>
        <v>Peak</v>
      </c>
      <c r="I552" s="19" t="str">
        <f>VLOOKUP($C552,location,MATCH(Source!I$7,Location!$A$1:$D$1,0),0)</f>
        <v>Pune</v>
      </c>
      <c r="J552" s="19" t="str">
        <f>VLOOKUP($C552,location,MATCH(Source!J$7,Location!$A$1:$D$1,0),0)</f>
        <v>Highway</v>
      </c>
      <c r="K552" s="19" t="str">
        <f>VLOOKUP($C552,location,MATCH(Source!K$7,Location!$A$1:$D$1,0),0)</f>
        <v>Snowy</v>
      </c>
      <c r="L552" s="20" t="str">
        <f>VLOOKUP($C552,vehicle,MATCH(L551,Vehicle!A545:E545,0),0)</f>
        <v>Bicycle</v>
      </c>
      <c r="M552" s="20" t="str">
        <f>VLOOKUP($C552,vehicle,MATCH(M$7,Vehicle!$A$1:$E$1,0),0)</f>
        <v>Drunk Driving</v>
      </c>
      <c r="N552" s="20" t="str">
        <f>VLOOKUP($C552,vehicle,MATCH(N$7,Vehicle!$A$1:$E$1,0),0)</f>
        <v>Severe</v>
      </c>
      <c r="O552" s="21">
        <f>VLOOKUP($C552,vehicle,MATCH(O$7,Vehicle!$A$1:$E$1,0),0)</f>
        <v>3</v>
      </c>
      <c r="P552" s="21">
        <f>VLOOKUP($C552,driver,MATCH(P$7,Driver!$A$1:$E$1,0),0)</f>
        <v>43</v>
      </c>
      <c r="Q552" s="21" t="str">
        <f>VLOOKUP($C552,driver,MATCH(Q$7,Driver!$A$1:$E$1,0),0)</f>
        <v>Valid</v>
      </c>
      <c r="R552" s="21">
        <f>VLOOKUP($C552,driver,MATCH(R$7,Driver!$A$1:$E$1,0),0)</f>
        <v>10</v>
      </c>
      <c r="S552" s="21" t="str">
        <f>VLOOKUP($C552,driver,MATCH(S$7,Driver!$A$1:$E$1,0),0)</f>
        <v>Moderate</v>
      </c>
      <c r="T552" s="21">
        <f>VLOOKUP($C552,Effects,MATCH(T$7, Effects!$A$1:$E$1, 0),0)</f>
        <v>60</v>
      </c>
      <c r="U552" s="22" t="str">
        <f>VLOOKUP($C552,Effects,MATCH(U$7, Effects!$A$1:$E$1, 0),0)</f>
        <v>Yes</v>
      </c>
      <c r="V552" s="22" t="str">
        <f>VLOOKUP($C552,Effects,MATCH(V$7, Effects!$A$1:$E$1, 0),0)</f>
        <v>No</v>
      </c>
      <c r="W552" s="22" t="str">
        <f>VLOOKUP($C552,Effects,MATCH(W$7, Effects!$A$1:$E$1, 0),0)</f>
        <v>License Suspended</v>
      </c>
    </row>
    <row r="553" spans="2:23" s="7" customFormat="1" ht="21" x14ac:dyDescent="0.4">
      <c r="B553" s="19">
        <v>546</v>
      </c>
      <c r="C553" s="19" t="s">
        <v>591</v>
      </c>
      <c r="D553" s="20">
        <f>VLOOKUP($C553, Date, MATCH(Source!D$7, Date!$A$1:$F$1, 0), FALSE)</f>
        <v>44780</v>
      </c>
      <c r="E553" s="40">
        <v>44780</v>
      </c>
      <c r="F553" s="22">
        <f>VLOOKUP($C553, Date, MATCH(Source!F$7, Date!$A$1:$F$1, 0), FALSE)</f>
        <v>23.4652777777778</v>
      </c>
      <c r="G553" s="19">
        <f>VLOOKUP(Table3[[#This Row],[Accident ID]],Date!$A$2:$I$2001,MATCH(Table3[[#Headers],[Hour]],Date!$A$1:$I$1,0),0)</f>
        <v>11</v>
      </c>
      <c r="H553" s="44" t="str">
        <f>IF(AND(Table3[[#This Row],[Hour]]&gt;=7, Table3[[#This Row],[Hour]]&lt;=10), "Peak", IF(AND(Table3[[#This Row],[Hour]]&gt;=16, Table3[[#This Row],[Hour]]&lt;=19), "Peak", "Off-Peak"))</f>
        <v>Off-Peak</v>
      </c>
      <c r="I553" s="19" t="str">
        <f>VLOOKUP($C553,location,MATCH(Source!I$7,Location!$A$1:$D$1,0),0)</f>
        <v>Bangalore</v>
      </c>
      <c r="J553" s="19" t="str">
        <f>VLOOKUP($C553,location,MATCH(Source!J$7,Location!$A$1:$D$1,0),0)</f>
        <v>City Road</v>
      </c>
      <c r="K553" s="19" t="str">
        <f>VLOOKUP($C553,location,MATCH(Source!K$7,Location!$A$1:$D$1,0),0)</f>
        <v>Snowy</v>
      </c>
      <c r="L553" s="20" t="str">
        <f>VLOOKUP($C553,vehicle,MATCH(L552,Vehicle!A546:E546,0),0)</f>
        <v>Bus</v>
      </c>
      <c r="M553" s="20" t="str">
        <f>VLOOKUP($C553,vehicle,MATCH(M$7,Vehicle!$A$1:$E$1,0),0)</f>
        <v>Brake Failure</v>
      </c>
      <c r="N553" s="20" t="str">
        <f>VLOOKUP($C553,vehicle,MATCH(N$7,Vehicle!$A$1:$E$1,0),0)</f>
        <v>Severe</v>
      </c>
      <c r="O553" s="21">
        <f>VLOOKUP($C553,vehicle,MATCH(O$7,Vehicle!$A$1:$E$1,0),0)</f>
        <v>3</v>
      </c>
      <c r="P553" s="21">
        <f>VLOOKUP($C553,driver,MATCH(P$7,Driver!$A$1:$E$1,0),0)</f>
        <v>67</v>
      </c>
      <c r="Q553" s="21" t="str">
        <f>VLOOKUP($C553,driver,MATCH(Q$7,Driver!$A$1:$E$1,0),0)</f>
        <v>Suspended</v>
      </c>
      <c r="R553" s="21">
        <f>VLOOKUP($C553,driver,MATCH(R$7,Driver!$A$1:$E$1,0),0)</f>
        <v>5</v>
      </c>
      <c r="S553" s="21" t="str">
        <f>VLOOKUP($C553,driver,MATCH(S$7,Driver!$A$1:$E$1,0),0)</f>
        <v>Fatal</v>
      </c>
      <c r="T553" s="21">
        <f>VLOOKUP($C553,Effects,MATCH(T$7, Effects!$A$1:$E$1, 0),0)</f>
        <v>25</v>
      </c>
      <c r="U553" s="22" t="str">
        <f>VLOOKUP($C553,Effects,MATCH(U$7, Effects!$A$1:$E$1, 0),0)</f>
        <v>Yes</v>
      </c>
      <c r="V553" s="22" t="str">
        <f>VLOOKUP($C553,Effects,MATCH(V$7, Effects!$A$1:$E$1, 0),0)</f>
        <v>Yes</v>
      </c>
      <c r="W553" s="22" t="str">
        <f>VLOOKUP($C553,Effects,MATCH(W$7, Effects!$A$1:$E$1, 0),0)</f>
        <v>License Suspended</v>
      </c>
    </row>
    <row r="554" spans="2:23" s="7" customFormat="1" ht="21" x14ac:dyDescent="0.4">
      <c r="B554" s="19">
        <v>547</v>
      </c>
      <c r="C554" s="23" t="s">
        <v>592</v>
      </c>
      <c r="D554" s="20">
        <f>VLOOKUP($C554, Date, MATCH(Source!D$7, Date!$A$1:$F$1, 0), FALSE)</f>
        <v>44421</v>
      </c>
      <c r="E554" s="40">
        <v>44421</v>
      </c>
      <c r="F554" s="22">
        <f>VLOOKUP($C554, Date, MATCH(Source!F$7, Date!$A$1:$F$1, 0), FALSE)</f>
        <v>23.5069444444444</v>
      </c>
      <c r="G554" s="19">
        <f>VLOOKUP(Table3[[#This Row],[Accident ID]],Date!$A$2:$I$2001,MATCH(Table3[[#Headers],[Hour]],Date!$A$1:$I$1,0),0)</f>
        <v>12</v>
      </c>
      <c r="H554" s="44" t="str">
        <f>IF(AND(Table3[[#This Row],[Hour]]&gt;=7, Table3[[#This Row],[Hour]]&lt;=10), "Peak", IF(AND(Table3[[#This Row],[Hour]]&gt;=16, Table3[[#This Row],[Hour]]&lt;=19), "Peak", "Off-Peak"))</f>
        <v>Off-Peak</v>
      </c>
      <c r="I554" s="19" t="str">
        <f>VLOOKUP($C554,location,MATCH(Source!I$7,Location!$A$1:$D$1,0),0)</f>
        <v>Hyderabad</v>
      </c>
      <c r="J554" s="19" t="str">
        <f>VLOOKUP($C554,location,MATCH(Source!J$7,Location!$A$1:$D$1,0),0)</f>
        <v>Residential Area</v>
      </c>
      <c r="K554" s="19" t="str">
        <f>VLOOKUP($C554,location,MATCH(Source!K$7,Location!$A$1:$D$1,0),0)</f>
        <v>Windy</v>
      </c>
      <c r="L554" s="20" t="str">
        <f>VLOOKUP($C554,vehicle,MATCH(L553,Vehicle!A547:E547,0),0)</f>
        <v>Car</v>
      </c>
      <c r="M554" s="20" t="str">
        <f>VLOOKUP($C554,vehicle,MATCH(M$7,Vehicle!$A$1:$E$1,0),0)</f>
        <v>Over Speeding</v>
      </c>
      <c r="N554" s="20" t="str">
        <f>VLOOKUP($C554,vehicle,MATCH(N$7,Vehicle!$A$1:$E$1,0),0)</f>
        <v>Severe</v>
      </c>
      <c r="O554" s="21">
        <f>VLOOKUP($C554,vehicle,MATCH(O$7,Vehicle!$A$1:$E$1,0),0)</f>
        <v>5</v>
      </c>
      <c r="P554" s="21">
        <f>VLOOKUP($C554,driver,MATCH(P$7,Driver!$A$1:$E$1,0),0)</f>
        <v>60</v>
      </c>
      <c r="Q554" s="21" t="str">
        <f>VLOOKUP($C554,driver,MATCH(Q$7,Driver!$A$1:$E$1,0),0)</f>
        <v>Valid</v>
      </c>
      <c r="R554" s="21">
        <f>VLOOKUP($C554,driver,MATCH(R$7,Driver!$A$1:$E$1,0),0)</f>
        <v>4</v>
      </c>
      <c r="S554" s="21" t="str">
        <f>VLOOKUP($C554,driver,MATCH(S$7,Driver!$A$1:$E$1,0),0)</f>
        <v>Minor</v>
      </c>
      <c r="T554" s="21">
        <f>VLOOKUP($C554,Effects,MATCH(T$7, Effects!$A$1:$E$1, 0),0)</f>
        <v>29</v>
      </c>
      <c r="U554" s="22" t="str">
        <f>VLOOKUP($C554,Effects,MATCH(U$7, Effects!$A$1:$E$1, 0),0)</f>
        <v>No</v>
      </c>
      <c r="V554" s="22" t="str">
        <f>VLOOKUP($C554,Effects,MATCH(V$7, Effects!$A$1:$E$1, 0),0)</f>
        <v>No</v>
      </c>
      <c r="W554" s="22" t="str">
        <f>VLOOKUP($C554,Effects,MATCH(W$7, Effects!$A$1:$E$1, 0),0)</f>
        <v>Fine Issued</v>
      </c>
    </row>
    <row r="555" spans="2:23" s="7" customFormat="1" ht="21" x14ac:dyDescent="0.4">
      <c r="B555" s="19">
        <v>548</v>
      </c>
      <c r="C555" s="19" t="s">
        <v>593</v>
      </c>
      <c r="D555" s="20">
        <f>VLOOKUP($C555, Date, MATCH(Source!D$7, Date!$A$1:$F$1, 0), FALSE)</f>
        <v>45247</v>
      </c>
      <c r="E555" s="40">
        <v>45247</v>
      </c>
      <c r="F555" s="22">
        <f>VLOOKUP($C555, Date, MATCH(Source!F$7, Date!$A$1:$F$1, 0), FALSE)</f>
        <v>23.5486111111111</v>
      </c>
      <c r="G555" s="19">
        <f>VLOOKUP(Table3[[#This Row],[Accident ID]],Date!$A$2:$I$2001,MATCH(Table3[[#Headers],[Hour]],Date!$A$1:$I$1,0),0)</f>
        <v>13</v>
      </c>
      <c r="H555" s="44" t="str">
        <f>IF(AND(Table3[[#This Row],[Hour]]&gt;=7, Table3[[#This Row],[Hour]]&lt;=10), "Peak", IF(AND(Table3[[#This Row],[Hour]]&gt;=16, Table3[[#This Row],[Hour]]&lt;=19), "Peak", "Off-Peak"))</f>
        <v>Off-Peak</v>
      </c>
      <c r="I555" s="19" t="str">
        <f>VLOOKUP($C555,location,MATCH(Source!I$7,Location!$A$1:$D$1,0),0)</f>
        <v>Ahmedabad</v>
      </c>
      <c r="J555" s="19" t="str">
        <f>VLOOKUP($C555,location,MATCH(Source!J$7,Location!$A$1:$D$1,0),0)</f>
        <v>City Road</v>
      </c>
      <c r="K555" s="19" t="str">
        <f>VLOOKUP($C555,location,MATCH(Source!K$7,Location!$A$1:$D$1,0),0)</f>
        <v>Clear</v>
      </c>
      <c r="L555" s="20" t="str">
        <f>VLOOKUP($C555,vehicle,MATCH(L554,Vehicle!A548:E548,0),0)</f>
        <v>Truck</v>
      </c>
      <c r="M555" s="20" t="str">
        <f>VLOOKUP($C555,vehicle,MATCH(M$7,Vehicle!$A$1:$E$1,0),0)</f>
        <v>Weather Conditions</v>
      </c>
      <c r="N555" s="20" t="str">
        <f>VLOOKUP($C555,vehicle,MATCH(N$7,Vehicle!$A$1:$E$1,0),0)</f>
        <v>High</v>
      </c>
      <c r="O555" s="21">
        <f>VLOOKUP($C555,vehicle,MATCH(O$7,Vehicle!$A$1:$E$1,0),0)</f>
        <v>4</v>
      </c>
      <c r="P555" s="21">
        <f>VLOOKUP($C555,driver,MATCH(P$7,Driver!$A$1:$E$1,0),0)</f>
        <v>53</v>
      </c>
      <c r="Q555" s="21" t="str">
        <f>VLOOKUP($C555,driver,MATCH(Q$7,Driver!$A$1:$E$1,0),0)</f>
        <v>Valid</v>
      </c>
      <c r="R555" s="21">
        <f>VLOOKUP($C555,driver,MATCH(R$7,Driver!$A$1:$E$1,0),0)</f>
        <v>8</v>
      </c>
      <c r="S555" s="21" t="str">
        <f>VLOOKUP($C555,driver,MATCH(S$7,Driver!$A$1:$E$1,0),0)</f>
        <v>Fatal</v>
      </c>
      <c r="T555" s="21">
        <f>VLOOKUP($C555,Effects,MATCH(T$7, Effects!$A$1:$E$1, 0),0)</f>
        <v>46</v>
      </c>
      <c r="U555" s="22" t="str">
        <f>VLOOKUP($C555,Effects,MATCH(U$7, Effects!$A$1:$E$1, 0),0)</f>
        <v>No</v>
      </c>
      <c r="V555" s="22" t="str">
        <f>VLOOKUP($C555,Effects,MATCH(V$7, Effects!$A$1:$E$1, 0),0)</f>
        <v>Yes</v>
      </c>
      <c r="W555" s="22" t="str">
        <f>VLOOKUP($C555,Effects,MATCH(W$7, Effects!$A$1:$E$1, 0),0)</f>
        <v>None</v>
      </c>
    </row>
    <row r="556" spans="2:23" s="7" customFormat="1" ht="21" x14ac:dyDescent="0.4">
      <c r="B556" s="19">
        <v>549</v>
      </c>
      <c r="C556" s="19" t="s">
        <v>594</v>
      </c>
      <c r="D556" s="20">
        <f>VLOOKUP($C556, Date, MATCH(Source!D$7, Date!$A$1:$F$1, 0), FALSE)</f>
        <v>45645</v>
      </c>
      <c r="E556" s="40">
        <v>45645</v>
      </c>
      <c r="F556" s="22">
        <f>VLOOKUP($C556, Date, MATCH(Source!F$7, Date!$A$1:$F$1, 0), FALSE)</f>
        <v>23.5902777777778</v>
      </c>
      <c r="G556" s="19">
        <f>VLOOKUP(Table3[[#This Row],[Accident ID]],Date!$A$2:$I$2001,MATCH(Table3[[#Headers],[Hour]],Date!$A$1:$I$1,0),0)</f>
        <v>14</v>
      </c>
      <c r="H556" s="44" t="str">
        <f>IF(AND(Table3[[#This Row],[Hour]]&gt;=7, Table3[[#This Row],[Hour]]&lt;=10), "Peak", IF(AND(Table3[[#This Row],[Hour]]&gt;=16, Table3[[#This Row],[Hour]]&lt;=19), "Peak", "Off-Peak"))</f>
        <v>Off-Peak</v>
      </c>
      <c r="I556" s="19" t="str">
        <f>VLOOKUP($C556,location,MATCH(Source!I$7,Location!$A$1:$D$1,0),0)</f>
        <v>Chennai</v>
      </c>
      <c r="J556" s="19" t="str">
        <f>VLOOKUP($C556,location,MATCH(Source!J$7,Location!$A$1:$D$1,0),0)</f>
        <v>Highway</v>
      </c>
      <c r="K556" s="19" t="str">
        <f>VLOOKUP($C556,location,MATCH(Source!K$7,Location!$A$1:$D$1,0),0)</f>
        <v>Clear</v>
      </c>
      <c r="L556" s="20" t="str">
        <f>VLOOKUP($C556,vehicle,MATCH(L555,Vehicle!A549:E549,0),0)</f>
        <v>Car</v>
      </c>
      <c r="M556" s="20" t="str">
        <f>VLOOKUP($C556,vehicle,MATCH(M$7,Vehicle!$A$1:$E$1,0),0)</f>
        <v>Over Speeding</v>
      </c>
      <c r="N556" s="20" t="str">
        <f>VLOOKUP($C556,vehicle,MATCH(N$7,Vehicle!$A$1:$E$1,0),0)</f>
        <v>Medium</v>
      </c>
      <c r="O556" s="21">
        <f>VLOOKUP($C556,vehicle,MATCH(O$7,Vehicle!$A$1:$E$1,0),0)</f>
        <v>1</v>
      </c>
      <c r="P556" s="21">
        <f>VLOOKUP($C556,driver,MATCH(P$7,Driver!$A$1:$E$1,0),0)</f>
        <v>21</v>
      </c>
      <c r="Q556" s="21" t="str">
        <f>VLOOKUP($C556,driver,MATCH(Q$7,Driver!$A$1:$E$1,0),0)</f>
        <v>Valid</v>
      </c>
      <c r="R556" s="21">
        <f>VLOOKUP($C556,driver,MATCH(R$7,Driver!$A$1:$E$1,0),0)</f>
        <v>1</v>
      </c>
      <c r="S556" s="21" t="str">
        <f>VLOOKUP($C556,driver,MATCH(S$7,Driver!$A$1:$E$1,0),0)</f>
        <v>Fatal</v>
      </c>
      <c r="T556" s="21">
        <f>VLOOKUP($C556,Effects,MATCH(T$7, Effects!$A$1:$E$1, 0),0)</f>
        <v>51</v>
      </c>
      <c r="U556" s="22" t="str">
        <f>VLOOKUP($C556,Effects,MATCH(U$7, Effects!$A$1:$E$1, 0),0)</f>
        <v>Yes</v>
      </c>
      <c r="V556" s="22" t="str">
        <f>VLOOKUP($C556,Effects,MATCH(V$7, Effects!$A$1:$E$1, 0),0)</f>
        <v>No</v>
      </c>
      <c r="W556" s="22" t="str">
        <f>VLOOKUP($C556,Effects,MATCH(W$7, Effects!$A$1:$E$1, 0),0)</f>
        <v>License Suspended</v>
      </c>
    </row>
    <row r="557" spans="2:23" s="7" customFormat="1" ht="21" x14ac:dyDescent="0.4">
      <c r="B557" s="19">
        <v>550</v>
      </c>
      <c r="C557" s="19" t="s">
        <v>595</v>
      </c>
      <c r="D557" s="20">
        <f>VLOOKUP($C557, Date, MATCH(Source!D$7, Date!$A$1:$F$1, 0), FALSE)</f>
        <v>45258</v>
      </c>
      <c r="E557" s="40">
        <v>45258</v>
      </c>
      <c r="F557" s="22">
        <f>VLOOKUP($C557, Date, MATCH(Source!F$7, Date!$A$1:$F$1, 0), FALSE)</f>
        <v>23.6319444444444</v>
      </c>
      <c r="G557" s="19">
        <f>VLOOKUP(Table3[[#This Row],[Accident ID]],Date!$A$2:$I$2001,MATCH(Table3[[#Headers],[Hour]],Date!$A$1:$I$1,0),0)</f>
        <v>15</v>
      </c>
      <c r="H557" s="44" t="str">
        <f>IF(AND(Table3[[#This Row],[Hour]]&gt;=7, Table3[[#This Row],[Hour]]&lt;=10), "Peak", IF(AND(Table3[[#This Row],[Hour]]&gt;=16, Table3[[#This Row],[Hour]]&lt;=19), "Peak", "Off-Peak"))</f>
        <v>Off-Peak</v>
      </c>
      <c r="I557" s="19" t="str">
        <f>VLOOKUP($C557,location,MATCH(Source!I$7,Location!$A$1:$D$1,0),0)</f>
        <v>Mumbai</v>
      </c>
      <c r="J557" s="19" t="str">
        <f>VLOOKUP($C557,location,MATCH(Source!J$7,Location!$A$1:$D$1,0),0)</f>
        <v>Highway</v>
      </c>
      <c r="K557" s="19" t="str">
        <f>VLOOKUP($C557,location,MATCH(Source!K$7,Location!$A$1:$D$1,0),0)</f>
        <v>Foggy</v>
      </c>
      <c r="L557" s="20" t="str">
        <f>VLOOKUP($C557,vehicle,MATCH(L556,Vehicle!A550:E550,0),0)</f>
        <v>Auto</v>
      </c>
      <c r="M557" s="20" t="str">
        <f>VLOOKUP($C557,vehicle,MATCH(M$7,Vehicle!$A$1:$E$1,0),0)</f>
        <v>Drunk Driving</v>
      </c>
      <c r="N557" s="20" t="str">
        <f>VLOOKUP($C557,vehicle,MATCH(N$7,Vehicle!$A$1:$E$1,0),0)</f>
        <v>Medium</v>
      </c>
      <c r="O557" s="21">
        <f>VLOOKUP($C557,vehicle,MATCH(O$7,Vehicle!$A$1:$E$1,0),0)</f>
        <v>2</v>
      </c>
      <c r="P557" s="21">
        <f>VLOOKUP($C557,driver,MATCH(P$7,Driver!$A$1:$E$1,0),0)</f>
        <v>63</v>
      </c>
      <c r="Q557" s="21" t="str">
        <f>VLOOKUP($C557,driver,MATCH(Q$7,Driver!$A$1:$E$1,0),0)</f>
        <v>Suspended</v>
      </c>
      <c r="R557" s="21">
        <f>VLOOKUP($C557,driver,MATCH(R$7,Driver!$A$1:$E$1,0),0)</f>
        <v>3</v>
      </c>
      <c r="S557" s="21" t="str">
        <f>VLOOKUP($C557,driver,MATCH(S$7,Driver!$A$1:$E$1,0),0)</f>
        <v>Severe</v>
      </c>
      <c r="T557" s="21">
        <f>VLOOKUP($C557,Effects,MATCH(T$7, Effects!$A$1:$E$1, 0),0)</f>
        <v>28</v>
      </c>
      <c r="U557" s="22" t="str">
        <f>VLOOKUP($C557,Effects,MATCH(U$7, Effects!$A$1:$E$1, 0),0)</f>
        <v>Yes</v>
      </c>
      <c r="V557" s="22" t="str">
        <f>VLOOKUP($C557,Effects,MATCH(V$7, Effects!$A$1:$E$1, 0),0)</f>
        <v>No</v>
      </c>
      <c r="W557" s="22" t="str">
        <f>VLOOKUP($C557,Effects,MATCH(W$7, Effects!$A$1:$E$1, 0),0)</f>
        <v>Arrest Made</v>
      </c>
    </row>
    <row r="558" spans="2:23" s="7" customFormat="1" ht="21" x14ac:dyDescent="0.4">
      <c r="B558" s="19">
        <v>551</v>
      </c>
      <c r="C558" s="19" t="s">
        <v>596</v>
      </c>
      <c r="D558" s="20">
        <f>VLOOKUP($C558, Date, MATCH(Source!D$7, Date!$A$1:$F$1, 0), FALSE)</f>
        <v>43951</v>
      </c>
      <c r="E558" s="40">
        <v>43951</v>
      </c>
      <c r="F558" s="22">
        <f>VLOOKUP($C558, Date, MATCH(Source!F$7, Date!$A$1:$F$1, 0), FALSE)</f>
        <v>23.6736111111111</v>
      </c>
      <c r="G558" s="19">
        <f>VLOOKUP(Table3[[#This Row],[Accident ID]],Date!$A$2:$I$2001,MATCH(Table3[[#Headers],[Hour]],Date!$A$1:$I$1,0),0)</f>
        <v>16</v>
      </c>
      <c r="H558" s="44" t="str">
        <f>IF(AND(Table3[[#This Row],[Hour]]&gt;=7, Table3[[#This Row],[Hour]]&lt;=10), "Peak", IF(AND(Table3[[#This Row],[Hour]]&gt;=16, Table3[[#This Row],[Hour]]&lt;=19), "Peak", "Off-Peak"))</f>
        <v>Peak</v>
      </c>
      <c r="I558" s="19" t="str">
        <f>VLOOKUP($C558,location,MATCH(Source!I$7,Location!$A$1:$D$1,0),0)</f>
        <v>Ahmedabad</v>
      </c>
      <c r="J558" s="19" t="str">
        <f>VLOOKUP($C558,location,MATCH(Source!J$7,Location!$A$1:$D$1,0),0)</f>
        <v>Residential Area</v>
      </c>
      <c r="K558" s="19" t="str">
        <f>VLOOKUP($C558,location,MATCH(Source!K$7,Location!$A$1:$D$1,0),0)</f>
        <v>Foggy</v>
      </c>
      <c r="L558" s="20" t="str">
        <f>VLOOKUP($C558,vehicle,MATCH(L557,Vehicle!A551:E551,0),0)</f>
        <v>Auto</v>
      </c>
      <c r="M558" s="20" t="str">
        <f>VLOOKUP($C558,vehicle,MATCH(M$7,Vehicle!$A$1:$E$1,0),0)</f>
        <v>Weather Conditions</v>
      </c>
      <c r="N558" s="20" t="str">
        <f>VLOOKUP($C558,vehicle,MATCH(N$7,Vehicle!$A$1:$E$1,0),0)</f>
        <v>Medium</v>
      </c>
      <c r="O558" s="21">
        <f>VLOOKUP($C558,vehicle,MATCH(O$7,Vehicle!$A$1:$E$1,0),0)</f>
        <v>1</v>
      </c>
      <c r="P558" s="21">
        <f>VLOOKUP($C558,driver,MATCH(P$7,Driver!$A$1:$E$1,0),0)</f>
        <v>24</v>
      </c>
      <c r="Q558" s="21" t="str">
        <f>VLOOKUP($C558,driver,MATCH(Q$7,Driver!$A$1:$E$1,0),0)</f>
        <v>Expired</v>
      </c>
      <c r="R558" s="21">
        <f>VLOOKUP($C558,driver,MATCH(R$7,Driver!$A$1:$E$1,0),0)</f>
        <v>8</v>
      </c>
      <c r="S558" s="21" t="str">
        <f>VLOOKUP($C558,driver,MATCH(S$7,Driver!$A$1:$E$1,0),0)</f>
        <v>Minor</v>
      </c>
      <c r="T558" s="21">
        <f>VLOOKUP($C558,Effects,MATCH(T$7, Effects!$A$1:$E$1, 0),0)</f>
        <v>26</v>
      </c>
      <c r="U558" s="22" t="str">
        <f>VLOOKUP($C558,Effects,MATCH(U$7, Effects!$A$1:$E$1, 0),0)</f>
        <v>Yes</v>
      </c>
      <c r="V558" s="22" t="str">
        <f>VLOOKUP($C558,Effects,MATCH(V$7, Effects!$A$1:$E$1, 0),0)</f>
        <v>Yes</v>
      </c>
      <c r="W558" s="22" t="str">
        <f>VLOOKUP($C558,Effects,MATCH(W$7, Effects!$A$1:$E$1, 0),0)</f>
        <v>Fine Issued</v>
      </c>
    </row>
    <row r="559" spans="2:23" s="7" customFormat="1" ht="21" x14ac:dyDescent="0.4">
      <c r="B559" s="19">
        <v>552</v>
      </c>
      <c r="C559" s="19" t="s">
        <v>597</v>
      </c>
      <c r="D559" s="20">
        <f>VLOOKUP($C559, Date, MATCH(Source!D$7, Date!$A$1:$F$1, 0), FALSE)</f>
        <v>44226</v>
      </c>
      <c r="E559" s="40">
        <v>44226</v>
      </c>
      <c r="F559" s="22">
        <f>VLOOKUP($C559, Date, MATCH(Source!F$7, Date!$A$1:$F$1, 0), FALSE)</f>
        <v>23.7152777777778</v>
      </c>
      <c r="G559" s="19">
        <f>VLOOKUP(Table3[[#This Row],[Accident ID]],Date!$A$2:$I$2001,MATCH(Table3[[#Headers],[Hour]],Date!$A$1:$I$1,0),0)</f>
        <v>17</v>
      </c>
      <c r="H559" s="44" t="str">
        <f>IF(AND(Table3[[#This Row],[Hour]]&gt;=7, Table3[[#This Row],[Hour]]&lt;=10), "Peak", IF(AND(Table3[[#This Row],[Hour]]&gt;=16, Table3[[#This Row],[Hour]]&lt;=19), "Peak", "Off-Peak"))</f>
        <v>Peak</v>
      </c>
      <c r="I559" s="19" t="str">
        <f>VLOOKUP($C559,location,MATCH(Source!I$7,Location!$A$1:$D$1,0),0)</f>
        <v>Ahmedabad</v>
      </c>
      <c r="J559" s="19" t="str">
        <f>VLOOKUP($C559,location,MATCH(Source!J$7,Location!$A$1:$D$1,0),0)</f>
        <v>Residential Area</v>
      </c>
      <c r="K559" s="19" t="str">
        <f>VLOOKUP($C559,location,MATCH(Source!K$7,Location!$A$1:$D$1,0),0)</f>
        <v>Foggy</v>
      </c>
      <c r="L559" s="20" t="str">
        <f>VLOOKUP($C559,vehicle,MATCH(L558,Vehicle!A552:E552,0),0)</f>
        <v>Pedestrian</v>
      </c>
      <c r="M559" s="20" t="str">
        <f>VLOOKUP($C559,vehicle,MATCH(M$7,Vehicle!$A$1:$E$1,0),0)</f>
        <v>Drunk Driving</v>
      </c>
      <c r="N559" s="20" t="str">
        <f>VLOOKUP($C559,vehicle,MATCH(N$7,Vehicle!$A$1:$E$1,0),0)</f>
        <v>Low</v>
      </c>
      <c r="O559" s="21">
        <f>VLOOKUP($C559,vehicle,MATCH(O$7,Vehicle!$A$1:$E$1,0),0)</f>
        <v>2</v>
      </c>
      <c r="P559" s="21">
        <f>VLOOKUP($C559,driver,MATCH(P$7,Driver!$A$1:$E$1,0),0)</f>
        <v>23</v>
      </c>
      <c r="Q559" s="21" t="str">
        <f>VLOOKUP($C559,driver,MATCH(Q$7,Driver!$A$1:$E$1,0),0)</f>
        <v>Expired</v>
      </c>
      <c r="R559" s="21">
        <f>VLOOKUP($C559,driver,MATCH(R$7,Driver!$A$1:$E$1,0),0)</f>
        <v>0</v>
      </c>
      <c r="S559" s="21" t="str">
        <f>VLOOKUP($C559,driver,MATCH(S$7,Driver!$A$1:$E$1,0),0)</f>
        <v>Fatal</v>
      </c>
      <c r="T559" s="21">
        <f>VLOOKUP($C559,Effects,MATCH(T$7, Effects!$A$1:$E$1, 0),0)</f>
        <v>51</v>
      </c>
      <c r="U559" s="22" t="str">
        <f>VLOOKUP($C559,Effects,MATCH(U$7, Effects!$A$1:$E$1, 0),0)</f>
        <v>Yes</v>
      </c>
      <c r="V559" s="22" t="str">
        <f>VLOOKUP($C559,Effects,MATCH(V$7, Effects!$A$1:$E$1, 0),0)</f>
        <v>No</v>
      </c>
      <c r="W559" s="22" t="str">
        <f>VLOOKUP($C559,Effects,MATCH(W$7, Effects!$A$1:$E$1, 0),0)</f>
        <v>Fine Issued</v>
      </c>
    </row>
    <row r="560" spans="2:23" s="7" customFormat="1" ht="21" x14ac:dyDescent="0.4">
      <c r="B560" s="19">
        <v>553</v>
      </c>
      <c r="C560" s="19" t="s">
        <v>598</v>
      </c>
      <c r="D560" s="20">
        <f>VLOOKUP($C560, Date, MATCH(Source!D$7, Date!$A$1:$F$1, 0), FALSE)</f>
        <v>44577</v>
      </c>
      <c r="E560" s="40">
        <v>44577</v>
      </c>
      <c r="F560" s="22">
        <f>VLOOKUP($C560, Date, MATCH(Source!F$7, Date!$A$1:$F$1, 0), FALSE)</f>
        <v>23.7569444444444</v>
      </c>
      <c r="G560" s="19">
        <f>VLOOKUP(Table3[[#This Row],[Accident ID]],Date!$A$2:$I$2001,MATCH(Table3[[#Headers],[Hour]],Date!$A$1:$I$1,0),0)</f>
        <v>18</v>
      </c>
      <c r="H560" s="44" t="str">
        <f>IF(AND(Table3[[#This Row],[Hour]]&gt;=7, Table3[[#This Row],[Hour]]&lt;=10), "Peak", IF(AND(Table3[[#This Row],[Hour]]&gt;=16, Table3[[#This Row],[Hour]]&lt;=19), "Peak", "Off-Peak"))</f>
        <v>Peak</v>
      </c>
      <c r="I560" s="19" t="str">
        <f>VLOOKUP($C560,location,MATCH(Source!I$7,Location!$A$1:$D$1,0),0)</f>
        <v>Delhi</v>
      </c>
      <c r="J560" s="19" t="str">
        <f>VLOOKUP($C560,location,MATCH(Source!J$7,Location!$A$1:$D$1,0),0)</f>
        <v>Expressway</v>
      </c>
      <c r="K560" s="19" t="str">
        <f>VLOOKUP($C560,location,MATCH(Source!K$7,Location!$A$1:$D$1,0),0)</f>
        <v>Clear</v>
      </c>
      <c r="L560" s="20" t="str">
        <f>VLOOKUP($C560,vehicle,MATCH(L559,Vehicle!A553:E553,0),0)</f>
        <v>Bike</v>
      </c>
      <c r="M560" s="20" t="str">
        <f>VLOOKUP($C560,vehicle,MATCH(M$7,Vehicle!$A$1:$E$1,0),0)</f>
        <v>Reckless Driving</v>
      </c>
      <c r="N560" s="20" t="str">
        <f>VLOOKUP($C560,vehicle,MATCH(N$7,Vehicle!$A$1:$E$1,0),0)</f>
        <v>Medium</v>
      </c>
      <c r="O560" s="21">
        <f>VLOOKUP($C560,vehicle,MATCH(O$7,Vehicle!$A$1:$E$1,0),0)</f>
        <v>3</v>
      </c>
      <c r="P560" s="21">
        <f>VLOOKUP($C560,driver,MATCH(P$7,Driver!$A$1:$E$1,0),0)</f>
        <v>26</v>
      </c>
      <c r="Q560" s="21" t="str">
        <f>VLOOKUP($C560,driver,MATCH(Q$7,Driver!$A$1:$E$1,0),0)</f>
        <v>Valid</v>
      </c>
      <c r="R560" s="21">
        <f>VLOOKUP($C560,driver,MATCH(R$7,Driver!$A$1:$E$1,0),0)</f>
        <v>8</v>
      </c>
      <c r="S560" s="21" t="str">
        <f>VLOOKUP($C560,driver,MATCH(S$7,Driver!$A$1:$E$1,0),0)</f>
        <v>Severe</v>
      </c>
      <c r="T560" s="21">
        <f>VLOOKUP($C560,Effects,MATCH(T$7, Effects!$A$1:$E$1, 0),0)</f>
        <v>47</v>
      </c>
      <c r="U560" s="22" t="str">
        <f>VLOOKUP($C560,Effects,MATCH(U$7, Effects!$A$1:$E$1, 0),0)</f>
        <v>Yes</v>
      </c>
      <c r="V560" s="22" t="str">
        <f>VLOOKUP($C560,Effects,MATCH(V$7, Effects!$A$1:$E$1, 0),0)</f>
        <v>No</v>
      </c>
      <c r="W560" s="22" t="str">
        <f>VLOOKUP($C560,Effects,MATCH(W$7, Effects!$A$1:$E$1, 0),0)</f>
        <v>None</v>
      </c>
    </row>
    <row r="561" spans="2:23" s="7" customFormat="1" ht="21" x14ac:dyDescent="0.4">
      <c r="B561" s="19">
        <v>554</v>
      </c>
      <c r="C561" s="19" t="s">
        <v>599</v>
      </c>
      <c r="D561" s="20">
        <f>VLOOKUP($C561, Date, MATCH(Source!D$7, Date!$A$1:$F$1, 0), FALSE)</f>
        <v>44408</v>
      </c>
      <c r="E561" s="40">
        <v>44408</v>
      </c>
      <c r="F561" s="22">
        <f>VLOOKUP($C561, Date, MATCH(Source!F$7, Date!$A$1:$F$1, 0), FALSE)</f>
        <v>23.7986111111111</v>
      </c>
      <c r="G561" s="19">
        <f>VLOOKUP(Table3[[#This Row],[Accident ID]],Date!$A$2:$I$2001,MATCH(Table3[[#Headers],[Hour]],Date!$A$1:$I$1,0),0)</f>
        <v>19</v>
      </c>
      <c r="H561" s="44" t="str">
        <f>IF(AND(Table3[[#This Row],[Hour]]&gt;=7, Table3[[#This Row],[Hour]]&lt;=10), "Peak", IF(AND(Table3[[#This Row],[Hour]]&gt;=16, Table3[[#This Row],[Hour]]&lt;=19), "Peak", "Off-Peak"))</f>
        <v>Peak</v>
      </c>
      <c r="I561" s="19" t="str">
        <f>VLOOKUP($C561,location,MATCH(Source!I$7,Location!$A$1:$D$1,0),0)</f>
        <v>Hyderabad</v>
      </c>
      <c r="J561" s="19" t="str">
        <f>VLOOKUP($C561,location,MATCH(Source!J$7,Location!$A$1:$D$1,0),0)</f>
        <v>City Road</v>
      </c>
      <c r="K561" s="19" t="str">
        <f>VLOOKUP($C561,location,MATCH(Source!K$7,Location!$A$1:$D$1,0),0)</f>
        <v>Rainy</v>
      </c>
      <c r="L561" s="20" t="str">
        <f>VLOOKUP($C561,vehicle,MATCH(L560,Vehicle!A554:E554,0),0)</f>
        <v>Truck</v>
      </c>
      <c r="M561" s="20" t="str">
        <f>VLOOKUP($C561,vehicle,MATCH(M$7,Vehicle!$A$1:$E$1,0),0)</f>
        <v>Over Speeding</v>
      </c>
      <c r="N561" s="20" t="str">
        <f>VLOOKUP($C561,vehicle,MATCH(N$7,Vehicle!$A$1:$E$1,0),0)</f>
        <v>Low</v>
      </c>
      <c r="O561" s="21">
        <f>VLOOKUP($C561,vehicle,MATCH(O$7,Vehicle!$A$1:$E$1,0),0)</f>
        <v>1</v>
      </c>
      <c r="P561" s="21">
        <f>VLOOKUP($C561,driver,MATCH(P$7,Driver!$A$1:$E$1,0),0)</f>
        <v>27</v>
      </c>
      <c r="Q561" s="21" t="str">
        <f>VLOOKUP($C561,driver,MATCH(Q$7,Driver!$A$1:$E$1,0),0)</f>
        <v>Expired</v>
      </c>
      <c r="R561" s="21">
        <f>VLOOKUP($C561,driver,MATCH(R$7,Driver!$A$1:$E$1,0),0)</f>
        <v>8</v>
      </c>
      <c r="S561" s="21" t="str">
        <f>VLOOKUP($C561,driver,MATCH(S$7,Driver!$A$1:$E$1,0),0)</f>
        <v>Severe</v>
      </c>
      <c r="T561" s="21">
        <f>VLOOKUP($C561,Effects,MATCH(T$7, Effects!$A$1:$E$1, 0),0)</f>
        <v>35</v>
      </c>
      <c r="U561" s="22" t="str">
        <f>VLOOKUP($C561,Effects,MATCH(U$7, Effects!$A$1:$E$1, 0),0)</f>
        <v>Yes</v>
      </c>
      <c r="V561" s="22" t="str">
        <f>VLOOKUP($C561,Effects,MATCH(V$7, Effects!$A$1:$E$1, 0),0)</f>
        <v>No</v>
      </c>
      <c r="W561" s="22" t="str">
        <f>VLOOKUP($C561,Effects,MATCH(W$7, Effects!$A$1:$E$1, 0),0)</f>
        <v>License Suspended</v>
      </c>
    </row>
    <row r="562" spans="2:23" s="7" customFormat="1" ht="21" x14ac:dyDescent="0.4">
      <c r="B562" s="19">
        <v>555</v>
      </c>
      <c r="C562" s="19" t="s">
        <v>600</v>
      </c>
      <c r="D562" s="20">
        <f>VLOOKUP($C562, Date, MATCH(Source!D$7, Date!$A$1:$F$1, 0), FALSE)</f>
        <v>44515</v>
      </c>
      <c r="E562" s="40">
        <v>44515</v>
      </c>
      <c r="F562" s="22">
        <f>VLOOKUP($C562, Date, MATCH(Source!F$7, Date!$A$1:$F$1, 0), FALSE)</f>
        <v>23.8402777777778</v>
      </c>
      <c r="G562" s="19">
        <f>VLOOKUP(Table3[[#This Row],[Accident ID]],Date!$A$2:$I$2001,MATCH(Table3[[#Headers],[Hour]],Date!$A$1:$I$1,0),0)</f>
        <v>20</v>
      </c>
      <c r="H562" s="44" t="str">
        <f>IF(AND(Table3[[#This Row],[Hour]]&gt;=7, Table3[[#This Row],[Hour]]&lt;=10), "Peak", IF(AND(Table3[[#This Row],[Hour]]&gt;=16, Table3[[#This Row],[Hour]]&lt;=19), "Peak", "Off-Peak"))</f>
        <v>Off-Peak</v>
      </c>
      <c r="I562" s="19" t="str">
        <f>VLOOKUP($C562,location,MATCH(Source!I$7,Location!$A$1:$D$1,0),0)</f>
        <v>Chennai</v>
      </c>
      <c r="J562" s="19" t="str">
        <f>VLOOKUP($C562,location,MATCH(Source!J$7,Location!$A$1:$D$1,0),0)</f>
        <v>Expressway</v>
      </c>
      <c r="K562" s="19" t="str">
        <f>VLOOKUP($C562,location,MATCH(Source!K$7,Location!$A$1:$D$1,0),0)</f>
        <v>Windy</v>
      </c>
      <c r="L562" s="20" t="str">
        <f>VLOOKUP($C562,vehicle,MATCH(L561,Vehicle!A555:E555,0),0)</f>
        <v>Bus</v>
      </c>
      <c r="M562" s="20" t="str">
        <f>VLOOKUP($C562,vehicle,MATCH(M$7,Vehicle!$A$1:$E$1,0),0)</f>
        <v>Brake Failure</v>
      </c>
      <c r="N562" s="20" t="str">
        <f>VLOOKUP($C562,vehicle,MATCH(N$7,Vehicle!$A$1:$E$1,0),0)</f>
        <v>High</v>
      </c>
      <c r="O562" s="21">
        <f>VLOOKUP($C562,vehicle,MATCH(O$7,Vehicle!$A$1:$E$1,0),0)</f>
        <v>1</v>
      </c>
      <c r="P562" s="21">
        <f>VLOOKUP($C562,driver,MATCH(P$7,Driver!$A$1:$E$1,0),0)</f>
        <v>23</v>
      </c>
      <c r="Q562" s="21" t="str">
        <f>VLOOKUP($C562,driver,MATCH(Q$7,Driver!$A$1:$E$1,0),0)</f>
        <v>Valid</v>
      </c>
      <c r="R562" s="21">
        <f>VLOOKUP($C562,driver,MATCH(R$7,Driver!$A$1:$E$1,0),0)</f>
        <v>0</v>
      </c>
      <c r="S562" s="21" t="str">
        <f>VLOOKUP($C562,driver,MATCH(S$7,Driver!$A$1:$E$1,0),0)</f>
        <v>Minor</v>
      </c>
      <c r="T562" s="21">
        <f>VLOOKUP($C562,Effects,MATCH(T$7, Effects!$A$1:$E$1, 0),0)</f>
        <v>33</v>
      </c>
      <c r="U562" s="22" t="str">
        <f>VLOOKUP($C562,Effects,MATCH(U$7, Effects!$A$1:$E$1, 0),0)</f>
        <v>Yes</v>
      </c>
      <c r="V562" s="22" t="str">
        <f>VLOOKUP($C562,Effects,MATCH(V$7, Effects!$A$1:$E$1, 0),0)</f>
        <v>Yes</v>
      </c>
      <c r="W562" s="22" t="str">
        <f>VLOOKUP($C562,Effects,MATCH(W$7, Effects!$A$1:$E$1, 0),0)</f>
        <v>Arrest Made</v>
      </c>
    </row>
    <row r="563" spans="2:23" s="7" customFormat="1" ht="21" x14ac:dyDescent="0.4">
      <c r="B563" s="19">
        <v>556</v>
      </c>
      <c r="C563" s="19" t="s">
        <v>601</v>
      </c>
      <c r="D563" s="20">
        <f>VLOOKUP($C563, Date, MATCH(Source!D$7, Date!$A$1:$F$1, 0), FALSE)</f>
        <v>45333</v>
      </c>
      <c r="E563" s="40">
        <v>45333</v>
      </c>
      <c r="F563" s="22">
        <f>VLOOKUP($C563, Date, MATCH(Source!F$7, Date!$A$1:$F$1, 0), FALSE)</f>
        <v>23.8819444444444</v>
      </c>
      <c r="G563" s="19">
        <f>VLOOKUP(Table3[[#This Row],[Accident ID]],Date!$A$2:$I$2001,MATCH(Table3[[#Headers],[Hour]],Date!$A$1:$I$1,0),0)</f>
        <v>21</v>
      </c>
      <c r="H563" s="44" t="str">
        <f>IF(AND(Table3[[#This Row],[Hour]]&gt;=7, Table3[[#This Row],[Hour]]&lt;=10), "Peak", IF(AND(Table3[[#This Row],[Hour]]&gt;=16, Table3[[#This Row],[Hour]]&lt;=19), "Peak", "Off-Peak"))</f>
        <v>Off-Peak</v>
      </c>
      <c r="I563" s="19" t="str">
        <f>VLOOKUP($C563,location,MATCH(Source!I$7,Location!$A$1:$D$1,0),0)</f>
        <v>Kolkata</v>
      </c>
      <c r="J563" s="19" t="str">
        <f>VLOOKUP($C563,location,MATCH(Source!J$7,Location!$A$1:$D$1,0),0)</f>
        <v>Expressway</v>
      </c>
      <c r="K563" s="19" t="str">
        <f>VLOOKUP($C563,location,MATCH(Source!K$7,Location!$A$1:$D$1,0),0)</f>
        <v>Foggy</v>
      </c>
      <c r="L563" s="20" t="str">
        <f>VLOOKUP($C563,vehicle,MATCH(L562,Vehicle!A556:E556,0),0)</f>
        <v>Auto</v>
      </c>
      <c r="M563" s="20" t="str">
        <f>VLOOKUP($C563,vehicle,MATCH(M$7,Vehicle!$A$1:$E$1,0),0)</f>
        <v>Drunk Driving</v>
      </c>
      <c r="N563" s="20" t="str">
        <f>VLOOKUP($C563,vehicle,MATCH(N$7,Vehicle!$A$1:$E$1,0),0)</f>
        <v>Low</v>
      </c>
      <c r="O563" s="21">
        <f>VLOOKUP($C563,vehicle,MATCH(O$7,Vehicle!$A$1:$E$1,0),0)</f>
        <v>4</v>
      </c>
      <c r="P563" s="21">
        <f>VLOOKUP($C563,driver,MATCH(P$7,Driver!$A$1:$E$1,0),0)</f>
        <v>32</v>
      </c>
      <c r="Q563" s="21" t="str">
        <f>VLOOKUP($C563,driver,MATCH(Q$7,Driver!$A$1:$E$1,0),0)</f>
        <v>Suspended</v>
      </c>
      <c r="R563" s="21">
        <f>VLOOKUP($C563,driver,MATCH(R$7,Driver!$A$1:$E$1,0),0)</f>
        <v>3</v>
      </c>
      <c r="S563" s="21" t="str">
        <f>VLOOKUP($C563,driver,MATCH(S$7,Driver!$A$1:$E$1,0),0)</f>
        <v>Minor</v>
      </c>
      <c r="T563" s="21">
        <f>VLOOKUP($C563,Effects,MATCH(T$7, Effects!$A$1:$E$1, 0),0)</f>
        <v>50</v>
      </c>
      <c r="U563" s="22" t="str">
        <f>VLOOKUP($C563,Effects,MATCH(U$7, Effects!$A$1:$E$1, 0),0)</f>
        <v>No</v>
      </c>
      <c r="V563" s="22" t="str">
        <f>VLOOKUP($C563,Effects,MATCH(V$7, Effects!$A$1:$E$1, 0),0)</f>
        <v>Yes</v>
      </c>
      <c r="W563" s="22" t="str">
        <f>VLOOKUP($C563,Effects,MATCH(W$7, Effects!$A$1:$E$1, 0),0)</f>
        <v>None</v>
      </c>
    </row>
    <row r="564" spans="2:23" s="7" customFormat="1" ht="21" x14ac:dyDescent="0.4">
      <c r="B564" s="19">
        <v>557</v>
      </c>
      <c r="C564" s="19" t="s">
        <v>602</v>
      </c>
      <c r="D564" s="20">
        <f>VLOOKUP($C564, Date, MATCH(Source!D$7, Date!$A$1:$F$1, 0), FALSE)</f>
        <v>44401</v>
      </c>
      <c r="E564" s="40">
        <v>44401</v>
      </c>
      <c r="F564" s="22">
        <f>VLOOKUP($C564, Date, MATCH(Source!F$7, Date!$A$1:$F$1, 0), FALSE)</f>
        <v>23.9236111111111</v>
      </c>
      <c r="G564" s="19">
        <f>VLOOKUP(Table3[[#This Row],[Accident ID]],Date!$A$2:$I$2001,MATCH(Table3[[#Headers],[Hour]],Date!$A$1:$I$1,0),0)</f>
        <v>22</v>
      </c>
      <c r="H564" s="44" t="str">
        <f>IF(AND(Table3[[#This Row],[Hour]]&gt;=7, Table3[[#This Row],[Hour]]&lt;=10), "Peak", IF(AND(Table3[[#This Row],[Hour]]&gt;=16, Table3[[#This Row],[Hour]]&lt;=19), "Peak", "Off-Peak"))</f>
        <v>Off-Peak</v>
      </c>
      <c r="I564" s="19" t="str">
        <f>VLOOKUP($C564,location,MATCH(Source!I$7,Location!$A$1:$D$1,0),0)</f>
        <v>Hyderabad</v>
      </c>
      <c r="J564" s="19" t="str">
        <f>VLOOKUP($C564,location,MATCH(Source!J$7,Location!$A$1:$D$1,0),0)</f>
        <v>Rural Road</v>
      </c>
      <c r="K564" s="19" t="str">
        <f>VLOOKUP($C564,location,MATCH(Source!K$7,Location!$A$1:$D$1,0),0)</f>
        <v>Snowy</v>
      </c>
      <c r="L564" s="20" t="str">
        <f>VLOOKUP($C564,vehicle,MATCH(L563,Vehicle!A557:E557,0),0)</f>
        <v>Auto</v>
      </c>
      <c r="M564" s="20" t="str">
        <f>VLOOKUP($C564,vehicle,MATCH(M$7,Vehicle!$A$1:$E$1,0),0)</f>
        <v>Signal Violation</v>
      </c>
      <c r="N564" s="20" t="str">
        <f>VLOOKUP($C564,vehicle,MATCH(N$7,Vehicle!$A$1:$E$1,0),0)</f>
        <v>Medium</v>
      </c>
      <c r="O564" s="21">
        <f>VLOOKUP($C564,vehicle,MATCH(O$7,Vehicle!$A$1:$E$1,0),0)</f>
        <v>4</v>
      </c>
      <c r="P564" s="21">
        <f>VLOOKUP($C564,driver,MATCH(P$7,Driver!$A$1:$E$1,0),0)</f>
        <v>50</v>
      </c>
      <c r="Q564" s="21" t="str">
        <f>VLOOKUP($C564,driver,MATCH(Q$7,Driver!$A$1:$E$1,0),0)</f>
        <v>Expired</v>
      </c>
      <c r="R564" s="21">
        <f>VLOOKUP($C564,driver,MATCH(R$7,Driver!$A$1:$E$1,0),0)</f>
        <v>2</v>
      </c>
      <c r="S564" s="21" t="str">
        <f>VLOOKUP($C564,driver,MATCH(S$7,Driver!$A$1:$E$1,0),0)</f>
        <v>Minor</v>
      </c>
      <c r="T564" s="21">
        <f>VLOOKUP($C564,Effects,MATCH(T$7, Effects!$A$1:$E$1, 0),0)</f>
        <v>32</v>
      </c>
      <c r="U564" s="22" t="str">
        <f>VLOOKUP($C564,Effects,MATCH(U$7, Effects!$A$1:$E$1, 0),0)</f>
        <v>No</v>
      </c>
      <c r="V564" s="22" t="str">
        <f>VLOOKUP($C564,Effects,MATCH(V$7, Effects!$A$1:$E$1, 0),0)</f>
        <v>Yes</v>
      </c>
      <c r="W564" s="22" t="str">
        <f>VLOOKUP($C564,Effects,MATCH(W$7, Effects!$A$1:$E$1, 0),0)</f>
        <v>None</v>
      </c>
    </row>
    <row r="565" spans="2:23" s="7" customFormat="1" ht="21" x14ac:dyDescent="0.4">
      <c r="B565" s="19">
        <v>558</v>
      </c>
      <c r="C565" s="19" t="s">
        <v>603</v>
      </c>
      <c r="D565" s="20">
        <f>VLOOKUP($C565, Date, MATCH(Source!D$7, Date!$A$1:$F$1, 0), FALSE)</f>
        <v>44531</v>
      </c>
      <c r="E565" s="40">
        <v>44531</v>
      </c>
      <c r="F565" s="22">
        <f>VLOOKUP($C565, Date, MATCH(Source!F$7, Date!$A$1:$F$1, 0), FALSE)</f>
        <v>23.9652777777778</v>
      </c>
      <c r="G565" s="19">
        <f>VLOOKUP(Table3[[#This Row],[Accident ID]],Date!$A$2:$I$2001,MATCH(Table3[[#Headers],[Hour]],Date!$A$1:$I$1,0),0)</f>
        <v>23</v>
      </c>
      <c r="H565" s="44" t="str">
        <f>IF(AND(Table3[[#This Row],[Hour]]&gt;=7, Table3[[#This Row],[Hour]]&lt;=10), "Peak", IF(AND(Table3[[#This Row],[Hour]]&gt;=16, Table3[[#This Row],[Hour]]&lt;=19), "Peak", "Off-Peak"))</f>
        <v>Off-Peak</v>
      </c>
      <c r="I565" s="19" t="str">
        <f>VLOOKUP($C565,location,MATCH(Source!I$7,Location!$A$1:$D$1,0),0)</f>
        <v>Bangalore</v>
      </c>
      <c r="J565" s="19" t="str">
        <f>VLOOKUP($C565,location,MATCH(Source!J$7,Location!$A$1:$D$1,0),0)</f>
        <v>Highway</v>
      </c>
      <c r="K565" s="19" t="str">
        <f>VLOOKUP($C565,location,MATCH(Source!K$7,Location!$A$1:$D$1,0),0)</f>
        <v>Clear</v>
      </c>
      <c r="L565" s="20" t="str">
        <f>VLOOKUP($C565,vehicle,MATCH(L564,Vehicle!A558:E558,0),0)</f>
        <v>Pedestrian</v>
      </c>
      <c r="M565" s="20" t="str">
        <f>VLOOKUP($C565,vehicle,MATCH(M$7,Vehicle!$A$1:$E$1,0),0)</f>
        <v>Weather Conditions</v>
      </c>
      <c r="N565" s="20" t="str">
        <f>VLOOKUP($C565,vehicle,MATCH(N$7,Vehicle!$A$1:$E$1,0),0)</f>
        <v>Low</v>
      </c>
      <c r="O565" s="21">
        <f>VLOOKUP($C565,vehicle,MATCH(O$7,Vehicle!$A$1:$E$1,0),0)</f>
        <v>3</v>
      </c>
      <c r="P565" s="21">
        <f>VLOOKUP($C565,driver,MATCH(P$7,Driver!$A$1:$E$1,0),0)</f>
        <v>68</v>
      </c>
      <c r="Q565" s="21" t="str">
        <f>VLOOKUP($C565,driver,MATCH(Q$7,Driver!$A$1:$E$1,0),0)</f>
        <v>Expired</v>
      </c>
      <c r="R565" s="21">
        <f>VLOOKUP($C565,driver,MATCH(R$7,Driver!$A$1:$E$1,0),0)</f>
        <v>8</v>
      </c>
      <c r="S565" s="21" t="str">
        <f>VLOOKUP($C565,driver,MATCH(S$7,Driver!$A$1:$E$1,0),0)</f>
        <v>Fatal</v>
      </c>
      <c r="T565" s="21">
        <f>VLOOKUP($C565,Effects,MATCH(T$7, Effects!$A$1:$E$1, 0),0)</f>
        <v>36</v>
      </c>
      <c r="U565" s="22" t="str">
        <f>VLOOKUP($C565,Effects,MATCH(U$7, Effects!$A$1:$E$1, 0),0)</f>
        <v>Yes</v>
      </c>
      <c r="V565" s="22" t="str">
        <f>VLOOKUP($C565,Effects,MATCH(V$7, Effects!$A$1:$E$1, 0),0)</f>
        <v>No</v>
      </c>
      <c r="W565" s="22" t="str">
        <f>VLOOKUP($C565,Effects,MATCH(W$7, Effects!$A$1:$E$1, 0),0)</f>
        <v>License Suspended</v>
      </c>
    </row>
    <row r="566" spans="2:23" s="7" customFormat="1" ht="21" x14ac:dyDescent="0.4">
      <c r="B566" s="19">
        <v>559</v>
      </c>
      <c r="C566" s="19" t="s">
        <v>604</v>
      </c>
      <c r="D566" s="20">
        <f>VLOOKUP($C566, Date, MATCH(Source!D$7, Date!$A$1:$F$1, 0), FALSE)</f>
        <v>44543</v>
      </c>
      <c r="E566" s="40">
        <v>44543</v>
      </c>
      <c r="F566" s="22">
        <f>VLOOKUP($C566, Date, MATCH(Source!F$7, Date!$A$1:$F$1, 0), FALSE)</f>
        <v>24.0069444444444</v>
      </c>
      <c r="G566" s="19">
        <f>VLOOKUP(Table3[[#This Row],[Accident ID]],Date!$A$2:$I$2001,MATCH(Table3[[#Headers],[Hour]],Date!$A$1:$I$1,0),0)</f>
        <v>0</v>
      </c>
      <c r="H566" s="44" t="str">
        <f>IF(AND(Table3[[#This Row],[Hour]]&gt;=7, Table3[[#This Row],[Hour]]&lt;=10), "Peak", IF(AND(Table3[[#This Row],[Hour]]&gt;=16, Table3[[#This Row],[Hour]]&lt;=19), "Peak", "Off-Peak"))</f>
        <v>Off-Peak</v>
      </c>
      <c r="I566" s="19" t="str">
        <f>VLOOKUP($C566,location,MATCH(Source!I$7,Location!$A$1:$D$1,0),0)</f>
        <v>Ahmedabad</v>
      </c>
      <c r="J566" s="19" t="str">
        <f>VLOOKUP($C566,location,MATCH(Source!J$7,Location!$A$1:$D$1,0),0)</f>
        <v>Expressway</v>
      </c>
      <c r="K566" s="19" t="str">
        <f>VLOOKUP($C566,location,MATCH(Source!K$7,Location!$A$1:$D$1,0),0)</f>
        <v>Windy</v>
      </c>
      <c r="L566" s="20" t="str">
        <f>VLOOKUP($C566,vehicle,MATCH(L565,Vehicle!A559:E559,0),0)</f>
        <v>Car</v>
      </c>
      <c r="M566" s="20" t="str">
        <f>VLOOKUP($C566,vehicle,MATCH(M$7,Vehicle!$A$1:$E$1,0),0)</f>
        <v>Weather Conditions</v>
      </c>
      <c r="N566" s="20" t="str">
        <f>VLOOKUP($C566,vehicle,MATCH(N$7,Vehicle!$A$1:$E$1,0),0)</f>
        <v>Medium</v>
      </c>
      <c r="O566" s="21">
        <f>VLOOKUP($C566,vehicle,MATCH(O$7,Vehicle!$A$1:$E$1,0),0)</f>
        <v>4</v>
      </c>
      <c r="P566" s="21">
        <f>VLOOKUP($C566,driver,MATCH(P$7,Driver!$A$1:$E$1,0),0)</f>
        <v>58</v>
      </c>
      <c r="Q566" s="21" t="str">
        <f>VLOOKUP($C566,driver,MATCH(Q$7,Driver!$A$1:$E$1,0),0)</f>
        <v>Expired</v>
      </c>
      <c r="R566" s="21">
        <f>VLOOKUP($C566,driver,MATCH(R$7,Driver!$A$1:$E$1,0),0)</f>
        <v>1</v>
      </c>
      <c r="S566" s="21" t="str">
        <f>VLOOKUP($C566,driver,MATCH(S$7,Driver!$A$1:$E$1,0),0)</f>
        <v>Moderate</v>
      </c>
      <c r="T566" s="21">
        <f>VLOOKUP($C566,Effects,MATCH(T$7, Effects!$A$1:$E$1, 0),0)</f>
        <v>21</v>
      </c>
      <c r="U566" s="22" t="str">
        <f>VLOOKUP($C566,Effects,MATCH(U$7, Effects!$A$1:$E$1, 0),0)</f>
        <v>No</v>
      </c>
      <c r="V566" s="22" t="str">
        <f>VLOOKUP($C566,Effects,MATCH(V$7, Effects!$A$1:$E$1, 0),0)</f>
        <v>Yes</v>
      </c>
      <c r="W566" s="22" t="str">
        <f>VLOOKUP($C566,Effects,MATCH(W$7, Effects!$A$1:$E$1, 0),0)</f>
        <v>None</v>
      </c>
    </row>
    <row r="567" spans="2:23" s="7" customFormat="1" ht="21" x14ac:dyDescent="0.4">
      <c r="B567" s="19">
        <v>560</v>
      </c>
      <c r="C567" s="19" t="s">
        <v>605</v>
      </c>
      <c r="D567" s="20">
        <f>VLOOKUP($C567, Date, MATCH(Source!D$7, Date!$A$1:$F$1, 0), FALSE)</f>
        <v>45646</v>
      </c>
      <c r="E567" s="40">
        <v>45646</v>
      </c>
      <c r="F567" s="22">
        <f>VLOOKUP($C567, Date, MATCH(Source!F$7, Date!$A$1:$F$1, 0), FALSE)</f>
        <v>24.0486111111111</v>
      </c>
      <c r="G567" s="19">
        <f>VLOOKUP(Table3[[#This Row],[Accident ID]],Date!$A$2:$I$2001,MATCH(Table3[[#Headers],[Hour]],Date!$A$1:$I$1,0),0)</f>
        <v>1</v>
      </c>
      <c r="H567" s="44" t="str">
        <f>IF(AND(Table3[[#This Row],[Hour]]&gt;=7, Table3[[#This Row],[Hour]]&lt;=10), "Peak", IF(AND(Table3[[#This Row],[Hour]]&gt;=16, Table3[[#This Row],[Hour]]&lt;=19), "Peak", "Off-Peak"))</f>
        <v>Off-Peak</v>
      </c>
      <c r="I567" s="19" t="str">
        <f>VLOOKUP($C567,location,MATCH(Source!I$7,Location!$A$1:$D$1,0),0)</f>
        <v>Ahmedabad</v>
      </c>
      <c r="J567" s="19" t="str">
        <f>VLOOKUP($C567,location,MATCH(Source!J$7,Location!$A$1:$D$1,0),0)</f>
        <v>Rural Road</v>
      </c>
      <c r="K567" s="19" t="str">
        <f>VLOOKUP($C567,location,MATCH(Source!K$7,Location!$A$1:$D$1,0),0)</f>
        <v>Foggy</v>
      </c>
      <c r="L567" s="20" t="str">
        <f>VLOOKUP($C567,vehicle,MATCH(L566,Vehicle!A560:E560,0),0)</f>
        <v>Bike</v>
      </c>
      <c r="M567" s="20" t="str">
        <f>VLOOKUP($C567,vehicle,MATCH(M$7,Vehicle!$A$1:$E$1,0),0)</f>
        <v>Pedestrian Crossing</v>
      </c>
      <c r="N567" s="20" t="str">
        <f>VLOOKUP($C567,vehicle,MATCH(N$7,Vehicle!$A$1:$E$1,0),0)</f>
        <v>Severe</v>
      </c>
      <c r="O567" s="21">
        <f>VLOOKUP($C567,vehicle,MATCH(O$7,Vehicle!$A$1:$E$1,0),0)</f>
        <v>1</v>
      </c>
      <c r="P567" s="21">
        <f>VLOOKUP($C567,driver,MATCH(P$7,Driver!$A$1:$E$1,0),0)</f>
        <v>54</v>
      </c>
      <c r="Q567" s="21" t="str">
        <f>VLOOKUP($C567,driver,MATCH(Q$7,Driver!$A$1:$E$1,0),0)</f>
        <v>Expired</v>
      </c>
      <c r="R567" s="21">
        <f>VLOOKUP($C567,driver,MATCH(R$7,Driver!$A$1:$E$1,0),0)</f>
        <v>4</v>
      </c>
      <c r="S567" s="21" t="str">
        <f>VLOOKUP($C567,driver,MATCH(S$7,Driver!$A$1:$E$1,0),0)</f>
        <v>Moderate</v>
      </c>
      <c r="T567" s="21">
        <f>VLOOKUP($C567,Effects,MATCH(T$7, Effects!$A$1:$E$1, 0),0)</f>
        <v>57</v>
      </c>
      <c r="U567" s="22" t="str">
        <f>VLOOKUP($C567,Effects,MATCH(U$7, Effects!$A$1:$E$1, 0),0)</f>
        <v>No</v>
      </c>
      <c r="V567" s="22" t="str">
        <f>VLOOKUP($C567,Effects,MATCH(V$7, Effects!$A$1:$E$1, 0),0)</f>
        <v>No</v>
      </c>
      <c r="W567" s="22" t="str">
        <f>VLOOKUP($C567,Effects,MATCH(W$7, Effects!$A$1:$E$1, 0),0)</f>
        <v>None</v>
      </c>
    </row>
    <row r="568" spans="2:23" s="7" customFormat="1" ht="21" x14ac:dyDescent="0.4">
      <c r="B568" s="19">
        <v>561</v>
      </c>
      <c r="C568" s="19" t="s">
        <v>606</v>
      </c>
      <c r="D568" s="20">
        <f>VLOOKUP($C568, Date, MATCH(Source!D$7, Date!$A$1:$F$1, 0), FALSE)</f>
        <v>44360</v>
      </c>
      <c r="E568" s="40">
        <v>44360</v>
      </c>
      <c r="F568" s="22">
        <f>VLOOKUP($C568, Date, MATCH(Source!F$7, Date!$A$1:$F$1, 0), FALSE)</f>
        <v>24.0902777777778</v>
      </c>
      <c r="G568" s="19">
        <f>VLOOKUP(Table3[[#This Row],[Accident ID]],Date!$A$2:$I$2001,MATCH(Table3[[#Headers],[Hour]],Date!$A$1:$I$1,0),0)</f>
        <v>2</v>
      </c>
      <c r="H568" s="44" t="str">
        <f>IF(AND(Table3[[#This Row],[Hour]]&gt;=7, Table3[[#This Row],[Hour]]&lt;=10), "Peak", IF(AND(Table3[[#This Row],[Hour]]&gt;=16, Table3[[#This Row],[Hour]]&lt;=19), "Peak", "Off-Peak"))</f>
        <v>Off-Peak</v>
      </c>
      <c r="I568" s="19" t="str">
        <f>VLOOKUP($C568,location,MATCH(Source!I$7,Location!$A$1:$D$1,0),0)</f>
        <v>Ahmedabad</v>
      </c>
      <c r="J568" s="19" t="str">
        <f>VLOOKUP($C568,location,MATCH(Source!J$7,Location!$A$1:$D$1,0),0)</f>
        <v>City Road</v>
      </c>
      <c r="K568" s="19" t="str">
        <f>VLOOKUP($C568,location,MATCH(Source!K$7,Location!$A$1:$D$1,0),0)</f>
        <v>Snowy</v>
      </c>
      <c r="L568" s="20" t="str">
        <f>VLOOKUP($C568,vehicle,MATCH(L567,Vehicle!A561:E561,0),0)</f>
        <v>Truck</v>
      </c>
      <c r="M568" s="20" t="str">
        <f>VLOOKUP($C568,vehicle,MATCH(M$7,Vehicle!$A$1:$E$1,0),0)</f>
        <v>Weather Conditions</v>
      </c>
      <c r="N568" s="20" t="str">
        <f>VLOOKUP($C568,vehicle,MATCH(N$7,Vehicle!$A$1:$E$1,0),0)</f>
        <v>Low</v>
      </c>
      <c r="O568" s="21">
        <f>VLOOKUP($C568,vehicle,MATCH(O$7,Vehicle!$A$1:$E$1,0),0)</f>
        <v>1</v>
      </c>
      <c r="P568" s="21">
        <f>VLOOKUP($C568,driver,MATCH(P$7,Driver!$A$1:$E$1,0),0)</f>
        <v>51</v>
      </c>
      <c r="Q568" s="21" t="str">
        <f>VLOOKUP($C568,driver,MATCH(Q$7,Driver!$A$1:$E$1,0),0)</f>
        <v>Expired</v>
      </c>
      <c r="R568" s="21">
        <f>VLOOKUP($C568,driver,MATCH(R$7,Driver!$A$1:$E$1,0),0)</f>
        <v>0</v>
      </c>
      <c r="S568" s="21" t="str">
        <f>VLOOKUP($C568,driver,MATCH(S$7,Driver!$A$1:$E$1,0),0)</f>
        <v>Fatal</v>
      </c>
      <c r="T568" s="21">
        <f>VLOOKUP($C568,Effects,MATCH(T$7, Effects!$A$1:$E$1, 0),0)</f>
        <v>21</v>
      </c>
      <c r="U568" s="22" t="str">
        <f>VLOOKUP($C568,Effects,MATCH(U$7, Effects!$A$1:$E$1, 0),0)</f>
        <v>Yes</v>
      </c>
      <c r="V568" s="22" t="str">
        <f>VLOOKUP($C568,Effects,MATCH(V$7, Effects!$A$1:$E$1, 0),0)</f>
        <v>No</v>
      </c>
      <c r="W568" s="22" t="str">
        <f>VLOOKUP($C568,Effects,MATCH(W$7, Effects!$A$1:$E$1, 0),0)</f>
        <v>Arrest Made</v>
      </c>
    </row>
    <row r="569" spans="2:23" s="7" customFormat="1" ht="21" x14ac:dyDescent="0.4">
      <c r="B569" s="19">
        <v>562</v>
      </c>
      <c r="C569" s="19" t="s">
        <v>607</v>
      </c>
      <c r="D569" s="20">
        <f>VLOOKUP($C569, Date, MATCH(Source!D$7, Date!$A$1:$F$1, 0), FALSE)</f>
        <v>44938</v>
      </c>
      <c r="E569" s="40">
        <v>44938</v>
      </c>
      <c r="F569" s="22">
        <f>VLOOKUP($C569, Date, MATCH(Source!F$7, Date!$A$1:$F$1, 0), FALSE)</f>
        <v>24.1319444444444</v>
      </c>
      <c r="G569" s="19">
        <f>VLOOKUP(Table3[[#This Row],[Accident ID]],Date!$A$2:$I$2001,MATCH(Table3[[#Headers],[Hour]],Date!$A$1:$I$1,0),0)</f>
        <v>3</v>
      </c>
      <c r="H569" s="44" t="str">
        <f>IF(AND(Table3[[#This Row],[Hour]]&gt;=7, Table3[[#This Row],[Hour]]&lt;=10), "Peak", IF(AND(Table3[[#This Row],[Hour]]&gt;=16, Table3[[#This Row],[Hour]]&lt;=19), "Peak", "Off-Peak"))</f>
        <v>Off-Peak</v>
      </c>
      <c r="I569" s="19" t="str">
        <f>VLOOKUP($C569,location,MATCH(Source!I$7,Location!$A$1:$D$1,0),0)</f>
        <v>Hyderabad</v>
      </c>
      <c r="J569" s="19" t="str">
        <f>VLOOKUP($C569,location,MATCH(Source!J$7,Location!$A$1:$D$1,0),0)</f>
        <v>Expressway</v>
      </c>
      <c r="K569" s="19" t="str">
        <f>VLOOKUP($C569,location,MATCH(Source!K$7,Location!$A$1:$D$1,0),0)</f>
        <v>Foggy</v>
      </c>
      <c r="L569" s="20" t="str">
        <f>VLOOKUP($C569,vehicle,MATCH(L568,Vehicle!A562:E562,0),0)</f>
        <v>Pedestrian</v>
      </c>
      <c r="M569" s="20" t="str">
        <f>VLOOKUP($C569,vehicle,MATCH(M$7,Vehicle!$A$1:$E$1,0),0)</f>
        <v>Drunk Driving</v>
      </c>
      <c r="N569" s="20" t="str">
        <f>VLOOKUP($C569,vehicle,MATCH(N$7,Vehicle!$A$1:$E$1,0),0)</f>
        <v>Low</v>
      </c>
      <c r="O569" s="21">
        <f>VLOOKUP($C569,vehicle,MATCH(O$7,Vehicle!$A$1:$E$1,0),0)</f>
        <v>4</v>
      </c>
      <c r="P569" s="21">
        <f>VLOOKUP($C569,driver,MATCH(P$7,Driver!$A$1:$E$1,0),0)</f>
        <v>23</v>
      </c>
      <c r="Q569" s="21" t="str">
        <f>VLOOKUP($C569,driver,MATCH(Q$7,Driver!$A$1:$E$1,0),0)</f>
        <v>Expired</v>
      </c>
      <c r="R569" s="21">
        <f>VLOOKUP($C569,driver,MATCH(R$7,Driver!$A$1:$E$1,0),0)</f>
        <v>3</v>
      </c>
      <c r="S569" s="21" t="str">
        <f>VLOOKUP($C569,driver,MATCH(S$7,Driver!$A$1:$E$1,0),0)</f>
        <v>Severe</v>
      </c>
      <c r="T569" s="21">
        <f>VLOOKUP($C569,Effects,MATCH(T$7, Effects!$A$1:$E$1, 0),0)</f>
        <v>41</v>
      </c>
      <c r="U569" s="22" t="str">
        <f>VLOOKUP($C569,Effects,MATCH(U$7, Effects!$A$1:$E$1, 0),0)</f>
        <v>No</v>
      </c>
      <c r="V569" s="22" t="str">
        <f>VLOOKUP($C569,Effects,MATCH(V$7, Effects!$A$1:$E$1, 0),0)</f>
        <v>No</v>
      </c>
      <c r="W569" s="22" t="str">
        <f>VLOOKUP($C569,Effects,MATCH(W$7, Effects!$A$1:$E$1, 0),0)</f>
        <v>Arrest Made</v>
      </c>
    </row>
    <row r="570" spans="2:23" s="7" customFormat="1" ht="21" x14ac:dyDescent="0.4">
      <c r="B570" s="19">
        <v>563</v>
      </c>
      <c r="C570" s="19" t="s">
        <v>608</v>
      </c>
      <c r="D570" s="20">
        <f>VLOOKUP($C570, Date, MATCH(Source!D$7, Date!$A$1:$F$1, 0), FALSE)</f>
        <v>44316</v>
      </c>
      <c r="E570" s="40">
        <v>44316</v>
      </c>
      <c r="F570" s="22">
        <f>VLOOKUP($C570, Date, MATCH(Source!F$7, Date!$A$1:$F$1, 0), FALSE)</f>
        <v>24.1736111111111</v>
      </c>
      <c r="G570" s="19">
        <f>VLOOKUP(Table3[[#This Row],[Accident ID]],Date!$A$2:$I$2001,MATCH(Table3[[#Headers],[Hour]],Date!$A$1:$I$1,0),0)</f>
        <v>4</v>
      </c>
      <c r="H570" s="44" t="str">
        <f>IF(AND(Table3[[#This Row],[Hour]]&gt;=7, Table3[[#This Row],[Hour]]&lt;=10), "Peak", IF(AND(Table3[[#This Row],[Hour]]&gt;=16, Table3[[#This Row],[Hour]]&lt;=19), "Peak", "Off-Peak"))</f>
        <v>Off-Peak</v>
      </c>
      <c r="I570" s="19" t="str">
        <f>VLOOKUP($C570,location,MATCH(Source!I$7,Location!$A$1:$D$1,0),0)</f>
        <v>Kolkata</v>
      </c>
      <c r="J570" s="19" t="str">
        <f>VLOOKUP($C570,location,MATCH(Source!J$7,Location!$A$1:$D$1,0),0)</f>
        <v>Rural Road</v>
      </c>
      <c r="K570" s="19" t="str">
        <f>VLOOKUP($C570,location,MATCH(Source!K$7,Location!$A$1:$D$1,0),0)</f>
        <v>Snowy</v>
      </c>
      <c r="L570" s="20" t="str">
        <f>VLOOKUP($C570,vehicle,MATCH(L569,Vehicle!A563:E563,0),0)</f>
        <v>Truck</v>
      </c>
      <c r="M570" s="20" t="str">
        <f>VLOOKUP($C570,vehicle,MATCH(M$7,Vehicle!$A$1:$E$1,0),0)</f>
        <v>Weather Conditions</v>
      </c>
      <c r="N570" s="20" t="str">
        <f>VLOOKUP($C570,vehicle,MATCH(N$7,Vehicle!$A$1:$E$1,0),0)</f>
        <v>High</v>
      </c>
      <c r="O570" s="21">
        <f>VLOOKUP($C570,vehicle,MATCH(O$7,Vehicle!$A$1:$E$1,0),0)</f>
        <v>5</v>
      </c>
      <c r="P570" s="21">
        <f>VLOOKUP($C570,driver,MATCH(P$7,Driver!$A$1:$E$1,0),0)</f>
        <v>74</v>
      </c>
      <c r="Q570" s="21" t="str">
        <f>VLOOKUP($C570,driver,MATCH(Q$7,Driver!$A$1:$E$1,0),0)</f>
        <v>Expired</v>
      </c>
      <c r="R570" s="21">
        <f>VLOOKUP($C570,driver,MATCH(R$7,Driver!$A$1:$E$1,0),0)</f>
        <v>8</v>
      </c>
      <c r="S570" s="21" t="str">
        <f>VLOOKUP($C570,driver,MATCH(S$7,Driver!$A$1:$E$1,0),0)</f>
        <v>Severe</v>
      </c>
      <c r="T570" s="21">
        <f>VLOOKUP($C570,Effects,MATCH(T$7, Effects!$A$1:$E$1, 0),0)</f>
        <v>32</v>
      </c>
      <c r="U570" s="22" t="str">
        <f>VLOOKUP($C570,Effects,MATCH(U$7, Effects!$A$1:$E$1, 0),0)</f>
        <v>No</v>
      </c>
      <c r="V570" s="22" t="str">
        <f>VLOOKUP($C570,Effects,MATCH(V$7, Effects!$A$1:$E$1, 0),0)</f>
        <v>Yes</v>
      </c>
      <c r="W570" s="22" t="str">
        <f>VLOOKUP($C570,Effects,MATCH(W$7, Effects!$A$1:$E$1, 0),0)</f>
        <v>Arrest Made</v>
      </c>
    </row>
    <row r="571" spans="2:23" s="7" customFormat="1" ht="21" x14ac:dyDescent="0.4">
      <c r="B571" s="19">
        <v>564</v>
      </c>
      <c r="C571" s="19" t="s">
        <v>609</v>
      </c>
      <c r="D571" s="20">
        <f>VLOOKUP($C571, Date, MATCH(Source!D$7, Date!$A$1:$F$1, 0), FALSE)</f>
        <v>45016</v>
      </c>
      <c r="E571" s="40">
        <v>45016</v>
      </c>
      <c r="F571" s="22">
        <f>VLOOKUP($C571, Date, MATCH(Source!F$7, Date!$A$1:$F$1, 0), FALSE)</f>
        <v>24.2152777777778</v>
      </c>
      <c r="G571" s="19">
        <f>VLOOKUP(Table3[[#This Row],[Accident ID]],Date!$A$2:$I$2001,MATCH(Table3[[#Headers],[Hour]],Date!$A$1:$I$1,0),0)</f>
        <v>5</v>
      </c>
      <c r="H571" s="44" t="str">
        <f>IF(AND(Table3[[#This Row],[Hour]]&gt;=7, Table3[[#This Row],[Hour]]&lt;=10), "Peak", IF(AND(Table3[[#This Row],[Hour]]&gt;=16, Table3[[#This Row],[Hour]]&lt;=19), "Peak", "Off-Peak"))</f>
        <v>Off-Peak</v>
      </c>
      <c r="I571" s="19" t="str">
        <f>VLOOKUP($C571,location,MATCH(Source!I$7,Location!$A$1:$D$1,0),0)</f>
        <v>Pune</v>
      </c>
      <c r="J571" s="19" t="str">
        <f>VLOOKUP($C571,location,MATCH(Source!J$7,Location!$A$1:$D$1,0),0)</f>
        <v>Residential Area</v>
      </c>
      <c r="K571" s="19" t="str">
        <f>VLOOKUP($C571,location,MATCH(Source!K$7,Location!$A$1:$D$1,0),0)</f>
        <v>Clear</v>
      </c>
      <c r="L571" s="20" t="str">
        <f>VLOOKUP($C571,vehicle,MATCH(L570,Vehicle!A564:E564,0),0)</f>
        <v>Bike</v>
      </c>
      <c r="M571" s="20" t="str">
        <f>VLOOKUP($C571,vehicle,MATCH(M$7,Vehicle!$A$1:$E$1,0),0)</f>
        <v>Pedestrian Crossing</v>
      </c>
      <c r="N571" s="20" t="str">
        <f>VLOOKUP($C571,vehicle,MATCH(N$7,Vehicle!$A$1:$E$1,0),0)</f>
        <v>Low</v>
      </c>
      <c r="O571" s="21">
        <f>VLOOKUP($C571,vehicle,MATCH(O$7,Vehicle!$A$1:$E$1,0),0)</f>
        <v>4</v>
      </c>
      <c r="P571" s="21">
        <f>VLOOKUP($C571,driver,MATCH(P$7,Driver!$A$1:$E$1,0),0)</f>
        <v>72</v>
      </c>
      <c r="Q571" s="21" t="str">
        <f>VLOOKUP($C571,driver,MATCH(Q$7,Driver!$A$1:$E$1,0),0)</f>
        <v>Valid</v>
      </c>
      <c r="R571" s="21">
        <f>VLOOKUP($C571,driver,MATCH(R$7,Driver!$A$1:$E$1,0),0)</f>
        <v>5</v>
      </c>
      <c r="S571" s="21" t="str">
        <f>VLOOKUP($C571,driver,MATCH(S$7,Driver!$A$1:$E$1,0),0)</f>
        <v>Severe</v>
      </c>
      <c r="T571" s="21">
        <f>VLOOKUP($C571,Effects,MATCH(T$7, Effects!$A$1:$E$1, 0),0)</f>
        <v>60</v>
      </c>
      <c r="U571" s="22" t="str">
        <f>VLOOKUP($C571,Effects,MATCH(U$7, Effects!$A$1:$E$1, 0),0)</f>
        <v>No</v>
      </c>
      <c r="V571" s="22" t="str">
        <f>VLOOKUP($C571,Effects,MATCH(V$7, Effects!$A$1:$E$1, 0),0)</f>
        <v>No</v>
      </c>
      <c r="W571" s="22" t="str">
        <f>VLOOKUP($C571,Effects,MATCH(W$7, Effects!$A$1:$E$1, 0),0)</f>
        <v>None</v>
      </c>
    </row>
    <row r="572" spans="2:23" s="7" customFormat="1" ht="21" x14ac:dyDescent="0.4">
      <c r="B572" s="19">
        <v>565</v>
      </c>
      <c r="C572" s="19" t="s">
        <v>610</v>
      </c>
      <c r="D572" s="20">
        <f>VLOOKUP($C572, Date, MATCH(Source!D$7, Date!$A$1:$F$1, 0), FALSE)</f>
        <v>45318</v>
      </c>
      <c r="E572" s="40">
        <v>45318</v>
      </c>
      <c r="F572" s="22">
        <f>VLOOKUP($C572, Date, MATCH(Source!F$7, Date!$A$1:$F$1, 0), FALSE)</f>
        <v>24.2569444444444</v>
      </c>
      <c r="G572" s="19">
        <f>VLOOKUP(Table3[[#This Row],[Accident ID]],Date!$A$2:$I$2001,MATCH(Table3[[#Headers],[Hour]],Date!$A$1:$I$1,0),0)</f>
        <v>6</v>
      </c>
      <c r="H572" s="44" t="str">
        <f>IF(AND(Table3[[#This Row],[Hour]]&gt;=7, Table3[[#This Row],[Hour]]&lt;=10), "Peak", IF(AND(Table3[[#This Row],[Hour]]&gt;=16, Table3[[#This Row],[Hour]]&lt;=19), "Peak", "Off-Peak"))</f>
        <v>Off-Peak</v>
      </c>
      <c r="I572" s="19" t="str">
        <f>VLOOKUP($C572,location,MATCH(Source!I$7,Location!$A$1:$D$1,0),0)</f>
        <v>Kolkata</v>
      </c>
      <c r="J572" s="19" t="str">
        <f>VLOOKUP($C572,location,MATCH(Source!J$7,Location!$A$1:$D$1,0),0)</f>
        <v>Residential Area</v>
      </c>
      <c r="K572" s="19" t="str">
        <f>VLOOKUP($C572,location,MATCH(Source!K$7,Location!$A$1:$D$1,0),0)</f>
        <v>Rainy</v>
      </c>
      <c r="L572" s="20" t="str">
        <f>VLOOKUP($C572,vehicle,MATCH(L571,Vehicle!A565:E565,0),0)</f>
        <v>Bus</v>
      </c>
      <c r="M572" s="20" t="str">
        <f>VLOOKUP($C572,vehicle,MATCH(M$7,Vehicle!$A$1:$E$1,0),0)</f>
        <v>Pedestrian Crossing</v>
      </c>
      <c r="N572" s="20" t="str">
        <f>VLOOKUP($C572,vehicle,MATCH(N$7,Vehicle!$A$1:$E$1,0),0)</f>
        <v>High</v>
      </c>
      <c r="O572" s="21">
        <f>VLOOKUP($C572,vehicle,MATCH(O$7,Vehicle!$A$1:$E$1,0),0)</f>
        <v>5</v>
      </c>
      <c r="P572" s="21">
        <f>VLOOKUP($C572,driver,MATCH(P$7,Driver!$A$1:$E$1,0),0)</f>
        <v>67</v>
      </c>
      <c r="Q572" s="21" t="str">
        <f>VLOOKUP($C572,driver,MATCH(Q$7,Driver!$A$1:$E$1,0),0)</f>
        <v>Suspended</v>
      </c>
      <c r="R572" s="21">
        <f>VLOOKUP($C572,driver,MATCH(R$7,Driver!$A$1:$E$1,0),0)</f>
        <v>6</v>
      </c>
      <c r="S572" s="21" t="str">
        <f>VLOOKUP($C572,driver,MATCH(S$7,Driver!$A$1:$E$1,0),0)</f>
        <v>Fatal</v>
      </c>
      <c r="T572" s="21">
        <f>VLOOKUP($C572,Effects,MATCH(T$7, Effects!$A$1:$E$1, 0),0)</f>
        <v>44</v>
      </c>
      <c r="U572" s="22" t="str">
        <f>VLOOKUP($C572,Effects,MATCH(U$7, Effects!$A$1:$E$1, 0),0)</f>
        <v>Yes</v>
      </c>
      <c r="V572" s="22" t="str">
        <f>VLOOKUP($C572,Effects,MATCH(V$7, Effects!$A$1:$E$1, 0),0)</f>
        <v>No</v>
      </c>
      <c r="W572" s="22" t="str">
        <f>VLOOKUP($C572,Effects,MATCH(W$7, Effects!$A$1:$E$1, 0),0)</f>
        <v>Arrest Made</v>
      </c>
    </row>
    <row r="573" spans="2:23" s="7" customFormat="1" ht="21" x14ac:dyDescent="0.4">
      <c r="B573" s="19">
        <v>566</v>
      </c>
      <c r="C573" s="19" t="s">
        <v>611</v>
      </c>
      <c r="D573" s="20">
        <f>VLOOKUP($C573, Date, MATCH(Source!D$7, Date!$A$1:$F$1, 0), FALSE)</f>
        <v>44463</v>
      </c>
      <c r="E573" s="40">
        <v>44463</v>
      </c>
      <c r="F573" s="22">
        <f>VLOOKUP($C573, Date, MATCH(Source!F$7, Date!$A$1:$F$1, 0), FALSE)</f>
        <v>24.2986111111111</v>
      </c>
      <c r="G573" s="19">
        <f>VLOOKUP(Table3[[#This Row],[Accident ID]],Date!$A$2:$I$2001,MATCH(Table3[[#Headers],[Hour]],Date!$A$1:$I$1,0),0)</f>
        <v>7</v>
      </c>
      <c r="H573" s="44" t="str">
        <f>IF(AND(Table3[[#This Row],[Hour]]&gt;=7, Table3[[#This Row],[Hour]]&lt;=10), "Peak", IF(AND(Table3[[#This Row],[Hour]]&gt;=16, Table3[[#This Row],[Hour]]&lt;=19), "Peak", "Off-Peak"))</f>
        <v>Peak</v>
      </c>
      <c r="I573" s="19" t="str">
        <f>VLOOKUP($C573,location,MATCH(Source!I$7,Location!$A$1:$D$1,0),0)</f>
        <v>Bangalore</v>
      </c>
      <c r="J573" s="19" t="str">
        <f>VLOOKUP($C573,location,MATCH(Source!J$7,Location!$A$1:$D$1,0),0)</f>
        <v>Highway</v>
      </c>
      <c r="K573" s="19" t="str">
        <f>VLOOKUP($C573,location,MATCH(Source!K$7,Location!$A$1:$D$1,0),0)</f>
        <v>Rainy</v>
      </c>
      <c r="L573" s="20" t="str">
        <f>VLOOKUP($C573,vehicle,MATCH(L572,Vehicle!A566:E566,0),0)</f>
        <v>Auto</v>
      </c>
      <c r="M573" s="20" t="str">
        <f>VLOOKUP($C573,vehicle,MATCH(M$7,Vehicle!$A$1:$E$1,0),0)</f>
        <v>Brake Failure</v>
      </c>
      <c r="N573" s="20" t="str">
        <f>VLOOKUP($C573,vehicle,MATCH(N$7,Vehicle!$A$1:$E$1,0),0)</f>
        <v>Low</v>
      </c>
      <c r="O573" s="21">
        <f>VLOOKUP($C573,vehicle,MATCH(O$7,Vehicle!$A$1:$E$1,0),0)</f>
        <v>1</v>
      </c>
      <c r="P573" s="21">
        <f>VLOOKUP($C573,driver,MATCH(P$7,Driver!$A$1:$E$1,0),0)</f>
        <v>68</v>
      </c>
      <c r="Q573" s="21" t="str">
        <f>VLOOKUP($C573,driver,MATCH(Q$7,Driver!$A$1:$E$1,0),0)</f>
        <v>Valid</v>
      </c>
      <c r="R573" s="21">
        <f>VLOOKUP($C573,driver,MATCH(R$7,Driver!$A$1:$E$1,0),0)</f>
        <v>4</v>
      </c>
      <c r="S573" s="21" t="str">
        <f>VLOOKUP($C573,driver,MATCH(S$7,Driver!$A$1:$E$1,0),0)</f>
        <v>Fatal</v>
      </c>
      <c r="T573" s="21">
        <f>VLOOKUP($C573,Effects,MATCH(T$7, Effects!$A$1:$E$1, 0),0)</f>
        <v>6</v>
      </c>
      <c r="U573" s="22" t="str">
        <f>VLOOKUP($C573,Effects,MATCH(U$7, Effects!$A$1:$E$1, 0),0)</f>
        <v>No</v>
      </c>
      <c r="V573" s="22" t="str">
        <f>VLOOKUP($C573,Effects,MATCH(V$7, Effects!$A$1:$E$1, 0),0)</f>
        <v>No</v>
      </c>
      <c r="W573" s="22" t="str">
        <f>VLOOKUP($C573,Effects,MATCH(W$7, Effects!$A$1:$E$1, 0),0)</f>
        <v>License Suspended</v>
      </c>
    </row>
    <row r="574" spans="2:23" s="7" customFormat="1" ht="21" x14ac:dyDescent="0.4">
      <c r="B574" s="19">
        <v>567</v>
      </c>
      <c r="C574" s="19" t="s">
        <v>612</v>
      </c>
      <c r="D574" s="20">
        <f>VLOOKUP($C574, Date, MATCH(Source!D$7, Date!$A$1:$F$1, 0), FALSE)</f>
        <v>44269</v>
      </c>
      <c r="E574" s="40">
        <v>44269</v>
      </c>
      <c r="F574" s="22">
        <f>VLOOKUP($C574, Date, MATCH(Source!F$7, Date!$A$1:$F$1, 0), FALSE)</f>
        <v>24.3402777777778</v>
      </c>
      <c r="G574" s="19">
        <f>VLOOKUP(Table3[[#This Row],[Accident ID]],Date!$A$2:$I$2001,MATCH(Table3[[#Headers],[Hour]],Date!$A$1:$I$1,0),0)</f>
        <v>8</v>
      </c>
      <c r="H574" s="44" t="str">
        <f>IF(AND(Table3[[#This Row],[Hour]]&gt;=7, Table3[[#This Row],[Hour]]&lt;=10), "Peak", IF(AND(Table3[[#This Row],[Hour]]&gt;=16, Table3[[#This Row],[Hour]]&lt;=19), "Peak", "Off-Peak"))</f>
        <v>Peak</v>
      </c>
      <c r="I574" s="19" t="str">
        <f>VLOOKUP($C574,location,MATCH(Source!I$7,Location!$A$1:$D$1,0),0)</f>
        <v>Bangalore</v>
      </c>
      <c r="J574" s="19" t="str">
        <f>VLOOKUP($C574,location,MATCH(Source!J$7,Location!$A$1:$D$1,0),0)</f>
        <v>Rural Road</v>
      </c>
      <c r="K574" s="19" t="str">
        <f>VLOOKUP($C574,location,MATCH(Source!K$7,Location!$A$1:$D$1,0),0)</f>
        <v>Windy</v>
      </c>
      <c r="L574" s="20" t="str">
        <f>VLOOKUP($C574,vehicle,MATCH(L573,Vehicle!A567:E567,0),0)</f>
        <v>Pedestrian</v>
      </c>
      <c r="M574" s="20" t="str">
        <f>VLOOKUP($C574,vehicle,MATCH(M$7,Vehicle!$A$1:$E$1,0),0)</f>
        <v>Weather Conditions</v>
      </c>
      <c r="N574" s="20" t="str">
        <f>VLOOKUP($C574,vehicle,MATCH(N$7,Vehicle!$A$1:$E$1,0),0)</f>
        <v>Medium</v>
      </c>
      <c r="O574" s="21">
        <f>VLOOKUP($C574,vehicle,MATCH(O$7,Vehicle!$A$1:$E$1,0),0)</f>
        <v>4</v>
      </c>
      <c r="P574" s="21">
        <f>VLOOKUP($C574,driver,MATCH(P$7,Driver!$A$1:$E$1,0),0)</f>
        <v>33</v>
      </c>
      <c r="Q574" s="21" t="str">
        <f>VLOOKUP($C574,driver,MATCH(Q$7,Driver!$A$1:$E$1,0),0)</f>
        <v>Valid</v>
      </c>
      <c r="R574" s="21">
        <f>VLOOKUP($C574,driver,MATCH(R$7,Driver!$A$1:$E$1,0),0)</f>
        <v>0</v>
      </c>
      <c r="S574" s="21" t="str">
        <f>VLOOKUP($C574,driver,MATCH(S$7,Driver!$A$1:$E$1,0),0)</f>
        <v>Severe</v>
      </c>
      <c r="T574" s="21">
        <f>VLOOKUP($C574,Effects,MATCH(T$7, Effects!$A$1:$E$1, 0),0)</f>
        <v>19</v>
      </c>
      <c r="U574" s="22" t="str">
        <f>VLOOKUP($C574,Effects,MATCH(U$7, Effects!$A$1:$E$1, 0),0)</f>
        <v>Yes</v>
      </c>
      <c r="V574" s="22" t="str">
        <f>VLOOKUP($C574,Effects,MATCH(V$7, Effects!$A$1:$E$1, 0),0)</f>
        <v>Yes</v>
      </c>
      <c r="W574" s="22" t="str">
        <f>VLOOKUP($C574,Effects,MATCH(W$7, Effects!$A$1:$E$1, 0),0)</f>
        <v>Arrest Made</v>
      </c>
    </row>
    <row r="575" spans="2:23" s="7" customFormat="1" ht="21" x14ac:dyDescent="0.4">
      <c r="B575" s="19">
        <v>568</v>
      </c>
      <c r="C575" s="19" t="s">
        <v>613</v>
      </c>
      <c r="D575" s="20">
        <f>VLOOKUP($C575, Date, MATCH(Source!D$7, Date!$A$1:$F$1, 0), FALSE)</f>
        <v>45549</v>
      </c>
      <c r="E575" s="40">
        <v>45549</v>
      </c>
      <c r="F575" s="22">
        <f>VLOOKUP($C575, Date, MATCH(Source!F$7, Date!$A$1:$F$1, 0), FALSE)</f>
        <v>24.3819444444444</v>
      </c>
      <c r="G575" s="19">
        <f>VLOOKUP(Table3[[#This Row],[Accident ID]],Date!$A$2:$I$2001,MATCH(Table3[[#Headers],[Hour]],Date!$A$1:$I$1,0),0)</f>
        <v>9</v>
      </c>
      <c r="H575" s="44" t="str">
        <f>IF(AND(Table3[[#This Row],[Hour]]&gt;=7, Table3[[#This Row],[Hour]]&lt;=10), "Peak", IF(AND(Table3[[#This Row],[Hour]]&gt;=16, Table3[[#This Row],[Hour]]&lt;=19), "Peak", "Off-Peak"))</f>
        <v>Peak</v>
      </c>
      <c r="I575" s="19" t="str">
        <f>VLOOKUP($C575,location,MATCH(Source!I$7,Location!$A$1:$D$1,0),0)</f>
        <v>Kolkata</v>
      </c>
      <c r="J575" s="19" t="str">
        <f>VLOOKUP($C575,location,MATCH(Source!J$7,Location!$A$1:$D$1,0),0)</f>
        <v>Highway</v>
      </c>
      <c r="K575" s="19" t="str">
        <f>VLOOKUP($C575,location,MATCH(Source!K$7,Location!$A$1:$D$1,0),0)</f>
        <v>Clear</v>
      </c>
      <c r="L575" s="20" t="str">
        <f>VLOOKUP($C575,vehicle,MATCH(L574,Vehicle!A568:E568,0),0)</f>
        <v>Bicycle</v>
      </c>
      <c r="M575" s="20" t="str">
        <f>VLOOKUP($C575,vehicle,MATCH(M$7,Vehicle!$A$1:$E$1,0),0)</f>
        <v>Pedestrian Crossing</v>
      </c>
      <c r="N575" s="20" t="str">
        <f>VLOOKUP($C575,vehicle,MATCH(N$7,Vehicle!$A$1:$E$1,0),0)</f>
        <v>High</v>
      </c>
      <c r="O575" s="21">
        <f>VLOOKUP($C575,vehicle,MATCH(O$7,Vehicle!$A$1:$E$1,0),0)</f>
        <v>4</v>
      </c>
      <c r="P575" s="21">
        <f>VLOOKUP($C575,driver,MATCH(P$7,Driver!$A$1:$E$1,0),0)</f>
        <v>39</v>
      </c>
      <c r="Q575" s="21" t="str">
        <f>VLOOKUP($C575,driver,MATCH(Q$7,Driver!$A$1:$E$1,0),0)</f>
        <v>Suspended</v>
      </c>
      <c r="R575" s="21">
        <f>VLOOKUP($C575,driver,MATCH(R$7,Driver!$A$1:$E$1,0),0)</f>
        <v>7</v>
      </c>
      <c r="S575" s="21" t="str">
        <f>VLOOKUP($C575,driver,MATCH(S$7,Driver!$A$1:$E$1,0),0)</f>
        <v>Fatal</v>
      </c>
      <c r="T575" s="21">
        <f>VLOOKUP($C575,Effects,MATCH(T$7, Effects!$A$1:$E$1, 0),0)</f>
        <v>39</v>
      </c>
      <c r="U575" s="22" t="str">
        <f>VLOOKUP($C575,Effects,MATCH(U$7, Effects!$A$1:$E$1, 0),0)</f>
        <v>No</v>
      </c>
      <c r="V575" s="22" t="str">
        <f>VLOOKUP($C575,Effects,MATCH(V$7, Effects!$A$1:$E$1, 0),0)</f>
        <v>Yes</v>
      </c>
      <c r="W575" s="22" t="str">
        <f>VLOOKUP($C575,Effects,MATCH(W$7, Effects!$A$1:$E$1, 0),0)</f>
        <v>Arrest Made</v>
      </c>
    </row>
    <row r="576" spans="2:23" s="7" customFormat="1" ht="21" x14ac:dyDescent="0.4">
      <c r="B576" s="19">
        <v>569</v>
      </c>
      <c r="C576" s="19" t="s">
        <v>614</v>
      </c>
      <c r="D576" s="20">
        <f>VLOOKUP($C576, Date, MATCH(Source!D$7, Date!$A$1:$F$1, 0), FALSE)</f>
        <v>44227</v>
      </c>
      <c r="E576" s="40">
        <v>44227</v>
      </c>
      <c r="F576" s="22">
        <f>VLOOKUP($C576, Date, MATCH(Source!F$7, Date!$A$1:$F$1, 0), FALSE)</f>
        <v>24.4236111111111</v>
      </c>
      <c r="G576" s="19">
        <f>VLOOKUP(Table3[[#This Row],[Accident ID]],Date!$A$2:$I$2001,MATCH(Table3[[#Headers],[Hour]],Date!$A$1:$I$1,0),0)</f>
        <v>10</v>
      </c>
      <c r="H576" s="44" t="str">
        <f>IF(AND(Table3[[#This Row],[Hour]]&gt;=7, Table3[[#This Row],[Hour]]&lt;=10), "Peak", IF(AND(Table3[[#This Row],[Hour]]&gt;=16, Table3[[#This Row],[Hour]]&lt;=19), "Peak", "Off-Peak"))</f>
        <v>Peak</v>
      </c>
      <c r="I576" s="19" t="str">
        <f>VLOOKUP($C576,location,MATCH(Source!I$7,Location!$A$1:$D$1,0),0)</f>
        <v>Kolkata</v>
      </c>
      <c r="J576" s="19" t="str">
        <f>VLOOKUP($C576,location,MATCH(Source!J$7,Location!$A$1:$D$1,0),0)</f>
        <v>Rural Road</v>
      </c>
      <c r="K576" s="19" t="str">
        <f>VLOOKUP($C576,location,MATCH(Source!K$7,Location!$A$1:$D$1,0),0)</f>
        <v>Windy</v>
      </c>
      <c r="L576" s="20" t="str">
        <f>VLOOKUP($C576,vehicle,MATCH(L575,Vehicle!A569:E569,0),0)</f>
        <v>Bus</v>
      </c>
      <c r="M576" s="20" t="str">
        <f>VLOOKUP($C576,vehicle,MATCH(M$7,Vehicle!$A$1:$E$1,0),0)</f>
        <v>Pedestrian Crossing</v>
      </c>
      <c r="N576" s="20" t="str">
        <f>VLOOKUP($C576,vehicle,MATCH(N$7,Vehicle!$A$1:$E$1,0),0)</f>
        <v>Severe</v>
      </c>
      <c r="O576" s="21">
        <f>VLOOKUP($C576,vehicle,MATCH(O$7,Vehicle!$A$1:$E$1,0),0)</f>
        <v>5</v>
      </c>
      <c r="P576" s="21">
        <f>VLOOKUP($C576,driver,MATCH(P$7,Driver!$A$1:$E$1,0),0)</f>
        <v>60</v>
      </c>
      <c r="Q576" s="21" t="str">
        <f>VLOOKUP($C576,driver,MATCH(Q$7,Driver!$A$1:$E$1,0),0)</f>
        <v>Valid</v>
      </c>
      <c r="R576" s="21">
        <f>VLOOKUP($C576,driver,MATCH(R$7,Driver!$A$1:$E$1,0),0)</f>
        <v>0</v>
      </c>
      <c r="S576" s="21" t="str">
        <f>VLOOKUP($C576,driver,MATCH(S$7,Driver!$A$1:$E$1,0),0)</f>
        <v>Fatal</v>
      </c>
      <c r="T576" s="21">
        <f>VLOOKUP($C576,Effects,MATCH(T$7, Effects!$A$1:$E$1, 0),0)</f>
        <v>44</v>
      </c>
      <c r="U576" s="22" t="str">
        <f>VLOOKUP($C576,Effects,MATCH(U$7, Effects!$A$1:$E$1, 0),0)</f>
        <v>No</v>
      </c>
      <c r="V576" s="22" t="str">
        <f>VLOOKUP($C576,Effects,MATCH(V$7, Effects!$A$1:$E$1, 0),0)</f>
        <v>No</v>
      </c>
      <c r="W576" s="22" t="str">
        <f>VLOOKUP($C576,Effects,MATCH(W$7, Effects!$A$1:$E$1, 0),0)</f>
        <v>Fine Issued</v>
      </c>
    </row>
    <row r="577" spans="2:23" s="7" customFormat="1" ht="21" x14ac:dyDescent="0.4">
      <c r="B577" s="19">
        <v>570</v>
      </c>
      <c r="C577" s="19" t="s">
        <v>615</v>
      </c>
      <c r="D577" s="20">
        <f>VLOOKUP($C577, Date, MATCH(Source!D$7, Date!$A$1:$F$1, 0), FALSE)</f>
        <v>44803</v>
      </c>
      <c r="E577" s="40">
        <v>44803</v>
      </c>
      <c r="F577" s="22">
        <f>VLOOKUP($C577, Date, MATCH(Source!F$7, Date!$A$1:$F$1, 0), FALSE)</f>
        <v>24.4652777777778</v>
      </c>
      <c r="G577" s="19">
        <f>VLOOKUP(Table3[[#This Row],[Accident ID]],Date!$A$2:$I$2001,MATCH(Table3[[#Headers],[Hour]],Date!$A$1:$I$1,0),0)</f>
        <v>11</v>
      </c>
      <c r="H577" s="44" t="str">
        <f>IF(AND(Table3[[#This Row],[Hour]]&gt;=7, Table3[[#This Row],[Hour]]&lt;=10), "Peak", IF(AND(Table3[[#This Row],[Hour]]&gt;=16, Table3[[#This Row],[Hour]]&lt;=19), "Peak", "Off-Peak"))</f>
        <v>Off-Peak</v>
      </c>
      <c r="I577" s="19" t="str">
        <f>VLOOKUP($C577,location,MATCH(Source!I$7,Location!$A$1:$D$1,0),0)</f>
        <v>Kolkata</v>
      </c>
      <c r="J577" s="19" t="str">
        <f>VLOOKUP($C577,location,MATCH(Source!J$7,Location!$A$1:$D$1,0),0)</f>
        <v>Residential Area</v>
      </c>
      <c r="K577" s="19" t="str">
        <f>VLOOKUP($C577,location,MATCH(Source!K$7,Location!$A$1:$D$1,0),0)</f>
        <v>Windy</v>
      </c>
      <c r="L577" s="20" t="str">
        <f>VLOOKUP($C577,vehicle,MATCH(L576,Vehicle!A570:E570,0),0)</f>
        <v>Auto</v>
      </c>
      <c r="M577" s="20" t="str">
        <f>VLOOKUP($C577,vehicle,MATCH(M$7,Vehicle!$A$1:$E$1,0),0)</f>
        <v>Signal Violation</v>
      </c>
      <c r="N577" s="20" t="str">
        <f>VLOOKUP($C577,vehicle,MATCH(N$7,Vehicle!$A$1:$E$1,0),0)</f>
        <v>Medium</v>
      </c>
      <c r="O577" s="21">
        <f>VLOOKUP($C577,vehicle,MATCH(O$7,Vehicle!$A$1:$E$1,0),0)</f>
        <v>1</v>
      </c>
      <c r="P577" s="21">
        <f>VLOOKUP($C577,driver,MATCH(P$7,Driver!$A$1:$E$1,0),0)</f>
        <v>54</v>
      </c>
      <c r="Q577" s="21" t="str">
        <f>VLOOKUP($C577,driver,MATCH(Q$7,Driver!$A$1:$E$1,0),0)</f>
        <v>Expired</v>
      </c>
      <c r="R577" s="21">
        <f>VLOOKUP($C577,driver,MATCH(R$7,Driver!$A$1:$E$1,0),0)</f>
        <v>7</v>
      </c>
      <c r="S577" s="21" t="str">
        <f>VLOOKUP($C577,driver,MATCH(S$7,Driver!$A$1:$E$1,0),0)</f>
        <v>Fatal</v>
      </c>
      <c r="T577" s="21">
        <f>VLOOKUP($C577,Effects,MATCH(T$7, Effects!$A$1:$E$1, 0),0)</f>
        <v>33</v>
      </c>
      <c r="U577" s="22" t="str">
        <f>VLOOKUP($C577,Effects,MATCH(U$7, Effects!$A$1:$E$1, 0),0)</f>
        <v>Yes</v>
      </c>
      <c r="V577" s="22" t="str">
        <f>VLOOKUP($C577,Effects,MATCH(V$7, Effects!$A$1:$E$1, 0),0)</f>
        <v>Yes</v>
      </c>
      <c r="W577" s="22" t="str">
        <f>VLOOKUP($C577,Effects,MATCH(W$7, Effects!$A$1:$E$1, 0),0)</f>
        <v>License Suspended</v>
      </c>
    </row>
    <row r="578" spans="2:23" s="7" customFormat="1" ht="21" x14ac:dyDescent="0.4">
      <c r="B578" s="19">
        <v>571</v>
      </c>
      <c r="C578" s="19" t="s">
        <v>616</v>
      </c>
      <c r="D578" s="20">
        <f>VLOOKUP($C578, Date, MATCH(Source!D$7, Date!$A$1:$F$1, 0), FALSE)</f>
        <v>45475</v>
      </c>
      <c r="E578" s="40">
        <v>45475</v>
      </c>
      <c r="F578" s="22">
        <f>VLOOKUP($C578, Date, MATCH(Source!F$7, Date!$A$1:$F$1, 0), FALSE)</f>
        <v>24.5069444444444</v>
      </c>
      <c r="G578" s="19">
        <f>VLOOKUP(Table3[[#This Row],[Accident ID]],Date!$A$2:$I$2001,MATCH(Table3[[#Headers],[Hour]],Date!$A$1:$I$1,0),0)</f>
        <v>12</v>
      </c>
      <c r="H578" s="44" t="str">
        <f>IF(AND(Table3[[#This Row],[Hour]]&gt;=7, Table3[[#This Row],[Hour]]&lt;=10), "Peak", IF(AND(Table3[[#This Row],[Hour]]&gt;=16, Table3[[#This Row],[Hour]]&lt;=19), "Peak", "Off-Peak"))</f>
        <v>Off-Peak</v>
      </c>
      <c r="I578" s="19" t="str">
        <f>VLOOKUP($C578,location,MATCH(Source!I$7,Location!$A$1:$D$1,0),0)</f>
        <v>Bangalore</v>
      </c>
      <c r="J578" s="19" t="str">
        <f>VLOOKUP($C578,location,MATCH(Source!J$7,Location!$A$1:$D$1,0),0)</f>
        <v>Residential Area</v>
      </c>
      <c r="K578" s="19" t="str">
        <f>VLOOKUP($C578,location,MATCH(Source!K$7,Location!$A$1:$D$1,0),0)</f>
        <v>Snowy</v>
      </c>
      <c r="L578" s="20" t="str">
        <f>VLOOKUP($C578,vehicle,MATCH(L577,Vehicle!A571:E571,0),0)</f>
        <v>Truck</v>
      </c>
      <c r="M578" s="20" t="str">
        <f>VLOOKUP($C578,vehicle,MATCH(M$7,Vehicle!$A$1:$E$1,0),0)</f>
        <v>Signal Violation</v>
      </c>
      <c r="N578" s="20" t="str">
        <f>VLOOKUP($C578,vehicle,MATCH(N$7,Vehicle!$A$1:$E$1,0),0)</f>
        <v>Medium</v>
      </c>
      <c r="O578" s="21">
        <f>VLOOKUP($C578,vehicle,MATCH(O$7,Vehicle!$A$1:$E$1,0),0)</f>
        <v>1</v>
      </c>
      <c r="P578" s="21">
        <f>VLOOKUP($C578,driver,MATCH(P$7,Driver!$A$1:$E$1,0),0)</f>
        <v>60</v>
      </c>
      <c r="Q578" s="21" t="str">
        <f>VLOOKUP($C578,driver,MATCH(Q$7,Driver!$A$1:$E$1,0),0)</f>
        <v>Valid</v>
      </c>
      <c r="R578" s="21">
        <f>VLOOKUP($C578,driver,MATCH(R$7,Driver!$A$1:$E$1,0),0)</f>
        <v>5</v>
      </c>
      <c r="S578" s="21" t="str">
        <f>VLOOKUP($C578,driver,MATCH(S$7,Driver!$A$1:$E$1,0),0)</f>
        <v>Fatal</v>
      </c>
      <c r="T578" s="21">
        <f>VLOOKUP($C578,Effects,MATCH(T$7, Effects!$A$1:$E$1, 0),0)</f>
        <v>24</v>
      </c>
      <c r="U578" s="22" t="str">
        <f>VLOOKUP($C578,Effects,MATCH(U$7, Effects!$A$1:$E$1, 0),0)</f>
        <v>No</v>
      </c>
      <c r="V578" s="22" t="str">
        <f>VLOOKUP($C578,Effects,MATCH(V$7, Effects!$A$1:$E$1, 0),0)</f>
        <v>Yes</v>
      </c>
      <c r="W578" s="22" t="str">
        <f>VLOOKUP($C578,Effects,MATCH(W$7, Effects!$A$1:$E$1, 0),0)</f>
        <v>License Suspended</v>
      </c>
    </row>
    <row r="579" spans="2:23" s="7" customFormat="1" ht="21" x14ac:dyDescent="0.4">
      <c r="B579" s="19">
        <v>572</v>
      </c>
      <c r="C579" s="19" t="s">
        <v>617</v>
      </c>
      <c r="D579" s="20">
        <f>VLOOKUP($C579, Date, MATCH(Source!D$7, Date!$A$1:$F$1, 0), FALSE)</f>
        <v>44411</v>
      </c>
      <c r="E579" s="40">
        <v>44411</v>
      </c>
      <c r="F579" s="22">
        <f>VLOOKUP($C579, Date, MATCH(Source!F$7, Date!$A$1:$F$1, 0), FALSE)</f>
        <v>24.5486111111111</v>
      </c>
      <c r="G579" s="19">
        <f>VLOOKUP(Table3[[#This Row],[Accident ID]],Date!$A$2:$I$2001,MATCH(Table3[[#Headers],[Hour]],Date!$A$1:$I$1,0),0)</f>
        <v>13</v>
      </c>
      <c r="H579" s="44" t="str">
        <f>IF(AND(Table3[[#This Row],[Hour]]&gt;=7, Table3[[#This Row],[Hour]]&lt;=10), "Peak", IF(AND(Table3[[#This Row],[Hour]]&gt;=16, Table3[[#This Row],[Hour]]&lt;=19), "Peak", "Off-Peak"))</f>
        <v>Off-Peak</v>
      </c>
      <c r="I579" s="19" t="str">
        <f>VLOOKUP($C579,location,MATCH(Source!I$7,Location!$A$1:$D$1,0),0)</f>
        <v>Pune</v>
      </c>
      <c r="J579" s="19" t="str">
        <f>VLOOKUP($C579,location,MATCH(Source!J$7,Location!$A$1:$D$1,0),0)</f>
        <v>Rural Road</v>
      </c>
      <c r="K579" s="19" t="str">
        <f>VLOOKUP($C579,location,MATCH(Source!K$7,Location!$A$1:$D$1,0),0)</f>
        <v>Snowy</v>
      </c>
      <c r="L579" s="20" t="str">
        <f>VLOOKUP($C579,vehicle,MATCH(L578,Vehicle!A572:E572,0),0)</f>
        <v>Auto</v>
      </c>
      <c r="M579" s="20" t="str">
        <f>VLOOKUP($C579,vehicle,MATCH(M$7,Vehicle!$A$1:$E$1,0),0)</f>
        <v>Reckless Driving</v>
      </c>
      <c r="N579" s="20" t="str">
        <f>VLOOKUP($C579,vehicle,MATCH(N$7,Vehicle!$A$1:$E$1,0),0)</f>
        <v>High</v>
      </c>
      <c r="O579" s="21">
        <f>VLOOKUP($C579,vehicle,MATCH(O$7,Vehicle!$A$1:$E$1,0),0)</f>
        <v>4</v>
      </c>
      <c r="P579" s="21">
        <f>VLOOKUP($C579,driver,MATCH(P$7,Driver!$A$1:$E$1,0),0)</f>
        <v>67</v>
      </c>
      <c r="Q579" s="21" t="str">
        <f>VLOOKUP($C579,driver,MATCH(Q$7,Driver!$A$1:$E$1,0),0)</f>
        <v>Expired</v>
      </c>
      <c r="R579" s="21">
        <f>VLOOKUP($C579,driver,MATCH(R$7,Driver!$A$1:$E$1,0),0)</f>
        <v>5</v>
      </c>
      <c r="S579" s="21" t="str">
        <f>VLOOKUP($C579,driver,MATCH(S$7,Driver!$A$1:$E$1,0),0)</f>
        <v>Fatal</v>
      </c>
      <c r="T579" s="21">
        <f>VLOOKUP($C579,Effects,MATCH(T$7, Effects!$A$1:$E$1, 0),0)</f>
        <v>22</v>
      </c>
      <c r="U579" s="22" t="str">
        <f>VLOOKUP($C579,Effects,MATCH(U$7, Effects!$A$1:$E$1, 0),0)</f>
        <v>No</v>
      </c>
      <c r="V579" s="22" t="str">
        <f>VLOOKUP($C579,Effects,MATCH(V$7, Effects!$A$1:$E$1, 0),0)</f>
        <v>No</v>
      </c>
      <c r="W579" s="22" t="str">
        <f>VLOOKUP($C579,Effects,MATCH(W$7, Effects!$A$1:$E$1, 0),0)</f>
        <v>None</v>
      </c>
    </row>
    <row r="580" spans="2:23" s="7" customFormat="1" ht="21" x14ac:dyDescent="0.4">
      <c r="B580" s="19">
        <v>573</v>
      </c>
      <c r="C580" s="19" t="s">
        <v>618</v>
      </c>
      <c r="D580" s="20">
        <f>VLOOKUP($C580, Date, MATCH(Source!D$7, Date!$A$1:$F$1, 0), FALSE)</f>
        <v>44282</v>
      </c>
      <c r="E580" s="40">
        <v>44282</v>
      </c>
      <c r="F580" s="22">
        <f>VLOOKUP($C580, Date, MATCH(Source!F$7, Date!$A$1:$F$1, 0), FALSE)</f>
        <v>24.5902777777778</v>
      </c>
      <c r="G580" s="19">
        <f>VLOOKUP(Table3[[#This Row],[Accident ID]],Date!$A$2:$I$2001,MATCH(Table3[[#Headers],[Hour]],Date!$A$1:$I$1,0),0)</f>
        <v>14</v>
      </c>
      <c r="H580" s="44" t="str">
        <f>IF(AND(Table3[[#This Row],[Hour]]&gt;=7, Table3[[#This Row],[Hour]]&lt;=10), "Peak", IF(AND(Table3[[#This Row],[Hour]]&gt;=16, Table3[[#This Row],[Hour]]&lt;=19), "Peak", "Off-Peak"))</f>
        <v>Off-Peak</v>
      </c>
      <c r="I580" s="19" t="str">
        <f>VLOOKUP($C580,location,MATCH(Source!I$7,Location!$A$1:$D$1,0),0)</f>
        <v>Kolkata</v>
      </c>
      <c r="J580" s="19" t="str">
        <f>VLOOKUP($C580,location,MATCH(Source!J$7,Location!$A$1:$D$1,0),0)</f>
        <v>Rural Road</v>
      </c>
      <c r="K580" s="19" t="str">
        <f>VLOOKUP($C580,location,MATCH(Source!K$7,Location!$A$1:$D$1,0),0)</f>
        <v>Foggy</v>
      </c>
      <c r="L580" s="20" t="str">
        <f>VLOOKUP($C580,vehicle,MATCH(L579,Vehicle!A573:E573,0),0)</f>
        <v>Bike</v>
      </c>
      <c r="M580" s="20" t="str">
        <f>VLOOKUP($C580,vehicle,MATCH(M$7,Vehicle!$A$1:$E$1,0),0)</f>
        <v>Reckless Driving</v>
      </c>
      <c r="N580" s="20" t="str">
        <f>VLOOKUP($C580,vehicle,MATCH(N$7,Vehicle!$A$1:$E$1,0),0)</f>
        <v>Medium</v>
      </c>
      <c r="O580" s="21">
        <f>VLOOKUP($C580,vehicle,MATCH(O$7,Vehicle!$A$1:$E$1,0),0)</f>
        <v>1</v>
      </c>
      <c r="P580" s="21">
        <f>VLOOKUP($C580,driver,MATCH(P$7,Driver!$A$1:$E$1,0),0)</f>
        <v>25</v>
      </c>
      <c r="Q580" s="21" t="str">
        <f>VLOOKUP($C580,driver,MATCH(Q$7,Driver!$A$1:$E$1,0),0)</f>
        <v>Expired</v>
      </c>
      <c r="R580" s="21">
        <f>VLOOKUP($C580,driver,MATCH(R$7,Driver!$A$1:$E$1,0),0)</f>
        <v>8</v>
      </c>
      <c r="S580" s="21" t="str">
        <f>VLOOKUP($C580,driver,MATCH(S$7,Driver!$A$1:$E$1,0),0)</f>
        <v>Minor</v>
      </c>
      <c r="T580" s="21">
        <f>VLOOKUP($C580,Effects,MATCH(T$7, Effects!$A$1:$E$1, 0),0)</f>
        <v>12</v>
      </c>
      <c r="U580" s="22" t="str">
        <f>VLOOKUP($C580,Effects,MATCH(U$7, Effects!$A$1:$E$1, 0),0)</f>
        <v>No</v>
      </c>
      <c r="V580" s="22" t="str">
        <f>VLOOKUP($C580,Effects,MATCH(V$7, Effects!$A$1:$E$1, 0),0)</f>
        <v>No</v>
      </c>
      <c r="W580" s="22" t="str">
        <f>VLOOKUP($C580,Effects,MATCH(W$7, Effects!$A$1:$E$1, 0),0)</f>
        <v>None</v>
      </c>
    </row>
    <row r="581" spans="2:23" s="7" customFormat="1" ht="21" x14ac:dyDescent="0.4">
      <c r="B581" s="19">
        <v>574</v>
      </c>
      <c r="C581" s="19" t="s">
        <v>619</v>
      </c>
      <c r="D581" s="20">
        <f>VLOOKUP($C581, Date, MATCH(Source!D$7, Date!$A$1:$F$1, 0), FALSE)</f>
        <v>44830</v>
      </c>
      <c r="E581" s="40">
        <v>44830</v>
      </c>
      <c r="F581" s="22">
        <f>VLOOKUP($C581, Date, MATCH(Source!F$7, Date!$A$1:$F$1, 0), FALSE)</f>
        <v>24.6319444444444</v>
      </c>
      <c r="G581" s="19">
        <f>VLOOKUP(Table3[[#This Row],[Accident ID]],Date!$A$2:$I$2001,MATCH(Table3[[#Headers],[Hour]],Date!$A$1:$I$1,0),0)</f>
        <v>15</v>
      </c>
      <c r="H581" s="44" t="str">
        <f>IF(AND(Table3[[#This Row],[Hour]]&gt;=7, Table3[[#This Row],[Hour]]&lt;=10), "Peak", IF(AND(Table3[[#This Row],[Hour]]&gt;=16, Table3[[#This Row],[Hour]]&lt;=19), "Peak", "Off-Peak"))</f>
        <v>Off-Peak</v>
      </c>
      <c r="I581" s="19" t="str">
        <f>VLOOKUP($C581,location,MATCH(Source!I$7,Location!$A$1:$D$1,0),0)</f>
        <v>Mumbai</v>
      </c>
      <c r="J581" s="19" t="str">
        <f>VLOOKUP($C581,location,MATCH(Source!J$7,Location!$A$1:$D$1,0),0)</f>
        <v>Rural Road</v>
      </c>
      <c r="K581" s="19" t="str">
        <f>VLOOKUP($C581,location,MATCH(Source!K$7,Location!$A$1:$D$1,0),0)</f>
        <v>Snowy</v>
      </c>
      <c r="L581" s="20" t="str">
        <f>VLOOKUP($C581,vehicle,MATCH(L580,Vehicle!A574:E574,0),0)</f>
        <v>Pedestrian</v>
      </c>
      <c r="M581" s="20" t="str">
        <f>VLOOKUP($C581,vehicle,MATCH(M$7,Vehicle!$A$1:$E$1,0),0)</f>
        <v>Pedestrian Crossing</v>
      </c>
      <c r="N581" s="20" t="str">
        <f>VLOOKUP($C581,vehicle,MATCH(N$7,Vehicle!$A$1:$E$1,0),0)</f>
        <v>Severe</v>
      </c>
      <c r="O581" s="21">
        <f>VLOOKUP($C581,vehicle,MATCH(O$7,Vehicle!$A$1:$E$1,0),0)</f>
        <v>3</v>
      </c>
      <c r="P581" s="21">
        <f>VLOOKUP($C581,driver,MATCH(P$7,Driver!$A$1:$E$1,0),0)</f>
        <v>34</v>
      </c>
      <c r="Q581" s="21" t="str">
        <f>VLOOKUP($C581,driver,MATCH(Q$7,Driver!$A$1:$E$1,0),0)</f>
        <v>Suspended</v>
      </c>
      <c r="R581" s="21">
        <f>VLOOKUP($C581,driver,MATCH(R$7,Driver!$A$1:$E$1,0),0)</f>
        <v>5</v>
      </c>
      <c r="S581" s="21" t="str">
        <f>VLOOKUP($C581,driver,MATCH(S$7,Driver!$A$1:$E$1,0),0)</f>
        <v>Moderate</v>
      </c>
      <c r="T581" s="21">
        <f>VLOOKUP($C581,Effects,MATCH(T$7, Effects!$A$1:$E$1, 0),0)</f>
        <v>34</v>
      </c>
      <c r="U581" s="22" t="str">
        <f>VLOOKUP($C581,Effects,MATCH(U$7, Effects!$A$1:$E$1, 0),0)</f>
        <v>Yes</v>
      </c>
      <c r="V581" s="22" t="str">
        <f>VLOOKUP($C581,Effects,MATCH(V$7, Effects!$A$1:$E$1, 0),0)</f>
        <v>Yes</v>
      </c>
      <c r="W581" s="22" t="str">
        <f>VLOOKUP($C581,Effects,MATCH(W$7, Effects!$A$1:$E$1, 0),0)</f>
        <v>Fine Issued</v>
      </c>
    </row>
    <row r="582" spans="2:23" s="7" customFormat="1" ht="21" x14ac:dyDescent="0.4">
      <c r="B582" s="19">
        <v>575</v>
      </c>
      <c r="C582" s="19" t="s">
        <v>620</v>
      </c>
      <c r="D582" s="20">
        <f>VLOOKUP($C582, Date, MATCH(Source!D$7, Date!$A$1:$F$1, 0), FALSE)</f>
        <v>44888</v>
      </c>
      <c r="E582" s="40">
        <v>44888</v>
      </c>
      <c r="F582" s="22">
        <f>VLOOKUP($C582, Date, MATCH(Source!F$7, Date!$A$1:$F$1, 0), FALSE)</f>
        <v>24.6736111111111</v>
      </c>
      <c r="G582" s="19">
        <f>VLOOKUP(Table3[[#This Row],[Accident ID]],Date!$A$2:$I$2001,MATCH(Table3[[#Headers],[Hour]],Date!$A$1:$I$1,0),0)</f>
        <v>16</v>
      </c>
      <c r="H582" s="44" t="str">
        <f>IF(AND(Table3[[#This Row],[Hour]]&gt;=7, Table3[[#This Row],[Hour]]&lt;=10), "Peak", IF(AND(Table3[[#This Row],[Hour]]&gt;=16, Table3[[#This Row],[Hour]]&lt;=19), "Peak", "Off-Peak"))</f>
        <v>Peak</v>
      </c>
      <c r="I582" s="19" t="str">
        <f>VLOOKUP($C582,location,MATCH(Source!I$7,Location!$A$1:$D$1,0),0)</f>
        <v>Pune</v>
      </c>
      <c r="J582" s="19" t="str">
        <f>VLOOKUP($C582,location,MATCH(Source!J$7,Location!$A$1:$D$1,0),0)</f>
        <v>City Road</v>
      </c>
      <c r="K582" s="19" t="str">
        <f>VLOOKUP($C582,location,MATCH(Source!K$7,Location!$A$1:$D$1,0),0)</f>
        <v>Clear</v>
      </c>
      <c r="L582" s="20" t="str">
        <f>VLOOKUP($C582,vehicle,MATCH(L581,Vehicle!A575:E575,0),0)</f>
        <v>Car</v>
      </c>
      <c r="M582" s="20" t="str">
        <f>VLOOKUP($C582,vehicle,MATCH(M$7,Vehicle!$A$1:$E$1,0),0)</f>
        <v>Over Speeding</v>
      </c>
      <c r="N582" s="20" t="str">
        <f>VLOOKUP($C582,vehicle,MATCH(N$7,Vehicle!$A$1:$E$1,0),0)</f>
        <v>Severe</v>
      </c>
      <c r="O582" s="21">
        <f>VLOOKUP($C582,vehicle,MATCH(O$7,Vehicle!$A$1:$E$1,0),0)</f>
        <v>3</v>
      </c>
      <c r="P582" s="21">
        <f>VLOOKUP($C582,driver,MATCH(P$7,Driver!$A$1:$E$1,0),0)</f>
        <v>47</v>
      </c>
      <c r="Q582" s="21" t="str">
        <f>VLOOKUP($C582,driver,MATCH(Q$7,Driver!$A$1:$E$1,0),0)</f>
        <v>Valid</v>
      </c>
      <c r="R582" s="21">
        <f>VLOOKUP($C582,driver,MATCH(R$7,Driver!$A$1:$E$1,0),0)</f>
        <v>4</v>
      </c>
      <c r="S582" s="21" t="str">
        <f>VLOOKUP($C582,driver,MATCH(S$7,Driver!$A$1:$E$1,0),0)</f>
        <v>Moderate</v>
      </c>
      <c r="T582" s="21">
        <f>VLOOKUP($C582,Effects,MATCH(T$7, Effects!$A$1:$E$1, 0),0)</f>
        <v>28</v>
      </c>
      <c r="U582" s="22" t="str">
        <f>VLOOKUP($C582,Effects,MATCH(U$7, Effects!$A$1:$E$1, 0),0)</f>
        <v>Yes</v>
      </c>
      <c r="V582" s="22" t="str">
        <f>VLOOKUP($C582,Effects,MATCH(V$7, Effects!$A$1:$E$1, 0),0)</f>
        <v>Yes</v>
      </c>
      <c r="W582" s="22" t="str">
        <f>VLOOKUP($C582,Effects,MATCH(W$7, Effects!$A$1:$E$1, 0),0)</f>
        <v>Arrest Made</v>
      </c>
    </row>
    <row r="583" spans="2:23" s="7" customFormat="1" ht="21" x14ac:dyDescent="0.4">
      <c r="B583" s="19">
        <v>576</v>
      </c>
      <c r="C583" s="19" t="s">
        <v>621</v>
      </c>
      <c r="D583" s="20">
        <f>VLOOKUP($C583, Date, MATCH(Source!D$7, Date!$A$1:$F$1, 0), FALSE)</f>
        <v>44129</v>
      </c>
      <c r="E583" s="40">
        <v>44129</v>
      </c>
      <c r="F583" s="22">
        <f>VLOOKUP($C583, Date, MATCH(Source!F$7, Date!$A$1:$F$1, 0), FALSE)</f>
        <v>24.7152777777778</v>
      </c>
      <c r="G583" s="19">
        <f>VLOOKUP(Table3[[#This Row],[Accident ID]],Date!$A$2:$I$2001,MATCH(Table3[[#Headers],[Hour]],Date!$A$1:$I$1,0),0)</f>
        <v>17</v>
      </c>
      <c r="H583" s="44" t="str">
        <f>IF(AND(Table3[[#This Row],[Hour]]&gt;=7, Table3[[#This Row],[Hour]]&lt;=10), "Peak", IF(AND(Table3[[#This Row],[Hour]]&gt;=16, Table3[[#This Row],[Hour]]&lt;=19), "Peak", "Off-Peak"))</f>
        <v>Peak</v>
      </c>
      <c r="I583" s="19" t="str">
        <f>VLOOKUP($C583,location,MATCH(Source!I$7,Location!$A$1:$D$1,0),0)</f>
        <v>Kolkata</v>
      </c>
      <c r="J583" s="19" t="str">
        <f>VLOOKUP($C583,location,MATCH(Source!J$7,Location!$A$1:$D$1,0),0)</f>
        <v>City Road</v>
      </c>
      <c r="K583" s="19" t="str">
        <f>VLOOKUP($C583,location,MATCH(Source!K$7,Location!$A$1:$D$1,0),0)</f>
        <v>Rainy</v>
      </c>
      <c r="L583" s="20" t="str">
        <f>VLOOKUP($C583,vehicle,MATCH(L582,Vehicle!A576:E576,0),0)</f>
        <v>Bicycle</v>
      </c>
      <c r="M583" s="20" t="str">
        <f>VLOOKUP($C583,vehicle,MATCH(M$7,Vehicle!$A$1:$E$1,0),0)</f>
        <v>Brake Failure</v>
      </c>
      <c r="N583" s="20" t="str">
        <f>VLOOKUP($C583,vehicle,MATCH(N$7,Vehicle!$A$1:$E$1,0),0)</f>
        <v>High</v>
      </c>
      <c r="O583" s="21">
        <f>VLOOKUP($C583,vehicle,MATCH(O$7,Vehicle!$A$1:$E$1,0),0)</f>
        <v>2</v>
      </c>
      <c r="P583" s="21">
        <f>VLOOKUP($C583,driver,MATCH(P$7,Driver!$A$1:$E$1,0),0)</f>
        <v>33</v>
      </c>
      <c r="Q583" s="21" t="str">
        <f>VLOOKUP($C583,driver,MATCH(Q$7,Driver!$A$1:$E$1,0),0)</f>
        <v>Expired</v>
      </c>
      <c r="R583" s="21">
        <f>VLOOKUP($C583,driver,MATCH(R$7,Driver!$A$1:$E$1,0),0)</f>
        <v>5</v>
      </c>
      <c r="S583" s="21" t="str">
        <f>VLOOKUP($C583,driver,MATCH(S$7,Driver!$A$1:$E$1,0),0)</f>
        <v>Moderate</v>
      </c>
      <c r="T583" s="21">
        <f>VLOOKUP($C583,Effects,MATCH(T$7, Effects!$A$1:$E$1, 0),0)</f>
        <v>17</v>
      </c>
      <c r="U583" s="22" t="str">
        <f>VLOOKUP($C583,Effects,MATCH(U$7, Effects!$A$1:$E$1, 0),0)</f>
        <v>Yes</v>
      </c>
      <c r="V583" s="22" t="str">
        <f>VLOOKUP($C583,Effects,MATCH(V$7, Effects!$A$1:$E$1, 0),0)</f>
        <v>No</v>
      </c>
      <c r="W583" s="22" t="str">
        <f>VLOOKUP($C583,Effects,MATCH(W$7, Effects!$A$1:$E$1, 0),0)</f>
        <v>Arrest Made</v>
      </c>
    </row>
    <row r="584" spans="2:23" s="7" customFormat="1" ht="21" x14ac:dyDescent="0.4">
      <c r="B584" s="19">
        <v>577</v>
      </c>
      <c r="C584" s="19" t="s">
        <v>622</v>
      </c>
      <c r="D584" s="20">
        <f>VLOOKUP($C584, Date, MATCH(Source!D$7, Date!$A$1:$F$1, 0), FALSE)</f>
        <v>45284</v>
      </c>
      <c r="E584" s="40">
        <v>45284</v>
      </c>
      <c r="F584" s="22">
        <f>VLOOKUP($C584, Date, MATCH(Source!F$7, Date!$A$1:$F$1, 0), FALSE)</f>
        <v>24.7569444444444</v>
      </c>
      <c r="G584" s="19">
        <f>VLOOKUP(Table3[[#This Row],[Accident ID]],Date!$A$2:$I$2001,MATCH(Table3[[#Headers],[Hour]],Date!$A$1:$I$1,0),0)</f>
        <v>18</v>
      </c>
      <c r="H584" s="44" t="str">
        <f>IF(AND(Table3[[#This Row],[Hour]]&gt;=7, Table3[[#This Row],[Hour]]&lt;=10), "Peak", IF(AND(Table3[[#This Row],[Hour]]&gt;=16, Table3[[#This Row],[Hour]]&lt;=19), "Peak", "Off-Peak"))</f>
        <v>Peak</v>
      </c>
      <c r="I584" s="19" t="str">
        <f>VLOOKUP($C584,location,MATCH(Source!I$7,Location!$A$1:$D$1,0),0)</f>
        <v>Hyderabad</v>
      </c>
      <c r="J584" s="19" t="str">
        <f>VLOOKUP($C584,location,MATCH(Source!J$7,Location!$A$1:$D$1,0),0)</f>
        <v>Rural Road</v>
      </c>
      <c r="K584" s="19" t="str">
        <f>VLOOKUP($C584,location,MATCH(Source!K$7,Location!$A$1:$D$1,0),0)</f>
        <v>Windy</v>
      </c>
      <c r="L584" s="20" t="str">
        <f>VLOOKUP($C584,vehicle,MATCH(L583,Vehicle!A577:E577,0),0)</f>
        <v>Auto</v>
      </c>
      <c r="M584" s="20" t="str">
        <f>VLOOKUP($C584,vehicle,MATCH(M$7,Vehicle!$A$1:$E$1,0),0)</f>
        <v>Drunk Driving</v>
      </c>
      <c r="N584" s="20" t="str">
        <f>VLOOKUP($C584,vehicle,MATCH(N$7,Vehicle!$A$1:$E$1,0),0)</f>
        <v>High</v>
      </c>
      <c r="O584" s="21">
        <f>VLOOKUP($C584,vehicle,MATCH(O$7,Vehicle!$A$1:$E$1,0),0)</f>
        <v>1</v>
      </c>
      <c r="P584" s="21">
        <f>VLOOKUP($C584,driver,MATCH(P$7,Driver!$A$1:$E$1,0),0)</f>
        <v>23</v>
      </c>
      <c r="Q584" s="21" t="str">
        <f>VLOOKUP($C584,driver,MATCH(Q$7,Driver!$A$1:$E$1,0),0)</f>
        <v>Valid</v>
      </c>
      <c r="R584" s="21">
        <f>VLOOKUP($C584,driver,MATCH(R$7,Driver!$A$1:$E$1,0),0)</f>
        <v>7</v>
      </c>
      <c r="S584" s="21" t="str">
        <f>VLOOKUP($C584,driver,MATCH(S$7,Driver!$A$1:$E$1,0),0)</f>
        <v>Moderate</v>
      </c>
      <c r="T584" s="21">
        <f>VLOOKUP($C584,Effects,MATCH(T$7, Effects!$A$1:$E$1, 0),0)</f>
        <v>13</v>
      </c>
      <c r="U584" s="22" t="str">
        <f>VLOOKUP($C584,Effects,MATCH(U$7, Effects!$A$1:$E$1, 0),0)</f>
        <v>No</v>
      </c>
      <c r="V584" s="22" t="str">
        <f>VLOOKUP($C584,Effects,MATCH(V$7, Effects!$A$1:$E$1, 0),0)</f>
        <v>No</v>
      </c>
      <c r="W584" s="22" t="str">
        <f>VLOOKUP($C584,Effects,MATCH(W$7, Effects!$A$1:$E$1, 0),0)</f>
        <v>Arrest Made</v>
      </c>
    </row>
    <row r="585" spans="2:23" s="7" customFormat="1" ht="21" x14ac:dyDescent="0.4">
      <c r="B585" s="19">
        <v>578</v>
      </c>
      <c r="C585" s="19" t="s">
        <v>623</v>
      </c>
      <c r="D585" s="20">
        <f>VLOOKUP($C585, Date, MATCH(Source!D$7, Date!$A$1:$F$1, 0), FALSE)</f>
        <v>43956</v>
      </c>
      <c r="E585" s="40">
        <v>43956</v>
      </c>
      <c r="F585" s="22">
        <f>VLOOKUP($C585, Date, MATCH(Source!F$7, Date!$A$1:$F$1, 0), FALSE)</f>
        <v>24.7986111111111</v>
      </c>
      <c r="G585" s="19">
        <f>VLOOKUP(Table3[[#This Row],[Accident ID]],Date!$A$2:$I$2001,MATCH(Table3[[#Headers],[Hour]],Date!$A$1:$I$1,0),0)</f>
        <v>19</v>
      </c>
      <c r="H585" s="44" t="str">
        <f>IF(AND(Table3[[#This Row],[Hour]]&gt;=7, Table3[[#This Row],[Hour]]&lt;=10), "Peak", IF(AND(Table3[[#This Row],[Hour]]&gt;=16, Table3[[#This Row],[Hour]]&lt;=19), "Peak", "Off-Peak"))</f>
        <v>Peak</v>
      </c>
      <c r="I585" s="19" t="str">
        <f>VLOOKUP($C585,location,MATCH(Source!I$7,Location!$A$1:$D$1,0),0)</f>
        <v>Bangalore</v>
      </c>
      <c r="J585" s="19" t="str">
        <f>VLOOKUP($C585,location,MATCH(Source!J$7,Location!$A$1:$D$1,0),0)</f>
        <v>Rural Road</v>
      </c>
      <c r="K585" s="19" t="str">
        <f>VLOOKUP($C585,location,MATCH(Source!K$7,Location!$A$1:$D$1,0),0)</f>
        <v>Snowy</v>
      </c>
      <c r="L585" s="20" t="str">
        <f>VLOOKUP($C585,vehicle,MATCH(L584,Vehicle!A578:E578,0),0)</f>
        <v>Bus</v>
      </c>
      <c r="M585" s="20" t="str">
        <f>VLOOKUP($C585,vehicle,MATCH(M$7,Vehicle!$A$1:$E$1,0),0)</f>
        <v>Signal Violation</v>
      </c>
      <c r="N585" s="20" t="str">
        <f>VLOOKUP($C585,vehicle,MATCH(N$7,Vehicle!$A$1:$E$1,0),0)</f>
        <v>Medium</v>
      </c>
      <c r="O585" s="21">
        <f>VLOOKUP($C585,vehicle,MATCH(O$7,Vehicle!$A$1:$E$1,0),0)</f>
        <v>5</v>
      </c>
      <c r="P585" s="21">
        <f>VLOOKUP($C585,driver,MATCH(P$7,Driver!$A$1:$E$1,0),0)</f>
        <v>54</v>
      </c>
      <c r="Q585" s="21" t="str">
        <f>VLOOKUP($C585,driver,MATCH(Q$7,Driver!$A$1:$E$1,0),0)</f>
        <v>Expired</v>
      </c>
      <c r="R585" s="21">
        <f>VLOOKUP($C585,driver,MATCH(R$7,Driver!$A$1:$E$1,0),0)</f>
        <v>7</v>
      </c>
      <c r="S585" s="21" t="str">
        <f>VLOOKUP($C585,driver,MATCH(S$7,Driver!$A$1:$E$1,0),0)</f>
        <v>Severe</v>
      </c>
      <c r="T585" s="21">
        <f>VLOOKUP($C585,Effects,MATCH(T$7, Effects!$A$1:$E$1, 0),0)</f>
        <v>15</v>
      </c>
      <c r="U585" s="22" t="str">
        <f>VLOOKUP($C585,Effects,MATCH(U$7, Effects!$A$1:$E$1, 0),0)</f>
        <v>No</v>
      </c>
      <c r="V585" s="22" t="str">
        <f>VLOOKUP($C585,Effects,MATCH(V$7, Effects!$A$1:$E$1, 0),0)</f>
        <v>No</v>
      </c>
      <c r="W585" s="22" t="str">
        <f>VLOOKUP($C585,Effects,MATCH(W$7, Effects!$A$1:$E$1, 0),0)</f>
        <v>Fine Issued</v>
      </c>
    </row>
    <row r="586" spans="2:23" s="7" customFormat="1" ht="21" x14ac:dyDescent="0.4">
      <c r="B586" s="19">
        <v>579</v>
      </c>
      <c r="C586" s="19" t="s">
        <v>624</v>
      </c>
      <c r="D586" s="20">
        <f>VLOOKUP($C586, Date, MATCH(Source!D$7, Date!$A$1:$F$1, 0), FALSE)</f>
        <v>45383</v>
      </c>
      <c r="E586" s="40">
        <v>45383</v>
      </c>
      <c r="F586" s="22">
        <f>VLOOKUP($C586, Date, MATCH(Source!F$7, Date!$A$1:$F$1, 0), FALSE)</f>
        <v>24.8402777777778</v>
      </c>
      <c r="G586" s="19">
        <f>VLOOKUP(Table3[[#This Row],[Accident ID]],Date!$A$2:$I$2001,MATCH(Table3[[#Headers],[Hour]],Date!$A$1:$I$1,0),0)</f>
        <v>20</v>
      </c>
      <c r="H586" s="44" t="str">
        <f>IF(AND(Table3[[#This Row],[Hour]]&gt;=7, Table3[[#This Row],[Hour]]&lt;=10), "Peak", IF(AND(Table3[[#This Row],[Hour]]&gt;=16, Table3[[#This Row],[Hour]]&lt;=19), "Peak", "Off-Peak"))</f>
        <v>Off-Peak</v>
      </c>
      <c r="I586" s="19" t="str">
        <f>VLOOKUP($C586,location,MATCH(Source!I$7,Location!$A$1:$D$1,0),0)</f>
        <v>Pune</v>
      </c>
      <c r="J586" s="19" t="str">
        <f>VLOOKUP($C586,location,MATCH(Source!J$7,Location!$A$1:$D$1,0),0)</f>
        <v>Expressway</v>
      </c>
      <c r="K586" s="19" t="str">
        <f>VLOOKUP($C586,location,MATCH(Source!K$7,Location!$A$1:$D$1,0),0)</f>
        <v>Foggy</v>
      </c>
      <c r="L586" s="20" t="str">
        <f>VLOOKUP($C586,vehicle,MATCH(L585,Vehicle!A579:E579,0),0)</f>
        <v>Bicycle</v>
      </c>
      <c r="M586" s="20" t="str">
        <f>VLOOKUP($C586,vehicle,MATCH(M$7,Vehicle!$A$1:$E$1,0),0)</f>
        <v>Signal Violation</v>
      </c>
      <c r="N586" s="20" t="str">
        <f>VLOOKUP($C586,vehicle,MATCH(N$7,Vehicle!$A$1:$E$1,0),0)</f>
        <v>Low</v>
      </c>
      <c r="O586" s="21">
        <f>VLOOKUP($C586,vehicle,MATCH(O$7,Vehicle!$A$1:$E$1,0),0)</f>
        <v>2</v>
      </c>
      <c r="P586" s="21">
        <f>VLOOKUP($C586,driver,MATCH(P$7,Driver!$A$1:$E$1,0),0)</f>
        <v>50</v>
      </c>
      <c r="Q586" s="21" t="str">
        <f>VLOOKUP($C586,driver,MATCH(Q$7,Driver!$A$1:$E$1,0),0)</f>
        <v>Valid</v>
      </c>
      <c r="R586" s="21">
        <f>VLOOKUP($C586,driver,MATCH(R$7,Driver!$A$1:$E$1,0),0)</f>
        <v>6</v>
      </c>
      <c r="S586" s="21" t="str">
        <f>VLOOKUP($C586,driver,MATCH(S$7,Driver!$A$1:$E$1,0),0)</f>
        <v>Severe</v>
      </c>
      <c r="T586" s="21">
        <f>VLOOKUP($C586,Effects,MATCH(T$7, Effects!$A$1:$E$1, 0),0)</f>
        <v>28</v>
      </c>
      <c r="U586" s="22" t="str">
        <f>VLOOKUP($C586,Effects,MATCH(U$7, Effects!$A$1:$E$1, 0),0)</f>
        <v>No</v>
      </c>
      <c r="V586" s="22" t="str">
        <f>VLOOKUP($C586,Effects,MATCH(V$7, Effects!$A$1:$E$1, 0),0)</f>
        <v>No</v>
      </c>
      <c r="W586" s="22" t="str">
        <f>VLOOKUP($C586,Effects,MATCH(W$7, Effects!$A$1:$E$1, 0),0)</f>
        <v>Fine Issued</v>
      </c>
    </row>
    <row r="587" spans="2:23" s="7" customFormat="1" ht="21" x14ac:dyDescent="0.4">
      <c r="B587" s="19">
        <v>580</v>
      </c>
      <c r="C587" s="19" t="s">
        <v>625</v>
      </c>
      <c r="D587" s="20">
        <f>VLOOKUP($C587, Date, MATCH(Source!D$7, Date!$A$1:$F$1, 0), FALSE)</f>
        <v>45606</v>
      </c>
      <c r="E587" s="40">
        <v>45606</v>
      </c>
      <c r="F587" s="22">
        <f>VLOOKUP($C587, Date, MATCH(Source!F$7, Date!$A$1:$F$1, 0), FALSE)</f>
        <v>24.8819444444444</v>
      </c>
      <c r="G587" s="19">
        <f>VLOOKUP(Table3[[#This Row],[Accident ID]],Date!$A$2:$I$2001,MATCH(Table3[[#Headers],[Hour]],Date!$A$1:$I$1,0),0)</f>
        <v>21</v>
      </c>
      <c r="H587" s="44" t="str">
        <f>IF(AND(Table3[[#This Row],[Hour]]&gt;=7, Table3[[#This Row],[Hour]]&lt;=10), "Peak", IF(AND(Table3[[#This Row],[Hour]]&gt;=16, Table3[[#This Row],[Hour]]&lt;=19), "Peak", "Off-Peak"))</f>
        <v>Off-Peak</v>
      </c>
      <c r="I587" s="19" t="str">
        <f>VLOOKUP($C587,location,MATCH(Source!I$7,Location!$A$1:$D$1,0),0)</f>
        <v>Pune</v>
      </c>
      <c r="J587" s="19" t="str">
        <f>VLOOKUP($C587,location,MATCH(Source!J$7,Location!$A$1:$D$1,0),0)</f>
        <v>Highway</v>
      </c>
      <c r="K587" s="19" t="str">
        <f>VLOOKUP($C587,location,MATCH(Source!K$7,Location!$A$1:$D$1,0),0)</f>
        <v>Windy</v>
      </c>
      <c r="L587" s="20" t="str">
        <f>VLOOKUP($C587,vehicle,MATCH(L586,Vehicle!A580:E580,0),0)</f>
        <v>Pedestrian</v>
      </c>
      <c r="M587" s="20" t="str">
        <f>VLOOKUP($C587,vehicle,MATCH(M$7,Vehicle!$A$1:$E$1,0),0)</f>
        <v>Drunk Driving</v>
      </c>
      <c r="N587" s="20" t="str">
        <f>VLOOKUP($C587,vehicle,MATCH(N$7,Vehicle!$A$1:$E$1,0),0)</f>
        <v>Low</v>
      </c>
      <c r="O587" s="21">
        <f>VLOOKUP($C587,vehicle,MATCH(O$7,Vehicle!$A$1:$E$1,0),0)</f>
        <v>5</v>
      </c>
      <c r="P587" s="21">
        <f>VLOOKUP($C587,driver,MATCH(P$7,Driver!$A$1:$E$1,0),0)</f>
        <v>36</v>
      </c>
      <c r="Q587" s="21" t="str">
        <f>VLOOKUP($C587,driver,MATCH(Q$7,Driver!$A$1:$E$1,0),0)</f>
        <v>Suspended</v>
      </c>
      <c r="R587" s="21">
        <f>VLOOKUP($C587,driver,MATCH(R$7,Driver!$A$1:$E$1,0),0)</f>
        <v>4</v>
      </c>
      <c r="S587" s="21" t="str">
        <f>VLOOKUP($C587,driver,MATCH(S$7,Driver!$A$1:$E$1,0),0)</f>
        <v>Severe</v>
      </c>
      <c r="T587" s="21">
        <f>VLOOKUP($C587,Effects,MATCH(T$7, Effects!$A$1:$E$1, 0),0)</f>
        <v>28</v>
      </c>
      <c r="U587" s="22" t="str">
        <f>VLOOKUP($C587,Effects,MATCH(U$7, Effects!$A$1:$E$1, 0),0)</f>
        <v>No</v>
      </c>
      <c r="V587" s="22" t="str">
        <f>VLOOKUP($C587,Effects,MATCH(V$7, Effects!$A$1:$E$1, 0),0)</f>
        <v>No</v>
      </c>
      <c r="W587" s="22" t="str">
        <f>VLOOKUP($C587,Effects,MATCH(W$7, Effects!$A$1:$E$1, 0),0)</f>
        <v>License Suspended</v>
      </c>
    </row>
    <row r="588" spans="2:23" s="7" customFormat="1" ht="21" x14ac:dyDescent="0.4">
      <c r="B588" s="19">
        <v>581</v>
      </c>
      <c r="C588" s="19">
        <v>44740497</v>
      </c>
      <c r="D588" s="20">
        <f>VLOOKUP($C588, Date, MATCH(Source!D$7, Date!$A$1:$F$1, 0), FALSE)</f>
        <v>44932</v>
      </c>
      <c r="E588" s="40">
        <v>44932</v>
      </c>
      <c r="F588" s="22">
        <f>VLOOKUP($C588, Date, MATCH(Source!F$7, Date!$A$1:$F$1, 0), FALSE)</f>
        <v>24.9236111111111</v>
      </c>
      <c r="G588" s="19">
        <f>VLOOKUP(Table3[[#This Row],[Accident ID]],Date!$A$2:$I$2001,MATCH(Table3[[#Headers],[Hour]],Date!$A$1:$I$1,0),0)</f>
        <v>22</v>
      </c>
      <c r="H588" s="44" t="str">
        <f>IF(AND(Table3[[#This Row],[Hour]]&gt;=7, Table3[[#This Row],[Hour]]&lt;=10), "Peak", IF(AND(Table3[[#This Row],[Hour]]&gt;=16, Table3[[#This Row],[Hour]]&lt;=19), "Peak", "Off-Peak"))</f>
        <v>Off-Peak</v>
      </c>
      <c r="I588" s="19" t="str">
        <f>VLOOKUP($C588,location,MATCH(Source!I$7,Location!$A$1:$D$1,0),0)</f>
        <v>Hyderabad</v>
      </c>
      <c r="J588" s="19" t="str">
        <f>VLOOKUP($C588,location,MATCH(Source!J$7,Location!$A$1:$D$1,0),0)</f>
        <v>Highway</v>
      </c>
      <c r="K588" s="19" t="str">
        <f>VLOOKUP($C588,location,MATCH(Source!K$7,Location!$A$1:$D$1,0),0)</f>
        <v>Windy</v>
      </c>
      <c r="L588" s="20" t="str">
        <f>VLOOKUP($C588,vehicle,MATCH(L587,Vehicle!A581:E581,0),0)</f>
        <v>Pedestrian</v>
      </c>
      <c r="M588" s="20" t="str">
        <f>VLOOKUP($C588,vehicle,MATCH(M$7,Vehicle!$A$1:$E$1,0),0)</f>
        <v>Brake Failure</v>
      </c>
      <c r="N588" s="20" t="str">
        <f>VLOOKUP($C588,vehicle,MATCH(N$7,Vehicle!$A$1:$E$1,0),0)</f>
        <v>Severe</v>
      </c>
      <c r="O588" s="21">
        <f>VLOOKUP($C588,vehicle,MATCH(O$7,Vehicle!$A$1:$E$1,0),0)</f>
        <v>1</v>
      </c>
      <c r="P588" s="21">
        <f>VLOOKUP($C588,driver,MATCH(P$7,Driver!$A$1:$E$1,0),0)</f>
        <v>65</v>
      </c>
      <c r="Q588" s="21" t="str">
        <f>VLOOKUP($C588,driver,MATCH(Q$7,Driver!$A$1:$E$1,0),0)</f>
        <v>Expired</v>
      </c>
      <c r="R588" s="21">
        <f>VLOOKUP($C588,driver,MATCH(R$7,Driver!$A$1:$E$1,0),0)</f>
        <v>0</v>
      </c>
      <c r="S588" s="21" t="str">
        <f>VLOOKUP($C588,driver,MATCH(S$7,Driver!$A$1:$E$1,0),0)</f>
        <v>Severe</v>
      </c>
      <c r="T588" s="21">
        <f>VLOOKUP($C588,Effects,MATCH(T$7, Effects!$A$1:$E$1, 0),0)</f>
        <v>57</v>
      </c>
      <c r="U588" s="22" t="str">
        <f>VLOOKUP($C588,Effects,MATCH(U$7, Effects!$A$1:$E$1, 0),0)</f>
        <v>Yes</v>
      </c>
      <c r="V588" s="22" t="str">
        <f>VLOOKUP($C588,Effects,MATCH(V$7, Effects!$A$1:$E$1, 0),0)</f>
        <v>Yes</v>
      </c>
      <c r="W588" s="22" t="str">
        <f>VLOOKUP($C588,Effects,MATCH(W$7, Effects!$A$1:$E$1, 0),0)</f>
        <v>None</v>
      </c>
    </row>
    <row r="589" spans="2:23" s="7" customFormat="1" ht="21" x14ac:dyDescent="0.4">
      <c r="B589" s="19">
        <v>582</v>
      </c>
      <c r="C589" s="19" t="s">
        <v>626</v>
      </c>
      <c r="D589" s="20">
        <f>VLOOKUP($C589, Date, MATCH(Source!D$7, Date!$A$1:$F$1, 0), FALSE)</f>
        <v>45041</v>
      </c>
      <c r="E589" s="40">
        <v>45041</v>
      </c>
      <c r="F589" s="22">
        <f>VLOOKUP($C589, Date, MATCH(Source!F$7, Date!$A$1:$F$1, 0), FALSE)</f>
        <v>24.9652777777778</v>
      </c>
      <c r="G589" s="19">
        <f>VLOOKUP(Table3[[#This Row],[Accident ID]],Date!$A$2:$I$2001,MATCH(Table3[[#Headers],[Hour]],Date!$A$1:$I$1,0),0)</f>
        <v>23</v>
      </c>
      <c r="H589" s="44" t="str">
        <f>IF(AND(Table3[[#This Row],[Hour]]&gt;=7, Table3[[#This Row],[Hour]]&lt;=10), "Peak", IF(AND(Table3[[#This Row],[Hour]]&gt;=16, Table3[[#This Row],[Hour]]&lt;=19), "Peak", "Off-Peak"))</f>
        <v>Off-Peak</v>
      </c>
      <c r="I589" s="19" t="str">
        <f>VLOOKUP($C589,location,MATCH(Source!I$7,Location!$A$1:$D$1,0),0)</f>
        <v>Pune</v>
      </c>
      <c r="J589" s="19" t="str">
        <f>VLOOKUP($C589,location,MATCH(Source!J$7,Location!$A$1:$D$1,0),0)</f>
        <v>Residential Area</v>
      </c>
      <c r="K589" s="19" t="str">
        <f>VLOOKUP($C589,location,MATCH(Source!K$7,Location!$A$1:$D$1,0),0)</f>
        <v>Foggy</v>
      </c>
      <c r="L589" s="20" t="str">
        <f>VLOOKUP($C589,vehicle,MATCH(L588,Vehicle!A582:E582,0),0)</f>
        <v>Car</v>
      </c>
      <c r="M589" s="20" t="str">
        <f>VLOOKUP($C589,vehicle,MATCH(M$7,Vehicle!$A$1:$E$1,0),0)</f>
        <v>Over Speeding</v>
      </c>
      <c r="N589" s="20" t="str">
        <f>VLOOKUP($C589,vehicle,MATCH(N$7,Vehicle!$A$1:$E$1,0),0)</f>
        <v>Medium</v>
      </c>
      <c r="O589" s="21">
        <f>VLOOKUP($C589,vehicle,MATCH(O$7,Vehicle!$A$1:$E$1,0),0)</f>
        <v>4</v>
      </c>
      <c r="P589" s="21">
        <f>VLOOKUP($C589,driver,MATCH(P$7,Driver!$A$1:$E$1,0),0)</f>
        <v>29</v>
      </c>
      <c r="Q589" s="21" t="str">
        <f>VLOOKUP($C589,driver,MATCH(Q$7,Driver!$A$1:$E$1,0),0)</f>
        <v>Suspended</v>
      </c>
      <c r="R589" s="21">
        <f>VLOOKUP($C589,driver,MATCH(R$7,Driver!$A$1:$E$1,0),0)</f>
        <v>0</v>
      </c>
      <c r="S589" s="21" t="str">
        <f>VLOOKUP($C589,driver,MATCH(S$7,Driver!$A$1:$E$1,0),0)</f>
        <v>Fatal</v>
      </c>
      <c r="T589" s="21">
        <f>VLOOKUP($C589,Effects,MATCH(T$7, Effects!$A$1:$E$1, 0),0)</f>
        <v>18</v>
      </c>
      <c r="U589" s="22" t="str">
        <f>VLOOKUP($C589,Effects,MATCH(U$7, Effects!$A$1:$E$1, 0),0)</f>
        <v>Yes</v>
      </c>
      <c r="V589" s="22" t="str">
        <f>VLOOKUP($C589,Effects,MATCH(V$7, Effects!$A$1:$E$1, 0),0)</f>
        <v>Yes</v>
      </c>
      <c r="W589" s="22" t="str">
        <f>VLOOKUP($C589,Effects,MATCH(W$7, Effects!$A$1:$E$1, 0),0)</f>
        <v>Arrest Made</v>
      </c>
    </row>
    <row r="590" spans="2:23" s="7" customFormat="1" ht="21" x14ac:dyDescent="0.4">
      <c r="B590" s="19">
        <v>583</v>
      </c>
      <c r="C590" s="19" t="s">
        <v>627</v>
      </c>
      <c r="D590" s="20">
        <f>VLOOKUP($C590, Date, MATCH(Source!D$7, Date!$A$1:$F$1, 0), FALSE)</f>
        <v>44196</v>
      </c>
      <c r="E590" s="40">
        <v>44196</v>
      </c>
      <c r="F590" s="22">
        <f>VLOOKUP($C590, Date, MATCH(Source!F$7, Date!$A$1:$F$1, 0), FALSE)</f>
        <v>25.0069444444444</v>
      </c>
      <c r="G590" s="19">
        <f>VLOOKUP(Table3[[#This Row],[Accident ID]],Date!$A$2:$I$2001,MATCH(Table3[[#Headers],[Hour]],Date!$A$1:$I$1,0),0)</f>
        <v>0</v>
      </c>
      <c r="H590" s="44" t="str">
        <f>IF(AND(Table3[[#This Row],[Hour]]&gt;=7, Table3[[#This Row],[Hour]]&lt;=10), "Peak", IF(AND(Table3[[#This Row],[Hour]]&gt;=16, Table3[[#This Row],[Hour]]&lt;=19), "Peak", "Off-Peak"))</f>
        <v>Off-Peak</v>
      </c>
      <c r="I590" s="19" t="str">
        <f>VLOOKUP($C590,location,MATCH(Source!I$7,Location!$A$1:$D$1,0),0)</f>
        <v>Mumbai</v>
      </c>
      <c r="J590" s="19" t="str">
        <f>VLOOKUP($C590,location,MATCH(Source!J$7,Location!$A$1:$D$1,0),0)</f>
        <v>Rural Road</v>
      </c>
      <c r="K590" s="19" t="str">
        <f>VLOOKUP($C590,location,MATCH(Source!K$7,Location!$A$1:$D$1,0),0)</f>
        <v>Snowy</v>
      </c>
      <c r="L590" s="20" t="str">
        <f>VLOOKUP($C590,vehicle,MATCH(L589,Vehicle!A583:E583,0),0)</f>
        <v>Bicycle</v>
      </c>
      <c r="M590" s="20" t="str">
        <f>VLOOKUP($C590,vehicle,MATCH(M$7,Vehicle!$A$1:$E$1,0),0)</f>
        <v>Pedestrian Crossing</v>
      </c>
      <c r="N590" s="20" t="str">
        <f>VLOOKUP($C590,vehicle,MATCH(N$7,Vehicle!$A$1:$E$1,0),0)</f>
        <v>Medium</v>
      </c>
      <c r="O590" s="21">
        <f>VLOOKUP($C590,vehicle,MATCH(O$7,Vehicle!$A$1:$E$1,0),0)</f>
        <v>1</v>
      </c>
      <c r="P590" s="21">
        <f>VLOOKUP($C590,driver,MATCH(P$7,Driver!$A$1:$E$1,0),0)</f>
        <v>47</v>
      </c>
      <c r="Q590" s="21" t="str">
        <f>VLOOKUP($C590,driver,MATCH(Q$7,Driver!$A$1:$E$1,0),0)</f>
        <v>Suspended</v>
      </c>
      <c r="R590" s="21">
        <f>VLOOKUP($C590,driver,MATCH(R$7,Driver!$A$1:$E$1,0),0)</f>
        <v>1</v>
      </c>
      <c r="S590" s="21" t="str">
        <f>VLOOKUP($C590,driver,MATCH(S$7,Driver!$A$1:$E$1,0),0)</f>
        <v>Minor</v>
      </c>
      <c r="T590" s="21">
        <f>VLOOKUP($C590,Effects,MATCH(T$7, Effects!$A$1:$E$1, 0),0)</f>
        <v>20</v>
      </c>
      <c r="U590" s="22" t="str">
        <f>VLOOKUP($C590,Effects,MATCH(U$7, Effects!$A$1:$E$1, 0),0)</f>
        <v>Yes</v>
      </c>
      <c r="V590" s="22" t="str">
        <f>VLOOKUP($C590,Effects,MATCH(V$7, Effects!$A$1:$E$1, 0),0)</f>
        <v>Yes</v>
      </c>
      <c r="W590" s="22" t="str">
        <f>VLOOKUP($C590,Effects,MATCH(W$7, Effects!$A$1:$E$1, 0),0)</f>
        <v>Fine Issued</v>
      </c>
    </row>
    <row r="591" spans="2:23" s="7" customFormat="1" ht="21" x14ac:dyDescent="0.4">
      <c r="B591" s="19">
        <v>584</v>
      </c>
      <c r="C591" s="19" t="s">
        <v>628</v>
      </c>
      <c r="D591" s="20">
        <f>VLOOKUP($C591, Date, MATCH(Source!D$7, Date!$A$1:$F$1, 0), FALSE)</f>
        <v>44792</v>
      </c>
      <c r="E591" s="40">
        <v>44792</v>
      </c>
      <c r="F591" s="22">
        <f>VLOOKUP($C591, Date, MATCH(Source!F$7, Date!$A$1:$F$1, 0), FALSE)</f>
        <v>25.0486111111111</v>
      </c>
      <c r="G591" s="19">
        <f>VLOOKUP(Table3[[#This Row],[Accident ID]],Date!$A$2:$I$2001,MATCH(Table3[[#Headers],[Hour]],Date!$A$1:$I$1,0),0)</f>
        <v>1</v>
      </c>
      <c r="H591" s="44" t="str">
        <f>IF(AND(Table3[[#This Row],[Hour]]&gt;=7, Table3[[#This Row],[Hour]]&lt;=10), "Peak", IF(AND(Table3[[#This Row],[Hour]]&gt;=16, Table3[[#This Row],[Hour]]&lt;=19), "Peak", "Off-Peak"))</f>
        <v>Off-Peak</v>
      </c>
      <c r="I591" s="19" t="str">
        <f>VLOOKUP($C591,location,MATCH(Source!I$7,Location!$A$1:$D$1,0),0)</f>
        <v>Hyderabad</v>
      </c>
      <c r="J591" s="19" t="str">
        <f>VLOOKUP($C591,location,MATCH(Source!J$7,Location!$A$1:$D$1,0),0)</f>
        <v>Expressway</v>
      </c>
      <c r="K591" s="19" t="str">
        <f>VLOOKUP($C591,location,MATCH(Source!K$7,Location!$A$1:$D$1,0),0)</f>
        <v>Rainy</v>
      </c>
      <c r="L591" s="20" t="str">
        <f>VLOOKUP($C591,vehicle,MATCH(L590,Vehicle!A584:E584,0),0)</f>
        <v>Car</v>
      </c>
      <c r="M591" s="20" t="str">
        <f>VLOOKUP($C591,vehicle,MATCH(M$7,Vehicle!$A$1:$E$1,0),0)</f>
        <v>Over Speeding</v>
      </c>
      <c r="N591" s="20" t="str">
        <f>VLOOKUP($C591,vehicle,MATCH(N$7,Vehicle!$A$1:$E$1,0),0)</f>
        <v>Severe</v>
      </c>
      <c r="O591" s="21">
        <f>VLOOKUP($C591,vehicle,MATCH(O$7,Vehicle!$A$1:$E$1,0),0)</f>
        <v>3</v>
      </c>
      <c r="P591" s="21">
        <f>VLOOKUP($C591,driver,MATCH(P$7,Driver!$A$1:$E$1,0),0)</f>
        <v>52</v>
      </c>
      <c r="Q591" s="21" t="str">
        <f>VLOOKUP($C591,driver,MATCH(Q$7,Driver!$A$1:$E$1,0),0)</f>
        <v>Valid</v>
      </c>
      <c r="R591" s="21">
        <f>VLOOKUP($C591,driver,MATCH(R$7,Driver!$A$1:$E$1,0),0)</f>
        <v>1</v>
      </c>
      <c r="S591" s="21" t="str">
        <f>VLOOKUP($C591,driver,MATCH(S$7,Driver!$A$1:$E$1,0),0)</f>
        <v>Fatal</v>
      </c>
      <c r="T591" s="21">
        <f>VLOOKUP($C591,Effects,MATCH(T$7, Effects!$A$1:$E$1, 0),0)</f>
        <v>21</v>
      </c>
      <c r="U591" s="22" t="str">
        <f>VLOOKUP($C591,Effects,MATCH(U$7, Effects!$A$1:$E$1, 0),0)</f>
        <v>Yes</v>
      </c>
      <c r="V591" s="22" t="str">
        <f>VLOOKUP($C591,Effects,MATCH(V$7, Effects!$A$1:$E$1, 0),0)</f>
        <v>Yes</v>
      </c>
      <c r="W591" s="22" t="str">
        <f>VLOOKUP($C591,Effects,MATCH(W$7, Effects!$A$1:$E$1, 0),0)</f>
        <v>License Suspended</v>
      </c>
    </row>
    <row r="592" spans="2:23" s="7" customFormat="1" ht="21" x14ac:dyDescent="0.4">
      <c r="B592" s="19">
        <v>585</v>
      </c>
      <c r="C592" s="19" t="s">
        <v>629</v>
      </c>
      <c r="D592" s="20">
        <f>VLOOKUP($C592, Date, MATCH(Source!D$7, Date!$A$1:$F$1, 0), FALSE)</f>
        <v>45071</v>
      </c>
      <c r="E592" s="40">
        <v>45071</v>
      </c>
      <c r="F592" s="22">
        <f>VLOOKUP($C592, Date, MATCH(Source!F$7, Date!$A$1:$F$1, 0), FALSE)</f>
        <v>25.0902777777778</v>
      </c>
      <c r="G592" s="19">
        <f>VLOOKUP(Table3[[#This Row],[Accident ID]],Date!$A$2:$I$2001,MATCH(Table3[[#Headers],[Hour]],Date!$A$1:$I$1,0),0)</f>
        <v>2</v>
      </c>
      <c r="H592" s="44" t="str">
        <f>IF(AND(Table3[[#This Row],[Hour]]&gt;=7, Table3[[#This Row],[Hour]]&lt;=10), "Peak", IF(AND(Table3[[#This Row],[Hour]]&gt;=16, Table3[[#This Row],[Hour]]&lt;=19), "Peak", "Off-Peak"))</f>
        <v>Off-Peak</v>
      </c>
      <c r="I592" s="19" t="str">
        <f>VLOOKUP($C592,location,MATCH(Source!I$7,Location!$A$1:$D$1,0),0)</f>
        <v>Hyderabad</v>
      </c>
      <c r="J592" s="19" t="str">
        <f>VLOOKUP($C592,location,MATCH(Source!J$7,Location!$A$1:$D$1,0),0)</f>
        <v>Rural Road</v>
      </c>
      <c r="K592" s="19" t="str">
        <f>VLOOKUP($C592,location,MATCH(Source!K$7,Location!$A$1:$D$1,0),0)</f>
        <v>Snowy</v>
      </c>
      <c r="L592" s="20" t="str">
        <f>VLOOKUP($C592,vehicle,MATCH(L591,Vehicle!A585:E585,0),0)</f>
        <v>Bus</v>
      </c>
      <c r="M592" s="20" t="str">
        <f>VLOOKUP($C592,vehicle,MATCH(M$7,Vehicle!$A$1:$E$1,0),0)</f>
        <v>Drunk Driving</v>
      </c>
      <c r="N592" s="20" t="str">
        <f>VLOOKUP($C592,vehicle,MATCH(N$7,Vehicle!$A$1:$E$1,0),0)</f>
        <v>Medium</v>
      </c>
      <c r="O592" s="21">
        <f>VLOOKUP($C592,vehicle,MATCH(O$7,Vehicle!$A$1:$E$1,0),0)</f>
        <v>5</v>
      </c>
      <c r="P592" s="21">
        <f>VLOOKUP($C592,driver,MATCH(P$7,Driver!$A$1:$E$1,0),0)</f>
        <v>65</v>
      </c>
      <c r="Q592" s="21" t="str">
        <f>VLOOKUP($C592,driver,MATCH(Q$7,Driver!$A$1:$E$1,0),0)</f>
        <v>Valid</v>
      </c>
      <c r="R592" s="21">
        <f>VLOOKUP($C592,driver,MATCH(R$7,Driver!$A$1:$E$1,0),0)</f>
        <v>3</v>
      </c>
      <c r="S592" s="21" t="str">
        <f>VLOOKUP($C592,driver,MATCH(S$7,Driver!$A$1:$E$1,0),0)</f>
        <v>Moderate</v>
      </c>
      <c r="T592" s="21">
        <f>VLOOKUP($C592,Effects,MATCH(T$7, Effects!$A$1:$E$1, 0),0)</f>
        <v>41</v>
      </c>
      <c r="U592" s="22" t="str">
        <f>VLOOKUP($C592,Effects,MATCH(U$7, Effects!$A$1:$E$1, 0),0)</f>
        <v>No</v>
      </c>
      <c r="V592" s="22" t="str">
        <f>VLOOKUP($C592,Effects,MATCH(V$7, Effects!$A$1:$E$1, 0),0)</f>
        <v>Yes</v>
      </c>
      <c r="W592" s="22" t="str">
        <f>VLOOKUP($C592,Effects,MATCH(W$7, Effects!$A$1:$E$1, 0),0)</f>
        <v>Fine Issued</v>
      </c>
    </row>
    <row r="593" spans="2:23" s="7" customFormat="1" ht="21" x14ac:dyDescent="0.4">
      <c r="B593" s="19">
        <v>586</v>
      </c>
      <c r="C593" s="19" t="s">
        <v>630</v>
      </c>
      <c r="D593" s="20">
        <f>VLOOKUP($C593, Date, MATCH(Source!D$7, Date!$A$1:$F$1, 0), FALSE)</f>
        <v>45497</v>
      </c>
      <c r="E593" s="40">
        <v>45497</v>
      </c>
      <c r="F593" s="22">
        <f>VLOOKUP($C593, Date, MATCH(Source!F$7, Date!$A$1:$F$1, 0), FALSE)</f>
        <v>25.1319444444444</v>
      </c>
      <c r="G593" s="19">
        <f>VLOOKUP(Table3[[#This Row],[Accident ID]],Date!$A$2:$I$2001,MATCH(Table3[[#Headers],[Hour]],Date!$A$1:$I$1,0),0)</f>
        <v>3</v>
      </c>
      <c r="H593" s="44" t="str">
        <f>IF(AND(Table3[[#This Row],[Hour]]&gt;=7, Table3[[#This Row],[Hour]]&lt;=10), "Peak", IF(AND(Table3[[#This Row],[Hour]]&gt;=16, Table3[[#This Row],[Hour]]&lt;=19), "Peak", "Off-Peak"))</f>
        <v>Off-Peak</v>
      </c>
      <c r="I593" s="19" t="str">
        <f>VLOOKUP($C593,location,MATCH(Source!I$7,Location!$A$1:$D$1,0),0)</f>
        <v>Ahmedabad</v>
      </c>
      <c r="J593" s="19" t="str">
        <f>VLOOKUP($C593,location,MATCH(Source!J$7,Location!$A$1:$D$1,0),0)</f>
        <v>Expressway</v>
      </c>
      <c r="K593" s="19" t="str">
        <f>VLOOKUP($C593,location,MATCH(Source!K$7,Location!$A$1:$D$1,0),0)</f>
        <v>Windy</v>
      </c>
      <c r="L593" s="20" t="str">
        <f>VLOOKUP($C593,vehicle,MATCH(L592,Vehicle!A586:E586,0),0)</f>
        <v>Bus</v>
      </c>
      <c r="M593" s="20" t="str">
        <f>VLOOKUP($C593,vehicle,MATCH(M$7,Vehicle!$A$1:$E$1,0),0)</f>
        <v>Pedestrian Crossing</v>
      </c>
      <c r="N593" s="20" t="str">
        <f>VLOOKUP($C593,vehicle,MATCH(N$7,Vehicle!$A$1:$E$1,0),0)</f>
        <v>Severe</v>
      </c>
      <c r="O593" s="21">
        <f>VLOOKUP($C593,vehicle,MATCH(O$7,Vehicle!$A$1:$E$1,0),0)</f>
        <v>2</v>
      </c>
      <c r="P593" s="21">
        <f>VLOOKUP($C593,driver,MATCH(P$7,Driver!$A$1:$E$1,0),0)</f>
        <v>74</v>
      </c>
      <c r="Q593" s="21" t="str">
        <f>VLOOKUP($C593,driver,MATCH(Q$7,Driver!$A$1:$E$1,0),0)</f>
        <v>Valid</v>
      </c>
      <c r="R593" s="21">
        <f>VLOOKUP($C593,driver,MATCH(R$7,Driver!$A$1:$E$1,0),0)</f>
        <v>7</v>
      </c>
      <c r="S593" s="21" t="str">
        <f>VLOOKUP($C593,driver,MATCH(S$7,Driver!$A$1:$E$1,0),0)</f>
        <v>Minor</v>
      </c>
      <c r="T593" s="21">
        <f>VLOOKUP($C593,Effects,MATCH(T$7, Effects!$A$1:$E$1, 0),0)</f>
        <v>27</v>
      </c>
      <c r="U593" s="22" t="str">
        <f>VLOOKUP($C593,Effects,MATCH(U$7, Effects!$A$1:$E$1, 0),0)</f>
        <v>No</v>
      </c>
      <c r="V593" s="22" t="str">
        <f>VLOOKUP($C593,Effects,MATCH(V$7, Effects!$A$1:$E$1, 0),0)</f>
        <v>Yes</v>
      </c>
      <c r="W593" s="22" t="str">
        <f>VLOOKUP($C593,Effects,MATCH(W$7, Effects!$A$1:$E$1, 0),0)</f>
        <v>None</v>
      </c>
    </row>
    <row r="594" spans="2:23" s="7" customFormat="1" ht="21" x14ac:dyDescent="0.4">
      <c r="B594" s="19">
        <v>587</v>
      </c>
      <c r="C594" s="19" t="s">
        <v>631</v>
      </c>
      <c r="D594" s="20">
        <f>VLOOKUP($C594, Date, MATCH(Source!D$7, Date!$A$1:$F$1, 0), FALSE)</f>
        <v>44275</v>
      </c>
      <c r="E594" s="40">
        <v>44275</v>
      </c>
      <c r="F594" s="22">
        <f>VLOOKUP($C594, Date, MATCH(Source!F$7, Date!$A$1:$F$1, 0), FALSE)</f>
        <v>25.1736111111111</v>
      </c>
      <c r="G594" s="19">
        <f>VLOOKUP(Table3[[#This Row],[Accident ID]],Date!$A$2:$I$2001,MATCH(Table3[[#Headers],[Hour]],Date!$A$1:$I$1,0),0)</f>
        <v>4</v>
      </c>
      <c r="H594" s="44" t="str">
        <f>IF(AND(Table3[[#This Row],[Hour]]&gt;=7, Table3[[#This Row],[Hour]]&lt;=10), "Peak", IF(AND(Table3[[#This Row],[Hour]]&gt;=16, Table3[[#This Row],[Hour]]&lt;=19), "Peak", "Off-Peak"))</f>
        <v>Off-Peak</v>
      </c>
      <c r="I594" s="19" t="str">
        <f>VLOOKUP($C594,location,MATCH(Source!I$7,Location!$A$1:$D$1,0),0)</f>
        <v>Pune</v>
      </c>
      <c r="J594" s="19" t="str">
        <f>VLOOKUP($C594,location,MATCH(Source!J$7,Location!$A$1:$D$1,0),0)</f>
        <v>Rural Road</v>
      </c>
      <c r="K594" s="19" t="str">
        <f>VLOOKUP($C594,location,MATCH(Source!K$7,Location!$A$1:$D$1,0),0)</f>
        <v>Windy</v>
      </c>
      <c r="L594" s="20" t="str">
        <f>VLOOKUP($C594,vehicle,MATCH(L593,Vehicle!A587:E587,0),0)</f>
        <v>Bus</v>
      </c>
      <c r="M594" s="20" t="str">
        <f>VLOOKUP($C594,vehicle,MATCH(M$7,Vehicle!$A$1:$E$1,0),0)</f>
        <v>Reckless Driving</v>
      </c>
      <c r="N594" s="20" t="str">
        <f>VLOOKUP($C594,vehicle,MATCH(N$7,Vehicle!$A$1:$E$1,0),0)</f>
        <v>Low</v>
      </c>
      <c r="O594" s="21">
        <f>VLOOKUP($C594,vehicle,MATCH(O$7,Vehicle!$A$1:$E$1,0),0)</f>
        <v>2</v>
      </c>
      <c r="P594" s="21">
        <f>VLOOKUP($C594,driver,MATCH(P$7,Driver!$A$1:$E$1,0),0)</f>
        <v>21</v>
      </c>
      <c r="Q594" s="21" t="str">
        <f>VLOOKUP($C594,driver,MATCH(Q$7,Driver!$A$1:$E$1,0),0)</f>
        <v>Suspended</v>
      </c>
      <c r="R594" s="21">
        <f>VLOOKUP($C594,driver,MATCH(R$7,Driver!$A$1:$E$1,0),0)</f>
        <v>6</v>
      </c>
      <c r="S594" s="21" t="str">
        <f>VLOOKUP($C594,driver,MATCH(S$7,Driver!$A$1:$E$1,0),0)</f>
        <v>Fatal</v>
      </c>
      <c r="T594" s="21">
        <f>VLOOKUP($C594,Effects,MATCH(T$7, Effects!$A$1:$E$1, 0),0)</f>
        <v>34</v>
      </c>
      <c r="U594" s="22" t="str">
        <f>VLOOKUP($C594,Effects,MATCH(U$7, Effects!$A$1:$E$1, 0),0)</f>
        <v>No</v>
      </c>
      <c r="V594" s="22" t="str">
        <f>VLOOKUP($C594,Effects,MATCH(V$7, Effects!$A$1:$E$1, 0),0)</f>
        <v>Yes</v>
      </c>
      <c r="W594" s="22" t="str">
        <f>VLOOKUP($C594,Effects,MATCH(W$7, Effects!$A$1:$E$1, 0),0)</f>
        <v>None</v>
      </c>
    </row>
    <row r="595" spans="2:23" s="7" customFormat="1" ht="21" x14ac:dyDescent="0.4">
      <c r="B595" s="19">
        <v>588</v>
      </c>
      <c r="C595" s="19" t="s">
        <v>632</v>
      </c>
      <c r="D595" s="20">
        <f>VLOOKUP($C595, Date, MATCH(Source!D$7, Date!$A$1:$F$1, 0), FALSE)</f>
        <v>43992</v>
      </c>
      <c r="E595" s="40">
        <v>43992</v>
      </c>
      <c r="F595" s="22">
        <f>VLOOKUP($C595, Date, MATCH(Source!F$7, Date!$A$1:$F$1, 0), FALSE)</f>
        <v>25.2152777777778</v>
      </c>
      <c r="G595" s="19">
        <f>VLOOKUP(Table3[[#This Row],[Accident ID]],Date!$A$2:$I$2001,MATCH(Table3[[#Headers],[Hour]],Date!$A$1:$I$1,0),0)</f>
        <v>5</v>
      </c>
      <c r="H595" s="44" t="str">
        <f>IF(AND(Table3[[#This Row],[Hour]]&gt;=7, Table3[[#This Row],[Hour]]&lt;=10), "Peak", IF(AND(Table3[[#This Row],[Hour]]&gt;=16, Table3[[#This Row],[Hour]]&lt;=19), "Peak", "Off-Peak"))</f>
        <v>Off-Peak</v>
      </c>
      <c r="I595" s="19" t="str">
        <f>VLOOKUP($C595,location,MATCH(Source!I$7,Location!$A$1:$D$1,0),0)</f>
        <v>Pune</v>
      </c>
      <c r="J595" s="19" t="str">
        <f>VLOOKUP($C595,location,MATCH(Source!J$7,Location!$A$1:$D$1,0),0)</f>
        <v>Highway</v>
      </c>
      <c r="K595" s="19" t="str">
        <f>VLOOKUP($C595,location,MATCH(Source!K$7,Location!$A$1:$D$1,0),0)</f>
        <v>Clear</v>
      </c>
      <c r="L595" s="20" t="str">
        <f>VLOOKUP($C595,vehicle,MATCH(L594,Vehicle!A588:E588,0),0)</f>
        <v>Bicycle</v>
      </c>
      <c r="M595" s="20" t="str">
        <f>VLOOKUP($C595,vehicle,MATCH(M$7,Vehicle!$A$1:$E$1,0),0)</f>
        <v>Signal Violation</v>
      </c>
      <c r="N595" s="20" t="str">
        <f>VLOOKUP($C595,vehicle,MATCH(N$7,Vehicle!$A$1:$E$1,0),0)</f>
        <v>High</v>
      </c>
      <c r="O595" s="21">
        <f>VLOOKUP($C595,vehicle,MATCH(O$7,Vehicle!$A$1:$E$1,0),0)</f>
        <v>1</v>
      </c>
      <c r="P595" s="21">
        <f>VLOOKUP($C595,driver,MATCH(P$7,Driver!$A$1:$E$1,0),0)</f>
        <v>51</v>
      </c>
      <c r="Q595" s="21" t="str">
        <f>VLOOKUP($C595,driver,MATCH(Q$7,Driver!$A$1:$E$1,0),0)</f>
        <v>Valid</v>
      </c>
      <c r="R595" s="21">
        <f>VLOOKUP($C595,driver,MATCH(R$7,Driver!$A$1:$E$1,0),0)</f>
        <v>8</v>
      </c>
      <c r="S595" s="21" t="str">
        <f>VLOOKUP($C595,driver,MATCH(S$7,Driver!$A$1:$E$1,0),0)</f>
        <v>Fatal</v>
      </c>
      <c r="T595" s="21">
        <f>VLOOKUP($C595,Effects,MATCH(T$7, Effects!$A$1:$E$1, 0),0)</f>
        <v>54</v>
      </c>
      <c r="U595" s="22" t="str">
        <f>VLOOKUP($C595,Effects,MATCH(U$7, Effects!$A$1:$E$1, 0),0)</f>
        <v>No</v>
      </c>
      <c r="V595" s="22" t="str">
        <f>VLOOKUP($C595,Effects,MATCH(V$7, Effects!$A$1:$E$1, 0),0)</f>
        <v>No</v>
      </c>
      <c r="W595" s="22" t="str">
        <f>VLOOKUP($C595,Effects,MATCH(W$7, Effects!$A$1:$E$1, 0),0)</f>
        <v>License Suspended</v>
      </c>
    </row>
    <row r="596" spans="2:23" s="7" customFormat="1" ht="21" x14ac:dyDescent="0.4">
      <c r="B596" s="19">
        <v>589</v>
      </c>
      <c r="C596" s="19" t="s">
        <v>633</v>
      </c>
      <c r="D596" s="20">
        <f>VLOOKUP($C596, Date, MATCH(Source!D$7, Date!$A$1:$F$1, 0), FALSE)</f>
        <v>45287</v>
      </c>
      <c r="E596" s="40">
        <v>45287</v>
      </c>
      <c r="F596" s="22">
        <f>VLOOKUP($C596, Date, MATCH(Source!F$7, Date!$A$1:$F$1, 0), FALSE)</f>
        <v>25.2569444444444</v>
      </c>
      <c r="G596" s="19">
        <f>VLOOKUP(Table3[[#This Row],[Accident ID]],Date!$A$2:$I$2001,MATCH(Table3[[#Headers],[Hour]],Date!$A$1:$I$1,0),0)</f>
        <v>6</v>
      </c>
      <c r="H596" s="44" t="str">
        <f>IF(AND(Table3[[#This Row],[Hour]]&gt;=7, Table3[[#This Row],[Hour]]&lt;=10), "Peak", IF(AND(Table3[[#This Row],[Hour]]&gt;=16, Table3[[#This Row],[Hour]]&lt;=19), "Peak", "Off-Peak"))</f>
        <v>Off-Peak</v>
      </c>
      <c r="I596" s="19" t="str">
        <f>VLOOKUP($C596,location,MATCH(Source!I$7,Location!$A$1:$D$1,0),0)</f>
        <v>Kolkata</v>
      </c>
      <c r="J596" s="19" t="str">
        <f>VLOOKUP($C596,location,MATCH(Source!J$7,Location!$A$1:$D$1,0),0)</f>
        <v>Residential Area</v>
      </c>
      <c r="K596" s="19" t="str">
        <f>VLOOKUP($C596,location,MATCH(Source!K$7,Location!$A$1:$D$1,0),0)</f>
        <v>Windy</v>
      </c>
      <c r="L596" s="20" t="str">
        <f>VLOOKUP($C596,vehicle,MATCH(L595,Vehicle!A589:E589,0),0)</f>
        <v>Bus</v>
      </c>
      <c r="M596" s="20" t="str">
        <f>VLOOKUP($C596,vehicle,MATCH(M$7,Vehicle!$A$1:$E$1,0),0)</f>
        <v>Drunk Driving</v>
      </c>
      <c r="N596" s="20" t="str">
        <f>VLOOKUP($C596,vehicle,MATCH(N$7,Vehicle!$A$1:$E$1,0),0)</f>
        <v>Low</v>
      </c>
      <c r="O596" s="21">
        <f>VLOOKUP($C596,vehicle,MATCH(O$7,Vehicle!$A$1:$E$1,0),0)</f>
        <v>2</v>
      </c>
      <c r="P596" s="21">
        <f>VLOOKUP($C596,driver,MATCH(P$7,Driver!$A$1:$E$1,0),0)</f>
        <v>50</v>
      </c>
      <c r="Q596" s="21" t="str">
        <f>VLOOKUP($C596,driver,MATCH(Q$7,Driver!$A$1:$E$1,0),0)</f>
        <v>Suspended</v>
      </c>
      <c r="R596" s="21">
        <f>VLOOKUP($C596,driver,MATCH(R$7,Driver!$A$1:$E$1,0),0)</f>
        <v>2</v>
      </c>
      <c r="S596" s="21" t="str">
        <f>VLOOKUP($C596,driver,MATCH(S$7,Driver!$A$1:$E$1,0),0)</f>
        <v>Fatal</v>
      </c>
      <c r="T596" s="21">
        <f>VLOOKUP($C596,Effects,MATCH(T$7, Effects!$A$1:$E$1, 0),0)</f>
        <v>41</v>
      </c>
      <c r="U596" s="22" t="str">
        <f>VLOOKUP($C596,Effects,MATCH(U$7, Effects!$A$1:$E$1, 0),0)</f>
        <v>No</v>
      </c>
      <c r="V596" s="22" t="str">
        <f>VLOOKUP($C596,Effects,MATCH(V$7, Effects!$A$1:$E$1, 0),0)</f>
        <v>Yes</v>
      </c>
      <c r="W596" s="22" t="str">
        <f>VLOOKUP($C596,Effects,MATCH(W$7, Effects!$A$1:$E$1, 0),0)</f>
        <v>Arrest Made</v>
      </c>
    </row>
    <row r="597" spans="2:23" s="7" customFormat="1" ht="21" x14ac:dyDescent="0.4">
      <c r="B597" s="19">
        <v>590</v>
      </c>
      <c r="C597" s="19" t="s">
        <v>634</v>
      </c>
      <c r="D597" s="20">
        <f>VLOOKUP($C597, Date, MATCH(Source!D$7, Date!$A$1:$F$1, 0), FALSE)</f>
        <v>43838</v>
      </c>
      <c r="E597" s="40">
        <v>43838</v>
      </c>
      <c r="F597" s="22">
        <f>VLOOKUP($C597, Date, MATCH(Source!F$7, Date!$A$1:$F$1, 0), FALSE)</f>
        <v>25.2986111111111</v>
      </c>
      <c r="G597" s="19">
        <f>VLOOKUP(Table3[[#This Row],[Accident ID]],Date!$A$2:$I$2001,MATCH(Table3[[#Headers],[Hour]],Date!$A$1:$I$1,0),0)</f>
        <v>7</v>
      </c>
      <c r="H597" s="44" t="str">
        <f>IF(AND(Table3[[#This Row],[Hour]]&gt;=7, Table3[[#This Row],[Hour]]&lt;=10), "Peak", IF(AND(Table3[[#This Row],[Hour]]&gt;=16, Table3[[#This Row],[Hour]]&lt;=19), "Peak", "Off-Peak"))</f>
        <v>Peak</v>
      </c>
      <c r="I597" s="19" t="str">
        <f>VLOOKUP($C597,location,MATCH(Source!I$7,Location!$A$1:$D$1,0),0)</f>
        <v>Chennai</v>
      </c>
      <c r="J597" s="19" t="str">
        <f>VLOOKUP($C597,location,MATCH(Source!J$7,Location!$A$1:$D$1,0),0)</f>
        <v>Residential Area</v>
      </c>
      <c r="K597" s="19" t="str">
        <f>VLOOKUP($C597,location,MATCH(Source!K$7,Location!$A$1:$D$1,0),0)</f>
        <v>Windy</v>
      </c>
      <c r="L597" s="20" t="str">
        <f>VLOOKUP($C597,vehicle,MATCH(L596,Vehicle!A590:E590,0),0)</f>
        <v>Bike</v>
      </c>
      <c r="M597" s="20" t="str">
        <f>VLOOKUP($C597,vehicle,MATCH(M$7,Vehicle!$A$1:$E$1,0),0)</f>
        <v>Brake Failure</v>
      </c>
      <c r="N597" s="20" t="str">
        <f>VLOOKUP($C597,vehicle,MATCH(N$7,Vehicle!$A$1:$E$1,0),0)</f>
        <v>High</v>
      </c>
      <c r="O597" s="21">
        <f>VLOOKUP($C597,vehicle,MATCH(O$7,Vehicle!$A$1:$E$1,0),0)</f>
        <v>5</v>
      </c>
      <c r="P597" s="21">
        <f>VLOOKUP($C597,driver,MATCH(P$7,Driver!$A$1:$E$1,0),0)</f>
        <v>60</v>
      </c>
      <c r="Q597" s="21" t="str">
        <f>VLOOKUP($C597,driver,MATCH(Q$7,Driver!$A$1:$E$1,0),0)</f>
        <v>Valid</v>
      </c>
      <c r="R597" s="21">
        <f>VLOOKUP($C597,driver,MATCH(R$7,Driver!$A$1:$E$1,0),0)</f>
        <v>9</v>
      </c>
      <c r="S597" s="21" t="str">
        <f>VLOOKUP($C597,driver,MATCH(S$7,Driver!$A$1:$E$1,0),0)</f>
        <v>Moderate</v>
      </c>
      <c r="T597" s="21">
        <f>VLOOKUP($C597,Effects,MATCH(T$7, Effects!$A$1:$E$1, 0),0)</f>
        <v>31</v>
      </c>
      <c r="U597" s="22" t="str">
        <f>VLOOKUP($C597,Effects,MATCH(U$7, Effects!$A$1:$E$1, 0),0)</f>
        <v>Yes</v>
      </c>
      <c r="V597" s="22" t="str">
        <f>VLOOKUP($C597,Effects,MATCH(V$7, Effects!$A$1:$E$1, 0),0)</f>
        <v>Yes</v>
      </c>
      <c r="W597" s="22" t="str">
        <f>VLOOKUP($C597,Effects,MATCH(W$7, Effects!$A$1:$E$1, 0),0)</f>
        <v>Fine Issued</v>
      </c>
    </row>
    <row r="598" spans="2:23" s="7" customFormat="1" ht="21" x14ac:dyDescent="0.4">
      <c r="B598" s="19">
        <v>591</v>
      </c>
      <c r="C598" s="19" t="s">
        <v>635</v>
      </c>
      <c r="D598" s="20">
        <f>VLOOKUP($C598, Date, MATCH(Source!D$7, Date!$A$1:$F$1, 0), FALSE)</f>
        <v>44186</v>
      </c>
      <c r="E598" s="40">
        <v>44186</v>
      </c>
      <c r="F598" s="22">
        <f>VLOOKUP($C598, Date, MATCH(Source!F$7, Date!$A$1:$F$1, 0), FALSE)</f>
        <v>25.3402777777778</v>
      </c>
      <c r="G598" s="19">
        <f>VLOOKUP(Table3[[#This Row],[Accident ID]],Date!$A$2:$I$2001,MATCH(Table3[[#Headers],[Hour]],Date!$A$1:$I$1,0),0)</f>
        <v>8</v>
      </c>
      <c r="H598" s="44" t="str">
        <f>IF(AND(Table3[[#This Row],[Hour]]&gt;=7, Table3[[#This Row],[Hour]]&lt;=10), "Peak", IF(AND(Table3[[#This Row],[Hour]]&gt;=16, Table3[[#This Row],[Hour]]&lt;=19), "Peak", "Off-Peak"))</f>
        <v>Peak</v>
      </c>
      <c r="I598" s="19" t="str">
        <f>VLOOKUP($C598,location,MATCH(Source!I$7,Location!$A$1:$D$1,0),0)</f>
        <v>Mumbai</v>
      </c>
      <c r="J598" s="19" t="str">
        <f>VLOOKUP($C598,location,MATCH(Source!J$7,Location!$A$1:$D$1,0),0)</f>
        <v>Expressway</v>
      </c>
      <c r="K598" s="19" t="str">
        <f>VLOOKUP($C598,location,MATCH(Source!K$7,Location!$A$1:$D$1,0),0)</f>
        <v>Foggy</v>
      </c>
      <c r="L598" s="20" t="str">
        <f>VLOOKUP($C598,vehicle,MATCH(L597,Vehicle!A591:E591,0),0)</f>
        <v>Bus</v>
      </c>
      <c r="M598" s="20" t="str">
        <f>VLOOKUP($C598,vehicle,MATCH(M$7,Vehicle!$A$1:$E$1,0),0)</f>
        <v>Signal Violation</v>
      </c>
      <c r="N598" s="20" t="str">
        <f>VLOOKUP($C598,vehicle,MATCH(N$7,Vehicle!$A$1:$E$1,0),0)</f>
        <v>Medium</v>
      </c>
      <c r="O598" s="21">
        <f>VLOOKUP($C598,vehicle,MATCH(O$7,Vehicle!$A$1:$E$1,0),0)</f>
        <v>3</v>
      </c>
      <c r="P598" s="21">
        <f>VLOOKUP($C598,driver,MATCH(P$7,Driver!$A$1:$E$1,0),0)</f>
        <v>31</v>
      </c>
      <c r="Q598" s="21" t="str">
        <f>VLOOKUP($C598,driver,MATCH(Q$7,Driver!$A$1:$E$1,0),0)</f>
        <v>Expired</v>
      </c>
      <c r="R598" s="21">
        <f>VLOOKUP($C598,driver,MATCH(R$7,Driver!$A$1:$E$1,0),0)</f>
        <v>6</v>
      </c>
      <c r="S598" s="21" t="str">
        <f>VLOOKUP($C598,driver,MATCH(S$7,Driver!$A$1:$E$1,0),0)</f>
        <v>Severe</v>
      </c>
      <c r="T598" s="21">
        <f>VLOOKUP($C598,Effects,MATCH(T$7, Effects!$A$1:$E$1, 0),0)</f>
        <v>23</v>
      </c>
      <c r="U598" s="22" t="str">
        <f>VLOOKUP($C598,Effects,MATCH(U$7, Effects!$A$1:$E$1, 0),0)</f>
        <v>No</v>
      </c>
      <c r="V598" s="22" t="str">
        <f>VLOOKUP($C598,Effects,MATCH(V$7, Effects!$A$1:$E$1, 0),0)</f>
        <v>Yes</v>
      </c>
      <c r="W598" s="22" t="str">
        <f>VLOOKUP($C598,Effects,MATCH(W$7, Effects!$A$1:$E$1, 0),0)</f>
        <v>Fine Issued</v>
      </c>
    </row>
    <row r="599" spans="2:23" s="7" customFormat="1" ht="21" x14ac:dyDescent="0.4">
      <c r="B599" s="19">
        <v>592</v>
      </c>
      <c r="C599" s="19" t="s">
        <v>636</v>
      </c>
      <c r="D599" s="20">
        <f>VLOOKUP($C599, Date, MATCH(Source!D$7, Date!$A$1:$F$1, 0), FALSE)</f>
        <v>44701</v>
      </c>
      <c r="E599" s="40">
        <v>44701</v>
      </c>
      <c r="F599" s="22">
        <f>VLOOKUP($C599, Date, MATCH(Source!F$7, Date!$A$1:$F$1, 0), FALSE)</f>
        <v>25.3819444444444</v>
      </c>
      <c r="G599" s="19">
        <f>VLOOKUP(Table3[[#This Row],[Accident ID]],Date!$A$2:$I$2001,MATCH(Table3[[#Headers],[Hour]],Date!$A$1:$I$1,0),0)</f>
        <v>9</v>
      </c>
      <c r="H599" s="44" t="str">
        <f>IF(AND(Table3[[#This Row],[Hour]]&gt;=7, Table3[[#This Row],[Hour]]&lt;=10), "Peak", IF(AND(Table3[[#This Row],[Hour]]&gt;=16, Table3[[#This Row],[Hour]]&lt;=19), "Peak", "Off-Peak"))</f>
        <v>Peak</v>
      </c>
      <c r="I599" s="19" t="str">
        <f>VLOOKUP($C599,location,MATCH(Source!I$7,Location!$A$1:$D$1,0),0)</f>
        <v>Chennai</v>
      </c>
      <c r="J599" s="19" t="str">
        <f>VLOOKUP($C599,location,MATCH(Source!J$7,Location!$A$1:$D$1,0),0)</f>
        <v>Rural Road</v>
      </c>
      <c r="K599" s="19" t="str">
        <f>VLOOKUP($C599,location,MATCH(Source!K$7,Location!$A$1:$D$1,0),0)</f>
        <v>Clear</v>
      </c>
      <c r="L599" s="20" t="str">
        <f>VLOOKUP($C599,vehicle,MATCH(L598,Vehicle!A592:E592,0),0)</f>
        <v>Truck</v>
      </c>
      <c r="M599" s="20" t="str">
        <f>VLOOKUP($C599,vehicle,MATCH(M$7,Vehicle!$A$1:$E$1,0),0)</f>
        <v>Brake Failure</v>
      </c>
      <c r="N599" s="20" t="str">
        <f>VLOOKUP($C599,vehicle,MATCH(N$7,Vehicle!$A$1:$E$1,0),0)</f>
        <v>Medium</v>
      </c>
      <c r="O599" s="21">
        <f>VLOOKUP($C599,vehicle,MATCH(O$7,Vehicle!$A$1:$E$1,0),0)</f>
        <v>3</v>
      </c>
      <c r="P599" s="21">
        <f>VLOOKUP($C599,driver,MATCH(P$7,Driver!$A$1:$E$1,0),0)</f>
        <v>26</v>
      </c>
      <c r="Q599" s="21" t="str">
        <f>VLOOKUP($C599,driver,MATCH(Q$7,Driver!$A$1:$E$1,0),0)</f>
        <v>Valid</v>
      </c>
      <c r="R599" s="21">
        <f>VLOOKUP($C599,driver,MATCH(R$7,Driver!$A$1:$E$1,0),0)</f>
        <v>2</v>
      </c>
      <c r="S599" s="21" t="str">
        <f>VLOOKUP($C599,driver,MATCH(S$7,Driver!$A$1:$E$1,0),0)</f>
        <v>Minor</v>
      </c>
      <c r="T599" s="21">
        <f>VLOOKUP($C599,Effects,MATCH(T$7, Effects!$A$1:$E$1, 0),0)</f>
        <v>35</v>
      </c>
      <c r="U599" s="22" t="str">
        <f>VLOOKUP($C599,Effects,MATCH(U$7, Effects!$A$1:$E$1, 0),0)</f>
        <v>Yes</v>
      </c>
      <c r="V599" s="22" t="str">
        <f>VLOOKUP($C599,Effects,MATCH(V$7, Effects!$A$1:$E$1, 0),0)</f>
        <v>No</v>
      </c>
      <c r="W599" s="22" t="str">
        <f>VLOOKUP($C599,Effects,MATCH(W$7, Effects!$A$1:$E$1, 0),0)</f>
        <v>License Suspended</v>
      </c>
    </row>
    <row r="600" spans="2:23" s="7" customFormat="1" ht="21" x14ac:dyDescent="0.4">
      <c r="B600" s="19">
        <v>593</v>
      </c>
      <c r="C600" s="19" t="s">
        <v>637</v>
      </c>
      <c r="D600" s="20">
        <f>VLOOKUP($C600, Date, MATCH(Source!D$7, Date!$A$1:$F$1, 0), FALSE)</f>
        <v>45368</v>
      </c>
      <c r="E600" s="40">
        <v>45368</v>
      </c>
      <c r="F600" s="22">
        <f>VLOOKUP($C600, Date, MATCH(Source!F$7, Date!$A$1:$F$1, 0), FALSE)</f>
        <v>25.4236111111111</v>
      </c>
      <c r="G600" s="19">
        <f>VLOOKUP(Table3[[#This Row],[Accident ID]],Date!$A$2:$I$2001,MATCH(Table3[[#Headers],[Hour]],Date!$A$1:$I$1,0),0)</f>
        <v>10</v>
      </c>
      <c r="H600" s="44" t="str">
        <f>IF(AND(Table3[[#This Row],[Hour]]&gt;=7, Table3[[#This Row],[Hour]]&lt;=10), "Peak", IF(AND(Table3[[#This Row],[Hour]]&gt;=16, Table3[[#This Row],[Hour]]&lt;=19), "Peak", "Off-Peak"))</f>
        <v>Peak</v>
      </c>
      <c r="I600" s="19" t="str">
        <f>VLOOKUP($C600,location,MATCH(Source!I$7,Location!$A$1:$D$1,0),0)</f>
        <v>Chennai</v>
      </c>
      <c r="J600" s="19" t="str">
        <f>VLOOKUP($C600,location,MATCH(Source!J$7,Location!$A$1:$D$1,0),0)</f>
        <v>Rural Road</v>
      </c>
      <c r="K600" s="19" t="str">
        <f>VLOOKUP($C600,location,MATCH(Source!K$7,Location!$A$1:$D$1,0),0)</f>
        <v>Snowy</v>
      </c>
      <c r="L600" s="20" t="str">
        <f>VLOOKUP($C600,vehicle,MATCH(L599,Vehicle!A593:E593,0),0)</f>
        <v>Bike</v>
      </c>
      <c r="M600" s="20" t="str">
        <f>VLOOKUP($C600,vehicle,MATCH(M$7,Vehicle!$A$1:$E$1,0),0)</f>
        <v>Pedestrian Crossing</v>
      </c>
      <c r="N600" s="20" t="str">
        <f>VLOOKUP($C600,vehicle,MATCH(N$7,Vehicle!$A$1:$E$1,0),0)</f>
        <v>Severe</v>
      </c>
      <c r="O600" s="21">
        <f>VLOOKUP($C600,vehicle,MATCH(O$7,Vehicle!$A$1:$E$1,0),0)</f>
        <v>5</v>
      </c>
      <c r="P600" s="21">
        <f>VLOOKUP($C600,driver,MATCH(P$7,Driver!$A$1:$E$1,0),0)</f>
        <v>33</v>
      </c>
      <c r="Q600" s="21" t="str">
        <f>VLOOKUP($C600,driver,MATCH(Q$7,Driver!$A$1:$E$1,0),0)</f>
        <v>Expired</v>
      </c>
      <c r="R600" s="21">
        <f>VLOOKUP($C600,driver,MATCH(R$7,Driver!$A$1:$E$1,0),0)</f>
        <v>3</v>
      </c>
      <c r="S600" s="21" t="str">
        <f>VLOOKUP($C600,driver,MATCH(S$7,Driver!$A$1:$E$1,0),0)</f>
        <v>Minor</v>
      </c>
      <c r="T600" s="21">
        <f>VLOOKUP($C600,Effects,MATCH(T$7, Effects!$A$1:$E$1, 0),0)</f>
        <v>20</v>
      </c>
      <c r="U600" s="22" t="str">
        <f>VLOOKUP($C600,Effects,MATCH(U$7, Effects!$A$1:$E$1, 0),0)</f>
        <v>No</v>
      </c>
      <c r="V600" s="22" t="str">
        <f>VLOOKUP($C600,Effects,MATCH(V$7, Effects!$A$1:$E$1, 0),0)</f>
        <v>No</v>
      </c>
      <c r="W600" s="22" t="str">
        <f>VLOOKUP($C600,Effects,MATCH(W$7, Effects!$A$1:$E$1, 0),0)</f>
        <v>License Suspended</v>
      </c>
    </row>
    <row r="601" spans="2:23" s="7" customFormat="1" ht="21" x14ac:dyDescent="0.4">
      <c r="B601" s="19">
        <v>594</v>
      </c>
      <c r="C601" s="19" t="s">
        <v>638</v>
      </c>
      <c r="D601" s="20">
        <f>VLOOKUP($C601, Date, MATCH(Source!D$7, Date!$A$1:$F$1, 0), FALSE)</f>
        <v>43887</v>
      </c>
      <c r="E601" s="40">
        <v>43887</v>
      </c>
      <c r="F601" s="22">
        <f>VLOOKUP($C601, Date, MATCH(Source!F$7, Date!$A$1:$F$1, 0), FALSE)</f>
        <v>25.4652777777778</v>
      </c>
      <c r="G601" s="19">
        <f>VLOOKUP(Table3[[#This Row],[Accident ID]],Date!$A$2:$I$2001,MATCH(Table3[[#Headers],[Hour]],Date!$A$1:$I$1,0),0)</f>
        <v>11</v>
      </c>
      <c r="H601" s="44" t="str">
        <f>IF(AND(Table3[[#This Row],[Hour]]&gt;=7, Table3[[#This Row],[Hour]]&lt;=10), "Peak", IF(AND(Table3[[#This Row],[Hour]]&gt;=16, Table3[[#This Row],[Hour]]&lt;=19), "Peak", "Off-Peak"))</f>
        <v>Off-Peak</v>
      </c>
      <c r="I601" s="19" t="str">
        <f>VLOOKUP($C601,location,MATCH(Source!I$7,Location!$A$1:$D$1,0),0)</f>
        <v>Hyderabad</v>
      </c>
      <c r="J601" s="19" t="str">
        <f>VLOOKUP($C601,location,MATCH(Source!J$7,Location!$A$1:$D$1,0),0)</f>
        <v>Rural Road</v>
      </c>
      <c r="K601" s="19" t="str">
        <f>VLOOKUP($C601,location,MATCH(Source!K$7,Location!$A$1:$D$1,0),0)</f>
        <v>Windy</v>
      </c>
      <c r="L601" s="20" t="str">
        <f>VLOOKUP($C601,vehicle,MATCH(L600,Vehicle!A594:E594,0),0)</f>
        <v>Car</v>
      </c>
      <c r="M601" s="20" t="str">
        <f>VLOOKUP($C601,vehicle,MATCH(M$7,Vehicle!$A$1:$E$1,0),0)</f>
        <v>Brake Failure</v>
      </c>
      <c r="N601" s="20" t="str">
        <f>VLOOKUP($C601,vehicle,MATCH(N$7,Vehicle!$A$1:$E$1,0),0)</f>
        <v>High</v>
      </c>
      <c r="O601" s="21">
        <f>VLOOKUP($C601,vehicle,MATCH(O$7,Vehicle!$A$1:$E$1,0),0)</f>
        <v>2</v>
      </c>
      <c r="P601" s="21">
        <f>VLOOKUP($C601,driver,MATCH(P$7,Driver!$A$1:$E$1,0),0)</f>
        <v>68</v>
      </c>
      <c r="Q601" s="21" t="str">
        <f>VLOOKUP($C601,driver,MATCH(Q$7,Driver!$A$1:$E$1,0),0)</f>
        <v>Expired</v>
      </c>
      <c r="R601" s="21">
        <f>VLOOKUP($C601,driver,MATCH(R$7,Driver!$A$1:$E$1,0),0)</f>
        <v>2</v>
      </c>
      <c r="S601" s="21" t="str">
        <f>VLOOKUP($C601,driver,MATCH(S$7,Driver!$A$1:$E$1,0),0)</f>
        <v>Minor</v>
      </c>
      <c r="T601" s="21">
        <f>VLOOKUP($C601,Effects,MATCH(T$7, Effects!$A$1:$E$1, 0),0)</f>
        <v>55</v>
      </c>
      <c r="U601" s="22" t="str">
        <f>VLOOKUP($C601,Effects,MATCH(U$7, Effects!$A$1:$E$1, 0),0)</f>
        <v>No</v>
      </c>
      <c r="V601" s="22" t="str">
        <f>VLOOKUP($C601,Effects,MATCH(V$7, Effects!$A$1:$E$1, 0),0)</f>
        <v>Yes</v>
      </c>
      <c r="W601" s="22" t="str">
        <f>VLOOKUP($C601,Effects,MATCH(W$7, Effects!$A$1:$E$1, 0),0)</f>
        <v>Fine Issued</v>
      </c>
    </row>
    <row r="602" spans="2:23" s="7" customFormat="1" ht="21" x14ac:dyDescent="0.4">
      <c r="B602" s="19">
        <v>595</v>
      </c>
      <c r="C602" s="19" t="s">
        <v>639</v>
      </c>
      <c r="D602" s="20">
        <f>VLOOKUP($C602, Date, MATCH(Source!D$7, Date!$A$1:$F$1, 0), FALSE)</f>
        <v>45593</v>
      </c>
      <c r="E602" s="40">
        <v>45593</v>
      </c>
      <c r="F602" s="22">
        <f>VLOOKUP($C602, Date, MATCH(Source!F$7, Date!$A$1:$F$1, 0), FALSE)</f>
        <v>25.5069444444444</v>
      </c>
      <c r="G602" s="19">
        <f>VLOOKUP(Table3[[#This Row],[Accident ID]],Date!$A$2:$I$2001,MATCH(Table3[[#Headers],[Hour]],Date!$A$1:$I$1,0),0)</f>
        <v>12</v>
      </c>
      <c r="H602" s="44" t="str">
        <f>IF(AND(Table3[[#This Row],[Hour]]&gt;=7, Table3[[#This Row],[Hour]]&lt;=10), "Peak", IF(AND(Table3[[#This Row],[Hour]]&gt;=16, Table3[[#This Row],[Hour]]&lt;=19), "Peak", "Off-Peak"))</f>
        <v>Off-Peak</v>
      </c>
      <c r="I602" s="19" t="str">
        <f>VLOOKUP($C602,location,MATCH(Source!I$7,Location!$A$1:$D$1,0),0)</f>
        <v>Hyderabad</v>
      </c>
      <c r="J602" s="19" t="str">
        <f>VLOOKUP($C602,location,MATCH(Source!J$7,Location!$A$1:$D$1,0),0)</f>
        <v>Highway</v>
      </c>
      <c r="K602" s="19" t="str">
        <f>VLOOKUP($C602,location,MATCH(Source!K$7,Location!$A$1:$D$1,0),0)</f>
        <v>Foggy</v>
      </c>
      <c r="L602" s="20" t="str">
        <f>VLOOKUP($C602,vehicle,MATCH(L601,Vehicle!A595:E595,0),0)</f>
        <v>Truck</v>
      </c>
      <c r="M602" s="20" t="str">
        <f>VLOOKUP($C602,vehicle,MATCH(M$7,Vehicle!$A$1:$E$1,0),0)</f>
        <v>Drunk Driving</v>
      </c>
      <c r="N602" s="20" t="str">
        <f>VLOOKUP($C602,vehicle,MATCH(N$7,Vehicle!$A$1:$E$1,0),0)</f>
        <v>High</v>
      </c>
      <c r="O602" s="21">
        <f>VLOOKUP($C602,vehicle,MATCH(O$7,Vehicle!$A$1:$E$1,0),0)</f>
        <v>2</v>
      </c>
      <c r="P602" s="21">
        <f>VLOOKUP($C602,driver,MATCH(P$7,Driver!$A$1:$E$1,0),0)</f>
        <v>67</v>
      </c>
      <c r="Q602" s="21" t="str">
        <f>VLOOKUP($C602,driver,MATCH(Q$7,Driver!$A$1:$E$1,0),0)</f>
        <v>Suspended</v>
      </c>
      <c r="R602" s="21">
        <f>VLOOKUP($C602,driver,MATCH(R$7,Driver!$A$1:$E$1,0),0)</f>
        <v>5</v>
      </c>
      <c r="S602" s="21" t="str">
        <f>VLOOKUP($C602,driver,MATCH(S$7,Driver!$A$1:$E$1,0),0)</f>
        <v>Minor</v>
      </c>
      <c r="T602" s="21">
        <f>VLOOKUP($C602,Effects,MATCH(T$7, Effects!$A$1:$E$1, 0),0)</f>
        <v>44</v>
      </c>
      <c r="U602" s="22" t="str">
        <f>VLOOKUP($C602,Effects,MATCH(U$7, Effects!$A$1:$E$1, 0),0)</f>
        <v>No</v>
      </c>
      <c r="V602" s="22" t="str">
        <f>VLOOKUP($C602,Effects,MATCH(V$7, Effects!$A$1:$E$1, 0),0)</f>
        <v>Yes</v>
      </c>
      <c r="W602" s="22" t="str">
        <f>VLOOKUP($C602,Effects,MATCH(W$7, Effects!$A$1:$E$1, 0),0)</f>
        <v>Arrest Made</v>
      </c>
    </row>
    <row r="603" spans="2:23" s="7" customFormat="1" ht="21" x14ac:dyDescent="0.4">
      <c r="B603" s="19">
        <v>596</v>
      </c>
      <c r="C603" s="19" t="s">
        <v>640</v>
      </c>
      <c r="D603" s="20">
        <f>VLOOKUP($C603, Date, MATCH(Source!D$7, Date!$A$1:$F$1, 0), FALSE)</f>
        <v>44600</v>
      </c>
      <c r="E603" s="40">
        <v>44600</v>
      </c>
      <c r="F603" s="22">
        <f>VLOOKUP($C603, Date, MATCH(Source!F$7, Date!$A$1:$F$1, 0), FALSE)</f>
        <v>25.5486111111111</v>
      </c>
      <c r="G603" s="19">
        <f>VLOOKUP(Table3[[#This Row],[Accident ID]],Date!$A$2:$I$2001,MATCH(Table3[[#Headers],[Hour]],Date!$A$1:$I$1,0),0)</f>
        <v>13</v>
      </c>
      <c r="H603" s="44" t="str">
        <f>IF(AND(Table3[[#This Row],[Hour]]&gt;=7, Table3[[#This Row],[Hour]]&lt;=10), "Peak", IF(AND(Table3[[#This Row],[Hour]]&gt;=16, Table3[[#This Row],[Hour]]&lt;=19), "Peak", "Off-Peak"))</f>
        <v>Off-Peak</v>
      </c>
      <c r="I603" s="19" t="str">
        <f>VLOOKUP($C603,location,MATCH(Source!I$7,Location!$A$1:$D$1,0),0)</f>
        <v>Delhi</v>
      </c>
      <c r="J603" s="19" t="str">
        <f>VLOOKUP($C603,location,MATCH(Source!J$7,Location!$A$1:$D$1,0),0)</f>
        <v>Residential Area</v>
      </c>
      <c r="K603" s="19" t="str">
        <f>VLOOKUP($C603,location,MATCH(Source!K$7,Location!$A$1:$D$1,0),0)</f>
        <v>Foggy</v>
      </c>
      <c r="L603" s="20" t="str">
        <f>VLOOKUP($C603,vehicle,MATCH(L602,Vehicle!A596:E596,0),0)</f>
        <v>Car</v>
      </c>
      <c r="M603" s="20" t="str">
        <f>VLOOKUP($C603,vehicle,MATCH(M$7,Vehicle!$A$1:$E$1,0),0)</f>
        <v>Signal Violation</v>
      </c>
      <c r="N603" s="20" t="str">
        <f>VLOOKUP($C603,vehicle,MATCH(N$7,Vehicle!$A$1:$E$1,0),0)</f>
        <v>Medium</v>
      </c>
      <c r="O603" s="21">
        <f>VLOOKUP($C603,vehicle,MATCH(O$7,Vehicle!$A$1:$E$1,0),0)</f>
        <v>4</v>
      </c>
      <c r="P603" s="21">
        <f>VLOOKUP($C603,driver,MATCH(P$7,Driver!$A$1:$E$1,0),0)</f>
        <v>20</v>
      </c>
      <c r="Q603" s="21" t="str">
        <f>VLOOKUP($C603,driver,MATCH(Q$7,Driver!$A$1:$E$1,0),0)</f>
        <v>Valid</v>
      </c>
      <c r="R603" s="21">
        <f>VLOOKUP($C603,driver,MATCH(R$7,Driver!$A$1:$E$1,0),0)</f>
        <v>6</v>
      </c>
      <c r="S603" s="21" t="str">
        <f>VLOOKUP($C603,driver,MATCH(S$7,Driver!$A$1:$E$1,0),0)</f>
        <v>Minor</v>
      </c>
      <c r="T603" s="21">
        <f>VLOOKUP($C603,Effects,MATCH(T$7, Effects!$A$1:$E$1, 0),0)</f>
        <v>19</v>
      </c>
      <c r="U603" s="22" t="str">
        <f>VLOOKUP($C603,Effects,MATCH(U$7, Effects!$A$1:$E$1, 0),0)</f>
        <v>No</v>
      </c>
      <c r="V603" s="22" t="str">
        <f>VLOOKUP($C603,Effects,MATCH(V$7, Effects!$A$1:$E$1, 0),0)</f>
        <v>Yes</v>
      </c>
      <c r="W603" s="22" t="str">
        <f>VLOOKUP($C603,Effects,MATCH(W$7, Effects!$A$1:$E$1, 0),0)</f>
        <v>License Suspended</v>
      </c>
    </row>
    <row r="604" spans="2:23" s="7" customFormat="1" ht="21" x14ac:dyDescent="0.4">
      <c r="B604" s="19">
        <v>597</v>
      </c>
      <c r="C604" s="19" t="s">
        <v>641</v>
      </c>
      <c r="D604" s="20">
        <f>VLOOKUP($C604, Date, MATCH(Source!D$7, Date!$A$1:$F$1, 0), FALSE)</f>
        <v>44567</v>
      </c>
      <c r="E604" s="40">
        <v>44567</v>
      </c>
      <c r="F604" s="22">
        <f>VLOOKUP($C604, Date, MATCH(Source!F$7, Date!$A$1:$F$1, 0), FALSE)</f>
        <v>25.5902777777778</v>
      </c>
      <c r="G604" s="19">
        <f>VLOOKUP(Table3[[#This Row],[Accident ID]],Date!$A$2:$I$2001,MATCH(Table3[[#Headers],[Hour]],Date!$A$1:$I$1,0),0)</f>
        <v>14</v>
      </c>
      <c r="H604" s="44" t="str">
        <f>IF(AND(Table3[[#This Row],[Hour]]&gt;=7, Table3[[#This Row],[Hour]]&lt;=10), "Peak", IF(AND(Table3[[#This Row],[Hour]]&gt;=16, Table3[[#This Row],[Hour]]&lt;=19), "Peak", "Off-Peak"))</f>
        <v>Off-Peak</v>
      </c>
      <c r="I604" s="19" t="str">
        <f>VLOOKUP($C604,location,MATCH(Source!I$7,Location!$A$1:$D$1,0),0)</f>
        <v>Mumbai</v>
      </c>
      <c r="J604" s="19" t="str">
        <f>VLOOKUP($C604,location,MATCH(Source!J$7,Location!$A$1:$D$1,0),0)</f>
        <v>City Road</v>
      </c>
      <c r="K604" s="19" t="str">
        <f>VLOOKUP($C604,location,MATCH(Source!K$7,Location!$A$1:$D$1,0),0)</f>
        <v>Rainy</v>
      </c>
      <c r="L604" s="20" t="str">
        <f>VLOOKUP($C604,vehicle,MATCH(L603,Vehicle!A597:E597,0),0)</f>
        <v>Car</v>
      </c>
      <c r="M604" s="20" t="str">
        <f>VLOOKUP($C604,vehicle,MATCH(M$7,Vehicle!$A$1:$E$1,0),0)</f>
        <v>Brake Failure</v>
      </c>
      <c r="N604" s="20" t="str">
        <f>VLOOKUP($C604,vehicle,MATCH(N$7,Vehicle!$A$1:$E$1,0),0)</f>
        <v>High</v>
      </c>
      <c r="O604" s="21">
        <f>VLOOKUP($C604,vehicle,MATCH(O$7,Vehicle!$A$1:$E$1,0),0)</f>
        <v>1</v>
      </c>
      <c r="P604" s="21">
        <f>VLOOKUP($C604,driver,MATCH(P$7,Driver!$A$1:$E$1,0),0)</f>
        <v>21</v>
      </c>
      <c r="Q604" s="21" t="str">
        <f>VLOOKUP($C604,driver,MATCH(Q$7,Driver!$A$1:$E$1,0),0)</f>
        <v>Valid</v>
      </c>
      <c r="R604" s="21">
        <f>VLOOKUP($C604,driver,MATCH(R$7,Driver!$A$1:$E$1,0),0)</f>
        <v>4</v>
      </c>
      <c r="S604" s="21" t="str">
        <f>VLOOKUP($C604,driver,MATCH(S$7,Driver!$A$1:$E$1,0),0)</f>
        <v>Fatal</v>
      </c>
      <c r="T604" s="21">
        <f>VLOOKUP($C604,Effects,MATCH(T$7, Effects!$A$1:$E$1, 0),0)</f>
        <v>9</v>
      </c>
      <c r="U604" s="22" t="str">
        <f>VLOOKUP($C604,Effects,MATCH(U$7, Effects!$A$1:$E$1, 0),0)</f>
        <v>No</v>
      </c>
      <c r="V604" s="22" t="str">
        <f>VLOOKUP($C604,Effects,MATCH(V$7, Effects!$A$1:$E$1, 0),0)</f>
        <v>Yes</v>
      </c>
      <c r="W604" s="22" t="str">
        <f>VLOOKUP($C604,Effects,MATCH(W$7, Effects!$A$1:$E$1, 0),0)</f>
        <v>None</v>
      </c>
    </row>
    <row r="605" spans="2:23" s="7" customFormat="1" ht="21" x14ac:dyDescent="0.4">
      <c r="B605" s="19">
        <v>598</v>
      </c>
      <c r="C605" s="19" t="s">
        <v>642</v>
      </c>
      <c r="D605" s="20">
        <f>VLOOKUP($C605, Date, MATCH(Source!D$7, Date!$A$1:$F$1, 0), FALSE)</f>
        <v>44841</v>
      </c>
      <c r="E605" s="40">
        <v>44841</v>
      </c>
      <c r="F605" s="22">
        <f>VLOOKUP($C605, Date, MATCH(Source!F$7, Date!$A$1:$F$1, 0), FALSE)</f>
        <v>25.6319444444444</v>
      </c>
      <c r="G605" s="19">
        <f>VLOOKUP(Table3[[#This Row],[Accident ID]],Date!$A$2:$I$2001,MATCH(Table3[[#Headers],[Hour]],Date!$A$1:$I$1,0),0)</f>
        <v>15</v>
      </c>
      <c r="H605" s="44" t="str">
        <f>IF(AND(Table3[[#This Row],[Hour]]&gt;=7, Table3[[#This Row],[Hour]]&lt;=10), "Peak", IF(AND(Table3[[#This Row],[Hour]]&gt;=16, Table3[[#This Row],[Hour]]&lt;=19), "Peak", "Off-Peak"))</f>
        <v>Off-Peak</v>
      </c>
      <c r="I605" s="19" t="str">
        <f>VLOOKUP($C605,location,MATCH(Source!I$7,Location!$A$1:$D$1,0),0)</f>
        <v>Ahmedabad</v>
      </c>
      <c r="J605" s="19" t="str">
        <f>VLOOKUP($C605,location,MATCH(Source!J$7,Location!$A$1:$D$1,0),0)</f>
        <v>Highway</v>
      </c>
      <c r="K605" s="19" t="str">
        <f>VLOOKUP($C605,location,MATCH(Source!K$7,Location!$A$1:$D$1,0),0)</f>
        <v>Windy</v>
      </c>
      <c r="L605" s="20" t="str">
        <f>VLOOKUP($C605,vehicle,MATCH(L604,Vehicle!A598:E598,0),0)</f>
        <v>Auto</v>
      </c>
      <c r="M605" s="20" t="str">
        <f>VLOOKUP($C605,vehicle,MATCH(M$7,Vehicle!$A$1:$E$1,0),0)</f>
        <v>Weather Conditions</v>
      </c>
      <c r="N605" s="20" t="str">
        <f>VLOOKUP($C605,vehicle,MATCH(N$7,Vehicle!$A$1:$E$1,0),0)</f>
        <v>Medium</v>
      </c>
      <c r="O605" s="21">
        <f>VLOOKUP($C605,vehicle,MATCH(O$7,Vehicle!$A$1:$E$1,0),0)</f>
        <v>4</v>
      </c>
      <c r="P605" s="21">
        <f>VLOOKUP($C605,driver,MATCH(P$7,Driver!$A$1:$E$1,0),0)</f>
        <v>39</v>
      </c>
      <c r="Q605" s="21" t="str">
        <f>VLOOKUP($C605,driver,MATCH(Q$7,Driver!$A$1:$E$1,0),0)</f>
        <v>Suspended</v>
      </c>
      <c r="R605" s="21">
        <f>VLOOKUP($C605,driver,MATCH(R$7,Driver!$A$1:$E$1,0),0)</f>
        <v>5</v>
      </c>
      <c r="S605" s="21" t="str">
        <f>VLOOKUP($C605,driver,MATCH(S$7,Driver!$A$1:$E$1,0),0)</f>
        <v>Severe</v>
      </c>
      <c r="T605" s="21">
        <f>VLOOKUP($C605,Effects,MATCH(T$7, Effects!$A$1:$E$1, 0),0)</f>
        <v>9</v>
      </c>
      <c r="U605" s="22" t="str">
        <f>VLOOKUP($C605,Effects,MATCH(U$7, Effects!$A$1:$E$1, 0),0)</f>
        <v>No</v>
      </c>
      <c r="V605" s="22" t="str">
        <f>VLOOKUP($C605,Effects,MATCH(V$7, Effects!$A$1:$E$1, 0),0)</f>
        <v>No</v>
      </c>
      <c r="W605" s="22" t="str">
        <f>VLOOKUP($C605,Effects,MATCH(W$7, Effects!$A$1:$E$1, 0),0)</f>
        <v>None</v>
      </c>
    </row>
    <row r="606" spans="2:23" s="7" customFormat="1" ht="21" x14ac:dyDescent="0.4">
      <c r="B606" s="19">
        <v>599</v>
      </c>
      <c r="C606" s="19" t="s">
        <v>643</v>
      </c>
      <c r="D606" s="20">
        <f>VLOOKUP($C606, Date, MATCH(Source!D$7, Date!$A$1:$F$1, 0), FALSE)</f>
        <v>44031</v>
      </c>
      <c r="E606" s="40">
        <v>44031</v>
      </c>
      <c r="F606" s="22">
        <f>VLOOKUP($C606, Date, MATCH(Source!F$7, Date!$A$1:$F$1, 0), FALSE)</f>
        <v>25.6736111111111</v>
      </c>
      <c r="G606" s="19">
        <f>VLOOKUP(Table3[[#This Row],[Accident ID]],Date!$A$2:$I$2001,MATCH(Table3[[#Headers],[Hour]],Date!$A$1:$I$1,0),0)</f>
        <v>16</v>
      </c>
      <c r="H606" s="44" t="str">
        <f>IF(AND(Table3[[#This Row],[Hour]]&gt;=7, Table3[[#This Row],[Hour]]&lt;=10), "Peak", IF(AND(Table3[[#This Row],[Hour]]&gt;=16, Table3[[#This Row],[Hour]]&lt;=19), "Peak", "Off-Peak"))</f>
        <v>Peak</v>
      </c>
      <c r="I606" s="19" t="str">
        <f>VLOOKUP($C606,location,MATCH(Source!I$7,Location!$A$1:$D$1,0),0)</f>
        <v>Kolkata</v>
      </c>
      <c r="J606" s="19" t="str">
        <f>VLOOKUP($C606,location,MATCH(Source!J$7,Location!$A$1:$D$1,0),0)</f>
        <v>City Road</v>
      </c>
      <c r="K606" s="19" t="str">
        <f>VLOOKUP($C606,location,MATCH(Source!K$7,Location!$A$1:$D$1,0),0)</f>
        <v>Rainy</v>
      </c>
      <c r="L606" s="20" t="str">
        <f>VLOOKUP($C606,vehicle,MATCH(L605,Vehicle!A599:E599,0),0)</f>
        <v>Bicycle</v>
      </c>
      <c r="M606" s="20" t="str">
        <f>VLOOKUP($C606,vehicle,MATCH(M$7,Vehicle!$A$1:$E$1,0),0)</f>
        <v>Over Speeding</v>
      </c>
      <c r="N606" s="20" t="str">
        <f>VLOOKUP($C606,vehicle,MATCH(N$7,Vehicle!$A$1:$E$1,0),0)</f>
        <v>Medium</v>
      </c>
      <c r="O606" s="21">
        <f>VLOOKUP($C606,vehicle,MATCH(O$7,Vehicle!$A$1:$E$1,0),0)</f>
        <v>3</v>
      </c>
      <c r="P606" s="21">
        <f>VLOOKUP($C606,driver,MATCH(P$7,Driver!$A$1:$E$1,0),0)</f>
        <v>67</v>
      </c>
      <c r="Q606" s="21" t="str">
        <f>VLOOKUP($C606,driver,MATCH(Q$7,Driver!$A$1:$E$1,0),0)</f>
        <v>Suspended</v>
      </c>
      <c r="R606" s="21">
        <f>VLOOKUP($C606,driver,MATCH(R$7,Driver!$A$1:$E$1,0),0)</f>
        <v>1</v>
      </c>
      <c r="S606" s="21" t="str">
        <f>VLOOKUP($C606,driver,MATCH(S$7,Driver!$A$1:$E$1,0),0)</f>
        <v>Fatal</v>
      </c>
      <c r="T606" s="21">
        <f>VLOOKUP($C606,Effects,MATCH(T$7, Effects!$A$1:$E$1, 0),0)</f>
        <v>26</v>
      </c>
      <c r="U606" s="22" t="str">
        <f>VLOOKUP($C606,Effects,MATCH(U$7, Effects!$A$1:$E$1, 0),0)</f>
        <v>No</v>
      </c>
      <c r="V606" s="22" t="str">
        <f>VLOOKUP($C606,Effects,MATCH(V$7, Effects!$A$1:$E$1, 0),0)</f>
        <v>No</v>
      </c>
      <c r="W606" s="22" t="str">
        <f>VLOOKUP($C606,Effects,MATCH(W$7, Effects!$A$1:$E$1, 0),0)</f>
        <v>Arrest Made</v>
      </c>
    </row>
    <row r="607" spans="2:23" s="7" customFormat="1" ht="21" x14ac:dyDescent="0.4">
      <c r="B607" s="19">
        <v>600</v>
      </c>
      <c r="C607" s="19" t="s">
        <v>644</v>
      </c>
      <c r="D607" s="20">
        <f>VLOOKUP($C607, Date, MATCH(Source!D$7, Date!$A$1:$F$1, 0), FALSE)</f>
        <v>44865</v>
      </c>
      <c r="E607" s="40">
        <v>44865</v>
      </c>
      <c r="F607" s="22">
        <f>VLOOKUP($C607, Date, MATCH(Source!F$7, Date!$A$1:$F$1, 0), FALSE)</f>
        <v>25.7152777777778</v>
      </c>
      <c r="G607" s="19">
        <f>VLOOKUP(Table3[[#This Row],[Accident ID]],Date!$A$2:$I$2001,MATCH(Table3[[#Headers],[Hour]],Date!$A$1:$I$1,0),0)</f>
        <v>17</v>
      </c>
      <c r="H607" s="44" t="str">
        <f>IF(AND(Table3[[#This Row],[Hour]]&gt;=7, Table3[[#This Row],[Hour]]&lt;=10), "Peak", IF(AND(Table3[[#This Row],[Hour]]&gt;=16, Table3[[#This Row],[Hour]]&lt;=19), "Peak", "Off-Peak"))</f>
        <v>Peak</v>
      </c>
      <c r="I607" s="19" t="str">
        <f>VLOOKUP($C607,location,MATCH(Source!I$7,Location!$A$1:$D$1,0),0)</f>
        <v>Bangalore</v>
      </c>
      <c r="J607" s="19" t="str">
        <f>VLOOKUP($C607,location,MATCH(Source!J$7,Location!$A$1:$D$1,0),0)</f>
        <v>City Road</v>
      </c>
      <c r="K607" s="19" t="str">
        <f>VLOOKUP($C607,location,MATCH(Source!K$7,Location!$A$1:$D$1,0),0)</f>
        <v>Clear</v>
      </c>
      <c r="L607" s="20" t="str">
        <f>VLOOKUP($C607,vehicle,MATCH(L606,Vehicle!A600:E600,0),0)</f>
        <v>Bus</v>
      </c>
      <c r="M607" s="20" t="str">
        <f>VLOOKUP($C607,vehicle,MATCH(M$7,Vehicle!$A$1:$E$1,0),0)</f>
        <v>Reckless Driving</v>
      </c>
      <c r="N607" s="20" t="str">
        <f>VLOOKUP($C607,vehicle,MATCH(N$7,Vehicle!$A$1:$E$1,0),0)</f>
        <v>Medium</v>
      </c>
      <c r="O607" s="21">
        <f>VLOOKUP($C607,vehicle,MATCH(O$7,Vehicle!$A$1:$E$1,0),0)</f>
        <v>1</v>
      </c>
      <c r="P607" s="21">
        <f>VLOOKUP($C607,driver,MATCH(P$7,Driver!$A$1:$E$1,0),0)</f>
        <v>73</v>
      </c>
      <c r="Q607" s="21" t="str">
        <f>VLOOKUP($C607,driver,MATCH(Q$7,Driver!$A$1:$E$1,0),0)</f>
        <v>Valid</v>
      </c>
      <c r="R607" s="21">
        <f>VLOOKUP($C607,driver,MATCH(R$7,Driver!$A$1:$E$1,0),0)</f>
        <v>10</v>
      </c>
      <c r="S607" s="21" t="str">
        <f>VLOOKUP($C607,driver,MATCH(S$7,Driver!$A$1:$E$1,0),0)</f>
        <v>Severe</v>
      </c>
      <c r="T607" s="21">
        <f>VLOOKUP($C607,Effects,MATCH(T$7, Effects!$A$1:$E$1, 0),0)</f>
        <v>53</v>
      </c>
      <c r="U607" s="22" t="str">
        <f>VLOOKUP($C607,Effects,MATCH(U$7, Effects!$A$1:$E$1, 0),0)</f>
        <v>Yes</v>
      </c>
      <c r="V607" s="22" t="str">
        <f>VLOOKUP($C607,Effects,MATCH(V$7, Effects!$A$1:$E$1, 0),0)</f>
        <v>No</v>
      </c>
      <c r="W607" s="22" t="str">
        <f>VLOOKUP($C607,Effects,MATCH(W$7, Effects!$A$1:$E$1, 0),0)</f>
        <v>None</v>
      </c>
    </row>
    <row r="608" spans="2:23" s="7" customFormat="1" ht="21" x14ac:dyDescent="0.4">
      <c r="B608" s="19">
        <v>601</v>
      </c>
      <c r="C608" s="19" t="s">
        <v>645</v>
      </c>
      <c r="D608" s="20">
        <f>VLOOKUP($C608, Date, MATCH(Source!D$7, Date!$A$1:$F$1, 0), FALSE)</f>
        <v>43915</v>
      </c>
      <c r="E608" s="40">
        <v>43915</v>
      </c>
      <c r="F608" s="22">
        <f>VLOOKUP($C608, Date, MATCH(Source!F$7, Date!$A$1:$F$1, 0), FALSE)</f>
        <v>25.7569444444444</v>
      </c>
      <c r="G608" s="19">
        <f>VLOOKUP(Table3[[#This Row],[Accident ID]],Date!$A$2:$I$2001,MATCH(Table3[[#Headers],[Hour]],Date!$A$1:$I$1,0),0)</f>
        <v>18</v>
      </c>
      <c r="H608" s="44" t="str">
        <f>IF(AND(Table3[[#This Row],[Hour]]&gt;=7, Table3[[#This Row],[Hour]]&lt;=10), "Peak", IF(AND(Table3[[#This Row],[Hour]]&gt;=16, Table3[[#This Row],[Hour]]&lt;=19), "Peak", "Off-Peak"))</f>
        <v>Peak</v>
      </c>
      <c r="I608" s="19" t="str">
        <f>VLOOKUP($C608,location,MATCH(Source!I$7,Location!$A$1:$D$1,0),0)</f>
        <v>Delhi</v>
      </c>
      <c r="J608" s="19" t="str">
        <f>VLOOKUP($C608,location,MATCH(Source!J$7,Location!$A$1:$D$1,0),0)</f>
        <v>Residential Area</v>
      </c>
      <c r="K608" s="19" t="str">
        <f>VLOOKUP($C608,location,MATCH(Source!K$7,Location!$A$1:$D$1,0),0)</f>
        <v>Snowy</v>
      </c>
      <c r="L608" s="20" t="str">
        <f>VLOOKUP($C608,vehicle,MATCH(L607,Vehicle!A601:E601,0),0)</f>
        <v>Bicycle</v>
      </c>
      <c r="M608" s="20" t="str">
        <f>VLOOKUP($C608,vehicle,MATCH(M$7,Vehicle!$A$1:$E$1,0),0)</f>
        <v>Brake Failure</v>
      </c>
      <c r="N608" s="20" t="str">
        <f>VLOOKUP($C608,vehicle,MATCH(N$7,Vehicle!$A$1:$E$1,0),0)</f>
        <v>Medium</v>
      </c>
      <c r="O608" s="21">
        <f>VLOOKUP($C608,vehicle,MATCH(O$7,Vehicle!$A$1:$E$1,0),0)</f>
        <v>5</v>
      </c>
      <c r="P608" s="21">
        <f>VLOOKUP($C608,driver,MATCH(P$7,Driver!$A$1:$E$1,0),0)</f>
        <v>35</v>
      </c>
      <c r="Q608" s="21" t="str">
        <f>VLOOKUP($C608,driver,MATCH(Q$7,Driver!$A$1:$E$1,0),0)</f>
        <v>Suspended</v>
      </c>
      <c r="R608" s="21">
        <f>VLOOKUP($C608,driver,MATCH(R$7,Driver!$A$1:$E$1,0),0)</f>
        <v>9</v>
      </c>
      <c r="S608" s="21" t="str">
        <f>VLOOKUP($C608,driver,MATCH(S$7,Driver!$A$1:$E$1,0),0)</f>
        <v>Severe</v>
      </c>
      <c r="T608" s="21">
        <f>VLOOKUP($C608,Effects,MATCH(T$7, Effects!$A$1:$E$1, 0),0)</f>
        <v>59</v>
      </c>
      <c r="U608" s="22" t="str">
        <f>VLOOKUP($C608,Effects,MATCH(U$7, Effects!$A$1:$E$1, 0),0)</f>
        <v>No</v>
      </c>
      <c r="V608" s="22" t="str">
        <f>VLOOKUP($C608,Effects,MATCH(V$7, Effects!$A$1:$E$1, 0),0)</f>
        <v>No</v>
      </c>
      <c r="W608" s="22" t="str">
        <f>VLOOKUP($C608,Effects,MATCH(W$7, Effects!$A$1:$E$1, 0),0)</f>
        <v>License Suspended</v>
      </c>
    </row>
    <row r="609" spans="2:23" s="7" customFormat="1" ht="21" x14ac:dyDescent="0.4">
      <c r="B609" s="19">
        <v>602</v>
      </c>
      <c r="C609" s="19" t="s">
        <v>646</v>
      </c>
      <c r="D609" s="20">
        <f>VLOOKUP($C609, Date, MATCH(Source!D$7, Date!$A$1:$F$1, 0), FALSE)</f>
        <v>44636</v>
      </c>
      <c r="E609" s="40">
        <v>44636</v>
      </c>
      <c r="F609" s="22">
        <f>VLOOKUP($C609, Date, MATCH(Source!F$7, Date!$A$1:$F$1, 0), FALSE)</f>
        <v>25.7986111111111</v>
      </c>
      <c r="G609" s="19">
        <f>VLOOKUP(Table3[[#This Row],[Accident ID]],Date!$A$2:$I$2001,MATCH(Table3[[#Headers],[Hour]],Date!$A$1:$I$1,0),0)</f>
        <v>19</v>
      </c>
      <c r="H609" s="44" t="str">
        <f>IF(AND(Table3[[#This Row],[Hour]]&gt;=7, Table3[[#This Row],[Hour]]&lt;=10), "Peak", IF(AND(Table3[[#This Row],[Hour]]&gt;=16, Table3[[#This Row],[Hour]]&lt;=19), "Peak", "Off-Peak"))</f>
        <v>Peak</v>
      </c>
      <c r="I609" s="19" t="str">
        <f>VLOOKUP($C609,location,MATCH(Source!I$7,Location!$A$1:$D$1,0),0)</f>
        <v>Hyderabad</v>
      </c>
      <c r="J609" s="19" t="str">
        <f>VLOOKUP($C609,location,MATCH(Source!J$7,Location!$A$1:$D$1,0),0)</f>
        <v>Rural Road</v>
      </c>
      <c r="K609" s="19" t="str">
        <f>VLOOKUP($C609,location,MATCH(Source!K$7,Location!$A$1:$D$1,0),0)</f>
        <v>Windy</v>
      </c>
      <c r="L609" s="20" t="str">
        <f>VLOOKUP($C609,vehicle,MATCH(L608,Vehicle!A602:E602,0),0)</f>
        <v>Bike</v>
      </c>
      <c r="M609" s="20" t="str">
        <f>VLOOKUP($C609,vehicle,MATCH(M$7,Vehicle!$A$1:$E$1,0),0)</f>
        <v>Drunk Driving</v>
      </c>
      <c r="N609" s="20" t="str">
        <f>VLOOKUP($C609,vehicle,MATCH(N$7,Vehicle!$A$1:$E$1,0),0)</f>
        <v>High</v>
      </c>
      <c r="O609" s="21">
        <f>VLOOKUP($C609,vehicle,MATCH(O$7,Vehicle!$A$1:$E$1,0),0)</f>
        <v>3</v>
      </c>
      <c r="P609" s="21">
        <f>VLOOKUP($C609,driver,MATCH(P$7,Driver!$A$1:$E$1,0),0)</f>
        <v>64</v>
      </c>
      <c r="Q609" s="21" t="str">
        <f>VLOOKUP($C609,driver,MATCH(Q$7,Driver!$A$1:$E$1,0),0)</f>
        <v>Suspended</v>
      </c>
      <c r="R609" s="21">
        <f>VLOOKUP($C609,driver,MATCH(R$7,Driver!$A$1:$E$1,0),0)</f>
        <v>3</v>
      </c>
      <c r="S609" s="21" t="str">
        <f>VLOOKUP($C609,driver,MATCH(S$7,Driver!$A$1:$E$1,0),0)</f>
        <v>Fatal</v>
      </c>
      <c r="T609" s="21">
        <f>VLOOKUP($C609,Effects,MATCH(T$7, Effects!$A$1:$E$1, 0),0)</f>
        <v>48</v>
      </c>
      <c r="U609" s="22" t="str">
        <f>VLOOKUP($C609,Effects,MATCH(U$7, Effects!$A$1:$E$1, 0),0)</f>
        <v>No</v>
      </c>
      <c r="V609" s="22" t="str">
        <f>VLOOKUP($C609,Effects,MATCH(V$7, Effects!$A$1:$E$1, 0),0)</f>
        <v>No</v>
      </c>
      <c r="W609" s="22" t="str">
        <f>VLOOKUP($C609,Effects,MATCH(W$7, Effects!$A$1:$E$1, 0),0)</f>
        <v>Arrest Made</v>
      </c>
    </row>
    <row r="610" spans="2:23" s="7" customFormat="1" ht="21" x14ac:dyDescent="0.4">
      <c r="B610" s="19">
        <v>603</v>
      </c>
      <c r="C610" s="19" t="s">
        <v>647</v>
      </c>
      <c r="D610" s="20">
        <f>VLOOKUP($C610, Date, MATCH(Source!D$7, Date!$A$1:$F$1, 0), FALSE)</f>
        <v>44836</v>
      </c>
      <c r="E610" s="40">
        <v>44836</v>
      </c>
      <c r="F610" s="22">
        <f>VLOOKUP($C610, Date, MATCH(Source!F$7, Date!$A$1:$F$1, 0), FALSE)</f>
        <v>25.8402777777778</v>
      </c>
      <c r="G610" s="19">
        <f>VLOOKUP(Table3[[#This Row],[Accident ID]],Date!$A$2:$I$2001,MATCH(Table3[[#Headers],[Hour]],Date!$A$1:$I$1,0),0)</f>
        <v>20</v>
      </c>
      <c r="H610" s="44" t="str">
        <f>IF(AND(Table3[[#This Row],[Hour]]&gt;=7, Table3[[#This Row],[Hour]]&lt;=10), "Peak", IF(AND(Table3[[#This Row],[Hour]]&gt;=16, Table3[[#This Row],[Hour]]&lt;=19), "Peak", "Off-Peak"))</f>
        <v>Off-Peak</v>
      </c>
      <c r="I610" s="19" t="str">
        <f>VLOOKUP($C610,location,MATCH(Source!I$7,Location!$A$1:$D$1,0),0)</f>
        <v>Delhi</v>
      </c>
      <c r="J610" s="19" t="str">
        <f>VLOOKUP($C610,location,MATCH(Source!J$7,Location!$A$1:$D$1,0),0)</f>
        <v>Highway</v>
      </c>
      <c r="K610" s="19" t="str">
        <f>VLOOKUP($C610,location,MATCH(Source!K$7,Location!$A$1:$D$1,0),0)</f>
        <v>Foggy</v>
      </c>
      <c r="L610" s="20" t="str">
        <f>VLOOKUP($C610,vehicle,MATCH(L609,Vehicle!A603:E603,0),0)</f>
        <v>Truck</v>
      </c>
      <c r="M610" s="20" t="str">
        <f>VLOOKUP($C610,vehicle,MATCH(M$7,Vehicle!$A$1:$E$1,0),0)</f>
        <v>Pedestrian Crossing</v>
      </c>
      <c r="N610" s="20" t="str">
        <f>VLOOKUP($C610,vehicle,MATCH(N$7,Vehicle!$A$1:$E$1,0),0)</f>
        <v>High</v>
      </c>
      <c r="O610" s="21">
        <f>VLOOKUP($C610,vehicle,MATCH(O$7,Vehicle!$A$1:$E$1,0),0)</f>
        <v>4</v>
      </c>
      <c r="P610" s="21">
        <f>VLOOKUP($C610,driver,MATCH(P$7,Driver!$A$1:$E$1,0),0)</f>
        <v>69</v>
      </c>
      <c r="Q610" s="21" t="str">
        <f>VLOOKUP($C610,driver,MATCH(Q$7,Driver!$A$1:$E$1,0),0)</f>
        <v>Expired</v>
      </c>
      <c r="R610" s="21">
        <f>VLOOKUP($C610,driver,MATCH(R$7,Driver!$A$1:$E$1,0),0)</f>
        <v>4</v>
      </c>
      <c r="S610" s="21" t="str">
        <f>VLOOKUP($C610,driver,MATCH(S$7,Driver!$A$1:$E$1,0),0)</f>
        <v>Severe</v>
      </c>
      <c r="T610" s="21">
        <f>VLOOKUP($C610,Effects,MATCH(T$7, Effects!$A$1:$E$1, 0),0)</f>
        <v>47</v>
      </c>
      <c r="U610" s="22" t="str">
        <f>VLOOKUP($C610,Effects,MATCH(U$7, Effects!$A$1:$E$1, 0),0)</f>
        <v>No</v>
      </c>
      <c r="V610" s="22" t="str">
        <f>VLOOKUP($C610,Effects,MATCH(V$7, Effects!$A$1:$E$1, 0),0)</f>
        <v>Yes</v>
      </c>
      <c r="W610" s="22" t="str">
        <f>VLOOKUP($C610,Effects,MATCH(W$7, Effects!$A$1:$E$1, 0),0)</f>
        <v>Arrest Made</v>
      </c>
    </row>
    <row r="611" spans="2:23" s="7" customFormat="1" ht="21" x14ac:dyDescent="0.4">
      <c r="B611" s="19">
        <v>604</v>
      </c>
      <c r="C611" s="19" t="s">
        <v>648</v>
      </c>
      <c r="D611" s="20">
        <f>VLOOKUP($C611, Date, MATCH(Source!D$7, Date!$A$1:$F$1, 0), FALSE)</f>
        <v>44610</v>
      </c>
      <c r="E611" s="40">
        <v>44610</v>
      </c>
      <c r="F611" s="22">
        <f>VLOOKUP($C611, Date, MATCH(Source!F$7, Date!$A$1:$F$1, 0), FALSE)</f>
        <v>25.8819444444444</v>
      </c>
      <c r="G611" s="19">
        <f>VLOOKUP(Table3[[#This Row],[Accident ID]],Date!$A$2:$I$2001,MATCH(Table3[[#Headers],[Hour]],Date!$A$1:$I$1,0),0)</f>
        <v>21</v>
      </c>
      <c r="H611" s="44" t="str">
        <f>IF(AND(Table3[[#This Row],[Hour]]&gt;=7, Table3[[#This Row],[Hour]]&lt;=10), "Peak", IF(AND(Table3[[#This Row],[Hour]]&gt;=16, Table3[[#This Row],[Hour]]&lt;=19), "Peak", "Off-Peak"))</f>
        <v>Off-Peak</v>
      </c>
      <c r="I611" s="19" t="str">
        <f>VLOOKUP($C611,location,MATCH(Source!I$7,Location!$A$1:$D$1,0),0)</f>
        <v>Mumbai</v>
      </c>
      <c r="J611" s="19" t="str">
        <f>VLOOKUP($C611,location,MATCH(Source!J$7,Location!$A$1:$D$1,0),0)</f>
        <v>Expressway</v>
      </c>
      <c r="K611" s="19" t="str">
        <f>VLOOKUP($C611,location,MATCH(Source!K$7,Location!$A$1:$D$1,0),0)</f>
        <v>Windy</v>
      </c>
      <c r="L611" s="20" t="str">
        <f>VLOOKUP($C611,vehicle,MATCH(L610,Vehicle!A604:E604,0),0)</f>
        <v>Truck</v>
      </c>
      <c r="M611" s="20" t="str">
        <f>VLOOKUP($C611,vehicle,MATCH(M$7,Vehicle!$A$1:$E$1,0),0)</f>
        <v>Over Speeding</v>
      </c>
      <c r="N611" s="20" t="str">
        <f>VLOOKUP($C611,vehicle,MATCH(N$7,Vehicle!$A$1:$E$1,0),0)</f>
        <v>Severe</v>
      </c>
      <c r="O611" s="21">
        <f>VLOOKUP($C611,vehicle,MATCH(O$7,Vehicle!$A$1:$E$1,0),0)</f>
        <v>5</v>
      </c>
      <c r="P611" s="21">
        <f>VLOOKUP($C611,driver,MATCH(P$7,Driver!$A$1:$E$1,0),0)</f>
        <v>24</v>
      </c>
      <c r="Q611" s="21" t="str">
        <f>VLOOKUP($C611,driver,MATCH(Q$7,Driver!$A$1:$E$1,0),0)</f>
        <v>Valid</v>
      </c>
      <c r="R611" s="21">
        <f>VLOOKUP($C611,driver,MATCH(R$7,Driver!$A$1:$E$1,0),0)</f>
        <v>3</v>
      </c>
      <c r="S611" s="21" t="str">
        <f>VLOOKUP($C611,driver,MATCH(S$7,Driver!$A$1:$E$1,0),0)</f>
        <v>Moderate</v>
      </c>
      <c r="T611" s="21">
        <f>VLOOKUP($C611,Effects,MATCH(T$7, Effects!$A$1:$E$1, 0),0)</f>
        <v>40</v>
      </c>
      <c r="U611" s="22" t="str">
        <f>VLOOKUP($C611,Effects,MATCH(U$7, Effects!$A$1:$E$1, 0),0)</f>
        <v>Yes</v>
      </c>
      <c r="V611" s="22" t="str">
        <f>VLOOKUP($C611,Effects,MATCH(V$7, Effects!$A$1:$E$1, 0),0)</f>
        <v>No</v>
      </c>
      <c r="W611" s="22" t="str">
        <f>VLOOKUP($C611,Effects,MATCH(W$7, Effects!$A$1:$E$1, 0),0)</f>
        <v>Fine Issued</v>
      </c>
    </row>
    <row r="612" spans="2:23" s="7" customFormat="1" ht="21" x14ac:dyDescent="0.4">
      <c r="B612" s="19">
        <v>605</v>
      </c>
      <c r="C612" s="19" t="s">
        <v>649</v>
      </c>
      <c r="D612" s="20">
        <f>VLOOKUP($C612, Date, MATCH(Source!D$7, Date!$A$1:$F$1, 0), FALSE)</f>
        <v>45171</v>
      </c>
      <c r="E612" s="40">
        <v>45171</v>
      </c>
      <c r="F612" s="22">
        <f>VLOOKUP($C612, Date, MATCH(Source!F$7, Date!$A$1:$F$1, 0), FALSE)</f>
        <v>25.9236111111111</v>
      </c>
      <c r="G612" s="19">
        <f>VLOOKUP(Table3[[#This Row],[Accident ID]],Date!$A$2:$I$2001,MATCH(Table3[[#Headers],[Hour]],Date!$A$1:$I$1,0),0)</f>
        <v>22</v>
      </c>
      <c r="H612" s="44" t="str">
        <f>IF(AND(Table3[[#This Row],[Hour]]&gt;=7, Table3[[#This Row],[Hour]]&lt;=10), "Peak", IF(AND(Table3[[#This Row],[Hour]]&gt;=16, Table3[[#This Row],[Hour]]&lt;=19), "Peak", "Off-Peak"))</f>
        <v>Off-Peak</v>
      </c>
      <c r="I612" s="19" t="str">
        <f>VLOOKUP($C612,location,MATCH(Source!I$7,Location!$A$1:$D$1,0),0)</f>
        <v>Kolkata</v>
      </c>
      <c r="J612" s="19" t="str">
        <f>VLOOKUP($C612,location,MATCH(Source!J$7,Location!$A$1:$D$1,0),0)</f>
        <v>Expressway</v>
      </c>
      <c r="K612" s="19" t="str">
        <f>VLOOKUP($C612,location,MATCH(Source!K$7,Location!$A$1:$D$1,0),0)</f>
        <v>Rainy</v>
      </c>
      <c r="L612" s="20" t="str">
        <f>VLOOKUP($C612,vehicle,MATCH(L611,Vehicle!A605:E605,0),0)</f>
        <v>Bike</v>
      </c>
      <c r="M612" s="20" t="str">
        <f>VLOOKUP($C612,vehicle,MATCH(M$7,Vehicle!$A$1:$E$1,0),0)</f>
        <v>Pedestrian Crossing</v>
      </c>
      <c r="N612" s="20" t="str">
        <f>VLOOKUP($C612,vehicle,MATCH(N$7,Vehicle!$A$1:$E$1,0),0)</f>
        <v>Severe</v>
      </c>
      <c r="O612" s="21">
        <f>VLOOKUP($C612,vehicle,MATCH(O$7,Vehicle!$A$1:$E$1,0),0)</f>
        <v>2</v>
      </c>
      <c r="P612" s="21">
        <f>VLOOKUP($C612,driver,MATCH(P$7,Driver!$A$1:$E$1,0),0)</f>
        <v>25</v>
      </c>
      <c r="Q612" s="21" t="str">
        <f>VLOOKUP($C612,driver,MATCH(Q$7,Driver!$A$1:$E$1,0),0)</f>
        <v>Valid</v>
      </c>
      <c r="R612" s="21">
        <f>VLOOKUP($C612,driver,MATCH(R$7,Driver!$A$1:$E$1,0),0)</f>
        <v>10</v>
      </c>
      <c r="S612" s="21" t="str">
        <f>VLOOKUP($C612,driver,MATCH(S$7,Driver!$A$1:$E$1,0),0)</f>
        <v>Fatal</v>
      </c>
      <c r="T612" s="21">
        <f>VLOOKUP($C612,Effects,MATCH(T$7, Effects!$A$1:$E$1, 0),0)</f>
        <v>57</v>
      </c>
      <c r="U612" s="22" t="str">
        <f>VLOOKUP($C612,Effects,MATCH(U$7, Effects!$A$1:$E$1, 0),0)</f>
        <v>No</v>
      </c>
      <c r="V612" s="22" t="str">
        <f>VLOOKUP($C612,Effects,MATCH(V$7, Effects!$A$1:$E$1, 0),0)</f>
        <v>No</v>
      </c>
      <c r="W612" s="22" t="str">
        <f>VLOOKUP($C612,Effects,MATCH(W$7, Effects!$A$1:$E$1, 0),0)</f>
        <v>None</v>
      </c>
    </row>
    <row r="613" spans="2:23" s="7" customFormat="1" ht="21" x14ac:dyDescent="0.4">
      <c r="B613" s="19">
        <v>606</v>
      </c>
      <c r="C613" s="19">
        <v>12329701</v>
      </c>
      <c r="D613" s="20">
        <f>VLOOKUP($C613, Date, MATCH(Source!D$7, Date!$A$1:$F$1, 0), FALSE)</f>
        <v>44809</v>
      </c>
      <c r="E613" s="40">
        <v>44809</v>
      </c>
      <c r="F613" s="22">
        <f>VLOOKUP($C613, Date, MATCH(Source!F$7, Date!$A$1:$F$1, 0), FALSE)</f>
        <v>25.9652777777778</v>
      </c>
      <c r="G613" s="19">
        <f>VLOOKUP(Table3[[#This Row],[Accident ID]],Date!$A$2:$I$2001,MATCH(Table3[[#Headers],[Hour]],Date!$A$1:$I$1,0),0)</f>
        <v>23</v>
      </c>
      <c r="H613" s="44" t="str">
        <f>IF(AND(Table3[[#This Row],[Hour]]&gt;=7, Table3[[#This Row],[Hour]]&lt;=10), "Peak", IF(AND(Table3[[#This Row],[Hour]]&gt;=16, Table3[[#This Row],[Hour]]&lt;=19), "Peak", "Off-Peak"))</f>
        <v>Off-Peak</v>
      </c>
      <c r="I613" s="19" t="str">
        <f>VLOOKUP($C613,location,MATCH(Source!I$7,Location!$A$1:$D$1,0),0)</f>
        <v>Chennai</v>
      </c>
      <c r="J613" s="19" t="str">
        <f>VLOOKUP($C613,location,MATCH(Source!J$7,Location!$A$1:$D$1,0),0)</f>
        <v>Rural Road</v>
      </c>
      <c r="K613" s="19" t="str">
        <f>VLOOKUP($C613,location,MATCH(Source!K$7,Location!$A$1:$D$1,0),0)</f>
        <v>Rainy</v>
      </c>
      <c r="L613" s="20" t="str">
        <f>VLOOKUP($C613,vehicle,MATCH(L612,Vehicle!A606:E606,0),0)</f>
        <v>Bicycle</v>
      </c>
      <c r="M613" s="20" t="str">
        <f>VLOOKUP($C613,vehicle,MATCH(M$7,Vehicle!$A$1:$E$1,0),0)</f>
        <v>Pedestrian Crossing</v>
      </c>
      <c r="N613" s="20" t="str">
        <f>VLOOKUP($C613,vehicle,MATCH(N$7,Vehicle!$A$1:$E$1,0),0)</f>
        <v>Low</v>
      </c>
      <c r="O613" s="21">
        <f>VLOOKUP($C613,vehicle,MATCH(O$7,Vehicle!$A$1:$E$1,0),0)</f>
        <v>5</v>
      </c>
      <c r="P613" s="21">
        <f>VLOOKUP($C613,driver,MATCH(P$7,Driver!$A$1:$E$1,0),0)</f>
        <v>59</v>
      </c>
      <c r="Q613" s="21" t="str">
        <f>VLOOKUP($C613,driver,MATCH(Q$7,Driver!$A$1:$E$1,0),0)</f>
        <v>Expired</v>
      </c>
      <c r="R613" s="21">
        <f>VLOOKUP($C613,driver,MATCH(R$7,Driver!$A$1:$E$1,0),0)</f>
        <v>0</v>
      </c>
      <c r="S613" s="21" t="str">
        <f>VLOOKUP($C613,driver,MATCH(S$7,Driver!$A$1:$E$1,0),0)</f>
        <v>Fatal</v>
      </c>
      <c r="T613" s="21">
        <f>VLOOKUP($C613,Effects,MATCH(T$7, Effects!$A$1:$E$1, 0),0)</f>
        <v>11</v>
      </c>
      <c r="U613" s="22" t="str">
        <f>VLOOKUP($C613,Effects,MATCH(U$7, Effects!$A$1:$E$1, 0),0)</f>
        <v>Yes</v>
      </c>
      <c r="V613" s="22" t="str">
        <f>VLOOKUP($C613,Effects,MATCH(V$7, Effects!$A$1:$E$1, 0),0)</f>
        <v>No</v>
      </c>
      <c r="W613" s="22" t="str">
        <f>VLOOKUP($C613,Effects,MATCH(W$7, Effects!$A$1:$E$1, 0),0)</f>
        <v>None</v>
      </c>
    </row>
    <row r="614" spans="2:23" s="7" customFormat="1" ht="21" x14ac:dyDescent="0.4">
      <c r="B614" s="19">
        <v>607</v>
      </c>
      <c r="C614" s="19" t="s">
        <v>650</v>
      </c>
      <c r="D614" s="20">
        <f>VLOOKUP($C614, Date, MATCH(Source!D$7, Date!$A$1:$F$1, 0), FALSE)</f>
        <v>45228</v>
      </c>
      <c r="E614" s="40">
        <v>45228</v>
      </c>
      <c r="F614" s="22">
        <f>VLOOKUP($C614, Date, MATCH(Source!F$7, Date!$A$1:$F$1, 0), FALSE)</f>
        <v>26.0069444444444</v>
      </c>
      <c r="G614" s="19">
        <f>VLOOKUP(Table3[[#This Row],[Accident ID]],Date!$A$2:$I$2001,MATCH(Table3[[#Headers],[Hour]],Date!$A$1:$I$1,0),0)</f>
        <v>0</v>
      </c>
      <c r="H614" s="44" t="str">
        <f>IF(AND(Table3[[#This Row],[Hour]]&gt;=7, Table3[[#This Row],[Hour]]&lt;=10), "Peak", IF(AND(Table3[[#This Row],[Hour]]&gt;=16, Table3[[#This Row],[Hour]]&lt;=19), "Peak", "Off-Peak"))</f>
        <v>Off-Peak</v>
      </c>
      <c r="I614" s="19" t="str">
        <f>VLOOKUP($C614,location,MATCH(Source!I$7,Location!$A$1:$D$1,0),0)</f>
        <v>Pune</v>
      </c>
      <c r="J614" s="19" t="str">
        <f>VLOOKUP($C614,location,MATCH(Source!J$7,Location!$A$1:$D$1,0),0)</f>
        <v>Expressway</v>
      </c>
      <c r="K614" s="19" t="str">
        <f>VLOOKUP($C614,location,MATCH(Source!K$7,Location!$A$1:$D$1,0),0)</f>
        <v>Foggy</v>
      </c>
      <c r="L614" s="20" t="str">
        <f>VLOOKUP($C614,vehicle,MATCH(L613,Vehicle!A607:E607,0),0)</f>
        <v>Bike</v>
      </c>
      <c r="M614" s="20" t="str">
        <f>VLOOKUP($C614,vehicle,MATCH(M$7,Vehicle!$A$1:$E$1,0),0)</f>
        <v>Pedestrian Crossing</v>
      </c>
      <c r="N614" s="20" t="str">
        <f>VLOOKUP($C614,vehicle,MATCH(N$7,Vehicle!$A$1:$E$1,0),0)</f>
        <v>Low</v>
      </c>
      <c r="O614" s="21">
        <f>VLOOKUP($C614,vehicle,MATCH(O$7,Vehicle!$A$1:$E$1,0),0)</f>
        <v>1</v>
      </c>
      <c r="P614" s="21">
        <f>VLOOKUP($C614,driver,MATCH(P$7,Driver!$A$1:$E$1,0),0)</f>
        <v>29</v>
      </c>
      <c r="Q614" s="21" t="str">
        <f>VLOOKUP($C614,driver,MATCH(Q$7,Driver!$A$1:$E$1,0),0)</f>
        <v>Expired</v>
      </c>
      <c r="R614" s="21">
        <f>VLOOKUP($C614,driver,MATCH(R$7,Driver!$A$1:$E$1,0),0)</f>
        <v>3</v>
      </c>
      <c r="S614" s="21" t="str">
        <f>VLOOKUP($C614,driver,MATCH(S$7,Driver!$A$1:$E$1,0),0)</f>
        <v>Moderate</v>
      </c>
      <c r="T614" s="21">
        <f>VLOOKUP($C614,Effects,MATCH(T$7, Effects!$A$1:$E$1, 0),0)</f>
        <v>55</v>
      </c>
      <c r="U614" s="22" t="str">
        <f>VLOOKUP($C614,Effects,MATCH(U$7, Effects!$A$1:$E$1, 0),0)</f>
        <v>No</v>
      </c>
      <c r="V614" s="22" t="str">
        <f>VLOOKUP($C614,Effects,MATCH(V$7, Effects!$A$1:$E$1, 0),0)</f>
        <v>Yes</v>
      </c>
      <c r="W614" s="22" t="str">
        <f>VLOOKUP($C614,Effects,MATCH(W$7, Effects!$A$1:$E$1, 0),0)</f>
        <v>License Suspended</v>
      </c>
    </row>
    <row r="615" spans="2:23" s="7" customFormat="1" ht="21" x14ac:dyDescent="0.4">
      <c r="B615" s="19">
        <v>608</v>
      </c>
      <c r="C615" s="19" t="s">
        <v>651</v>
      </c>
      <c r="D615" s="20">
        <f>VLOOKUP($C615, Date, MATCH(Source!D$7, Date!$A$1:$F$1, 0), FALSE)</f>
        <v>44518</v>
      </c>
      <c r="E615" s="40">
        <v>44518</v>
      </c>
      <c r="F615" s="22">
        <f>VLOOKUP($C615, Date, MATCH(Source!F$7, Date!$A$1:$F$1, 0), FALSE)</f>
        <v>26.0486111111111</v>
      </c>
      <c r="G615" s="19">
        <f>VLOOKUP(Table3[[#This Row],[Accident ID]],Date!$A$2:$I$2001,MATCH(Table3[[#Headers],[Hour]],Date!$A$1:$I$1,0),0)</f>
        <v>1</v>
      </c>
      <c r="H615" s="44" t="str">
        <f>IF(AND(Table3[[#This Row],[Hour]]&gt;=7, Table3[[#This Row],[Hour]]&lt;=10), "Peak", IF(AND(Table3[[#This Row],[Hour]]&gt;=16, Table3[[#This Row],[Hour]]&lt;=19), "Peak", "Off-Peak"))</f>
        <v>Off-Peak</v>
      </c>
      <c r="I615" s="19" t="str">
        <f>VLOOKUP($C615,location,MATCH(Source!I$7,Location!$A$1:$D$1,0),0)</f>
        <v>Ahmedabad</v>
      </c>
      <c r="J615" s="19" t="str">
        <f>VLOOKUP($C615,location,MATCH(Source!J$7,Location!$A$1:$D$1,0),0)</f>
        <v>Expressway</v>
      </c>
      <c r="K615" s="19" t="str">
        <f>VLOOKUP($C615,location,MATCH(Source!K$7,Location!$A$1:$D$1,0),0)</f>
        <v>Rainy</v>
      </c>
      <c r="L615" s="20" t="str">
        <f>VLOOKUP($C615,vehicle,MATCH(L614,Vehicle!A608:E608,0),0)</f>
        <v>Auto</v>
      </c>
      <c r="M615" s="20" t="str">
        <f>VLOOKUP($C615,vehicle,MATCH(M$7,Vehicle!$A$1:$E$1,0),0)</f>
        <v>Reckless Driving</v>
      </c>
      <c r="N615" s="20" t="str">
        <f>VLOOKUP($C615,vehicle,MATCH(N$7,Vehicle!$A$1:$E$1,0),0)</f>
        <v>Medium</v>
      </c>
      <c r="O615" s="21">
        <f>VLOOKUP($C615,vehicle,MATCH(O$7,Vehicle!$A$1:$E$1,0),0)</f>
        <v>2</v>
      </c>
      <c r="P615" s="21">
        <f>VLOOKUP($C615,driver,MATCH(P$7,Driver!$A$1:$E$1,0),0)</f>
        <v>29</v>
      </c>
      <c r="Q615" s="21" t="str">
        <f>VLOOKUP($C615,driver,MATCH(Q$7,Driver!$A$1:$E$1,0),0)</f>
        <v>Expired</v>
      </c>
      <c r="R615" s="21">
        <f>VLOOKUP($C615,driver,MATCH(R$7,Driver!$A$1:$E$1,0),0)</f>
        <v>0</v>
      </c>
      <c r="S615" s="21" t="str">
        <f>VLOOKUP($C615,driver,MATCH(S$7,Driver!$A$1:$E$1,0),0)</f>
        <v>Moderate</v>
      </c>
      <c r="T615" s="21">
        <f>VLOOKUP($C615,Effects,MATCH(T$7, Effects!$A$1:$E$1, 0),0)</f>
        <v>15</v>
      </c>
      <c r="U615" s="22" t="str">
        <f>VLOOKUP($C615,Effects,MATCH(U$7, Effects!$A$1:$E$1, 0),0)</f>
        <v>No</v>
      </c>
      <c r="V615" s="22" t="str">
        <f>VLOOKUP($C615,Effects,MATCH(V$7, Effects!$A$1:$E$1, 0),0)</f>
        <v>Yes</v>
      </c>
      <c r="W615" s="22" t="str">
        <f>VLOOKUP($C615,Effects,MATCH(W$7, Effects!$A$1:$E$1, 0),0)</f>
        <v>None</v>
      </c>
    </row>
    <row r="616" spans="2:23" s="7" customFormat="1" ht="21" x14ac:dyDescent="0.4">
      <c r="B616" s="19">
        <v>609</v>
      </c>
      <c r="C616" s="19" t="s">
        <v>652</v>
      </c>
      <c r="D616" s="20">
        <f>VLOOKUP($C616, Date, MATCH(Source!D$7, Date!$A$1:$F$1, 0), FALSE)</f>
        <v>44925</v>
      </c>
      <c r="E616" s="40">
        <v>44925</v>
      </c>
      <c r="F616" s="22">
        <f>VLOOKUP($C616, Date, MATCH(Source!F$7, Date!$A$1:$F$1, 0), FALSE)</f>
        <v>26.0902777777778</v>
      </c>
      <c r="G616" s="19">
        <f>VLOOKUP(Table3[[#This Row],[Accident ID]],Date!$A$2:$I$2001,MATCH(Table3[[#Headers],[Hour]],Date!$A$1:$I$1,0),0)</f>
        <v>2</v>
      </c>
      <c r="H616" s="44" t="str">
        <f>IF(AND(Table3[[#This Row],[Hour]]&gt;=7, Table3[[#This Row],[Hour]]&lt;=10), "Peak", IF(AND(Table3[[#This Row],[Hour]]&gt;=16, Table3[[#This Row],[Hour]]&lt;=19), "Peak", "Off-Peak"))</f>
        <v>Off-Peak</v>
      </c>
      <c r="I616" s="19" t="str">
        <f>VLOOKUP($C616,location,MATCH(Source!I$7,Location!$A$1:$D$1,0),0)</f>
        <v>Kolkata</v>
      </c>
      <c r="J616" s="19" t="str">
        <f>VLOOKUP($C616,location,MATCH(Source!J$7,Location!$A$1:$D$1,0),0)</f>
        <v>Expressway</v>
      </c>
      <c r="K616" s="19" t="str">
        <f>VLOOKUP($C616,location,MATCH(Source!K$7,Location!$A$1:$D$1,0),0)</f>
        <v>Foggy</v>
      </c>
      <c r="L616" s="20" t="str">
        <f>VLOOKUP($C616,vehicle,MATCH(L615,Vehicle!A609:E609,0),0)</f>
        <v>Bike</v>
      </c>
      <c r="M616" s="20" t="str">
        <f>VLOOKUP($C616,vehicle,MATCH(M$7,Vehicle!$A$1:$E$1,0),0)</f>
        <v>Over Speeding</v>
      </c>
      <c r="N616" s="20" t="str">
        <f>VLOOKUP($C616,vehicle,MATCH(N$7,Vehicle!$A$1:$E$1,0),0)</f>
        <v>High</v>
      </c>
      <c r="O616" s="21">
        <f>VLOOKUP($C616,vehicle,MATCH(O$7,Vehicle!$A$1:$E$1,0),0)</f>
        <v>2</v>
      </c>
      <c r="P616" s="21">
        <f>VLOOKUP($C616,driver,MATCH(P$7,Driver!$A$1:$E$1,0),0)</f>
        <v>44</v>
      </c>
      <c r="Q616" s="21" t="str">
        <f>VLOOKUP($C616,driver,MATCH(Q$7,Driver!$A$1:$E$1,0),0)</f>
        <v>Valid</v>
      </c>
      <c r="R616" s="21">
        <f>VLOOKUP($C616,driver,MATCH(R$7,Driver!$A$1:$E$1,0),0)</f>
        <v>2</v>
      </c>
      <c r="S616" s="21" t="str">
        <f>VLOOKUP($C616,driver,MATCH(S$7,Driver!$A$1:$E$1,0),0)</f>
        <v>Fatal</v>
      </c>
      <c r="T616" s="21">
        <f>VLOOKUP($C616,Effects,MATCH(T$7, Effects!$A$1:$E$1, 0),0)</f>
        <v>45</v>
      </c>
      <c r="U616" s="22" t="str">
        <f>VLOOKUP($C616,Effects,MATCH(U$7, Effects!$A$1:$E$1, 0),0)</f>
        <v>No</v>
      </c>
      <c r="V616" s="22" t="str">
        <f>VLOOKUP($C616,Effects,MATCH(V$7, Effects!$A$1:$E$1, 0),0)</f>
        <v>Yes</v>
      </c>
      <c r="W616" s="22" t="str">
        <f>VLOOKUP($C616,Effects,MATCH(W$7, Effects!$A$1:$E$1, 0),0)</f>
        <v>Fine Issued</v>
      </c>
    </row>
    <row r="617" spans="2:23" s="7" customFormat="1" ht="21" x14ac:dyDescent="0.4">
      <c r="B617" s="19">
        <v>610</v>
      </c>
      <c r="C617" s="19" t="s">
        <v>653</v>
      </c>
      <c r="D617" s="20">
        <f>VLOOKUP($C617, Date, MATCH(Source!D$7, Date!$A$1:$F$1, 0), FALSE)</f>
        <v>44771</v>
      </c>
      <c r="E617" s="40">
        <v>44771</v>
      </c>
      <c r="F617" s="22">
        <f>VLOOKUP($C617, Date, MATCH(Source!F$7, Date!$A$1:$F$1, 0), FALSE)</f>
        <v>26.1319444444444</v>
      </c>
      <c r="G617" s="19">
        <f>VLOOKUP(Table3[[#This Row],[Accident ID]],Date!$A$2:$I$2001,MATCH(Table3[[#Headers],[Hour]],Date!$A$1:$I$1,0),0)</f>
        <v>3</v>
      </c>
      <c r="H617" s="44" t="str">
        <f>IF(AND(Table3[[#This Row],[Hour]]&gt;=7, Table3[[#This Row],[Hour]]&lt;=10), "Peak", IF(AND(Table3[[#This Row],[Hour]]&gt;=16, Table3[[#This Row],[Hour]]&lt;=19), "Peak", "Off-Peak"))</f>
        <v>Off-Peak</v>
      </c>
      <c r="I617" s="19" t="str">
        <f>VLOOKUP($C617,location,MATCH(Source!I$7,Location!$A$1:$D$1,0),0)</f>
        <v>Delhi</v>
      </c>
      <c r="J617" s="19" t="str">
        <f>VLOOKUP($C617,location,MATCH(Source!J$7,Location!$A$1:$D$1,0),0)</f>
        <v>Highway</v>
      </c>
      <c r="K617" s="19" t="str">
        <f>VLOOKUP($C617,location,MATCH(Source!K$7,Location!$A$1:$D$1,0),0)</f>
        <v>Rainy</v>
      </c>
      <c r="L617" s="20" t="str">
        <f>VLOOKUP($C617,vehicle,MATCH(L616,Vehicle!A610:E610,0),0)</f>
        <v>Truck</v>
      </c>
      <c r="M617" s="20" t="str">
        <f>VLOOKUP($C617,vehicle,MATCH(M$7,Vehicle!$A$1:$E$1,0),0)</f>
        <v>Drunk Driving</v>
      </c>
      <c r="N617" s="20" t="str">
        <f>VLOOKUP($C617,vehicle,MATCH(N$7,Vehicle!$A$1:$E$1,0),0)</f>
        <v>Medium</v>
      </c>
      <c r="O617" s="21">
        <f>VLOOKUP($C617,vehicle,MATCH(O$7,Vehicle!$A$1:$E$1,0),0)</f>
        <v>4</v>
      </c>
      <c r="P617" s="21">
        <f>VLOOKUP($C617,driver,MATCH(P$7,Driver!$A$1:$E$1,0),0)</f>
        <v>19</v>
      </c>
      <c r="Q617" s="21" t="str">
        <f>VLOOKUP($C617,driver,MATCH(Q$7,Driver!$A$1:$E$1,0),0)</f>
        <v>Suspended</v>
      </c>
      <c r="R617" s="21">
        <f>VLOOKUP($C617,driver,MATCH(R$7,Driver!$A$1:$E$1,0),0)</f>
        <v>7</v>
      </c>
      <c r="S617" s="21" t="str">
        <f>VLOOKUP($C617,driver,MATCH(S$7,Driver!$A$1:$E$1,0),0)</f>
        <v>Minor</v>
      </c>
      <c r="T617" s="21">
        <f>VLOOKUP($C617,Effects,MATCH(T$7, Effects!$A$1:$E$1, 0),0)</f>
        <v>20</v>
      </c>
      <c r="U617" s="22" t="str">
        <f>VLOOKUP($C617,Effects,MATCH(U$7, Effects!$A$1:$E$1, 0),0)</f>
        <v>Yes</v>
      </c>
      <c r="V617" s="22" t="str">
        <f>VLOOKUP($C617,Effects,MATCH(V$7, Effects!$A$1:$E$1, 0),0)</f>
        <v>No</v>
      </c>
      <c r="W617" s="22" t="str">
        <f>VLOOKUP($C617,Effects,MATCH(W$7, Effects!$A$1:$E$1, 0),0)</f>
        <v>Fine Issued</v>
      </c>
    </row>
    <row r="618" spans="2:23" s="7" customFormat="1" ht="21" x14ac:dyDescent="0.4">
      <c r="B618" s="19">
        <v>611</v>
      </c>
      <c r="C618" s="19" t="s">
        <v>654</v>
      </c>
      <c r="D618" s="20">
        <f>VLOOKUP($C618, Date, MATCH(Source!D$7, Date!$A$1:$F$1, 0), FALSE)</f>
        <v>44428</v>
      </c>
      <c r="E618" s="40">
        <v>44428</v>
      </c>
      <c r="F618" s="22">
        <f>VLOOKUP($C618, Date, MATCH(Source!F$7, Date!$A$1:$F$1, 0), FALSE)</f>
        <v>26.1736111111111</v>
      </c>
      <c r="G618" s="19">
        <f>VLOOKUP(Table3[[#This Row],[Accident ID]],Date!$A$2:$I$2001,MATCH(Table3[[#Headers],[Hour]],Date!$A$1:$I$1,0),0)</f>
        <v>4</v>
      </c>
      <c r="H618" s="44" t="str">
        <f>IF(AND(Table3[[#This Row],[Hour]]&gt;=7, Table3[[#This Row],[Hour]]&lt;=10), "Peak", IF(AND(Table3[[#This Row],[Hour]]&gt;=16, Table3[[#This Row],[Hour]]&lt;=19), "Peak", "Off-Peak"))</f>
        <v>Off-Peak</v>
      </c>
      <c r="I618" s="19" t="str">
        <f>VLOOKUP($C618,location,MATCH(Source!I$7,Location!$A$1:$D$1,0),0)</f>
        <v>Kolkata</v>
      </c>
      <c r="J618" s="19" t="str">
        <f>VLOOKUP($C618,location,MATCH(Source!J$7,Location!$A$1:$D$1,0),0)</f>
        <v>City Road</v>
      </c>
      <c r="K618" s="19" t="str">
        <f>VLOOKUP($C618,location,MATCH(Source!K$7,Location!$A$1:$D$1,0),0)</f>
        <v>Rainy</v>
      </c>
      <c r="L618" s="20" t="str">
        <f>VLOOKUP($C618,vehicle,MATCH(L617,Vehicle!A611:E611,0),0)</f>
        <v>Pedestrian</v>
      </c>
      <c r="M618" s="20" t="str">
        <f>VLOOKUP($C618,vehicle,MATCH(M$7,Vehicle!$A$1:$E$1,0),0)</f>
        <v>Pedestrian Crossing</v>
      </c>
      <c r="N618" s="20" t="str">
        <f>VLOOKUP($C618,vehicle,MATCH(N$7,Vehicle!$A$1:$E$1,0),0)</f>
        <v>Medium</v>
      </c>
      <c r="O618" s="21">
        <f>VLOOKUP($C618,vehicle,MATCH(O$7,Vehicle!$A$1:$E$1,0),0)</f>
        <v>2</v>
      </c>
      <c r="P618" s="21">
        <f>VLOOKUP($C618,driver,MATCH(P$7,Driver!$A$1:$E$1,0),0)</f>
        <v>20</v>
      </c>
      <c r="Q618" s="21" t="str">
        <f>VLOOKUP($C618,driver,MATCH(Q$7,Driver!$A$1:$E$1,0),0)</f>
        <v>Valid</v>
      </c>
      <c r="R618" s="21">
        <f>VLOOKUP($C618,driver,MATCH(R$7,Driver!$A$1:$E$1,0),0)</f>
        <v>5</v>
      </c>
      <c r="S618" s="21" t="str">
        <f>VLOOKUP($C618,driver,MATCH(S$7,Driver!$A$1:$E$1,0),0)</f>
        <v>Severe</v>
      </c>
      <c r="T618" s="21">
        <f>VLOOKUP($C618,Effects,MATCH(T$7, Effects!$A$1:$E$1, 0),0)</f>
        <v>33</v>
      </c>
      <c r="U618" s="22" t="str">
        <f>VLOOKUP($C618,Effects,MATCH(U$7, Effects!$A$1:$E$1, 0),0)</f>
        <v>Yes</v>
      </c>
      <c r="V618" s="22" t="str">
        <f>VLOOKUP($C618,Effects,MATCH(V$7, Effects!$A$1:$E$1, 0),0)</f>
        <v>Yes</v>
      </c>
      <c r="W618" s="22" t="str">
        <f>VLOOKUP($C618,Effects,MATCH(W$7, Effects!$A$1:$E$1, 0),0)</f>
        <v>None</v>
      </c>
    </row>
    <row r="619" spans="2:23" s="7" customFormat="1" ht="21" x14ac:dyDescent="0.4">
      <c r="B619" s="19">
        <v>612</v>
      </c>
      <c r="C619" s="19" t="s">
        <v>655</v>
      </c>
      <c r="D619" s="20">
        <f>VLOOKUP($C619, Date, MATCH(Source!D$7, Date!$A$1:$F$1, 0), FALSE)</f>
        <v>44191</v>
      </c>
      <c r="E619" s="40">
        <v>44191</v>
      </c>
      <c r="F619" s="22">
        <f>VLOOKUP($C619, Date, MATCH(Source!F$7, Date!$A$1:$F$1, 0), FALSE)</f>
        <v>26.2152777777778</v>
      </c>
      <c r="G619" s="19">
        <f>VLOOKUP(Table3[[#This Row],[Accident ID]],Date!$A$2:$I$2001,MATCH(Table3[[#Headers],[Hour]],Date!$A$1:$I$1,0),0)</f>
        <v>5</v>
      </c>
      <c r="H619" s="44" t="str">
        <f>IF(AND(Table3[[#This Row],[Hour]]&gt;=7, Table3[[#This Row],[Hour]]&lt;=10), "Peak", IF(AND(Table3[[#This Row],[Hour]]&gt;=16, Table3[[#This Row],[Hour]]&lt;=19), "Peak", "Off-Peak"))</f>
        <v>Off-Peak</v>
      </c>
      <c r="I619" s="19" t="str">
        <f>VLOOKUP($C619,location,MATCH(Source!I$7,Location!$A$1:$D$1,0),0)</f>
        <v>Chennai</v>
      </c>
      <c r="J619" s="19" t="str">
        <f>VLOOKUP($C619,location,MATCH(Source!J$7,Location!$A$1:$D$1,0),0)</f>
        <v>Residential Area</v>
      </c>
      <c r="K619" s="19" t="str">
        <f>VLOOKUP($C619,location,MATCH(Source!K$7,Location!$A$1:$D$1,0),0)</f>
        <v>Foggy</v>
      </c>
      <c r="L619" s="20" t="str">
        <f>VLOOKUP($C619,vehicle,MATCH(L618,Vehicle!A612:E612,0),0)</f>
        <v>Pedestrian</v>
      </c>
      <c r="M619" s="20" t="str">
        <f>VLOOKUP($C619,vehicle,MATCH(M$7,Vehicle!$A$1:$E$1,0),0)</f>
        <v>Brake Failure</v>
      </c>
      <c r="N619" s="20" t="str">
        <f>VLOOKUP($C619,vehicle,MATCH(N$7,Vehicle!$A$1:$E$1,0),0)</f>
        <v>Medium</v>
      </c>
      <c r="O619" s="21">
        <f>VLOOKUP($C619,vehicle,MATCH(O$7,Vehicle!$A$1:$E$1,0),0)</f>
        <v>4</v>
      </c>
      <c r="P619" s="21">
        <f>VLOOKUP($C619,driver,MATCH(P$7,Driver!$A$1:$E$1,0),0)</f>
        <v>18</v>
      </c>
      <c r="Q619" s="21" t="str">
        <f>VLOOKUP($C619,driver,MATCH(Q$7,Driver!$A$1:$E$1,0),0)</f>
        <v>Suspended</v>
      </c>
      <c r="R619" s="21">
        <f>VLOOKUP($C619,driver,MATCH(R$7,Driver!$A$1:$E$1,0),0)</f>
        <v>4</v>
      </c>
      <c r="S619" s="21" t="str">
        <f>VLOOKUP($C619,driver,MATCH(S$7,Driver!$A$1:$E$1,0),0)</f>
        <v>Severe</v>
      </c>
      <c r="T619" s="21">
        <f>VLOOKUP($C619,Effects,MATCH(T$7, Effects!$A$1:$E$1, 0),0)</f>
        <v>18</v>
      </c>
      <c r="U619" s="22" t="str">
        <f>VLOOKUP($C619,Effects,MATCH(U$7, Effects!$A$1:$E$1, 0),0)</f>
        <v>No</v>
      </c>
      <c r="V619" s="22" t="str">
        <f>VLOOKUP($C619,Effects,MATCH(V$7, Effects!$A$1:$E$1, 0),0)</f>
        <v>Yes</v>
      </c>
      <c r="W619" s="22" t="str">
        <f>VLOOKUP($C619,Effects,MATCH(W$7, Effects!$A$1:$E$1, 0),0)</f>
        <v>Arrest Made</v>
      </c>
    </row>
    <row r="620" spans="2:23" s="7" customFormat="1" ht="21" x14ac:dyDescent="0.4">
      <c r="B620" s="19">
        <v>613</v>
      </c>
      <c r="C620" s="19" t="s">
        <v>656</v>
      </c>
      <c r="D620" s="20">
        <f>VLOOKUP($C620, Date, MATCH(Source!D$7, Date!$A$1:$F$1, 0), FALSE)</f>
        <v>44854</v>
      </c>
      <c r="E620" s="40">
        <v>44854</v>
      </c>
      <c r="F620" s="22">
        <f>VLOOKUP($C620, Date, MATCH(Source!F$7, Date!$A$1:$F$1, 0), FALSE)</f>
        <v>26.2569444444444</v>
      </c>
      <c r="G620" s="19">
        <f>VLOOKUP(Table3[[#This Row],[Accident ID]],Date!$A$2:$I$2001,MATCH(Table3[[#Headers],[Hour]],Date!$A$1:$I$1,0),0)</f>
        <v>6</v>
      </c>
      <c r="H620" s="44" t="str">
        <f>IF(AND(Table3[[#This Row],[Hour]]&gt;=7, Table3[[#This Row],[Hour]]&lt;=10), "Peak", IF(AND(Table3[[#This Row],[Hour]]&gt;=16, Table3[[#This Row],[Hour]]&lt;=19), "Peak", "Off-Peak"))</f>
        <v>Off-Peak</v>
      </c>
      <c r="I620" s="19" t="str">
        <f>VLOOKUP($C620,location,MATCH(Source!I$7,Location!$A$1:$D$1,0),0)</f>
        <v>Pune</v>
      </c>
      <c r="J620" s="19" t="str">
        <f>VLOOKUP($C620,location,MATCH(Source!J$7,Location!$A$1:$D$1,0),0)</f>
        <v>Expressway</v>
      </c>
      <c r="K620" s="19" t="str">
        <f>VLOOKUP($C620,location,MATCH(Source!K$7,Location!$A$1:$D$1,0),0)</f>
        <v>Windy</v>
      </c>
      <c r="L620" s="20" t="str">
        <f>VLOOKUP($C620,vehicle,MATCH(L619,Vehicle!A613:E613,0),0)</f>
        <v>Pedestrian</v>
      </c>
      <c r="M620" s="20" t="str">
        <f>VLOOKUP($C620,vehicle,MATCH(M$7,Vehicle!$A$1:$E$1,0),0)</f>
        <v>Reckless Driving</v>
      </c>
      <c r="N620" s="20" t="str">
        <f>VLOOKUP($C620,vehicle,MATCH(N$7,Vehicle!$A$1:$E$1,0),0)</f>
        <v>High</v>
      </c>
      <c r="O620" s="21">
        <f>VLOOKUP($C620,vehicle,MATCH(O$7,Vehicle!$A$1:$E$1,0),0)</f>
        <v>1</v>
      </c>
      <c r="P620" s="21">
        <f>VLOOKUP($C620,driver,MATCH(P$7,Driver!$A$1:$E$1,0),0)</f>
        <v>36</v>
      </c>
      <c r="Q620" s="21" t="str">
        <f>VLOOKUP($C620,driver,MATCH(Q$7,Driver!$A$1:$E$1,0),0)</f>
        <v>Suspended</v>
      </c>
      <c r="R620" s="21">
        <f>VLOOKUP($C620,driver,MATCH(R$7,Driver!$A$1:$E$1,0),0)</f>
        <v>4</v>
      </c>
      <c r="S620" s="21" t="str">
        <f>VLOOKUP($C620,driver,MATCH(S$7,Driver!$A$1:$E$1,0),0)</f>
        <v>Moderate</v>
      </c>
      <c r="T620" s="21">
        <f>VLOOKUP($C620,Effects,MATCH(T$7, Effects!$A$1:$E$1, 0),0)</f>
        <v>8</v>
      </c>
      <c r="U620" s="22" t="str">
        <f>VLOOKUP($C620,Effects,MATCH(U$7, Effects!$A$1:$E$1, 0),0)</f>
        <v>Yes</v>
      </c>
      <c r="V620" s="22" t="str">
        <f>VLOOKUP($C620,Effects,MATCH(V$7, Effects!$A$1:$E$1, 0),0)</f>
        <v>Yes</v>
      </c>
      <c r="W620" s="22" t="str">
        <f>VLOOKUP($C620,Effects,MATCH(W$7, Effects!$A$1:$E$1, 0),0)</f>
        <v>Fine Issued</v>
      </c>
    </row>
    <row r="621" spans="2:23" s="7" customFormat="1" ht="21" x14ac:dyDescent="0.4">
      <c r="B621" s="19">
        <v>614</v>
      </c>
      <c r="C621" s="19" t="s">
        <v>657</v>
      </c>
      <c r="D621" s="20">
        <f>VLOOKUP($C621, Date, MATCH(Source!D$7, Date!$A$1:$F$1, 0), FALSE)</f>
        <v>43953</v>
      </c>
      <c r="E621" s="40">
        <v>43953</v>
      </c>
      <c r="F621" s="22">
        <f>VLOOKUP($C621, Date, MATCH(Source!F$7, Date!$A$1:$F$1, 0), FALSE)</f>
        <v>26.2986111111111</v>
      </c>
      <c r="G621" s="19">
        <f>VLOOKUP(Table3[[#This Row],[Accident ID]],Date!$A$2:$I$2001,MATCH(Table3[[#Headers],[Hour]],Date!$A$1:$I$1,0),0)</f>
        <v>7</v>
      </c>
      <c r="H621" s="44" t="str">
        <f>IF(AND(Table3[[#This Row],[Hour]]&gt;=7, Table3[[#This Row],[Hour]]&lt;=10), "Peak", IF(AND(Table3[[#This Row],[Hour]]&gt;=16, Table3[[#This Row],[Hour]]&lt;=19), "Peak", "Off-Peak"))</f>
        <v>Peak</v>
      </c>
      <c r="I621" s="19" t="str">
        <f>VLOOKUP($C621,location,MATCH(Source!I$7,Location!$A$1:$D$1,0),0)</f>
        <v>Delhi</v>
      </c>
      <c r="J621" s="19" t="str">
        <f>VLOOKUP($C621,location,MATCH(Source!J$7,Location!$A$1:$D$1,0),0)</f>
        <v>Highway</v>
      </c>
      <c r="K621" s="19" t="str">
        <f>VLOOKUP($C621,location,MATCH(Source!K$7,Location!$A$1:$D$1,0),0)</f>
        <v>Clear</v>
      </c>
      <c r="L621" s="20" t="str">
        <f>VLOOKUP($C621,vehicle,MATCH(L620,Vehicle!A614:E614,0),0)</f>
        <v>Car</v>
      </c>
      <c r="M621" s="20" t="str">
        <f>VLOOKUP($C621,vehicle,MATCH(M$7,Vehicle!$A$1:$E$1,0),0)</f>
        <v>Weather Conditions</v>
      </c>
      <c r="N621" s="20" t="str">
        <f>VLOOKUP($C621,vehicle,MATCH(N$7,Vehicle!$A$1:$E$1,0),0)</f>
        <v>Medium</v>
      </c>
      <c r="O621" s="21">
        <f>VLOOKUP($C621,vehicle,MATCH(O$7,Vehicle!$A$1:$E$1,0),0)</f>
        <v>2</v>
      </c>
      <c r="P621" s="21">
        <f>VLOOKUP($C621,driver,MATCH(P$7,Driver!$A$1:$E$1,0),0)</f>
        <v>29</v>
      </c>
      <c r="Q621" s="21" t="str">
        <f>VLOOKUP($C621,driver,MATCH(Q$7,Driver!$A$1:$E$1,0),0)</f>
        <v>Suspended</v>
      </c>
      <c r="R621" s="21">
        <f>VLOOKUP($C621,driver,MATCH(R$7,Driver!$A$1:$E$1,0),0)</f>
        <v>5</v>
      </c>
      <c r="S621" s="21" t="str">
        <f>VLOOKUP($C621,driver,MATCH(S$7,Driver!$A$1:$E$1,0),0)</f>
        <v>Fatal</v>
      </c>
      <c r="T621" s="21">
        <f>VLOOKUP($C621,Effects,MATCH(T$7, Effects!$A$1:$E$1, 0),0)</f>
        <v>48</v>
      </c>
      <c r="U621" s="22" t="str">
        <f>VLOOKUP($C621,Effects,MATCH(U$7, Effects!$A$1:$E$1, 0),0)</f>
        <v>No</v>
      </c>
      <c r="V621" s="22" t="str">
        <f>VLOOKUP($C621,Effects,MATCH(V$7, Effects!$A$1:$E$1, 0),0)</f>
        <v>No</v>
      </c>
      <c r="W621" s="22" t="str">
        <f>VLOOKUP($C621,Effects,MATCH(W$7, Effects!$A$1:$E$1, 0),0)</f>
        <v>License Suspended</v>
      </c>
    </row>
    <row r="622" spans="2:23" s="7" customFormat="1" ht="21" x14ac:dyDescent="0.4">
      <c r="B622" s="19">
        <v>615</v>
      </c>
      <c r="C622" s="19" t="s">
        <v>658</v>
      </c>
      <c r="D622" s="20">
        <f>VLOOKUP($C622, Date, MATCH(Source!D$7, Date!$A$1:$F$1, 0), FALSE)</f>
        <v>44456</v>
      </c>
      <c r="E622" s="40">
        <v>44456</v>
      </c>
      <c r="F622" s="22">
        <f>VLOOKUP($C622, Date, MATCH(Source!F$7, Date!$A$1:$F$1, 0), FALSE)</f>
        <v>26.3402777777778</v>
      </c>
      <c r="G622" s="19">
        <f>VLOOKUP(Table3[[#This Row],[Accident ID]],Date!$A$2:$I$2001,MATCH(Table3[[#Headers],[Hour]],Date!$A$1:$I$1,0),0)</f>
        <v>8</v>
      </c>
      <c r="H622" s="44" t="str">
        <f>IF(AND(Table3[[#This Row],[Hour]]&gt;=7, Table3[[#This Row],[Hour]]&lt;=10), "Peak", IF(AND(Table3[[#This Row],[Hour]]&gt;=16, Table3[[#This Row],[Hour]]&lt;=19), "Peak", "Off-Peak"))</f>
        <v>Peak</v>
      </c>
      <c r="I622" s="19" t="str">
        <f>VLOOKUP($C622,location,MATCH(Source!I$7,Location!$A$1:$D$1,0),0)</f>
        <v>Pune</v>
      </c>
      <c r="J622" s="19" t="str">
        <f>VLOOKUP($C622,location,MATCH(Source!J$7,Location!$A$1:$D$1,0),0)</f>
        <v>Expressway</v>
      </c>
      <c r="K622" s="19" t="str">
        <f>VLOOKUP($C622,location,MATCH(Source!K$7,Location!$A$1:$D$1,0),0)</f>
        <v>Rainy</v>
      </c>
      <c r="L622" s="20" t="str">
        <f>VLOOKUP($C622,vehicle,MATCH(L621,Vehicle!A615:E615,0),0)</f>
        <v>Bus</v>
      </c>
      <c r="M622" s="20" t="str">
        <f>VLOOKUP($C622,vehicle,MATCH(M$7,Vehicle!$A$1:$E$1,0),0)</f>
        <v>Weather Conditions</v>
      </c>
      <c r="N622" s="20" t="str">
        <f>VLOOKUP($C622,vehicle,MATCH(N$7,Vehicle!$A$1:$E$1,0),0)</f>
        <v>Severe</v>
      </c>
      <c r="O622" s="21">
        <f>VLOOKUP($C622,vehicle,MATCH(O$7,Vehicle!$A$1:$E$1,0),0)</f>
        <v>4</v>
      </c>
      <c r="P622" s="21">
        <f>VLOOKUP($C622,driver,MATCH(P$7,Driver!$A$1:$E$1,0),0)</f>
        <v>51</v>
      </c>
      <c r="Q622" s="21" t="str">
        <f>VLOOKUP($C622,driver,MATCH(Q$7,Driver!$A$1:$E$1,0),0)</f>
        <v>Expired</v>
      </c>
      <c r="R622" s="21">
        <f>VLOOKUP($C622,driver,MATCH(R$7,Driver!$A$1:$E$1,0),0)</f>
        <v>6</v>
      </c>
      <c r="S622" s="21" t="str">
        <f>VLOOKUP($C622,driver,MATCH(S$7,Driver!$A$1:$E$1,0),0)</f>
        <v>Minor</v>
      </c>
      <c r="T622" s="21">
        <f>VLOOKUP($C622,Effects,MATCH(T$7, Effects!$A$1:$E$1, 0),0)</f>
        <v>23</v>
      </c>
      <c r="U622" s="22" t="str">
        <f>VLOOKUP($C622,Effects,MATCH(U$7, Effects!$A$1:$E$1, 0),0)</f>
        <v>No</v>
      </c>
      <c r="V622" s="22" t="str">
        <f>VLOOKUP($C622,Effects,MATCH(V$7, Effects!$A$1:$E$1, 0),0)</f>
        <v>Yes</v>
      </c>
      <c r="W622" s="22" t="str">
        <f>VLOOKUP($C622,Effects,MATCH(W$7, Effects!$A$1:$E$1, 0),0)</f>
        <v>License Suspended</v>
      </c>
    </row>
    <row r="623" spans="2:23" s="7" customFormat="1" ht="21" x14ac:dyDescent="0.4">
      <c r="B623" s="19">
        <v>616</v>
      </c>
      <c r="C623" s="19" t="s">
        <v>659</v>
      </c>
      <c r="D623" s="20">
        <f>VLOOKUP($C623, Date, MATCH(Source!D$7, Date!$A$1:$F$1, 0), FALSE)</f>
        <v>43844</v>
      </c>
      <c r="E623" s="40">
        <v>43844</v>
      </c>
      <c r="F623" s="22">
        <f>VLOOKUP($C623, Date, MATCH(Source!F$7, Date!$A$1:$F$1, 0), FALSE)</f>
        <v>26.3819444444444</v>
      </c>
      <c r="G623" s="19">
        <f>VLOOKUP(Table3[[#This Row],[Accident ID]],Date!$A$2:$I$2001,MATCH(Table3[[#Headers],[Hour]],Date!$A$1:$I$1,0),0)</f>
        <v>9</v>
      </c>
      <c r="H623" s="44" t="str">
        <f>IF(AND(Table3[[#This Row],[Hour]]&gt;=7, Table3[[#This Row],[Hour]]&lt;=10), "Peak", IF(AND(Table3[[#This Row],[Hour]]&gt;=16, Table3[[#This Row],[Hour]]&lt;=19), "Peak", "Off-Peak"))</f>
        <v>Peak</v>
      </c>
      <c r="I623" s="19" t="str">
        <f>VLOOKUP($C623,location,MATCH(Source!I$7,Location!$A$1:$D$1,0),0)</f>
        <v>Hyderabad</v>
      </c>
      <c r="J623" s="19" t="str">
        <f>VLOOKUP($C623,location,MATCH(Source!J$7,Location!$A$1:$D$1,0),0)</f>
        <v>Expressway</v>
      </c>
      <c r="K623" s="19" t="str">
        <f>VLOOKUP($C623,location,MATCH(Source!K$7,Location!$A$1:$D$1,0),0)</f>
        <v>Foggy</v>
      </c>
      <c r="L623" s="20" t="str">
        <f>VLOOKUP($C623,vehicle,MATCH(L622,Vehicle!A616:E616,0),0)</f>
        <v>Bus</v>
      </c>
      <c r="M623" s="20" t="str">
        <f>VLOOKUP($C623,vehicle,MATCH(M$7,Vehicle!$A$1:$E$1,0),0)</f>
        <v>Reckless Driving</v>
      </c>
      <c r="N623" s="20" t="str">
        <f>VLOOKUP($C623,vehicle,MATCH(N$7,Vehicle!$A$1:$E$1,0),0)</f>
        <v>High</v>
      </c>
      <c r="O623" s="21">
        <f>VLOOKUP($C623,vehicle,MATCH(O$7,Vehicle!$A$1:$E$1,0),0)</f>
        <v>3</v>
      </c>
      <c r="P623" s="21">
        <f>VLOOKUP($C623,driver,MATCH(P$7,Driver!$A$1:$E$1,0),0)</f>
        <v>66</v>
      </c>
      <c r="Q623" s="21" t="str">
        <f>VLOOKUP($C623,driver,MATCH(Q$7,Driver!$A$1:$E$1,0),0)</f>
        <v>Suspended</v>
      </c>
      <c r="R623" s="21">
        <f>VLOOKUP($C623,driver,MATCH(R$7,Driver!$A$1:$E$1,0),0)</f>
        <v>2</v>
      </c>
      <c r="S623" s="21" t="str">
        <f>VLOOKUP($C623,driver,MATCH(S$7,Driver!$A$1:$E$1,0),0)</f>
        <v>Minor</v>
      </c>
      <c r="T623" s="21">
        <f>VLOOKUP($C623,Effects,MATCH(T$7, Effects!$A$1:$E$1, 0),0)</f>
        <v>45</v>
      </c>
      <c r="U623" s="22" t="str">
        <f>VLOOKUP($C623,Effects,MATCH(U$7, Effects!$A$1:$E$1, 0),0)</f>
        <v>Yes</v>
      </c>
      <c r="V623" s="22" t="str">
        <f>VLOOKUP($C623,Effects,MATCH(V$7, Effects!$A$1:$E$1, 0),0)</f>
        <v>Yes</v>
      </c>
      <c r="W623" s="22" t="str">
        <f>VLOOKUP($C623,Effects,MATCH(W$7, Effects!$A$1:$E$1, 0),0)</f>
        <v>Fine Issued</v>
      </c>
    </row>
    <row r="624" spans="2:23" s="7" customFormat="1" ht="21" x14ac:dyDescent="0.4">
      <c r="B624" s="19">
        <v>617</v>
      </c>
      <c r="C624" s="19" t="s">
        <v>660</v>
      </c>
      <c r="D624" s="20">
        <f>VLOOKUP($C624, Date, MATCH(Source!D$7, Date!$A$1:$F$1, 0), FALSE)</f>
        <v>45416</v>
      </c>
      <c r="E624" s="40">
        <v>45416</v>
      </c>
      <c r="F624" s="22">
        <f>VLOOKUP($C624, Date, MATCH(Source!F$7, Date!$A$1:$F$1, 0), FALSE)</f>
        <v>26.4236111111111</v>
      </c>
      <c r="G624" s="19">
        <f>VLOOKUP(Table3[[#This Row],[Accident ID]],Date!$A$2:$I$2001,MATCH(Table3[[#Headers],[Hour]],Date!$A$1:$I$1,0),0)</f>
        <v>10</v>
      </c>
      <c r="H624" s="44" t="str">
        <f>IF(AND(Table3[[#This Row],[Hour]]&gt;=7, Table3[[#This Row],[Hour]]&lt;=10), "Peak", IF(AND(Table3[[#This Row],[Hour]]&gt;=16, Table3[[#This Row],[Hour]]&lt;=19), "Peak", "Off-Peak"))</f>
        <v>Peak</v>
      </c>
      <c r="I624" s="19" t="str">
        <f>VLOOKUP($C624,location,MATCH(Source!I$7,Location!$A$1:$D$1,0),0)</f>
        <v>Chennai</v>
      </c>
      <c r="J624" s="19" t="str">
        <f>VLOOKUP($C624,location,MATCH(Source!J$7,Location!$A$1:$D$1,0),0)</f>
        <v>Highway</v>
      </c>
      <c r="K624" s="19" t="str">
        <f>VLOOKUP($C624,location,MATCH(Source!K$7,Location!$A$1:$D$1,0),0)</f>
        <v>Windy</v>
      </c>
      <c r="L624" s="20" t="str">
        <f>VLOOKUP($C624,vehicle,MATCH(L623,Vehicle!A617:E617,0),0)</f>
        <v>Car</v>
      </c>
      <c r="M624" s="20" t="str">
        <f>VLOOKUP($C624,vehicle,MATCH(M$7,Vehicle!$A$1:$E$1,0),0)</f>
        <v>Over Speeding</v>
      </c>
      <c r="N624" s="20" t="str">
        <f>VLOOKUP($C624,vehicle,MATCH(N$7,Vehicle!$A$1:$E$1,0),0)</f>
        <v>High</v>
      </c>
      <c r="O624" s="21">
        <f>VLOOKUP($C624,vehicle,MATCH(O$7,Vehicle!$A$1:$E$1,0),0)</f>
        <v>5</v>
      </c>
      <c r="P624" s="21">
        <f>VLOOKUP($C624,driver,MATCH(P$7,Driver!$A$1:$E$1,0),0)</f>
        <v>59</v>
      </c>
      <c r="Q624" s="21" t="str">
        <f>VLOOKUP($C624,driver,MATCH(Q$7,Driver!$A$1:$E$1,0),0)</f>
        <v>Expired</v>
      </c>
      <c r="R624" s="21">
        <f>VLOOKUP($C624,driver,MATCH(R$7,Driver!$A$1:$E$1,0),0)</f>
        <v>4</v>
      </c>
      <c r="S624" s="21" t="str">
        <f>VLOOKUP($C624,driver,MATCH(S$7,Driver!$A$1:$E$1,0),0)</f>
        <v>Fatal</v>
      </c>
      <c r="T624" s="21">
        <f>VLOOKUP($C624,Effects,MATCH(T$7, Effects!$A$1:$E$1, 0),0)</f>
        <v>17</v>
      </c>
      <c r="U624" s="22" t="str">
        <f>VLOOKUP($C624,Effects,MATCH(U$7, Effects!$A$1:$E$1, 0),0)</f>
        <v>No</v>
      </c>
      <c r="V624" s="22" t="str">
        <f>VLOOKUP($C624,Effects,MATCH(V$7, Effects!$A$1:$E$1, 0),0)</f>
        <v>No</v>
      </c>
      <c r="W624" s="22" t="str">
        <f>VLOOKUP($C624,Effects,MATCH(W$7, Effects!$A$1:$E$1, 0),0)</f>
        <v>None</v>
      </c>
    </row>
    <row r="625" spans="2:23" s="7" customFormat="1" ht="21" x14ac:dyDescent="0.4">
      <c r="B625" s="19">
        <v>618</v>
      </c>
      <c r="C625" s="23" t="s">
        <v>661</v>
      </c>
      <c r="D625" s="20">
        <f>VLOOKUP($C625, Date, MATCH(Source!D$7, Date!$A$1:$F$1, 0), FALSE)</f>
        <v>44892</v>
      </c>
      <c r="E625" s="40">
        <v>44892</v>
      </c>
      <c r="F625" s="22">
        <f>VLOOKUP($C625, Date, MATCH(Source!F$7, Date!$A$1:$F$1, 0), FALSE)</f>
        <v>26.4652777777778</v>
      </c>
      <c r="G625" s="19">
        <f>VLOOKUP(Table3[[#This Row],[Accident ID]],Date!$A$2:$I$2001,MATCH(Table3[[#Headers],[Hour]],Date!$A$1:$I$1,0),0)</f>
        <v>11</v>
      </c>
      <c r="H625" s="44" t="str">
        <f>IF(AND(Table3[[#This Row],[Hour]]&gt;=7, Table3[[#This Row],[Hour]]&lt;=10), "Peak", IF(AND(Table3[[#This Row],[Hour]]&gt;=16, Table3[[#This Row],[Hour]]&lt;=19), "Peak", "Off-Peak"))</f>
        <v>Off-Peak</v>
      </c>
      <c r="I625" s="19" t="str">
        <f>VLOOKUP($C625,location,MATCH(Source!I$7,Location!$A$1:$D$1,0),0)</f>
        <v>Chennai</v>
      </c>
      <c r="J625" s="19" t="str">
        <f>VLOOKUP($C625,location,MATCH(Source!J$7,Location!$A$1:$D$1,0),0)</f>
        <v>Highway</v>
      </c>
      <c r="K625" s="19" t="str">
        <f>VLOOKUP($C625,location,MATCH(Source!K$7,Location!$A$1:$D$1,0),0)</f>
        <v>Rainy</v>
      </c>
      <c r="L625" s="20" t="str">
        <f>VLOOKUP($C625,vehicle,MATCH(L624,Vehicle!A618:E618,0),0)</f>
        <v>Bicycle</v>
      </c>
      <c r="M625" s="20" t="str">
        <f>VLOOKUP($C625,vehicle,MATCH(M$7,Vehicle!$A$1:$E$1,0),0)</f>
        <v>Over Speeding</v>
      </c>
      <c r="N625" s="20" t="str">
        <f>VLOOKUP($C625,vehicle,MATCH(N$7,Vehicle!$A$1:$E$1,0),0)</f>
        <v>High</v>
      </c>
      <c r="O625" s="21">
        <f>VLOOKUP($C625,vehicle,MATCH(O$7,Vehicle!$A$1:$E$1,0),0)</f>
        <v>4</v>
      </c>
      <c r="P625" s="21">
        <f>VLOOKUP($C625,driver,MATCH(P$7,Driver!$A$1:$E$1,0),0)</f>
        <v>30</v>
      </c>
      <c r="Q625" s="21" t="str">
        <f>VLOOKUP($C625,driver,MATCH(Q$7,Driver!$A$1:$E$1,0),0)</f>
        <v>Expired</v>
      </c>
      <c r="R625" s="21">
        <f>VLOOKUP($C625,driver,MATCH(R$7,Driver!$A$1:$E$1,0),0)</f>
        <v>7</v>
      </c>
      <c r="S625" s="21" t="str">
        <f>VLOOKUP($C625,driver,MATCH(S$7,Driver!$A$1:$E$1,0),0)</f>
        <v>Moderate</v>
      </c>
      <c r="T625" s="21">
        <f>VLOOKUP($C625,Effects,MATCH(T$7, Effects!$A$1:$E$1, 0),0)</f>
        <v>23</v>
      </c>
      <c r="U625" s="22" t="str">
        <f>VLOOKUP($C625,Effects,MATCH(U$7, Effects!$A$1:$E$1, 0),0)</f>
        <v>No</v>
      </c>
      <c r="V625" s="22" t="str">
        <f>VLOOKUP($C625,Effects,MATCH(V$7, Effects!$A$1:$E$1, 0),0)</f>
        <v>No</v>
      </c>
      <c r="W625" s="22" t="str">
        <f>VLOOKUP($C625,Effects,MATCH(W$7, Effects!$A$1:$E$1, 0),0)</f>
        <v>None</v>
      </c>
    </row>
    <row r="626" spans="2:23" s="7" customFormat="1" ht="21" x14ac:dyDescent="0.4">
      <c r="B626" s="19">
        <v>619</v>
      </c>
      <c r="C626" s="19" t="s">
        <v>662</v>
      </c>
      <c r="D626" s="20">
        <f>VLOOKUP($C626, Date, MATCH(Source!D$7, Date!$A$1:$F$1, 0), FALSE)</f>
        <v>44582</v>
      </c>
      <c r="E626" s="40">
        <v>44582</v>
      </c>
      <c r="F626" s="22">
        <f>VLOOKUP($C626, Date, MATCH(Source!F$7, Date!$A$1:$F$1, 0), FALSE)</f>
        <v>26.5069444444444</v>
      </c>
      <c r="G626" s="19">
        <f>VLOOKUP(Table3[[#This Row],[Accident ID]],Date!$A$2:$I$2001,MATCH(Table3[[#Headers],[Hour]],Date!$A$1:$I$1,0),0)</f>
        <v>12</v>
      </c>
      <c r="H626" s="44" t="str">
        <f>IF(AND(Table3[[#This Row],[Hour]]&gt;=7, Table3[[#This Row],[Hour]]&lt;=10), "Peak", IF(AND(Table3[[#This Row],[Hour]]&gt;=16, Table3[[#This Row],[Hour]]&lt;=19), "Peak", "Off-Peak"))</f>
        <v>Off-Peak</v>
      </c>
      <c r="I626" s="19" t="str">
        <f>VLOOKUP($C626,location,MATCH(Source!I$7,Location!$A$1:$D$1,0),0)</f>
        <v>Mumbai</v>
      </c>
      <c r="J626" s="19" t="str">
        <f>VLOOKUP($C626,location,MATCH(Source!J$7,Location!$A$1:$D$1,0),0)</f>
        <v>Highway</v>
      </c>
      <c r="K626" s="19" t="str">
        <f>VLOOKUP($C626,location,MATCH(Source!K$7,Location!$A$1:$D$1,0),0)</f>
        <v>Rainy</v>
      </c>
      <c r="L626" s="20" t="str">
        <f>VLOOKUP($C626,vehicle,MATCH(L625,Vehicle!A619:E619,0),0)</f>
        <v>Truck</v>
      </c>
      <c r="M626" s="20" t="str">
        <f>VLOOKUP($C626,vehicle,MATCH(M$7,Vehicle!$A$1:$E$1,0),0)</f>
        <v>Brake Failure</v>
      </c>
      <c r="N626" s="20" t="str">
        <f>VLOOKUP($C626,vehicle,MATCH(N$7,Vehicle!$A$1:$E$1,0),0)</f>
        <v>Medium</v>
      </c>
      <c r="O626" s="21">
        <f>VLOOKUP($C626,vehicle,MATCH(O$7,Vehicle!$A$1:$E$1,0),0)</f>
        <v>3</v>
      </c>
      <c r="P626" s="21">
        <f>VLOOKUP($C626,driver,MATCH(P$7,Driver!$A$1:$E$1,0),0)</f>
        <v>59</v>
      </c>
      <c r="Q626" s="21" t="str">
        <f>VLOOKUP($C626,driver,MATCH(Q$7,Driver!$A$1:$E$1,0),0)</f>
        <v>Suspended</v>
      </c>
      <c r="R626" s="21">
        <f>VLOOKUP($C626,driver,MATCH(R$7,Driver!$A$1:$E$1,0),0)</f>
        <v>4</v>
      </c>
      <c r="S626" s="21" t="str">
        <f>VLOOKUP($C626,driver,MATCH(S$7,Driver!$A$1:$E$1,0),0)</f>
        <v>Minor</v>
      </c>
      <c r="T626" s="21">
        <f>VLOOKUP($C626,Effects,MATCH(T$7, Effects!$A$1:$E$1, 0),0)</f>
        <v>48</v>
      </c>
      <c r="U626" s="22" t="str">
        <f>VLOOKUP($C626,Effects,MATCH(U$7, Effects!$A$1:$E$1, 0),0)</f>
        <v>No</v>
      </c>
      <c r="V626" s="22" t="str">
        <f>VLOOKUP($C626,Effects,MATCH(V$7, Effects!$A$1:$E$1, 0),0)</f>
        <v>Yes</v>
      </c>
      <c r="W626" s="22" t="str">
        <f>VLOOKUP($C626,Effects,MATCH(W$7, Effects!$A$1:$E$1, 0),0)</f>
        <v>Arrest Made</v>
      </c>
    </row>
    <row r="627" spans="2:23" s="7" customFormat="1" ht="21" x14ac:dyDescent="0.4">
      <c r="B627" s="19">
        <v>620</v>
      </c>
      <c r="C627" s="19" t="s">
        <v>663</v>
      </c>
      <c r="D627" s="20">
        <f>VLOOKUP($C627, Date, MATCH(Source!D$7, Date!$A$1:$F$1, 0), FALSE)</f>
        <v>44920</v>
      </c>
      <c r="E627" s="40">
        <v>44920</v>
      </c>
      <c r="F627" s="22">
        <f>VLOOKUP($C627, Date, MATCH(Source!F$7, Date!$A$1:$F$1, 0), FALSE)</f>
        <v>26.5486111111111</v>
      </c>
      <c r="G627" s="19">
        <f>VLOOKUP(Table3[[#This Row],[Accident ID]],Date!$A$2:$I$2001,MATCH(Table3[[#Headers],[Hour]],Date!$A$1:$I$1,0),0)</f>
        <v>13</v>
      </c>
      <c r="H627" s="44" t="str">
        <f>IF(AND(Table3[[#This Row],[Hour]]&gt;=7, Table3[[#This Row],[Hour]]&lt;=10), "Peak", IF(AND(Table3[[#This Row],[Hour]]&gt;=16, Table3[[#This Row],[Hour]]&lt;=19), "Peak", "Off-Peak"))</f>
        <v>Off-Peak</v>
      </c>
      <c r="I627" s="19" t="str">
        <f>VLOOKUP($C627,location,MATCH(Source!I$7,Location!$A$1:$D$1,0),0)</f>
        <v>Pune</v>
      </c>
      <c r="J627" s="19" t="str">
        <f>VLOOKUP($C627,location,MATCH(Source!J$7,Location!$A$1:$D$1,0),0)</f>
        <v>City Road</v>
      </c>
      <c r="K627" s="19" t="str">
        <f>VLOOKUP($C627,location,MATCH(Source!K$7,Location!$A$1:$D$1,0),0)</f>
        <v>Windy</v>
      </c>
      <c r="L627" s="20" t="str">
        <f>VLOOKUP($C627,vehicle,MATCH(L626,Vehicle!A620:E620,0),0)</f>
        <v>Auto</v>
      </c>
      <c r="M627" s="20" t="str">
        <f>VLOOKUP($C627,vehicle,MATCH(M$7,Vehicle!$A$1:$E$1,0),0)</f>
        <v>Brake Failure</v>
      </c>
      <c r="N627" s="20" t="str">
        <f>VLOOKUP($C627,vehicle,MATCH(N$7,Vehicle!$A$1:$E$1,0),0)</f>
        <v>Low</v>
      </c>
      <c r="O627" s="21">
        <f>VLOOKUP($C627,vehicle,MATCH(O$7,Vehicle!$A$1:$E$1,0),0)</f>
        <v>1</v>
      </c>
      <c r="P627" s="21">
        <f>VLOOKUP($C627,driver,MATCH(P$7,Driver!$A$1:$E$1,0),0)</f>
        <v>62</v>
      </c>
      <c r="Q627" s="21" t="str">
        <f>VLOOKUP($C627,driver,MATCH(Q$7,Driver!$A$1:$E$1,0),0)</f>
        <v>Valid</v>
      </c>
      <c r="R627" s="21">
        <f>VLOOKUP($C627,driver,MATCH(R$7,Driver!$A$1:$E$1,0),0)</f>
        <v>4</v>
      </c>
      <c r="S627" s="21" t="str">
        <f>VLOOKUP($C627,driver,MATCH(S$7,Driver!$A$1:$E$1,0),0)</f>
        <v>Moderate</v>
      </c>
      <c r="T627" s="21">
        <f>VLOOKUP($C627,Effects,MATCH(T$7, Effects!$A$1:$E$1, 0),0)</f>
        <v>48</v>
      </c>
      <c r="U627" s="22" t="str">
        <f>VLOOKUP($C627,Effects,MATCH(U$7, Effects!$A$1:$E$1, 0),0)</f>
        <v>Yes</v>
      </c>
      <c r="V627" s="22" t="str">
        <f>VLOOKUP($C627,Effects,MATCH(V$7, Effects!$A$1:$E$1, 0),0)</f>
        <v>No</v>
      </c>
      <c r="W627" s="22" t="str">
        <f>VLOOKUP($C627,Effects,MATCH(W$7, Effects!$A$1:$E$1, 0),0)</f>
        <v>License Suspended</v>
      </c>
    </row>
    <row r="628" spans="2:23" s="7" customFormat="1" ht="21" x14ac:dyDescent="0.4">
      <c r="B628" s="19">
        <v>621</v>
      </c>
      <c r="C628" s="19" t="s">
        <v>664</v>
      </c>
      <c r="D628" s="20">
        <f>VLOOKUP($C628, Date, MATCH(Source!D$7, Date!$A$1:$F$1, 0), FALSE)</f>
        <v>44513</v>
      </c>
      <c r="E628" s="40">
        <v>44513</v>
      </c>
      <c r="F628" s="22">
        <f>VLOOKUP($C628, Date, MATCH(Source!F$7, Date!$A$1:$F$1, 0), FALSE)</f>
        <v>26.5902777777778</v>
      </c>
      <c r="G628" s="19">
        <f>VLOOKUP(Table3[[#This Row],[Accident ID]],Date!$A$2:$I$2001,MATCH(Table3[[#Headers],[Hour]],Date!$A$1:$I$1,0),0)</f>
        <v>14</v>
      </c>
      <c r="H628" s="44" t="str">
        <f>IF(AND(Table3[[#This Row],[Hour]]&gt;=7, Table3[[#This Row],[Hour]]&lt;=10), "Peak", IF(AND(Table3[[#This Row],[Hour]]&gt;=16, Table3[[#This Row],[Hour]]&lt;=19), "Peak", "Off-Peak"))</f>
        <v>Off-Peak</v>
      </c>
      <c r="I628" s="19" t="str">
        <f>VLOOKUP($C628,location,MATCH(Source!I$7,Location!$A$1:$D$1,0),0)</f>
        <v>Mumbai</v>
      </c>
      <c r="J628" s="19" t="str">
        <f>VLOOKUP($C628,location,MATCH(Source!J$7,Location!$A$1:$D$1,0),0)</f>
        <v>Rural Road</v>
      </c>
      <c r="K628" s="19" t="str">
        <f>VLOOKUP($C628,location,MATCH(Source!K$7,Location!$A$1:$D$1,0),0)</f>
        <v>Rainy</v>
      </c>
      <c r="L628" s="20" t="str">
        <f>VLOOKUP($C628,vehicle,MATCH(L627,Vehicle!A621:E621,0),0)</f>
        <v>Car</v>
      </c>
      <c r="M628" s="20" t="str">
        <f>VLOOKUP($C628,vehicle,MATCH(M$7,Vehicle!$A$1:$E$1,0),0)</f>
        <v>Reckless Driving</v>
      </c>
      <c r="N628" s="20" t="str">
        <f>VLOOKUP($C628,vehicle,MATCH(N$7,Vehicle!$A$1:$E$1,0),0)</f>
        <v>Low</v>
      </c>
      <c r="O628" s="21">
        <f>VLOOKUP($C628,vehicle,MATCH(O$7,Vehicle!$A$1:$E$1,0),0)</f>
        <v>1</v>
      </c>
      <c r="P628" s="21">
        <f>VLOOKUP($C628,driver,MATCH(P$7,Driver!$A$1:$E$1,0),0)</f>
        <v>50</v>
      </c>
      <c r="Q628" s="21" t="str">
        <f>VLOOKUP($C628,driver,MATCH(Q$7,Driver!$A$1:$E$1,0),0)</f>
        <v>Valid</v>
      </c>
      <c r="R628" s="21">
        <f>VLOOKUP($C628,driver,MATCH(R$7,Driver!$A$1:$E$1,0),0)</f>
        <v>7</v>
      </c>
      <c r="S628" s="21" t="str">
        <f>VLOOKUP($C628,driver,MATCH(S$7,Driver!$A$1:$E$1,0),0)</f>
        <v>Fatal</v>
      </c>
      <c r="T628" s="21">
        <f>VLOOKUP($C628,Effects,MATCH(T$7, Effects!$A$1:$E$1, 0),0)</f>
        <v>33</v>
      </c>
      <c r="U628" s="22" t="str">
        <f>VLOOKUP($C628,Effects,MATCH(U$7, Effects!$A$1:$E$1, 0),0)</f>
        <v>Yes</v>
      </c>
      <c r="V628" s="22" t="str">
        <f>VLOOKUP($C628,Effects,MATCH(V$7, Effects!$A$1:$E$1, 0),0)</f>
        <v>Yes</v>
      </c>
      <c r="W628" s="22" t="str">
        <f>VLOOKUP($C628,Effects,MATCH(W$7, Effects!$A$1:$E$1, 0),0)</f>
        <v>Arrest Made</v>
      </c>
    </row>
    <row r="629" spans="2:23" s="7" customFormat="1" ht="21" x14ac:dyDescent="0.4">
      <c r="B629" s="19">
        <v>622</v>
      </c>
      <c r="C629" s="19" t="s">
        <v>665</v>
      </c>
      <c r="D629" s="20">
        <f>VLOOKUP($C629, Date, MATCH(Source!D$7, Date!$A$1:$F$1, 0), FALSE)</f>
        <v>45276</v>
      </c>
      <c r="E629" s="40">
        <v>45276</v>
      </c>
      <c r="F629" s="22">
        <f>VLOOKUP($C629, Date, MATCH(Source!F$7, Date!$A$1:$F$1, 0), FALSE)</f>
        <v>26.6319444444444</v>
      </c>
      <c r="G629" s="19">
        <f>VLOOKUP(Table3[[#This Row],[Accident ID]],Date!$A$2:$I$2001,MATCH(Table3[[#Headers],[Hour]],Date!$A$1:$I$1,0),0)</f>
        <v>15</v>
      </c>
      <c r="H629" s="44" t="str">
        <f>IF(AND(Table3[[#This Row],[Hour]]&gt;=7, Table3[[#This Row],[Hour]]&lt;=10), "Peak", IF(AND(Table3[[#This Row],[Hour]]&gt;=16, Table3[[#This Row],[Hour]]&lt;=19), "Peak", "Off-Peak"))</f>
        <v>Off-Peak</v>
      </c>
      <c r="I629" s="19" t="str">
        <f>VLOOKUP($C629,location,MATCH(Source!I$7,Location!$A$1:$D$1,0),0)</f>
        <v>Ahmedabad</v>
      </c>
      <c r="J629" s="19" t="str">
        <f>VLOOKUP($C629,location,MATCH(Source!J$7,Location!$A$1:$D$1,0),0)</f>
        <v>Residential Area</v>
      </c>
      <c r="K629" s="19" t="str">
        <f>VLOOKUP($C629,location,MATCH(Source!K$7,Location!$A$1:$D$1,0),0)</f>
        <v>Foggy</v>
      </c>
      <c r="L629" s="20" t="str">
        <f>VLOOKUP($C629,vehicle,MATCH(L628,Vehicle!A622:E622,0),0)</f>
        <v>Bike</v>
      </c>
      <c r="M629" s="20" t="str">
        <f>VLOOKUP($C629,vehicle,MATCH(M$7,Vehicle!$A$1:$E$1,0),0)</f>
        <v>Brake Failure</v>
      </c>
      <c r="N629" s="20" t="str">
        <f>VLOOKUP($C629,vehicle,MATCH(N$7,Vehicle!$A$1:$E$1,0),0)</f>
        <v>Medium</v>
      </c>
      <c r="O629" s="21">
        <f>VLOOKUP($C629,vehicle,MATCH(O$7,Vehicle!$A$1:$E$1,0),0)</f>
        <v>1</v>
      </c>
      <c r="P629" s="21">
        <f>VLOOKUP($C629,driver,MATCH(P$7,Driver!$A$1:$E$1,0),0)</f>
        <v>34</v>
      </c>
      <c r="Q629" s="21" t="str">
        <f>VLOOKUP($C629,driver,MATCH(Q$7,Driver!$A$1:$E$1,0),0)</f>
        <v>Expired</v>
      </c>
      <c r="R629" s="21">
        <f>VLOOKUP($C629,driver,MATCH(R$7,Driver!$A$1:$E$1,0),0)</f>
        <v>0</v>
      </c>
      <c r="S629" s="21" t="str">
        <f>VLOOKUP($C629,driver,MATCH(S$7,Driver!$A$1:$E$1,0),0)</f>
        <v>Minor</v>
      </c>
      <c r="T629" s="21">
        <f>VLOOKUP($C629,Effects,MATCH(T$7, Effects!$A$1:$E$1, 0),0)</f>
        <v>36</v>
      </c>
      <c r="U629" s="22" t="str">
        <f>VLOOKUP($C629,Effects,MATCH(U$7, Effects!$A$1:$E$1, 0),0)</f>
        <v>No</v>
      </c>
      <c r="V629" s="22" t="str">
        <f>VLOOKUP($C629,Effects,MATCH(V$7, Effects!$A$1:$E$1, 0),0)</f>
        <v>No</v>
      </c>
      <c r="W629" s="22" t="str">
        <f>VLOOKUP($C629,Effects,MATCH(W$7, Effects!$A$1:$E$1, 0),0)</f>
        <v>Arrest Made</v>
      </c>
    </row>
    <row r="630" spans="2:23" s="7" customFormat="1" ht="21" x14ac:dyDescent="0.4">
      <c r="B630" s="19">
        <v>623</v>
      </c>
      <c r="C630" s="19" t="s">
        <v>666</v>
      </c>
      <c r="D630" s="20">
        <f>VLOOKUP($C630, Date, MATCH(Source!D$7, Date!$A$1:$F$1, 0), FALSE)</f>
        <v>45166</v>
      </c>
      <c r="E630" s="40">
        <v>45166</v>
      </c>
      <c r="F630" s="22">
        <f>VLOOKUP($C630, Date, MATCH(Source!F$7, Date!$A$1:$F$1, 0), FALSE)</f>
        <v>26.6736111111111</v>
      </c>
      <c r="G630" s="19">
        <f>VLOOKUP(Table3[[#This Row],[Accident ID]],Date!$A$2:$I$2001,MATCH(Table3[[#Headers],[Hour]],Date!$A$1:$I$1,0),0)</f>
        <v>16</v>
      </c>
      <c r="H630" s="44" t="str">
        <f>IF(AND(Table3[[#This Row],[Hour]]&gt;=7, Table3[[#This Row],[Hour]]&lt;=10), "Peak", IF(AND(Table3[[#This Row],[Hour]]&gt;=16, Table3[[#This Row],[Hour]]&lt;=19), "Peak", "Off-Peak"))</f>
        <v>Peak</v>
      </c>
      <c r="I630" s="19" t="str">
        <f>VLOOKUP($C630,location,MATCH(Source!I$7,Location!$A$1:$D$1,0),0)</f>
        <v>Pune</v>
      </c>
      <c r="J630" s="19" t="str">
        <f>VLOOKUP($C630,location,MATCH(Source!J$7,Location!$A$1:$D$1,0),0)</f>
        <v>Rural Road</v>
      </c>
      <c r="K630" s="19" t="str">
        <f>VLOOKUP($C630,location,MATCH(Source!K$7,Location!$A$1:$D$1,0),0)</f>
        <v>Rainy</v>
      </c>
      <c r="L630" s="20" t="str">
        <f>VLOOKUP($C630,vehicle,MATCH(L629,Vehicle!A623:E623,0),0)</f>
        <v>Bus</v>
      </c>
      <c r="M630" s="20" t="str">
        <f>VLOOKUP($C630,vehicle,MATCH(M$7,Vehicle!$A$1:$E$1,0),0)</f>
        <v>Signal Violation</v>
      </c>
      <c r="N630" s="20" t="str">
        <f>VLOOKUP($C630,vehicle,MATCH(N$7,Vehicle!$A$1:$E$1,0),0)</f>
        <v>High</v>
      </c>
      <c r="O630" s="21">
        <f>VLOOKUP($C630,vehicle,MATCH(O$7,Vehicle!$A$1:$E$1,0),0)</f>
        <v>1</v>
      </c>
      <c r="P630" s="21">
        <f>VLOOKUP($C630,driver,MATCH(P$7,Driver!$A$1:$E$1,0),0)</f>
        <v>69</v>
      </c>
      <c r="Q630" s="21" t="str">
        <f>VLOOKUP($C630,driver,MATCH(Q$7,Driver!$A$1:$E$1,0),0)</f>
        <v>Expired</v>
      </c>
      <c r="R630" s="21">
        <f>VLOOKUP($C630,driver,MATCH(R$7,Driver!$A$1:$E$1,0),0)</f>
        <v>2</v>
      </c>
      <c r="S630" s="21" t="str">
        <f>VLOOKUP($C630,driver,MATCH(S$7,Driver!$A$1:$E$1,0),0)</f>
        <v>Minor</v>
      </c>
      <c r="T630" s="21">
        <f>VLOOKUP($C630,Effects,MATCH(T$7, Effects!$A$1:$E$1, 0),0)</f>
        <v>30</v>
      </c>
      <c r="U630" s="22" t="str">
        <f>VLOOKUP($C630,Effects,MATCH(U$7, Effects!$A$1:$E$1, 0),0)</f>
        <v>No</v>
      </c>
      <c r="V630" s="22" t="str">
        <f>VLOOKUP($C630,Effects,MATCH(V$7, Effects!$A$1:$E$1, 0),0)</f>
        <v>Yes</v>
      </c>
      <c r="W630" s="22" t="str">
        <f>VLOOKUP($C630,Effects,MATCH(W$7, Effects!$A$1:$E$1, 0),0)</f>
        <v>Fine Issued</v>
      </c>
    </row>
    <row r="631" spans="2:23" s="7" customFormat="1" ht="21" x14ac:dyDescent="0.4">
      <c r="B631" s="19">
        <v>624</v>
      </c>
      <c r="C631" s="19" t="s">
        <v>667</v>
      </c>
      <c r="D631" s="20">
        <f>VLOOKUP($C631, Date, MATCH(Source!D$7, Date!$A$1:$F$1, 0), FALSE)</f>
        <v>44275</v>
      </c>
      <c r="E631" s="40">
        <v>44275</v>
      </c>
      <c r="F631" s="22">
        <f>VLOOKUP($C631, Date, MATCH(Source!F$7, Date!$A$1:$F$1, 0), FALSE)</f>
        <v>26.7152777777778</v>
      </c>
      <c r="G631" s="19">
        <f>VLOOKUP(Table3[[#This Row],[Accident ID]],Date!$A$2:$I$2001,MATCH(Table3[[#Headers],[Hour]],Date!$A$1:$I$1,0),0)</f>
        <v>17</v>
      </c>
      <c r="H631" s="44" t="str">
        <f>IF(AND(Table3[[#This Row],[Hour]]&gt;=7, Table3[[#This Row],[Hour]]&lt;=10), "Peak", IF(AND(Table3[[#This Row],[Hour]]&gt;=16, Table3[[#This Row],[Hour]]&lt;=19), "Peak", "Off-Peak"))</f>
        <v>Peak</v>
      </c>
      <c r="I631" s="19" t="str">
        <f>VLOOKUP($C631,location,MATCH(Source!I$7,Location!$A$1:$D$1,0),0)</f>
        <v>Pune</v>
      </c>
      <c r="J631" s="19" t="str">
        <f>VLOOKUP($C631,location,MATCH(Source!J$7,Location!$A$1:$D$1,0),0)</f>
        <v>Expressway</v>
      </c>
      <c r="K631" s="19" t="str">
        <f>VLOOKUP($C631,location,MATCH(Source!K$7,Location!$A$1:$D$1,0),0)</f>
        <v>Foggy</v>
      </c>
      <c r="L631" s="20" t="str">
        <f>VLOOKUP($C631,vehicle,MATCH(L630,Vehicle!A624:E624,0),0)</f>
        <v>Pedestrian</v>
      </c>
      <c r="M631" s="20" t="str">
        <f>VLOOKUP($C631,vehicle,MATCH(M$7,Vehicle!$A$1:$E$1,0),0)</f>
        <v>Pedestrian Crossing</v>
      </c>
      <c r="N631" s="20" t="str">
        <f>VLOOKUP($C631,vehicle,MATCH(N$7,Vehicle!$A$1:$E$1,0),0)</f>
        <v>Severe</v>
      </c>
      <c r="O631" s="21">
        <f>VLOOKUP($C631,vehicle,MATCH(O$7,Vehicle!$A$1:$E$1,0),0)</f>
        <v>5</v>
      </c>
      <c r="P631" s="21">
        <f>VLOOKUP($C631,driver,MATCH(P$7,Driver!$A$1:$E$1,0),0)</f>
        <v>70</v>
      </c>
      <c r="Q631" s="21" t="str">
        <f>VLOOKUP($C631,driver,MATCH(Q$7,Driver!$A$1:$E$1,0),0)</f>
        <v>Valid</v>
      </c>
      <c r="R631" s="21">
        <f>VLOOKUP($C631,driver,MATCH(R$7,Driver!$A$1:$E$1,0),0)</f>
        <v>0</v>
      </c>
      <c r="S631" s="21" t="str">
        <f>VLOOKUP($C631,driver,MATCH(S$7,Driver!$A$1:$E$1,0),0)</f>
        <v>Fatal</v>
      </c>
      <c r="T631" s="21">
        <f>VLOOKUP($C631,Effects,MATCH(T$7, Effects!$A$1:$E$1, 0),0)</f>
        <v>11</v>
      </c>
      <c r="U631" s="22" t="str">
        <f>VLOOKUP($C631,Effects,MATCH(U$7, Effects!$A$1:$E$1, 0),0)</f>
        <v>Yes</v>
      </c>
      <c r="V631" s="22" t="str">
        <f>VLOOKUP($C631,Effects,MATCH(V$7, Effects!$A$1:$E$1, 0),0)</f>
        <v>No</v>
      </c>
      <c r="W631" s="22" t="str">
        <f>VLOOKUP($C631,Effects,MATCH(W$7, Effects!$A$1:$E$1, 0),0)</f>
        <v>Arrest Made</v>
      </c>
    </row>
    <row r="632" spans="2:23" s="7" customFormat="1" ht="21" x14ac:dyDescent="0.4">
      <c r="B632" s="19">
        <v>625</v>
      </c>
      <c r="C632" s="23" t="s">
        <v>668</v>
      </c>
      <c r="D632" s="20">
        <f>VLOOKUP($C632, Date, MATCH(Source!D$7, Date!$A$1:$F$1, 0), FALSE)</f>
        <v>44494</v>
      </c>
      <c r="E632" s="40">
        <v>44494</v>
      </c>
      <c r="F632" s="22">
        <f>VLOOKUP($C632, Date, MATCH(Source!F$7, Date!$A$1:$F$1, 0), FALSE)</f>
        <v>26.7569444444444</v>
      </c>
      <c r="G632" s="19">
        <f>VLOOKUP(Table3[[#This Row],[Accident ID]],Date!$A$2:$I$2001,MATCH(Table3[[#Headers],[Hour]],Date!$A$1:$I$1,0),0)</f>
        <v>18</v>
      </c>
      <c r="H632" s="44" t="str">
        <f>IF(AND(Table3[[#This Row],[Hour]]&gt;=7, Table3[[#This Row],[Hour]]&lt;=10), "Peak", IF(AND(Table3[[#This Row],[Hour]]&gt;=16, Table3[[#This Row],[Hour]]&lt;=19), "Peak", "Off-Peak"))</f>
        <v>Peak</v>
      </c>
      <c r="I632" s="19" t="str">
        <f>VLOOKUP($C632,location,MATCH(Source!I$7,Location!$A$1:$D$1,0),0)</f>
        <v>Chennai</v>
      </c>
      <c r="J632" s="19" t="str">
        <f>VLOOKUP($C632,location,MATCH(Source!J$7,Location!$A$1:$D$1,0),0)</f>
        <v>Residential Area</v>
      </c>
      <c r="K632" s="19" t="str">
        <f>VLOOKUP($C632,location,MATCH(Source!K$7,Location!$A$1:$D$1,0),0)</f>
        <v>Foggy</v>
      </c>
      <c r="L632" s="20" t="str">
        <f>VLOOKUP($C632,vehicle,MATCH(L631,Vehicle!A625:E625,0),0)</f>
        <v>Bicycle</v>
      </c>
      <c r="M632" s="20" t="str">
        <f>VLOOKUP($C632,vehicle,MATCH(M$7,Vehicle!$A$1:$E$1,0),0)</f>
        <v>Signal Violation</v>
      </c>
      <c r="N632" s="20" t="str">
        <f>VLOOKUP($C632,vehicle,MATCH(N$7,Vehicle!$A$1:$E$1,0),0)</f>
        <v>Severe</v>
      </c>
      <c r="O632" s="21">
        <f>VLOOKUP($C632,vehicle,MATCH(O$7,Vehicle!$A$1:$E$1,0),0)</f>
        <v>2</v>
      </c>
      <c r="P632" s="21">
        <f>VLOOKUP($C632,driver,MATCH(P$7,Driver!$A$1:$E$1,0),0)</f>
        <v>41</v>
      </c>
      <c r="Q632" s="21" t="str">
        <f>VLOOKUP($C632,driver,MATCH(Q$7,Driver!$A$1:$E$1,0),0)</f>
        <v>Suspended</v>
      </c>
      <c r="R632" s="21">
        <f>VLOOKUP($C632,driver,MATCH(R$7,Driver!$A$1:$E$1,0),0)</f>
        <v>4</v>
      </c>
      <c r="S632" s="21" t="str">
        <f>VLOOKUP($C632,driver,MATCH(S$7,Driver!$A$1:$E$1,0),0)</f>
        <v>Minor</v>
      </c>
      <c r="T632" s="21">
        <f>VLOOKUP($C632,Effects,MATCH(T$7, Effects!$A$1:$E$1, 0),0)</f>
        <v>51</v>
      </c>
      <c r="U632" s="22" t="str">
        <f>VLOOKUP($C632,Effects,MATCH(U$7, Effects!$A$1:$E$1, 0),0)</f>
        <v>Yes</v>
      </c>
      <c r="V632" s="22" t="str">
        <f>VLOOKUP($C632,Effects,MATCH(V$7, Effects!$A$1:$E$1, 0),0)</f>
        <v>Yes</v>
      </c>
      <c r="W632" s="22" t="str">
        <f>VLOOKUP($C632,Effects,MATCH(W$7, Effects!$A$1:$E$1, 0),0)</f>
        <v>None</v>
      </c>
    </row>
    <row r="633" spans="2:23" s="7" customFormat="1" ht="21" x14ac:dyDescent="0.4">
      <c r="B633" s="19">
        <v>626</v>
      </c>
      <c r="C633" s="19" t="s">
        <v>669</v>
      </c>
      <c r="D633" s="20">
        <f>VLOOKUP($C633, Date, MATCH(Source!D$7, Date!$A$1:$F$1, 0), FALSE)</f>
        <v>44735</v>
      </c>
      <c r="E633" s="40">
        <v>44735</v>
      </c>
      <c r="F633" s="22">
        <f>VLOOKUP($C633, Date, MATCH(Source!F$7, Date!$A$1:$F$1, 0), FALSE)</f>
        <v>26.7986111111111</v>
      </c>
      <c r="G633" s="19">
        <f>VLOOKUP(Table3[[#This Row],[Accident ID]],Date!$A$2:$I$2001,MATCH(Table3[[#Headers],[Hour]],Date!$A$1:$I$1,0),0)</f>
        <v>19</v>
      </c>
      <c r="H633" s="44" t="str">
        <f>IF(AND(Table3[[#This Row],[Hour]]&gt;=7, Table3[[#This Row],[Hour]]&lt;=10), "Peak", IF(AND(Table3[[#This Row],[Hour]]&gt;=16, Table3[[#This Row],[Hour]]&lt;=19), "Peak", "Off-Peak"))</f>
        <v>Peak</v>
      </c>
      <c r="I633" s="19" t="str">
        <f>VLOOKUP($C633,location,MATCH(Source!I$7,Location!$A$1:$D$1,0),0)</f>
        <v>Ahmedabad</v>
      </c>
      <c r="J633" s="19" t="str">
        <f>VLOOKUP($C633,location,MATCH(Source!J$7,Location!$A$1:$D$1,0),0)</f>
        <v>Residential Area</v>
      </c>
      <c r="K633" s="19" t="str">
        <f>VLOOKUP($C633,location,MATCH(Source!K$7,Location!$A$1:$D$1,0),0)</f>
        <v>Clear</v>
      </c>
      <c r="L633" s="20" t="str">
        <f>VLOOKUP($C633,vehicle,MATCH(L632,Vehicle!A626:E626,0),0)</f>
        <v>Truck</v>
      </c>
      <c r="M633" s="20" t="str">
        <f>VLOOKUP($C633,vehicle,MATCH(M$7,Vehicle!$A$1:$E$1,0),0)</f>
        <v>Brake Failure</v>
      </c>
      <c r="N633" s="20" t="str">
        <f>VLOOKUP($C633,vehicle,MATCH(N$7,Vehicle!$A$1:$E$1,0),0)</f>
        <v>Severe</v>
      </c>
      <c r="O633" s="21">
        <f>VLOOKUP($C633,vehicle,MATCH(O$7,Vehicle!$A$1:$E$1,0),0)</f>
        <v>3</v>
      </c>
      <c r="P633" s="21">
        <f>VLOOKUP($C633,driver,MATCH(P$7,Driver!$A$1:$E$1,0),0)</f>
        <v>33</v>
      </c>
      <c r="Q633" s="21" t="str">
        <f>VLOOKUP($C633,driver,MATCH(Q$7,Driver!$A$1:$E$1,0),0)</f>
        <v>Suspended</v>
      </c>
      <c r="R633" s="21">
        <f>VLOOKUP($C633,driver,MATCH(R$7,Driver!$A$1:$E$1,0),0)</f>
        <v>10</v>
      </c>
      <c r="S633" s="21" t="str">
        <f>VLOOKUP($C633,driver,MATCH(S$7,Driver!$A$1:$E$1,0),0)</f>
        <v>Moderate</v>
      </c>
      <c r="T633" s="21">
        <f>VLOOKUP($C633,Effects,MATCH(T$7, Effects!$A$1:$E$1, 0),0)</f>
        <v>17</v>
      </c>
      <c r="U633" s="22" t="str">
        <f>VLOOKUP($C633,Effects,MATCH(U$7, Effects!$A$1:$E$1, 0),0)</f>
        <v>Yes</v>
      </c>
      <c r="V633" s="22" t="str">
        <f>VLOOKUP($C633,Effects,MATCH(V$7, Effects!$A$1:$E$1, 0),0)</f>
        <v>Yes</v>
      </c>
      <c r="W633" s="22" t="str">
        <f>VLOOKUP($C633,Effects,MATCH(W$7, Effects!$A$1:$E$1, 0),0)</f>
        <v>Arrest Made</v>
      </c>
    </row>
    <row r="634" spans="2:23" s="7" customFormat="1" ht="21" x14ac:dyDescent="0.4">
      <c r="B634" s="19">
        <v>627</v>
      </c>
      <c r="C634" s="19" t="s">
        <v>670</v>
      </c>
      <c r="D634" s="20">
        <f>VLOOKUP($C634, Date, MATCH(Source!D$7, Date!$A$1:$F$1, 0), FALSE)</f>
        <v>43960</v>
      </c>
      <c r="E634" s="40">
        <v>43960</v>
      </c>
      <c r="F634" s="22">
        <f>VLOOKUP($C634, Date, MATCH(Source!F$7, Date!$A$1:$F$1, 0), FALSE)</f>
        <v>26.8402777777778</v>
      </c>
      <c r="G634" s="19">
        <f>VLOOKUP(Table3[[#This Row],[Accident ID]],Date!$A$2:$I$2001,MATCH(Table3[[#Headers],[Hour]],Date!$A$1:$I$1,0),0)</f>
        <v>20</v>
      </c>
      <c r="H634" s="44" t="str">
        <f>IF(AND(Table3[[#This Row],[Hour]]&gt;=7, Table3[[#This Row],[Hour]]&lt;=10), "Peak", IF(AND(Table3[[#This Row],[Hour]]&gt;=16, Table3[[#This Row],[Hour]]&lt;=19), "Peak", "Off-Peak"))</f>
        <v>Off-Peak</v>
      </c>
      <c r="I634" s="19" t="str">
        <f>VLOOKUP($C634,location,MATCH(Source!I$7,Location!$A$1:$D$1,0),0)</f>
        <v>Pune</v>
      </c>
      <c r="J634" s="19" t="str">
        <f>VLOOKUP($C634,location,MATCH(Source!J$7,Location!$A$1:$D$1,0),0)</f>
        <v>Expressway</v>
      </c>
      <c r="K634" s="19" t="str">
        <f>VLOOKUP($C634,location,MATCH(Source!K$7,Location!$A$1:$D$1,0),0)</f>
        <v>Foggy</v>
      </c>
      <c r="L634" s="20" t="str">
        <f>VLOOKUP($C634,vehicle,MATCH(L633,Vehicle!A627:E627,0),0)</f>
        <v>Auto</v>
      </c>
      <c r="M634" s="20" t="str">
        <f>VLOOKUP($C634,vehicle,MATCH(M$7,Vehicle!$A$1:$E$1,0),0)</f>
        <v>Over Speeding</v>
      </c>
      <c r="N634" s="20" t="str">
        <f>VLOOKUP($C634,vehicle,MATCH(N$7,Vehicle!$A$1:$E$1,0),0)</f>
        <v>High</v>
      </c>
      <c r="O634" s="21">
        <f>VLOOKUP($C634,vehicle,MATCH(O$7,Vehicle!$A$1:$E$1,0),0)</f>
        <v>3</v>
      </c>
      <c r="P634" s="21">
        <f>VLOOKUP($C634,driver,MATCH(P$7,Driver!$A$1:$E$1,0),0)</f>
        <v>31</v>
      </c>
      <c r="Q634" s="21" t="str">
        <f>VLOOKUP($C634,driver,MATCH(Q$7,Driver!$A$1:$E$1,0),0)</f>
        <v>Valid</v>
      </c>
      <c r="R634" s="21">
        <f>VLOOKUP($C634,driver,MATCH(R$7,Driver!$A$1:$E$1,0),0)</f>
        <v>2</v>
      </c>
      <c r="S634" s="21" t="str">
        <f>VLOOKUP($C634,driver,MATCH(S$7,Driver!$A$1:$E$1,0),0)</f>
        <v>Fatal</v>
      </c>
      <c r="T634" s="21">
        <f>VLOOKUP($C634,Effects,MATCH(T$7, Effects!$A$1:$E$1, 0),0)</f>
        <v>56</v>
      </c>
      <c r="U634" s="22" t="str">
        <f>VLOOKUP($C634,Effects,MATCH(U$7, Effects!$A$1:$E$1, 0),0)</f>
        <v>Yes</v>
      </c>
      <c r="V634" s="22" t="str">
        <f>VLOOKUP($C634,Effects,MATCH(V$7, Effects!$A$1:$E$1, 0),0)</f>
        <v>No</v>
      </c>
      <c r="W634" s="22" t="str">
        <f>VLOOKUP($C634,Effects,MATCH(W$7, Effects!$A$1:$E$1, 0),0)</f>
        <v>Arrest Made</v>
      </c>
    </row>
    <row r="635" spans="2:23" s="7" customFormat="1" ht="21" x14ac:dyDescent="0.4">
      <c r="B635" s="19">
        <v>628</v>
      </c>
      <c r="C635" s="19" t="s">
        <v>671</v>
      </c>
      <c r="D635" s="20">
        <f>VLOOKUP($C635, Date, MATCH(Source!D$7, Date!$A$1:$F$1, 0), FALSE)</f>
        <v>44210</v>
      </c>
      <c r="E635" s="40">
        <v>44210</v>
      </c>
      <c r="F635" s="22">
        <f>VLOOKUP($C635, Date, MATCH(Source!F$7, Date!$A$1:$F$1, 0), FALSE)</f>
        <v>26.8819444444444</v>
      </c>
      <c r="G635" s="19">
        <f>VLOOKUP(Table3[[#This Row],[Accident ID]],Date!$A$2:$I$2001,MATCH(Table3[[#Headers],[Hour]],Date!$A$1:$I$1,0),0)</f>
        <v>21</v>
      </c>
      <c r="H635" s="44" t="str">
        <f>IF(AND(Table3[[#This Row],[Hour]]&gt;=7, Table3[[#This Row],[Hour]]&lt;=10), "Peak", IF(AND(Table3[[#This Row],[Hour]]&gt;=16, Table3[[#This Row],[Hour]]&lt;=19), "Peak", "Off-Peak"))</f>
        <v>Off-Peak</v>
      </c>
      <c r="I635" s="19" t="str">
        <f>VLOOKUP($C635,location,MATCH(Source!I$7,Location!$A$1:$D$1,0),0)</f>
        <v>Hyderabad</v>
      </c>
      <c r="J635" s="19" t="str">
        <f>VLOOKUP($C635,location,MATCH(Source!J$7,Location!$A$1:$D$1,0),0)</f>
        <v>Highway</v>
      </c>
      <c r="K635" s="19" t="str">
        <f>VLOOKUP($C635,location,MATCH(Source!K$7,Location!$A$1:$D$1,0),0)</f>
        <v>Rainy</v>
      </c>
      <c r="L635" s="20" t="str">
        <f>VLOOKUP($C635,vehicle,MATCH(L634,Vehicle!A628:E628,0),0)</f>
        <v>Car</v>
      </c>
      <c r="M635" s="20" t="str">
        <f>VLOOKUP($C635,vehicle,MATCH(M$7,Vehicle!$A$1:$E$1,0),0)</f>
        <v>Over Speeding</v>
      </c>
      <c r="N635" s="20" t="str">
        <f>VLOOKUP($C635,vehicle,MATCH(N$7,Vehicle!$A$1:$E$1,0),0)</f>
        <v>High</v>
      </c>
      <c r="O635" s="21">
        <f>VLOOKUP($C635,vehicle,MATCH(O$7,Vehicle!$A$1:$E$1,0),0)</f>
        <v>3</v>
      </c>
      <c r="P635" s="21">
        <f>VLOOKUP($C635,driver,MATCH(P$7,Driver!$A$1:$E$1,0),0)</f>
        <v>53</v>
      </c>
      <c r="Q635" s="21" t="str">
        <f>VLOOKUP($C635,driver,MATCH(Q$7,Driver!$A$1:$E$1,0),0)</f>
        <v>Expired</v>
      </c>
      <c r="R635" s="21">
        <f>VLOOKUP($C635,driver,MATCH(R$7,Driver!$A$1:$E$1,0),0)</f>
        <v>4</v>
      </c>
      <c r="S635" s="21" t="str">
        <f>VLOOKUP($C635,driver,MATCH(S$7,Driver!$A$1:$E$1,0),0)</f>
        <v>Moderate</v>
      </c>
      <c r="T635" s="21">
        <f>VLOOKUP($C635,Effects,MATCH(T$7, Effects!$A$1:$E$1, 0),0)</f>
        <v>9</v>
      </c>
      <c r="U635" s="22" t="str">
        <f>VLOOKUP($C635,Effects,MATCH(U$7, Effects!$A$1:$E$1, 0),0)</f>
        <v>Yes</v>
      </c>
      <c r="V635" s="22" t="str">
        <f>VLOOKUP($C635,Effects,MATCH(V$7, Effects!$A$1:$E$1, 0),0)</f>
        <v>No</v>
      </c>
      <c r="W635" s="22" t="str">
        <f>VLOOKUP($C635,Effects,MATCH(W$7, Effects!$A$1:$E$1, 0),0)</f>
        <v>Arrest Made</v>
      </c>
    </row>
    <row r="636" spans="2:23" s="7" customFormat="1" ht="21" x14ac:dyDescent="0.4">
      <c r="B636" s="19">
        <v>629</v>
      </c>
      <c r="C636" s="19" t="s">
        <v>672</v>
      </c>
      <c r="D636" s="20">
        <f>VLOOKUP($C636, Date, MATCH(Source!D$7, Date!$A$1:$F$1, 0), FALSE)</f>
        <v>45258</v>
      </c>
      <c r="E636" s="40">
        <v>45258</v>
      </c>
      <c r="F636" s="22">
        <f>VLOOKUP($C636, Date, MATCH(Source!F$7, Date!$A$1:$F$1, 0), FALSE)</f>
        <v>26.9236111111111</v>
      </c>
      <c r="G636" s="19">
        <f>VLOOKUP(Table3[[#This Row],[Accident ID]],Date!$A$2:$I$2001,MATCH(Table3[[#Headers],[Hour]],Date!$A$1:$I$1,0),0)</f>
        <v>22</v>
      </c>
      <c r="H636" s="44" t="str">
        <f>IF(AND(Table3[[#This Row],[Hour]]&gt;=7, Table3[[#This Row],[Hour]]&lt;=10), "Peak", IF(AND(Table3[[#This Row],[Hour]]&gt;=16, Table3[[#This Row],[Hour]]&lt;=19), "Peak", "Off-Peak"))</f>
        <v>Off-Peak</v>
      </c>
      <c r="I636" s="19" t="str">
        <f>VLOOKUP($C636,location,MATCH(Source!I$7,Location!$A$1:$D$1,0),0)</f>
        <v>Delhi</v>
      </c>
      <c r="J636" s="19" t="str">
        <f>VLOOKUP($C636,location,MATCH(Source!J$7,Location!$A$1:$D$1,0),0)</f>
        <v>Rural Road</v>
      </c>
      <c r="K636" s="19" t="str">
        <f>VLOOKUP($C636,location,MATCH(Source!K$7,Location!$A$1:$D$1,0),0)</f>
        <v>Foggy</v>
      </c>
      <c r="L636" s="20" t="str">
        <f>VLOOKUP($C636,vehicle,MATCH(L635,Vehicle!A629:E629,0),0)</f>
        <v>Car</v>
      </c>
      <c r="M636" s="20" t="str">
        <f>VLOOKUP($C636,vehicle,MATCH(M$7,Vehicle!$A$1:$E$1,0),0)</f>
        <v>Drunk Driving</v>
      </c>
      <c r="N636" s="20" t="str">
        <f>VLOOKUP($C636,vehicle,MATCH(N$7,Vehicle!$A$1:$E$1,0),0)</f>
        <v>High</v>
      </c>
      <c r="O636" s="21">
        <f>VLOOKUP($C636,vehicle,MATCH(O$7,Vehicle!$A$1:$E$1,0),0)</f>
        <v>2</v>
      </c>
      <c r="P636" s="21">
        <f>VLOOKUP($C636,driver,MATCH(P$7,Driver!$A$1:$E$1,0),0)</f>
        <v>54</v>
      </c>
      <c r="Q636" s="21" t="str">
        <f>VLOOKUP($C636,driver,MATCH(Q$7,Driver!$A$1:$E$1,0),0)</f>
        <v>Expired</v>
      </c>
      <c r="R636" s="21">
        <f>VLOOKUP($C636,driver,MATCH(R$7,Driver!$A$1:$E$1,0),0)</f>
        <v>9</v>
      </c>
      <c r="S636" s="21" t="str">
        <f>VLOOKUP($C636,driver,MATCH(S$7,Driver!$A$1:$E$1,0),0)</f>
        <v>Severe</v>
      </c>
      <c r="T636" s="21">
        <f>VLOOKUP($C636,Effects,MATCH(T$7, Effects!$A$1:$E$1, 0),0)</f>
        <v>47</v>
      </c>
      <c r="U636" s="22" t="str">
        <f>VLOOKUP($C636,Effects,MATCH(U$7, Effects!$A$1:$E$1, 0),0)</f>
        <v>No</v>
      </c>
      <c r="V636" s="22" t="str">
        <f>VLOOKUP($C636,Effects,MATCH(V$7, Effects!$A$1:$E$1, 0),0)</f>
        <v>Yes</v>
      </c>
      <c r="W636" s="22" t="str">
        <f>VLOOKUP($C636,Effects,MATCH(W$7, Effects!$A$1:$E$1, 0),0)</f>
        <v>None</v>
      </c>
    </row>
    <row r="637" spans="2:23" s="7" customFormat="1" ht="21" x14ac:dyDescent="0.4">
      <c r="B637" s="19">
        <v>630</v>
      </c>
      <c r="C637" s="19" t="s">
        <v>673</v>
      </c>
      <c r="D637" s="20">
        <f>VLOOKUP($C637, Date, MATCH(Source!D$7, Date!$A$1:$F$1, 0), FALSE)</f>
        <v>43865</v>
      </c>
      <c r="E637" s="40">
        <v>43865</v>
      </c>
      <c r="F637" s="22">
        <f>VLOOKUP($C637, Date, MATCH(Source!F$7, Date!$A$1:$F$1, 0), FALSE)</f>
        <v>26.9652777777778</v>
      </c>
      <c r="G637" s="19">
        <f>VLOOKUP(Table3[[#This Row],[Accident ID]],Date!$A$2:$I$2001,MATCH(Table3[[#Headers],[Hour]],Date!$A$1:$I$1,0),0)</f>
        <v>23</v>
      </c>
      <c r="H637" s="44" t="str">
        <f>IF(AND(Table3[[#This Row],[Hour]]&gt;=7, Table3[[#This Row],[Hour]]&lt;=10), "Peak", IF(AND(Table3[[#This Row],[Hour]]&gt;=16, Table3[[#This Row],[Hour]]&lt;=19), "Peak", "Off-Peak"))</f>
        <v>Off-Peak</v>
      </c>
      <c r="I637" s="19" t="str">
        <f>VLOOKUP($C637,location,MATCH(Source!I$7,Location!$A$1:$D$1,0),0)</f>
        <v>Delhi</v>
      </c>
      <c r="J637" s="19" t="str">
        <f>VLOOKUP($C637,location,MATCH(Source!J$7,Location!$A$1:$D$1,0),0)</f>
        <v>City Road</v>
      </c>
      <c r="K637" s="19" t="str">
        <f>VLOOKUP($C637,location,MATCH(Source!K$7,Location!$A$1:$D$1,0),0)</f>
        <v>Snowy</v>
      </c>
      <c r="L637" s="20" t="str">
        <f>VLOOKUP($C637,vehicle,MATCH(L636,Vehicle!A630:E630,0),0)</f>
        <v>Bicycle</v>
      </c>
      <c r="M637" s="20" t="str">
        <f>VLOOKUP($C637,vehicle,MATCH(M$7,Vehicle!$A$1:$E$1,0),0)</f>
        <v>Reckless Driving</v>
      </c>
      <c r="N637" s="20" t="str">
        <f>VLOOKUP($C637,vehicle,MATCH(N$7,Vehicle!$A$1:$E$1,0),0)</f>
        <v>High</v>
      </c>
      <c r="O637" s="21">
        <f>VLOOKUP($C637,vehicle,MATCH(O$7,Vehicle!$A$1:$E$1,0),0)</f>
        <v>5</v>
      </c>
      <c r="P637" s="21">
        <f>VLOOKUP($C637,driver,MATCH(P$7,Driver!$A$1:$E$1,0),0)</f>
        <v>25</v>
      </c>
      <c r="Q637" s="21" t="str">
        <f>VLOOKUP($C637,driver,MATCH(Q$7,Driver!$A$1:$E$1,0),0)</f>
        <v>Suspended</v>
      </c>
      <c r="R637" s="21">
        <f>VLOOKUP($C637,driver,MATCH(R$7,Driver!$A$1:$E$1,0),0)</f>
        <v>6</v>
      </c>
      <c r="S637" s="21" t="str">
        <f>VLOOKUP($C637,driver,MATCH(S$7,Driver!$A$1:$E$1,0),0)</f>
        <v>Fatal</v>
      </c>
      <c r="T637" s="21">
        <f>VLOOKUP($C637,Effects,MATCH(T$7, Effects!$A$1:$E$1, 0),0)</f>
        <v>15</v>
      </c>
      <c r="U637" s="22" t="str">
        <f>VLOOKUP($C637,Effects,MATCH(U$7, Effects!$A$1:$E$1, 0),0)</f>
        <v>Yes</v>
      </c>
      <c r="V637" s="22" t="str">
        <f>VLOOKUP($C637,Effects,MATCH(V$7, Effects!$A$1:$E$1, 0),0)</f>
        <v>No</v>
      </c>
      <c r="W637" s="22" t="str">
        <f>VLOOKUP($C637,Effects,MATCH(W$7, Effects!$A$1:$E$1, 0),0)</f>
        <v>None</v>
      </c>
    </row>
    <row r="638" spans="2:23" s="7" customFormat="1" ht="21" x14ac:dyDescent="0.4">
      <c r="B638" s="19">
        <v>631</v>
      </c>
      <c r="C638" s="19" t="s">
        <v>674</v>
      </c>
      <c r="D638" s="20">
        <f>VLOOKUP($C638, Date, MATCH(Source!D$7, Date!$A$1:$F$1, 0), FALSE)</f>
        <v>44973</v>
      </c>
      <c r="E638" s="40">
        <v>44973</v>
      </c>
      <c r="F638" s="22">
        <f>VLOOKUP($C638, Date, MATCH(Source!F$7, Date!$A$1:$F$1, 0), FALSE)</f>
        <v>27.0069444444444</v>
      </c>
      <c r="G638" s="19">
        <f>VLOOKUP(Table3[[#This Row],[Accident ID]],Date!$A$2:$I$2001,MATCH(Table3[[#Headers],[Hour]],Date!$A$1:$I$1,0),0)</f>
        <v>0</v>
      </c>
      <c r="H638" s="44" t="str">
        <f>IF(AND(Table3[[#This Row],[Hour]]&gt;=7, Table3[[#This Row],[Hour]]&lt;=10), "Peak", IF(AND(Table3[[#This Row],[Hour]]&gt;=16, Table3[[#This Row],[Hour]]&lt;=19), "Peak", "Off-Peak"))</f>
        <v>Off-Peak</v>
      </c>
      <c r="I638" s="19" t="str">
        <f>VLOOKUP($C638,location,MATCH(Source!I$7,Location!$A$1:$D$1,0),0)</f>
        <v>Mumbai</v>
      </c>
      <c r="J638" s="19" t="str">
        <f>VLOOKUP($C638,location,MATCH(Source!J$7,Location!$A$1:$D$1,0),0)</f>
        <v>Residential Area</v>
      </c>
      <c r="K638" s="19" t="str">
        <f>VLOOKUP($C638,location,MATCH(Source!K$7,Location!$A$1:$D$1,0),0)</f>
        <v>Foggy</v>
      </c>
      <c r="L638" s="20" t="str">
        <f>VLOOKUP($C638,vehicle,MATCH(L637,Vehicle!A631:E631,0),0)</f>
        <v>Truck</v>
      </c>
      <c r="M638" s="20" t="str">
        <f>VLOOKUP($C638,vehicle,MATCH(M$7,Vehicle!$A$1:$E$1,0),0)</f>
        <v>Pedestrian Crossing</v>
      </c>
      <c r="N638" s="20" t="str">
        <f>VLOOKUP($C638,vehicle,MATCH(N$7,Vehicle!$A$1:$E$1,0),0)</f>
        <v>Medium</v>
      </c>
      <c r="O638" s="21">
        <f>VLOOKUP($C638,vehicle,MATCH(O$7,Vehicle!$A$1:$E$1,0),0)</f>
        <v>4</v>
      </c>
      <c r="P638" s="21">
        <f>VLOOKUP($C638,driver,MATCH(P$7,Driver!$A$1:$E$1,0),0)</f>
        <v>71</v>
      </c>
      <c r="Q638" s="21" t="str">
        <f>VLOOKUP($C638,driver,MATCH(Q$7,Driver!$A$1:$E$1,0),0)</f>
        <v>Valid</v>
      </c>
      <c r="R638" s="21">
        <f>VLOOKUP($C638,driver,MATCH(R$7,Driver!$A$1:$E$1,0),0)</f>
        <v>5</v>
      </c>
      <c r="S638" s="21" t="str">
        <f>VLOOKUP($C638,driver,MATCH(S$7,Driver!$A$1:$E$1,0),0)</f>
        <v>Moderate</v>
      </c>
      <c r="T638" s="21">
        <f>VLOOKUP($C638,Effects,MATCH(T$7, Effects!$A$1:$E$1, 0),0)</f>
        <v>12</v>
      </c>
      <c r="U638" s="22" t="str">
        <f>VLOOKUP($C638,Effects,MATCH(U$7, Effects!$A$1:$E$1, 0),0)</f>
        <v>Yes</v>
      </c>
      <c r="V638" s="22" t="str">
        <f>VLOOKUP($C638,Effects,MATCH(V$7, Effects!$A$1:$E$1, 0),0)</f>
        <v>No</v>
      </c>
      <c r="W638" s="22" t="str">
        <f>VLOOKUP($C638,Effects,MATCH(W$7, Effects!$A$1:$E$1, 0),0)</f>
        <v>None</v>
      </c>
    </row>
    <row r="639" spans="2:23" s="7" customFormat="1" ht="21" x14ac:dyDescent="0.4">
      <c r="B639" s="19">
        <v>632</v>
      </c>
      <c r="C639" s="19" t="s">
        <v>675</v>
      </c>
      <c r="D639" s="20">
        <f>VLOOKUP($C639, Date, MATCH(Source!D$7, Date!$A$1:$F$1, 0), FALSE)</f>
        <v>45454</v>
      </c>
      <c r="E639" s="40">
        <v>45454</v>
      </c>
      <c r="F639" s="22">
        <f>VLOOKUP($C639, Date, MATCH(Source!F$7, Date!$A$1:$F$1, 0), FALSE)</f>
        <v>27.0486111111111</v>
      </c>
      <c r="G639" s="19">
        <f>VLOOKUP(Table3[[#This Row],[Accident ID]],Date!$A$2:$I$2001,MATCH(Table3[[#Headers],[Hour]],Date!$A$1:$I$1,0),0)</f>
        <v>1</v>
      </c>
      <c r="H639" s="44" t="str">
        <f>IF(AND(Table3[[#This Row],[Hour]]&gt;=7, Table3[[#This Row],[Hour]]&lt;=10), "Peak", IF(AND(Table3[[#This Row],[Hour]]&gt;=16, Table3[[#This Row],[Hour]]&lt;=19), "Peak", "Off-Peak"))</f>
        <v>Off-Peak</v>
      </c>
      <c r="I639" s="19" t="str">
        <f>VLOOKUP($C639,location,MATCH(Source!I$7,Location!$A$1:$D$1,0),0)</f>
        <v>Bangalore</v>
      </c>
      <c r="J639" s="19" t="str">
        <f>VLOOKUP($C639,location,MATCH(Source!J$7,Location!$A$1:$D$1,0),0)</f>
        <v>Expressway</v>
      </c>
      <c r="K639" s="19" t="str">
        <f>VLOOKUP($C639,location,MATCH(Source!K$7,Location!$A$1:$D$1,0),0)</f>
        <v>Clear</v>
      </c>
      <c r="L639" s="20" t="str">
        <f>VLOOKUP($C639,vehicle,MATCH(L638,Vehicle!A632:E632,0),0)</f>
        <v>Bicycle</v>
      </c>
      <c r="M639" s="20" t="str">
        <f>VLOOKUP($C639,vehicle,MATCH(M$7,Vehicle!$A$1:$E$1,0),0)</f>
        <v>Reckless Driving</v>
      </c>
      <c r="N639" s="20" t="str">
        <f>VLOOKUP($C639,vehicle,MATCH(N$7,Vehicle!$A$1:$E$1,0),0)</f>
        <v>Medium</v>
      </c>
      <c r="O639" s="21">
        <f>VLOOKUP($C639,vehicle,MATCH(O$7,Vehicle!$A$1:$E$1,0),0)</f>
        <v>2</v>
      </c>
      <c r="P639" s="21">
        <f>VLOOKUP($C639,driver,MATCH(P$7,Driver!$A$1:$E$1,0),0)</f>
        <v>60</v>
      </c>
      <c r="Q639" s="21" t="str">
        <f>VLOOKUP($C639,driver,MATCH(Q$7,Driver!$A$1:$E$1,0),0)</f>
        <v>Valid</v>
      </c>
      <c r="R639" s="21">
        <f>VLOOKUP($C639,driver,MATCH(R$7,Driver!$A$1:$E$1,0),0)</f>
        <v>2</v>
      </c>
      <c r="S639" s="21" t="str">
        <f>VLOOKUP($C639,driver,MATCH(S$7,Driver!$A$1:$E$1,0),0)</f>
        <v>Severe</v>
      </c>
      <c r="T639" s="21">
        <f>VLOOKUP($C639,Effects,MATCH(T$7, Effects!$A$1:$E$1, 0),0)</f>
        <v>21</v>
      </c>
      <c r="U639" s="22" t="str">
        <f>VLOOKUP($C639,Effects,MATCH(U$7, Effects!$A$1:$E$1, 0),0)</f>
        <v>No</v>
      </c>
      <c r="V639" s="22" t="str">
        <f>VLOOKUP($C639,Effects,MATCH(V$7, Effects!$A$1:$E$1, 0),0)</f>
        <v>No</v>
      </c>
      <c r="W639" s="22" t="str">
        <f>VLOOKUP($C639,Effects,MATCH(W$7, Effects!$A$1:$E$1, 0),0)</f>
        <v>License Suspended</v>
      </c>
    </row>
    <row r="640" spans="2:23" s="7" customFormat="1" ht="21" x14ac:dyDescent="0.4">
      <c r="B640" s="19">
        <v>633</v>
      </c>
      <c r="C640" s="19" t="s">
        <v>676</v>
      </c>
      <c r="D640" s="20">
        <f>VLOOKUP($C640, Date, MATCH(Source!D$7, Date!$A$1:$F$1, 0), FALSE)</f>
        <v>44386</v>
      </c>
      <c r="E640" s="40">
        <v>44386</v>
      </c>
      <c r="F640" s="22">
        <f>VLOOKUP($C640, Date, MATCH(Source!F$7, Date!$A$1:$F$1, 0), FALSE)</f>
        <v>27.0902777777778</v>
      </c>
      <c r="G640" s="19">
        <f>VLOOKUP(Table3[[#This Row],[Accident ID]],Date!$A$2:$I$2001,MATCH(Table3[[#Headers],[Hour]],Date!$A$1:$I$1,0),0)</f>
        <v>2</v>
      </c>
      <c r="H640" s="44" t="str">
        <f>IF(AND(Table3[[#This Row],[Hour]]&gt;=7, Table3[[#This Row],[Hour]]&lt;=10), "Peak", IF(AND(Table3[[#This Row],[Hour]]&gt;=16, Table3[[#This Row],[Hour]]&lt;=19), "Peak", "Off-Peak"))</f>
        <v>Off-Peak</v>
      </c>
      <c r="I640" s="19" t="str">
        <f>VLOOKUP($C640,location,MATCH(Source!I$7,Location!$A$1:$D$1,0),0)</f>
        <v>Kolkata</v>
      </c>
      <c r="J640" s="19" t="str">
        <f>VLOOKUP($C640,location,MATCH(Source!J$7,Location!$A$1:$D$1,0),0)</f>
        <v>Highway</v>
      </c>
      <c r="K640" s="19" t="str">
        <f>VLOOKUP($C640,location,MATCH(Source!K$7,Location!$A$1:$D$1,0),0)</f>
        <v>Clear</v>
      </c>
      <c r="L640" s="20" t="str">
        <f>VLOOKUP($C640,vehicle,MATCH(L639,Vehicle!A633:E633,0),0)</f>
        <v>Bus</v>
      </c>
      <c r="M640" s="20" t="str">
        <f>VLOOKUP($C640,vehicle,MATCH(M$7,Vehicle!$A$1:$E$1,0),0)</f>
        <v>Drunk Driving</v>
      </c>
      <c r="N640" s="20" t="str">
        <f>VLOOKUP($C640,vehicle,MATCH(N$7,Vehicle!$A$1:$E$1,0),0)</f>
        <v>Low</v>
      </c>
      <c r="O640" s="21">
        <f>VLOOKUP($C640,vehicle,MATCH(O$7,Vehicle!$A$1:$E$1,0),0)</f>
        <v>4</v>
      </c>
      <c r="P640" s="21">
        <f>VLOOKUP($C640,driver,MATCH(P$7,Driver!$A$1:$E$1,0),0)</f>
        <v>66</v>
      </c>
      <c r="Q640" s="21" t="str">
        <f>VLOOKUP($C640,driver,MATCH(Q$7,Driver!$A$1:$E$1,0),0)</f>
        <v>Suspended</v>
      </c>
      <c r="R640" s="21">
        <f>VLOOKUP($C640,driver,MATCH(R$7,Driver!$A$1:$E$1,0),0)</f>
        <v>4</v>
      </c>
      <c r="S640" s="21" t="str">
        <f>VLOOKUP($C640,driver,MATCH(S$7,Driver!$A$1:$E$1,0),0)</f>
        <v>Minor</v>
      </c>
      <c r="T640" s="21">
        <f>VLOOKUP($C640,Effects,MATCH(T$7, Effects!$A$1:$E$1, 0),0)</f>
        <v>31</v>
      </c>
      <c r="U640" s="22" t="str">
        <f>VLOOKUP($C640,Effects,MATCH(U$7, Effects!$A$1:$E$1, 0),0)</f>
        <v>No</v>
      </c>
      <c r="V640" s="22" t="str">
        <f>VLOOKUP($C640,Effects,MATCH(V$7, Effects!$A$1:$E$1, 0),0)</f>
        <v>No</v>
      </c>
      <c r="W640" s="22" t="str">
        <f>VLOOKUP($C640,Effects,MATCH(W$7, Effects!$A$1:$E$1, 0),0)</f>
        <v>License Suspended</v>
      </c>
    </row>
    <row r="641" spans="2:23" s="7" customFormat="1" ht="21" x14ac:dyDescent="0.4">
      <c r="B641" s="19">
        <v>634</v>
      </c>
      <c r="C641" s="19" t="s">
        <v>677</v>
      </c>
      <c r="D641" s="20">
        <f>VLOOKUP($C641, Date, MATCH(Source!D$7, Date!$A$1:$F$1, 0), FALSE)</f>
        <v>45578</v>
      </c>
      <c r="E641" s="40">
        <v>45578</v>
      </c>
      <c r="F641" s="22">
        <f>VLOOKUP($C641, Date, MATCH(Source!F$7, Date!$A$1:$F$1, 0), FALSE)</f>
        <v>27.1319444444444</v>
      </c>
      <c r="G641" s="19">
        <f>VLOOKUP(Table3[[#This Row],[Accident ID]],Date!$A$2:$I$2001,MATCH(Table3[[#Headers],[Hour]],Date!$A$1:$I$1,0),0)</f>
        <v>3</v>
      </c>
      <c r="H641" s="44" t="str">
        <f>IF(AND(Table3[[#This Row],[Hour]]&gt;=7, Table3[[#This Row],[Hour]]&lt;=10), "Peak", IF(AND(Table3[[#This Row],[Hour]]&gt;=16, Table3[[#This Row],[Hour]]&lt;=19), "Peak", "Off-Peak"))</f>
        <v>Off-Peak</v>
      </c>
      <c r="I641" s="19" t="str">
        <f>VLOOKUP($C641,location,MATCH(Source!I$7,Location!$A$1:$D$1,0),0)</f>
        <v>Mumbai</v>
      </c>
      <c r="J641" s="19" t="str">
        <f>VLOOKUP($C641,location,MATCH(Source!J$7,Location!$A$1:$D$1,0),0)</f>
        <v>Residential Area</v>
      </c>
      <c r="K641" s="19" t="str">
        <f>VLOOKUP($C641,location,MATCH(Source!K$7,Location!$A$1:$D$1,0),0)</f>
        <v>Foggy</v>
      </c>
      <c r="L641" s="20" t="str">
        <f>VLOOKUP($C641,vehicle,MATCH(L640,Vehicle!A634:E634,0),0)</f>
        <v>Bicycle</v>
      </c>
      <c r="M641" s="20" t="str">
        <f>VLOOKUP($C641,vehicle,MATCH(M$7,Vehicle!$A$1:$E$1,0),0)</f>
        <v>Drunk Driving</v>
      </c>
      <c r="N641" s="20" t="str">
        <f>VLOOKUP($C641,vehicle,MATCH(N$7,Vehicle!$A$1:$E$1,0),0)</f>
        <v>Low</v>
      </c>
      <c r="O641" s="21">
        <f>VLOOKUP($C641,vehicle,MATCH(O$7,Vehicle!$A$1:$E$1,0),0)</f>
        <v>4</v>
      </c>
      <c r="P641" s="21">
        <f>VLOOKUP($C641,driver,MATCH(P$7,Driver!$A$1:$E$1,0),0)</f>
        <v>70</v>
      </c>
      <c r="Q641" s="21" t="str">
        <f>VLOOKUP($C641,driver,MATCH(Q$7,Driver!$A$1:$E$1,0),0)</f>
        <v>Expired</v>
      </c>
      <c r="R641" s="21">
        <f>VLOOKUP($C641,driver,MATCH(R$7,Driver!$A$1:$E$1,0),0)</f>
        <v>2</v>
      </c>
      <c r="S641" s="21" t="str">
        <f>VLOOKUP($C641,driver,MATCH(S$7,Driver!$A$1:$E$1,0),0)</f>
        <v>Severe</v>
      </c>
      <c r="T641" s="21">
        <f>VLOOKUP($C641,Effects,MATCH(T$7, Effects!$A$1:$E$1, 0),0)</f>
        <v>18</v>
      </c>
      <c r="U641" s="22" t="str">
        <f>VLOOKUP($C641,Effects,MATCH(U$7, Effects!$A$1:$E$1, 0),0)</f>
        <v>No</v>
      </c>
      <c r="V641" s="22" t="str">
        <f>VLOOKUP($C641,Effects,MATCH(V$7, Effects!$A$1:$E$1, 0),0)</f>
        <v>Yes</v>
      </c>
      <c r="W641" s="22" t="str">
        <f>VLOOKUP($C641,Effects,MATCH(W$7, Effects!$A$1:$E$1, 0),0)</f>
        <v>License Suspended</v>
      </c>
    </row>
    <row r="642" spans="2:23" s="7" customFormat="1" ht="21" x14ac:dyDescent="0.4">
      <c r="B642" s="19">
        <v>635</v>
      </c>
      <c r="C642" s="19" t="s">
        <v>678</v>
      </c>
      <c r="D642" s="20">
        <f>VLOOKUP($C642, Date, MATCH(Source!D$7, Date!$A$1:$F$1, 0), FALSE)</f>
        <v>44360</v>
      </c>
      <c r="E642" s="40">
        <v>44360</v>
      </c>
      <c r="F642" s="22">
        <f>VLOOKUP($C642, Date, MATCH(Source!F$7, Date!$A$1:$F$1, 0), FALSE)</f>
        <v>27.1736111111111</v>
      </c>
      <c r="G642" s="19">
        <f>VLOOKUP(Table3[[#This Row],[Accident ID]],Date!$A$2:$I$2001,MATCH(Table3[[#Headers],[Hour]],Date!$A$1:$I$1,0),0)</f>
        <v>4</v>
      </c>
      <c r="H642" s="44" t="str">
        <f>IF(AND(Table3[[#This Row],[Hour]]&gt;=7, Table3[[#This Row],[Hour]]&lt;=10), "Peak", IF(AND(Table3[[#This Row],[Hour]]&gt;=16, Table3[[#This Row],[Hour]]&lt;=19), "Peak", "Off-Peak"))</f>
        <v>Off-Peak</v>
      </c>
      <c r="I642" s="19" t="str">
        <f>VLOOKUP($C642,location,MATCH(Source!I$7,Location!$A$1:$D$1,0),0)</f>
        <v>Pune</v>
      </c>
      <c r="J642" s="19" t="str">
        <f>VLOOKUP($C642,location,MATCH(Source!J$7,Location!$A$1:$D$1,0),0)</f>
        <v>Expressway</v>
      </c>
      <c r="K642" s="19" t="str">
        <f>VLOOKUP($C642,location,MATCH(Source!K$7,Location!$A$1:$D$1,0),0)</f>
        <v>Snowy</v>
      </c>
      <c r="L642" s="20" t="str">
        <f>VLOOKUP($C642,vehicle,MATCH(L641,Vehicle!A635:E635,0),0)</f>
        <v>Bike</v>
      </c>
      <c r="M642" s="20" t="str">
        <f>VLOOKUP($C642,vehicle,MATCH(M$7,Vehicle!$A$1:$E$1,0),0)</f>
        <v>Weather Conditions</v>
      </c>
      <c r="N642" s="20" t="str">
        <f>VLOOKUP($C642,vehicle,MATCH(N$7,Vehicle!$A$1:$E$1,0),0)</f>
        <v>High</v>
      </c>
      <c r="O642" s="21">
        <f>VLOOKUP($C642,vehicle,MATCH(O$7,Vehicle!$A$1:$E$1,0),0)</f>
        <v>2</v>
      </c>
      <c r="P642" s="21">
        <f>VLOOKUP($C642,driver,MATCH(P$7,Driver!$A$1:$E$1,0),0)</f>
        <v>54</v>
      </c>
      <c r="Q642" s="21" t="str">
        <f>VLOOKUP($C642,driver,MATCH(Q$7,Driver!$A$1:$E$1,0),0)</f>
        <v>Valid</v>
      </c>
      <c r="R642" s="21">
        <f>VLOOKUP($C642,driver,MATCH(R$7,Driver!$A$1:$E$1,0),0)</f>
        <v>10</v>
      </c>
      <c r="S642" s="21" t="str">
        <f>VLOOKUP($C642,driver,MATCH(S$7,Driver!$A$1:$E$1,0),0)</f>
        <v>Severe</v>
      </c>
      <c r="T642" s="21">
        <f>VLOOKUP($C642,Effects,MATCH(T$7, Effects!$A$1:$E$1, 0),0)</f>
        <v>34</v>
      </c>
      <c r="U642" s="22" t="str">
        <f>VLOOKUP($C642,Effects,MATCH(U$7, Effects!$A$1:$E$1, 0),0)</f>
        <v>No</v>
      </c>
      <c r="V642" s="22" t="str">
        <f>VLOOKUP($C642,Effects,MATCH(V$7, Effects!$A$1:$E$1, 0),0)</f>
        <v>No</v>
      </c>
      <c r="W642" s="22" t="str">
        <f>VLOOKUP($C642,Effects,MATCH(W$7, Effects!$A$1:$E$1, 0),0)</f>
        <v>None</v>
      </c>
    </row>
    <row r="643" spans="2:23" s="7" customFormat="1" ht="21" x14ac:dyDescent="0.4">
      <c r="B643" s="19">
        <v>636</v>
      </c>
      <c r="C643" s="19" t="s">
        <v>679</v>
      </c>
      <c r="D643" s="20">
        <f>VLOOKUP($C643, Date, MATCH(Source!D$7, Date!$A$1:$F$1, 0), FALSE)</f>
        <v>44914</v>
      </c>
      <c r="E643" s="40">
        <v>44914</v>
      </c>
      <c r="F643" s="22">
        <f>VLOOKUP($C643, Date, MATCH(Source!F$7, Date!$A$1:$F$1, 0), FALSE)</f>
        <v>27.2152777777778</v>
      </c>
      <c r="G643" s="19">
        <f>VLOOKUP(Table3[[#This Row],[Accident ID]],Date!$A$2:$I$2001,MATCH(Table3[[#Headers],[Hour]],Date!$A$1:$I$1,0),0)</f>
        <v>5</v>
      </c>
      <c r="H643" s="44" t="str">
        <f>IF(AND(Table3[[#This Row],[Hour]]&gt;=7, Table3[[#This Row],[Hour]]&lt;=10), "Peak", IF(AND(Table3[[#This Row],[Hour]]&gt;=16, Table3[[#This Row],[Hour]]&lt;=19), "Peak", "Off-Peak"))</f>
        <v>Off-Peak</v>
      </c>
      <c r="I643" s="19" t="str">
        <f>VLOOKUP($C643,location,MATCH(Source!I$7,Location!$A$1:$D$1,0),0)</f>
        <v>Chennai</v>
      </c>
      <c r="J643" s="19" t="str">
        <f>VLOOKUP($C643,location,MATCH(Source!J$7,Location!$A$1:$D$1,0),0)</f>
        <v>City Road</v>
      </c>
      <c r="K643" s="19" t="str">
        <f>VLOOKUP($C643,location,MATCH(Source!K$7,Location!$A$1:$D$1,0),0)</f>
        <v>Windy</v>
      </c>
      <c r="L643" s="20" t="str">
        <f>VLOOKUP($C643,vehicle,MATCH(L642,Vehicle!A636:E636,0),0)</f>
        <v>Pedestrian</v>
      </c>
      <c r="M643" s="20" t="str">
        <f>VLOOKUP($C643,vehicle,MATCH(M$7,Vehicle!$A$1:$E$1,0),0)</f>
        <v>Weather Conditions</v>
      </c>
      <c r="N643" s="20" t="str">
        <f>VLOOKUP($C643,vehicle,MATCH(N$7,Vehicle!$A$1:$E$1,0),0)</f>
        <v>Medium</v>
      </c>
      <c r="O643" s="21">
        <f>VLOOKUP($C643,vehicle,MATCH(O$7,Vehicle!$A$1:$E$1,0),0)</f>
        <v>1</v>
      </c>
      <c r="P643" s="21">
        <f>VLOOKUP($C643,driver,MATCH(P$7,Driver!$A$1:$E$1,0),0)</f>
        <v>34</v>
      </c>
      <c r="Q643" s="21" t="str">
        <f>VLOOKUP($C643,driver,MATCH(Q$7,Driver!$A$1:$E$1,0),0)</f>
        <v>Expired</v>
      </c>
      <c r="R643" s="21">
        <f>VLOOKUP($C643,driver,MATCH(R$7,Driver!$A$1:$E$1,0),0)</f>
        <v>2</v>
      </c>
      <c r="S643" s="21" t="str">
        <f>VLOOKUP($C643,driver,MATCH(S$7,Driver!$A$1:$E$1,0),0)</f>
        <v>Minor</v>
      </c>
      <c r="T643" s="21">
        <f>VLOOKUP($C643,Effects,MATCH(T$7, Effects!$A$1:$E$1, 0),0)</f>
        <v>16</v>
      </c>
      <c r="U643" s="22" t="str">
        <f>VLOOKUP($C643,Effects,MATCH(U$7, Effects!$A$1:$E$1, 0),0)</f>
        <v>Yes</v>
      </c>
      <c r="V643" s="22" t="str">
        <f>VLOOKUP($C643,Effects,MATCH(V$7, Effects!$A$1:$E$1, 0),0)</f>
        <v>Yes</v>
      </c>
      <c r="W643" s="22" t="str">
        <f>VLOOKUP($C643,Effects,MATCH(W$7, Effects!$A$1:$E$1, 0),0)</f>
        <v>Fine Issued</v>
      </c>
    </row>
    <row r="644" spans="2:23" s="7" customFormat="1" ht="21" x14ac:dyDescent="0.4">
      <c r="B644" s="19">
        <v>637</v>
      </c>
      <c r="C644" s="19" t="s">
        <v>680</v>
      </c>
      <c r="D644" s="20">
        <f>VLOOKUP($C644, Date, MATCH(Source!D$7, Date!$A$1:$F$1, 0), FALSE)</f>
        <v>45618</v>
      </c>
      <c r="E644" s="40">
        <v>45618</v>
      </c>
      <c r="F644" s="22">
        <f>VLOOKUP($C644, Date, MATCH(Source!F$7, Date!$A$1:$F$1, 0), FALSE)</f>
        <v>27.2569444444444</v>
      </c>
      <c r="G644" s="19">
        <f>VLOOKUP(Table3[[#This Row],[Accident ID]],Date!$A$2:$I$2001,MATCH(Table3[[#Headers],[Hour]],Date!$A$1:$I$1,0),0)</f>
        <v>6</v>
      </c>
      <c r="H644" s="44" t="str">
        <f>IF(AND(Table3[[#This Row],[Hour]]&gt;=7, Table3[[#This Row],[Hour]]&lt;=10), "Peak", IF(AND(Table3[[#This Row],[Hour]]&gt;=16, Table3[[#This Row],[Hour]]&lt;=19), "Peak", "Off-Peak"))</f>
        <v>Off-Peak</v>
      </c>
      <c r="I644" s="19" t="str">
        <f>VLOOKUP($C644,location,MATCH(Source!I$7,Location!$A$1:$D$1,0),0)</f>
        <v>Hyderabad</v>
      </c>
      <c r="J644" s="19" t="str">
        <f>VLOOKUP($C644,location,MATCH(Source!J$7,Location!$A$1:$D$1,0),0)</f>
        <v>Rural Road</v>
      </c>
      <c r="K644" s="19" t="str">
        <f>VLOOKUP($C644,location,MATCH(Source!K$7,Location!$A$1:$D$1,0),0)</f>
        <v>Rainy</v>
      </c>
      <c r="L644" s="20" t="str">
        <f>VLOOKUP($C644,vehicle,MATCH(L643,Vehicle!A637:E637,0),0)</f>
        <v>Pedestrian</v>
      </c>
      <c r="M644" s="20" t="str">
        <f>VLOOKUP($C644,vehicle,MATCH(M$7,Vehicle!$A$1:$E$1,0),0)</f>
        <v>Pedestrian Crossing</v>
      </c>
      <c r="N644" s="20" t="str">
        <f>VLOOKUP($C644,vehicle,MATCH(N$7,Vehicle!$A$1:$E$1,0),0)</f>
        <v>Severe</v>
      </c>
      <c r="O644" s="21">
        <f>VLOOKUP($C644,vehicle,MATCH(O$7,Vehicle!$A$1:$E$1,0),0)</f>
        <v>3</v>
      </c>
      <c r="P644" s="21">
        <f>VLOOKUP($C644,driver,MATCH(P$7,Driver!$A$1:$E$1,0),0)</f>
        <v>64</v>
      </c>
      <c r="Q644" s="21" t="str">
        <f>VLOOKUP($C644,driver,MATCH(Q$7,Driver!$A$1:$E$1,0),0)</f>
        <v>Valid</v>
      </c>
      <c r="R644" s="21">
        <f>VLOOKUP($C644,driver,MATCH(R$7,Driver!$A$1:$E$1,0),0)</f>
        <v>2</v>
      </c>
      <c r="S644" s="21" t="str">
        <f>VLOOKUP($C644,driver,MATCH(S$7,Driver!$A$1:$E$1,0),0)</f>
        <v>Minor</v>
      </c>
      <c r="T644" s="21">
        <f>VLOOKUP($C644,Effects,MATCH(T$7, Effects!$A$1:$E$1, 0),0)</f>
        <v>27</v>
      </c>
      <c r="U644" s="22" t="str">
        <f>VLOOKUP($C644,Effects,MATCH(U$7, Effects!$A$1:$E$1, 0),0)</f>
        <v>No</v>
      </c>
      <c r="V644" s="22" t="str">
        <f>VLOOKUP($C644,Effects,MATCH(V$7, Effects!$A$1:$E$1, 0),0)</f>
        <v>Yes</v>
      </c>
      <c r="W644" s="22" t="str">
        <f>VLOOKUP($C644,Effects,MATCH(W$7, Effects!$A$1:$E$1, 0),0)</f>
        <v>None</v>
      </c>
    </row>
    <row r="645" spans="2:23" s="7" customFormat="1" ht="21" x14ac:dyDescent="0.4">
      <c r="B645" s="19">
        <v>638</v>
      </c>
      <c r="C645" s="19" t="s">
        <v>681</v>
      </c>
      <c r="D645" s="20">
        <f>VLOOKUP($C645, Date, MATCH(Source!D$7, Date!$A$1:$F$1, 0), FALSE)</f>
        <v>44670</v>
      </c>
      <c r="E645" s="40">
        <v>44670</v>
      </c>
      <c r="F645" s="22">
        <f>VLOOKUP($C645, Date, MATCH(Source!F$7, Date!$A$1:$F$1, 0), FALSE)</f>
        <v>27.2986111111111</v>
      </c>
      <c r="G645" s="19">
        <f>VLOOKUP(Table3[[#This Row],[Accident ID]],Date!$A$2:$I$2001,MATCH(Table3[[#Headers],[Hour]],Date!$A$1:$I$1,0),0)</f>
        <v>7</v>
      </c>
      <c r="H645" s="44" t="str">
        <f>IF(AND(Table3[[#This Row],[Hour]]&gt;=7, Table3[[#This Row],[Hour]]&lt;=10), "Peak", IF(AND(Table3[[#This Row],[Hour]]&gt;=16, Table3[[#This Row],[Hour]]&lt;=19), "Peak", "Off-Peak"))</f>
        <v>Peak</v>
      </c>
      <c r="I645" s="19" t="str">
        <f>VLOOKUP($C645,location,MATCH(Source!I$7,Location!$A$1:$D$1,0),0)</f>
        <v>Bangalore</v>
      </c>
      <c r="J645" s="19" t="str">
        <f>VLOOKUP($C645,location,MATCH(Source!J$7,Location!$A$1:$D$1,0),0)</f>
        <v>City Road</v>
      </c>
      <c r="K645" s="19" t="str">
        <f>VLOOKUP($C645,location,MATCH(Source!K$7,Location!$A$1:$D$1,0),0)</f>
        <v>Foggy</v>
      </c>
      <c r="L645" s="20" t="str">
        <f>VLOOKUP($C645,vehicle,MATCH(L644,Vehicle!A638:E638,0),0)</f>
        <v>Bicycle</v>
      </c>
      <c r="M645" s="20" t="str">
        <f>VLOOKUP($C645,vehicle,MATCH(M$7,Vehicle!$A$1:$E$1,0),0)</f>
        <v>Brake Failure</v>
      </c>
      <c r="N645" s="20" t="str">
        <f>VLOOKUP($C645,vehicle,MATCH(N$7,Vehicle!$A$1:$E$1,0),0)</f>
        <v>Medium</v>
      </c>
      <c r="O645" s="21">
        <f>VLOOKUP($C645,vehicle,MATCH(O$7,Vehicle!$A$1:$E$1,0),0)</f>
        <v>2</v>
      </c>
      <c r="P645" s="21">
        <f>VLOOKUP($C645,driver,MATCH(P$7,Driver!$A$1:$E$1,0),0)</f>
        <v>29</v>
      </c>
      <c r="Q645" s="21" t="str">
        <f>VLOOKUP($C645,driver,MATCH(Q$7,Driver!$A$1:$E$1,0),0)</f>
        <v>Suspended</v>
      </c>
      <c r="R645" s="21">
        <f>VLOOKUP($C645,driver,MATCH(R$7,Driver!$A$1:$E$1,0),0)</f>
        <v>4</v>
      </c>
      <c r="S645" s="21" t="str">
        <f>VLOOKUP($C645,driver,MATCH(S$7,Driver!$A$1:$E$1,0),0)</f>
        <v>Moderate</v>
      </c>
      <c r="T645" s="21">
        <f>VLOOKUP($C645,Effects,MATCH(T$7, Effects!$A$1:$E$1, 0),0)</f>
        <v>17</v>
      </c>
      <c r="U645" s="22" t="str">
        <f>VLOOKUP($C645,Effects,MATCH(U$7, Effects!$A$1:$E$1, 0),0)</f>
        <v>No</v>
      </c>
      <c r="V645" s="22" t="str">
        <f>VLOOKUP($C645,Effects,MATCH(V$7, Effects!$A$1:$E$1, 0),0)</f>
        <v>Yes</v>
      </c>
      <c r="W645" s="22" t="str">
        <f>VLOOKUP($C645,Effects,MATCH(W$7, Effects!$A$1:$E$1, 0),0)</f>
        <v>License Suspended</v>
      </c>
    </row>
    <row r="646" spans="2:23" s="7" customFormat="1" ht="21" x14ac:dyDescent="0.4">
      <c r="B646" s="19">
        <v>639</v>
      </c>
      <c r="C646" s="19" t="s">
        <v>682</v>
      </c>
      <c r="D646" s="20">
        <f>VLOOKUP($C646, Date, MATCH(Source!D$7, Date!$A$1:$F$1, 0), FALSE)</f>
        <v>45323</v>
      </c>
      <c r="E646" s="40">
        <v>45323</v>
      </c>
      <c r="F646" s="22">
        <f>VLOOKUP($C646, Date, MATCH(Source!F$7, Date!$A$1:$F$1, 0), FALSE)</f>
        <v>27.3402777777778</v>
      </c>
      <c r="G646" s="19">
        <f>VLOOKUP(Table3[[#This Row],[Accident ID]],Date!$A$2:$I$2001,MATCH(Table3[[#Headers],[Hour]],Date!$A$1:$I$1,0),0)</f>
        <v>8</v>
      </c>
      <c r="H646" s="44" t="str">
        <f>IF(AND(Table3[[#This Row],[Hour]]&gt;=7, Table3[[#This Row],[Hour]]&lt;=10), "Peak", IF(AND(Table3[[#This Row],[Hour]]&gt;=16, Table3[[#This Row],[Hour]]&lt;=19), "Peak", "Off-Peak"))</f>
        <v>Peak</v>
      </c>
      <c r="I646" s="19" t="str">
        <f>VLOOKUP($C646,location,MATCH(Source!I$7,Location!$A$1:$D$1,0),0)</f>
        <v>Pune</v>
      </c>
      <c r="J646" s="19" t="str">
        <f>VLOOKUP($C646,location,MATCH(Source!J$7,Location!$A$1:$D$1,0),0)</f>
        <v>City Road</v>
      </c>
      <c r="K646" s="19" t="str">
        <f>VLOOKUP($C646,location,MATCH(Source!K$7,Location!$A$1:$D$1,0),0)</f>
        <v>Foggy</v>
      </c>
      <c r="L646" s="20" t="str">
        <f>VLOOKUP($C646,vehicle,MATCH(L645,Vehicle!A639:E639,0),0)</f>
        <v>Truck</v>
      </c>
      <c r="M646" s="20" t="str">
        <f>VLOOKUP($C646,vehicle,MATCH(M$7,Vehicle!$A$1:$E$1,0),0)</f>
        <v>Over Speeding</v>
      </c>
      <c r="N646" s="20" t="str">
        <f>VLOOKUP($C646,vehicle,MATCH(N$7,Vehicle!$A$1:$E$1,0),0)</f>
        <v>Medium</v>
      </c>
      <c r="O646" s="21">
        <f>VLOOKUP($C646,vehicle,MATCH(O$7,Vehicle!$A$1:$E$1,0),0)</f>
        <v>3</v>
      </c>
      <c r="P646" s="21">
        <f>VLOOKUP($C646,driver,MATCH(P$7,Driver!$A$1:$E$1,0),0)</f>
        <v>64</v>
      </c>
      <c r="Q646" s="21" t="str">
        <f>VLOOKUP($C646,driver,MATCH(Q$7,Driver!$A$1:$E$1,0),0)</f>
        <v>Suspended</v>
      </c>
      <c r="R646" s="21">
        <f>VLOOKUP($C646,driver,MATCH(R$7,Driver!$A$1:$E$1,0),0)</f>
        <v>5</v>
      </c>
      <c r="S646" s="21" t="str">
        <f>VLOOKUP($C646,driver,MATCH(S$7,Driver!$A$1:$E$1,0),0)</f>
        <v>Moderate</v>
      </c>
      <c r="T646" s="21">
        <f>VLOOKUP($C646,Effects,MATCH(T$7, Effects!$A$1:$E$1, 0),0)</f>
        <v>43</v>
      </c>
      <c r="U646" s="22" t="str">
        <f>VLOOKUP($C646,Effects,MATCH(U$7, Effects!$A$1:$E$1, 0),0)</f>
        <v>Yes</v>
      </c>
      <c r="V646" s="22" t="str">
        <f>VLOOKUP($C646,Effects,MATCH(V$7, Effects!$A$1:$E$1, 0),0)</f>
        <v>Yes</v>
      </c>
      <c r="W646" s="22" t="str">
        <f>VLOOKUP($C646,Effects,MATCH(W$7, Effects!$A$1:$E$1, 0),0)</f>
        <v>Arrest Made</v>
      </c>
    </row>
    <row r="647" spans="2:23" s="7" customFormat="1" ht="21" x14ac:dyDescent="0.4">
      <c r="B647" s="19">
        <v>640</v>
      </c>
      <c r="C647" s="19" t="s">
        <v>683</v>
      </c>
      <c r="D647" s="20">
        <f>VLOOKUP($C647, Date, MATCH(Source!D$7, Date!$A$1:$F$1, 0), FALSE)</f>
        <v>44769</v>
      </c>
      <c r="E647" s="40">
        <v>44769</v>
      </c>
      <c r="F647" s="22">
        <f>VLOOKUP($C647, Date, MATCH(Source!F$7, Date!$A$1:$F$1, 0), FALSE)</f>
        <v>27.3819444444444</v>
      </c>
      <c r="G647" s="19">
        <f>VLOOKUP(Table3[[#This Row],[Accident ID]],Date!$A$2:$I$2001,MATCH(Table3[[#Headers],[Hour]],Date!$A$1:$I$1,0),0)</f>
        <v>9</v>
      </c>
      <c r="H647" s="44" t="str">
        <f>IF(AND(Table3[[#This Row],[Hour]]&gt;=7, Table3[[#This Row],[Hour]]&lt;=10), "Peak", IF(AND(Table3[[#This Row],[Hour]]&gt;=16, Table3[[#This Row],[Hour]]&lt;=19), "Peak", "Off-Peak"))</f>
        <v>Peak</v>
      </c>
      <c r="I647" s="19" t="str">
        <f>VLOOKUP($C647,location,MATCH(Source!I$7,Location!$A$1:$D$1,0),0)</f>
        <v>Pune</v>
      </c>
      <c r="J647" s="19" t="str">
        <f>VLOOKUP($C647,location,MATCH(Source!J$7,Location!$A$1:$D$1,0),0)</f>
        <v>City Road</v>
      </c>
      <c r="K647" s="19" t="str">
        <f>VLOOKUP($C647,location,MATCH(Source!K$7,Location!$A$1:$D$1,0),0)</f>
        <v>Snowy</v>
      </c>
      <c r="L647" s="20" t="str">
        <f>VLOOKUP($C647,vehicle,MATCH(L646,Vehicle!A640:E640,0),0)</f>
        <v>Bike</v>
      </c>
      <c r="M647" s="20" t="str">
        <f>VLOOKUP($C647,vehicle,MATCH(M$7,Vehicle!$A$1:$E$1,0),0)</f>
        <v>Brake Failure</v>
      </c>
      <c r="N647" s="20" t="str">
        <f>VLOOKUP($C647,vehicle,MATCH(N$7,Vehicle!$A$1:$E$1,0),0)</f>
        <v>Low</v>
      </c>
      <c r="O647" s="21">
        <f>VLOOKUP($C647,vehicle,MATCH(O$7,Vehicle!$A$1:$E$1,0),0)</f>
        <v>3</v>
      </c>
      <c r="P647" s="21">
        <f>VLOOKUP($C647,driver,MATCH(P$7,Driver!$A$1:$E$1,0),0)</f>
        <v>29</v>
      </c>
      <c r="Q647" s="21" t="str">
        <f>VLOOKUP($C647,driver,MATCH(Q$7,Driver!$A$1:$E$1,0),0)</f>
        <v>Expired</v>
      </c>
      <c r="R647" s="21">
        <f>VLOOKUP($C647,driver,MATCH(R$7,Driver!$A$1:$E$1,0),0)</f>
        <v>5</v>
      </c>
      <c r="S647" s="21" t="str">
        <f>VLOOKUP($C647,driver,MATCH(S$7,Driver!$A$1:$E$1,0),0)</f>
        <v>Severe</v>
      </c>
      <c r="T647" s="21">
        <f>VLOOKUP($C647,Effects,MATCH(T$7, Effects!$A$1:$E$1, 0),0)</f>
        <v>47</v>
      </c>
      <c r="U647" s="22" t="str">
        <f>VLOOKUP($C647,Effects,MATCH(U$7, Effects!$A$1:$E$1, 0),0)</f>
        <v>Yes</v>
      </c>
      <c r="V647" s="22" t="str">
        <f>VLOOKUP($C647,Effects,MATCH(V$7, Effects!$A$1:$E$1, 0),0)</f>
        <v>Yes</v>
      </c>
      <c r="W647" s="22" t="str">
        <f>VLOOKUP($C647,Effects,MATCH(W$7, Effects!$A$1:$E$1, 0),0)</f>
        <v>License Suspended</v>
      </c>
    </row>
    <row r="648" spans="2:23" s="7" customFormat="1" ht="21" x14ac:dyDescent="0.4">
      <c r="B648" s="19">
        <v>641</v>
      </c>
      <c r="C648" s="19" t="s">
        <v>684</v>
      </c>
      <c r="D648" s="20">
        <f>VLOOKUP($C648, Date, MATCH(Source!D$7, Date!$A$1:$F$1, 0), FALSE)</f>
        <v>45583</v>
      </c>
      <c r="E648" s="40">
        <v>45583</v>
      </c>
      <c r="F648" s="22">
        <f>VLOOKUP($C648, Date, MATCH(Source!F$7, Date!$A$1:$F$1, 0), FALSE)</f>
        <v>27.4236111111111</v>
      </c>
      <c r="G648" s="19">
        <f>VLOOKUP(Table3[[#This Row],[Accident ID]],Date!$A$2:$I$2001,MATCH(Table3[[#Headers],[Hour]],Date!$A$1:$I$1,0),0)</f>
        <v>10</v>
      </c>
      <c r="H648" s="44" t="str">
        <f>IF(AND(Table3[[#This Row],[Hour]]&gt;=7, Table3[[#This Row],[Hour]]&lt;=10), "Peak", IF(AND(Table3[[#This Row],[Hour]]&gt;=16, Table3[[#This Row],[Hour]]&lt;=19), "Peak", "Off-Peak"))</f>
        <v>Peak</v>
      </c>
      <c r="I648" s="19" t="str">
        <f>VLOOKUP($C648,location,MATCH(Source!I$7,Location!$A$1:$D$1,0),0)</f>
        <v>Mumbai</v>
      </c>
      <c r="J648" s="19" t="str">
        <f>VLOOKUP($C648,location,MATCH(Source!J$7,Location!$A$1:$D$1,0),0)</f>
        <v>Expressway</v>
      </c>
      <c r="K648" s="19" t="str">
        <f>VLOOKUP($C648,location,MATCH(Source!K$7,Location!$A$1:$D$1,0),0)</f>
        <v>Windy</v>
      </c>
      <c r="L648" s="20" t="str">
        <f>VLOOKUP($C648,vehicle,MATCH(L647,Vehicle!A641:E641,0),0)</f>
        <v>Bike</v>
      </c>
      <c r="M648" s="20" t="str">
        <f>VLOOKUP($C648,vehicle,MATCH(M$7,Vehicle!$A$1:$E$1,0),0)</f>
        <v>Drunk Driving</v>
      </c>
      <c r="N648" s="20" t="str">
        <f>VLOOKUP($C648,vehicle,MATCH(N$7,Vehicle!$A$1:$E$1,0),0)</f>
        <v>High</v>
      </c>
      <c r="O648" s="21">
        <f>VLOOKUP($C648,vehicle,MATCH(O$7,Vehicle!$A$1:$E$1,0),0)</f>
        <v>4</v>
      </c>
      <c r="P648" s="21">
        <f>VLOOKUP($C648,driver,MATCH(P$7,Driver!$A$1:$E$1,0),0)</f>
        <v>44</v>
      </c>
      <c r="Q648" s="21" t="str">
        <f>VLOOKUP($C648,driver,MATCH(Q$7,Driver!$A$1:$E$1,0),0)</f>
        <v>Valid</v>
      </c>
      <c r="R648" s="21">
        <f>VLOOKUP($C648,driver,MATCH(R$7,Driver!$A$1:$E$1,0),0)</f>
        <v>10</v>
      </c>
      <c r="S648" s="21" t="str">
        <f>VLOOKUP($C648,driver,MATCH(S$7,Driver!$A$1:$E$1,0),0)</f>
        <v>Moderate</v>
      </c>
      <c r="T648" s="21">
        <f>VLOOKUP($C648,Effects,MATCH(T$7, Effects!$A$1:$E$1, 0),0)</f>
        <v>14</v>
      </c>
      <c r="U648" s="22" t="str">
        <f>VLOOKUP($C648,Effects,MATCH(U$7, Effects!$A$1:$E$1, 0),0)</f>
        <v>Yes</v>
      </c>
      <c r="V648" s="22" t="str">
        <f>VLOOKUP($C648,Effects,MATCH(V$7, Effects!$A$1:$E$1, 0),0)</f>
        <v>Yes</v>
      </c>
      <c r="W648" s="22" t="str">
        <f>VLOOKUP($C648,Effects,MATCH(W$7, Effects!$A$1:$E$1, 0),0)</f>
        <v>Fine Issued</v>
      </c>
    </row>
    <row r="649" spans="2:23" s="7" customFormat="1" ht="21" x14ac:dyDescent="0.4">
      <c r="B649" s="19">
        <v>642</v>
      </c>
      <c r="C649" s="19" t="s">
        <v>685</v>
      </c>
      <c r="D649" s="20">
        <f>VLOOKUP($C649, Date, MATCH(Source!D$7, Date!$A$1:$F$1, 0), FALSE)</f>
        <v>44759</v>
      </c>
      <c r="E649" s="40">
        <v>44759</v>
      </c>
      <c r="F649" s="22">
        <f>VLOOKUP($C649, Date, MATCH(Source!F$7, Date!$A$1:$F$1, 0), FALSE)</f>
        <v>27.4652777777778</v>
      </c>
      <c r="G649" s="19">
        <f>VLOOKUP(Table3[[#This Row],[Accident ID]],Date!$A$2:$I$2001,MATCH(Table3[[#Headers],[Hour]],Date!$A$1:$I$1,0),0)</f>
        <v>11</v>
      </c>
      <c r="H649" s="44" t="str">
        <f>IF(AND(Table3[[#This Row],[Hour]]&gt;=7, Table3[[#This Row],[Hour]]&lt;=10), "Peak", IF(AND(Table3[[#This Row],[Hour]]&gt;=16, Table3[[#This Row],[Hour]]&lt;=19), "Peak", "Off-Peak"))</f>
        <v>Off-Peak</v>
      </c>
      <c r="I649" s="19" t="str">
        <f>VLOOKUP($C649,location,MATCH(Source!I$7,Location!$A$1:$D$1,0),0)</f>
        <v>Hyderabad</v>
      </c>
      <c r="J649" s="19" t="str">
        <f>VLOOKUP($C649,location,MATCH(Source!J$7,Location!$A$1:$D$1,0),0)</f>
        <v>Expressway</v>
      </c>
      <c r="K649" s="19" t="str">
        <f>VLOOKUP($C649,location,MATCH(Source!K$7,Location!$A$1:$D$1,0),0)</f>
        <v>Clear</v>
      </c>
      <c r="L649" s="20" t="str">
        <f>VLOOKUP($C649,vehicle,MATCH(L648,Vehicle!A642:E642,0),0)</f>
        <v>Car</v>
      </c>
      <c r="M649" s="20" t="str">
        <f>VLOOKUP($C649,vehicle,MATCH(M$7,Vehicle!$A$1:$E$1,0),0)</f>
        <v>Drunk Driving</v>
      </c>
      <c r="N649" s="20" t="str">
        <f>VLOOKUP($C649,vehicle,MATCH(N$7,Vehicle!$A$1:$E$1,0),0)</f>
        <v>High</v>
      </c>
      <c r="O649" s="21">
        <f>VLOOKUP($C649,vehicle,MATCH(O$7,Vehicle!$A$1:$E$1,0),0)</f>
        <v>1</v>
      </c>
      <c r="P649" s="21">
        <f>VLOOKUP($C649,driver,MATCH(P$7,Driver!$A$1:$E$1,0),0)</f>
        <v>43</v>
      </c>
      <c r="Q649" s="21" t="str">
        <f>VLOOKUP($C649,driver,MATCH(Q$7,Driver!$A$1:$E$1,0),0)</f>
        <v>Suspended</v>
      </c>
      <c r="R649" s="21">
        <f>VLOOKUP($C649,driver,MATCH(R$7,Driver!$A$1:$E$1,0),0)</f>
        <v>1</v>
      </c>
      <c r="S649" s="21" t="str">
        <f>VLOOKUP($C649,driver,MATCH(S$7,Driver!$A$1:$E$1,0),0)</f>
        <v>Fatal</v>
      </c>
      <c r="T649" s="21">
        <f>VLOOKUP($C649,Effects,MATCH(T$7, Effects!$A$1:$E$1, 0),0)</f>
        <v>44</v>
      </c>
      <c r="U649" s="22" t="str">
        <f>VLOOKUP($C649,Effects,MATCH(U$7, Effects!$A$1:$E$1, 0),0)</f>
        <v>No</v>
      </c>
      <c r="V649" s="22" t="str">
        <f>VLOOKUP($C649,Effects,MATCH(V$7, Effects!$A$1:$E$1, 0),0)</f>
        <v>No</v>
      </c>
      <c r="W649" s="22" t="str">
        <f>VLOOKUP($C649,Effects,MATCH(W$7, Effects!$A$1:$E$1, 0),0)</f>
        <v>Arrest Made</v>
      </c>
    </row>
    <row r="650" spans="2:23" s="7" customFormat="1" ht="21" x14ac:dyDescent="0.4">
      <c r="B650" s="19">
        <v>643</v>
      </c>
      <c r="C650" s="19" t="s">
        <v>686</v>
      </c>
      <c r="D650" s="20">
        <f>VLOOKUP($C650, Date, MATCH(Source!D$7, Date!$A$1:$F$1, 0), FALSE)</f>
        <v>44257</v>
      </c>
      <c r="E650" s="40">
        <v>44257</v>
      </c>
      <c r="F650" s="22">
        <f>VLOOKUP($C650, Date, MATCH(Source!F$7, Date!$A$1:$F$1, 0), FALSE)</f>
        <v>27.5069444444444</v>
      </c>
      <c r="G650" s="19">
        <f>VLOOKUP(Table3[[#This Row],[Accident ID]],Date!$A$2:$I$2001,MATCH(Table3[[#Headers],[Hour]],Date!$A$1:$I$1,0),0)</f>
        <v>12</v>
      </c>
      <c r="H650" s="44" t="str">
        <f>IF(AND(Table3[[#This Row],[Hour]]&gt;=7, Table3[[#This Row],[Hour]]&lt;=10), "Peak", IF(AND(Table3[[#This Row],[Hour]]&gt;=16, Table3[[#This Row],[Hour]]&lt;=19), "Peak", "Off-Peak"))</f>
        <v>Off-Peak</v>
      </c>
      <c r="I650" s="19" t="str">
        <f>VLOOKUP($C650,location,MATCH(Source!I$7,Location!$A$1:$D$1,0),0)</f>
        <v>Mumbai</v>
      </c>
      <c r="J650" s="19" t="str">
        <f>VLOOKUP($C650,location,MATCH(Source!J$7,Location!$A$1:$D$1,0),0)</f>
        <v>Residential Area</v>
      </c>
      <c r="K650" s="19" t="str">
        <f>VLOOKUP($C650,location,MATCH(Source!K$7,Location!$A$1:$D$1,0),0)</f>
        <v>Foggy</v>
      </c>
      <c r="L650" s="20" t="str">
        <f>VLOOKUP($C650,vehicle,MATCH(L649,Vehicle!A643:E643,0),0)</f>
        <v>Pedestrian</v>
      </c>
      <c r="M650" s="20" t="str">
        <f>VLOOKUP($C650,vehicle,MATCH(M$7,Vehicle!$A$1:$E$1,0),0)</f>
        <v>Signal Violation</v>
      </c>
      <c r="N650" s="20" t="str">
        <f>VLOOKUP($C650,vehicle,MATCH(N$7,Vehicle!$A$1:$E$1,0),0)</f>
        <v>Medium</v>
      </c>
      <c r="O650" s="21">
        <f>VLOOKUP($C650,vehicle,MATCH(O$7,Vehicle!$A$1:$E$1,0),0)</f>
        <v>3</v>
      </c>
      <c r="P650" s="21">
        <f>VLOOKUP($C650,driver,MATCH(P$7,Driver!$A$1:$E$1,0),0)</f>
        <v>49</v>
      </c>
      <c r="Q650" s="21" t="str">
        <f>VLOOKUP($C650,driver,MATCH(Q$7,Driver!$A$1:$E$1,0),0)</f>
        <v>Suspended</v>
      </c>
      <c r="R650" s="21">
        <f>VLOOKUP($C650,driver,MATCH(R$7,Driver!$A$1:$E$1,0),0)</f>
        <v>9</v>
      </c>
      <c r="S650" s="21" t="str">
        <f>VLOOKUP($C650,driver,MATCH(S$7,Driver!$A$1:$E$1,0),0)</f>
        <v>Fatal</v>
      </c>
      <c r="T650" s="21">
        <f>VLOOKUP($C650,Effects,MATCH(T$7, Effects!$A$1:$E$1, 0),0)</f>
        <v>16</v>
      </c>
      <c r="U650" s="22" t="str">
        <f>VLOOKUP($C650,Effects,MATCH(U$7, Effects!$A$1:$E$1, 0),0)</f>
        <v>Yes</v>
      </c>
      <c r="V650" s="22" t="str">
        <f>VLOOKUP($C650,Effects,MATCH(V$7, Effects!$A$1:$E$1, 0),0)</f>
        <v>Yes</v>
      </c>
      <c r="W650" s="22" t="str">
        <f>VLOOKUP($C650,Effects,MATCH(W$7, Effects!$A$1:$E$1, 0),0)</f>
        <v>Fine Issued</v>
      </c>
    </row>
    <row r="651" spans="2:23" s="7" customFormat="1" ht="21" x14ac:dyDescent="0.4">
      <c r="B651" s="19">
        <v>644</v>
      </c>
      <c r="C651" s="19" t="s">
        <v>687</v>
      </c>
      <c r="D651" s="20">
        <f>VLOOKUP($C651, Date, MATCH(Source!D$7, Date!$A$1:$F$1, 0), FALSE)</f>
        <v>45199</v>
      </c>
      <c r="E651" s="40">
        <v>45199</v>
      </c>
      <c r="F651" s="22">
        <f>VLOOKUP($C651, Date, MATCH(Source!F$7, Date!$A$1:$F$1, 0), FALSE)</f>
        <v>27.5486111111111</v>
      </c>
      <c r="G651" s="19">
        <f>VLOOKUP(Table3[[#This Row],[Accident ID]],Date!$A$2:$I$2001,MATCH(Table3[[#Headers],[Hour]],Date!$A$1:$I$1,0),0)</f>
        <v>13</v>
      </c>
      <c r="H651" s="44" t="str">
        <f>IF(AND(Table3[[#This Row],[Hour]]&gt;=7, Table3[[#This Row],[Hour]]&lt;=10), "Peak", IF(AND(Table3[[#This Row],[Hour]]&gt;=16, Table3[[#This Row],[Hour]]&lt;=19), "Peak", "Off-Peak"))</f>
        <v>Off-Peak</v>
      </c>
      <c r="I651" s="19" t="str">
        <f>VLOOKUP($C651,location,MATCH(Source!I$7,Location!$A$1:$D$1,0),0)</f>
        <v>Delhi</v>
      </c>
      <c r="J651" s="19" t="str">
        <f>VLOOKUP($C651,location,MATCH(Source!J$7,Location!$A$1:$D$1,0),0)</f>
        <v>Highway</v>
      </c>
      <c r="K651" s="19" t="str">
        <f>VLOOKUP($C651,location,MATCH(Source!K$7,Location!$A$1:$D$1,0),0)</f>
        <v>Snowy</v>
      </c>
      <c r="L651" s="20" t="str">
        <f>VLOOKUP($C651,vehicle,MATCH(L650,Vehicle!A644:E644,0),0)</f>
        <v>Pedestrian</v>
      </c>
      <c r="M651" s="20" t="str">
        <f>VLOOKUP($C651,vehicle,MATCH(M$7,Vehicle!$A$1:$E$1,0),0)</f>
        <v>Reckless Driving</v>
      </c>
      <c r="N651" s="20" t="str">
        <f>VLOOKUP($C651,vehicle,MATCH(N$7,Vehicle!$A$1:$E$1,0),0)</f>
        <v>Low</v>
      </c>
      <c r="O651" s="21">
        <f>VLOOKUP($C651,vehicle,MATCH(O$7,Vehicle!$A$1:$E$1,0),0)</f>
        <v>2</v>
      </c>
      <c r="P651" s="21">
        <f>VLOOKUP($C651,driver,MATCH(P$7,Driver!$A$1:$E$1,0),0)</f>
        <v>59</v>
      </c>
      <c r="Q651" s="21" t="str">
        <f>VLOOKUP($C651,driver,MATCH(Q$7,Driver!$A$1:$E$1,0),0)</f>
        <v>Valid</v>
      </c>
      <c r="R651" s="21">
        <f>VLOOKUP($C651,driver,MATCH(R$7,Driver!$A$1:$E$1,0),0)</f>
        <v>2</v>
      </c>
      <c r="S651" s="21" t="str">
        <f>VLOOKUP($C651,driver,MATCH(S$7,Driver!$A$1:$E$1,0),0)</f>
        <v>Minor</v>
      </c>
      <c r="T651" s="21">
        <f>VLOOKUP($C651,Effects,MATCH(T$7, Effects!$A$1:$E$1, 0),0)</f>
        <v>7</v>
      </c>
      <c r="U651" s="22" t="str">
        <f>VLOOKUP($C651,Effects,MATCH(U$7, Effects!$A$1:$E$1, 0),0)</f>
        <v>No</v>
      </c>
      <c r="V651" s="22" t="str">
        <f>VLOOKUP($C651,Effects,MATCH(V$7, Effects!$A$1:$E$1, 0),0)</f>
        <v>Yes</v>
      </c>
      <c r="W651" s="22" t="str">
        <f>VLOOKUP($C651,Effects,MATCH(W$7, Effects!$A$1:$E$1, 0),0)</f>
        <v>None</v>
      </c>
    </row>
    <row r="652" spans="2:23" s="7" customFormat="1" ht="21" x14ac:dyDescent="0.4">
      <c r="B652" s="19">
        <v>645</v>
      </c>
      <c r="C652" s="19" t="s">
        <v>688</v>
      </c>
      <c r="D652" s="20">
        <f>VLOOKUP($C652, Date, MATCH(Source!D$7, Date!$A$1:$F$1, 0), FALSE)</f>
        <v>44147</v>
      </c>
      <c r="E652" s="40">
        <v>44147</v>
      </c>
      <c r="F652" s="22">
        <f>VLOOKUP($C652, Date, MATCH(Source!F$7, Date!$A$1:$F$1, 0), FALSE)</f>
        <v>27.5902777777778</v>
      </c>
      <c r="G652" s="19">
        <f>VLOOKUP(Table3[[#This Row],[Accident ID]],Date!$A$2:$I$2001,MATCH(Table3[[#Headers],[Hour]],Date!$A$1:$I$1,0),0)</f>
        <v>14</v>
      </c>
      <c r="H652" s="44" t="str">
        <f>IF(AND(Table3[[#This Row],[Hour]]&gt;=7, Table3[[#This Row],[Hour]]&lt;=10), "Peak", IF(AND(Table3[[#This Row],[Hour]]&gt;=16, Table3[[#This Row],[Hour]]&lt;=19), "Peak", "Off-Peak"))</f>
        <v>Off-Peak</v>
      </c>
      <c r="I652" s="19" t="str">
        <f>VLOOKUP($C652,location,MATCH(Source!I$7,Location!$A$1:$D$1,0),0)</f>
        <v>Ahmedabad</v>
      </c>
      <c r="J652" s="19" t="str">
        <f>VLOOKUP($C652,location,MATCH(Source!J$7,Location!$A$1:$D$1,0),0)</f>
        <v>Residential Area</v>
      </c>
      <c r="K652" s="19" t="str">
        <f>VLOOKUP($C652,location,MATCH(Source!K$7,Location!$A$1:$D$1,0),0)</f>
        <v>Rainy</v>
      </c>
      <c r="L652" s="20" t="str">
        <f>VLOOKUP($C652,vehicle,MATCH(L651,Vehicle!A645:E645,0),0)</f>
        <v>Pedestrian</v>
      </c>
      <c r="M652" s="20" t="str">
        <f>VLOOKUP($C652,vehicle,MATCH(M$7,Vehicle!$A$1:$E$1,0),0)</f>
        <v>Reckless Driving</v>
      </c>
      <c r="N652" s="20" t="str">
        <f>VLOOKUP($C652,vehicle,MATCH(N$7,Vehicle!$A$1:$E$1,0),0)</f>
        <v>Severe</v>
      </c>
      <c r="O652" s="21">
        <f>VLOOKUP($C652,vehicle,MATCH(O$7,Vehicle!$A$1:$E$1,0),0)</f>
        <v>1</v>
      </c>
      <c r="P652" s="21">
        <f>VLOOKUP($C652,driver,MATCH(P$7,Driver!$A$1:$E$1,0),0)</f>
        <v>37</v>
      </c>
      <c r="Q652" s="21" t="str">
        <f>VLOOKUP($C652,driver,MATCH(Q$7,Driver!$A$1:$E$1,0),0)</f>
        <v>Suspended</v>
      </c>
      <c r="R652" s="21">
        <f>VLOOKUP($C652,driver,MATCH(R$7,Driver!$A$1:$E$1,0),0)</f>
        <v>4</v>
      </c>
      <c r="S652" s="21" t="str">
        <f>VLOOKUP($C652,driver,MATCH(S$7,Driver!$A$1:$E$1,0),0)</f>
        <v>Fatal</v>
      </c>
      <c r="T652" s="21">
        <f>VLOOKUP($C652,Effects,MATCH(T$7, Effects!$A$1:$E$1, 0),0)</f>
        <v>48</v>
      </c>
      <c r="U652" s="22" t="str">
        <f>VLOOKUP($C652,Effects,MATCH(U$7, Effects!$A$1:$E$1, 0),0)</f>
        <v>Yes</v>
      </c>
      <c r="V652" s="22" t="str">
        <f>VLOOKUP($C652,Effects,MATCH(V$7, Effects!$A$1:$E$1, 0),0)</f>
        <v>Yes</v>
      </c>
      <c r="W652" s="22" t="str">
        <f>VLOOKUP($C652,Effects,MATCH(W$7, Effects!$A$1:$E$1, 0),0)</f>
        <v>Fine Issued</v>
      </c>
    </row>
    <row r="653" spans="2:23" s="7" customFormat="1" ht="21" x14ac:dyDescent="0.4">
      <c r="B653" s="19">
        <v>646</v>
      </c>
      <c r="C653" s="19" t="s">
        <v>689</v>
      </c>
      <c r="D653" s="20">
        <f>VLOOKUP($C653, Date, MATCH(Source!D$7, Date!$A$1:$F$1, 0), FALSE)</f>
        <v>45347</v>
      </c>
      <c r="E653" s="40">
        <v>45347</v>
      </c>
      <c r="F653" s="22">
        <f>VLOOKUP($C653, Date, MATCH(Source!F$7, Date!$A$1:$F$1, 0), FALSE)</f>
        <v>27.6319444444444</v>
      </c>
      <c r="G653" s="19">
        <f>VLOOKUP(Table3[[#This Row],[Accident ID]],Date!$A$2:$I$2001,MATCH(Table3[[#Headers],[Hour]],Date!$A$1:$I$1,0),0)</f>
        <v>15</v>
      </c>
      <c r="H653" s="44" t="str">
        <f>IF(AND(Table3[[#This Row],[Hour]]&gt;=7, Table3[[#This Row],[Hour]]&lt;=10), "Peak", IF(AND(Table3[[#This Row],[Hour]]&gt;=16, Table3[[#This Row],[Hour]]&lt;=19), "Peak", "Off-Peak"))</f>
        <v>Off-Peak</v>
      </c>
      <c r="I653" s="19" t="str">
        <f>VLOOKUP($C653,location,MATCH(Source!I$7,Location!$A$1:$D$1,0),0)</f>
        <v>Kolkata</v>
      </c>
      <c r="J653" s="19" t="str">
        <f>VLOOKUP($C653,location,MATCH(Source!J$7,Location!$A$1:$D$1,0),0)</f>
        <v>Rural Road</v>
      </c>
      <c r="K653" s="19" t="str">
        <f>VLOOKUP($C653,location,MATCH(Source!K$7,Location!$A$1:$D$1,0),0)</f>
        <v>Rainy</v>
      </c>
      <c r="L653" s="20" t="str">
        <f>VLOOKUP($C653,vehicle,MATCH(L652,Vehicle!A646:E646,0),0)</f>
        <v>Bus</v>
      </c>
      <c r="M653" s="20" t="str">
        <f>VLOOKUP($C653,vehicle,MATCH(M$7,Vehicle!$A$1:$E$1,0),0)</f>
        <v>Pedestrian Crossing</v>
      </c>
      <c r="N653" s="20" t="str">
        <f>VLOOKUP($C653,vehicle,MATCH(N$7,Vehicle!$A$1:$E$1,0),0)</f>
        <v>Low</v>
      </c>
      <c r="O653" s="21">
        <f>VLOOKUP($C653,vehicle,MATCH(O$7,Vehicle!$A$1:$E$1,0),0)</f>
        <v>3</v>
      </c>
      <c r="P653" s="21">
        <f>VLOOKUP($C653,driver,MATCH(P$7,Driver!$A$1:$E$1,0),0)</f>
        <v>27</v>
      </c>
      <c r="Q653" s="21" t="str">
        <f>VLOOKUP($C653,driver,MATCH(Q$7,Driver!$A$1:$E$1,0),0)</f>
        <v>Valid</v>
      </c>
      <c r="R653" s="21">
        <f>VLOOKUP($C653,driver,MATCH(R$7,Driver!$A$1:$E$1,0),0)</f>
        <v>2</v>
      </c>
      <c r="S653" s="21" t="str">
        <f>VLOOKUP($C653,driver,MATCH(S$7,Driver!$A$1:$E$1,0),0)</f>
        <v>Fatal</v>
      </c>
      <c r="T653" s="21">
        <f>VLOOKUP($C653,Effects,MATCH(T$7, Effects!$A$1:$E$1, 0),0)</f>
        <v>23</v>
      </c>
      <c r="U653" s="22" t="str">
        <f>VLOOKUP($C653,Effects,MATCH(U$7, Effects!$A$1:$E$1, 0),0)</f>
        <v>Yes</v>
      </c>
      <c r="V653" s="22" t="str">
        <f>VLOOKUP($C653,Effects,MATCH(V$7, Effects!$A$1:$E$1, 0),0)</f>
        <v>Yes</v>
      </c>
      <c r="W653" s="22" t="str">
        <f>VLOOKUP($C653,Effects,MATCH(W$7, Effects!$A$1:$E$1, 0),0)</f>
        <v>Arrest Made</v>
      </c>
    </row>
    <row r="654" spans="2:23" s="7" customFormat="1" ht="21" x14ac:dyDescent="0.4">
      <c r="B654" s="19">
        <v>647</v>
      </c>
      <c r="C654" s="19" t="s">
        <v>690</v>
      </c>
      <c r="D654" s="20">
        <f>VLOOKUP($C654, Date, MATCH(Source!D$7, Date!$A$1:$F$1, 0), FALSE)</f>
        <v>45198</v>
      </c>
      <c r="E654" s="40">
        <v>45198</v>
      </c>
      <c r="F654" s="22">
        <f>VLOOKUP($C654, Date, MATCH(Source!F$7, Date!$A$1:$F$1, 0), FALSE)</f>
        <v>27.6736111111111</v>
      </c>
      <c r="G654" s="19">
        <f>VLOOKUP(Table3[[#This Row],[Accident ID]],Date!$A$2:$I$2001,MATCH(Table3[[#Headers],[Hour]],Date!$A$1:$I$1,0),0)</f>
        <v>16</v>
      </c>
      <c r="H654" s="44" t="str">
        <f>IF(AND(Table3[[#This Row],[Hour]]&gt;=7, Table3[[#This Row],[Hour]]&lt;=10), "Peak", IF(AND(Table3[[#This Row],[Hour]]&gt;=16, Table3[[#This Row],[Hour]]&lt;=19), "Peak", "Off-Peak"))</f>
        <v>Peak</v>
      </c>
      <c r="I654" s="19" t="str">
        <f>VLOOKUP($C654,location,MATCH(Source!I$7,Location!$A$1:$D$1,0),0)</f>
        <v>Delhi</v>
      </c>
      <c r="J654" s="19" t="str">
        <f>VLOOKUP($C654,location,MATCH(Source!J$7,Location!$A$1:$D$1,0),0)</f>
        <v>Rural Road</v>
      </c>
      <c r="K654" s="19" t="str">
        <f>VLOOKUP($C654,location,MATCH(Source!K$7,Location!$A$1:$D$1,0),0)</f>
        <v>Clear</v>
      </c>
      <c r="L654" s="20" t="str">
        <f>VLOOKUP($C654,vehicle,MATCH(L653,Vehicle!A647:E647,0),0)</f>
        <v>Car</v>
      </c>
      <c r="M654" s="20" t="str">
        <f>VLOOKUP($C654,vehicle,MATCH(M$7,Vehicle!$A$1:$E$1,0),0)</f>
        <v>Weather Conditions</v>
      </c>
      <c r="N654" s="20" t="str">
        <f>VLOOKUP($C654,vehicle,MATCH(N$7,Vehicle!$A$1:$E$1,0),0)</f>
        <v>Medium</v>
      </c>
      <c r="O654" s="21">
        <f>VLOOKUP($C654,vehicle,MATCH(O$7,Vehicle!$A$1:$E$1,0),0)</f>
        <v>1</v>
      </c>
      <c r="P654" s="21">
        <f>VLOOKUP($C654,driver,MATCH(P$7,Driver!$A$1:$E$1,0),0)</f>
        <v>20</v>
      </c>
      <c r="Q654" s="21" t="str">
        <f>VLOOKUP($C654,driver,MATCH(Q$7,Driver!$A$1:$E$1,0),0)</f>
        <v>Suspended</v>
      </c>
      <c r="R654" s="21">
        <f>VLOOKUP($C654,driver,MATCH(R$7,Driver!$A$1:$E$1,0),0)</f>
        <v>4</v>
      </c>
      <c r="S654" s="21" t="str">
        <f>VLOOKUP($C654,driver,MATCH(S$7,Driver!$A$1:$E$1,0),0)</f>
        <v>Minor</v>
      </c>
      <c r="T654" s="21">
        <f>VLOOKUP($C654,Effects,MATCH(T$7, Effects!$A$1:$E$1, 0),0)</f>
        <v>7</v>
      </c>
      <c r="U654" s="22" t="str">
        <f>VLOOKUP($C654,Effects,MATCH(U$7, Effects!$A$1:$E$1, 0),0)</f>
        <v>Yes</v>
      </c>
      <c r="V654" s="22" t="str">
        <f>VLOOKUP($C654,Effects,MATCH(V$7, Effects!$A$1:$E$1, 0),0)</f>
        <v>Yes</v>
      </c>
      <c r="W654" s="22" t="str">
        <f>VLOOKUP($C654,Effects,MATCH(W$7, Effects!$A$1:$E$1, 0),0)</f>
        <v>None</v>
      </c>
    </row>
    <row r="655" spans="2:23" s="7" customFormat="1" ht="21" x14ac:dyDescent="0.4">
      <c r="B655" s="19">
        <v>648</v>
      </c>
      <c r="C655" s="19" t="s">
        <v>691</v>
      </c>
      <c r="D655" s="20">
        <f>VLOOKUP($C655, Date, MATCH(Source!D$7, Date!$A$1:$F$1, 0), FALSE)</f>
        <v>45369</v>
      </c>
      <c r="E655" s="40">
        <v>45369</v>
      </c>
      <c r="F655" s="22">
        <f>VLOOKUP($C655, Date, MATCH(Source!F$7, Date!$A$1:$F$1, 0), FALSE)</f>
        <v>27.7152777777778</v>
      </c>
      <c r="G655" s="19">
        <f>VLOOKUP(Table3[[#This Row],[Accident ID]],Date!$A$2:$I$2001,MATCH(Table3[[#Headers],[Hour]],Date!$A$1:$I$1,0),0)</f>
        <v>17</v>
      </c>
      <c r="H655" s="44" t="str">
        <f>IF(AND(Table3[[#This Row],[Hour]]&gt;=7, Table3[[#This Row],[Hour]]&lt;=10), "Peak", IF(AND(Table3[[#This Row],[Hour]]&gt;=16, Table3[[#This Row],[Hour]]&lt;=19), "Peak", "Off-Peak"))</f>
        <v>Peak</v>
      </c>
      <c r="I655" s="19" t="str">
        <f>VLOOKUP($C655,location,MATCH(Source!I$7,Location!$A$1:$D$1,0),0)</f>
        <v>Kolkata</v>
      </c>
      <c r="J655" s="19" t="str">
        <f>VLOOKUP($C655,location,MATCH(Source!J$7,Location!$A$1:$D$1,0),0)</f>
        <v>Highway</v>
      </c>
      <c r="K655" s="19" t="str">
        <f>VLOOKUP($C655,location,MATCH(Source!K$7,Location!$A$1:$D$1,0),0)</f>
        <v>Clear</v>
      </c>
      <c r="L655" s="20" t="str">
        <f>VLOOKUP($C655,vehicle,MATCH(L654,Vehicle!A648:E648,0),0)</f>
        <v>Car</v>
      </c>
      <c r="M655" s="20" t="str">
        <f>VLOOKUP($C655,vehicle,MATCH(M$7,Vehicle!$A$1:$E$1,0),0)</f>
        <v>Brake Failure</v>
      </c>
      <c r="N655" s="20" t="str">
        <f>VLOOKUP($C655,vehicle,MATCH(N$7,Vehicle!$A$1:$E$1,0),0)</f>
        <v>Severe</v>
      </c>
      <c r="O655" s="21">
        <f>VLOOKUP($C655,vehicle,MATCH(O$7,Vehicle!$A$1:$E$1,0),0)</f>
        <v>4</v>
      </c>
      <c r="P655" s="21">
        <f>VLOOKUP($C655,driver,MATCH(P$7,Driver!$A$1:$E$1,0),0)</f>
        <v>40</v>
      </c>
      <c r="Q655" s="21" t="str">
        <f>VLOOKUP($C655,driver,MATCH(Q$7,Driver!$A$1:$E$1,0),0)</f>
        <v>Valid</v>
      </c>
      <c r="R655" s="21">
        <f>VLOOKUP($C655,driver,MATCH(R$7,Driver!$A$1:$E$1,0),0)</f>
        <v>8</v>
      </c>
      <c r="S655" s="21" t="str">
        <f>VLOOKUP($C655,driver,MATCH(S$7,Driver!$A$1:$E$1,0),0)</f>
        <v>Fatal</v>
      </c>
      <c r="T655" s="21">
        <f>VLOOKUP($C655,Effects,MATCH(T$7, Effects!$A$1:$E$1, 0),0)</f>
        <v>13</v>
      </c>
      <c r="U655" s="22" t="str">
        <f>VLOOKUP($C655,Effects,MATCH(U$7, Effects!$A$1:$E$1, 0),0)</f>
        <v>No</v>
      </c>
      <c r="V655" s="22" t="str">
        <f>VLOOKUP($C655,Effects,MATCH(V$7, Effects!$A$1:$E$1, 0),0)</f>
        <v>No</v>
      </c>
      <c r="W655" s="22" t="str">
        <f>VLOOKUP($C655,Effects,MATCH(W$7, Effects!$A$1:$E$1, 0),0)</f>
        <v>None</v>
      </c>
    </row>
    <row r="656" spans="2:23" s="7" customFormat="1" ht="21" x14ac:dyDescent="0.4">
      <c r="B656" s="19">
        <v>649</v>
      </c>
      <c r="C656" s="19" t="s">
        <v>692</v>
      </c>
      <c r="D656" s="20">
        <f>VLOOKUP($C656, Date, MATCH(Source!D$7, Date!$A$1:$F$1, 0), FALSE)</f>
        <v>44233</v>
      </c>
      <c r="E656" s="40">
        <v>44233</v>
      </c>
      <c r="F656" s="22">
        <f>VLOOKUP($C656, Date, MATCH(Source!F$7, Date!$A$1:$F$1, 0), FALSE)</f>
        <v>27.7569444444444</v>
      </c>
      <c r="G656" s="19">
        <f>VLOOKUP(Table3[[#This Row],[Accident ID]],Date!$A$2:$I$2001,MATCH(Table3[[#Headers],[Hour]],Date!$A$1:$I$1,0),0)</f>
        <v>18</v>
      </c>
      <c r="H656" s="44" t="str">
        <f>IF(AND(Table3[[#This Row],[Hour]]&gt;=7, Table3[[#This Row],[Hour]]&lt;=10), "Peak", IF(AND(Table3[[#This Row],[Hour]]&gt;=16, Table3[[#This Row],[Hour]]&lt;=19), "Peak", "Off-Peak"))</f>
        <v>Peak</v>
      </c>
      <c r="I656" s="19" t="str">
        <f>VLOOKUP($C656,location,MATCH(Source!I$7,Location!$A$1:$D$1,0),0)</f>
        <v>Ahmedabad</v>
      </c>
      <c r="J656" s="19" t="str">
        <f>VLOOKUP($C656,location,MATCH(Source!J$7,Location!$A$1:$D$1,0),0)</f>
        <v>Highway</v>
      </c>
      <c r="K656" s="19" t="str">
        <f>VLOOKUP($C656,location,MATCH(Source!K$7,Location!$A$1:$D$1,0),0)</f>
        <v>Rainy</v>
      </c>
      <c r="L656" s="20" t="str">
        <f>VLOOKUP($C656,vehicle,MATCH(L655,Vehicle!A649:E649,0),0)</f>
        <v>Pedestrian</v>
      </c>
      <c r="M656" s="20" t="str">
        <f>VLOOKUP($C656,vehicle,MATCH(M$7,Vehicle!$A$1:$E$1,0),0)</f>
        <v>Weather Conditions</v>
      </c>
      <c r="N656" s="20" t="str">
        <f>VLOOKUP($C656,vehicle,MATCH(N$7,Vehicle!$A$1:$E$1,0),0)</f>
        <v>Low</v>
      </c>
      <c r="O656" s="21">
        <f>VLOOKUP($C656,vehicle,MATCH(O$7,Vehicle!$A$1:$E$1,0),0)</f>
        <v>4</v>
      </c>
      <c r="P656" s="21">
        <f>VLOOKUP($C656,driver,MATCH(P$7,Driver!$A$1:$E$1,0),0)</f>
        <v>42</v>
      </c>
      <c r="Q656" s="21" t="str">
        <f>VLOOKUP($C656,driver,MATCH(Q$7,Driver!$A$1:$E$1,0),0)</f>
        <v>Expired</v>
      </c>
      <c r="R656" s="21">
        <f>VLOOKUP($C656,driver,MATCH(R$7,Driver!$A$1:$E$1,0),0)</f>
        <v>1</v>
      </c>
      <c r="S656" s="21" t="str">
        <f>VLOOKUP($C656,driver,MATCH(S$7,Driver!$A$1:$E$1,0),0)</f>
        <v>Moderate</v>
      </c>
      <c r="T656" s="21">
        <f>VLOOKUP($C656,Effects,MATCH(T$7, Effects!$A$1:$E$1, 0),0)</f>
        <v>45</v>
      </c>
      <c r="U656" s="22" t="str">
        <f>VLOOKUP($C656,Effects,MATCH(U$7, Effects!$A$1:$E$1, 0),0)</f>
        <v>Yes</v>
      </c>
      <c r="V656" s="22" t="str">
        <f>VLOOKUP($C656,Effects,MATCH(V$7, Effects!$A$1:$E$1, 0),0)</f>
        <v>No</v>
      </c>
      <c r="W656" s="22" t="str">
        <f>VLOOKUP($C656,Effects,MATCH(W$7, Effects!$A$1:$E$1, 0),0)</f>
        <v>Arrest Made</v>
      </c>
    </row>
    <row r="657" spans="2:23" s="7" customFormat="1" ht="21" x14ac:dyDescent="0.4">
      <c r="B657" s="19">
        <v>650</v>
      </c>
      <c r="C657" s="19" t="s">
        <v>693</v>
      </c>
      <c r="D657" s="20">
        <f>VLOOKUP($C657, Date, MATCH(Source!D$7, Date!$A$1:$F$1, 0), FALSE)</f>
        <v>44019</v>
      </c>
      <c r="E657" s="40">
        <v>44019</v>
      </c>
      <c r="F657" s="22">
        <f>VLOOKUP($C657, Date, MATCH(Source!F$7, Date!$A$1:$F$1, 0), FALSE)</f>
        <v>27.7986111111111</v>
      </c>
      <c r="G657" s="19">
        <f>VLOOKUP(Table3[[#This Row],[Accident ID]],Date!$A$2:$I$2001,MATCH(Table3[[#Headers],[Hour]],Date!$A$1:$I$1,0),0)</f>
        <v>19</v>
      </c>
      <c r="H657" s="44" t="str">
        <f>IF(AND(Table3[[#This Row],[Hour]]&gt;=7, Table3[[#This Row],[Hour]]&lt;=10), "Peak", IF(AND(Table3[[#This Row],[Hour]]&gt;=16, Table3[[#This Row],[Hour]]&lt;=19), "Peak", "Off-Peak"))</f>
        <v>Peak</v>
      </c>
      <c r="I657" s="19" t="str">
        <f>VLOOKUP($C657,location,MATCH(Source!I$7,Location!$A$1:$D$1,0),0)</f>
        <v>Hyderabad</v>
      </c>
      <c r="J657" s="19" t="str">
        <f>VLOOKUP($C657,location,MATCH(Source!J$7,Location!$A$1:$D$1,0),0)</f>
        <v>City Road</v>
      </c>
      <c r="K657" s="19" t="str">
        <f>VLOOKUP($C657,location,MATCH(Source!K$7,Location!$A$1:$D$1,0),0)</f>
        <v>Windy</v>
      </c>
      <c r="L657" s="20" t="str">
        <f>VLOOKUP($C657,vehicle,MATCH(L656,Vehicle!A650:E650,0),0)</f>
        <v>Car</v>
      </c>
      <c r="M657" s="20" t="str">
        <f>VLOOKUP($C657,vehicle,MATCH(M$7,Vehicle!$A$1:$E$1,0),0)</f>
        <v>Pedestrian Crossing</v>
      </c>
      <c r="N657" s="20" t="str">
        <f>VLOOKUP($C657,vehicle,MATCH(N$7,Vehicle!$A$1:$E$1,0),0)</f>
        <v>Low</v>
      </c>
      <c r="O657" s="21">
        <f>VLOOKUP($C657,vehicle,MATCH(O$7,Vehicle!$A$1:$E$1,0),0)</f>
        <v>3</v>
      </c>
      <c r="P657" s="21">
        <f>VLOOKUP($C657,driver,MATCH(P$7,Driver!$A$1:$E$1,0),0)</f>
        <v>62</v>
      </c>
      <c r="Q657" s="21" t="str">
        <f>VLOOKUP($C657,driver,MATCH(Q$7,Driver!$A$1:$E$1,0),0)</f>
        <v>Valid</v>
      </c>
      <c r="R657" s="21">
        <f>VLOOKUP($C657,driver,MATCH(R$7,Driver!$A$1:$E$1,0),0)</f>
        <v>0</v>
      </c>
      <c r="S657" s="21" t="str">
        <f>VLOOKUP($C657,driver,MATCH(S$7,Driver!$A$1:$E$1,0),0)</f>
        <v>Fatal</v>
      </c>
      <c r="T657" s="21">
        <f>VLOOKUP($C657,Effects,MATCH(T$7, Effects!$A$1:$E$1, 0),0)</f>
        <v>17</v>
      </c>
      <c r="U657" s="22" t="str">
        <f>VLOOKUP($C657,Effects,MATCH(U$7, Effects!$A$1:$E$1, 0),0)</f>
        <v>No</v>
      </c>
      <c r="V657" s="22" t="str">
        <f>VLOOKUP($C657,Effects,MATCH(V$7, Effects!$A$1:$E$1, 0),0)</f>
        <v>Yes</v>
      </c>
      <c r="W657" s="22" t="str">
        <f>VLOOKUP($C657,Effects,MATCH(W$7, Effects!$A$1:$E$1, 0),0)</f>
        <v>Fine Issued</v>
      </c>
    </row>
    <row r="658" spans="2:23" s="7" customFormat="1" ht="21" x14ac:dyDescent="0.4">
      <c r="B658" s="19">
        <v>651</v>
      </c>
      <c r="C658" s="19" t="s">
        <v>694</v>
      </c>
      <c r="D658" s="20">
        <f>VLOOKUP($C658, Date, MATCH(Source!D$7, Date!$A$1:$F$1, 0), FALSE)</f>
        <v>44221</v>
      </c>
      <c r="E658" s="40">
        <v>44221</v>
      </c>
      <c r="F658" s="22">
        <f>VLOOKUP($C658, Date, MATCH(Source!F$7, Date!$A$1:$F$1, 0), FALSE)</f>
        <v>27.8402777777778</v>
      </c>
      <c r="G658" s="19">
        <f>VLOOKUP(Table3[[#This Row],[Accident ID]],Date!$A$2:$I$2001,MATCH(Table3[[#Headers],[Hour]],Date!$A$1:$I$1,0),0)</f>
        <v>20</v>
      </c>
      <c r="H658" s="44" t="str">
        <f>IF(AND(Table3[[#This Row],[Hour]]&gt;=7, Table3[[#This Row],[Hour]]&lt;=10), "Peak", IF(AND(Table3[[#This Row],[Hour]]&gt;=16, Table3[[#This Row],[Hour]]&lt;=19), "Peak", "Off-Peak"))</f>
        <v>Off-Peak</v>
      </c>
      <c r="I658" s="19" t="str">
        <f>VLOOKUP($C658,location,MATCH(Source!I$7,Location!$A$1:$D$1,0),0)</f>
        <v>Kolkata</v>
      </c>
      <c r="J658" s="19" t="str">
        <f>VLOOKUP($C658,location,MATCH(Source!J$7,Location!$A$1:$D$1,0),0)</f>
        <v>Expressway</v>
      </c>
      <c r="K658" s="19" t="str">
        <f>VLOOKUP($C658,location,MATCH(Source!K$7,Location!$A$1:$D$1,0),0)</f>
        <v>Clear</v>
      </c>
      <c r="L658" s="20" t="str">
        <f>VLOOKUP($C658,vehicle,MATCH(L657,Vehicle!A651:E651,0),0)</f>
        <v>Bus</v>
      </c>
      <c r="M658" s="20" t="str">
        <f>VLOOKUP($C658,vehicle,MATCH(M$7,Vehicle!$A$1:$E$1,0),0)</f>
        <v>Drunk Driving</v>
      </c>
      <c r="N658" s="20" t="str">
        <f>VLOOKUP($C658,vehicle,MATCH(N$7,Vehicle!$A$1:$E$1,0),0)</f>
        <v>Medium</v>
      </c>
      <c r="O658" s="21">
        <f>VLOOKUP($C658,vehicle,MATCH(O$7,Vehicle!$A$1:$E$1,0),0)</f>
        <v>5</v>
      </c>
      <c r="P658" s="21">
        <f>VLOOKUP($C658,driver,MATCH(P$7,Driver!$A$1:$E$1,0),0)</f>
        <v>18</v>
      </c>
      <c r="Q658" s="21" t="str">
        <f>VLOOKUP($C658,driver,MATCH(Q$7,Driver!$A$1:$E$1,0),0)</f>
        <v>Expired</v>
      </c>
      <c r="R658" s="21">
        <f>VLOOKUP($C658,driver,MATCH(R$7,Driver!$A$1:$E$1,0),0)</f>
        <v>7</v>
      </c>
      <c r="S658" s="21" t="str">
        <f>VLOOKUP($C658,driver,MATCH(S$7,Driver!$A$1:$E$1,0),0)</f>
        <v>Severe</v>
      </c>
      <c r="T658" s="21">
        <f>VLOOKUP($C658,Effects,MATCH(T$7, Effects!$A$1:$E$1, 0),0)</f>
        <v>10</v>
      </c>
      <c r="U658" s="22" t="str">
        <f>VLOOKUP($C658,Effects,MATCH(U$7, Effects!$A$1:$E$1, 0),0)</f>
        <v>Yes</v>
      </c>
      <c r="V658" s="22" t="str">
        <f>VLOOKUP($C658,Effects,MATCH(V$7, Effects!$A$1:$E$1, 0),0)</f>
        <v>No</v>
      </c>
      <c r="W658" s="22" t="str">
        <f>VLOOKUP($C658,Effects,MATCH(W$7, Effects!$A$1:$E$1, 0),0)</f>
        <v>Fine Issued</v>
      </c>
    </row>
    <row r="659" spans="2:23" s="7" customFormat="1" ht="21" x14ac:dyDescent="0.4">
      <c r="B659" s="19">
        <v>652</v>
      </c>
      <c r="C659" s="19" t="s">
        <v>695</v>
      </c>
      <c r="D659" s="20">
        <f>VLOOKUP($C659, Date, MATCH(Source!D$7, Date!$A$1:$F$1, 0), FALSE)</f>
        <v>43985</v>
      </c>
      <c r="E659" s="40">
        <v>43985</v>
      </c>
      <c r="F659" s="22">
        <f>VLOOKUP($C659, Date, MATCH(Source!F$7, Date!$A$1:$F$1, 0), FALSE)</f>
        <v>27.8819444444444</v>
      </c>
      <c r="G659" s="19">
        <f>VLOOKUP(Table3[[#This Row],[Accident ID]],Date!$A$2:$I$2001,MATCH(Table3[[#Headers],[Hour]],Date!$A$1:$I$1,0),0)</f>
        <v>21</v>
      </c>
      <c r="H659" s="44" t="str">
        <f>IF(AND(Table3[[#This Row],[Hour]]&gt;=7, Table3[[#This Row],[Hour]]&lt;=10), "Peak", IF(AND(Table3[[#This Row],[Hour]]&gt;=16, Table3[[#This Row],[Hour]]&lt;=19), "Peak", "Off-Peak"))</f>
        <v>Off-Peak</v>
      </c>
      <c r="I659" s="19" t="str">
        <f>VLOOKUP($C659,location,MATCH(Source!I$7,Location!$A$1:$D$1,0),0)</f>
        <v>Kolkata</v>
      </c>
      <c r="J659" s="19" t="str">
        <f>VLOOKUP($C659,location,MATCH(Source!J$7,Location!$A$1:$D$1,0),0)</f>
        <v>City Road</v>
      </c>
      <c r="K659" s="19" t="str">
        <f>VLOOKUP($C659,location,MATCH(Source!K$7,Location!$A$1:$D$1,0),0)</f>
        <v>Clear</v>
      </c>
      <c r="L659" s="20" t="str">
        <f>VLOOKUP($C659,vehicle,MATCH(L658,Vehicle!A652:E652,0),0)</f>
        <v>Bicycle</v>
      </c>
      <c r="M659" s="20" t="str">
        <f>VLOOKUP($C659,vehicle,MATCH(M$7,Vehicle!$A$1:$E$1,0),0)</f>
        <v>Signal Violation</v>
      </c>
      <c r="N659" s="20" t="str">
        <f>VLOOKUP($C659,vehicle,MATCH(N$7,Vehicle!$A$1:$E$1,0),0)</f>
        <v>Severe</v>
      </c>
      <c r="O659" s="21">
        <f>VLOOKUP($C659,vehicle,MATCH(O$7,Vehicle!$A$1:$E$1,0),0)</f>
        <v>2</v>
      </c>
      <c r="P659" s="21">
        <f>VLOOKUP($C659,driver,MATCH(P$7,Driver!$A$1:$E$1,0),0)</f>
        <v>32</v>
      </c>
      <c r="Q659" s="21" t="str">
        <f>VLOOKUP($C659,driver,MATCH(Q$7,Driver!$A$1:$E$1,0),0)</f>
        <v>Suspended</v>
      </c>
      <c r="R659" s="21">
        <f>VLOOKUP($C659,driver,MATCH(R$7,Driver!$A$1:$E$1,0),0)</f>
        <v>2</v>
      </c>
      <c r="S659" s="21" t="str">
        <f>VLOOKUP($C659,driver,MATCH(S$7,Driver!$A$1:$E$1,0),0)</f>
        <v>Minor</v>
      </c>
      <c r="T659" s="21">
        <f>VLOOKUP($C659,Effects,MATCH(T$7, Effects!$A$1:$E$1, 0),0)</f>
        <v>40</v>
      </c>
      <c r="U659" s="22" t="str">
        <f>VLOOKUP($C659,Effects,MATCH(U$7, Effects!$A$1:$E$1, 0),0)</f>
        <v>No</v>
      </c>
      <c r="V659" s="22" t="str">
        <f>VLOOKUP($C659,Effects,MATCH(V$7, Effects!$A$1:$E$1, 0),0)</f>
        <v>No</v>
      </c>
      <c r="W659" s="22" t="str">
        <f>VLOOKUP($C659,Effects,MATCH(W$7, Effects!$A$1:$E$1, 0),0)</f>
        <v>Arrest Made</v>
      </c>
    </row>
    <row r="660" spans="2:23" s="7" customFormat="1" ht="21" x14ac:dyDescent="0.4">
      <c r="B660" s="19">
        <v>653</v>
      </c>
      <c r="C660" s="19" t="s">
        <v>696</v>
      </c>
      <c r="D660" s="20">
        <f>VLOOKUP($C660, Date, MATCH(Source!D$7, Date!$A$1:$F$1, 0), FALSE)</f>
        <v>44080</v>
      </c>
      <c r="E660" s="40">
        <v>44080</v>
      </c>
      <c r="F660" s="22">
        <f>VLOOKUP($C660, Date, MATCH(Source!F$7, Date!$A$1:$F$1, 0), FALSE)</f>
        <v>27.9236111111111</v>
      </c>
      <c r="G660" s="19">
        <f>VLOOKUP(Table3[[#This Row],[Accident ID]],Date!$A$2:$I$2001,MATCH(Table3[[#Headers],[Hour]],Date!$A$1:$I$1,0),0)</f>
        <v>22</v>
      </c>
      <c r="H660" s="44" t="str">
        <f>IF(AND(Table3[[#This Row],[Hour]]&gt;=7, Table3[[#This Row],[Hour]]&lt;=10), "Peak", IF(AND(Table3[[#This Row],[Hour]]&gt;=16, Table3[[#This Row],[Hour]]&lt;=19), "Peak", "Off-Peak"))</f>
        <v>Off-Peak</v>
      </c>
      <c r="I660" s="19" t="str">
        <f>VLOOKUP($C660,location,MATCH(Source!I$7,Location!$A$1:$D$1,0),0)</f>
        <v>Delhi</v>
      </c>
      <c r="J660" s="19" t="str">
        <f>VLOOKUP($C660,location,MATCH(Source!J$7,Location!$A$1:$D$1,0),0)</f>
        <v>Rural Road</v>
      </c>
      <c r="K660" s="19" t="str">
        <f>VLOOKUP($C660,location,MATCH(Source!K$7,Location!$A$1:$D$1,0),0)</f>
        <v>Foggy</v>
      </c>
      <c r="L660" s="20" t="str">
        <f>VLOOKUP($C660,vehicle,MATCH(L659,Vehicle!A653:E653,0),0)</f>
        <v>Pedestrian</v>
      </c>
      <c r="M660" s="20" t="str">
        <f>VLOOKUP($C660,vehicle,MATCH(M$7,Vehicle!$A$1:$E$1,0),0)</f>
        <v>Pedestrian Crossing</v>
      </c>
      <c r="N660" s="20" t="str">
        <f>VLOOKUP($C660,vehicle,MATCH(N$7,Vehicle!$A$1:$E$1,0),0)</f>
        <v>High</v>
      </c>
      <c r="O660" s="21">
        <f>VLOOKUP($C660,vehicle,MATCH(O$7,Vehicle!$A$1:$E$1,0),0)</f>
        <v>1</v>
      </c>
      <c r="P660" s="21">
        <f>VLOOKUP($C660,driver,MATCH(P$7,Driver!$A$1:$E$1,0),0)</f>
        <v>42</v>
      </c>
      <c r="Q660" s="21" t="str">
        <f>VLOOKUP($C660,driver,MATCH(Q$7,Driver!$A$1:$E$1,0),0)</f>
        <v>Valid</v>
      </c>
      <c r="R660" s="21">
        <f>VLOOKUP($C660,driver,MATCH(R$7,Driver!$A$1:$E$1,0),0)</f>
        <v>1</v>
      </c>
      <c r="S660" s="21" t="str">
        <f>VLOOKUP($C660,driver,MATCH(S$7,Driver!$A$1:$E$1,0),0)</f>
        <v>Moderate</v>
      </c>
      <c r="T660" s="21">
        <f>VLOOKUP($C660,Effects,MATCH(T$7, Effects!$A$1:$E$1, 0),0)</f>
        <v>57</v>
      </c>
      <c r="U660" s="22" t="str">
        <f>VLOOKUP($C660,Effects,MATCH(U$7, Effects!$A$1:$E$1, 0),0)</f>
        <v>No</v>
      </c>
      <c r="V660" s="22" t="str">
        <f>VLOOKUP($C660,Effects,MATCH(V$7, Effects!$A$1:$E$1, 0),0)</f>
        <v>Yes</v>
      </c>
      <c r="W660" s="22" t="str">
        <f>VLOOKUP($C660,Effects,MATCH(W$7, Effects!$A$1:$E$1, 0),0)</f>
        <v>Arrest Made</v>
      </c>
    </row>
    <row r="661" spans="2:23" s="7" customFormat="1" ht="21" x14ac:dyDescent="0.4">
      <c r="B661" s="19">
        <v>654</v>
      </c>
      <c r="C661" s="19" t="s">
        <v>697</v>
      </c>
      <c r="D661" s="20">
        <f>VLOOKUP($C661, Date, MATCH(Source!D$7, Date!$A$1:$F$1, 0), FALSE)</f>
        <v>45641</v>
      </c>
      <c r="E661" s="40">
        <v>45641</v>
      </c>
      <c r="F661" s="22">
        <f>VLOOKUP($C661, Date, MATCH(Source!F$7, Date!$A$1:$F$1, 0), FALSE)</f>
        <v>27.9652777777778</v>
      </c>
      <c r="G661" s="19">
        <f>VLOOKUP(Table3[[#This Row],[Accident ID]],Date!$A$2:$I$2001,MATCH(Table3[[#Headers],[Hour]],Date!$A$1:$I$1,0),0)</f>
        <v>23</v>
      </c>
      <c r="H661" s="44" t="str">
        <f>IF(AND(Table3[[#This Row],[Hour]]&gt;=7, Table3[[#This Row],[Hour]]&lt;=10), "Peak", IF(AND(Table3[[#This Row],[Hour]]&gt;=16, Table3[[#This Row],[Hour]]&lt;=19), "Peak", "Off-Peak"))</f>
        <v>Off-Peak</v>
      </c>
      <c r="I661" s="19" t="str">
        <f>VLOOKUP($C661,location,MATCH(Source!I$7,Location!$A$1:$D$1,0),0)</f>
        <v>Delhi</v>
      </c>
      <c r="J661" s="19" t="str">
        <f>VLOOKUP($C661,location,MATCH(Source!J$7,Location!$A$1:$D$1,0),0)</f>
        <v>Residential Area</v>
      </c>
      <c r="K661" s="19" t="str">
        <f>VLOOKUP($C661,location,MATCH(Source!K$7,Location!$A$1:$D$1,0),0)</f>
        <v>Clear</v>
      </c>
      <c r="L661" s="20" t="str">
        <f>VLOOKUP($C661,vehicle,MATCH(L660,Vehicle!A654:E654,0),0)</f>
        <v>Pedestrian</v>
      </c>
      <c r="M661" s="20" t="str">
        <f>VLOOKUP($C661,vehicle,MATCH(M$7,Vehicle!$A$1:$E$1,0),0)</f>
        <v>Signal Violation</v>
      </c>
      <c r="N661" s="20" t="str">
        <f>VLOOKUP($C661,vehicle,MATCH(N$7,Vehicle!$A$1:$E$1,0),0)</f>
        <v>Severe</v>
      </c>
      <c r="O661" s="21">
        <f>VLOOKUP($C661,vehicle,MATCH(O$7,Vehicle!$A$1:$E$1,0),0)</f>
        <v>1</v>
      </c>
      <c r="P661" s="21">
        <f>VLOOKUP($C661,driver,MATCH(P$7,Driver!$A$1:$E$1,0),0)</f>
        <v>44</v>
      </c>
      <c r="Q661" s="21" t="str">
        <f>VLOOKUP($C661,driver,MATCH(Q$7,Driver!$A$1:$E$1,0),0)</f>
        <v>Suspended</v>
      </c>
      <c r="R661" s="21">
        <f>VLOOKUP($C661,driver,MATCH(R$7,Driver!$A$1:$E$1,0),0)</f>
        <v>10</v>
      </c>
      <c r="S661" s="21" t="str">
        <f>VLOOKUP($C661,driver,MATCH(S$7,Driver!$A$1:$E$1,0),0)</f>
        <v>Fatal</v>
      </c>
      <c r="T661" s="21">
        <f>VLOOKUP($C661,Effects,MATCH(T$7, Effects!$A$1:$E$1, 0),0)</f>
        <v>13</v>
      </c>
      <c r="U661" s="22" t="str">
        <f>VLOOKUP($C661,Effects,MATCH(U$7, Effects!$A$1:$E$1, 0),0)</f>
        <v>No</v>
      </c>
      <c r="V661" s="22" t="str">
        <f>VLOOKUP($C661,Effects,MATCH(V$7, Effects!$A$1:$E$1, 0),0)</f>
        <v>Yes</v>
      </c>
      <c r="W661" s="22" t="str">
        <f>VLOOKUP($C661,Effects,MATCH(W$7, Effects!$A$1:$E$1, 0),0)</f>
        <v>Arrest Made</v>
      </c>
    </row>
    <row r="662" spans="2:23" s="7" customFormat="1" ht="21" x14ac:dyDescent="0.4">
      <c r="B662" s="19">
        <v>655</v>
      </c>
      <c r="C662" s="19" t="s">
        <v>698</v>
      </c>
      <c r="D662" s="20">
        <f>VLOOKUP($C662, Date, MATCH(Source!D$7, Date!$A$1:$F$1, 0), FALSE)</f>
        <v>44816</v>
      </c>
      <c r="E662" s="40">
        <v>44816</v>
      </c>
      <c r="F662" s="22">
        <f>VLOOKUP($C662, Date, MATCH(Source!F$7, Date!$A$1:$F$1, 0), FALSE)</f>
        <v>28.0069444444444</v>
      </c>
      <c r="G662" s="19">
        <f>VLOOKUP(Table3[[#This Row],[Accident ID]],Date!$A$2:$I$2001,MATCH(Table3[[#Headers],[Hour]],Date!$A$1:$I$1,0),0)</f>
        <v>0</v>
      </c>
      <c r="H662" s="44" t="str">
        <f>IF(AND(Table3[[#This Row],[Hour]]&gt;=7, Table3[[#This Row],[Hour]]&lt;=10), "Peak", IF(AND(Table3[[#This Row],[Hour]]&gt;=16, Table3[[#This Row],[Hour]]&lt;=19), "Peak", "Off-Peak"))</f>
        <v>Off-Peak</v>
      </c>
      <c r="I662" s="19" t="str">
        <f>VLOOKUP($C662,location,MATCH(Source!I$7,Location!$A$1:$D$1,0),0)</f>
        <v>Mumbai</v>
      </c>
      <c r="J662" s="19" t="str">
        <f>VLOOKUP($C662,location,MATCH(Source!J$7,Location!$A$1:$D$1,0),0)</f>
        <v>Residential Area</v>
      </c>
      <c r="K662" s="19" t="str">
        <f>VLOOKUP($C662,location,MATCH(Source!K$7,Location!$A$1:$D$1,0),0)</f>
        <v>Rainy</v>
      </c>
      <c r="L662" s="20" t="str">
        <f>VLOOKUP($C662,vehicle,MATCH(L661,Vehicle!A655:E655,0),0)</f>
        <v>Bike</v>
      </c>
      <c r="M662" s="20" t="str">
        <f>VLOOKUP($C662,vehicle,MATCH(M$7,Vehicle!$A$1:$E$1,0),0)</f>
        <v>Signal Violation</v>
      </c>
      <c r="N662" s="20" t="str">
        <f>VLOOKUP($C662,vehicle,MATCH(N$7,Vehicle!$A$1:$E$1,0),0)</f>
        <v>Medium</v>
      </c>
      <c r="O662" s="21">
        <f>VLOOKUP($C662,vehicle,MATCH(O$7,Vehicle!$A$1:$E$1,0),0)</f>
        <v>2</v>
      </c>
      <c r="P662" s="21">
        <f>VLOOKUP($C662,driver,MATCH(P$7,Driver!$A$1:$E$1,0),0)</f>
        <v>34</v>
      </c>
      <c r="Q662" s="21" t="str">
        <f>VLOOKUP($C662,driver,MATCH(Q$7,Driver!$A$1:$E$1,0),0)</f>
        <v>Expired</v>
      </c>
      <c r="R662" s="21">
        <f>VLOOKUP($C662,driver,MATCH(R$7,Driver!$A$1:$E$1,0),0)</f>
        <v>5</v>
      </c>
      <c r="S662" s="21" t="str">
        <f>VLOOKUP($C662,driver,MATCH(S$7,Driver!$A$1:$E$1,0),0)</f>
        <v>Moderate</v>
      </c>
      <c r="T662" s="21">
        <f>VLOOKUP($C662,Effects,MATCH(T$7, Effects!$A$1:$E$1, 0),0)</f>
        <v>13</v>
      </c>
      <c r="U662" s="22" t="str">
        <f>VLOOKUP($C662,Effects,MATCH(U$7, Effects!$A$1:$E$1, 0),0)</f>
        <v>Yes</v>
      </c>
      <c r="V662" s="22" t="str">
        <f>VLOOKUP($C662,Effects,MATCH(V$7, Effects!$A$1:$E$1, 0),0)</f>
        <v>No</v>
      </c>
      <c r="W662" s="22" t="str">
        <f>VLOOKUP($C662,Effects,MATCH(W$7, Effects!$A$1:$E$1, 0),0)</f>
        <v>None</v>
      </c>
    </row>
    <row r="663" spans="2:23" s="7" customFormat="1" ht="21" x14ac:dyDescent="0.4">
      <c r="B663" s="19">
        <v>656</v>
      </c>
      <c r="C663" s="19" t="s">
        <v>699</v>
      </c>
      <c r="D663" s="20">
        <f>VLOOKUP($C663, Date, MATCH(Source!D$7, Date!$A$1:$F$1, 0), FALSE)</f>
        <v>44343</v>
      </c>
      <c r="E663" s="40">
        <v>44343</v>
      </c>
      <c r="F663" s="22">
        <f>VLOOKUP($C663, Date, MATCH(Source!F$7, Date!$A$1:$F$1, 0), FALSE)</f>
        <v>28.0486111111111</v>
      </c>
      <c r="G663" s="19">
        <f>VLOOKUP(Table3[[#This Row],[Accident ID]],Date!$A$2:$I$2001,MATCH(Table3[[#Headers],[Hour]],Date!$A$1:$I$1,0),0)</f>
        <v>1</v>
      </c>
      <c r="H663" s="44" t="str">
        <f>IF(AND(Table3[[#This Row],[Hour]]&gt;=7, Table3[[#This Row],[Hour]]&lt;=10), "Peak", IF(AND(Table3[[#This Row],[Hour]]&gt;=16, Table3[[#This Row],[Hour]]&lt;=19), "Peak", "Off-Peak"))</f>
        <v>Off-Peak</v>
      </c>
      <c r="I663" s="19" t="str">
        <f>VLOOKUP($C663,location,MATCH(Source!I$7,Location!$A$1:$D$1,0),0)</f>
        <v>Chennai</v>
      </c>
      <c r="J663" s="19" t="str">
        <f>VLOOKUP($C663,location,MATCH(Source!J$7,Location!$A$1:$D$1,0),0)</f>
        <v>City Road</v>
      </c>
      <c r="K663" s="19" t="str">
        <f>VLOOKUP($C663,location,MATCH(Source!K$7,Location!$A$1:$D$1,0),0)</f>
        <v>Rainy</v>
      </c>
      <c r="L663" s="20" t="str">
        <f>VLOOKUP($C663,vehicle,MATCH(L662,Vehicle!A656:E656,0),0)</f>
        <v>Truck</v>
      </c>
      <c r="M663" s="20" t="str">
        <f>VLOOKUP($C663,vehicle,MATCH(M$7,Vehicle!$A$1:$E$1,0),0)</f>
        <v>Reckless Driving</v>
      </c>
      <c r="N663" s="20" t="str">
        <f>VLOOKUP($C663,vehicle,MATCH(N$7,Vehicle!$A$1:$E$1,0),0)</f>
        <v>Severe</v>
      </c>
      <c r="O663" s="21">
        <f>VLOOKUP($C663,vehicle,MATCH(O$7,Vehicle!$A$1:$E$1,0),0)</f>
        <v>3</v>
      </c>
      <c r="P663" s="21">
        <f>VLOOKUP($C663,driver,MATCH(P$7,Driver!$A$1:$E$1,0),0)</f>
        <v>54</v>
      </c>
      <c r="Q663" s="21" t="str">
        <f>VLOOKUP($C663,driver,MATCH(Q$7,Driver!$A$1:$E$1,0),0)</f>
        <v>Expired</v>
      </c>
      <c r="R663" s="21">
        <f>VLOOKUP($C663,driver,MATCH(R$7,Driver!$A$1:$E$1,0),0)</f>
        <v>9</v>
      </c>
      <c r="S663" s="21" t="str">
        <f>VLOOKUP($C663,driver,MATCH(S$7,Driver!$A$1:$E$1,0),0)</f>
        <v>Minor</v>
      </c>
      <c r="T663" s="21">
        <f>VLOOKUP($C663,Effects,MATCH(T$7, Effects!$A$1:$E$1, 0),0)</f>
        <v>34</v>
      </c>
      <c r="U663" s="22" t="str">
        <f>VLOOKUP($C663,Effects,MATCH(U$7, Effects!$A$1:$E$1, 0),0)</f>
        <v>No</v>
      </c>
      <c r="V663" s="22" t="str">
        <f>VLOOKUP($C663,Effects,MATCH(V$7, Effects!$A$1:$E$1, 0),0)</f>
        <v>Yes</v>
      </c>
      <c r="W663" s="22" t="str">
        <f>VLOOKUP($C663,Effects,MATCH(W$7, Effects!$A$1:$E$1, 0),0)</f>
        <v>Fine Issued</v>
      </c>
    </row>
    <row r="664" spans="2:23" s="7" customFormat="1" ht="21" x14ac:dyDescent="0.4">
      <c r="B664" s="19">
        <v>657</v>
      </c>
      <c r="C664" s="19" t="s">
        <v>700</v>
      </c>
      <c r="D664" s="20">
        <f>VLOOKUP($C664, Date, MATCH(Source!D$7, Date!$A$1:$F$1, 0), FALSE)</f>
        <v>45179</v>
      </c>
      <c r="E664" s="40">
        <v>45179</v>
      </c>
      <c r="F664" s="22">
        <f>VLOOKUP($C664, Date, MATCH(Source!F$7, Date!$A$1:$F$1, 0), FALSE)</f>
        <v>28.0902777777778</v>
      </c>
      <c r="G664" s="19">
        <f>VLOOKUP(Table3[[#This Row],[Accident ID]],Date!$A$2:$I$2001,MATCH(Table3[[#Headers],[Hour]],Date!$A$1:$I$1,0),0)</f>
        <v>2</v>
      </c>
      <c r="H664" s="44" t="str">
        <f>IF(AND(Table3[[#This Row],[Hour]]&gt;=7, Table3[[#This Row],[Hour]]&lt;=10), "Peak", IF(AND(Table3[[#This Row],[Hour]]&gt;=16, Table3[[#This Row],[Hour]]&lt;=19), "Peak", "Off-Peak"))</f>
        <v>Off-Peak</v>
      </c>
      <c r="I664" s="19" t="str">
        <f>VLOOKUP($C664,location,MATCH(Source!I$7,Location!$A$1:$D$1,0),0)</f>
        <v>Pune</v>
      </c>
      <c r="J664" s="19" t="str">
        <f>VLOOKUP($C664,location,MATCH(Source!J$7,Location!$A$1:$D$1,0),0)</f>
        <v>Highway</v>
      </c>
      <c r="K664" s="19" t="str">
        <f>VLOOKUP($C664,location,MATCH(Source!K$7,Location!$A$1:$D$1,0),0)</f>
        <v>Clear</v>
      </c>
      <c r="L664" s="20" t="str">
        <f>VLOOKUP($C664,vehicle,MATCH(L663,Vehicle!A657:E657,0),0)</f>
        <v>Bicycle</v>
      </c>
      <c r="M664" s="20" t="str">
        <f>VLOOKUP($C664,vehicle,MATCH(M$7,Vehicle!$A$1:$E$1,0),0)</f>
        <v>Signal Violation</v>
      </c>
      <c r="N664" s="20" t="str">
        <f>VLOOKUP($C664,vehicle,MATCH(N$7,Vehicle!$A$1:$E$1,0),0)</f>
        <v>Severe</v>
      </c>
      <c r="O664" s="21">
        <f>VLOOKUP($C664,vehicle,MATCH(O$7,Vehicle!$A$1:$E$1,0),0)</f>
        <v>4</v>
      </c>
      <c r="P664" s="21">
        <f>VLOOKUP($C664,driver,MATCH(P$7,Driver!$A$1:$E$1,0),0)</f>
        <v>59</v>
      </c>
      <c r="Q664" s="21" t="str">
        <f>VLOOKUP($C664,driver,MATCH(Q$7,Driver!$A$1:$E$1,0),0)</f>
        <v>Suspended</v>
      </c>
      <c r="R664" s="21">
        <f>VLOOKUP($C664,driver,MATCH(R$7,Driver!$A$1:$E$1,0),0)</f>
        <v>5</v>
      </c>
      <c r="S664" s="21" t="str">
        <f>VLOOKUP($C664,driver,MATCH(S$7,Driver!$A$1:$E$1,0),0)</f>
        <v>Moderate</v>
      </c>
      <c r="T664" s="21">
        <f>VLOOKUP($C664,Effects,MATCH(T$7, Effects!$A$1:$E$1, 0),0)</f>
        <v>27</v>
      </c>
      <c r="U664" s="22" t="str">
        <f>VLOOKUP($C664,Effects,MATCH(U$7, Effects!$A$1:$E$1, 0),0)</f>
        <v>No</v>
      </c>
      <c r="V664" s="22" t="str">
        <f>VLOOKUP($C664,Effects,MATCH(V$7, Effects!$A$1:$E$1, 0),0)</f>
        <v>No</v>
      </c>
      <c r="W664" s="22" t="str">
        <f>VLOOKUP($C664,Effects,MATCH(W$7, Effects!$A$1:$E$1, 0),0)</f>
        <v>Arrest Made</v>
      </c>
    </row>
    <row r="665" spans="2:23" s="7" customFormat="1" ht="21" x14ac:dyDescent="0.4">
      <c r="B665" s="19">
        <v>658</v>
      </c>
      <c r="C665" s="19" t="s">
        <v>701</v>
      </c>
      <c r="D665" s="20">
        <f>VLOOKUP($C665, Date, MATCH(Source!D$7, Date!$A$1:$F$1, 0), FALSE)</f>
        <v>45328</v>
      </c>
      <c r="E665" s="40">
        <v>45328</v>
      </c>
      <c r="F665" s="22">
        <f>VLOOKUP($C665, Date, MATCH(Source!F$7, Date!$A$1:$F$1, 0), FALSE)</f>
        <v>28.1319444444444</v>
      </c>
      <c r="G665" s="19">
        <f>VLOOKUP(Table3[[#This Row],[Accident ID]],Date!$A$2:$I$2001,MATCH(Table3[[#Headers],[Hour]],Date!$A$1:$I$1,0),0)</f>
        <v>3</v>
      </c>
      <c r="H665" s="44" t="str">
        <f>IF(AND(Table3[[#This Row],[Hour]]&gt;=7, Table3[[#This Row],[Hour]]&lt;=10), "Peak", IF(AND(Table3[[#This Row],[Hour]]&gt;=16, Table3[[#This Row],[Hour]]&lt;=19), "Peak", "Off-Peak"))</f>
        <v>Off-Peak</v>
      </c>
      <c r="I665" s="19" t="str">
        <f>VLOOKUP($C665,location,MATCH(Source!I$7,Location!$A$1:$D$1,0),0)</f>
        <v>Kolkata</v>
      </c>
      <c r="J665" s="19" t="str">
        <f>VLOOKUP($C665,location,MATCH(Source!J$7,Location!$A$1:$D$1,0),0)</f>
        <v>Highway</v>
      </c>
      <c r="K665" s="19" t="str">
        <f>VLOOKUP($C665,location,MATCH(Source!K$7,Location!$A$1:$D$1,0),0)</f>
        <v>Clear</v>
      </c>
      <c r="L665" s="20" t="str">
        <f>VLOOKUP($C665,vehicle,MATCH(L664,Vehicle!A658:E658,0),0)</f>
        <v>Car</v>
      </c>
      <c r="M665" s="20" t="str">
        <f>VLOOKUP($C665,vehicle,MATCH(M$7,Vehicle!$A$1:$E$1,0),0)</f>
        <v>Reckless Driving</v>
      </c>
      <c r="N665" s="20" t="str">
        <f>VLOOKUP($C665,vehicle,MATCH(N$7,Vehicle!$A$1:$E$1,0),0)</f>
        <v>Low</v>
      </c>
      <c r="O665" s="21">
        <f>VLOOKUP($C665,vehicle,MATCH(O$7,Vehicle!$A$1:$E$1,0),0)</f>
        <v>5</v>
      </c>
      <c r="P665" s="21">
        <f>VLOOKUP($C665,driver,MATCH(P$7,Driver!$A$1:$E$1,0),0)</f>
        <v>48</v>
      </c>
      <c r="Q665" s="21" t="str">
        <f>VLOOKUP($C665,driver,MATCH(Q$7,Driver!$A$1:$E$1,0),0)</f>
        <v>Valid</v>
      </c>
      <c r="R665" s="21">
        <f>VLOOKUP($C665,driver,MATCH(R$7,Driver!$A$1:$E$1,0),0)</f>
        <v>9</v>
      </c>
      <c r="S665" s="21" t="str">
        <f>VLOOKUP($C665,driver,MATCH(S$7,Driver!$A$1:$E$1,0),0)</f>
        <v>Minor</v>
      </c>
      <c r="T665" s="21">
        <f>VLOOKUP($C665,Effects,MATCH(T$7, Effects!$A$1:$E$1, 0),0)</f>
        <v>5</v>
      </c>
      <c r="U665" s="22" t="str">
        <f>VLOOKUP($C665,Effects,MATCH(U$7, Effects!$A$1:$E$1, 0),0)</f>
        <v>No</v>
      </c>
      <c r="V665" s="22" t="str">
        <f>VLOOKUP($C665,Effects,MATCH(V$7, Effects!$A$1:$E$1, 0),0)</f>
        <v>No</v>
      </c>
      <c r="W665" s="22" t="str">
        <f>VLOOKUP($C665,Effects,MATCH(W$7, Effects!$A$1:$E$1, 0),0)</f>
        <v>License Suspended</v>
      </c>
    </row>
    <row r="666" spans="2:23" s="7" customFormat="1" ht="21" x14ac:dyDescent="0.4">
      <c r="B666" s="19">
        <v>659</v>
      </c>
      <c r="C666" s="19" t="s">
        <v>702</v>
      </c>
      <c r="D666" s="20">
        <f>VLOOKUP($C666, Date, MATCH(Source!D$7, Date!$A$1:$F$1, 0), FALSE)</f>
        <v>43970</v>
      </c>
      <c r="E666" s="40">
        <v>43970</v>
      </c>
      <c r="F666" s="22">
        <f>VLOOKUP($C666, Date, MATCH(Source!F$7, Date!$A$1:$F$1, 0), FALSE)</f>
        <v>28.1736111111111</v>
      </c>
      <c r="G666" s="19">
        <f>VLOOKUP(Table3[[#This Row],[Accident ID]],Date!$A$2:$I$2001,MATCH(Table3[[#Headers],[Hour]],Date!$A$1:$I$1,0),0)</f>
        <v>4</v>
      </c>
      <c r="H666" s="44" t="str">
        <f>IF(AND(Table3[[#This Row],[Hour]]&gt;=7, Table3[[#This Row],[Hour]]&lt;=10), "Peak", IF(AND(Table3[[#This Row],[Hour]]&gt;=16, Table3[[#This Row],[Hour]]&lt;=19), "Peak", "Off-Peak"))</f>
        <v>Off-Peak</v>
      </c>
      <c r="I666" s="19" t="str">
        <f>VLOOKUP($C666,location,MATCH(Source!I$7,Location!$A$1:$D$1,0),0)</f>
        <v>Mumbai</v>
      </c>
      <c r="J666" s="19" t="str">
        <f>VLOOKUP($C666,location,MATCH(Source!J$7,Location!$A$1:$D$1,0),0)</f>
        <v>City Road</v>
      </c>
      <c r="K666" s="19" t="str">
        <f>VLOOKUP($C666,location,MATCH(Source!K$7,Location!$A$1:$D$1,0),0)</f>
        <v>Snowy</v>
      </c>
      <c r="L666" s="20" t="str">
        <f>VLOOKUP($C666,vehicle,MATCH(L665,Vehicle!A659:E659,0),0)</f>
        <v>Auto</v>
      </c>
      <c r="M666" s="20" t="str">
        <f>VLOOKUP($C666,vehicle,MATCH(M$7,Vehicle!$A$1:$E$1,0),0)</f>
        <v>Signal Violation</v>
      </c>
      <c r="N666" s="20" t="str">
        <f>VLOOKUP($C666,vehicle,MATCH(N$7,Vehicle!$A$1:$E$1,0),0)</f>
        <v>Medium</v>
      </c>
      <c r="O666" s="21">
        <f>VLOOKUP($C666,vehicle,MATCH(O$7,Vehicle!$A$1:$E$1,0),0)</f>
        <v>3</v>
      </c>
      <c r="P666" s="21">
        <f>VLOOKUP($C666,driver,MATCH(P$7,Driver!$A$1:$E$1,0),0)</f>
        <v>51</v>
      </c>
      <c r="Q666" s="21" t="str">
        <f>VLOOKUP($C666,driver,MATCH(Q$7,Driver!$A$1:$E$1,0),0)</f>
        <v>Valid</v>
      </c>
      <c r="R666" s="21">
        <f>VLOOKUP($C666,driver,MATCH(R$7,Driver!$A$1:$E$1,0),0)</f>
        <v>10</v>
      </c>
      <c r="S666" s="21" t="str">
        <f>VLOOKUP($C666,driver,MATCH(S$7,Driver!$A$1:$E$1,0),0)</f>
        <v>Moderate</v>
      </c>
      <c r="T666" s="21">
        <f>VLOOKUP($C666,Effects,MATCH(T$7, Effects!$A$1:$E$1, 0),0)</f>
        <v>50</v>
      </c>
      <c r="U666" s="22" t="str">
        <f>VLOOKUP($C666,Effects,MATCH(U$7, Effects!$A$1:$E$1, 0),0)</f>
        <v>No</v>
      </c>
      <c r="V666" s="22" t="str">
        <f>VLOOKUP($C666,Effects,MATCH(V$7, Effects!$A$1:$E$1, 0),0)</f>
        <v>No</v>
      </c>
      <c r="W666" s="22" t="str">
        <f>VLOOKUP($C666,Effects,MATCH(W$7, Effects!$A$1:$E$1, 0),0)</f>
        <v>None</v>
      </c>
    </row>
    <row r="667" spans="2:23" s="7" customFormat="1" ht="21" x14ac:dyDescent="0.4">
      <c r="B667" s="19">
        <v>660</v>
      </c>
      <c r="C667" s="19" t="s">
        <v>703</v>
      </c>
      <c r="D667" s="20">
        <f>VLOOKUP($C667, Date, MATCH(Source!D$7, Date!$A$1:$F$1, 0), FALSE)</f>
        <v>45368</v>
      </c>
      <c r="E667" s="40">
        <v>45368</v>
      </c>
      <c r="F667" s="22">
        <f>VLOOKUP($C667, Date, MATCH(Source!F$7, Date!$A$1:$F$1, 0), FALSE)</f>
        <v>28.2152777777778</v>
      </c>
      <c r="G667" s="19">
        <f>VLOOKUP(Table3[[#This Row],[Accident ID]],Date!$A$2:$I$2001,MATCH(Table3[[#Headers],[Hour]],Date!$A$1:$I$1,0),0)</f>
        <v>5</v>
      </c>
      <c r="H667" s="44" t="str">
        <f>IF(AND(Table3[[#This Row],[Hour]]&gt;=7, Table3[[#This Row],[Hour]]&lt;=10), "Peak", IF(AND(Table3[[#This Row],[Hour]]&gt;=16, Table3[[#This Row],[Hour]]&lt;=19), "Peak", "Off-Peak"))</f>
        <v>Off-Peak</v>
      </c>
      <c r="I667" s="19" t="str">
        <f>VLOOKUP($C667,location,MATCH(Source!I$7,Location!$A$1:$D$1,0),0)</f>
        <v>Hyderabad</v>
      </c>
      <c r="J667" s="19" t="str">
        <f>VLOOKUP($C667,location,MATCH(Source!J$7,Location!$A$1:$D$1,0),0)</f>
        <v>Residential Area</v>
      </c>
      <c r="K667" s="19" t="str">
        <f>VLOOKUP($C667,location,MATCH(Source!K$7,Location!$A$1:$D$1,0),0)</f>
        <v>Snowy</v>
      </c>
      <c r="L667" s="20" t="str">
        <f>VLOOKUP($C667,vehicle,MATCH(L666,Vehicle!A660:E660,0),0)</f>
        <v>Truck</v>
      </c>
      <c r="M667" s="20" t="str">
        <f>VLOOKUP($C667,vehicle,MATCH(M$7,Vehicle!$A$1:$E$1,0),0)</f>
        <v>Brake Failure</v>
      </c>
      <c r="N667" s="20" t="str">
        <f>VLOOKUP($C667,vehicle,MATCH(N$7,Vehicle!$A$1:$E$1,0),0)</f>
        <v>Low</v>
      </c>
      <c r="O667" s="21">
        <f>VLOOKUP($C667,vehicle,MATCH(O$7,Vehicle!$A$1:$E$1,0),0)</f>
        <v>3</v>
      </c>
      <c r="P667" s="21">
        <f>VLOOKUP($C667,driver,MATCH(P$7,Driver!$A$1:$E$1,0),0)</f>
        <v>45</v>
      </c>
      <c r="Q667" s="21" t="str">
        <f>VLOOKUP($C667,driver,MATCH(Q$7,Driver!$A$1:$E$1,0),0)</f>
        <v>Valid</v>
      </c>
      <c r="R667" s="21">
        <f>VLOOKUP($C667,driver,MATCH(R$7,Driver!$A$1:$E$1,0),0)</f>
        <v>6</v>
      </c>
      <c r="S667" s="21" t="str">
        <f>VLOOKUP($C667,driver,MATCH(S$7,Driver!$A$1:$E$1,0),0)</f>
        <v>Moderate</v>
      </c>
      <c r="T667" s="21">
        <f>VLOOKUP($C667,Effects,MATCH(T$7, Effects!$A$1:$E$1, 0),0)</f>
        <v>6</v>
      </c>
      <c r="U667" s="22" t="str">
        <f>VLOOKUP($C667,Effects,MATCH(U$7, Effects!$A$1:$E$1, 0),0)</f>
        <v>Yes</v>
      </c>
      <c r="V667" s="22" t="str">
        <f>VLOOKUP($C667,Effects,MATCH(V$7, Effects!$A$1:$E$1, 0),0)</f>
        <v>Yes</v>
      </c>
      <c r="W667" s="22" t="str">
        <f>VLOOKUP($C667,Effects,MATCH(W$7, Effects!$A$1:$E$1, 0),0)</f>
        <v>Arrest Made</v>
      </c>
    </row>
    <row r="668" spans="2:23" s="7" customFormat="1" ht="21" x14ac:dyDescent="0.4">
      <c r="B668" s="19">
        <v>661</v>
      </c>
      <c r="C668" s="19" t="s">
        <v>704</v>
      </c>
      <c r="D668" s="20">
        <f>VLOOKUP($C668, Date, MATCH(Source!D$7, Date!$A$1:$F$1, 0), FALSE)</f>
        <v>45311</v>
      </c>
      <c r="E668" s="40">
        <v>45311</v>
      </c>
      <c r="F668" s="22">
        <f>VLOOKUP($C668, Date, MATCH(Source!F$7, Date!$A$1:$F$1, 0), FALSE)</f>
        <v>28.2569444444444</v>
      </c>
      <c r="G668" s="19">
        <f>VLOOKUP(Table3[[#This Row],[Accident ID]],Date!$A$2:$I$2001,MATCH(Table3[[#Headers],[Hour]],Date!$A$1:$I$1,0),0)</f>
        <v>6</v>
      </c>
      <c r="H668" s="44" t="str">
        <f>IF(AND(Table3[[#This Row],[Hour]]&gt;=7, Table3[[#This Row],[Hour]]&lt;=10), "Peak", IF(AND(Table3[[#This Row],[Hour]]&gt;=16, Table3[[#This Row],[Hour]]&lt;=19), "Peak", "Off-Peak"))</f>
        <v>Off-Peak</v>
      </c>
      <c r="I668" s="19" t="str">
        <f>VLOOKUP($C668,location,MATCH(Source!I$7,Location!$A$1:$D$1,0),0)</f>
        <v>Kolkata</v>
      </c>
      <c r="J668" s="19" t="str">
        <f>VLOOKUP($C668,location,MATCH(Source!J$7,Location!$A$1:$D$1,0),0)</f>
        <v>Expressway</v>
      </c>
      <c r="K668" s="19" t="str">
        <f>VLOOKUP($C668,location,MATCH(Source!K$7,Location!$A$1:$D$1,0),0)</f>
        <v>Snowy</v>
      </c>
      <c r="L668" s="20" t="str">
        <f>VLOOKUP($C668,vehicle,MATCH(L667,Vehicle!A661:E661,0),0)</f>
        <v>Truck</v>
      </c>
      <c r="M668" s="20" t="str">
        <f>VLOOKUP($C668,vehicle,MATCH(M$7,Vehicle!$A$1:$E$1,0),0)</f>
        <v>Over Speeding</v>
      </c>
      <c r="N668" s="20" t="str">
        <f>VLOOKUP($C668,vehicle,MATCH(N$7,Vehicle!$A$1:$E$1,0),0)</f>
        <v>High</v>
      </c>
      <c r="O668" s="21">
        <f>VLOOKUP($C668,vehicle,MATCH(O$7,Vehicle!$A$1:$E$1,0),0)</f>
        <v>4</v>
      </c>
      <c r="P668" s="21">
        <f>VLOOKUP($C668,driver,MATCH(P$7,Driver!$A$1:$E$1,0),0)</f>
        <v>70</v>
      </c>
      <c r="Q668" s="21" t="str">
        <f>VLOOKUP($C668,driver,MATCH(Q$7,Driver!$A$1:$E$1,0),0)</f>
        <v>Expired</v>
      </c>
      <c r="R668" s="21">
        <f>VLOOKUP($C668,driver,MATCH(R$7,Driver!$A$1:$E$1,0),0)</f>
        <v>1</v>
      </c>
      <c r="S668" s="21" t="str">
        <f>VLOOKUP($C668,driver,MATCH(S$7,Driver!$A$1:$E$1,0),0)</f>
        <v>Minor</v>
      </c>
      <c r="T668" s="21">
        <f>VLOOKUP($C668,Effects,MATCH(T$7, Effects!$A$1:$E$1, 0),0)</f>
        <v>30</v>
      </c>
      <c r="U668" s="22" t="str">
        <f>VLOOKUP($C668,Effects,MATCH(U$7, Effects!$A$1:$E$1, 0),0)</f>
        <v>No</v>
      </c>
      <c r="V668" s="22" t="str">
        <f>VLOOKUP($C668,Effects,MATCH(V$7, Effects!$A$1:$E$1, 0),0)</f>
        <v>No</v>
      </c>
      <c r="W668" s="22" t="str">
        <f>VLOOKUP($C668,Effects,MATCH(W$7, Effects!$A$1:$E$1, 0),0)</f>
        <v>Arrest Made</v>
      </c>
    </row>
    <row r="669" spans="2:23" s="7" customFormat="1" ht="21" x14ac:dyDescent="0.4">
      <c r="B669" s="19">
        <v>662</v>
      </c>
      <c r="C669" s="19" t="s">
        <v>705</v>
      </c>
      <c r="D669" s="20">
        <f>VLOOKUP($C669, Date, MATCH(Source!D$7, Date!$A$1:$F$1, 0), FALSE)</f>
        <v>45107</v>
      </c>
      <c r="E669" s="40">
        <v>45107</v>
      </c>
      <c r="F669" s="22">
        <f>VLOOKUP($C669, Date, MATCH(Source!F$7, Date!$A$1:$F$1, 0), FALSE)</f>
        <v>28.2986111111111</v>
      </c>
      <c r="G669" s="19">
        <f>VLOOKUP(Table3[[#This Row],[Accident ID]],Date!$A$2:$I$2001,MATCH(Table3[[#Headers],[Hour]],Date!$A$1:$I$1,0),0)</f>
        <v>7</v>
      </c>
      <c r="H669" s="44" t="str">
        <f>IF(AND(Table3[[#This Row],[Hour]]&gt;=7, Table3[[#This Row],[Hour]]&lt;=10), "Peak", IF(AND(Table3[[#This Row],[Hour]]&gt;=16, Table3[[#This Row],[Hour]]&lt;=19), "Peak", "Off-Peak"))</f>
        <v>Peak</v>
      </c>
      <c r="I669" s="19" t="str">
        <f>VLOOKUP($C669,location,MATCH(Source!I$7,Location!$A$1:$D$1,0),0)</f>
        <v>Pune</v>
      </c>
      <c r="J669" s="19" t="str">
        <f>VLOOKUP($C669,location,MATCH(Source!J$7,Location!$A$1:$D$1,0),0)</f>
        <v>Highway</v>
      </c>
      <c r="K669" s="19" t="str">
        <f>VLOOKUP($C669,location,MATCH(Source!K$7,Location!$A$1:$D$1,0),0)</f>
        <v>Foggy</v>
      </c>
      <c r="L669" s="20" t="str">
        <f>VLOOKUP($C669,vehicle,MATCH(L668,Vehicle!A662:E662,0),0)</f>
        <v>Truck</v>
      </c>
      <c r="M669" s="20" t="str">
        <f>VLOOKUP($C669,vehicle,MATCH(M$7,Vehicle!$A$1:$E$1,0),0)</f>
        <v>Signal Violation</v>
      </c>
      <c r="N669" s="20" t="str">
        <f>VLOOKUP($C669,vehicle,MATCH(N$7,Vehicle!$A$1:$E$1,0),0)</f>
        <v>Low</v>
      </c>
      <c r="O669" s="21">
        <f>VLOOKUP($C669,vehicle,MATCH(O$7,Vehicle!$A$1:$E$1,0),0)</f>
        <v>2</v>
      </c>
      <c r="P669" s="21">
        <f>VLOOKUP($C669,driver,MATCH(P$7,Driver!$A$1:$E$1,0),0)</f>
        <v>39</v>
      </c>
      <c r="Q669" s="21" t="str">
        <f>VLOOKUP($C669,driver,MATCH(Q$7,Driver!$A$1:$E$1,0),0)</f>
        <v>Expired</v>
      </c>
      <c r="R669" s="21">
        <f>VLOOKUP($C669,driver,MATCH(R$7,Driver!$A$1:$E$1,0),0)</f>
        <v>6</v>
      </c>
      <c r="S669" s="21" t="str">
        <f>VLOOKUP($C669,driver,MATCH(S$7,Driver!$A$1:$E$1,0),0)</f>
        <v>Severe</v>
      </c>
      <c r="T669" s="21">
        <f>VLOOKUP($C669,Effects,MATCH(T$7, Effects!$A$1:$E$1, 0),0)</f>
        <v>39</v>
      </c>
      <c r="U669" s="22" t="str">
        <f>VLOOKUP($C669,Effects,MATCH(U$7, Effects!$A$1:$E$1, 0),0)</f>
        <v>No</v>
      </c>
      <c r="V669" s="22" t="str">
        <f>VLOOKUP($C669,Effects,MATCH(V$7, Effects!$A$1:$E$1, 0),0)</f>
        <v>No</v>
      </c>
      <c r="W669" s="22" t="str">
        <f>VLOOKUP($C669,Effects,MATCH(W$7, Effects!$A$1:$E$1, 0),0)</f>
        <v>Arrest Made</v>
      </c>
    </row>
    <row r="670" spans="2:23" s="7" customFormat="1" ht="21" x14ac:dyDescent="0.4">
      <c r="B670" s="19">
        <v>663</v>
      </c>
      <c r="C670" s="19" t="s">
        <v>706</v>
      </c>
      <c r="D670" s="20">
        <f>VLOOKUP($C670, Date, MATCH(Source!D$7, Date!$A$1:$F$1, 0), FALSE)</f>
        <v>44095</v>
      </c>
      <c r="E670" s="40">
        <v>44095</v>
      </c>
      <c r="F670" s="22">
        <f>VLOOKUP($C670, Date, MATCH(Source!F$7, Date!$A$1:$F$1, 0), FALSE)</f>
        <v>28.3402777777778</v>
      </c>
      <c r="G670" s="19">
        <f>VLOOKUP(Table3[[#This Row],[Accident ID]],Date!$A$2:$I$2001,MATCH(Table3[[#Headers],[Hour]],Date!$A$1:$I$1,0),0)</f>
        <v>8</v>
      </c>
      <c r="H670" s="44" t="str">
        <f>IF(AND(Table3[[#This Row],[Hour]]&gt;=7, Table3[[#This Row],[Hour]]&lt;=10), "Peak", IF(AND(Table3[[#This Row],[Hour]]&gt;=16, Table3[[#This Row],[Hour]]&lt;=19), "Peak", "Off-Peak"))</f>
        <v>Peak</v>
      </c>
      <c r="I670" s="19" t="str">
        <f>VLOOKUP($C670,location,MATCH(Source!I$7,Location!$A$1:$D$1,0),0)</f>
        <v>Ahmedabad</v>
      </c>
      <c r="J670" s="19" t="str">
        <f>VLOOKUP($C670,location,MATCH(Source!J$7,Location!$A$1:$D$1,0),0)</f>
        <v>Rural Road</v>
      </c>
      <c r="K670" s="19" t="str">
        <f>VLOOKUP($C670,location,MATCH(Source!K$7,Location!$A$1:$D$1,0),0)</f>
        <v>Windy</v>
      </c>
      <c r="L670" s="20" t="str">
        <f>VLOOKUP($C670,vehicle,MATCH(L669,Vehicle!A663:E663,0),0)</f>
        <v>Truck</v>
      </c>
      <c r="M670" s="20" t="str">
        <f>VLOOKUP($C670,vehicle,MATCH(M$7,Vehicle!$A$1:$E$1,0),0)</f>
        <v>Pedestrian Crossing</v>
      </c>
      <c r="N670" s="20" t="str">
        <f>VLOOKUP($C670,vehicle,MATCH(N$7,Vehicle!$A$1:$E$1,0),0)</f>
        <v>High</v>
      </c>
      <c r="O670" s="21">
        <f>VLOOKUP($C670,vehicle,MATCH(O$7,Vehicle!$A$1:$E$1,0),0)</f>
        <v>5</v>
      </c>
      <c r="P670" s="21">
        <f>VLOOKUP($C670,driver,MATCH(P$7,Driver!$A$1:$E$1,0),0)</f>
        <v>49</v>
      </c>
      <c r="Q670" s="21" t="str">
        <f>VLOOKUP($C670,driver,MATCH(Q$7,Driver!$A$1:$E$1,0),0)</f>
        <v>Suspended</v>
      </c>
      <c r="R670" s="21">
        <f>VLOOKUP($C670,driver,MATCH(R$7,Driver!$A$1:$E$1,0),0)</f>
        <v>1</v>
      </c>
      <c r="S670" s="21" t="str">
        <f>VLOOKUP($C670,driver,MATCH(S$7,Driver!$A$1:$E$1,0),0)</f>
        <v>Severe</v>
      </c>
      <c r="T670" s="21">
        <f>VLOOKUP($C670,Effects,MATCH(T$7, Effects!$A$1:$E$1, 0),0)</f>
        <v>49</v>
      </c>
      <c r="U670" s="22" t="str">
        <f>VLOOKUP($C670,Effects,MATCH(U$7, Effects!$A$1:$E$1, 0),0)</f>
        <v>Yes</v>
      </c>
      <c r="V670" s="22" t="str">
        <f>VLOOKUP($C670,Effects,MATCH(V$7, Effects!$A$1:$E$1, 0),0)</f>
        <v>No</v>
      </c>
      <c r="W670" s="22" t="str">
        <f>VLOOKUP($C670,Effects,MATCH(W$7, Effects!$A$1:$E$1, 0),0)</f>
        <v>License Suspended</v>
      </c>
    </row>
    <row r="671" spans="2:23" s="7" customFormat="1" ht="21" x14ac:dyDescent="0.4">
      <c r="B671" s="19">
        <v>664</v>
      </c>
      <c r="C671" s="19" t="s">
        <v>707</v>
      </c>
      <c r="D671" s="20">
        <f>VLOOKUP($C671, Date, MATCH(Source!D$7, Date!$A$1:$F$1, 0), FALSE)</f>
        <v>44444</v>
      </c>
      <c r="E671" s="40">
        <v>44444</v>
      </c>
      <c r="F671" s="22">
        <f>VLOOKUP($C671, Date, MATCH(Source!F$7, Date!$A$1:$F$1, 0), FALSE)</f>
        <v>28.3819444444444</v>
      </c>
      <c r="G671" s="19">
        <f>VLOOKUP(Table3[[#This Row],[Accident ID]],Date!$A$2:$I$2001,MATCH(Table3[[#Headers],[Hour]],Date!$A$1:$I$1,0),0)</f>
        <v>9</v>
      </c>
      <c r="H671" s="44" t="str">
        <f>IF(AND(Table3[[#This Row],[Hour]]&gt;=7, Table3[[#This Row],[Hour]]&lt;=10), "Peak", IF(AND(Table3[[#This Row],[Hour]]&gt;=16, Table3[[#This Row],[Hour]]&lt;=19), "Peak", "Off-Peak"))</f>
        <v>Peak</v>
      </c>
      <c r="I671" s="19" t="str">
        <f>VLOOKUP($C671,location,MATCH(Source!I$7,Location!$A$1:$D$1,0),0)</f>
        <v>Delhi</v>
      </c>
      <c r="J671" s="19" t="str">
        <f>VLOOKUP($C671,location,MATCH(Source!J$7,Location!$A$1:$D$1,0),0)</f>
        <v>Rural Road</v>
      </c>
      <c r="K671" s="19" t="str">
        <f>VLOOKUP($C671,location,MATCH(Source!K$7,Location!$A$1:$D$1,0),0)</f>
        <v>Snowy</v>
      </c>
      <c r="L671" s="20" t="str">
        <f>VLOOKUP($C671,vehicle,MATCH(L670,Vehicle!A664:E664,0),0)</f>
        <v>Auto</v>
      </c>
      <c r="M671" s="20" t="str">
        <f>VLOOKUP($C671,vehicle,MATCH(M$7,Vehicle!$A$1:$E$1,0),0)</f>
        <v>Over Speeding</v>
      </c>
      <c r="N671" s="20" t="str">
        <f>VLOOKUP($C671,vehicle,MATCH(N$7,Vehicle!$A$1:$E$1,0),0)</f>
        <v>High</v>
      </c>
      <c r="O671" s="21">
        <f>VLOOKUP($C671,vehicle,MATCH(O$7,Vehicle!$A$1:$E$1,0),0)</f>
        <v>2</v>
      </c>
      <c r="P671" s="21">
        <f>VLOOKUP($C671,driver,MATCH(P$7,Driver!$A$1:$E$1,0),0)</f>
        <v>51</v>
      </c>
      <c r="Q671" s="21" t="str">
        <f>VLOOKUP($C671,driver,MATCH(Q$7,Driver!$A$1:$E$1,0),0)</f>
        <v>Expired</v>
      </c>
      <c r="R671" s="21">
        <f>VLOOKUP($C671,driver,MATCH(R$7,Driver!$A$1:$E$1,0),0)</f>
        <v>7</v>
      </c>
      <c r="S671" s="21" t="str">
        <f>VLOOKUP($C671,driver,MATCH(S$7,Driver!$A$1:$E$1,0),0)</f>
        <v>Minor</v>
      </c>
      <c r="T671" s="21">
        <f>VLOOKUP($C671,Effects,MATCH(T$7, Effects!$A$1:$E$1, 0),0)</f>
        <v>32</v>
      </c>
      <c r="U671" s="22" t="str">
        <f>VLOOKUP($C671,Effects,MATCH(U$7, Effects!$A$1:$E$1, 0),0)</f>
        <v>Yes</v>
      </c>
      <c r="V671" s="22" t="str">
        <f>VLOOKUP($C671,Effects,MATCH(V$7, Effects!$A$1:$E$1, 0),0)</f>
        <v>Yes</v>
      </c>
      <c r="W671" s="22" t="str">
        <f>VLOOKUP($C671,Effects,MATCH(W$7, Effects!$A$1:$E$1, 0),0)</f>
        <v>License Suspended</v>
      </c>
    </row>
    <row r="672" spans="2:23" s="7" customFormat="1" ht="21" x14ac:dyDescent="0.4">
      <c r="B672" s="19">
        <v>665</v>
      </c>
      <c r="C672" s="19" t="s">
        <v>708</v>
      </c>
      <c r="D672" s="20">
        <f>VLOOKUP($C672, Date, MATCH(Source!D$7, Date!$A$1:$F$1, 0), FALSE)</f>
        <v>44624</v>
      </c>
      <c r="E672" s="40">
        <v>44624</v>
      </c>
      <c r="F672" s="22">
        <f>VLOOKUP($C672, Date, MATCH(Source!F$7, Date!$A$1:$F$1, 0), FALSE)</f>
        <v>28.4236111111111</v>
      </c>
      <c r="G672" s="19">
        <f>VLOOKUP(Table3[[#This Row],[Accident ID]],Date!$A$2:$I$2001,MATCH(Table3[[#Headers],[Hour]],Date!$A$1:$I$1,0),0)</f>
        <v>10</v>
      </c>
      <c r="H672" s="44" t="str">
        <f>IF(AND(Table3[[#This Row],[Hour]]&gt;=7, Table3[[#This Row],[Hour]]&lt;=10), "Peak", IF(AND(Table3[[#This Row],[Hour]]&gt;=16, Table3[[#This Row],[Hour]]&lt;=19), "Peak", "Off-Peak"))</f>
        <v>Peak</v>
      </c>
      <c r="I672" s="19" t="str">
        <f>VLOOKUP($C672,location,MATCH(Source!I$7,Location!$A$1:$D$1,0),0)</f>
        <v>Pune</v>
      </c>
      <c r="J672" s="19" t="str">
        <f>VLOOKUP($C672,location,MATCH(Source!J$7,Location!$A$1:$D$1,0),0)</f>
        <v>City Road</v>
      </c>
      <c r="K672" s="19" t="str">
        <f>VLOOKUP($C672,location,MATCH(Source!K$7,Location!$A$1:$D$1,0),0)</f>
        <v>Clear</v>
      </c>
      <c r="L672" s="20" t="str">
        <f>VLOOKUP($C672,vehicle,MATCH(L671,Vehicle!A665:E665,0),0)</f>
        <v>Truck</v>
      </c>
      <c r="M672" s="20" t="str">
        <f>VLOOKUP($C672,vehicle,MATCH(M$7,Vehicle!$A$1:$E$1,0),0)</f>
        <v>Reckless Driving</v>
      </c>
      <c r="N672" s="20" t="str">
        <f>VLOOKUP($C672,vehicle,MATCH(N$7,Vehicle!$A$1:$E$1,0),0)</f>
        <v>Severe</v>
      </c>
      <c r="O672" s="21">
        <f>VLOOKUP($C672,vehicle,MATCH(O$7,Vehicle!$A$1:$E$1,0),0)</f>
        <v>2</v>
      </c>
      <c r="P672" s="21">
        <f>VLOOKUP($C672,driver,MATCH(P$7,Driver!$A$1:$E$1,0),0)</f>
        <v>35</v>
      </c>
      <c r="Q672" s="21" t="str">
        <f>VLOOKUP($C672,driver,MATCH(Q$7,Driver!$A$1:$E$1,0),0)</f>
        <v>Suspended</v>
      </c>
      <c r="R672" s="21">
        <f>VLOOKUP($C672,driver,MATCH(R$7,Driver!$A$1:$E$1,0),0)</f>
        <v>0</v>
      </c>
      <c r="S672" s="21" t="str">
        <f>VLOOKUP($C672,driver,MATCH(S$7,Driver!$A$1:$E$1,0),0)</f>
        <v>Fatal</v>
      </c>
      <c r="T672" s="21">
        <f>VLOOKUP($C672,Effects,MATCH(T$7, Effects!$A$1:$E$1, 0),0)</f>
        <v>42</v>
      </c>
      <c r="U672" s="22" t="str">
        <f>VLOOKUP($C672,Effects,MATCH(U$7, Effects!$A$1:$E$1, 0),0)</f>
        <v>No</v>
      </c>
      <c r="V672" s="22" t="str">
        <f>VLOOKUP($C672,Effects,MATCH(V$7, Effects!$A$1:$E$1, 0),0)</f>
        <v>Yes</v>
      </c>
      <c r="W672" s="22" t="str">
        <f>VLOOKUP($C672,Effects,MATCH(W$7, Effects!$A$1:$E$1, 0),0)</f>
        <v>None</v>
      </c>
    </row>
    <row r="673" spans="2:23" s="7" customFormat="1" ht="21" x14ac:dyDescent="0.4">
      <c r="B673" s="19">
        <v>666</v>
      </c>
      <c r="C673" s="19" t="s">
        <v>709</v>
      </c>
      <c r="D673" s="20">
        <f>VLOOKUP($C673, Date, MATCH(Source!D$7, Date!$A$1:$F$1, 0), FALSE)</f>
        <v>44645</v>
      </c>
      <c r="E673" s="40">
        <v>44645</v>
      </c>
      <c r="F673" s="22">
        <f>VLOOKUP($C673, Date, MATCH(Source!F$7, Date!$A$1:$F$1, 0), FALSE)</f>
        <v>28.4652777777778</v>
      </c>
      <c r="G673" s="19">
        <f>VLOOKUP(Table3[[#This Row],[Accident ID]],Date!$A$2:$I$2001,MATCH(Table3[[#Headers],[Hour]],Date!$A$1:$I$1,0),0)</f>
        <v>11</v>
      </c>
      <c r="H673" s="44" t="str">
        <f>IF(AND(Table3[[#This Row],[Hour]]&gt;=7, Table3[[#This Row],[Hour]]&lt;=10), "Peak", IF(AND(Table3[[#This Row],[Hour]]&gt;=16, Table3[[#This Row],[Hour]]&lt;=19), "Peak", "Off-Peak"))</f>
        <v>Off-Peak</v>
      </c>
      <c r="I673" s="19" t="str">
        <f>VLOOKUP($C673,location,MATCH(Source!I$7,Location!$A$1:$D$1,0),0)</f>
        <v>Pune</v>
      </c>
      <c r="J673" s="19" t="str">
        <f>VLOOKUP($C673,location,MATCH(Source!J$7,Location!$A$1:$D$1,0),0)</f>
        <v>Expressway</v>
      </c>
      <c r="K673" s="19" t="str">
        <f>VLOOKUP($C673,location,MATCH(Source!K$7,Location!$A$1:$D$1,0),0)</f>
        <v>Snowy</v>
      </c>
      <c r="L673" s="20" t="str">
        <f>VLOOKUP($C673,vehicle,MATCH(L672,Vehicle!A666:E666,0),0)</f>
        <v>Pedestrian</v>
      </c>
      <c r="M673" s="20" t="str">
        <f>VLOOKUP($C673,vehicle,MATCH(M$7,Vehicle!$A$1:$E$1,0),0)</f>
        <v>Over Speeding</v>
      </c>
      <c r="N673" s="20" t="str">
        <f>VLOOKUP($C673,vehicle,MATCH(N$7,Vehicle!$A$1:$E$1,0),0)</f>
        <v>Medium</v>
      </c>
      <c r="O673" s="21">
        <f>VLOOKUP($C673,vehicle,MATCH(O$7,Vehicle!$A$1:$E$1,0),0)</f>
        <v>2</v>
      </c>
      <c r="P673" s="21">
        <f>VLOOKUP($C673,driver,MATCH(P$7,Driver!$A$1:$E$1,0),0)</f>
        <v>70</v>
      </c>
      <c r="Q673" s="21" t="str">
        <f>VLOOKUP($C673,driver,MATCH(Q$7,Driver!$A$1:$E$1,0),0)</f>
        <v>Suspended</v>
      </c>
      <c r="R673" s="21">
        <f>VLOOKUP($C673,driver,MATCH(R$7,Driver!$A$1:$E$1,0),0)</f>
        <v>0</v>
      </c>
      <c r="S673" s="21" t="str">
        <f>VLOOKUP($C673,driver,MATCH(S$7,Driver!$A$1:$E$1,0),0)</f>
        <v>Fatal</v>
      </c>
      <c r="T673" s="21">
        <f>VLOOKUP($C673,Effects,MATCH(T$7, Effects!$A$1:$E$1, 0),0)</f>
        <v>22</v>
      </c>
      <c r="U673" s="22" t="str">
        <f>VLOOKUP($C673,Effects,MATCH(U$7, Effects!$A$1:$E$1, 0),0)</f>
        <v>No</v>
      </c>
      <c r="V673" s="22" t="str">
        <f>VLOOKUP($C673,Effects,MATCH(V$7, Effects!$A$1:$E$1, 0),0)</f>
        <v>No</v>
      </c>
      <c r="W673" s="22" t="str">
        <f>VLOOKUP($C673,Effects,MATCH(W$7, Effects!$A$1:$E$1, 0),0)</f>
        <v>None</v>
      </c>
    </row>
    <row r="674" spans="2:23" s="7" customFormat="1" ht="21" x14ac:dyDescent="0.4">
      <c r="B674" s="19">
        <v>667</v>
      </c>
      <c r="C674" s="19" t="s">
        <v>710</v>
      </c>
      <c r="D674" s="20">
        <f>VLOOKUP($C674, Date, MATCH(Source!D$7, Date!$A$1:$F$1, 0), FALSE)</f>
        <v>44413</v>
      </c>
      <c r="E674" s="40">
        <v>44413</v>
      </c>
      <c r="F674" s="22">
        <f>VLOOKUP($C674, Date, MATCH(Source!F$7, Date!$A$1:$F$1, 0), FALSE)</f>
        <v>28.5069444444444</v>
      </c>
      <c r="G674" s="19">
        <f>VLOOKUP(Table3[[#This Row],[Accident ID]],Date!$A$2:$I$2001,MATCH(Table3[[#Headers],[Hour]],Date!$A$1:$I$1,0),0)</f>
        <v>12</v>
      </c>
      <c r="H674" s="44" t="str">
        <f>IF(AND(Table3[[#This Row],[Hour]]&gt;=7, Table3[[#This Row],[Hour]]&lt;=10), "Peak", IF(AND(Table3[[#This Row],[Hour]]&gt;=16, Table3[[#This Row],[Hour]]&lt;=19), "Peak", "Off-Peak"))</f>
        <v>Off-Peak</v>
      </c>
      <c r="I674" s="19" t="str">
        <f>VLOOKUP($C674,location,MATCH(Source!I$7,Location!$A$1:$D$1,0),0)</f>
        <v>Ahmedabad</v>
      </c>
      <c r="J674" s="19" t="str">
        <f>VLOOKUP($C674,location,MATCH(Source!J$7,Location!$A$1:$D$1,0),0)</f>
        <v>Rural Road</v>
      </c>
      <c r="K674" s="19" t="str">
        <f>VLOOKUP($C674,location,MATCH(Source!K$7,Location!$A$1:$D$1,0),0)</f>
        <v>Rainy</v>
      </c>
      <c r="L674" s="20" t="str">
        <f>VLOOKUP($C674,vehicle,MATCH(L673,Vehicle!A667:E667,0),0)</f>
        <v>Pedestrian</v>
      </c>
      <c r="M674" s="20" t="str">
        <f>VLOOKUP($C674,vehicle,MATCH(M$7,Vehicle!$A$1:$E$1,0),0)</f>
        <v>Pedestrian Crossing</v>
      </c>
      <c r="N674" s="20" t="str">
        <f>VLOOKUP($C674,vehicle,MATCH(N$7,Vehicle!$A$1:$E$1,0),0)</f>
        <v>High</v>
      </c>
      <c r="O674" s="21">
        <f>VLOOKUP($C674,vehicle,MATCH(O$7,Vehicle!$A$1:$E$1,0),0)</f>
        <v>3</v>
      </c>
      <c r="P674" s="21">
        <f>VLOOKUP($C674,driver,MATCH(P$7,Driver!$A$1:$E$1,0),0)</f>
        <v>23</v>
      </c>
      <c r="Q674" s="21" t="str">
        <f>VLOOKUP($C674,driver,MATCH(Q$7,Driver!$A$1:$E$1,0),0)</f>
        <v>Valid</v>
      </c>
      <c r="R674" s="21">
        <f>VLOOKUP($C674,driver,MATCH(R$7,Driver!$A$1:$E$1,0),0)</f>
        <v>0</v>
      </c>
      <c r="S674" s="21" t="str">
        <f>VLOOKUP($C674,driver,MATCH(S$7,Driver!$A$1:$E$1,0),0)</f>
        <v>Severe</v>
      </c>
      <c r="T674" s="21">
        <f>VLOOKUP($C674,Effects,MATCH(T$7, Effects!$A$1:$E$1, 0),0)</f>
        <v>7</v>
      </c>
      <c r="U674" s="22" t="str">
        <f>VLOOKUP($C674,Effects,MATCH(U$7, Effects!$A$1:$E$1, 0),0)</f>
        <v>Yes</v>
      </c>
      <c r="V674" s="22" t="str">
        <f>VLOOKUP($C674,Effects,MATCH(V$7, Effects!$A$1:$E$1, 0),0)</f>
        <v>No</v>
      </c>
      <c r="W674" s="22" t="str">
        <f>VLOOKUP($C674,Effects,MATCH(W$7, Effects!$A$1:$E$1, 0),0)</f>
        <v>None</v>
      </c>
    </row>
    <row r="675" spans="2:23" s="7" customFormat="1" ht="21" x14ac:dyDescent="0.4">
      <c r="B675" s="19">
        <v>668</v>
      </c>
      <c r="C675" s="19" t="s">
        <v>711</v>
      </c>
      <c r="D675" s="20">
        <f>VLOOKUP($C675, Date, MATCH(Source!D$7, Date!$A$1:$F$1, 0), FALSE)</f>
        <v>43992</v>
      </c>
      <c r="E675" s="40">
        <v>43992</v>
      </c>
      <c r="F675" s="22">
        <f>VLOOKUP($C675, Date, MATCH(Source!F$7, Date!$A$1:$F$1, 0), FALSE)</f>
        <v>28.5486111111111</v>
      </c>
      <c r="G675" s="19">
        <f>VLOOKUP(Table3[[#This Row],[Accident ID]],Date!$A$2:$I$2001,MATCH(Table3[[#Headers],[Hour]],Date!$A$1:$I$1,0),0)</f>
        <v>13</v>
      </c>
      <c r="H675" s="44" t="str">
        <f>IF(AND(Table3[[#This Row],[Hour]]&gt;=7, Table3[[#This Row],[Hour]]&lt;=10), "Peak", IF(AND(Table3[[#This Row],[Hour]]&gt;=16, Table3[[#This Row],[Hour]]&lt;=19), "Peak", "Off-Peak"))</f>
        <v>Off-Peak</v>
      </c>
      <c r="I675" s="19" t="str">
        <f>VLOOKUP($C675,location,MATCH(Source!I$7,Location!$A$1:$D$1,0),0)</f>
        <v>Mumbai</v>
      </c>
      <c r="J675" s="19" t="str">
        <f>VLOOKUP($C675,location,MATCH(Source!J$7,Location!$A$1:$D$1,0),0)</f>
        <v>Expressway</v>
      </c>
      <c r="K675" s="19" t="str">
        <f>VLOOKUP($C675,location,MATCH(Source!K$7,Location!$A$1:$D$1,0),0)</f>
        <v>Snowy</v>
      </c>
      <c r="L675" s="20" t="str">
        <f>VLOOKUP($C675,vehicle,MATCH(L674,Vehicle!A668:E668,0),0)</f>
        <v>Truck</v>
      </c>
      <c r="M675" s="20" t="str">
        <f>VLOOKUP($C675,vehicle,MATCH(M$7,Vehicle!$A$1:$E$1,0),0)</f>
        <v>Reckless Driving</v>
      </c>
      <c r="N675" s="20" t="str">
        <f>VLOOKUP($C675,vehicle,MATCH(N$7,Vehicle!$A$1:$E$1,0),0)</f>
        <v>High</v>
      </c>
      <c r="O675" s="21">
        <f>VLOOKUP($C675,vehicle,MATCH(O$7,Vehicle!$A$1:$E$1,0),0)</f>
        <v>2</v>
      </c>
      <c r="P675" s="21">
        <f>VLOOKUP($C675,driver,MATCH(P$7,Driver!$A$1:$E$1,0),0)</f>
        <v>19</v>
      </c>
      <c r="Q675" s="21" t="str">
        <f>VLOOKUP($C675,driver,MATCH(Q$7,Driver!$A$1:$E$1,0),0)</f>
        <v>Suspended</v>
      </c>
      <c r="R675" s="21">
        <f>VLOOKUP($C675,driver,MATCH(R$7,Driver!$A$1:$E$1,0),0)</f>
        <v>2</v>
      </c>
      <c r="S675" s="21" t="str">
        <f>VLOOKUP($C675,driver,MATCH(S$7,Driver!$A$1:$E$1,0),0)</f>
        <v>Fatal</v>
      </c>
      <c r="T675" s="21">
        <f>VLOOKUP($C675,Effects,MATCH(T$7, Effects!$A$1:$E$1, 0),0)</f>
        <v>35</v>
      </c>
      <c r="U675" s="22" t="str">
        <f>VLOOKUP($C675,Effects,MATCH(U$7, Effects!$A$1:$E$1, 0),0)</f>
        <v>No</v>
      </c>
      <c r="V675" s="22" t="str">
        <f>VLOOKUP($C675,Effects,MATCH(V$7, Effects!$A$1:$E$1, 0),0)</f>
        <v>No</v>
      </c>
      <c r="W675" s="22" t="str">
        <f>VLOOKUP($C675,Effects,MATCH(W$7, Effects!$A$1:$E$1, 0),0)</f>
        <v>Fine Issued</v>
      </c>
    </row>
    <row r="676" spans="2:23" s="7" customFormat="1" ht="21" x14ac:dyDescent="0.4">
      <c r="B676" s="19">
        <v>669</v>
      </c>
      <c r="C676" s="19" t="s">
        <v>712</v>
      </c>
      <c r="D676" s="20">
        <f>VLOOKUP($C676, Date, MATCH(Source!D$7, Date!$A$1:$F$1, 0), FALSE)</f>
        <v>44469</v>
      </c>
      <c r="E676" s="40">
        <v>44469</v>
      </c>
      <c r="F676" s="22">
        <f>VLOOKUP($C676, Date, MATCH(Source!F$7, Date!$A$1:$F$1, 0), FALSE)</f>
        <v>28.5902777777778</v>
      </c>
      <c r="G676" s="19">
        <f>VLOOKUP(Table3[[#This Row],[Accident ID]],Date!$A$2:$I$2001,MATCH(Table3[[#Headers],[Hour]],Date!$A$1:$I$1,0),0)</f>
        <v>14</v>
      </c>
      <c r="H676" s="44" t="str">
        <f>IF(AND(Table3[[#This Row],[Hour]]&gt;=7, Table3[[#This Row],[Hour]]&lt;=10), "Peak", IF(AND(Table3[[#This Row],[Hour]]&gt;=16, Table3[[#This Row],[Hour]]&lt;=19), "Peak", "Off-Peak"))</f>
        <v>Off-Peak</v>
      </c>
      <c r="I676" s="19" t="str">
        <f>VLOOKUP($C676,location,MATCH(Source!I$7,Location!$A$1:$D$1,0),0)</f>
        <v>Bangalore</v>
      </c>
      <c r="J676" s="19" t="str">
        <f>VLOOKUP($C676,location,MATCH(Source!J$7,Location!$A$1:$D$1,0),0)</f>
        <v>Residential Area</v>
      </c>
      <c r="K676" s="19" t="str">
        <f>VLOOKUP($C676,location,MATCH(Source!K$7,Location!$A$1:$D$1,0),0)</f>
        <v>Rainy</v>
      </c>
      <c r="L676" s="20" t="str">
        <f>VLOOKUP($C676,vehicle,MATCH(L675,Vehicle!A669:E669,0),0)</f>
        <v>Pedestrian</v>
      </c>
      <c r="M676" s="20" t="str">
        <f>VLOOKUP($C676,vehicle,MATCH(M$7,Vehicle!$A$1:$E$1,0),0)</f>
        <v>Pedestrian Crossing</v>
      </c>
      <c r="N676" s="20" t="str">
        <f>VLOOKUP($C676,vehicle,MATCH(N$7,Vehicle!$A$1:$E$1,0),0)</f>
        <v>High</v>
      </c>
      <c r="O676" s="21">
        <f>VLOOKUP($C676,vehicle,MATCH(O$7,Vehicle!$A$1:$E$1,0),0)</f>
        <v>1</v>
      </c>
      <c r="P676" s="21">
        <f>VLOOKUP($C676,driver,MATCH(P$7,Driver!$A$1:$E$1,0),0)</f>
        <v>23</v>
      </c>
      <c r="Q676" s="21" t="str">
        <f>VLOOKUP($C676,driver,MATCH(Q$7,Driver!$A$1:$E$1,0),0)</f>
        <v>Expired</v>
      </c>
      <c r="R676" s="21">
        <f>VLOOKUP($C676,driver,MATCH(R$7,Driver!$A$1:$E$1,0),0)</f>
        <v>6</v>
      </c>
      <c r="S676" s="21" t="str">
        <f>VLOOKUP($C676,driver,MATCH(S$7,Driver!$A$1:$E$1,0),0)</f>
        <v>Severe</v>
      </c>
      <c r="T676" s="21">
        <f>VLOOKUP($C676,Effects,MATCH(T$7, Effects!$A$1:$E$1, 0),0)</f>
        <v>21</v>
      </c>
      <c r="U676" s="22" t="str">
        <f>VLOOKUP($C676,Effects,MATCH(U$7, Effects!$A$1:$E$1, 0),0)</f>
        <v>No</v>
      </c>
      <c r="V676" s="22" t="str">
        <f>VLOOKUP($C676,Effects,MATCH(V$7, Effects!$A$1:$E$1, 0),0)</f>
        <v>No</v>
      </c>
      <c r="W676" s="22" t="str">
        <f>VLOOKUP($C676,Effects,MATCH(W$7, Effects!$A$1:$E$1, 0),0)</f>
        <v>None</v>
      </c>
    </row>
    <row r="677" spans="2:23" s="7" customFormat="1" ht="21" x14ac:dyDescent="0.4">
      <c r="B677" s="19">
        <v>670</v>
      </c>
      <c r="C677" s="19" t="s">
        <v>713</v>
      </c>
      <c r="D677" s="20">
        <f>VLOOKUP($C677, Date, MATCH(Source!D$7, Date!$A$1:$F$1, 0), FALSE)</f>
        <v>44705</v>
      </c>
      <c r="E677" s="40">
        <v>44705</v>
      </c>
      <c r="F677" s="22">
        <f>VLOOKUP($C677, Date, MATCH(Source!F$7, Date!$A$1:$F$1, 0), FALSE)</f>
        <v>28.6319444444444</v>
      </c>
      <c r="G677" s="19">
        <f>VLOOKUP(Table3[[#This Row],[Accident ID]],Date!$A$2:$I$2001,MATCH(Table3[[#Headers],[Hour]],Date!$A$1:$I$1,0),0)</f>
        <v>15</v>
      </c>
      <c r="H677" s="44" t="str">
        <f>IF(AND(Table3[[#This Row],[Hour]]&gt;=7, Table3[[#This Row],[Hour]]&lt;=10), "Peak", IF(AND(Table3[[#This Row],[Hour]]&gt;=16, Table3[[#This Row],[Hour]]&lt;=19), "Peak", "Off-Peak"))</f>
        <v>Off-Peak</v>
      </c>
      <c r="I677" s="19" t="str">
        <f>VLOOKUP($C677,location,MATCH(Source!I$7,Location!$A$1:$D$1,0),0)</f>
        <v>Delhi</v>
      </c>
      <c r="J677" s="19" t="str">
        <f>VLOOKUP($C677,location,MATCH(Source!J$7,Location!$A$1:$D$1,0),0)</f>
        <v>Expressway</v>
      </c>
      <c r="K677" s="19" t="str">
        <f>VLOOKUP($C677,location,MATCH(Source!K$7,Location!$A$1:$D$1,0),0)</f>
        <v>Windy</v>
      </c>
      <c r="L677" s="20" t="str">
        <f>VLOOKUP($C677,vehicle,MATCH(L676,Vehicle!A670:E670,0),0)</f>
        <v>Bus</v>
      </c>
      <c r="M677" s="20" t="str">
        <f>VLOOKUP($C677,vehicle,MATCH(M$7,Vehicle!$A$1:$E$1,0),0)</f>
        <v>Weather Conditions</v>
      </c>
      <c r="N677" s="20" t="str">
        <f>VLOOKUP($C677,vehicle,MATCH(N$7,Vehicle!$A$1:$E$1,0),0)</f>
        <v>Severe</v>
      </c>
      <c r="O677" s="21">
        <f>VLOOKUP($C677,vehicle,MATCH(O$7,Vehicle!$A$1:$E$1,0),0)</f>
        <v>1</v>
      </c>
      <c r="P677" s="21">
        <f>VLOOKUP($C677,driver,MATCH(P$7,Driver!$A$1:$E$1,0),0)</f>
        <v>25</v>
      </c>
      <c r="Q677" s="21" t="str">
        <f>VLOOKUP($C677,driver,MATCH(Q$7,Driver!$A$1:$E$1,0),0)</f>
        <v>Valid</v>
      </c>
      <c r="R677" s="21">
        <f>VLOOKUP($C677,driver,MATCH(R$7,Driver!$A$1:$E$1,0),0)</f>
        <v>3</v>
      </c>
      <c r="S677" s="21" t="str">
        <f>VLOOKUP($C677,driver,MATCH(S$7,Driver!$A$1:$E$1,0),0)</f>
        <v>Minor</v>
      </c>
      <c r="T677" s="21">
        <f>VLOOKUP($C677,Effects,MATCH(T$7, Effects!$A$1:$E$1, 0),0)</f>
        <v>19</v>
      </c>
      <c r="U677" s="22" t="str">
        <f>VLOOKUP($C677,Effects,MATCH(U$7, Effects!$A$1:$E$1, 0),0)</f>
        <v>Yes</v>
      </c>
      <c r="V677" s="22" t="str">
        <f>VLOOKUP($C677,Effects,MATCH(V$7, Effects!$A$1:$E$1, 0),0)</f>
        <v>No</v>
      </c>
      <c r="W677" s="22" t="str">
        <f>VLOOKUP($C677,Effects,MATCH(W$7, Effects!$A$1:$E$1, 0),0)</f>
        <v>Fine Issued</v>
      </c>
    </row>
    <row r="678" spans="2:23" s="7" customFormat="1" ht="21" x14ac:dyDescent="0.4">
      <c r="B678" s="19">
        <v>671</v>
      </c>
      <c r="C678" s="19" t="s">
        <v>714</v>
      </c>
      <c r="D678" s="20">
        <f>VLOOKUP($C678, Date, MATCH(Source!D$7, Date!$A$1:$F$1, 0), FALSE)</f>
        <v>45436</v>
      </c>
      <c r="E678" s="40">
        <v>45436</v>
      </c>
      <c r="F678" s="22">
        <f>VLOOKUP($C678, Date, MATCH(Source!F$7, Date!$A$1:$F$1, 0), FALSE)</f>
        <v>28.6736111111111</v>
      </c>
      <c r="G678" s="19">
        <f>VLOOKUP(Table3[[#This Row],[Accident ID]],Date!$A$2:$I$2001,MATCH(Table3[[#Headers],[Hour]],Date!$A$1:$I$1,0),0)</f>
        <v>16</v>
      </c>
      <c r="H678" s="44" t="str">
        <f>IF(AND(Table3[[#This Row],[Hour]]&gt;=7, Table3[[#This Row],[Hour]]&lt;=10), "Peak", IF(AND(Table3[[#This Row],[Hour]]&gt;=16, Table3[[#This Row],[Hour]]&lt;=19), "Peak", "Off-Peak"))</f>
        <v>Peak</v>
      </c>
      <c r="I678" s="19" t="str">
        <f>VLOOKUP($C678,location,MATCH(Source!I$7,Location!$A$1:$D$1,0),0)</f>
        <v>Delhi</v>
      </c>
      <c r="J678" s="19" t="str">
        <f>VLOOKUP($C678,location,MATCH(Source!J$7,Location!$A$1:$D$1,0),0)</f>
        <v>Expressway</v>
      </c>
      <c r="K678" s="19" t="str">
        <f>VLOOKUP($C678,location,MATCH(Source!K$7,Location!$A$1:$D$1,0),0)</f>
        <v>Windy</v>
      </c>
      <c r="L678" s="20" t="str">
        <f>VLOOKUP($C678,vehicle,MATCH(L677,Vehicle!A671:E671,0),0)</f>
        <v>Pedestrian</v>
      </c>
      <c r="M678" s="20" t="str">
        <f>VLOOKUP($C678,vehicle,MATCH(M$7,Vehicle!$A$1:$E$1,0),0)</f>
        <v>Over Speeding</v>
      </c>
      <c r="N678" s="20" t="str">
        <f>VLOOKUP($C678,vehicle,MATCH(N$7,Vehicle!$A$1:$E$1,0),0)</f>
        <v>Medium</v>
      </c>
      <c r="O678" s="21">
        <f>VLOOKUP($C678,vehicle,MATCH(O$7,Vehicle!$A$1:$E$1,0),0)</f>
        <v>2</v>
      </c>
      <c r="P678" s="21">
        <f>VLOOKUP($C678,driver,MATCH(P$7,Driver!$A$1:$E$1,0),0)</f>
        <v>41</v>
      </c>
      <c r="Q678" s="21" t="str">
        <f>VLOOKUP($C678,driver,MATCH(Q$7,Driver!$A$1:$E$1,0),0)</f>
        <v>Expired</v>
      </c>
      <c r="R678" s="21">
        <f>VLOOKUP($C678,driver,MATCH(R$7,Driver!$A$1:$E$1,0),0)</f>
        <v>2</v>
      </c>
      <c r="S678" s="21" t="str">
        <f>VLOOKUP($C678,driver,MATCH(S$7,Driver!$A$1:$E$1,0),0)</f>
        <v>Fatal</v>
      </c>
      <c r="T678" s="21">
        <f>VLOOKUP($C678,Effects,MATCH(T$7, Effects!$A$1:$E$1, 0),0)</f>
        <v>5</v>
      </c>
      <c r="U678" s="22" t="str">
        <f>VLOOKUP($C678,Effects,MATCH(U$7, Effects!$A$1:$E$1, 0),0)</f>
        <v>No</v>
      </c>
      <c r="V678" s="22" t="str">
        <f>VLOOKUP($C678,Effects,MATCH(V$7, Effects!$A$1:$E$1, 0),0)</f>
        <v>Yes</v>
      </c>
      <c r="W678" s="22" t="str">
        <f>VLOOKUP($C678,Effects,MATCH(W$7, Effects!$A$1:$E$1, 0),0)</f>
        <v>License Suspended</v>
      </c>
    </row>
    <row r="679" spans="2:23" s="7" customFormat="1" ht="21" x14ac:dyDescent="0.4">
      <c r="B679" s="19">
        <v>672</v>
      </c>
      <c r="C679" s="19" t="s">
        <v>715</v>
      </c>
      <c r="D679" s="20">
        <f>VLOOKUP($C679, Date, MATCH(Source!D$7, Date!$A$1:$F$1, 0), FALSE)</f>
        <v>44093</v>
      </c>
      <c r="E679" s="40">
        <v>44093</v>
      </c>
      <c r="F679" s="22">
        <f>VLOOKUP($C679, Date, MATCH(Source!F$7, Date!$A$1:$F$1, 0), FALSE)</f>
        <v>28.7152777777778</v>
      </c>
      <c r="G679" s="19">
        <f>VLOOKUP(Table3[[#This Row],[Accident ID]],Date!$A$2:$I$2001,MATCH(Table3[[#Headers],[Hour]],Date!$A$1:$I$1,0),0)</f>
        <v>17</v>
      </c>
      <c r="H679" s="44" t="str">
        <f>IF(AND(Table3[[#This Row],[Hour]]&gt;=7, Table3[[#This Row],[Hour]]&lt;=10), "Peak", IF(AND(Table3[[#This Row],[Hour]]&gt;=16, Table3[[#This Row],[Hour]]&lt;=19), "Peak", "Off-Peak"))</f>
        <v>Peak</v>
      </c>
      <c r="I679" s="19" t="str">
        <f>VLOOKUP($C679,location,MATCH(Source!I$7,Location!$A$1:$D$1,0),0)</f>
        <v>Kolkata</v>
      </c>
      <c r="J679" s="19" t="str">
        <f>VLOOKUP($C679,location,MATCH(Source!J$7,Location!$A$1:$D$1,0),0)</f>
        <v>Highway</v>
      </c>
      <c r="K679" s="19" t="str">
        <f>VLOOKUP($C679,location,MATCH(Source!K$7,Location!$A$1:$D$1,0),0)</f>
        <v>Clear</v>
      </c>
      <c r="L679" s="20" t="str">
        <f>VLOOKUP($C679,vehicle,MATCH(L678,Vehicle!A672:E672,0),0)</f>
        <v>Car</v>
      </c>
      <c r="M679" s="20" t="str">
        <f>VLOOKUP($C679,vehicle,MATCH(M$7,Vehicle!$A$1:$E$1,0),0)</f>
        <v>Weather Conditions</v>
      </c>
      <c r="N679" s="20" t="str">
        <f>VLOOKUP($C679,vehicle,MATCH(N$7,Vehicle!$A$1:$E$1,0),0)</f>
        <v>Severe</v>
      </c>
      <c r="O679" s="21">
        <f>VLOOKUP($C679,vehicle,MATCH(O$7,Vehicle!$A$1:$E$1,0),0)</f>
        <v>3</v>
      </c>
      <c r="P679" s="21">
        <f>VLOOKUP($C679,driver,MATCH(P$7,Driver!$A$1:$E$1,0),0)</f>
        <v>26</v>
      </c>
      <c r="Q679" s="21" t="str">
        <f>VLOOKUP($C679,driver,MATCH(Q$7,Driver!$A$1:$E$1,0),0)</f>
        <v>Expired</v>
      </c>
      <c r="R679" s="21">
        <f>VLOOKUP($C679,driver,MATCH(R$7,Driver!$A$1:$E$1,0),0)</f>
        <v>8</v>
      </c>
      <c r="S679" s="21" t="str">
        <f>VLOOKUP($C679,driver,MATCH(S$7,Driver!$A$1:$E$1,0),0)</f>
        <v>Severe</v>
      </c>
      <c r="T679" s="21">
        <f>VLOOKUP($C679,Effects,MATCH(T$7, Effects!$A$1:$E$1, 0),0)</f>
        <v>40</v>
      </c>
      <c r="U679" s="22" t="str">
        <f>VLOOKUP($C679,Effects,MATCH(U$7, Effects!$A$1:$E$1, 0),0)</f>
        <v>No</v>
      </c>
      <c r="V679" s="22" t="str">
        <f>VLOOKUP($C679,Effects,MATCH(V$7, Effects!$A$1:$E$1, 0),0)</f>
        <v>No</v>
      </c>
      <c r="W679" s="22" t="str">
        <f>VLOOKUP($C679,Effects,MATCH(W$7, Effects!$A$1:$E$1, 0),0)</f>
        <v>None</v>
      </c>
    </row>
    <row r="680" spans="2:23" s="7" customFormat="1" ht="21" x14ac:dyDescent="0.4">
      <c r="B680" s="19">
        <v>673</v>
      </c>
      <c r="C680" s="19" t="s">
        <v>716</v>
      </c>
      <c r="D680" s="20">
        <f>VLOOKUP($C680, Date, MATCH(Source!D$7, Date!$A$1:$F$1, 0), FALSE)</f>
        <v>45024</v>
      </c>
      <c r="E680" s="40">
        <v>45024</v>
      </c>
      <c r="F680" s="22">
        <f>VLOOKUP($C680, Date, MATCH(Source!F$7, Date!$A$1:$F$1, 0), FALSE)</f>
        <v>28.7569444444444</v>
      </c>
      <c r="G680" s="19">
        <f>VLOOKUP(Table3[[#This Row],[Accident ID]],Date!$A$2:$I$2001,MATCH(Table3[[#Headers],[Hour]],Date!$A$1:$I$1,0),0)</f>
        <v>18</v>
      </c>
      <c r="H680" s="44" t="str">
        <f>IF(AND(Table3[[#This Row],[Hour]]&gt;=7, Table3[[#This Row],[Hour]]&lt;=10), "Peak", IF(AND(Table3[[#This Row],[Hour]]&gt;=16, Table3[[#This Row],[Hour]]&lt;=19), "Peak", "Off-Peak"))</f>
        <v>Peak</v>
      </c>
      <c r="I680" s="19" t="str">
        <f>VLOOKUP($C680,location,MATCH(Source!I$7,Location!$A$1:$D$1,0),0)</f>
        <v>Bangalore</v>
      </c>
      <c r="J680" s="19" t="str">
        <f>VLOOKUP($C680,location,MATCH(Source!J$7,Location!$A$1:$D$1,0),0)</f>
        <v>Rural Road</v>
      </c>
      <c r="K680" s="19" t="str">
        <f>VLOOKUP($C680,location,MATCH(Source!K$7,Location!$A$1:$D$1,0),0)</f>
        <v>Clear</v>
      </c>
      <c r="L680" s="20" t="str">
        <f>VLOOKUP($C680,vehicle,MATCH(L679,Vehicle!A673:E673,0),0)</f>
        <v>Bike</v>
      </c>
      <c r="M680" s="20" t="str">
        <f>VLOOKUP($C680,vehicle,MATCH(M$7,Vehicle!$A$1:$E$1,0),0)</f>
        <v>Weather Conditions</v>
      </c>
      <c r="N680" s="20" t="str">
        <f>VLOOKUP($C680,vehicle,MATCH(N$7,Vehicle!$A$1:$E$1,0),0)</f>
        <v>Low</v>
      </c>
      <c r="O680" s="21">
        <f>VLOOKUP($C680,vehicle,MATCH(O$7,Vehicle!$A$1:$E$1,0),0)</f>
        <v>4</v>
      </c>
      <c r="P680" s="21">
        <f>VLOOKUP($C680,driver,MATCH(P$7,Driver!$A$1:$E$1,0),0)</f>
        <v>74</v>
      </c>
      <c r="Q680" s="21" t="str">
        <f>VLOOKUP($C680,driver,MATCH(Q$7,Driver!$A$1:$E$1,0),0)</f>
        <v>Suspended</v>
      </c>
      <c r="R680" s="21">
        <f>VLOOKUP($C680,driver,MATCH(R$7,Driver!$A$1:$E$1,0),0)</f>
        <v>5</v>
      </c>
      <c r="S680" s="21" t="str">
        <f>VLOOKUP($C680,driver,MATCH(S$7,Driver!$A$1:$E$1,0),0)</f>
        <v>Moderate</v>
      </c>
      <c r="T680" s="21">
        <f>VLOOKUP($C680,Effects,MATCH(T$7, Effects!$A$1:$E$1, 0),0)</f>
        <v>51</v>
      </c>
      <c r="U680" s="22" t="str">
        <f>VLOOKUP($C680,Effects,MATCH(U$7, Effects!$A$1:$E$1, 0),0)</f>
        <v>No</v>
      </c>
      <c r="V680" s="22" t="str">
        <f>VLOOKUP($C680,Effects,MATCH(V$7, Effects!$A$1:$E$1, 0),0)</f>
        <v>No</v>
      </c>
      <c r="W680" s="22" t="str">
        <f>VLOOKUP($C680,Effects,MATCH(W$7, Effects!$A$1:$E$1, 0),0)</f>
        <v>Fine Issued</v>
      </c>
    </row>
    <row r="681" spans="2:23" s="7" customFormat="1" ht="21" x14ac:dyDescent="0.4">
      <c r="B681" s="19">
        <v>674</v>
      </c>
      <c r="C681" s="19" t="s">
        <v>717</v>
      </c>
      <c r="D681" s="20">
        <f>VLOOKUP($C681, Date, MATCH(Source!D$7, Date!$A$1:$F$1, 0), FALSE)</f>
        <v>44798</v>
      </c>
      <c r="E681" s="40">
        <v>44798</v>
      </c>
      <c r="F681" s="22">
        <f>VLOOKUP($C681, Date, MATCH(Source!F$7, Date!$A$1:$F$1, 0), FALSE)</f>
        <v>28.7986111111111</v>
      </c>
      <c r="G681" s="19">
        <f>VLOOKUP(Table3[[#This Row],[Accident ID]],Date!$A$2:$I$2001,MATCH(Table3[[#Headers],[Hour]],Date!$A$1:$I$1,0),0)</f>
        <v>19</v>
      </c>
      <c r="H681" s="44" t="str">
        <f>IF(AND(Table3[[#This Row],[Hour]]&gt;=7, Table3[[#This Row],[Hour]]&lt;=10), "Peak", IF(AND(Table3[[#This Row],[Hour]]&gt;=16, Table3[[#This Row],[Hour]]&lt;=19), "Peak", "Off-Peak"))</f>
        <v>Peak</v>
      </c>
      <c r="I681" s="19" t="str">
        <f>VLOOKUP($C681,location,MATCH(Source!I$7,Location!$A$1:$D$1,0),0)</f>
        <v>Ahmedabad</v>
      </c>
      <c r="J681" s="19" t="str">
        <f>VLOOKUP($C681,location,MATCH(Source!J$7,Location!$A$1:$D$1,0),0)</f>
        <v>Rural Road</v>
      </c>
      <c r="K681" s="19" t="str">
        <f>VLOOKUP($C681,location,MATCH(Source!K$7,Location!$A$1:$D$1,0),0)</f>
        <v>Windy</v>
      </c>
      <c r="L681" s="20" t="str">
        <f>VLOOKUP($C681,vehicle,MATCH(L680,Vehicle!A674:E674,0),0)</f>
        <v>Truck</v>
      </c>
      <c r="M681" s="20" t="str">
        <f>VLOOKUP($C681,vehicle,MATCH(M$7,Vehicle!$A$1:$E$1,0),0)</f>
        <v>Drunk Driving</v>
      </c>
      <c r="N681" s="20" t="str">
        <f>VLOOKUP($C681,vehicle,MATCH(N$7,Vehicle!$A$1:$E$1,0),0)</f>
        <v>Severe</v>
      </c>
      <c r="O681" s="21">
        <f>VLOOKUP($C681,vehicle,MATCH(O$7,Vehicle!$A$1:$E$1,0),0)</f>
        <v>1</v>
      </c>
      <c r="P681" s="21">
        <f>VLOOKUP($C681,driver,MATCH(P$7,Driver!$A$1:$E$1,0),0)</f>
        <v>60</v>
      </c>
      <c r="Q681" s="21" t="str">
        <f>VLOOKUP($C681,driver,MATCH(Q$7,Driver!$A$1:$E$1,0),0)</f>
        <v>Expired</v>
      </c>
      <c r="R681" s="21">
        <f>VLOOKUP($C681,driver,MATCH(R$7,Driver!$A$1:$E$1,0),0)</f>
        <v>6</v>
      </c>
      <c r="S681" s="21" t="str">
        <f>VLOOKUP($C681,driver,MATCH(S$7,Driver!$A$1:$E$1,0),0)</f>
        <v>Severe</v>
      </c>
      <c r="T681" s="21">
        <f>VLOOKUP($C681,Effects,MATCH(T$7, Effects!$A$1:$E$1, 0),0)</f>
        <v>16</v>
      </c>
      <c r="U681" s="22" t="str">
        <f>VLOOKUP($C681,Effects,MATCH(U$7, Effects!$A$1:$E$1, 0),0)</f>
        <v>Yes</v>
      </c>
      <c r="V681" s="22" t="str">
        <f>VLOOKUP($C681,Effects,MATCH(V$7, Effects!$A$1:$E$1, 0),0)</f>
        <v>Yes</v>
      </c>
      <c r="W681" s="22" t="str">
        <f>VLOOKUP($C681,Effects,MATCH(W$7, Effects!$A$1:$E$1, 0),0)</f>
        <v>Fine Issued</v>
      </c>
    </row>
    <row r="682" spans="2:23" s="7" customFormat="1" ht="21" x14ac:dyDescent="0.4">
      <c r="B682" s="19">
        <v>675</v>
      </c>
      <c r="C682" s="19" t="s">
        <v>718</v>
      </c>
      <c r="D682" s="20">
        <f>VLOOKUP($C682, Date, MATCH(Source!D$7, Date!$A$1:$F$1, 0), FALSE)</f>
        <v>44602</v>
      </c>
      <c r="E682" s="40">
        <v>44602</v>
      </c>
      <c r="F682" s="22">
        <f>VLOOKUP($C682, Date, MATCH(Source!F$7, Date!$A$1:$F$1, 0), FALSE)</f>
        <v>28.8402777777778</v>
      </c>
      <c r="G682" s="19">
        <f>VLOOKUP(Table3[[#This Row],[Accident ID]],Date!$A$2:$I$2001,MATCH(Table3[[#Headers],[Hour]],Date!$A$1:$I$1,0),0)</f>
        <v>20</v>
      </c>
      <c r="H682" s="44" t="str">
        <f>IF(AND(Table3[[#This Row],[Hour]]&gt;=7, Table3[[#This Row],[Hour]]&lt;=10), "Peak", IF(AND(Table3[[#This Row],[Hour]]&gt;=16, Table3[[#This Row],[Hour]]&lt;=19), "Peak", "Off-Peak"))</f>
        <v>Off-Peak</v>
      </c>
      <c r="I682" s="19" t="str">
        <f>VLOOKUP($C682,location,MATCH(Source!I$7,Location!$A$1:$D$1,0),0)</f>
        <v>Mumbai</v>
      </c>
      <c r="J682" s="19" t="str">
        <f>VLOOKUP($C682,location,MATCH(Source!J$7,Location!$A$1:$D$1,0),0)</f>
        <v>Residential Area</v>
      </c>
      <c r="K682" s="19" t="str">
        <f>VLOOKUP($C682,location,MATCH(Source!K$7,Location!$A$1:$D$1,0),0)</f>
        <v>Clear</v>
      </c>
      <c r="L682" s="20" t="str">
        <f>VLOOKUP($C682,vehicle,MATCH(L681,Vehicle!A675:E675,0),0)</f>
        <v>Bike</v>
      </c>
      <c r="M682" s="20" t="str">
        <f>VLOOKUP($C682,vehicle,MATCH(M$7,Vehicle!$A$1:$E$1,0),0)</f>
        <v>Drunk Driving</v>
      </c>
      <c r="N682" s="20" t="str">
        <f>VLOOKUP($C682,vehicle,MATCH(N$7,Vehicle!$A$1:$E$1,0),0)</f>
        <v>Medium</v>
      </c>
      <c r="O682" s="21">
        <f>VLOOKUP($C682,vehicle,MATCH(O$7,Vehicle!$A$1:$E$1,0),0)</f>
        <v>3</v>
      </c>
      <c r="P682" s="21">
        <f>VLOOKUP($C682,driver,MATCH(P$7,Driver!$A$1:$E$1,0),0)</f>
        <v>18</v>
      </c>
      <c r="Q682" s="21" t="str">
        <f>VLOOKUP($C682,driver,MATCH(Q$7,Driver!$A$1:$E$1,0),0)</f>
        <v>Valid</v>
      </c>
      <c r="R682" s="21">
        <f>VLOOKUP($C682,driver,MATCH(R$7,Driver!$A$1:$E$1,0),0)</f>
        <v>2</v>
      </c>
      <c r="S682" s="21" t="str">
        <f>VLOOKUP($C682,driver,MATCH(S$7,Driver!$A$1:$E$1,0),0)</f>
        <v>Severe</v>
      </c>
      <c r="T682" s="21">
        <f>VLOOKUP($C682,Effects,MATCH(T$7, Effects!$A$1:$E$1, 0),0)</f>
        <v>57</v>
      </c>
      <c r="U682" s="22" t="str">
        <f>VLOOKUP($C682,Effects,MATCH(U$7, Effects!$A$1:$E$1, 0),0)</f>
        <v>Yes</v>
      </c>
      <c r="V682" s="22" t="str">
        <f>VLOOKUP($C682,Effects,MATCH(V$7, Effects!$A$1:$E$1, 0),0)</f>
        <v>Yes</v>
      </c>
      <c r="W682" s="22" t="str">
        <f>VLOOKUP($C682,Effects,MATCH(W$7, Effects!$A$1:$E$1, 0),0)</f>
        <v>Fine Issued</v>
      </c>
    </row>
    <row r="683" spans="2:23" s="7" customFormat="1" ht="21" x14ac:dyDescent="0.4">
      <c r="B683" s="19">
        <v>676</v>
      </c>
      <c r="C683" s="19" t="s">
        <v>719</v>
      </c>
      <c r="D683" s="20">
        <f>VLOOKUP($C683, Date, MATCH(Source!D$7, Date!$A$1:$F$1, 0), FALSE)</f>
        <v>44477</v>
      </c>
      <c r="E683" s="40">
        <v>44477</v>
      </c>
      <c r="F683" s="22">
        <f>VLOOKUP($C683, Date, MATCH(Source!F$7, Date!$A$1:$F$1, 0), FALSE)</f>
        <v>28.8819444444444</v>
      </c>
      <c r="G683" s="19">
        <f>VLOOKUP(Table3[[#This Row],[Accident ID]],Date!$A$2:$I$2001,MATCH(Table3[[#Headers],[Hour]],Date!$A$1:$I$1,0),0)</f>
        <v>21</v>
      </c>
      <c r="H683" s="44" t="str">
        <f>IF(AND(Table3[[#This Row],[Hour]]&gt;=7, Table3[[#This Row],[Hour]]&lt;=10), "Peak", IF(AND(Table3[[#This Row],[Hour]]&gt;=16, Table3[[#This Row],[Hour]]&lt;=19), "Peak", "Off-Peak"))</f>
        <v>Off-Peak</v>
      </c>
      <c r="I683" s="19" t="str">
        <f>VLOOKUP($C683,location,MATCH(Source!I$7,Location!$A$1:$D$1,0),0)</f>
        <v>Bangalore</v>
      </c>
      <c r="J683" s="19" t="str">
        <f>VLOOKUP($C683,location,MATCH(Source!J$7,Location!$A$1:$D$1,0),0)</f>
        <v>City Road</v>
      </c>
      <c r="K683" s="19" t="str">
        <f>VLOOKUP($C683,location,MATCH(Source!K$7,Location!$A$1:$D$1,0),0)</f>
        <v>Rainy</v>
      </c>
      <c r="L683" s="20" t="str">
        <f>VLOOKUP($C683,vehicle,MATCH(L682,Vehicle!A676:E676,0),0)</f>
        <v>Car</v>
      </c>
      <c r="M683" s="20" t="str">
        <f>VLOOKUP($C683,vehicle,MATCH(M$7,Vehicle!$A$1:$E$1,0),0)</f>
        <v>Pedestrian Crossing</v>
      </c>
      <c r="N683" s="20" t="str">
        <f>VLOOKUP($C683,vehicle,MATCH(N$7,Vehicle!$A$1:$E$1,0),0)</f>
        <v>Severe</v>
      </c>
      <c r="O683" s="21">
        <f>VLOOKUP($C683,vehicle,MATCH(O$7,Vehicle!$A$1:$E$1,0),0)</f>
        <v>3</v>
      </c>
      <c r="P683" s="21">
        <f>VLOOKUP($C683,driver,MATCH(P$7,Driver!$A$1:$E$1,0),0)</f>
        <v>38</v>
      </c>
      <c r="Q683" s="21" t="str">
        <f>VLOOKUP($C683,driver,MATCH(Q$7,Driver!$A$1:$E$1,0),0)</f>
        <v>Suspended</v>
      </c>
      <c r="R683" s="21">
        <f>VLOOKUP($C683,driver,MATCH(R$7,Driver!$A$1:$E$1,0),0)</f>
        <v>9</v>
      </c>
      <c r="S683" s="21" t="str">
        <f>VLOOKUP($C683,driver,MATCH(S$7,Driver!$A$1:$E$1,0),0)</f>
        <v>Severe</v>
      </c>
      <c r="T683" s="21">
        <f>VLOOKUP($C683,Effects,MATCH(T$7, Effects!$A$1:$E$1, 0),0)</f>
        <v>41</v>
      </c>
      <c r="U683" s="22" t="str">
        <f>VLOOKUP($C683,Effects,MATCH(U$7, Effects!$A$1:$E$1, 0),0)</f>
        <v>No</v>
      </c>
      <c r="V683" s="22" t="str">
        <f>VLOOKUP($C683,Effects,MATCH(V$7, Effects!$A$1:$E$1, 0),0)</f>
        <v>No</v>
      </c>
      <c r="W683" s="22" t="str">
        <f>VLOOKUP($C683,Effects,MATCH(W$7, Effects!$A$1:$E$1, 0),0)</f>
        <v>License Suspended</v>
      </c>
    </row>
    <row r="684" spans="2:23" s="7" customFormat="1" ht="21" x14ac:dyDescent="0.4">
      <c r="B684" s="19">
        <v>677</v>
      </c>
      <c r="C684" s="19" t="s">
        <v>720</v>
      </c>
      <c r="D684" s="20">
        <f>VLOOKUP($C684, Date, MATCH(Source!D$7, Date!$A$1:$F$1, 0), FALSE)</f>
        <v>45432</v>
      </c>
      <c r="E684" s="40">
        <v>45432</v>
      </c>
      <c r="F684" s="22">
        <f>VLOOKUP($C684, Date, MATCH(Source!F$7, Date!$A$1:$F$1, 0), FALSE)</f>
        <v>28.9236111111111</v>
      </c>
      <c r="G684" s="19">
        <f>VLOOKUP(Table3[[#This Row],[Accident ID]],Date!$A$2:$I$2001,MATCH(Table3[[#Headers],[Hour]],Date!$A$1:$I$1,0),0)</f>
        <v>22</v>
      </c>
      <c r="H684" s="44" t="str">
        <f>IF(AND(Table3[[#This Row],[Hour]]&gt;=7, Table3[[#This Row],[Hour]]&lt;=10), "Peak", IF(AND(Table3[[#This Row],[Hour]]&gt;=16, Table3[[#This Row],[Hour]]&lt;=19), "Peak", "Off-Peak"))</f>
        <v>Off-Peak</v>
      </c>
      <c r="I684" s="19" t="str">
        <f>VLOOKUP($C684,location,MATCH(Source!I$7,Location!$A$1:$D$1,0),0)</f>
        <v>Chennai</v>
      </c>
      <c r="J684" s="19" t="str">
        <f>VLOOKUP($C684,location,MATCH(Source!J$7,Location!$A$1:$D$1,0),0)</f>
        <v>City Road</v>
      </c>
      <c r="K684" s="19" t="str">
        <f>VLOOKUP($C684,location,MATCH(Source!K$7,Location!$A$1:$D$1,0),0)</f>
        <v>Foggy</v>
      </c>
      <c r="L684" s="20" t="str">
        <f>VLOOKUP($C684,vehicle,MATCH(L683,Vehicle!A677:E677,0),0)</f>
        <v>Bus</v>
      </c>
      <c r="M684" s="20" t="str">
        <f>VLOOKUP($C684,vehicle,MATCH(M$7,Vehicle!$A$1:$E$1,0),0)</f>
        <v>Drunk Driving</v>
      </c>
      <c r="N684" s="20" t="str">
        <f>VLOOKUP($C684,vehicle,MATCH(N$7,Vehicle!$A$1:$E$1,0),0)</f>
        <v>Low</v>
      </c>
      <c r="O684" s="21">
        <f>VLOOKUP($C684,vehicle,MATCH(O$7,Vehicle!$A$1:$E$1,0),0)</f>
        <v>4</v>
      </c>
      <c r="P684" s="21">
        <f>VLOOKUP($C684,driver,MATCH(P$7,Driver!$A$1:$E$1,0),0)</f>
        <v>30</v>
      </c>
      <c r="Q684" s="21" t="str">
        <f>VLOOKUP($C684,driver,MATCH(Q$7,Driver!$A$1:$E$1,0),0)</f>
        <v>Valid</v>
      </c>
      <c r="R684" s="21">
        <f>VLOOKUP($C684,driver,MATCH(R$7,Driver!$A$1:$E$1,0),0)</f>
        <v>4</v>
      </c>
      <c r="S684" s="21" t="str">
        <f>VLOOKUP($C684,driver,MATCH(S$7,Driver!$A$1:$E$1,0),0)</f>
        <v>Minor</v>
      </c>
      <c r="T684" s="21">
        <f>VLOOKUP($C684,Effects,MATCH(T$7, Effects!$A$1:$E$1, 0),0)</f>
        <v>38</v>
      </c>
      <c r="U684" s="22" t="str">
        <f>VLOOKUP($C684,Effects,MATCH(U$7, Effects!$A$1:$E$1, 0),0)</f>
        <v>No</v>
      </c>
      <c r="V684" s="22" t="str">
        <f>VLOOKUP($C684,Effects,MATCH(V$7, Effects!$A$1:$E$1, 0),0)</f>
        <v>Yes</v>
      </c>
      <c r="W684" s="22" t="str">
        <f>VLOOKUP($C684,Effects,MATCH(W$7, Effects!$A$1:$E$1, 0),0)</f>
        <v>None</v>
      </c>
    </row>
    <row r="685" spans="2:23" s="7" customFormat="1" ht="21" x14ac:dyDescent="0.4">
      <c r="B685" s="19">
        <v>678</v>
      </c>
      <c r="C685" s="19" t="s">
        <v>721</v>
      </c>
      <c r="D685" s="20">
        <f>VLOOKUP($C685, Date, MATCH(Source!D$7, Date!$A$1:$F$1, 0), FALSE)</f>
        <v>44848</v>
      </c>
      <c r="E685" s="40">
        <v>44848</v>
      </c>
      <c r="F685" s="22">
        <f>VLOOKUP($C685, Date, MATCH(Source!F$7, Date!$A$1:$F$1, 0), FALSE)</f>
        <v>28.9652777777778</v>
      </c>
      <c r="G685" s="19">
        <f>VLOOKUP(Table3[[#This Row],[Accident ID]],Date!$A$2:$I$2001,MATCH(Table3[[#Headers],[Hour]],Date!$A$1:$I$1,0),0)</f>
        <v>23</v>
      </c>
      <c r="H685" s="44" t="str">
        <f>IF(AND(Table3[[#This Row],[Hour]]&gt;=7, Table3[[#This Row],[Hour]]&lt;=10), "Peak", IF(AND(Table3[[#This Row],[Hour]]&gt;=16, Table3[[#This Row],[Hour]]&lt;=19), "Peak", "Off-Peak"))</f>
        <v>Off-Peak</v>
      </c>
      <c r="I685" s="19" t="str">
        <f>VLOOKUP($C685,location,MATCH(Source!I$7,Location!$A$1:$D$1,0),0)</f>
        <v>Delhi</v>
      </c>
      <c r="J685" s="19" t="str">
        <f>VLOOKUP($C685,location,MATCH(Source!J$7,Location!$A$1:$D$1,0),0)</f>
        <v>Rural Road</v>
      </c>
      <c r="K685" s="19" t="str">
        <f>VLOOKUP($C685,location,MATCH(Source!K$7,Location!$A$1:$D$1,0),0)</f>
        <v>Snowy</v>
      </c>
      <c r="L685" s="20" t="str">
        <f>VLOOKUP($C685,vehicle,MATCH(L684,Vehicle!A678:E678,0),0)</f>
        <v>Auto</v>
      </c>
      <c r="M685" s="20" t="str">
        <f>VLOOKUP($C685,vehicle,MATCH(M$7,Vehicle!$A$1:$E$1,0),0)</f>
        <v>Reckless Driving</v>
      </c>
      <c r="N685" s="20" t="str">
        <f>VLOOKUP($C685,vehicle,MATCH(N$7,Vehicle!$A$1:$E$1,0),0)</f>
        <v>Low</v>
      </c>
      <c r="O685" s="21">
        <f>VLOOKUP($C685,vehicle,MATCH(O$7,Vehicle!$A$1:$E$1,0),0)</f>
        <v>2</v>
      </c>
      <c r="P685" s="21">
        <f>VLOOKUP($C685,driver,MATCH(P$7,Driver!$A$1:$E$1,0),0)</f>
        <v>23</v>
      </c>
      <c r="Q685" s="21" t="str">
        <f>VLOOKUP($C685,driver,MATCH(Q$7,Driver!$A$1:$E$1,0),0)</f>
        <v>Suspended</v>
      </c>
      <c r="R685" s="21">
        <f>VLOOKUP($C685,driver,MATCH(R$7,Driver!$A$1:$E$1,0),0)</f>
        <v>8</v>
      </c>
      <c r="S685" s="21" t="str">
        <f>VLOOKUP($C685,driver,MATCH(S$7,Driver!$A$1:$E$1,0),0)</f>
        <v>Severe</v>
      </c>
      <c r="T685" s="21">
        <f>VLOOKUP($C685,Effects,MATCH(T$7, Effects!$A$1:$E$1, 0),0)</f>
        <v>14</v>
      </c>
      <c r="U685" s="22" t="str">
        <f>VLOOKUP($C685,Effects,MATCH(U$7, Effects!$A$1:$E$1, 0),0)</f>
        <v>No</v>
      </c>
      <c r="V685" s="22" t="str">
        <f>VLOOKUP($C685,Effects,MATCH(V$7, Effects!$A$1:$E$1, 0),0)</f>
        <v>No</v>
      </c>
      <c r="W685" s="22" t="str">
        <f>VLOOKUP($C685,Effects,MATCH(W$7, Effects!$A$1:$E$1, 0),0)</f>
        <v>None</v>
      </c>
    </row>
    <row r="686" spans="2:23" s="7" customFormat="1" ht="21" x14ac:dyDescent="0.4">
      <c r="B686" s="19">
        <v>679</v>
      </c>
      <c r="C686" s="19" t="s">
        <v>722</v>
      </c>
      <c r="D686" s="20">
        <f>VLOOKUP($C686, Date, MATCH(Source!D$7, Date!$A$1:$F$1, 0), FALSE)</f>
        <v>44706</v>
      </c>
      <c r="E686" s="40">
        <v>44706</v>
      </c>
      <c r="F686" s="22">
        <f>VLOOKUP($C686, Date, MATCH(Source!F$7, Date!$A$1:$F$1, 0), FALSE)</f>
        <v>29.0069444444444</v>
      </c>
      <c r="G686" s="19">
        <f>VLOOKUP(Table3[[#This Row],[Accident ID]],Date!$A$2:$I$2001,MATCH(Table3[[#Headers],[Hour]],Date!$A$1:$I$1,0),0)</f>
        <v>0</v>
      </c>
      <c r="H686" s="44" t="str">
        <f>IF(AND(Table3[[#This Row],[Hour]]&gt;=7, Table3[[#This Row],[Hour]]&lt;=10), "Peak", IF(AND(Table3[[#This Row],[Hour]]&gt;=16, Table3[[#This Row],[Hour]]&lt;=19), "Peak", "Off-Peak"))</f>
        <v>Off-Peak</v>
      </c>
      <c r="I686" s="19" t="str">
        <f>VLOOKUP($C686,location,MATCH(Source!I$7,Location!$A$1:$D$1,0),0)</f>
        <v>Ahmedabad</v>
      </c>
      <c r="J686" s="19" t="str">
        <f>VLOOKUP($C686,location,MATCH(Source!J$7,Location!$A$1:$D$1,0),0)</f>
        <v>Highway</v>
      </c>
      <c r="K686" s="19" t="str">
        <f>VLOOKUP($C686,location,MATCH(Source!K$7,Location!$A$1:$D$1,0),0)</f>
        <v>Rainy</v>
      </c>
      <c r="L686" s="20" t="str">
        <f>VLOOKUP($C686,vehicle,MATCH(L685,Vehicle!A679:E679,0),0)</f>
        <v>Pedestrian</v>
      </c>
      <c r="M686" s="20" t="str">
        <f>VLOOKUP($C686,vehicle,MATCH(M$7,Vehicle!$A$1:$E$1,0),0)</f>
        <v>Weather Conditions</v>
      </c>
      <c r="N686" s="20" t="str">
        <f>VLOOKUP($C686,vehicle,MATCH(N$7,Vehicle!$A$1:$E$1,0),0)</f>
        <v>Medium</v>
      </c>
      <c r="O686" s="21">
        <f>VLOOKUP($C686,vehicle,MATCH(O$7,Vehicle!$A$1:$E$1,0),0)</f>
        <v>4</v>
      </c>
      <c r="P686" s="21">
        <f>VLOOKUP($C686,driver,MATCH(P$7,Driver!$A$1:$E$1,0),0)</f>
        <v>41</v>
      </c>
      <c r="Q686" s="21" t="str">
        <f>VLOOKUP($C686,driver,MATCH(Q$7,Driver!$A$1:$E$1,0),0)</f>
        <v>Expired</v>
      </c>
      <c r="R686" s="21">
        <f>VLOOKUP($C686,driver,MATCH(R$7,Driver!$A$1:$E$1,0),0)</f>
        <v>6</v>
      </c>
      <c r="S686" s="21" t="str">
        <f>VLOOKUP($C686,driver,MATCH(S$7,Driver!$A$1:$E$1,0),0)</f>
        <v>Fatal</v>
      </c>
      <c r="T686" s="21">
        <f>VLOOKUP($C686,Effects,MATCH(T$7, Effects!$A$1:$E$1, 0),0)</f>
        <v>7</v>
      </c>
      <c r="U686" s="22" t="str">
        <f>VLOOKUP($C686,Effects,MATCH(U$7, Effects!$A$1:$E$1, 0),0)</f>
        <v>No</v>
      </c>
      <c r="V686" s="22" t="str">
        <f>VLOOKUP($C686,Effects,MATCH(V$7, Effects!$A$1:$E$1, 0),0)</f>
        <v>No</v>
      </c>
      <c r="W686" s="22" t="str">
        <f>VLOOKUP($C686,Effects,MATCH(W$7, Effects!$A$1:$E$1, 0),0)</f>
        <v>Fine Issued</v>
      </c>
    </row>
    <row r="687" spans="2:23" s="7" customFormat="1" ht="21" x14ac:dyDescent="0.4">
      <c r="B687" s="19">
        <v>680</v>
      </c>
      <c r="C687" s="19" t="s">
        <v>723</v>
      </c>
      <c r="D687" s="20">
        <f>VLOOKUP($C687, Date, MATCH(Source!D$7, Date!$A$1:$F$1, 0), FALSE)</f>
        <v>44014</v>
      </c>
      <c r="E687" s="40">
        <v>44014</v>
      </c>
      <c r="F687" s="22">
        <f>VLOOKUP($C687, Date, MATCH(Source!F$7, Date!$A$1:$F$1, 0), FALSE)</f>
        <v>29.0486111111111</v>
      </c>
      <c r="G687" s="19">
        <f>VLOOKUP(Table3[[#This Row],[Accident ID]],Date!$A$2:$I$2001,MATCH(Table3[[#Headers],[Hour]],Date!$A$1:$I$1,0),0)</f>
        <v>1</v>
      </c>
      <c r="H687" s="44" t="str">
        <f>IF(AND(Table3[[#This Row],[Hour]]&gt;=7, Table3[[#This Row],[Hour]]&lt;=10), "Peak", IF(AND(Table3[[#This Row],[Hour]]&gt;=16, Table3[[#This Row],[Hour]]&lt;=19), "Peak", "Off-Peak"))</f>
        <v>Off-Peak</v>
      </c>
      <c r="I687" s="19" t="str">
        <f>VLOOKUP($C687,location,MATCH(Source!I$7,Location!$A$1:$D$1,0),0)</f>
        <v>Delhi</v>
      </c>
      <c r="J687" s="19" t="str">
        <f>VLOOKUP($C687,location,MATCH(Source!J$7,Location!$A$1:$D$1,0),0)</f>
        <v>Residential Area</v>
      </c>
      <c r="K687" s="19" t="str">
        <f>VLOOKUP($C687,location,MATCH(Source!K$7,Location!$A$1:$D$1,0),0)</f>
        <v>Rainy</v>
      </c>
      <c r="L687" s="20" t="str">
        <f>VLOOKUP($C687,vehicle,MATCH(L686,Vehicle!A680:E680,0),0)</f>
        <v>Pedestrian</v>
      </c>
      <c r="M687" s="20" t="str">
        <f>VLOOKUP($C687,vehicle,MATCH(M$7,Vehicle!$A$1:$E$1,0),0)</f>
        <v>Over Speeding</v>
      </c>
      <c r="N687" s="20" t="str">
        <f>VLOOKUP($C687,vehicle,MATCH(N$7,Vehicle!$A$1:$E$1,0),0)</f>
        <v>High</v>
      </c>
      <c r="O687" s="21">
        <f>VLOOKUP($C687,vehicle,MATCH(O$7,Vehicle!$A$1:$E$1,0),0)</f>
        <v>1</v>
      </c>
      <c r="P687" s="21">
        <f>VLOOKUP($C687,driver,MATCH(P$7,Driver!$A$1:$E$1,0),0)</f>
        <v>57</v>
      </c>
      <c r="Q687" s="21" t="str">
        <f>VLOOKUP($C687,driver,MATCH(Q$7,Driver!$A$1:$E$1,0),0)</f>
        <v>Expired</v>
      </c>
      <c r="R687" s="21">
        <f>VLOOKUP($C687,driver,MATCH(R$7,Driver!$A$1:$E$1,0),0)</f>
        <v>0</v>
      </c>
      <c r="S687" s="21" t="str">
        <f>VLOOKUP($C687,driver,MATCH(S$7,Driver!$A$1:$E$1,0),0)</f>
        <v>Minor</v>
      </c>
      <c r="T687" s="21">
        <f>VLOOKUP($C687,Effects,MATCH(T$7, Effects!$A$1:$E$1, 0),0)</f>
        <v>38</v>
      </c>
      <c r="U687" s="22" t="str">
        <f>VLOOKUP($C687,Effects,MATCH(U$7, Effects!$A$1:$E$1, 0),0)</f>
        <v>Yes</v>
      </c>
      <c r="V687" s="22" t="str">
        <f>VLOOKUP($C687,Effects,MATCH(V$7, Effects!$A$1:$E$1, 0),0)</f>
        <v>No</v>
      </c>
      <c r="W687" s="22" t="str">
        <f>VLOOKUP($C687,Effects,MATCH(W$7, Effects!$A$1:$E$1, 0),0)</f>
        <v>License Suspended</v>
      </c>
    </row>
    <row r="688" spans="2:23" s="7" customFormat="1" ht="21" x14ac:dyDescent="0.4">
      <c r="B688" s="19">
        <v>681</v>
      </c>
      <c r="C688" s="19" t="s">
        <v>724</v>
      </c>
      <c r="D688" s="20">
        <f>VLOOKUP($C688, Date, MATCH(Source!D$7, Date!$A$1:$F$1, 0), FALSE)</f>
        <v>45118</v>
      </c>
      <c r="E688" s="40">
        <v>45118</v>
      </c>
      <c r="F688" s="22">
        <f>VLOOKUP($C688, Date, MATCH(Source!F$7, Date!$A$1:$F$1, 0), FALSE)</f>
        <v>29.0902777777778</v>
      </c>
      <c r="G688" s="19">
        <f>VLOOKUP(Table3[[#This Row],[Accident ID]],Date!$A$2:$I$2001,MATCH(Table3[[#Headers],[Hour]],Date!$A$1:$I$1,0),0)</f>
        <v>2</v>
      </c>
      <c r="H688" s="44" t="str">
        <f>IF(AND(Table3[[#This Row],[Hour]]&gt;=7, Table3[[#This Row],[Hour]]&lt;=10), "Peak", IF(AND(Table3[[#This Row],[Hour]]&gt;=16, Table3[[#This Row],[Hour]]&lt;=19), "Peak", "Off-Peak"))</f>
        <v>Off-Peak</v>
      </c>
      <c r="I688" s="19" t="str">
        <f>VLOOKUP($C688,location,MATCH(Source!I$7,Location!$A$1:$D$1,0),0)</f>
        <v>Hyderabad</v>
      </c>
      <c r="J688" s="19" t="str">
        <f>VLOOKUP($C688,location,MATCH(Source!J$7,Location!$A$1:$D$1,0),0)</f>
        <v>Highway</v>
      </c>
      <c r="K688" s="19" t="str">
        <f>VLOOKUP($C688,location,MATCH(Source!K$7,Location!$A$1:$D$1,0),0)</f>
        <v>Foggy</v>
      </c>
      <c r="L688" s="20" t="str">
        <f>VLOOKUP($C688,vehicle,MATCH(L687,Vehicle!A681:E681,0),0)</f>
        <v>Bus</v>
      </c>
      <c r="M688" s="20" t="str">
        <f>VLOOKUP($C688,vehicle,MATCH(M$7,Vehicle!$A$1:$E$1,0),0)</f>
        <v>Over Speeding</v>
      </c>
      <c r="N688" s="20" t="str">
        <f>VLOOKUP($C688,vehicle,MATCH(N$7,Vehicle!$A$1:$E$1,0),0)</f>
        <v>Severe</v>
      </c>
      <c r="O688" s="21">
        <f>VLOOKUP($C688,vehicle,MATCH(O$7,Vehicle!$A$1:$E$1,0),0)</f>
        <v>5</v>
      </c>
      <c r="P688" s="21">
        <f>VLOOKUP($C688,driver,MATCH(P$7,Driver!$A$1:$E$1,0),0)</f>
        <v>20</v>
      </c>
      <c r="Q688" s="21" t="str">
        <f>VLOOKUP($C688,driver,MATCH(Q$7,Driver!$A$1:$E$1,0),0)</f>
        <v>Valid</v>
      </c>
      <c r="R688" s="21">
        <f>VLOOKUP($C688,driver,MATCH(R$7,Driver!$A$1:$E$1,0),0)</f>
        <v>4</v>
      </c>
      <c r="S688" s="21" t="str">
        <f>VLOOKUP($C688,driver,MATCH(S$7,Driver!$A$1:$E$1,0),0)</f>
        <v>Severe</v>
      </c>
      <c r="T688" s="21">
        <f>VLOOKUP($C688,Effects,MATCH(T$7, Effects!$A$1:$E$1, 0),0)</f>
        <v>40</v>
      </c>
      <c r="U688" s="22" t="str">
        <f>VLOOKUP($C688,Effects,MATCH(U$7, Effects!$A$1:$E$1, 0),0)</f>
        <v>No</v>
      </c>
      <c r="V688" s="22" t="str">
        <f>VLOOKUP($C688,Effects,MATCH(V$7, Effects!$A$1:$E$1, 0),0)</f>
        <v>Yes</v>
      </c>
      <c r="W688" s="22" t="str">
        <f>VLOOKUP($C688,Effects,MATCH(W$7, Effects!$A$1:$E$1, 0),0)</f>
        <v>Fine Issued</v>
      </c>
    </row>
    <row r="689" spans="2:23" s="7" customFormat="1" ht="21" x14ac:dyDescent="0.4">
      <c r="B689" s="19">
        <v>682</v>
      </c>
      <c r="C689" s="19" t="s">
        <v>725</v>
      </c>
      <c r="D689" s="20">
        <f>VLOOKUP($C689, Date, MATCH(Source!D$7, Date!$A$1:$F$1, 0), FALSE)</f>
        <v>44278</v>
      </c>
      <c r="E689" s="40">
        <v>44278</v>
      </c>
      <c r="F689" s="22">
        <f>VLOOKUP($C689, Date, MATCH(Source!F$7, Date!$A$1:$F$1, 0), FALSE)</f>
        <v>29.1319444444444</v>
      </c>
      <c r="G689" s="19">
        <f>VLOOKUP(Table3[[#This Row],[Accident ID]],Date!$A$2:$I$2001,MATCH(Table3[[#Headers],[Hour]],Date!$A$1:$I$1,0),0)</f>
        <v>3</v>
      </c>
      <c r="H689" s="44" t="str">
        <f>IF(AND(Table3[[#This Row],[Hour]]&gt;=7, Table3[[#This Row],[Hour]]&lt;=10), "Peak", IF(AND(Table3[[#This Row],[Hour]]&gt;=16, Table3[[#This Row],[Hour]]&lt;=19), "Peak", "Off-Peak"))</f>
        <v>Off-Peak</v>
      </c>
      <c r="I689" s="19" t="str">
        <f>VLOOKUP($C689,location,MATCH(Source!I$7,Location!$A$1:$D$1,0),0)</f>
        <v>Hyderabad</v>
      </c>
      <c r="J689" s="19" t="str">
        <f>VLOOKUP($C689,location,MATCH(Source!J$7,Location!$A$1:$D$1,0),0)</f>
        <v>City Road</v>
      </c>
      <c r="K689" s="19" t="str">
        <f>VLOOKUP($C689,location,MATCH(Source!K$7,Location!$A$1:$D$1,0),0)</f>
        <v>Snowy</v>
      </c>
      <c r="L689" s="20" t="str">
        <f>VLOOKUP($C689,vehicle,MATCH(L688,Vehicle!A682:E682,0),0)</f>
        <v>Bus</v>
      </c>
      <c r="M689" s="20" t="str">
        <f>VLOOKUP($C689,vehicle,MATCH(M$7,Vehicle!$A$1:$E$1,0),0)</f>
        <v>Reckless Driving</v>
      </c>
      <c r="N689" s="20" t="str">
        <f>VLOOKUP($C689,vehicle,MATCH(N$7,Vehicle!$A$1:$E$1,0),0)</f>
        <v>Medium</v>
      </c>
      <c r="O689" s="21">
        <f>VLOOKUP($C689,vehicle,MATCH(O$7,Vehicle!$A$1:$E$1,0),0)</f>
        <v>3</v>
      </c>
      <c r="P689" s="21">
        <f>VLOOKUP($C689,driver,MATCH(P$7,Driver!$A$1:$E$1,0),0)</f>
        <v>62</v>
      </c>
      <c r="Q689" s="21" t="str">
        <f>VLOOKUP($C689,driver,MATCH(Q$7,Driver!$A$1:$E$1,0),0)</f>
        <v>Valid</v>
      </c>
      <c r="R689" s="21">
        <f>VLOOKUP($C689,driver,MATCH(R$7,Driver!$A$1:$E$1,0),0)</f>
        <v>10</v>
      </c>
      <c r="S689" s="21" t="str">
        <f>VLOOKUP($C689,driver,MATCH(S$7,Driver!$A$1:$E$1,0),0)</f>
        <v>Moderate</v>
      </c>
      <c r="T689" s="21">
        <f>VLOOKUP($C689,Effects,MATCH(T$7, Effects!$A$1:$E$1, 0),0)</f>
        <v>20</v>
      </c>
      <c r="U689" s="22" t="str">
        <f>VLOOKUP($C689,Effects,MATCH(U$7, Effects!$A$1:$E$1, 0),0)</f>
        <v>No</v>
      </c>
      <c r="V689" s="22" t="str">
        <f>VLOOKUP($C689,Effects,MATCH(V$7, Effects!$A$1:$E$1, 0),0)</f>
        <v>No</v>
      </c>
      <c r="W689" s="22" t="str">
        <f>VLOOKUP($C689,Effects,MATCH(W$7, Effects!$A$1:$E$1, 0),0)</f>
        <v>License Suspended</v>
      </c>
    </row>
    <row r="690" spans="2:23" s="7" customFormat="1" ht="21" x14ac:dyDescent="0.4">
      <c r="B690" s="19">
        <v>683</v>
      </c>
      <c r="C690" s="19" t="s">
        <v>726</v>
      </c>
      <c r="D690" s="20">
        <f>VLOOKUP($C690, Date, MATCH(Source!D$7, Date!$A$1:$F$1, 0), FALSE)</f>
        <v>44193</v>
      </c>
      <c r="E690" s="40">
        <v>44193</v>
      </c>
      <c r="F690" s="22">
        <f>VLOOKUP($C690, Date, MATCH(Source!F$7, Date!$A$1:$F$1, 0), FALSE)</f>
        <v>29.1736111111111</v>
      </c>
      <c r="G690" s="19">
        <f>VLOOKUP(Table3[[#This Row],[Accident ID]],Date!$A$2:$I$2001,MATCH(Table3[[#Headers],[Hour]],Date!$A$1:$I$1,0),0)</f>
        <v>4</v>
      </c>
      <c r="H690" s="44" t="str">
        <f>IF(AND(Table3[[#This Row],[Hour]]&gt;=7, Table3[[#This Row],[Hour]]&lt;=10), "Peak", IF(AND(Table3[[#This Row],[Hour]]&gt;=16, Table3[[#This Row],[Hour]]&lt;=19), "Peak", "Off-Peak"))</f>
        <v>Off-Peak</v>
      </c>
      <c r="I690" s="19" t="str">
        <f>VLOOKUP($C690,location,MATCH(Source!I$7,Location!$A$1:$D$1,0),0)</f>
        <v>Hyderabad</v>
      </c>
      <c r="J690" s="19" t="str">
        <f>VLOOKUP($C690,location,MATCH(Source!J$7,Location!$A$1:$D$1,0),0)</f>
        <v>Rural Road</v>
      </c>
      <c r="K690" s="19" t="str">
        <f>VLOOKUP($C690,location,MATCH(Source!K$7,Location!$A$1:$D$1,0),0)</f>
        <v>Windy</v>
      </c>
      <c r="L690" s="20" t="str">
        <f>VLOOKUP($C690,vehicle,MATCH(L689,Vehicle!A683:E683,0),0)</f>
        <v>Pedestrian</v>
      </c>
      <c r="M690" s="20" t="str">
        <f>VLOOKUP($C690,vehicle,MATCH(M$7,Vehicle!$A$1:$E$1,0),0)</f>
        <v>Pedestrian Crossing</v>
      </c>
      <c r="N690" s="20" t="str">
        <f>VLOOKUP($C690,vehicle,MATCH(N$7,Vehicle!$A$1:$E$1,0),0)</f>
        <v>Severe</v>
      </c>
      <c r="O690" s="21">
        <f>VLOOKUP($C690,vehicle,MATCH(O$7,Vehicle!$A$1:$E$1,0),0)</f>
        <v>1</v>
      </c>
      <c r="P690" s="21">
        <f>VLOOKUP($C690,driver,MATCH(P$7,Driver!$A$1:$E$1,0),0)</f>
        <v>65</v>
      </c>
      <c r="Q690" s="21" t="str">
        <f>VLOOKUP($C690,driver,MATCH(Q$7,Driver!$A$1:$E$1,0),0)</f>
        <v>Suspended</v>
      </c>
      <c r="R690" s="21">
        <f>VLOOKUP($C690,driver,MATCH(R$7,Driver!$A$1:$E$1,0),0)</f>
        <v>9</v>
      </c>
      <c r="S690" s="21" t="str">
        <f>VLOOKUP($C690,driver,MATCH(S$7,Driver!$A$1:$E$1,0),0)</f>
        <v>Severe</v>
      </c>
      <c r="T690" s="21">
        <f>VLOOKUP($C690,Effects,MATCH(T$7, Effects!$A$1:$E$1, 0),0)</f>
        <v>55</v>
      </c>
      <c r="U690" s="22" t="str">
        <f>VLOOKUP($C690,Effects,MATCH(U$7, Effects!$A$1:$E$1, 0),0)</f>
        <v>No</v>
      </c>
      <c r="V690" s="22" t="str">
        <f>VLOOKUP($C690,Effects,MATCH(V$7, Effects!$A$1:$E$1, 0),0)</f>
        <v>Yes</v>
      </c>
      <c r="W690" s="22" t="str">
        <f>VLOOKUP($C690,Effects,MATCH(W$7, Effects!$A$1:$E$1, 0),0)</f>
        <v>None</v>
      </c>
    </row>
    <row r="691" spans="2:23" s="7" customFormat="1" ht="21" x14ac:dyDescent="0.4">
      <c r="B691" s="19">
        <v>684</v>
      </c>
      <c r="C691" s="19" t="s">
        <v>727</v>
      </c>
      <c r="D691" s="20">
        <f>VLOOKUP($C691, Date, MATCH(Source!D$7, Date!$A$1:$F$1, 0), FALSE)</f>
        <v>45207</v>
      </c>
      <c r="E691" s="40">
        <v>45207</v>
      </c>
      <c r="F691" s="22">
        <f>VLOOKUP($C691, Date, MATCH(Source!F$7, Date!$A$1:$F$1, 0), FALSE)</f>
        <v>29.2152777777778</v>
      </c>
      <c r="G691" s="19">
        <f>VLOOKUP(Table3[[#This Row],[Accident ID]],Date!$A$2:$I$2001,MATCH(Table3[[#Headers],[Hour]],Date!$A$1:$I$1,0),0)</f>
        <v>5</v>
      </c>
      <c r="H691" s="44" t="str">
        <f>IF(AND(Table3[[#This Row],[Hour]]&gt;=7, Table3[[#This Row],[Hour]]&lt;=10), "Peak", IF(AND(Table3[[#This Row],[Hour]]&gt;=16, Table3[[#This Row],[Hour]]&lt;=19), "Peak", "Off-Peak"))</f>
        <v>Off-Peak</v>
      </c>
      <c r="I691" s="19" t="str">
        <f>VLOOKUP($C691,location,MATCH(Source!I$7,Location!$A$1:$D$1,0),0)</f>
        <v>Bangalore</v>
      </c>
      <c r="J691" s="19" t="str">
        <f>VLOOKUP($C691,location,MATCH(Source!J$7,Location!$A$1:$D$1,0),0)</f>
        <v>Rural Road</v>
      </c>
      <c r="K691" s="19" t="str">
        <f>VLOOKUP($C691,location,MATCH(Source!K$7,Location!$A$1:$D$1,0),0)</f>
        <v>Snowy</v>
      </c>
      <c r="L691" s="20" t="str">
        <f>VLOOKUP($C691,vehicle,MATCH(L690,Vehicle!A684:E684,0),0)</f>
        <v>Auto</v>
      </c>
      <c r="M691" s="20" t="str">
        <f>VLOOKUP($C691,vehicle,MATCH(M$7,Vehicle!$A$1:$E$1,0),0)</f>
        <v>Reckless Driving</v>
      </c>
      <c r="N691" s="20" t="str">
        <f>VLOOKUP($C691,vehicle,MATCH(N$7,Vehicle!$A$1:$E$1,0),0)</f>
        <v>High</v>
      </c>
      <c r="O691" s="21">
        <f>VLOOKUP($C691,vehicle,MATCH(O$7,Vehicle!$A$1:$E$1,0),0)</f>
        <v>2</v>
      </c>
      <c r="P691" s="21">
        <f>VLOOKUP($C691,driver,MATCH(P$7,Driver!$A$1:$E$1,0),0)</f>
        <v>39</v>
      </c>
      <c r="Q691" s="21" t="str">
        <f>VLOOKUP($C691,driver,MATCH(Q$7,Driver!$A$1:$E$1,0),0)</f>
        <v>Valid</v>
      </c>
      <c r="R691" s="21">
        <f>VLOOKUP($C691,driver,MATCH(R$7,Driver!$A$1:$E$1,0),0)</f>
        <v>2</v>
      </c>
      <c r="S691" s="21" t="str">
        <f>VLOOKUP($C691,driver,MATCH(S$7,Driver!$A$1:$E$1,0),0)</f>
        <v>Moderate</v>
      </c>
      <c r="T691" s="21">
        <f>VLOOKUP($C691,Effects,MATCH(T$7, Effects!$A$1:$E$1, 0),0)</f>
        <v>25</v>
      </c>
      <c r="U691" s="22" t="str">
        <f>VLOOKUP($C691,Effects,MATCH(U$7, Effects!$A$1:$E$1, 0),0)</f>
        <v>No</v>
      </c>
      <c r="V691" s="22" t="str">
        <f>VLOOKUP($C691,Effects,MATCH(V$7, Effects!$A$1:$E$1, 0),0)</f>
        <v>Yes</v>
      </c>
      <c r="W691" s="22" t="str">
        <f>VLOOKUP($C691,Effects,MATCH(W$7, Effects!$A$1:$E$1, 0),0)</f>
        <v>License Suspended</v>
      </c>
    </row>
    <row r="692" spans="2:23" s="7" customFormat="1" ht="21" x14ac:dyDescent="0.4">
      <c r="B692" s="19">
        <v>685</v>
      </c>
      <c r="C692" s="19" t="s">
        <v>728</v>
      </c>
      <c r="D692" s="20">
        <f>VLOOKUP($C692, Date, MATCH(Source!D$7, Date!$A$1:$F$1, 0), FALSE)</f>
        <v>44714</v>
      </c>
      <c r="E692" s="40">
        <v>44714</v>
      </c>
      <c r="F692" s="22">
        <f>VLOOKUP($C692, Date, MATCH(Source!F$7, Date!$A$1:$F$1, 0), FALSE)</f>
        <v>29.2569444444444</v>
      </c>
      <c r="G692" s="19">
        <f>VLOOKUP(Table3[[#This Row],[Accident ID]],Date!$A$2:$I$2001,MATCH(Table3[[#Headers],[Hour]],Date!$A$1:$I$1,0),0)</f>
        <v>6</v>
      </c>
      <c r="H692" s="44" t="str">
        <f>IF(AND(Table3[[#This Row],[Hour]]&gt;=7, Table3[[#This Row],[Hour]]&lt;=10), "Peak", IF(AND(Table3[[#This Row],[Hour]]&gt;=16, Table3[[#This Row],[Hour]]&lt;=19), "Peak", "Off-Peak"))</f>
        <v>Off-Peak</v>
      </c>
      <c r="I692" s="19" t="str">
        <f>VLOOKUP($C692,location,MATCH(Source!I$7,Location!$A$1:$D$1,0),0)</f>
        <v>Mumbai</v>
      </c>
      <c r="J692" s="19" t="str">
        <f>VLOOKUP($C692,location,MATCH(Source!J$7,Location!$A$1:$D$1,0),0)</f>
        <v>Expressway</v>
      </c>
      <c r="K692" s="19" t="str">
        <f>VLOOKUP($C692,location,MATCH(Source!K$7,Location!$A$1:$D$1,0),0)</f>
        <v>Windy</v>
      </c>
      <c r="L692" s="20" t="str">
        <f>VLOOKUP($C692,vehicle,MATCH(L691,Vehicle!A685:E685,0),0)</f>
        <v>Bicycle</v>
      </c>
      <c r="M692" s="20" t="str">
        <f>VLOOKUP($C692,vehicle,MATCH(M$7,Vehicle!$A$1:$E$1,0),0)</f>
        <v>Drunk Driving</v>
      </c>
      <c r="N692" s="20" t="str">
        <f>VLOOKUP($C692,vehicle,MATCH(N$7,Vehicle!$A$1:$E$1,0),0)</f>
        <v>High</v>
      </c>
      <c r="O692" s="21">
        <f>VLOOKUP($C692,vehicle,MATCH(O$7,Vehicle!$A$1:$E$1,0),0)</f>
        <v>1</v>
      </c>
      <c r="P692" s="21">
        <f>VLOOKUP($C692,driver,MATCH(P$7,Driver!$A$1:$E$1,0),0)</f>
        <v>63</v>
      </c>
      <c r="Q692" s="21" t="str">
        <f>VLOOKUP($C692,driver,MATCH(Q$7,Driver!$A$1:$E$1,0),0)</f>
        <v>Suspended</v>
      </c>
      <c r="R692" s="21">
        <f>VLOOKUP($C692,driver,MATCH(R$7,Driver!$A$1:$E$1,0),0)</f>
        <v>0</v>
      </c>
      <c r="S692" s="21" t="str">
        <f>VLOOKUP($C692,driver,MATCH(S$7,Driver!$A$1:$E$1,0),0)</f>
        <v>Severe</v>
      </c>
      <c r="T692" s="21">
        <f>VLOOKUP($C692,Effects,MATCH(T$7, Effects!$A$1:$E$1, 0),0)</f>
        <v>21</v>
      </c>
      <c r="U692" s="22" t="str">
        <f>VLOOKUP($C692,Effects,MATCH(U$7, Effects!$A$1:$E$1, 0),0)</f>
        <v>No</v>
      </c>
      <c r="V692" s="22" t="str">
        <f>VLOOKUP($C692,Effects,MATCH(V$7, Effects!$A$1:$E$1, 0),0)</f>
        <v>No</v>
      </c>
      <c r="W692" s="22" t="str">
        <f>VLOOKUP($C692,Effects,MATCH(W$7, Effects!$A$1:$E$1, 0),0)</f>
        <v>Arrest Made</v>
      </c>
    </row>
    <row r="693" spans="2:23" s="7" customFormat="1" ht="21" x14ac:dyDescent="0.4">
      <c r="B693" s="19">
        <v>686</v>
      </c>
      <c r="C693" s="19" t="s">
        <v>729</v>
      </c>
      <c r="D693" s="20">
        <f>VLOOKUP($C693, Date, MATCH(Source!D$7, Date!$A$1:$F$1, 0), FALSE)</f>
        <v>43872</v>
      </c>
      <c r="E693" s="40">
        <v>43872</v>
      </c>
      <c r="F693" s="22">
        <f>VLOOKUP($C693, Date, MATCH(Source!F$7, Date!$A$1:$F$1, 0), FALSE)</f>
        <v>29.2986111111111</v>
      </c>
      <c r="G693" s="19">
        <f>VLOOKUP(Table3[[#This Row],[Accident ID]],Date!$A$2:$I$2001,MATCH(Table3[[#Headers],[Hour]],Date!$A$1:$I$1,0),0)</f>
        <v>7</v>
      </c>
      <c r="H693" s="44" t="str">
        <f>IF(AND(Table3[[#This Row],[Hour]]&gt;=7, Table3[[#This Row],[Hour]]&lt;=10), "Peak", IF(AND(Table3[[#This Row],[Hour]]&gt;=16, Table3[[#This Row],[Hour]]&lt;=19), "Peak", "Off-Peak"))</f>
        <v>Peak</v>
      </c>
      <c r="I693" s="19" t="str">
        <f>VLOOKUP($C693,location,MATCH(Source!I$7,Location!$A$1:$D$1,0),0)</f>
        <v>Hyderabad</v>
      </c>
      <c r="J693" s="19" t="str">
        <f>VLOOKUP($C693,location,MATCH(Source!J$7,Location!$A$1:$D$1,0),0)</f>
        <v>Highway</v>
      </c>
      <c r="K693" s="19" t="str">
        <f>VLOOKUP($C693,location,MATCH(Source!K$7,Location!$A$1:$D$1,0),0)</f>
        <v>Windy</v>
      </c>
      <c r="L693" s="20" t="str">
        <f>VLOOKUP($C693,vehicle,MATCH(L692,Vehicle!A686:E686,0),0)</f>
        <v>Auto</v>
      </c>
      <c r="M693" s="20" t="str">
        <f>VLOOKUP($C693,vehicle,MATCH(M$7,Vehicle!$A$1:$E$1,0),0)</f>
        <v>Reckless Driving</v>
      </c>
      <c r="N693" s="20" t="str">
        <f>VLOOKUP($C693,vehicle,MATCH(N$7,Vehicle!$A$1:$E$1,0),0)</f>
        <v>Low</v>
      </c>
      <c r="O693" s="21">
        <f>VLOOKUP($C693,vehicle,MATCH(O$7,Vehicle!$A$1:$E$1,0),0)</f>
        <v>2</v>
      </c>
      <c r="P693" s="21">
        <f>VLOOKUP($C693,driver,MATCH(P$7,Driver!$A$1:$E$1,0),0)</f>
        <v>56</v>
      </c>
      <c r="Q693" s="21" t="str">
        <f>VLOOKUP($C693,driver,MATCH(Q$7,Driver!$A$1:$E$1,0),0)</f>
        <v>Valid</v>
      </c>
      <c r="R693" s="21">
        <f>VLOOKUP($C693,driver,MATCH(R$7,Driver!$A$1:$E$1,0),0)</f>
        <v>6</v>
      </c>
      <c r="S693" s="21" t="str">
        <f>VLOOKUP($C693,driver,MATCH(S$7,Driver!$A$1:$E$1,0),0)</f>
        <v>Severe</v>
      </c>
      <c r="T693" s="21">
        <f>VLOOKUP($C693,Effects,MATCH(T$7, Effects!$A$1:$E$1, 0),0)</f>
        <v>23</v>
      </c>
      <c r="U693" s="22" t="str">
        <f>VLOOKUP($C693,Effects,MATCH(U$7, Effects!$A$1:$E$1, 0),0)</f>
        <v>Yes</v>
      </c>
      <c r="V693" s="22" t="str">
        <f>VLOOKUP($C693,Effects,MATCH(V$7, Effects!$A$1:$E$1, 0),0)</f>
        <v>Yes</v>
      </c>
      <c r="W693" s="22" t="str">
        <f>VLOOKUP($C693,Effects,MATCH(W$7, Effects!$A$1:$E$1, 0),0)</f>
        <v>Arrest Made</v>
      </c>
    </row>
    <row r="694" spans="2:23" s="7" customFormat="1" ht="21" x14ac:dyDescent="0.4">
      <c r="B694" s="19">
        <v>687</v>
      </c>
      <c r="C694" s="19" t="s">
        <v>730</v>
      </c>
      <c r="D694" s="20">
        <f>VLOOKUP($C694, Date, MATCH(Source!D$7, Date!$A$1:$F$1, 0), FALSE)</f>
        <v>44553</v>
      </c>
      <c r="E694" s="40">
        <v>44553</v>
      </c>
      <c r="F694" s="22">
        <f>VLOOKUP($C694, Date, MATCH(Source!F$7, Date!$A$1:$F$1, 0), FALSE)</f>
        <v>29.3402777777778</v>
      </c>
      <c r="G694" s="19">
        <f>VLOOKUP(Table3[[#This Row],[Accident ID]],Date!$A$2:$I$2001,MATCH(Table3[[#Headers],[Hour]],Date!$A$1:$I$1,0),0)</f>
        <v>8</v>
      </c>
      <c r="H694" s="44" t="str">
        <f>IF(AND(Table3[[#This Row],[Hour]]&gt;=7, Table3[[#This Row],[Hour]]&lt;=10), "Peak", IF(AND(Table3[[#This Row],[Hour]]&gt;=16, Table3[[#This Row],[Hour]]&lt;=19), "Peak", "Off-Peak"))</f>
        <v>Peak</v>
      </c>
      <c r="I694" s="19" t="str">
        <f>VLOOKUP($C694,location,MATCH(Source!I$7,Location!$A$1:$D$1,0),0)</f>
        <v>Pune</v>
      </c>
      <c r="J694" s="19" t="str">
        <f>VLOOKUP($C694,location,MATCH(Source!J$7,Location!$A$1:$D$1,0),0)</f>
        <v>City Road</v>
      </c>
      <c r="K694" s="19" t="str">
        <f>VLOOKUP($C694,location,MATCH(Source!K$7,Location!$A$1:$D$1,0),0)</f>
        <v>Windy</v>
      </c>
      <c r="L694" s="20" t="str">
        <f>VLOOKUP($C694,vehicle,MATCH(L693,Vehicle!A687:E687,0),0)</f>
        <v>Truck</v>
      </c>
      <c r="M694" s="20" t="str">
        <f>VLOOKUP($C694,vehicle,MATCH(M$7,Vehicle!$A$1:$E$1,0),0)</f>
        <v>Pedestrian Crossing</v>
      </c>
      <c r="N694" s="20" t="str">
        <f>VLOOKUP($C694,vehicle,MATCH(N$7,Vehicle!$A$1:$E$1,0),0)</f>
        <v>Low</v>
      </c>
      <c r="O694" s="21">
        <f>VLOOKUP($C694,vehicle,MATCH(O$7,Vehicle!$A$1:$E$1,0),0)</f>
        <v>4</v>
      </c>
      <c r="P694" s="21">
        <f>VLOOKUP($C694,driver,MATCH(P$7,Driver!$A$1:$E$1,0),0)</f>
        <v>41</v>
      </c>
      <c r="Q694" s="21" t="str">
        <f>VLOOKUP($C694,driver,MATCH(Q$7,Driver!$A$1:$E$1,0),0)</f>
        <v>Valid</v>
      </c>
      <c r="R694" s="21">
        <f>VLOOKUP($C694,driver,MATCH(R$7,Driver!$A$1:$E$1,0),0)</f>
        <v>9</v>
      </c>
      <c r="S694" s="21" t="str">
        <f>VLOOKUP($C694,driver,MATCH(S$7,Driver!$A$1:$E$1,0),0)</f>
        <v>Minor</v>
      </c>
      <c r="T694" s="21">
        <f>VLOOKUP($C694,Effects,MATCH(T$7, Effects!$A$1:$E$1, 0),0)</f>
        <v>56</v>
      </c>
      <c r="U694" s="22" t="str">
        <f>VLOOKUP($C694,Effects,MATCH(U$7, Effects!$A$1:$E$1, 0),0)</f>
        <v>Yes</v>
      </c>
      <c r="V694" s="22" t="str">
        <f>VLOOKUP($C694,Effects,MATCH(V$7, Effects!$A$1:$E$1, 0),0)</f>
        <v>No</v>
      </c>
      <c r="W694" s="22" t="str">
        <f>VLOOKUP($C694,Effects,MATCH(W$7, Effects!$A$1:$E$1, 0),0)</f>
        <v>Arrest Made</v>
      </c>
    </row>
    <row r="695" spans="2:23" s="7" customFormat="1" ht="21" x14ac:dyDescent="0.4">
      <c r="B695" s="19">
        <v>688</v>
      </c>
      <c r="C695" s="19" t="s">
        <v>731</v>
      </c>
      <c r="D695" s="20">
        <f>VLOOKUP($C695, Date, MATCH(Source!D$7, Date!$A$1:$F$1, 0), FALSE)</f>
        <v>44630</v>
      </c>
      <c r="E695" s="40">
        <v>44630</v>
      </c>
      <c r="F695" s="22">
        <f>VLOOKUP($C695, Date, MATCH(Source!F$7, Date!$A$1:$F$1, 0), FALSE)</f>
        <v>29.3819444444444</v>
      </c>
      <c r="G695" s="19">
        <f>VLOOKUP(Table3[[#This Row],[Accident ID]],Date!$A$2:$I$2001,MATCH(Table3[[#Headers],[Hour]],Date!$A$1:$I$1,0),0)</f>
        <v>9</v>
      </c>
      <c r="H695" s="44" t="str">
        <f>IF(AND(Table3[[#This Row],[Hour]]&gt;=7, Table3[[#This Row],[Hour]]&lt;=10), "Peak", IF(AND(Table3[[#This Row],[Hour]]&gt;=16, Table3[[#This Row],[Hour]]&lt;=19), "Peak", "Off-Peak"))</f>
        <v>Peak</v>
      </c>
      <c r="I695" s="19" t="str">
        <f>VLOOKUP($C695,location,MATCH(Source!I$7,Location!$A$1:$D$1,0),0)</f>
        <v>Kolkata</v>
      </c>
      <c r="J695" s="19" t="str">
        <f>VLOOKUP($C695,location,MATCH(Source!J$7,Location!$A$1:$D$1,0),0)</f>
        <v>Rural Road</v>
      </c>
      <c r="K695" s="19" t="str">
        <f>VLOOKUP($C695,location,MATCH(Source!K$7,Location!$A$1:$D$1,0),0)</f>
        <v>Snowy</v>
      </c>
      <c r="L695" s="20" t="str">
        <f>VLOOKUP($C695,vehicle,MATCH(L694,Vehicle!A688:E688,0),0)</f>
        <v>Car</v>
      </c>
      <c r="M695" s="20" t="str">
        <f>VLOOKUP($C695,vehicle,MATCH(M$7,Vehicle!$A$1:$E$1,0),0)</f>
        <v>Brake Failure</v>
      </c>
      <c r="N695" s="20" t="str">
        <f>VLOOKUP($C695,vehicle,MATCH(N$7,Vehicle!$A$1:$E$1,0),0)</f>
        <v>Low</v>
      </c>
      <c r="O695" s="21">
        <f>VLOOKUP($C695,vehicle,MATCH(O$7,Vehicle!$A$1:$E$1,0),0)</f>
        <v>5</v>
      </c>
      <c r="P695" s="21">
        <f>VLOOKUP($C695,driver,MATCH(P$7,Driver!$A$1:$E$1,0),0)</f>
        <v>39</v>
      </c>
      <c r="Q695" s="21" t="str">
        <f>VLOOKUP($C695,driver,MATCH(Q$7,Driver!$A$1:$E$1,0),0)</f>
        <v>Valid</v>
      </c>
      <c r="R695" s="21">
        <f>VLOOKUP($C695,driver,MATCH(R$7,Driver!$A$1:$E$1,0),0)</f>
        <v>1</v>
      </c>
      <c r="S695" s="21" t="str">
        <f>VLOOKUP($C695,driver,MATCH(S$7,Driver!$A$1:$E$1,0),0)</f>
        <v>Severe</v>
      </c>
      <c r="T695" s="21">
        <f>VLOOKUP($C695,Effects,MATCH(T$7, Effects!$A$1:$E$1, 0),0)</f>
        <v>5</v>
      </c>
      <c r="U695" s="22" t="str">
        <f>VLOOKUP($C695,Effects,MATCH(U$7, Effects!$A$1:$E$1, 0),0)</f>
        <v>No</v>
      </c>
      <c r="V695" s="22" t="str">
        <f>VLOOKUP($C695,Effects,MATCH(V$7, Effects!$A$1:$E$1, 0),0)</f>
        <v>Yes</v>
      </c>
      <c r="W695" s="22" t="str">
        <f>VLOOKUP($C695,Effects,MATCH(W$7, Effects!$A$1:$E$1, 0),0)</f>
        <v>Arrest Made</v>
      </c>
    </row>
    <row r="696" spans="2:23" s="7" customFormat="1" ht="21" x14ac:dyDescent="0.4">
      <c r="B696" s="19">
        <v>689</v>
      </c>
      <c r="C696" s="19" t="s">
        <v>732</v>
      </c>
      <c r="D696" s="20">
        <f>VLOOKUP($C696, Date, MATCH(Source!D$7, Date!$A$1:$F$1, 0), FALSE)</f>
        <v>43980</v>
      </c>
      <c r="E696" s="40">
        <v>43980</v>
      </c>
      <c r="F696" s="22">
        <f>VLOOKUP($C696, Date, MATCH(Source!F$7, Date!$A$1:$F$1, 0), FALSE)</f>
        <v>29.4236111111111</v>
      </c>
      <c r="G696" s="19">
        <f>VLOOKUP(Table3[[#This Row],[Accident ID]],Date!$A$2:$I$2001,MATCH(Table3[[#Headers],[Hour]],Date!$A$1:$I$1,0),0)</f>
        <v>10</v>
      </c>
      <c r="H696" s="44" t="str">
        <f>IF(AND(Table3[[#This Row],[Hour]]&gt;=7, Table3[[#This Row],[Hour]]&lt;=10), "Peak", IF(AND(Table3[[#This Row],[Hour]]&gt;=16, Table3[[#This Row],[Hour]]&lt;=19), "Peak", "Off-Peak"))</f>
        <v>Peak</v>
      </c>
      <c r="I696" s="19" t="str">
        <f>VLOOKUP($C696,location,MATCH(Source!I$7,Location!$A$1:$D$1,0),0)</f>
        <v>Mumbai</v>
      </c>
      <c r="J696" s="19" t="str">
        <f>VLOOKUP($C696,location,MATCH(Source!J$7,Location!$A$1:$D$1,0),0)</f>
        <v>City Road</v>
      </c>
      <c r="K696" s="19" t="str">
        <f>VLOOKUP($C696,location,MATCH(Source!K$7,Location!$A$1:$D$1,0),0)</f>
        <v>Clear</v>
      </c>
      <c r="L696" s="20" t="str">
        <f>VLOOKUP($C696,vehicle,MATCH(L695,Vehicle!A689:E689,0),0)</f>
        <v>Bus</v>
      </c>
      <c r="M696" s="20" t="str">
        <f>VLOOKUP($C696,vehicle,MATCH(M$7,Vehicle!$A$1:$E$1,0),0)</f>
        <v>Reckless Driving</v>
      </c>
      <c r="N696" s="20" t="str">
        <f>VLOOKUP($C696,vehicle,MATCH(N$7,Vehicle!$A$1:$E$1,0),0)</f>
        <v>High</v>
      </c>
      <c r="O696" s="21">
        <f>VLOOKUP($C696,vehicle,MATCH(O$7,Vehicle!$A$1:$E$1,0),0)</f>
        <v>5</v>
      </c>
      <c r="P696" s="21">
        <f>VLOOKUP($C696,driver,MATCH(P$7,Driver!$A$1:$E$1,0),0)</f>
        <v>61</v>
      </c>
      <c r="Q696" s="21" t="str">
        <f>VLOOKUP($C696,driver,MATCH(Q$7,Driver!$A$1:$E$1,0),0)</f>
        <v>Suspended</v>
      </c>
      <c r="R696" s="21">
        <f>VLOOKUP($C696,driver,MATCH(R$7,Driver!$A$1:$E$1,0),0)</f>
        <v>9</v>
      </c>
      <c r="S696" s="21" t="str">
        <f>VLOOKUP($C696,driver,MATCH(S$7,Driver!$A$1:$E$1,0),0)</f>
        <v>Fatal</v>
      </c>
      <c r="T696" s="21">
        <f>VLOOKUP($C696,Effects,MATCH(T$7, Effects!$A$1:$E$1, 0),0)</f>
        <v>36</v>
      </c>
      <c r="U696" s="22" t="str">
        <f>VLOOKUP($C696,Effects,MATCH(U$7, Effects!$A$1:$E$1, 0),0)</f>
        <v>Yes</v>
      </c>
      <c r="V696" s="22" t="str">
        <f>VLOOKUP($C696,Effects,MATCH(V$7, Effects!$A$1:$E$1, 0),0)</f>
        <v>No</v>
      </c>
      <c r="W696" s="22" t="str">
        <f>VLOOKUP($C696,Effects,MATCH(W$7, Effects!$A$1:$E$1, 0),0)</f>
        <v>License Suspended</v>
      </c>
    </row>
    <row r="697" spans="2:23" s="7" customFormat="1" ht="21" x14ac:dyDescent="0.4">
      <c r="B697" s="19">
        <v>690</v>
      </c>
      <c r="C697" s="19" t="s">
        <v>733</v>
      </c>
      <c r="D697" s="20">
        <f>VLOOKUP($C697, Date, MATCH(Source!D$7, Date!$A$1:$F$1, 0), FALSE)</f>
        <v>44609</v>
      </c>
      <c r="E697" s="40">
        <v>44609</v>
      </c>
      <c r="F697" s="22">
        <f>VLOOKUP($C697, Date, MATCH(Source!F$7, Date!$A$1:$F$1, 0), FALSE)</f>
        <v>29.4652777777778</v>
      </c>
      <c r="G697" s="19">
        <f>VLOOKUP(Table3[[#This Row],[Accident ID]],Date!$A$2:$I$2001,MATCH(Table3[[#Headers],[Hour]],Date!$A$1:$I$1,0),0)</f>
        <v>11</v>
      </c>
      <c r="H697" s="44" t="str">
        <f>IF(AND(Table3[[#This Row],[Hour]]&gt;=7, Table3[[#This Row],[Hour]]&lt;=10), "Peak", IF(AND(Table3[[#This Row],[Hour]]&gt;=16, Table3[[#This Row],[Hour]]&lt;=19), "Peak", "Off-Peak"))</f>
        <v>Off-Peak</v>
      </c>
      <c r="I697" s="19" t="str">
        <f>VLOOKUP($C697,location,MATCH(Source!I$7,Location!$A$1:$D$1,0),0)</f>
        <v>Kolkata</v>
      </c>
      <c r="J697" s="19" t="str">
        <f>VLOOKUP($C697,location,MATCH(Source!J$7,Location!$A$1:$D$1,0),0)</f>
        <v>Residential Area</v>
      </c>
      <c r="K697" s="19" t="str">
        <f>VLOOKUP($C697,location,MATCH(Source!K$7,Location!$A$1:$D$1,0),0)</f>
        <v>Rainy</v>
      </c>
      <c r="L697" s="20" t="str">
        <f>VLOOKUP($C697,vehicle,MATCH(L696,Vehicle!A690:E690,0),0)</f>
        <v>Truck</v>
      </c>
      <c r="M697" s="20" t="str">
        <f>VLOOKUP($C697,vehicle,MATCH(M$7,Vehicle!$A$1:$E$1,0),0)</f>
        <v>Signal Violation</v>
      </c>
      <c r="N697" s="20" t="str">
        <f>VLOOKUP($C697,vehicle,MATCH(N$7,Vehicle!$A$1:$E$1,0),0)</f>
        <v>High</v>
      </c>
      <c r="O697" s="21">
        <f>VLOOKUP($C697,vehicle,MATCH(O$7,Vehicle!$A$1:$E$1,0),0)</f>
        <v>5</v>
      </c>
      <c r="P697" s="21">
        <f>VLOOKUP($C697,driver,MATCH(P$7,Driver!$A$1:$E$1,0),0)</f>
        <v>21</v>
      </c>
      <c r="Q697" s="21" t="str">
        <f>VLOOKUP($C697,driver,MATCH(Q$7,Driver!$A$1:$E$1,0),0)</f>
        <v>Valid</v>
      </c>
      <c r="R697" s="21">
        <f>VLOOKUP($C697,driver,MATCH(R$7,Driver!$A$1:$E$1,0),0)</f>
        <v>5</v>
      </c>
      <c r="S697" s="21" t="str">
        <f>VLOOKUP($C697,driver,MATCH(S$7,Driver!$A$1:$E$1,0),0)</f>
        <v>Severe</v>
      </c>
      <c r="T697" s="21">
        <f>VLOOKUP($C697,Effects,MATCH(T$7, Effects!$A$1:$E$1, 0),0)</f>
        <v>34</v>
      </c>
      <c r="U697" s="22" t="str">
        <f>VLOOKUP($C697,Effects,MATCH(U$7, Effects!$A$1:$E$1, 0),0)</f>
        <v>No</v>
      </c>
      <c r="V697" s="22" t="str">
        <f>VLOOKUP($C697,Effects,MATCH(V$7, Effects!$A$1:$E$1, 0),0)</f>
        <v>Yes</v>
      </c>
      <c r="W697" s="22" t="str">
        <f>VLOOKUP($C697,Effects,MATCH(W$7, Effects!$A$1:$E$1, 0),0)</f>
        <v>None</v>
      </c>
    </row>
    <row r="698" spans="2:23" s="7" customFormat="1" ht="21" x14ac:dyDescent="0.4">
      <c r="B698" s="19">
        <v>691</v>
      </c>
      <c r="C698" s="19" t="s">
        <v>734</v>
      </c>
      <c r="D698" s="20">
        <f>VLOOKUP($C698, Date, MATCH(Source!D$7, Date!$A$1:$F$1, 0), FALSE)</f>
        <v>45080</v>
      </c>
      <c r="E698" s="40">
        <v>45080</v>
      </c>
      <c r="F698" s="22">
        <f>VLOOKUP($C698, Date, MATCH(Source!F$7, Date!$A$1:$F$1, 0), FALSE)</f>
        <v>29.5069444444444</v>
      </c>
      <c r="G698" s="19">
        <f>VLOOKUP(Table3[[#This Row],[Accident ID]],Date!$A$2:$I$2001,MATCH(Table3[[#Headers],[Hour]],Date!$A$1:$I$1,0),0)</f>
        <v>12</v>
      </c>
      <c r="H698" s="44" t="str">
        <f>IF(AND(Table3[[#This Row],[Hour]]&gt;=7, Table3[[#This Row],[Hour]]&lt;=10), "Peak", IF(AND(Table3[[#This Row],[Hour]]&gt;=16, Table3[[#This Row],[Hour]]&lt;=19), "Peak", "Off-Peak"))</f>
        <v>Off-Peak</v>
      </c>
      <c r="I698" s="19" t="str">
        <f>VLOOKUP($C698,location,MATCH(Source!I$7,Location!$A$1:$D$1,0),0)</f>
        <v>Ahmedabad</v>
      </c>
      <c r="J698" s="19" t="str">
        <f>VLOOKUP($C698,location,MATCH(Source!J$7,Location!$A$1:$D$1,0),0)</f>
        <v>Residential Area</v>
      </c>
      <c r="K698" s="19" t="str">
        <f>VLOOKUP($C698,location,MATCH(Source!K$7,Location!$A$1:$D$1,0),0)</f>
        <v>Foggy</v>
      </c>
      <c r="L698" s="20" t="str">
        <f>VLOOKUP($C698,vehicle,MATCH(L697,Vehicle!A691:E691,0),0)</f>
        <v>Pedestrian</v>
      </c>
      <c r="M698" s="20" t="str">
        <f>VLOOKUP($C698,vehicle,MATCH(M$7,Vehicle!$A$1:$E$1,0),0)</f>
        <v>Pedestrian Crossing</v>
      </c>
      <c r="N698" s="20" t="str">
        <f>VLOOKUP($C698,vehicle,MATCH(N$7,Vehicle!$A$1:$E$1,0),0)</f>
        <v>High</v>
      </c>
      <c r="O698" s="21">
        <f>VLOOKUP($C698,vehicle,MATCH(O$7,Vehicle!$A$1:$E$1,0),0)</f>
        <v>5</v>
      </c>
      <c r="P698" s="21">
        <f>VLOOKUP($C698,driver,MATCH(P$7,Driver!$A$1:$E$1,0),0)</f>
        <v>59</v>
      </c>
      <c r="Q698" s="21" t="str">
        <f>VLOOKUP($C698,driver,MATCH(Q$7,Driver!$A$1:$E$1,0),0)</f>
        <v>Expired</v>
      </c>
      <c r="R698" s="21">
        <f>VLOOKUP($C698,driver,MATCH(R$7,Driver!$A$1:$E$1,0),0)</f>
        <v>5</v>
      </c>
      <c r="S698" s="21" t="str">
        <f>VLOOKUP($C698,driver,MATCH(S$7,Driver!$A$1:$E$1,0),0)</f>
        <v>Minor</v>
      </c>
      <c r="T698" s="21">
        <f>VLOOKUP($C698,Effects,MATCH(T$7, Effects!$A$1:$E$1, 0),0)</f>
        <v>7</v>
      </c>
      <c r="U698" s="22" t="str">
        <f>VLOOKUP($C698,Effects,MATCH(U$7, Effects!$A$1:$E$1, 0),0)</f>
        <v>Yes</v>
      </c>
      <c r="V698" s="22" t="str">
        <f>VLOOKUP($C698,Effects,MATCH(V$7, Effects!$A$1:$E$1, 0),0)</f>
        <v>No</v>
      </c>
      <c r="W698" s="22" t="str">
        <f>VLOOKUP($C698,Effects,MATCH(W$7, Effects!$A$1:$E$1, 0),0)</f>
        <v>None</v>
      </c>
    </row>
    <row r="699" spans="2:23" s="7" customFormat="1" ht="21" x14ac:dyDescent="0.4">
      <c r="B699" s="19">
        <v>692</v>
      </c>
      <c r="C699" s="19" t="s">
        <v>735</v>
      </c>
      <c r="D699" s="20">
        <f>VLOOKUP($C699, Date, MATCH(Source!D$7, Date!$A$1:$F$1, 0), FALSE)</f>
        <v>45023</v>
      </c>
      <c r="E699" s="40">
        <v>45023</v>
      </c>
      <c r="F699" s="22">
        <f>VLOOKUP($C699, Date, MATCH(Source!F$7, Date!$A$1:$F$1, 0), FALSE)</f>
        <v>29.5486111111111</v>
      </c>
      <c r="G699" s="19">
        <f>VLOOKUP(Table3[[#This Row],[Accident ID]],Date!$A$2:$I$2001,MATCH(Table3[[#Headers],[Hour]],Date!$A$1:$I$1,0),0)</f>
        <v>13</v>
      </c>
      <c r="H699" s="44" t="str">
        <f>IF(AND(Table3[[#This Row],[Hour]]&gt;=7, Table3[[#This Row],[Hour]]&lt;=10), "Peak", IF(AND(Table3[[#This Row],[Hour]]&gt;=16, Table3[[#This Row],[Hour]]&lt;=19), "Peak", "Off-Peak"))</f>
        <v>Off-Peak</v>
      </c>
      <c r="I699" s="19" t="str">
        <f>VLOOKUP($C699,location,MATCH(Source!I$7,Location!$A$1:$D$1,0),0)</f>
        <v>Pune</v>
      </c>
      <c r="J699" s="19" t="str">
        <f>VLOOKUP($C699,location,MATCH(Source!J$7,Location!$A$1:$D$1,0),0)</f>
        <v>Highway</v>
      </c>
      <c r="K699" s="19" t="str">
        <f>VLOOKUP($C699,location,MATCH(Source!K$7,Location!$A$1:$D$1,0),0)</f>
        <v>Foggy</v>
      </c>
      <c r="L699" s="20" t="str">
        <f>VLOOKUP($C699,vehicle,MATCH(L698,Vehicle!A692:E692,0),0)</f>
        <v>Bicycle</v>
      </c>
      <c r="M699" s="20" t="str">
        <f>VLOOKUP($C699,vehicle,MATCH(M$7,Vehicle!$A$1:$E$1,0),0)</f>
        <v>Over Speeding</v>
      </c>
      <c r="N699" s="20" t="str">
        <f>VLOOKUP($C699,vehicle,MATCH(N$7,Vehicle!$A$1:$E$1,0),0)</f>
        <v>Severe</v>
      </c>
      <c r="O699" s="21">
        <f>VLOOKUP($C699,vehicle,MATCH(O$7,Vehicle!$A$1:$E$1,0),0)</f>
        <v>1</v>
      </c>
      <c r="P699" s="21">
        <f>VLOOKUP($C699,driver,MATCH(P$7,Driver!$A$1:$E$1,0),0)</f>
        <v>32</v>
      </c>
      <c r="Q699" s="21" t="str">
        <f>VLOOKUP($C699,driver,MATCH(Q$7,Driver!$A$1:$E$1,0),0)</f>
        <v>Suspended</v>
      </c>
      <c r="R699" s="21">
        <f>VLOOKUP($C699,driver,MATCH(R$7,Driver!$A$1:$E$1,0),0)</f>
        <v>4</v>
      </c>
      <c r="S699" s="21" t="str">
        <f>VLOOKUP($C699,driver,MATCH(S$7,Driver!$A$1:$E$1,0),0)</f>
        <v>Minor</v>
      </c>
      <c r="T699" s="21">
        <f>VLOOKUP($C699,Effects,MATCH(T$7, Effects!$A$1:$E$1, 0),0)</f>
        <v>43</v>
      </c>
      <c r="U699" s="22" t="str">
        <f>VLOOKUP($C699,Effects,MATCH(U$7, Effects!$A$1:$E$1, 0),0)</f>
        <v>Yes</v>
      </c>
      <c r="V699" s="22" t="str">
        <f>VLOOKUP($C699,Effects,MATCH(V$7, Effects!$A$1:$E$1, 0),0)</f>
        <v>No</v>
      </c>
      <c r="W699" s="22" t="str">
        <f>VLOOKUP($C699,Effects,MATCH(W$7, Effects!$A$1:$E$1, 0),0)</f>
        <v>License Suspended</v>
      </c>
    </row>
    <row r="700" spans="2:23" s="7" customFormat="1" ht="21" x14ac:dyDescent="0.4">
      <c r="B700" s="19">
        <v>693</v>
      </c>
      <c r="C700" s="19" t="s">
        <v>736</v>
      </c>
      <c r="D700" s="20">
        <f>VLOOKUP($C700, Date, MATCH(Source!D$7, Date!$A$1:$F$1, 0), FALSE)</f>
        <v>45286</v>
      </c>
      <c r="E700" s="40">
        <v>45286</v>
      </c>
      <c r="F700" s="22">
        <f>VLOOKUP($C700, Date, MATCH(Source!F$7, Date!$A$1:$F$1, 0), FALSE)</f>
        <v>29.5902777777778</v>
      </c>
      <c r="G700" s="19">
        <f>VLOOKUP(Table3[[#This Row],[Accident ID]],Date!$A$2:$I$2001,MATCH(Table3[[#Headers],[Hour]],Date!$A$1:$I$1,0),0)</f>
        <v>14</v>
      </c>
      <c r="H700" s="44" t="str">
        <f>IF(AND(Table3[[#This Row],[Hour]]&gt;=7, Table3[[#This Row],[Hour]]&lt;=10), "Peak", IF(AND(Table3[[#This Row],[Hour]]&gt;=16, Table3[[#This Row],[Hour]]&lt;=19), "Peak", "Off-Peak"))</f>
        <v>Off-Peak</v>
      </c>
      <c r="I700" s="19" t="str">
        <f>VLOOKUP($C700,location,MATCH(Source!I$7,Location!$A$1:$D$1,0),0)</f>
        <v>Hyderabad</v>
      </c>
      <c r="J700" s="19" t="str">
        <f>VLOOKUP($C700,location,MATCH(Source!J$7,Location!$A$1:$D$1,0),0)</f>
        <v>Residential Area</v>
      </c>
      <c r="K700" s="19" t="str">
        <f>VLOOKUP($C700,location,MATCH(Source!K$7,Location!$A$1:$D$1,0),0)</f>
        <v>Foggy</v>
      </c>
      <c r="L700" s="20" t="str">
        <f>VLOOKUP($C700,vehicle,MATCH(L699,Vehicle!A693:E693,0),0)</f>
        <v>Bus</v>
      </c>
      <c r="M700" s="20" t="str">
        <f>VLOOKUP($C700,vehicle,MATCH(M$7,Vehicle!$A$1:$E$1,0),0)</f>
        <v>Pedestrian Crossing</v>
      </c>
      <c r="N700" s="20" t="str">
        <f>VLOOKUP($C700,vehicle,MATCH(N$7,Vehicle!$A$1:$E$1,0),0)</f>
        <v>Low</v>
      </c>
      <c r="O700" s="21">
        <f>VLOOKUP($C700,vehicle,MATCH(O$7,Vehicle!$A$1:$E$1,0),0)</f>
        <v>2</v>
      </c>
      <c r="P700" s="21">
        <f>VLOOKUP($C700,driver,MATCH(P$7,Driver!$A$1:$E$1,0),0)</f>
        <v>42</v>
      </c>
      <c r="Q700" s="21" t="str">
        <f>VLOOKUP($C700,driver,MATCH(Q$7,Driver!$A$1:$E$1,0),0)</f>
        <v>Expired</v>
      </c>
      <c r="R700" s="21">
        <f>VLOOKUP($C700,driver,MATCH(R$7,Driver!$A$1:$E$1,0),0)</f>
        <v>0</v>
      </c>
      <c r="S700" s="21" t="str">
        <f>VLOOKUP($C700,driver,MATCH(S$7,Driver!$A$1:$E$1,0),0)</f>
        <v>Moderate</v>
      </c>
      <c r="T700" s="21">
        <f>VLOOKUP($C700,Effects,MATCH(T$7, Effects!$A$1:$E$1, 0),0)</f>
        <v>52</v>
      </c>
      <c r="U700" s="22" t="str">
        <f>VLOOKUP($C700,Effects,MATCH(U$7, Effects!$A$1:$E$1, 0),0)</f>
        <v>Yes</v>
      </c>
      <c r="V700" s="22" t="str">
        <f>VLOOKUP($C700,Effects,MATCH(V$7, Effects!$A$1:$E$1, 0),0)</f>
        <v>No</v>
      </c>
      <c r="W700" s="22" t="str">
        <f>VLOOKUP($C700,Effects,MATCH(W$7, Effects!$A$1:$E$1, 0),0)</f>
        <v>Fine Issued</v>
      </c>
    </row>
    <row r="701" spans="2:23" s="7" customFormat="1" ht="21" x14ac:dyDescent="0.4">
      <c r="B701" s="19">
        <v>694</v>
      </c>
      <c r="C701" s="19" t="s">
        <v>737</v>
      </c>
      <c r="D701" s="20">
        <f>VLOOKUP($C701, Date, MATCH(Source!D$7, Date!$A$1:$F$1, 0), FALSE)</f>
        <v>45524</v>
      </c>
      <c r="E701" s="40">
        <v>45524</v>
      </c>
      <c r="F701" s="22">
        <f>VLOOKUP($C701, Date, MATCH(Source!F$7, Date!$A$1:$F$1, 0), FALSE)</f>
        <v>29.6319444444444</v>
      </c>
      <c r="G701" s="19">
        <f>VLOOKUP(Table3[[#This Row],[Accident ID]],Date!$A$2:$I$2001,MATCH(Table3[[#Headers],[Hour]],Date!$A$1:$I$1,0),0)</f>
        <v>15</v>
      </c>
      <c r="H701" s="44" t="str">
        <f>IF(AND(Table3[[#This Row],[Hour]]&gt;=7, Table3[[#This Row],[Hour]]&lt;=10), "Peak", IF(AND(Table3[[#This Row],[Hour]]&gt;=16, Table3[[#This Row],[Hour]]&lt;=19), "Peak", "Off-Peak"))</f>
        <v>Off-Peak</v>
      </c>
      <c r="I701" s="19" t="str">
        <f>VLOOKUP($C701,location,MATCH(Source!I$7,Location!$A$1:$D$1,0),0)</f>
        <v>Delhi</v>
      </c>
      <c r="J701" s="19" t="str">
        <f>VLOOKUP($C701,location,MATCH(Source!J$7,Location!$A$1:$D$1,0),0)</f>
        <v>Expressway</v>
      </c>
      <c r="K701" s="19" t="str">
        <f>VLOOKUP($C701,location,MATCH(Source!K$7,Location!$A$1:$D$1,0),0)</f>
        <v>Rainy</v>
      </c>
      <c r="L701" s="20" t="str">
        <f>VLOOKUP($C701,vehicle,MATCH(L700,Vehicle!A694:E694,0),0)</f>
        <v>Bicycle</v>
      </c>
      <c r="M701" s="20" t="str">
        <f>VLOOKUP($C701,vehicle,MATCH(M$7,Vehicle!$A$1:$E$1,0),0)</f>
        <v>Signal Violation</v>
      </c>
      <c r="N701" s="20" t="str">
        <f>VLOOKUP($C701,vehicle,MATCH(N$7,Vehicle!$A$1:$E$1,0),0)</f>
        <v>High</v>
      </c>
      <c r="O701" s="21">
        <f>VLOOKUP($C701,vehicle,MATCH(O$7,Vehicle!$A$1:$E$1,0),0)</f>
        <v>5</v>
      </c>
      <c r="P701" s="21">
        <f>VLOOKUP($C701,driver,MATCH(P$7,Driver!$A$1:$E$1,0),0)</f>
        <v>35</v>
      </c>
      <c r="Q701" s="21" t="str">
        <f>VLOOKUP($C701,driver,MATCH(Q$7,Driver!$A$1:$E$1,0),0)</f>
        <v>Suspended</v>
      </c>
      <c r="R701" s="21">
        <f>VLOOKUP($C701,driver,MATCH(R$7,Driver!$A$1:$E$1,0),0)</f>
        <v>3</v>
      </c>
      <c r="S701" s="21" t="str">
        <f>VLOOKUP($C701,driver,MATCH(S$7,Driver!$A$1:$E$1,0),0)</f>
        <v>Minor</v>
      </c>
      <c r="T701" s="21">
        <f>VLOOKUP($C701,Effects,MATCH(T$7, Effects!$A$1:$E$1, 0),0)</f>
        <v>39</v>
      </c>
      <c r="U701" s="22" t="str">
        <f>VLOOKUP($C701,Effects,MATCH(U$7, Effects!$A$1:$E$1, 0),0)</f>
        <v>Yes</v>
      </c>
      <c r="V701" s="22" t="str">
        <f>VLOOKUP($C701,Effects,MATCH(V$7, Effects!$A$1:$E$1, 0),0)</f>
        <v>Yes</v>
      </c>
      <c r="W701" s="22" t="str">
        <f>VLOOKUP($C701,Effects,MATCH(W$7, Effects!$A$1:$E$1, 0),0)</f>
        <v>License Suspended</v>
      </c>
    </row>
    <row r="702" spans="2:23" s="7" customFormat="1" ht="21" x14ac:dyDescent="0.4">
      <c r="B702" s="19">
        <v>695</v>
      </c>
      <c r="C702" s="19" t="s">
        <v>738</v>
      </c>
      <c r="D702" s="20">
        <f>VLOOKUP($C702, Date, MATCH(Source!D$7, Date!$A$1:$F$1, 0), FALSE)</f>
        <v>44693</v>
      </c>
      <c r="E702" s="40">
        <v>44693</v>
      </c>
      <c r="F702" s="22">
        <f>VLOOKUP($C702, Date, MATCH(Source!F$7, Date!$A$1:$F$1, 0), FALSE)</f>
        <v>29.6736111111111</v>
      </c>
      <c r="G702" s="19">
        <f>VLOOKUP(Table3[[#This Row],[Accident ID]],Date!$A$2:$I$2001,MATCH(Table3[[#Headers],[Hour]],Date!$A$1:$I$1,0),0)</f>
        <v>16</v>
      </c>
      <c r="H702" s="44" t="str">
        <f>IF(AND(Table3[[#This Row],[Hour]]&gt;=7, Table3[[#This Row],[Hour]]&lt;=10), "Peak", IF(AND(Table3[[#This Row],[Hour]]&gt;=16, Table3[[#This Row],[Hour]]&lt;=19), "Peak", "Off-Peak"))</f>
        <v>Peak</v>
      </c>
      <c r="I702" s="19" t="str">
        <f>VLOOKUP($C702,location,MATCH(Source!I$7,Location!$A$1:$D$1,0),0)</f>
        <v>Pune</v>
      </c>
      <c r="J702" s="19" t="str">
        <f>VLOOKUP($C702,location,MATCH(Source!J$7,Location!$A$1:$D$1,0),0)</f>
        <v>Rural Road</v>
      </c>
      <c r="K702" s="19" t="str">
        <f>VLOOKUP($C702,location,MATCH(Source!K$7,Location!$A$1:$D$1,0),0)</f>
        <v>Foggy</v>
      </c>
      <c r="L702" s="20" t="str">
        <f>VLOOKUP($C702,vehicle,MATCH(L701,Vehicle!A695:E695,0),0)</f>
        <v>Auto</v>
      </c>
      <c r="M702" s="20" t="str">
        <f>VLOOKUP($C702,vehicle,MATCH(M$7,Vehicle!$A$1:$E$1,0),0)</f>
        <v>Drunk Driving</v>
      </c>
      <c r="N702" s="20" t="str">
        <f>VLOOKUP($C702,vehicle,MATCH(N$7,Vehicle!$A$1:$E$1,0),0)</f>
        <v>Severe</v>
      </c>
      <c r="O702" s="21">
        <f>VLOOKUP($C702,vehicle,MATCH(O$7,Vehicle!$A$1:$E$1,0),0)</f>
        <v>1</v>
      </c>
      <c r="P702" s="21">
        <f>VLOOKUP($C702,driver,MATCH(P$7,Driver!$A$1:$E$1,0),0)</f>
        <v>25</v>
      </c>
      <c r="Q702" s="21" t="str">
        <f>VLOOKUP($C702,driver,MATCH(Q$7,Driver!$A$1:$E$1,0),0)</f>
        <v>Expired</v>
      </c>
      <c r="R702" s="21">
        <f>VLOOKUP($C702,driver,MATCH(R$7,Driver!$A$1:$E$1,0),0)</f>
        <v>6</v>
      </c>
      <c r="S702" s="21" t="str">
        <f>VLOOKUP($C702,driver,MATCH(S$7,Driver!$A$1:$E$1,0),0)</f>
        <v>Moderate</v>
      </c>
      <c r="T702" s="21">
        <f>VLOOKUP($C702,Effects,MATCH(T$7, Effects!$A$1:$E$1, 0),0)</f>
        <v>26</v>
      </c>
      <c r="U702" s="22" t="str">
        <f>VLOOKUP($C702,Effects,MATCH(U$7, Effects!$A$1:$E$1, 0),0)</f>
        <v>No</v>
      </c>
      <c r="V702" s="22" t="str">
        <f>VLOOKUP($C702,Effects,MATCH(V$7, Effects!$A$1:$E$1, 0),0)</f>
        <v>Yes</v>
      </c>
      <c r="W702" s="22" t="str">
        <f>VLOOKUP($C702,Effects,MATCH(W$7, Effects!$A$1:$E$1, 0),0)</f>
        <v>Fine Issued</v>
      </c>
    </row>
    <row r="703" spans="2:23" s="7" customFormat="1" ht="21" x14ac:dyDescent="0.4">
      <c r="B703" s="19">
        <v>696</v>
      </c>
      <c r="C703" s="19" t="s">
        <v>739</v>
      </c>
      <c r="D703" s="20">
        <f>VLOOKUP($C703, Date, MATCH(Source!D$7, Date!$A$1:$F$1, 0), FALSE)</f>
        <v>44183</v>
      </c>
      <c r="E703" s="40">
        <v>44183</v>
      </c>
      <c r="F703" s="22">
        <f>VLOOKUP($C703, Date, MATCH(Source!F$7, Date!$A$1:$F$1, 0), FALSE)</f>
        <v>29.7152777777778</v>
      </c>
      <c r="G703" s="19">
        <f>VLOOKUP(Table3[[#This Row],[Accident ID]],Date!$A$2:$I$2001,MATCH(Table3[[#Headers],[Hour]],Date!$A$1:$I$1,0),0)</f>
        <v>17</v>
      </c>
      <c r="H703" s="44" t="str">
        <f>IF(AND(Table3[[#This Row],[Hour]]&gt;=7, Table3[[#This Row],[Hour]]&lt;=10), "Peak", IF(AND(Table3[[#This Row],[Hour]]&gt;=16, Table3[[#This Row],[Hour]]&lt;=19), "Peak", "Off-Peak"))</f>
        <v>Peak</v>
      </c>
      <c r="I703" s="19" t="str">
        <f>VLOOKUP($C703,location,MATCH(Source!I$7,Location!$A$1:$D$1,0),0)</f>
        <v>Mumbai</v>
      </c>
      <c r="J703" s="19" t="str">
        <f>VLOOKUP($C703,location,MATCH(Source!J$7,Location!$A$1:$D$1,0),0)</f>
        <v>Expressway</v>
      </c>
      <c r="K703" s="19" t="str">
        <f>VLOOKUP($C703,location,MATCH(Source!K$7,Location!$A$1:$D$1,0),0)</f>
        <v>Windy</v>
      </c>
      <c r="L703" s="20" t="str">
        <f>VLOOKUP($C703,vehicle,MATCH(L702,Vehicle!A696:E696,0),0)</f>
        <v>Pedestrian</v>
      </c>
      <c r="M703" s="20" t="str">
        <f>VLOOKUP($C703,vehicle,MATCH(M$7,Vehicle!$A$1:$E$1,0),0)</f>
        <v>Pedestrian Crossing</v>
      </c>
      <c r="N703" s="20" t="str">
        <f>VLOOKUP($C703,vehicle,MATCH(N$7,Vehicle!$A$1:$E$1,0),0)</f>
        <v>Medium</v>
      </c>
      <c r="O703" s="21">
        <f>VLOOKUP($C703,vehicle,MATCH(O$7,Vehicle!$A$1:$E$1,0),0)</f>
        <v>2</v>
      </c>
      <c r="P703" s="21">
        <f>VLOOKUP($C703,driver,MATCH(P$7,Driver!$A$1:$E$1,0),0)</f>
        <v>24</v>
      </c>
      <c r="Q703" s="21" t="str">
        <f>VLOOKUP($C703,driver,MATCH(Q$7,Driver!$A$1:$E$1,0),0)</f>
        <v>Valid</v>
      </c>
      <c r="R703" s="21">
        <f>VLOOKUP($C703,driver,MATCH(R$7,Driver!$A$1:$E$1,0),0)</f>
        <v>0</v>
      </c>
      <c r="S703" s="21" t="str">
        <f>VLOOKUP($C703,driver,MATCH(S$7,Driver!$A$1:$E$1,0),0)</f>
        <v>Moderate</v>
      </c>
      <c r="T703" s="21">
        <f>VLOOKUP($C703,Effects,MATCH(T$7, Effects!$A$1:$E$1, 0),0)</f>
        <v>49</v>
      </c>
      <c r="U703" s="22" t="str">
        <f>VLOOKUP($C703,Effects,MATCH(U$7, Effects!$A$1:$E$1, 0),0)</f>
        <v>Yes</v>
      </c>
      <c r="V703" s="22" t="str">
        <f>VLOOKUP($C703,Effects,MATCH(V$7, Effects!$A$1:$E$1, 0),0)</f>
        <v>Yes</v>
      </c>
      <c r="W703" s="22" t="str">
        <f>VLOOKUP($C703,Effects,MATCH(W$7, Effects!$A$1:$E$1, 0),0)</f>
        <v>Fine Issued</v>
      </c>
    </row>
    <row r="704" spans="2:23" s="7" customFormat="1" ht="21" x14ac:dyDescent="0.4">
      <c r="B704" s="19">
        <v>697</v>
      </c>
      <c r="C704" s="19" t="s">
        <v>740</v>
      </c>
      <c r="D704" s="20">
        <f>VLOOKUP($C704, Date, MATCH(Source!D$7, Date!$A$1:$F$1, 0), FALSE)</f>
        <v>43983</v>
      </c>
      <c r="E704" s="40">
        <v>43983</v>
      </c>
      <c r="F704" s="22">
        <f>VLOOKUP($C704, Date, MATCH(Source!F$7, Date!$A$1:$F$1, 0), FALSE)</f>
        <v>29.7569444444444</v>
      </c>
      <c r="G704" s="19">
        <f>VLOOKUP(Table3[[#This Row],[Accident ID]],Date!$A$2:$I$2001,MATCH(Table3[[#Headers],[Hour]],Date!$A$1:$I$1,0),0)</f>
        <v>18</v>
      </c>
      <c r="H704" s="44" t="str">
        <f>IF(AND(Table3[[#This Row],[Hour]]&gt;=7, Table3[[#This Row],[Hour]]&lt;=10), "Peak", IF(AND(Table3[[#This Row],[Hour]]&gt;=16, Table3[[#This Row],[Hour]]&lt;=19), "Peak", "Off-Peak"))</f>
        <v>Peak</v>
      </c>
      <c r="I704" s="19" t="str">
        <f>VLOOKUP($C704,location,MATCH(Source!I$7,Location!$A$1:$D$1,0),0)</f>
        <v>Mumbai</v>
      </c>
      <c r="J704" s="19" t="str">
        <f>VLOOKUP($C704,location,MATCH(Source!J$7,Location!$A$1:$D$1,0),0)</f>
        <v>Residential Area</v>
      </c>
      <c r="K704" s="19" t="str">
        <f>VLOOKUP($C704,location,MATCH(Source!K$7,Location!$A$1:$D$1,0),0)</f>
        <v>Foggy</v>
      </c>
      <c r="L704" s="20" t="str">
        <f>VLOOKUP($C704,vehicle,MATCH(L703,Vehicle!A697:E697,0),0)</f>
        <v>Pedestrian</v>
      </c>
      <c r="M704" s="20" t="str">
        <f>VLOOKUP($C704,vehicle,MATCH(M$7,Vehicle!$A$1:$E$1,0),0)</f>
        <v>Over Speeding</v>
      </c>
      <c r="N704" s="20" t="str">
        <f>VLOOKUP($C704,vehicle,MATCH(N$7,Vehicle!$A$1:$E$1,0),0)</f>
        <v>High</v>
      </c>
      <c r="O704" s="21">
        <f>VLOOKUP($C704,vehicle,MATCH(O$7,Vehicle!$A$1:$E$1,0),0)</f>
        <v>4</v>
      </c>
      <c r="P704" s="21">
        <f>VLOOKUP($C704,driver,MATCH(P$7,Driver!$A$1:$E$1,0),0)</f>
        <v>27</v>
      </c>
      <c r="Q704" s="21" t="str">
        <f>VLOOKUP($C704,driver,MATCH(Q$7,Driver!$A$1:$E$1,0),0)</f>
        <v>Expired</v>
      </c>
      <c r="R704" s="21">
        <f>VLOOKUP($C704,driver,MATCH(R$7,Driver!$A$1:$E$1,0),0)</f>
        <v>7</v>
      </c>
      <c r="S704" s="21" t="str">
        <f>VLOOKUP($C704,driver,MATCH(S$7,Driver!$A$1:$E$1,0),0)</f>
        <v>Fatal</v>
      </c>
      <c r="T704" s="21">
        <f>VLOOKUP($C704,Effects,MATCH(T$7, Effects!$A$1:$E$1, 0),0)</f>
        <v>42</v>
      </c>
      <c r="U704" s="22" t="str">
        <f>VLOOKUP($C704,Effects,MATCH(U$7, Effects!$A$1:$E$1, 0),0)</f>
        <v>No</v>
      </c>
      <c r="V704" s="22" t="str">
        <f>VLOOKUP($C704,Effects,MATCH(V$7, Effects!$A$1:$E$1, 0),0)</f>
        <v>Yes</v>
      </c>
      <c r="W704" s="22" t="str">
        <f>VLOOKUP($C704,Effects,MATCH(W$7, Effects!$A$1:$E$1, 0),0)</f>
        <v>None</v>
      </c>
    </row>
    <row r="705" spans="2:23" s="7" customFormat="1" ht="21" x14ac:dyDescent="0.4">
      <c r="B705" s="19">
        <v>698</v>
      </c>
      <c r="C705" s="19" t="s">
        <v>741</v>
      </c>
      <c r="D705" s="20">
        <f>VLOOKUP($C705, Date, MATCH(Source!D$7, Date!$A$1:$F$1, 0), FALSE)</f>
        <v>44707</v>
      </c>
      <c r="E705" s="40">
        <v>44707</v>
      </c>
      <c r="F705" s="22">
        <f>VLOOKUP($C705, Date, MATCH(Source!F$7, Date!$A$1:$F$1, 0), FALSE)</f>
        <v>29.7986111111111</v>
      </c>
      <c r="G705" s="19">
        <f>VLOOKUP(Table3[[#This Row],[Accident ID]],Date!$A$2:$I$2001,MATCH(Table3[[#Headers],[Hour]],Date!$A$1:$I$1,0),0)</f>
        <v>19</v>
      </c>
      <c r="H705" s="44" t="str">
        <f>IF(AND(Table3[[#This Row],[Hour]]&gt;=7, Table3[[#This Row],[Hour]]&lt;=10), "Peak", IF(AND(Table3[[#This Row],[Hour]]&gt;=16, Table3[[#This Row],[Hour]]&lt;=19), "Peak", "Off-Peak"))</f>
        <v>Peak</v>
      </c>
      <c r="I705" s="19" t="str">
        <f>VLOOKUP($C705,location,MATCH(Source!I$7,Location!$A$1:$D$1,0),0)</f>
        <v>Ahmedabad</v>
      </c>
      <c r="J705" s="19" t="str">
        <f>VLOOKUP($C705,location,MATCH(Source!J$7,Location!$A$1:$D$1,0),0)</f>
        <v>Residential Area</v>
      </c>
      <c r="K705" s="19" t="str">
        <f>VLOOKUP($C705,location,MATCH(Source!K$7,Location!$A$1:$D$1,0),0)</f>
        <v>Rainy</v>
      </c>
      <c r="L705" s="20" t="str">
        <f>VLOOKUP($C705,vehicle,MATCH(L704,Vehicle!A698:E698,0),0)</f>
        <v>Bus</v>
      </c>
      <c r="M705" s="20" t="str">
        <f>VLOOKUP($C705,vehicle,MATCH(M$7,Vehicle!$A$1:$E$1,0),0)</f>
        <v>Brake Failure</v>
      </c>
      <c r="N705" s="20" t="str">
        <f>VLOOKUP($C705,vehicle,MATCH(N$7,Vehicle!$A$1:$E$1,0),0)</f>
        <v>Severe</v>
      </c>
      <c r="O705" s="21">
        <f>VLOOKUP($C705,vehicle,MATCH(O$7,Vehicle!$A$1:$E$1,0),0)</f>
        <v>1</v>
      </c>
      <c r="P705" s="21">
        <f>VLOOKUP($C705,driver,MATCH(P$7,Driver!$A$1:$E$1,0),0)</f>
        <v>27</v>
      </c>
      <c r="Q705" s="21" t="str">
        <f>VLOOKUP($C705,driver,MATCH(Q$7,Driver!$A$1:$E$1,0),0)</f>
        <v>Expired</v>
      </c>
      <c r="R705" s="21">
        <f>VLOOKUP($C705,driver,MATCH(R$7,Driver!$A$1:$E$1,0),0)</f>
        <v>1</v>
      </c>
      <c r="S705" s="21" t="str">
        <f>VLOOKUP($C705,driver,MATCH(S$7,Driver!$A$1:$E$1,0),0)</f>
        <v>Minor</v>
      </c>
      <c r="T705" s="21">
        <f>VLOOKUP($C705,Effects,MATCH(T$7, Effects!$A$1:$E$1, 0),0)</f>
        <v>54</v>
      </c>
      <c r="U705" s="22" t="str">
        <f>VLOOKUP($C705,Effects,MATCH(U$7, Effects!$A$1:$E$1, 0),0)</f>
        <v>Yes</v>
      </c>
      <c r="V705" s="22" t="str">
        <f>VLOOKUP($C705,Effects,MATCH(V$7, Effects!$A$1:$E$1, 0),0)</f>
        <v>Yes</v>
      </c>
      <c r="W705" s="22" t="str">
        <f>VLOOKUP($C705,Effects,MATCH(W$7, Effects!$A$1:$E$1, 0),0)</f>
        <v>Arrest Made</v>
      </c>
    </row>
    <row r="706" spans="2:23" s="7" customFormat="1" ht="21" x14ac:dyDescent="0.4">
      <c r="B706" s="19">
        <v>699</v>
      </c>
      <c r="C706" s="19" t="s">
        <v>742</v>
      </c>
      <c r="D706" s="20">
        <f>VLOOKUP($C706, Date, MATCH(Source!D$7, Date!$A$1:$F$1, 0), FALSE)</f>
        <v>45090</v>
      </c>
      <c r="E706" s="40">
        <v>45090</v>
      </c>
      <c r="F706" s="22">
        <f>VLOOKUP($C706, Date, MATCH(Source!F$7, Date!$A$1:$F$1, 0), FALSE)</f>
        <v>29.8402777777778</v>
      </c>
      <c r="G706" s="19">
        <f>VLOOKUP(Table3[[#This Row],[Accident ID]],Date!$A$2:$I$2001,MATCH(Table3[[#Headers],[Hour]],Date!$A$1:$I$1,0),0)</f>
        <v>20</v>
      </c>
      <c r="H706" s="44" t="str">
        <f>IF(AND(Table3[[#This Row],[Hour]]&gt;=7, Table3[[#This Row],[Hour]]&lt;=10), "Peak", IF(AND(Table3[[#This Row],[Hour]]&gt;=16, Table3[[#This Row],[Hour]]&lt;=19), "Peak", "Off-Peak"))</f>
        <v>Off-Peak</v>
      </c>
      <c r="I706" s="19" t="str">
        <f>VLOOKUP($C706,location,MATCH(Source!I$7,Location!$A$1:$D$1,0),0)</f>
        <v>Bangalore</v>
      </c>
      <c r="J706" s="19" t="str">
        <f>VLOOKUP($C706,location,MATCH(Source!J$7,Location!$A$1:$D$1,0),0)</f>
        <v>Residential Area</v>
      </c>
      <c r="K706" s="19" t="str">
        <f>VLOOKUP($C706,location,MATCH(Source!K$7,Location!$A$1:$D$1,0),0)</f>
        <v>Rainy</v>
      </c>
      <c r="L706" s="20" t="str">
        <f>VLOOKUP($C706,vehicle,MATCH(L705,Vehicle!A699:E699,0),0)</f>
        <v>Pedestrian</v>
      </c>
      <c r="M706" s="20" t="str">
        <f>VLOOKUP($C706,vehicle,MATCH(M$7,Vehicle!$A$1:$E$1,0),0)</f>
        <v>Brake Failure</v>
      </c>
      <c r="N706" s="20" t="str">
        <f>VLOOKUP($C706,vehicle,MATCH(N$7,Vehicle!$A$1:$E$1,0),0)</f>
        <v>Medium</v>
      </c>
      <c r="O706" s="21">
        <f>VLOOKUP($C706,vehicle,MATCH(O$7,Vehicle!$A$1:$E$1,0),0)</f>
        <v>3</v>
      </c>
      <c r="P706" s="21">
        <f>VLOOKUP($C706,driver,MATCH(P$7,Driver!$A$1:$E$1,0),0)</f>
        <v>25</v>
      </c>
      <c r="Q706" s="21" t="str">
        <f>VLOOKUP($C706,driver,MATCH(Q$7,Driver!$A$1:$E$1,0),0)</f>
        <v>Expired</v>
      </c>
      <c r="R706" s="21">
        <f>VLOOKUP($C706,driver,MATCH(R$7,Driver!$A$1:$E$1,0),0)</f>
        <v>7</v>
      </c>
      <c r="S706" s="21" t="str">
        <f>VLOOKUP($C706,driver,MATCH(S$7,Driver!$A$1:$E$1,0),0)</f>
        <v>Severe</v>
      </c>
      <c r="T706" s="21">
        <f>VLOOKUP($C706,Effects,MATCH(T$7, Effects!$A$1:$E$1, 0),0)</f>
        <v>17</v>
      </c>
      <c r="U706" s="22" t="str">
        <f>VLOOKUP($C706,Effects,MATCH(U$7, Effects!$A$1:$E$1, 0),0)</f>
        <v>Yes</v>
      </c>
      <c r="V706" s="22" t="str">
        <f>VLOOKUP($C706,Effects,MATCH(V$7, Effects!$A$1:$E$1, 0),0)</f>
        <v>Yes</v>
      </c>
      <c r="W706" s="22" t="str">
        <f>VLOOKUP($C706,Effects,MATCH(W$7, Effects!$A$1:$E$1, 0),0)</f>
        <v>Arrest Made</v>
      </c>
    </row>
    <row r="707" spans="2:23" s="7" customFormat="1" ht="21" x14ac:dyDescent="0.4">
      <c r="B707" s="19">
        <v>700</v>
      </c>
      <c r="C707" s="19" t="s">
        <v>743</v>
      </c>
      <c r="D707" s="20">
        <f>VLOOKUP($C707, Date, MATCH(Source!D$7, Date!$A$1:$F$1, 0), FALSE)</f>
        <v>45130</v>
      </c>
      <c r="E707" s="40">
        <v>45130</v>
      </c>
      <c r="F707" s="22">
        <f>VLOOKUP($C707, Date, MATCH(Source!F$7, Date!$A$1:$F$1, 0), FALSE)</f>
        <v>29.8819444444444</v>
      </c>
      <c r="G707" s="19">
        <f>VLOOKUP(Table3[[#This Row],[Accident ID]],Date!$A$2:$I$2001,MATCH(Table3[[#Headers],[Hour]],Date!$A$1:$I$1,0),0)</f>
        <v>21</v>
      </c>
      <c r="H707" s="44" t="str">
        <f>IF(AND(Table3[[#This Row],[Hour]]&gt;=7, Table3[[#This Row],[Hour]]&lt;=10), "Peak", IF(AND(Table3[[#This Row],[Hour]]&gt;=16, Table3[[#This Row],[Hour]]&lt;=19), "Peak", "Off-Peak"))</f>
        <v>Off-Peak</v>
      </c>
      <c r="I707" s="19" t="str">
        <f>VLOOKUP($C707,location,MATCH(Source!I$7,Location!$A$1:$D$1,0),0)</f>
        <v>Chennai</v>
      </c>
      <c r="J707" s="19" t="str">
        <f>VLOOKUP($C707,location,MATCH(Source!J$7,Location!$A$1:$D$1,0),0)</f>
        <v>Residential Area</v>
      </c>
      <c r="K707" s="19" t="str">
        <f>VLOOKUP($C707,location,MATCH(Source!K$7,Location!$A$1:$D$1,0),0)</f>
        <v>Rainy</v>
      </c>
      <c r="L707" s="20" t="str">
        <f>VLOOKUP($C707,vehicle,MATCH(L706,Vehicle!A700:E700,0),0)</f>
        <v>Car</v>
      </c>
      <c r="M707" s="20" t="str">
        <f>VLOOKUP($C707,vehicle,MATCH(M$7,Vehicle!$A$1:$E$1,0),0)</f>
        <v>Brake Failure</v>
      </c>
      <c r="N707" s="20" t="str">
        <f>VLOOKUP($C707,vehicle,MATCH(N$7,Vehicle!$A$1:$E$1,0),0)</f>
        <v>High</v>
      </c>
      <c r="O707" s="21">
        <f>VLOOKUP($C707,vehicle,MATCH(O$7,Vehicle!$A$1:$E$1,0),0)</f>
        <v>1</v>
      </c>
      <c r="P707" s="21">
        <f>VLOOKUP($C707,driver,MATCH(P$7,Driver!$A$1:$E$1,0),0)</f>
        <v>35</v>
      </c>
      <c r="Q707" s="21" t="str">
        <f>VLOOKUP($C707,driver,MATCH(Q$7,Driver!$A$1:$E$1,0),0)</f>
        <v>Suspended</v>
      </c>
      <c r="R707" s="21">
        <f>VLOOKUP($C707,driver,MATCH(R$7,Driver!$A$1:$E$1,0),0)</f>
        <v>9</v>
      </c>
      <c r="S707" s="21" t="str">
        <f>VLOOKUP($C707,driver,MATCH(S$7,Driver!$A$1:$E$1,0),0)</f>
        <v>Fatal</v>
      </c>
      <c r="T707" s="21">
        <f>VLOOKUP($C707,Effects,MATCH(T$7, Effects!$A$1:$E$1, 0),0)</f>
        <v>52</v>
      </c>
      <c r="U707" s="22" t="str">
        <f>VLOOKUP($C707,Effects,MATCH(U$7, Effects!$A$1:$E$1, 0),0)</f>
        <v>No</v>
      </c>
      <c r="V707" s="22" t="str">
        <f>VLOOKUP($C707,Effects,MATCH(V$7, Effects!$A$1:$E$1, 0),0)</f>
        <v>No</v>
      </c>
      <c r="W707" s="22" t="str">
        <f>VLOOKUP($C707,Effects,MATCH(W$7, Effects!$A$1:$E$1, 0),0)</f>
        <v>License Suspended</v>
      </c>
    </row>
    <row r="708" spans="2:23" s="7" customFormat="1" ht="21" x14ac:dyDescent="0.4">
      <c r="B708" s="19">
        <v>701</v>
      </c>
      <c r="C708" s="19" t="s">
        <v>744</v>
      </c>
      <c r="D708" s="20">
        <f>VLOOKUP($C708, Date, MATCH(Source!D$7, Date!$A$1:$F$1, 0), FALSE)</f>
        <v>45567</v>
      </c>
      <c r="E708" s="40">
        <v>45567</v>
      </c>
      <c r="F708" s="22">
        <f>VLOOKUP($C708, Date, MATCH(Source!F$7, Date!$A$1:$F$1, 0), FALSE)</f>
        <v>29.9236111111111</v>
      </c>
      <c r="G708" s="19">
        <f>VLOOKUP(Table3[[#This Row],[Accident ID]],Date!$A$2:$I$2001,MATCH(Table3[[#Headers],[Hour]],Date!$A$1:$I$1,0),0)</f>
        <v>22</v>
      </c>
      <c r="H708" s="44" t="str">
        <f>IF(AND(Table3[[#This Row],[Hour]]&gt;=7, Table3[[#This Row],[Hour]]&lt;=10), "Peak", IF(AND(Table3[[#This Row],[Hour]]&gt;=16, Table3[[#This Row],[Hour]]&lt;=19), "Peak", "Off-Peak"))</f>
        <v>Off-Peak</v>
      </c>
      <c r="I708" s="19" t="str">
        <f>VLOOKUP($C708,location,MATCH(Source!I$7,Location!$A$1:$D$1,0),0)</f>
        <v>Ahmedabad</v>
      </c>
      <c r="J708" s="19" t="str">
        <f>VLOOKUP($C708,location,MATCH(Source!J$7,Location!$A$1:$D$1,0),0)</f>
        <v>Rural Road</v>
      </c>
      <c r="K708" s="19" t="str">
        <f>VLOOKUP($C708,location,MATCH(Source!K$7,Location!$A$1:$D$1,0),0)</f>
        <v>Foggy</v>
      </c>
      <c r="L708" s="20" t="str">
        <f>VLOOKUP($C708,vehicle,MATCH(L707,Vehicle!A701:E701,0),0)</f>
        <v>Pedestrian</v>
      </c>
      <c r="M708" s="20" t="str">
        <f>VLOOKUP($C708,vehicle,MATCH(M$7,Vehicle!$A$1:$E$1,0),0)</f>
        <v>Over Speeding</v>
      </c>
      <c r="N708" s="20" t="str">
        <f>VLOOKUP($C708,vehicle,MATCH(N$7,Vehicle!$A$1:$E$1,0),0)</f>
        <v>Severe</v>
      </c>
      <c r="O708" s="21">
        <f>VLOOKUP($C708,vehicle,MATCH(O$7,Vehicle!$A$1:$E$1,0),0)</f>
        <v>5</v>
      </c>
      <c r="P708" s="21">
        <f>VLOOKUP($C708,driver,MATCH(P$7,Driver!$A$1:$E$1,0),0)</f>
        <v>48</v>
      </c>
      <c r="Q708" s="21" t="str">
        <f>VLOOKUP($C708,driver,MATCH(Q$7,Driver!$A$1:$E$1,0),0)</f>
        <v>Suspended</v>
      </c>
      <c r="R708" s="21">
        <f>VLOOKUP($C708,driver,MATCH(R$7,Driver!$A$1:$E$1,0),0)</f>
        <v>4</v>
      </c>
      <c r="S708" s="21" t="str">
        <f>VLOOKUP($C708,driver,MATCH(S$7,Driver!$A$1:$E$1,0),0)</f>
        <v>Minor</v>
      </c>
      <c r="T708" s="21">
        <f>VLOOKUP($C708,Effects,MATCH(T$7, Effects!$A$1:$E$1, 0),0)</f>
        <v>6</v>
      </c>
      <c r="U708" s="22" t="str">
        <f>VLOOKUP($C708,Effects,MATCH(U$7, Effects!$A$1:$E$1, 0),0)</f>
        <v>Yes</v>
      </c>
      <c r="V708" s="22" t="str">
        <f>VLOOKUP($C708,Effects,MATCH(V$7, Effects!$A$1:$E$1, 0),0)</f>
        <v>Yes</v>
      </c>
      <c r="W708" s="22" t="str">
        <f>VLOOKUP($C708,Effects,MATCH(W$7, Effects!$A$1:$E$1, 0),0)</f>
        <v>None</v>
      </c>
    </row>
    <row r="709" spans="2:23" s="7" customFormat="1" ht="21" x14ac:dyDescent="0.4">
      <c r="B709" s="19">
        <v>702</v>
      </c>
      <c r="C709" s="19" t="s">
        <v>745</v>
      </c>
      <c r="D709" s="20">
        <f>VLOOKUP($C709, Date, MATCH(Source!D$7, Date!$A$1:$F$1, 0), FALSE)</f>
        <v>44359</v>
      </c>
      <c r="E709" s="40">
        <v>44359</v>
      </c>
      <c r="F709" s="22">
        <f>VLOOKUP($C709, Date, MATCH(Source!F$7, Date!$A$1:$F$1, 0), FALSE)</f>
        <v>29.9652777777778</v>
      </c>
      <c r="G709" s="19">
        <f>VLOOKUP(Table3[[#This Row],[Accident ID]],Date!$A$2:$I$2001,MATCH(Table3[[#Headers],[Hour]],Date!$A$1:$I$1,0),0)</f>
        <v>23</v>
      </c>
      <c r="H709" s="44" t="str">
        <f>IF(AND(Table3[[#This Row],[Hour]]&gt;=7, Table3[[#This Row],[Hour]]&lt;=10), "Peak", IF(AND(Table3[[#This Row],[Hour]]&gt;=16, Table3[[#This Row],[Hour]]&lt;=19), "Peak", "Off-Peak"))</f>
        <v>Off-Peak</v>
      </c>
      <c r="I709" s="19" t="str">
        <f>VLOOKUP($C709,location,MATCH(Source!I$7,Location!$A$1:$D$1,0),0)</f>
        <v>Delhi</v>
      </c>
      <c r="J709" s="19" t="str">
        <f>VLOOKUP($C709,location,MATCH(Source!J$7,Location!$A$1:$D$1,0),0)</f>
        <v>Expressway</v>
      </c>
      <c r="K709" s="19" t="str">
        <f>VLOOKUP($C709,location,MATCH(Source!K$7,Location!$A$1:$D$1,0),0)</f>
        <v>Clear</v>
      </c>
      <c r="L709" s="20" t="str">
        <f>VLOOKUP($C709,vehicle,MATCH(L708,Vehicle!A702:E702,0),0)</f>
        <v>Bicycle</v>
      </c>
      <c r="M709" s="20" t="str">
        <f>VLOOKUP($C709,vehicle,MATCH(M$7,Vehicle!$A$1:$E$1,0),0)</f>
        <v>Signal Violation</v>
      </c>
      <c r="N709" s="20" t="str">
        <f>VLOOKUP($C709,vehicle,MATCH(N$7,Vehicle!$A$1:$E$1,0),0)</f>
        <v>Low</v>
      </c>
      <c r="O709" s="21">
        <f>VLOOKUP($C709,vehicle,MATCH(O$7,Vehicle!$A$1:$E$1,0),0)</f>
        <v>3</v>
      </c>
      <c r="P709" s="21">
        <f>VLOOKUP($C709,driver,MATCH(P$7,Driver!$A$1:$E$1,0),0)</f>
        <v>50</v>
      </c>
      <c r="Q709" s="21" t="str">
        <f>VLOOKUP($C709,driver,MATCH(Q$7,Driver!$A$1:$E$1,0),0)</f>
        <v>Suspended</v>
      </c>
      <c r="R709" s="21">
        <f>VLOOKUP($C709,driver,MATCH(R$7,Driver!$A$1:$E$1,0),0)</f>
        <v>9</v>
      </c>
      <c r="S709" s="21" t="str">
        <f>VLOOKUP($C709,driver,MATCH(S$7,Driver!$A$1:$E$1,0),0)</f>
        <v>Fatal</v>
      </c>
      <c r="T709" s="21">
        <f>VLOOKUP($C709,Effects,MATCH(T$7, Effects!$A$1:$E$1, 0),0)</f>
        <v>46</v>
      </c>
      <c r="U709" s="22" t="str">
        <f>VLOOKUP($C709,Effects,MATCH(U$7, Effects!$A$1:$E$1, 0),0)</f>
        <v>No</v>
      </c>
      <c r="V709" s="22" t="str">
        <f>VLOOKUP($C709,Effects,MATCH(V$7, Effects!$A$1:$E$1, 0),0)</f>
        <v>No</v>
      </c>
      <c r="W709" s="22" t="str">
        <f>VLOOKUP($C709,Effects,MATCH(W$7, Effects!$A$1:$E$1, 0),0)</f>
        <v>Fine Issued</v>
      </c>
    </row>
    <row r="710" spans="2:23" s="7" customFormat="1" ht="21" x14ac:dyDescent="0.4">
      <c r="B710" s="19">
        <v>703</v>
      </c>
      <c r="C710" s="19">
        <v>75890409</v>
      </c>
      <c r="D710" s="20">
        <f>VLOOKUP($C710, Date, MATCH(Source!D$7, Date!$A$1:$F$1, 0), FALSE)</f>
        <v>44571</v>
      </c>
      <c r="E710" s="40">
        <v>44571</v>
      </c>
      <c r="F710" s="22">
        <f>VLOOKUP($C710, Date, MATCH(Source!F$7, Date!$A$1:$F$1, 0), FALSE)</f>
        <v>30.0069444444444</v>
      </c>
      <c r="G710" s="19">
        <f>VLOOKUP(Table3[[#This Row],[Accident ID]],Date!$A$2:$I$2001,MATCH(Table3[[#Headers],[Hour]],Date!$A$1:$I$1,0),0)</f>
        <v>0</v>
      </c>
      <c r="H710" s="44" t="str">
        <f>IF(AND(Table3[[#This Row],[Hour]]&gt;=7, Table3[[#This Row],[Hour]]&lt;=10), "Peak", IF(AND(Table3[[#This Row],[Hour]]&gt;=16, Table3[[#This Row],[Hour]]&lt;=19), "Peak", "Off-Peak"))</f>
        <v>Off-Peak</v>
      </c>
      <c r="I710" s="19" t="str">
        <f>VLOOKUP($C710,location,MATCH(Source!I$7,Location!$A$1:$D$1,0),0)</f>
        <v>Mumbai</v>
      </c>
      <c r="J710" s="19" t="str">
        <f>VLOOKUP($C710,location,MATCH(Source!J$7,Location!$A$1:$D$1,0),0)</f>
        <v>Residential Area</v>
      </c>
      <c r="K710" s="19" t="str">
        <f>VLOOKUP($C710,location,MATCH(Source!K$7,Location!$A$1:$D$1,0),0)</f>
        <v>Foggy</v>
      </c>
      <c r="L710" s="20" t="str">
        <f>VLOOKUP($C710,vehicle,MATCH(L709,Vehicle!A703:E703,0),0)</f>
        <v>Pedestrian</v>
      </c>
      <c r="M710" s="20" t="str">
        <f>VLOOKUP($C710,vehicle,MATCH(M$7,Vehicle!$A$1:$E$1,0),0)</f>
        <v>Drunk Driving</v>
      </c>
      <c r="N710" s="20" t="str">
        <f>VLOOKUP($C710,vehicle,MATCH(N$7,Vehicle!$A$1:$E$1,0),0)</f>
        <v>Severe</v>
      </c>
      <c r="O710" s="21">
        <f>VLOOKUP($C710,vehicle,MATCH(O$7,Vehicle!$A$1:$E$1,0),0)</f>
        <v>4</v>
      </c>
      <c r="P710" s="21">
        <f>VLOOKUP($C710,driver,MATCH(P$7,Driver!$A$1:$E$1,0),0)</f>
        <v>71</v>
      </c>
      <c r="Q710" s="21" t="str">
        <f>VLOOKUP($C710,driver,MATCH(Q$7,Driver!$A$1:$E$1,0),0)</f>
        <v>Valid</v>
      </c>
      <c r="R710" s="21">
        <f>VLOOKUP($C710,driver,MATCH(R$7,Driver!$A$1:$E$1,0),0)</f>
        <v>0</v>
      </c>
      <c r="S710" s="21" t="str">
        <f>VLOOKUP($C710,driver,MATCH(S$7,Driver!$A$1:$E$1,0),0)</f>
        <v>Fatal</v>
      </c>
      <c r="T710" s="21">
        <f>VLOOKUP($C710,Effects,MATCH(T$7, Effects!$A$1:$E$1, 0),0)</f>
        <v>34</v>
      </c>
      <c r="U710" s="22" t="str">
        <f>VLOOKUP($C710,Effects,MATCH(U$7, Effects!$A$1:$E$1, 0),0)</f>
        <v>No</v>
      </c>
      <c r="V710" s="22" t="str">
        <f>VLOOKUP($C710,Effects,MATCH(V$7, Effects!$A$1:$E$1, 0),0)</f>
        <v>Yes</v>
      </c>
      <c r="W710" s="22" t="str">
        <f>VLOOKUP($C710,Effects,MATCH(W$7, Effects!$A$1:$E$1, 0),0)</f>
        <v>License Suspended</v>
      </c>
    </row>
    <row r="711" spans="2:23" s="7" customFormat="1" ht="21" x14ac:dyDescent="0.4">
      <c r="B711" s="19">
        <v>704</v>
      </c>
      <c r="C711" s="19" t="s">
        <v>746</v>
      </c>
      <c r="D711" s="20">
        <f>VLOOKUP($C711, Date, MATCH(Source!D$7, Date!$A$1:$F$1, 0), FALSE)</f>
        <v>45373</v>
      </c>
      <c r="E711" s="40">
        <v>45373</v>
      </c>
      <c r="F711" s="22">
        <f>VLOOKUP($C711, Date, MATCH(Source!F$7, Date!$A$1:$F$1, 0), FALSE)</f>
        <v>30.0486111111111</v>
      </c>
      <c r="G711" s="19">
        <f>VLOOKUP(Table3[[#This Row],[Accident ID]],Date!$A$2:$I$2001,MATCH(Table3[[#Headers],[Hour]],Date!$A$1:$I$1,0),0)</f>
        <v>1</v>
      </c>
      <c r="H711" s="44" t="str">
        <f>IF(AND(Table3[[#This Row],[Hour]]&gt;=7, Table3[[#This Row],[Hour]]&lt;=10), "Peak", IF(AND(Table3[[#This Row],[Hour]]&gt;=16, Table3[[#This Row],[Hour]]&lt;=19), "Peak", "Off-Peak"))</f>
        <v>Off-Peak</v>
      </c>
      <c r="I711" s="19" t="str">
        <f>VLOOKUP($C711,location,MATCH(Source!I$7,Location!$A$1:$D$1,0),0)</f>
        <v>Mumbai</v>
      </c>
      <c r="J711" s="19" t="str">
        <f>VLOOKUP($C711,location,MATCH(Source!J$7,Location!$A$1:$D$1,0),0)</f>
        <v>Expressway</v>
      </c>
      <c r="K711" s="19" t="str">
        <f>VLOOKUP($C711,location,MATCH(Source!K$7,Location!$A$1:$D$1,0),0)</f>
        <v>Rainy</v>
      </c>
      <c r="L711" s="20" t="str">
        <f>VLOOKUP($C711,vehicle,MATCH(L710,Vehicle!A704:E704,0),0)</f>
        <v>Bus</v>
      </c>
      <c r="M711" s="20" t="str">
        <f>VLOOKUP($C711,vehicle,MATCH(M$7,Vehicle!$A$1:$E$1,0),0)</f>
        <v>Brake Failure</v>
      </c>
      <c r="N711" s="20" t="str">
        <f>VLOOKUP($C711,vehicle,MATCH(N$7,Vehicle!$A$1:$E$1,0),0)</f>
        <v>Severe</v>
      </c>
      <c r="O711" s="21">
        <f>VLOOKUP($C711,vehicle,MATCH(O$7,Vehicle!$A$1:$E$1,0),0)</f>
        <v>1</v>
      </c>
      <c r="P711" s="21">
        <f>VLOOKUP($C711,driver,MATCH(P$7,Driver!$A$1:$E$1,0),0)</f>
        <v>49</v>
      </c>
      <c r="Q711" s="21" t="str">
        <f>VLOOKUP($C711,driver,MATCH(Q$7,Driver!$A$1:$E$1,0),0)</f>
        <v>Suspended</v>
      </c>
      <c r="R711" s="21">
        <f>VLOOKUP($C711,driver,MATCH(R$7,Driver!$A$1:$E$1,0),0)</f>
        <v>6</v>
      </c>
      <c r="S711" s="21" t="str">
        <f>VLOOKUP($C711,driver,MATCH(S$7,Driver!$A$1:$E$1,0),0)</f>
        <v>Fatal</v>
      </c>
      <c r="T711" s="21">
        <f>VLOOKUP($C711,Effects,MATCH(T$7, Effects!$A$1:$E$1, 0),0)</f>
        <v>60</v>
      </c>
      <c r="U711" s="22" t="str">
        <f>VLOOKUP($C711,Effects,MATCH(U$7, Effects!$A$1:$E$1, 0),0)</f>
        <v>Yes</v>
      </c>
      <c r="V711" s="22" t="str">
        <f>VLOOKUP($C711,Effects,MATCH(V$7, Effects!$A$1:$E$1, 0),0)</f>
        <v>Yes</v>
      </c>
      <c r="W711" s="22" t="str">
        <f>VLOOKUP($C711,Effects,MATCH(W$7, Effects!$A$1:$E$1, 0),0)</f>
        <v>Arrest Made</v>
      </c>
    </row>
    <row r="712" spans="2:23" s="7" customFormat="1" ht="21" x14ac:dyDescent="0.4">
      <c r="B712" s="19">
        <v>705</v>
      </c>
      <c r="C712" s="19" t="s">
        <v>747</v>
      </c>
      <c r="D712" s="20">
        <f>VLOOKUP($C712, Date, MATCH(Source!D$7, Date!$A$1:$F$1, 0), FALSE)</f>
        <v>44923</v>
      </c>
      <c r="E712" s="40">
        <v>44923</v>
      </c>
      <c r="F712" s="22">
        <f>VLOOKUP($C712, Date, MATCH(Source!F$7, Date!$A$1:$F$1, 0), FALSE)</f>
        <v>30.0902777777778</v>
      </c>
      <c r="G712" s="19">
        <f>VLOOKUP(Table3[[#This Row],[Accident ID]],Date!$A$2:$I$2001,MATCH(Table3[[#Headers],[Hour]],Date!$A$1:$I$1,0),0)</f>
        <v>2</v>
      </c>
      <c r="H712" s="44" t="str">
        <f>IF(AND(Table3[[#This Row],[Hour]]&gt;=7, Table3[[#This Row],[Hour]]&lt;=10), "Peak", IF(AND(Table3[[#This Row],[Hour]]&gt;=16, Table3[[#This Row],[Hour]]&lt;=19), "Peak", "Off-Peak"))</f>
        <v>Off-Peak</v>
      </c>
      <c r="I712" s="19" t="str">
        <f>VLOOKUP($C712,location,MATCH(Source!I$7,Location!$A$1:$D$1,0),0)</f>
        <v>Kolkata</v>
      </c>
      <c r="J712" s="19" t="str">
        <f>VLOOKUP($C712,location,MATCH(Source!J$7,Location!$A$1:$D$1,0),0)</f>
        <v>Rural Road</v>
      </c>
      <c r="K712" s="19" t="str">
        <f>VLOOKUP($C712,location,MATCH(Source!K$7,Location!$A$1:$D$1,0),0)</f>
        <v>Foggy</v>
      </c>
      <c r="L712" s="20" t="str">
        <f>VLOOKUP($C712,vehicle,MATCH(L711,Vehicle!A705:E705,0),0)</f>
        <v>Bus</v>
      </c>
      <c r="M712" s="20" t="str">
        <f>VLOOKUP($C712,vehicle,MATCH(M$7,Vehicle!$A$1:$E$1,0),0)</f>
        <v>Brake Failure</v>
      </c>
      <c r="N712" s="20" t="str">
        <f>VLOOKUP($C712,vehicle,MATCH(N$7,Vehicle!$A$1:$E$1,0),0)</f>
        <v>Low</v>
      </c>
      <c r="O712" s="21">
        <f>VLOOKUP($C712,vehicle,MATCH(O$7,Vehicle!$A$1:$E$1,0),0)</f>
        <v>4</v>
      </c>
      <c r="P712" s="21">
        <f>VLOOKUP($C712,driver,MATCH(P$7,Driver!$A$1:$E$1,0),0)</f>
        <v>49</v>
      </c>
      <c r="Q712" s="21" t="str">
        <f>VLOOKUP($C712,driver,MATCH(Q$7,Driver!$A$1:$E$1,0),0)</f>
        <v>Expired</v>
      </c>
      <c r="R712" s="21">
        <f>VLOOKUP($C712,driver,MATCH(R$7,Driver!$A$1:$E$1,0),0)</f>
        <v>0</v>
      </c>
      <c r="S712" s="21" t="str">
        <f>VLOOKUP($C712,driver,MATCH(S$7,Driver!$A$1:$E$1,0),0)</f>
        <v>Severe</v>
      </c>
      <c r="T712" s="21">
        <f>VLOOKUP($C712,Effects,MATCH(T$7, Effects!$A$1:$E$1, 0),0)</f>
        <v>60</v>
      </c>
      <c r="U712" s="22" t="str">
        <f>VLOOKUP($C712,Effects,MATCH(U$7, Effects!$A$1:$E$1, 0),0)</f>
        <v>No</v>
      </c>
      <c r="V712" s="22" t="str">
        <f>VLOOKUP($C712,Effects,MATCH(V$7, Effects!$A$1:$E$1, 0),0)</f>
        <v>Yes</v>
      </c>
      <c r="W712" s="22" t="str">
        <f>VLOOKUP($C712,Effects,MATCH(W$7, Effects!$A$1:$E$1, 0),0)</f>
        <v>Fine Issued</v>
      </c>
    </row>
    <row r="713" spans="2:23" s="7" customFormat="1" ht="21" x14ac:dyDescent="0.4">
      <c r="B713" s="19">
        <v>706</v>
      </c>
      <c r="C713" s="19" t="s">
        <v>748</v>
      </c>
      <c r="D713" s="20">
        <f>VLOOKUP($C713, Date, MATCH(Source!D$7, Date!$A$1:$F$1, 0), FALSE)</f>
        <v>44018</v>
      </c>
      <c r="E713" s="40">
        <v>44018</v>
      </c>
      <c r="F713" s="22">
        <f>VLOOKUP($C713, Date, MATCH(Source!F$7, Date!$A$1:$F$1, 0), FALSE)</f>
        <v>30.1319444444444</v>
      </c>
      <c r="G713" s="19">
        <f>VLOOKUP(Table3[[#This Row],[Accident ID]],Date!$A$2:$I$2001,MATCH(Table3[[#Headers],[Hour]],Date!$A$1:$I$1,0),0)</f>
        <v>3</v>
      </c>
      <c r="H713" s="44" t="str">
        <f>IF(AND(Table3[[#This Row],[Hour]]&gt;=7, Table3[[#This Row],[Hour]]&lt;=10), "Peak", IF(AND(Table3[[#This Row],[Hour]]&gt;=16, Table3[[#This Row],[Hour]]&lt;=19), "Peak", "Off-Peak"))</f>
        <v>Off-Peak</v>
      </c>
      <c r="I713" s="19" t="str">
        <f>VLOOKUP($C713,location,MATCH(Source!I$7,Location!$A$1:$D$1,0),0)</f>
        <v>Pune</v>
      </c>
      <c r="J713" s="19" t="str">
        <f>VLOOKUP($C713,location,MATCH(Source!J$7,Location!$A$1:$D$1,0),0)</f>
        <v>Residential Area</v>
      </c>
      <c r="K713" s="19" t="str">
        <f>VLOOKUP($C713,location,MATCH(Source!K$7,Location!$A$1:$D$1,0),0)</f>
        <v>Snowy</v>
      </c>
      <c r="L713" s="20" t="str">
        <f>VLOOKUP($C713,vehicle,MATCH(L712,Vehicle!A706:E706,0),0)</f>
        <v>Pedestrian</v>
      </c>
      <c r="M713" s="20" t="str">
        <f>VLOOKUP($C713,vehicle,MATCH(M$7,Vehicle!$A$1:$E$1,0),0)</f>
        <v>Brake Failure</v>
      </c>
      <c r="N713" s="20" t="str">
        <f>VLOOKUP($C713,vehicle,MATCH(N$7,Vehicle!$A$1:$E$1,0),0)</f>
        <v>Medium</v>
      </c>
      <c r="O713" s="21">
        <f>VLOOKUP($C713,vehicle,MATCH(O$7,Vehicle!$A$1:$E$1,0),0)</f>
        <v>3</v>
      </c>
      <c r="P713" s="21">
        <f>VLOOKUP($C713,driver,MATCH(P$7,Driver!$A$1:$E$1,0),0)</f>
        <v>68</v>
      </c>
      <c r="Q713" s="21" t="str">
        <f>VLOOKUP($C713,driver,MATCH(Q$7,Driver!$A$1:$E$1,0),0)</f>
        <v>Valid</v>
      </c>
      <c r="R713" s="21">
        <f>VLOOKUP($C713,driver,MATCH(R$7,Driver!$A$1:$E$1,0),0)</f>
        <v>8</v>
      </c>
      <c r="S713" s="21" t="str">
        <f>VLOOKUP($C713,driver,MATCH(S$7,Driver!$A$1:$E$1,0),0)</f>
        <v>Severe</v>
      </c>
      <c r="T713" s="21">
        <f>VLOOKUP($C713,Effects,MATCH(T$7, Effects!$A$1:$E$1, 0),0)</f>
        <v>36</v>
      </c>
      <c r="U713" s="22" t="str">
        <f>VLOOKUP($C713,Effects,MATCH(U$7, Effects!$A$1:$E$1, 0),0)</f>
        <v>No</v>
      </c>
      <c r="V713" s="22" t="str">
        <f>VLOOKUP($C713,Effects,MATCH(V$7, Effects!$A$1:$E$1, 0),0)</f>
        <v>No</v>
      </c>
      <c r="W713" s="22" t="str">
        <f>VLOOKUP($C713,Effects,MATCH(W$7, Effects!$A$1:$E$1, 0),0)</f>
        <v>License Suspended</v>
      </c>
    </row>
    <row r="714" spans="2:23" s="7" customFormat="1" ht="21" x14ac:dyDescent="0.4">
      <c r="B714" s="19">
        <v>707</v>
      </c>
      <c r="C714" s="19" t="s">
        <v>749</v>
      </c>
      <c r="D714" s="20">
        <f>VLOOKUP($C714, Date, MATCH(Source!D$7, Date!$A$1:$F$1, 0), FALSE)</f>
        <v>44471</v>
      </c>
      <c r="E714" s="40">
        <v>44471</v>
      </c>
      <c r="F714" s="22">
        <f>VLOOKUP($C714, Date, MATCH(Source!F$7, Date!$A$1:$F$1, 0), FALSE)</f>
        <v>30.1736111111111</v>
      </c>
      <c r="G714" s="19">
        <f>VLOOKUP(Table3[[#This Row],[Accident ID]],Date!$A$2:$I$2001,MATCH(Table3[[#Headers],[Hour]],Date!$A$1:$I$1,0),0)</f>
        <v>4</v>
      </c>
      <c r="H714" s="44" t="str">
        <f>IF(AND(Table3[[#This Row],[Hour]]&gt;=7, Table3[[#This Row],[Hour]]&lt;=10), "Peak", IF(AND(Table3[[#This Row],[Hour]]&gt;=16, Table3[[#This Row],[Hour]]&lt;=19), "Peak", "Off-Peak"))</f>
        <v>Off-Peak</v>
      </c>
      <c r="I714" s="19" t="str">
        <f>VLOOKUP($C714,location,MATCH(Source!I$7,Location!$A$1:$D$1,0),0)</f>
        <v>Hyderabad</v>
      </c>
      <c r="J714" s="19" t="str">
        <f>VLOOKUP($C714,location,MATCH(Source!J$7,Location!$A$1:$D$1,0),0)</f>
        <v>Residential Area</v>
      </c>
      <c r="K714" s="19" t="str">
        <f>VLOOKUP($C714,location,MATCH(Source!K$7,Location!$A$1:$D$1,0),0)</f>
        <v>Snowy</v>
      </c>
      <c r="L714" s="20" t="str">
        <f>VLOOKUP($C714,vehicle,MATCH(L713,Vehicle!A707:E707,0),0)</f>
        <v>Auto</v>
      </c>
      <c r="M714" s="20" t="str">
        <f>VLOOKUP($C714,vehicle,MATCH(M$7,Vehicle!$A$1:$E$1,0),0)</f>
        <v>Signal Violation</v>
      </c>
      <c r="N714" s="20" t="str">
        <f>VLOOKUP($C714,vehicle,MATCH(N$7,Vehicle!$A$1:$E$1,0),0)</f>
        <v>Medium</v>
      </c>
      <c r="O714" s="21">
        <f>VLOOKUP($C714,vehicle,MATCH(O$7,Vehicle!$A$1:$E$1,0),0)</f>
        <v>1</v>
      </c>
      <c r="P714" s="21">
        <f>VLOOKUP($C714,driver,MATCH(P$7,Driver!$A$1:$E$1,0),0)</f>
        <v>24</v>
      </c>
      <c r="Q714" s="21" t="str">
        <f>VLOOKUP($C714,driver,MATCH(Q$7,Driver!$A$1:$E$1,0),0)</f>
        <v>Suspended</v>
      </c>
      <c r="R714" s="21">
        <f>VLOOKUP($C714,driver,MATCH(R$7,Driver!$A$1:$E$1,0),0)</f>
        <v>10</v>
      </c>
      <c r="S714" s="21" t="str">
        <f>VLOOKUP($C714,driver,MATCH(S$7,Driver!$A$1:$E$1,0),0)</f>
        <v>Moderate</v>
      </c>
      <c r="T714" s="21">
        <f>VLOOKUP($C714,Effects,MATCH(T$7, Effects!$A$1:$E$1, 0),0)</f>
        <v>54</v>
      </c>
      <c r="U714" s="22" t="str">
        <f>VLOOKUP($C714,Effects,MATCH(U$7, Effects!$A$1:$E$1, 0),0)</f>
        <v>No</v>
      </c>
      <c r="V714" s="22" t="str">
        <f>VLOOKUP($C714,Effects,MATCH(V$7, Effects!$A$1:$E$1, 0),0)</f>
        <v>No</v>
      </c>
      <c r="W714" s="22" t="str">
        <f>VLOOKUP($C714,Effects,MATCH(W$7, Effects!$A$1:$E$1, 0),0)</f>
        <v>License Suspended</v>
      </c>
    </row>
    <row r="715" spans="2:23" s="7" customFormat="1" ht="21" x14ac:dyDescent="0.4">
      <c r="B715" s="19">
        <v>708</v>
      </c>
      <c r="C715" s="19" t="s">
        <v>750</v>
      </c>
      <c r="D715" s="20">
        <f>VLOOKUP($C715, Date, MATCH(Source!D$7, Date!$A$1:$F$1, 0), FALSE)</f>
        <v>44867</v>
      </c>
      <c r="E715" s="40">
        <v>44867</v>
      </c>
      <c r="F715" s="22">
        <f>VLOOKUP($C715, Date, MATCH(Source!F$7, Date!$A$1:$F$1, 0), FALSE)</f>
        <v>30.2152777777778</v>
      </c>
      <c r="G715" s="19">
        <f>VLOOKUP(Table3[[#This Row],[Accident ID]],Date!$A$2:$I$2001,MATCH(Table3[[#Headers],[Hour]],Date!$A$1:$I$1,0),0)</f>
        <v>5</v>
      </c>
      <c r="H715" s="44" t="str">
        <f>IF(AND(Table3[[#This Row],[Hour]]&gt;=7, Table3[[#This Row],[Hour]]&lt;=10), "Peak", IF(AND(Table3[[#This Row],[Hour]]&gt;=16, Table3[[#This Row],[Hour]]&lt;=19), "Peak", "Off-Peak"))</f>
        <v>Off-Peak</v>
      </c>
      <c r="I715" s="19" t="str">
        <f>VLOOKUP($C715,location,MATCH(Source!I$7,Location!$A$1:$D$1,0),0)</f>
        <v>Delhi</v>
      </c>
      <c r="J715" s="19" t="str">
        <f>VLOOKUP($C715,location,MATCH(Source!J$7,Location!$A$1:$D$1,0),0)</f>
        <v>Highway</v>
      </c>
      <c r="K715" s="19" t="str">
        <f>VLOOKUP($C715,location,MATCH(Source!K$7,Location!$A$1:$D$1,0),0)</f>
        <v>Foggy</v>
      </c>
      <c r="L715" s="20" t="str">
        <f>VLOOKUP($C715,vehicle,MATCH(L714,Vehicle!A708:E708,0),0)</f>
        <v>Bus</v>
      </c>
      <c r="M715" s="20" t="str">
        <f>VLOOKUP($C715,vehicle,MATCH(M$7,Vehicle!$A$1:$E$1,0),0)</f>
        <v>Signal Violation</v>
      </c>
      <c r="N715" s="20" t="str">
        <f>VLOOKUP($C715,vehicle,MATCH(N$7,Vehicle!$A$1:$E$1,0),0)</f>
        <v>Severe</v>
      </c>
      <c r="O715" s="21">
        <f>VLOOKUP($C715,vehicle,MATCH(O$7,Vehicle!$A$1:$E$1,0),0)</f>
        <v>5</v>
      </c>
      <c r="P715" s="21">
        <f>VLOOKUP($C715,driver,MATCH(P$7,Driver!$A$1:$E$1,0),0)</f>
        <v>62</v>
      </c>
      <c r="Q715" s="21" t="str">
        <f>VLOOKUP($C715,driver,MATCH(Q$7,Driver!$A$1:$E$1,0),0)</f>
        <v>Valid</v>
      </c>
      <c r="R715" s="21">
        <f>VLOOKUP($C715,driver,MATCH(R$7,Driver!$A$1:$E$1,0),0)</f>
        <v>7</v>
      </c>
      <c r="S715" s="21" t="str">
        <f>VLOOKUP($C715,driver,MATCH(S$7,Driver!$A$1:$E$1,0),0)</f>
        <v>Moderate</v>
      </c>
      <c r="T715" s="21">
        <f>VLOOKUP($C715,Effects,MATCH(T$7, Effects!$A$1:$E$1, 0),0)</f>
        <v>52</v>
      </c>
      <c r="U715" s="22" t="str">
        <f>VLOOKUP($C715,Effects,MATCH(U$7, Effects!$A$1:$E$1, 0),0)</f>
        <v>No</v>
      </c>
      <c r="V715" s="22" t="str">
        <f>VLOOKUP($C715,Effects,MATCH(V$7, Effects!$A$1:$E$1, 0),0)</f>
        <v>No</v>
      </c>
      <c r="W715" s="22" t="str">
        <f>VLOOKUP($C715,Effects,MATCH(W$7, Effects!$A$1:$E$1, 0),0)</f>
        <v>None</v>
      </c>
    </row>
    <row r="716" spans="2:23" s="7" customFormat="1" ht="21" x14ac:dyDescent="0.4">
      <c r="B716" s="19">
        <v>709</v>
      </c>
      <c r="C716" s="19" t="s">
        <v>751</v>
      </c>
      <c r="D716" s="20">
        <f>VLOOKUP($C716, Date, MATCH(Source!D$7, Date!$A$1:$F$1, 0), FALSE)</f>
        <v>44790</v>
      </c>
      <c r="E716" s="40">
        <v>44790</v>
      </c>
      <c r="F716" s="22">
        <f>VLOOKUP($C716, Date, MATCH(Source!F$7, Date!$A$1:$F$1, 0), FALSE)</f>
        <v>30.2569444444444</v>
      </c>
      <c r="G716" s="19">
        <f>VLOOKUP(Table3[[#This Row],[Accident ID]],Date!$A$2:$I$2001,MATCH(Table3[[#Headers],[Hour]],Date!$A$1:$I$1,0),0)</f>
        <v>6</v>
      </c>
      <c r="H716" s="44" t="str">
        <f>IF(AND(Table3[[#This Row],[Hour]]&gt;=7, Table3[[#This Row],[Hour]]&lt;=10), "Peak", IF(AND(Table3[[#This Row],[Hour]]&gt;=16, Table3[[#This Row],[Hour]]&lt;=19), "Peak", "Off-Peak"))</f>
        <v>Off-Peak</v>
      </c>
      <c r="I716" s="19" t="str">
        <f>VLOOKUP($C716,location,MATCH(Source!I$7,Location!$A$1:$D$1,0),0)</f>
        <v>Kolkata</v>
      </c>
      <c r="J716" s="19" t="str">
        <f>VLOOKUP($C716,location,MATCH(Source!J$7,Location!$A$1:$D$1,0),0)</f>
        <v>Highway</v>
      </c>
      <c r="K716" s="19" t="str">
        <f>VLOOKUP($C716,location,MATCH(Source!K$7,Location!$A$1:$D$1,0),0)</f>
        <v>Rainy</v>
      </c>
      <c r="L716" s="20" t="str">
        <f>VLOOKUP($C716,vehicle,MATCH(L715,Vehicle!A709:E709,0),0)</f>
        <v>Car</v>
      </c>
      <c r="M716" s="20" t="str">
        <f>VLOOKUP($C716,vehicle,MATCH(M$7,Vehicle!$A$1:$E$1,0),0)</f>
        <v>Weather Conditions</v>
      </c>
      <c r="N716" s="20" t="str">
        <f>VLOOKUP($C716,vehicle,MATCH(N$7,Vehicle!$A$1:$E$1,0),0)</f>
        <v>Low</v>
      </c>
      <c r="O716" s="21">
        <f>VLOOKUP($C716,vehicle,MATCH(O$7,Vehicle!$A$1:$E$1,0),0)</f>
        <v>4</v>
      </c>
      <c r="P716" s="21">
        <f>VLOOKUP($C716,driver,MATCH(P$7,Driver!$A$1:$E$1,0),0)</f>
        <v>68</v>
      </c>
      <c r="Q716" s="21" t="str">
        <f>VLOOKUP($C716,driver,MATCH(Q$7,Driver!$A$1:$E$1,0),0)</f>
        <v>Suspended</v>
      </c>
      <c r="R716" s="21">
        <f>VLOOKUP($C716,driver,MATCH(R$7,Driver!$A$1:$E$1,0),0)</f>
        <v>8</v>
      </c>
      <c r="S716" s="21" t="str">
        <f>VLOOKUP($C716,driver,MATCH(S$7,Driver!$A$1:$E$1,0),0)</f>
        <v>Severe</v>
      </c>
      <c r="T716" s="21">
        <f>VLOOKUP($C716,Effects,MATCH(T$7, Effects!$A$1:$E$1, 0),0)</f>
        <v>22</v>
      </c>
      <c r="U716" s="22" t="str">
        <f>VLOOKUP($C716,Effects,MATCH(U$7, Effects!$A$1:$E$1, 0),0)</f>
        <v>No</v>
      </c>
      <c r="V716" s="22" t="str">
        <f>VLOOKUP($C716,Effects,MATCH(V$7, Effects!$A$1:$E$1, 0),0)</f>
        <v>No</v>
      </c>
      <c r="W716" s="22" t="str">
        <f>VLOOKUP($C716,Effects,MATCH(W$7, Effects!$A$1:$E$1, 0),0)</f>
        <v>Fine Issued</v>
      </c>
    </row>
    <row r="717" spans="2:23" s="7" customFormat="1" ht="21" x14ac:dyDescent="0.4">
      <c r="B717" s="19">
        <v>710</v>
      </c>
      <c r="C717" s="19" t="s">
        <v>752</v>
      </c>
      <c r="D717" s="20">
        <f>VLOOKUP($C717, Date, MATCH(Source!D$7, Date!$A$1:$F$1, 0), FALSE)</f>
        <v>44215</v>
      </c>
      <c r="E717" s="40">
        <v>44215</v>
      </c>
      <c r="F717" s="22">
        <f>VLOOKUP($C717, Date, MATCH(Source!F$7, Date!$A$1:$F$1, 0), FALSE)</f>
        <v>30.2986111111111</v>
      </c>
      <c r="G717" s="19">
        <f>VLOOKUP(Table3[[#This Row],[Accident ID]],Date!$A$2:$I$2001,MATCH(Table3[[#Headers],[Hour]],Date!$A$1:$I$1,0),0)</f>
        <v>7</v>
      </c>
      <c r="H717" s="44" t="str">
        <f>IF(AND(Table3[[#This Row],[Hour]]&gt;=7, Table3[[#This Row],[Hour]]&lt;=10), "Peak", IF(AND(Table3[[#This Row],[Hour]]&gt;=16, Table3[[#This Row],[Hour]]&lt;=19), "Peak", "Off-Peak"))</f>
        <v>Peak</v>
      </c>
      <c r="I717" s="19" t="str">
        <f>VLOOKUP($C717,location,MATCH(Source!I$7,Location!$A$1:$D$1,0),0)</f>
        <v>Ahmedabad</v>
      </c>
      <c r="J717" s="19" t="str">
        <f>VLOOKUP($C717,location,MATCH(Source!J$7,Location!$A$1:$D$1,0),0)</f>
        <v>Highway</v>
      </c>
      <c r="K717" s="19" t="str">
        <f>VLOOKUP($C717,location,MATCH(Source!K$7,Location!$A$1:$D$1,0),0)</f>
        <v>Foggy</v>
      </c>
      <c r="L717" s="20" t="str">
        <f>VLOOKUP($C717,vehicle,MATCH(L716,Vehicle!A710:E710,0),0)</f>
        <v>Pedestrian</v>
      </c>
      <c r="M717" s="20" t="str">
        <f>VLOOKUP($C717,vehicle,MATCH(M$7,Vehicle!$A$1:$E$1,0),0)</f>
        <v>Reckless Driving</v>
      </c>
      <c r="N717" s="20" t="str">
        <f>VLOOKUP($C717,vehicle,MATCH(N$7,Vehicle!$A$1:$E$1,0),0)</f>
        <v>High</v>
      </c>
      <c r="O717" s="21">
        <f>VLOOKUP($C717,vehicle,MATCH(O$7,Vehicle!$A$1:$E$1,0),0)</f>
        <v>2</v>
      </c>
      <c r="P717" s="21">
        <f>VLOOKUP($C717,driver,MATCH(P$7,Driver!$A$1:$E$1,0),0)</f>
        <v>24</v>
      </c>
      <c r="Q717" s="21" t="str">
        <f>VLOOKUP($C717,driver,MATCH(Q$7,Driver!$A$1:$E$1,0),0)</f>
        <v>Expired</v>
      </c>
      <c r="R717" s="21">
        <f>VLOOKUP($C717,driver,MATCH(R$7,Driver!$A$1:$E$1,0),0)</f>
        <v>10</v>
      </c>
      <c r="S717" s="21" t="str">
        <f>VLOOKUP($C717,driver,MATCH(S$7,Driver!$A$1:$E$1,0),0)</f>
        <v>Fatal</v>
      </c>
      <c r="T717" s="21">
        <f>VLOOKUP($C717,Effects,MATCH(T$7, Effects!$A$1:$E$1, 0),0)</f>
        <v>35</v>
      </c>
      <c r="U717" s="22" t="str">
        <f>VLOOKUP($C717,Effects,MATCH(U$7, Effects!$A$1:$E$1, 0),0)</f>
        <v>No</v>
      </c>
      <c r="V717" s="22" t="str">
        <f>VLOOKUP($C717,Effects,MATCH(V$7, Effects!$A$1:$E$1, 0),0)</f>
        <v>Yes</v>
      </c>
      <c r="W717" s="22" t="str">
        <f>VLOOKUP($C717,Effects,MATCH(W$7, Effects!$A$1:$E$1, 0),0)</f>
        <v>Arrest Made</v>
      </c>
    </row>
    <row r="718" spans="2:23" s="7" customFormat="1" ht="21" x14ac:dyDescent="0.4">
      <c r="B718" s="19">
        <v>711</v>
      </c>
      <c r="C718" s="19" t="s">
        <v>753</v>
      </c>
      <c r="D718" s="20">
        <f>VLOOKUP($C718, Date, MATCH(Source!D$7, Date!$A$1:$F$1, 0), FALSE)</f>
        <v>45543</v>
      </c>
      <c r="E718" s="40">
        <v>45543</v>
      </c>
      <c r="F718" s="22">
        <f>VLOOKUP($C718, Date, MATCH(Source!F$7, Date!$A$1:$F$1, 0), FALSE)</f>
        <v>30.3402777777778</v>
      </c>
      <c r="G718" s="19">
        <f>VLOOKUP(Table3[[#This Row],[Accident ID]],Date!$A$2:$I$2001,MATCH(Table3[[#Headers],[Hour]],Date!$A$1:$I$1,0),0)</f>
        <v>8</v>
      </c>
      <c r="H718" s="44" t="str">
        <f>IF(AND(Table3[[#This Row],[Hour]]&gt;=7, Table3[[#This Row],[Hour]]&lt;=10), "Peak", IF(AND(Table3[[#This Row],[Hour]]&gt;=16, Table3[[#This Row],[Hour]]&lt;=19), "Peak", "Off-Peak"))</f>
        <v>Peak</v>
      </c>
      <c r="I718" s="19" t="str">
        <f>VLOOKUP($C718,location,MATCH(Source!I$7,Location!$A$1:$D$1,0),0)</f>
        <v>Kolkata</v>
      </c>
      <c r="J718" s="19" t="str">
        <f>VLOOKUP($C718,location,MATCH(Source!J$7,Location!$A$1:$D$1,0),0)</f>
        <v>Residential Area</v>
      </c>
      <c r="K718" s="19" t="str">
        <f>VLOOKUP($C718,location,MATCH(Source!K$7,Location!$A$1:$D$1,0),0)</f>
        <v>Windy</v>
      </c>
      <c r="L718" s="20" t="str">
        <f>VLOOKUP($C718,vehicle,MATCH(L717,Vehicle!A711:E711,0),0)</f>
        <v>Bus</v>
      </c>
      <c r="M718" s="20" t="str">
        <f>VLOOKUP($C718,vehicle,MATCH(M$7,Vehicle!$A$1:$E$1,0),0)</f>
        <v>Signal Violation</v>
      </c>
      <c r="N718" s="20" t="str">
        <f>VLOOKUP($C718,vehicle,MATCH(N$7,Vehicle!$A$1:$E$1,0),0)</f>
        <v>Medium</v>
      </c>
      <c r="O718" s="21">
        <f>VLOOKUP($C718,vehicle,MATCH(O$7,Vehicle!$A$1:$E$1,0),0)</f>
        <v>2</v>
      </c>
      <c r="P718" s="21">
        <f>VLOOKUP($C718,driver,MATCH(P$7,Driver!$A$1:$E$1,0),0)</f>
        <v>38</v>
      </c>
      <c r="Q718" s="21" t="str">
        <f>VLOOKUP($C718,driver,MATCH(Q$7,Driver!$A$1:$E$1,0),0)</f>
        <v>Suspended</v>
      </c>
      <c r="R718" s="21">
        <f>VLOOKUP($C718,driver,MATCH(R$7,Driver!$A$1:$E$1,0),0)</f>
        <v>9</v>
      </c>
      <c r="S718" s="21" t="str">
        <f>VLOOKUP($C718,driver,MATCH(S$7,Driver!$A$1:$E$1,0),0)</f>
        <v>Moderate</v>
      </c>
      <c r="T718" s="21">
        <f>VLOOKUP($C718,Effects,MATCH(T$7, Effects!$A$1:$E$1, 0),0)</f>
        <v>30</v>
      </c>
      <c r="U718" s="22" t="str">
        <f>VLOOKUP($C718,Effects,MATCH(U$7, Effects!$A$1:$E$1, 0),0)</f>
        <v>No</v>
      </c>
      <c r="V718" s="22" t="str">
        <f>VLOOKUP($C718,Effects,MATCH(V$7, Effects!$A$1:$E$1, 0),0)</f>
        <v>Yes</v>
      </c>
      <c r="W718" s="22" t="str">
        <f>VLOOKUP($C718,Effects,MATCH(W$7, Effects!$A$1:$E$1, 0),0)</f>
        <v>License Suspended</v>
      </c>
    </row>
    <row r="719" spans="2:23" s="7" customFormat="1" ht="21" x14ac:dyDescent="0.4">
      <c r="B719" s="19">
        <v>712</v>
      </c>
      <c r="C719" s="19" t="s">
        <v>754</v>
      </c>
      <c r="D719" s="20">
        <f>VLOOKUP($C719, Date, MATCH(Source!D$7, Date!$A$1:$F$1, 0), FALSE)</f>
        <v>44098</v>
      </c>
      <c r="E719" s="40">
        <v>44098</v>
      </c>
      <c r="F719" s="22">
        <f>VLOOKUP($C719, Date, MATCH(Source!F$7, Date!$A$1:$F$1, 0), FALSE)</f>
        <v>30.3819444444444</v>
      </c>
      <c r="G719" s="19">
        <f>VLOOKUP(Table3[[#This Row],[Accident ID]],Date!$A$2:$I$2001,MATCH(Table3[[#Headers],[Hour]],Date!$A$1:$I$1,0),0)</f>
        <v>9</v>
      </c>
      <c r="H719" s="44" t="str">
        <f>IF(AND(Table3[[#This Row],[Hour]]&gt;=7, Table3[[#This Row],[Hour]]&lt;=10), "Peak", IF(AND(Table3[[#This Row],[Hour]]&gt;=16, Table3[[#This Row],[Hour]]&lt;=19), "Peak", "Off-Peak"))</f>
        <v>Peak</v>
      </c>
      <c r="I719" s="19" t="str">
        <f>VLOOKUP($C719,location,MATCH(Source!I$7,Location!$A$1:$D$1,0),0)</f>
        <v>Bangalore</v>
      </c>
      <c r="J719" s="19" t="str">
        <f>VLOOKUP($C719,location,MATCH(Source!J$7,Location!$A$1:$D$1,0),0)</f>
        <v>Residential Area</v>
      </c>
      <c r="K719" s="19" t="str">
        <f>VLOOKUP($C719,location,MATCH(Source!K$7,Location!$A$1:$D$1,0),0)</f>
        <v>Snowy</v>
      </c>
      <c r="L719" s="20" t="str">
        <f>VLOOKUP($C719,vehicle,MATCH(L718,Vehicle!A712:E712,0),0)</f>
        <v>Bicycle</v>
      </c>
      <c r="M719" s="20" t="str">
        <f>VLOOKUP($C719,vehicle,MATCH(M$7,Vehicle!$A$1:$E$1,0),0)</f>
        <v>Signal Violation</v>
      </c>
      <c r="N719" s="20" t="str">
        <f>VLOOKUP($C719,vehicle,MATCH(N$7,Vehicle!$A$1:$E$1,0),0)</f>
        <v>High</v>
      </c>
      <c r="O719" s="21">
        <f>VLOOKUP($C719,vehicle,MATCH(O$7,Vehicle!$A$1:$E$1,0),0)</f>
        <v>1</v>
      </c>
      <c r="P719" s="21">
        <f>VLOOKUP($C719,driver,MATCH(P$7,Driver!$A$1:$E$1,0),0)</f>
        <v>47</v>
      </c>
      <c r="Q719" s="21" t="str">
        <f>VLOOKUP($C719,driver,MATCH(Q$7,Driver!$A$1:$E$1,0),0)</f>
        <v>Expired</v>
      </c>
      <c r="R719" s="21">
        <f>VLOOKUP($C719,driver,MATCH(R$7,Driver!$A$1:$E$1,0),0)</f>
        <v>1</v>
      </c>
      <c r="S719" s="21" t="str">
        <f>VLOOKUP($C719,driver,MATCH(S$7,Driver!$A$1:$E$1,0),0)</f>
        <v>Severe</v>
      </c>
      <c r="T719" s="21">
        <f>VLOOKUP($C719,Effects,MATCH(T$7, Effects!$A$1:$E$1, 0),0)</f>
        <v>33</v>
      </c>
      <c r="U719" s="22" t="str">
        <f>VLOOKUP($C719,Effects,MATCH(U$7, Effects!$A$1:$E$1, 0),0)</f>
        <v>Yes</v>
      </c>
      <c r="V719" s="22" t="str">
        <f>VLOOKUP($C719,Effects,MATCH(V$7, Effects!$A$1:$E$1, 0),0)</f>
        <v>Yes</v>
      </c>
      <c r="W719" s="22" t="str">
        <f>VLOOKUP($C719,Effects,MATCH(W$7, Effects!$A$1:$E$1, 0),0)</f>
        <v>Fine Issued</v>
      </c>
    </row>
    <row r="720" spans="2:23" s="7" customFormat="1" ht="21" x14ac:dyDescent="0.4">
      <c r="B720" s="19">
        <v>713</v>
      </c>
      <c r="C720" s="19" t="s">
        <v>755</v>
      </c>
      <c r="D720" s="20">
        <f>VLOOKUP($C720, Date, MATCH(Source!D$7, Date!$A$1:$F$1, 0), FALSE)</f>
        <v>43922</v>
      </c>
      <c r="E720" s="40">
        <v>43922</v>
      </c>
      <c r="F720" s="22">
        <f>VLOOKUP($C720, Date, MATCH(Source!F$7, Date!$A$1:$F$1, 0), FALSE)</f>
        <v>30.4236111111111</v>
      </c>
      <c r="G720" s="19">
        <f>VLOOKUP(Table3[[#This Row],[Accident ID]],Date!$A$2:$I$2001,MATCH(Table3[[#Headers],[Hour]],Date!$A$1:$I$1,0),0)</f>
        <v>10</v>
      </c>
      <c r="H720" s="44" t="str">
        <f>IF(AND(Table3[[#This Row],[Hour]]&gt;=7, Table3[[#This Row],[Hour]]&lt;=10), "Peak", IF(AND(Table3[[#This Row],[Hour]]&gt;=16, Table3[[#This Row],[Hour]]&lt;=19), "Peak", "Off-Peak"))</f>
        <v>Peak</v>
      </c>
      <c r="I720" s="19" t="str">
        <f>VLOOKUP($C720,location,MATCH(Source!I$7,Location!$A$1:$D$1,0),0)</f>
        <v>Chennai</v>
      </c>
      <c r="J720" s="19" t="str">
        <f>VLOOKUP($C720,location,MATCH(Source!J$7,Location!$A$1:$D$1,0),0)</f>
        <v>Highway</v>
      </c>
      <c r="K720" s="19" t="str">
        <f>VLOOKUP($C720,location,MATCH(Source!K$7,Location!$A$1:$D$1,0),0)</f>
        <v>Windy</v>
      </c>
      <c r="L720" s="20" t="str">
        <f>VLOOKUP($C720,vehicle,MATCH(L719,Vehicle!A713:E713,0),0)</f>
        <v>Truck</v>
      </c>
      <c r="M720" s="20" t="str">
        <f>VLOOKUP($C720,vehicle,MATCH(M$7,Vehicle!$A$1:$E$1,0),0)</f>
        <v>Pedestrian Crossing</v>
      </c>
      <c r="N720" s="20" t="str">
        <f>VLOOKUP($C720,vehicle,MATCH(N$7,Vehicle!$A$1:$E$1,0),0)</f>
        <v>High</v>
      </c>
      <c r="O720" s="21">
        <f>VLOOKUP($C720,vehicle,MATCH(O$7,Vehicle!$A$1:$E$1,0),0)</f>
        <v>5</v>
      </c>
      <c r="P720" s="21">
        <f>VLOOKUP($C720,driver,MATCH(P$7,Driver!$A$1:$E$1,0),0)</f>
        <v>57</v>
      </c>
      <c r="Q720" s="21" t="str">
        <f>VLOOKUP($C720,driver,MATCH(Q$7,Driver!$A$1:$E$1,0),0)</f>
        <v>Suspended</v>
      </c>
      <c r="R720" s="21">
        <f>VLOOKUP($C720,driver,MATCH(R$7,Driver!$A$1:$E$1,0),0)</f>
        <v>10</v>
      </c>
      <c r="S720" s="21" t="str">
        <f>VLOOKUP($C720,driver,MATCH(S$7,Driver!$A$1:$E$1,0),0)</f>
        <v>Minor</v>
      </c>
      <c r="T720" s="21">
        <f>VLOOKUP($C720,Effects,MATCH(T$7, Effects!$A$1:$E$1, 0),0)</f>
        <v>25</v>
      </c>
      <c r="U720" s="22" t="str">
        <f>VLOOKUP($C720,Effects,MATCH(U$7, Effects!$A$1:$E$1, 0),0)</f>
        <v>No</v>
      </c>
      <c r="V720" s="22" t="str">
        <f>VLOOKUP($C720,Effects,MATCH(V$7, Effects!$A$1:$E$1, 0),0)</f>
        <v>Yes</v>
      </c>
      <c r="W720" s="22" t="str">
        <f>VLOOKUP($C720,Effects,MATCH(W$7, Effects!$A$1:$E$1, 0),0)</f>
        <v>Fine Issued</v>
      </c>
    </row>
    <row r="721" spans="2:23" s="7" customFormat="1" ht="21" x14ac:dyDescent="0.4">
      <c r="B721" s="19">
        <v>714</v>
      </c>
      <c r="C721" s="19" t="s">
        <v>756</v>
      </c>
      <c r="D721" s="20">
        <f>VLOOKUP($C721, Date, MATCH(Source!D$7, Date!$A$1:$F$1, 0), FALSE)</f>
        <v>44270</v>
      </c>
      <c r="E721" s="40">
        <v>44270</v>
      </c>
      <c r="F721" s="22">
        <f>VLOOKUP($C721, Date, MATCH(Source!F$7, Date!$A$1:$F$1, 0), FALSE)</f>
        <v>30.4652777777778</v>
      </c>
      <c r="G721" s="19">
        <f>VLOOKUP(Table3[[#This Row],[Accident ID]],Date!$A$2:$I$2001,MATCH(Table3[[#Headers],[Hour]],Date!$A$1:$I$1,0),0)</f>
        <v>11</v>
      </c>
      <c r="H721" s="44" t="str">
        <f>IF(AND(Table3[[#This Row],[Hour]]&gt;=7, Table3[[#This Row],[Hour]]&lt;=10), "Peak", IF(AND(Table3[[#This Row],[Hour]]&gt;=16, Table3[[#This Row],[Hour]]&lt;=19), "Peak", "Off-Peak"))</f>
        <v>Off-Peak</v>
      </c>
      <c r="I721" s="19" t="str">
        <f>VLOOKUP($C721,location,MATCH(Source!I$7,Location!$A$1:$D$1,0),0)</f>
        <v>Mumbai</v>
      </c>
      <c r="J721" s="19" t="str">
        <f>VLOOKUP($C721,location,MATCH(Source!J$7,Location!$A$1:$D$1,0),0)</f>
        <v>Rural Road</v>
      </c>
      <c r="K721" s="19" t="str">
        <f>VLOOKUP($C721,location,MATCH(Source!K$7,Location!$A$1:$D$1,0),0)</f>
        <v>Windy</v>
      </c>
      <c r="L721" s="20" t="str">
        <f>VLOOKUP($C721,vehicle,MATCH(L720,Vehicle!A714:E714,0),0)</f>
        <v>Bike</v>
      </c>
      <c r="M721" s="20" t="str">
        <f>VLOOKUP($C721,vehicle,MATCH(M$7,Vehicle!$A$1:$E$1,0),0)</f>
        <v>Pedestrian Crossing</v>
      </c>
      <c r="N721" s="20" t="str">
        <f>VLOOKUP($C721,vehicle,MATCH(N$7,Vehicle!$A$1:$E$1,0),0)</f>
        <v>Medium</v>
      </c>
      <c r="O721" s="21">
        <f>VLOOKUP($C721,vehicle,MATCH(O$7,Vehicle!$A$1:$E$1,0),0)</f>
        <v>2</v>
      </c>
      <c r="P721" s="21">
        <f>VLOOKUP($C721,driver,MATCH(P$7,Driver!$A$1:$E$1,0),0)</f>
        <v>70</v>
      </c>
      <c r="Q721" s="21" t="str">
        <f>VLOOKUP($C721,driver,MATCH(Q$7,Driver!$A$1:$E$1,0),0)</f>
        <v>Suspended</v>
      </c>
      <c r="R721" s="21">
        <f>VLOOKUP($C721,driver,MATCH(R$7,Driver!$A$1:$E$1,0),0)</f>
        <v>8</v>
      </c>
      <c r="S721" s="21" t="str">
        <f>VLOOKUP($C721,driver,MATCH(S$7,Driver!$A$1:$E$1,0),0)</f>
        <v>Fatal</v>
      </c>
      <c r="T721" s="21">
        <f>VLOOKUP($C721,Effects,MATCH(T$7, Effects!$A$1:$E$1, 0),0)</f>
        <v>22</v>
      </c>
      <c r="U721" s="22" t="str">
        <f>VLOOKUP($C721,Effects,MATCH(U$7, Effects!$A$1:$E$1, 0),0)</f>
        <v>Yes</v>
      </c>
      <c r="V721" s="22" t="str">
        <f>VLOOKUP($C721,Effects,MATCH(V$7, Effects!$A$1:$E$1, 0),0)</f>
        <v>No</v>
      </c>
      <c r="W721" s="22" t="str">
        <f>VLOOKUP($C721,Effects,MATCH(W$7, Effects!$A$1:$E$1, 0),0)</f>
        <v>License Suspended</v>
      </c>
    </row>
    <row r="722" spans="2:23" s="7" customFormat="1" ht="21" x14ac:dyDescent="0.4">
      <c r="B722" s="19">
        <v>715</v>
      </c>
      <c r="C722" s="19" t="s">
        <v>757</v>
      </c>
      <c r="D722" s="20">
        <f>VLOOKUP($C722, Date, MATCH(Source!D$7, Date!$A$1:$F$1, 0), FALSE)</f>
        <v>45391</v>
      </c>
      <c r="E722" s="40">
        <v>45391</v>
      </c>
      <c r="F722" s="22">
        <f>VLOOKUP($C722, Date, MATCH(Source!F$7, Date!$A$1:$F$1, 0), FALSE)</f>
        <v>30.5069444444444</v>
      </c>
      <c r="G722" s="19">
        <f>VLOOKUP(Table3[[#This Row],[Accident ID]],Date!$A$2:$I$2001,MATCH(Table3[[#Headers],[Hour]],Date!$A$1:$I$1,0),0)</f>
        <v>12</v>
      </c>
      <c r="H722" s="44" t="str">
        <f>IF(AND(Table3[[#This Row],[Hour]]&gt;=7, Table3[[#This Row],[Hour]]&lt;=10), "Peak", IF(AND(Table3[[#This Row],[Hour]]&gt;=16, Table3[[#This Row],[Hour]]&lt;=19), "Peak", "Off-Peak"))</f>
        <v>Off-Peak</v>
      </c>
      <c r="I722" s="19" t="str">
        <f>VLOOKUP($C722,location,MATCH(Source!I$7,Location!$A$1:$D$1,0),0)</f>
        <v>Ahmedabad</v>
      </c>
      <c r="J722" s="19" t="str">
        <f>VLOOKUP($C722,location,MATCH(Source!J$7,Location!$A$1:$D$1,0),0)</f>
        <v>Rural Road</v>
      </c>
      <c r="K722" s="19" t="str">
        <f>VLOOKUP($C722,location,MATCH(Source!K$7,Location!$A$1:$D$1,0),0)</f>
        <v>Windy</v>
      </c>
      <c r="L722" s="20" t="str">
        <f>VLOOKUP($C722,vehicle,MATCH(L721,Vehicle!A715:E715,0),0)</f>
        <v>Auto</v>
      </c>
      <c r="M722" s="20" t="str">
        <f>VLOOKUP($C722,vehicle,MATCH(M$7,Vehicle!$A$1:$E$1,0),0)</f>
        <v>Signal Violation</v>
      </c>
      <c r="N722" s="20" t="str">
        <f>VLOOKUP($C722,vehicle,MATCH(N$7,Vehicle!$A$1:$E$1,0),0)</f>
        <v>Severe</v>
      </c>
      <c r="O722" s="21">
        <f>VLOOKUP($C722,vehicle,MATCH(O$7,Vehicle!$A$1:$E$1,0),0)</f>
        <v>3</v>
      </c>
      <c r="P722" s="21">
        <f>VLOOKUP($C722,driver,MATCH(P$7,Driver!$A$1:$E$1,0),0)</f>
        <v>69</v>
      </c>
      <c r="Q722" s="21" t="str">
        <f>VLOOKUP($C722,driver,MATCH(Q$7,Driver!$A$1:$E$1,0),0)</f>
        <v>Suspended</v>
      </c>
      <c r="R722" s="21">
        <f>VLOOKUP($C722,driver,MATCH(R$7,Driver!$A$1:$E$1,0),0)</f>
        <v>2</v>
      </c>
      <c r="S722" s="21" t="str">
        <f>VLOOKUP($C722,driver,MATCH(S$7,Driver!$A$1:$E$1,0),0)</f>
        <v>Severe</v>
      </c>
      <c r="T722" s="21">
        <f>VLOOKUP($C722,Effects,MATCH(T$7, Effects!$A$1:$E$1, 0),0)</f>
        <v>27</v>
      </c>
      <c r="U722" s="22" t="str">
        <f>VLOOKUP($C722,Effects,MATCH(U$7, Effects!$A$1:$E$1, 0),0)</f>
        <v>No</v>
      </c>
      <c r="V722" s="22" t="str">
        <f>VLOOKUP($C722,Effects,MATCH(V$7, Effects!$A$1:$E$1, 0),0)</f>
        <v>Yes</v>
      </c>
      <c r="W722" s="22" t="str">
        <f>VLOOKUP($C722,Effects,MATCH(W$7, Effects!$A$1:$E$1, 0),0)</f>
        <v>None</v>
      </c>
    </row>
    <row r="723" spans="2:23" s="7" customFormat="1" ht="21" x14ac:dyDescent="0.4">
      <c r="B723" s="19">
        <v>716</v>
      </c>
      <c r="C723" s="19" t="s">
        <v>758</v>
      </c>
      <c r="D723" s="20">
        <f>VLOOKUP($C723, Date, MATCH(Source!D$7, Date!$A$1:$F$1, 0), FALSE)</f>
        <v>44048</v>
      </c>
      <c r="E723" s="40">
        <v>44048</v>
      </c>
      <c r="F723" s="22">
        <f>VLOOKUP($C723, Date, MATCH(Source!F$7, Date!$A$1:$F$1, 0), FALSE)</f>
        <v>30.5486111111111</v>
      </c>
      <c r="G723" s="19">
        <f>VLOOKUP(Table3[[#This Row],[Accident ID]],Date!$A$2:$I$2001,MATCH(Table3[[#Headers],[Hour]],Date!$A$1:$I$1,0),0)</f>
        <v>13</v>
      </c>
      <c r="H723" s="44" t="str">
        <f>IF(AND(Table3[[#This Row],[Hour]]&gt;=7, Table3[[#This Row],[Hour]]&lt;=10), "Peak", IF(AND(Table3[[#This Row],[Hour]]&gt;=16, Table3[[#This Row],[Hour]]&lt;=19), "Peak", "Off-Peak"))</f>
        <v>Off-Peak</v>
      </c>
      <c r="I723" s="19" t="str">
        <f>VLOOKUP($C723,location,MATCH(Source!I$7,Location!$A$1:$D$1,0),0)</f>
        <v>Delhi</v>
      </c>
      <c r="J723" s="19" t="str">
        <f>VLOOKUP($C723,location,MATCH(Source!J$7,Location!$A$1:$D$1,0),0)</f>
        <v>Highway</v>
      </c>
      <c r="K723" s="19" t="str">
        <f>VLOOKUP($C723,location,MATCH(Source!K$7,Location!$A$1:$D$1,0),0)</f>
        <v>Windy</v>
      </c>
      <c r="L723" s="20" t="str">
        <f>VLOOKUP($C723,vehicle,MATCH(L722,Vehicle!A716:E716,0),0)</f>
        <v>Bike</v>
      </c>
      <c r="M723" s="20" t="str">
        <f>VLOOKUP($C723,vehicle,MATCH(M$7,Vehicle!$A$1:$E$1,0),0)</f>
        <v>Weather Conditions</v>
      </c>
      <c r="N723" s="20" t="str">
        <f>VLOOKUP($C723,vehicle,MATCH(N$7,Vehicle!$A$1:$E$1,0),0)</f>
        <v>High</v>
      </c>
      <c r="O723" s="21">
        <f>VLOOKUP($C723,vehicle,MATCH(O$7,Vehicle!$A$1:$E$1,0),0)</f>
        <v>5</v>
      </c>
      <c r="P723" s="21">
        <f>VLOOKUP($C723,driver,MATCH(P$7,Driver!$A$1:$E$1,0),0)</f>
        <v>68</v>
      </c>
      <c r="Q723" s="21" t="str">
        <f>VLOOKUP($C723,driver,MATCH(Q$7,Driver!$A$1:$E$1,0),0)</f>
        <v>Expired</v>
      </c>
      <c r="R723" s="21">
        <f>VLOOKUP($C723,driver,MATCH(R$7,Driver!$A$1:$E$1,0),0)</f>
        <v>4</v>
      </c>
      <c r="S723" s="21" t="str">
        <f>VLOOKUP($C723,driver,MATCH(S$7,Driver!$A$1:$E$1,0),0)</f>
        <v>Moderate</v>
      </c>
      <c r="T723" s="21">
        <f>VLOOKUP($C723,Effects,MATCH(T$7, Effects!$A$1:$E$1, 0),0)</f>
        <v>46</v>
      </c>
      <c r="U723" s="22" t="str">
        <f>VLOOKUP($C723,Effects,MATCH(U$7, Effects!$A$1:$E$1, 0),0)</f>
        <v>No</v>
      </c>
      <c r="V723" s="22" t="str">
        <f>VLOOKUP($C723,Effects,MATCH(V$7, Effects!$A$1:$E$1, 0),0)</f>
        <v>No</v>
      </c>
      <c r="W723" s="22" t="str">
        <f>VLOOKUP($C723,Effects,MATCH(W$7, Effects!$A$1:$E$1, 0),0)</f>
        <v>None</v>
      </c>
    </row>
    <row r="724" spans="2:23" s="7" customFormat="1" ht="21" x14ac:dyDescent="0.4">
      <c r="B724" s="19">
        <v>717</v>
      </c>
      <c r="C724" s="19" t="s">
        <v>759</v>
      </c>
      <c r="D724" s="20">
        <f>VLOOKUP($C724, Date, MATCH(Source!D$7, Date!$A$1:$F$1, 0), FALSE)</f>
        <v>44680</v>
      </c>
      <c r="E724" s="40">
        <v>44680</v>
      </c>
      <c r="F724" s="22">
        <f>VLOOKUP($C724, Date, MATCH(Source!F$7, Date!$A$1:$F$1, 0), FALSE)</f>
        <v>30.5902777777778</v>
      </c>
      <c r="G724" s="19">
        <f>VLOOKUP(Table3[[#This Row],[Accident ID]],Date!$A$2:$I$2001,MATCH(Table3[[#Headers],[Hour]],Date!$A$1:$I$1,0),0)</f>
        <v>14</v>
      </c>
      <c r="H724" s="44" t="str">
        <f>IF(AND(Table3[[#This Row],[Hour]]&gt;=7, Table3[[#This Row],[Hour]]&lt;=10), "Peak", IF(AND(Table3[[#This Row],[Hour]]&gt;=16, Table3[[#This Row],[Hour]]&lt;=19), "Peak", "Off-Peak"))</f>
        <v>Off-Peak</v>
      </c>
      <c r="I724" s="19" t="str">
        <f>VLOOKUP($C724,location,MATCH(Source!I$7,Location!$A$1:$D$1,0),0)</f>
        <v>Delhi</v>
      </c>
      <c r="J724" s="19" t="str">
        <f>VLOOKUP($C724,location,MATCH(Source!J$7,Location!$A$1:$D$1,0),0)</f>
        <v>Expressway</v>
      </c>
      <c r="K724" s="19" t="str">
        <f>VLOOKUP($C724,location,MATCH(Source!K$7,Location!$A$1:$D$1,0),0)</f>
        <v>Foggy</v>
      </c>
      <c r="L724" s="20" t="str">
        <f>VLOOKUP($C724,vehicle,MATCH(L723,Vehicle!A717:E717,0),0)</f>
        <v>Bike</v>
      </c>
      <c r="M724" s="20" t="str">
        <f>VLOOKUP($C724,vehicle,MATCH(M$7,Vehicle!$A$1:$E$1,0),0)</f>
        <v>Reckless Driving</v>
      </c>
      <c r="N724" s="20" t="str">
        <f>VLOOKUP($C724,vehicle,MATCH(N$7,Vehicle!$A$1:$E$1,0),0)</f>
        <v>Severe</v>
      </c>
      <c r="O724" s="21">
        <f>VLOOKUP($C724,vehicle,MATCH(O$7,Vehicle!$A$1:$E$1,0),0)</f>
        <v>1</v>
      </c>
      <c r="P724" s="21">
        <f>VLOOKUP($C724,driver,MATCH(P$7,Driver!$A$1:$E$1,0),0)</f>
        <v>18</v>
      </c>
      <c r="Q724" s="21" t="str">
        <f>VLOOKUP($C724,driver,MATCH(Q$7,Driver!$A$1:$E$1,0),0)</f>
        <v>Valid</v>
      </c>
      <c r="R724" s="21">
        <f>VLOOKUP($C724,driver,MATCH(R$7,Driver!$A$1:$E$1,0),0)</f>
        <v>1</v>
      </c>
      <c r="S724" s="21" t="str">
        <f>VLOOKUP($C724,driver,MATCH(S$7,Driver!$A$1:$E$1,0),0)</f>
        <v>Severe</v>
      </c>
      <c r="T724" s="21">
        <f>VLOOKUP($C724,Effects,MATCH(T$7, Effects!$A$1:$E$1, 0),0)</f>
        <v>39</v>
      </c>
      <c r="U724" s="22" t="str">
        <f>VLOOKUP($C724,Effects,MATCH(U$7, Effects!$A$1:$E$1, 0),0)</f>
        <v>Yes</v>
      </c>
      <c r="V724" s="22" t="str">
        <f>VLOOKUP($C724,Effects,MATCH(V$7, Effects!$A$1:$E$1, 0),0)</f>
        <v>Yes</v>
      </c>
      <c r="W724" s="22" t="str">
        <f>VLOOKUP($C724,Effects,MATCH(W$7, Effects!$A$1:$E$1, 0),0)</f>
        <v>Fine Issued</v>
      </c>
    </row>
    <row r="725" spans="2:23" s="7" customFormat="1" ht="21" x14ac:dyDescent="0.4">
      <c r="B725" s="19">
        <v>718</v>
      </c>
      <c r="C725" s="19" t="s">
        <v>760</v>
      </c>
      <c r="D725" s="20">
        <f>VLOOKUP($C725, Date, MATCH(Source!D$7, Date!$A$1:$F$1, 0), FALSE)</f>
        <v>44690</v>
      </c>
      <c r="E725" s="40">
        <v>44690</v>
      </c>
      <c r="F725" s="22">
        <f>VLOOKUP($C725, Date, MATCH(Source!F$7, Date!$A$1:$F$1, 0), FALSE)</f>
        <v>30.6319444444444</v>
      </c>
      <c r="G725" s="19">
        <f>VLOOKUP(Table3[[#This Row],[Accident ID]],Date!$A$2:$I$2001,MATCH(Table3[[#Headers],[Hour]],Date!$A$1:$I$1,0),0)</f>
        <v>15</v>
      </c>
      <c r="H725" s="44" t="str">
        <f>IF(AND(Table3[[#This Row],[Hour]]&gt;=7, Table3[[#This Row],[Hour]]&lt;=10), "Peak", IF(AND(Table3[[#This Row],[Hour]]&gt;=16, Table3[[#This Row],[Hour]]&lt;=19), "Peak", "Off-Peak"))</f>
        <v>Off-Peak</v>
      </c>
      <c r="I725" s="19" t="str">
        <f>VLOOKUP($C725,location,MATCH(Source!I$7,Location!$A$1:$D$1,0),0)</f>
        <v>Hyderabad</v>
      </c>
      <c r="J725" s="19" t="str">
        <f>VLOOKUP($C725,location,MATCH(Source!J$7,Location!$A$1:$D$1,0),0)</f>
        <v>Expressway</v>
      </c>
      <c r="K725" s="19" t="str">
        <f>VLOOKUP($C725,location,MATCH(Source!K$7,Location!$A$1:$D$1,0),0)</f>
        <v>Rainy</v>
      </c>
      <c r="L725" s="20" t="str">
        <f>VLOOKUP($C725,vehicle,MATCH(L724,Vehicle!A718:E718,0),0)</f>
        <v>Bicycle</v>
      </c>
      <c r="M725" s="20" t="str">
        <f>VLOOKUP($C725,vehicle,MATCH(M$7,Vehicle!$A$1:$E$1,0),0)</f>
        <v>Drunk Driving</v>
      </c>
      <c r="N725" s="20" t="str">
        <f>VLOOKUP($C725,vehicle,MATCH(N$7,Vehicle!$A$1:$E$1,0),0)</f>
        <v>Severe</v>
      </c>
      <c r="O725" s="21">
        <f>VLOOKUP($C725,vehicle,MATCH(O$7,Vehicle!$A$1:$E$1,0),0)</f>
        <v>3</v>
      </c>
      <c r="P725" s="21">
        <f>VLOOKUP($C725,driver,MATCH(P$7,Driver!$A$1:$E$1,0),0)</f>
        <v>37</v>
      </c>
      <c r="Q725" s="21" t="str">
        <f>VLOOKUP($C725,driver,MATCH(Q$7,Driver!$A$1:$E$1,0),0)</f>
        <v>Valid</v>
      </c>
      <c r="R725" s="21">
        <f>VLOOKUP($C725,driver,MATCH(R$7,Driver!$A$1:$E$1,0),0)</f>
        <v>5</v>
      </c>
      <c r="S725" s="21" t="str">
        <f>VLOOKUP($C725,driver,MATCH(S$7,Driver!$A$1:$E$1,0),0)</f>
        <v>Minor</v>
      </c>
      <c r="T725" s="21">
        <f>VLOOKUP($C725,Effects,MATCH(T$7, Effects!$A$1:$E$1, 0),0)</f>
        <v>40</v>
      </c>
      <c r="U725" s="22" t="str">
        <f>VLOOKUP($C725,Effects,MATCH(U$7, Effects!$A$1:$E$1, 0),0)</f>
        <v>Yes</v>
      </c>
      <c r="V725" s="22" t="str">
        <f>VLOOKUP($C725,Effects,MATCH(V$7, Effects!$A$1:$E$1, 0),0)</f>
        <v>No</v>
      </c>
      <c r="W725" s="22" t="str">
        <f>VLOOKUP($C725,Effects,MATCH(W$7, Effects!$A$1:$E$1, 0),0)</f>
        <v>None</v>
      </c>
    </row>
    <row r="726" spans="2:23" s="7" customFormat="1" ht="21" x14ac:dyDescent="0.4">
      <c r="B726" s="19">
        <v>719</v>
      </c>
      <c r="C726" s="19" t="s">
        <v>761</v>
      </c>
      <c r="D726" s="20">
        <f>VLOOKUP($C726, Date, MATCH(Source!D$7, Date!$A$1:$F$1, 0), FALSE)</f>
        <v>44274</v>
      </c>
      <c r="E726" s="40">
        <v>44274</v>
      </c>
      <c r="F726" s="22">
        <f>VLOOKUP($C726, Date, MATCH(Source!F$7, Date!$A$1:$F$1, 0), FALSE)</f>
        <v>30.6736111111111</v>
      </c>
      <c r="G726" s="19">
        <f>VLOOKUP(Table3[[#This Row],[Accident ID]],Date!$A$2:$I$2001,MATCH(Table3[[#Headers],[Hour]],Date!$A$1:$I$1,0),0)</f>
        <v>16</v>
      </c>
      <c r="H726" s="44" t="str">
        <f>IF(AND(Table3[[#This Row],[Hour]]&gt;=7, Table3[[#This Row],[Hour]]&lt;=10), "Peak", IF(AND(Table3[[#This Row],[Hour]]&gt;=16, Table3[[#This Row],[Hour]]&lt;=19), "Peak", "Off-Peak"))</f>
        <v>Peak</v>
      </c>
      <c r="I726" s="19" t="str">
        <f>VLOOKUP($C726,location,MATCH(Source!I$7,Location!$A$1:$D$1,0),0)</f>
        <v>Hyderabad</v>
      </c>
      <c r="J726" s="19" t="str">
        <f>VLOOKUP($C726,location,MATCH(Source!J$7,Location!$A$1:$D$1,0),0)</f>
        <v>Expressway</v>
      </c>
      <c r="K726" s="19" t="str">
        <f>VLOOKUP($C726,location,MATCH(Source!K$7,Location!$A$1:$D$1,0),0)</f>
        <v>Foggy</v>
      </c>
      <c r="L726" s="20" t="str">
        <f>VLOOKUP($C726,vehicle,MATCH(L725,Vehicle!A719:E719,0),0)</f>
        <v>Bus</v>
      </c>
      <c r="M726" s="20" t="str">
        <f>VLOOKUP($C726,vehicle,MATCH(M$7,Vehicle!$A$1:$E$1,0),0)</f>
        <v>Reckless Driving</v>
      </c>
      <c r="N726" s="20" t="str">
        <f>VLOOKUP($C726,vehicle,MATCH(N$7,Vehicle!$A$1:$E$1,0),0)</f>
        <v>Severe</v>
      </c>
      <c r="O726" s="21">
        <f>VLOOKUP($C726,vehicle,MATCH(O$7,Vehicle!$A$1:$E$1,0),0)</f>
        <v>1</v>
      </c>
      <c r="P726" s="21">
        <f>VLOOKUP($C726,driver,MATCH(P$7,Driver!$A$1:$E$1,0),0)</f>
        <v>39</v>
      </c>
      <c r="Q726" s="21" t="str">
        <f>VLOOKUP($C726,driver,MATCH(Q$7,Driver!$A$1:$E$1,0),0)</f>
        <v>Valid</v>
      </c>
      <c r="R726" s="21">
        <f>VLOOKUP($C726,driver,MATCH(R$7,Driver!$A$1:$E$1,0),0)</f>
        <v>3</v>
      </c>
      <c r="S726" s="21" t="str">
        <f>VLOOKUP($C726,driver,MATCH(S$7,Driver!$A$1:$E$1,0),0)</f>
        <v>Fatal</v>
      </c>
      <c r="T726" s="21">
        <f>VLOOKUP($C726,Effects,MATCH(T$7, Effects!$A$1:$E$1, 0),0)</f>
        <v>57</v>
      </c>
      <c r="U726" s="22" t="str">
        <f>VLOOKUP($C726,Effects,MATCH(U$7, Effects!$A$1:$E$1, 0),0)</f>
        <v>Yes</v>
      </c>
      <c r="V726" s="22" t="str">
        <f>VLOOKUP($C726,Effects,MATCH(V$7, Effects!$A$1:$E$1, 0),0)</f>
        <v>No</v>
      </c>
      <c r="W726" s="22" t="str">
        <f>VLOOKUP($C726,Effects,MATCH(W$7, Effects!$A$1:$E$1, 0),0)</f>
        <v>Arrest Made</v>
      </c>
    </row>
    <row r="727" spans="2:23" s="7" customFormat="1" ht="21" x14ac:dyDescent="0.4">
      <c r="B727" s="19">
        <v>720</v>
      </c>
      <c r="C727" s="19" t="s">
        <v>762</v>
      </c>
      <c r="D727" s="20">
        <f>VLOOKUP($C727, Date, MATCH(Source!D$7, Date!$A$1:$F$1, 0), FALSE)</f>
        <v>45039</v>
      </c>
      <c r="E727" s="40">
        <v>45039</v>
      </c>
      <c r="F727" s="22">
        <f>VLOOKUP($C727, Date, MATCH(Source!F$7, Date!$A$1:$F$1, 0), FALSE)</f>
        <v>30.7152777777778</v>
      </c>
      <c r="G727" s="19">
        <f>VLOOKUP(Table3[[#This Row],[Accident ID]],Date!$A$2:$I$2001,MATCH(Table3[[#Headers],[Hour]],Date!$A$1:$I$1,0),0)</f>
        <v>17</v>
      </c>
      <c r="H727" s="44" t="str">
        <f>IF(AND(Table3[[#This Row],[Hour]]&gt;=7, Table3[[#This Row],[Hour]]&lt;=10), "Peak", IF(AND(Table3[[#This Row],[Hour]]&gt;=16, Table3[[#This Row],[Hour]]&lt;=19), "Peak", "Off-Peak"))</f>
        <v>Peak</v>
      </c>
      <c r="I727" s="19" t="str">
        <f>VLOOKUP($C727,location,MATCH(Source!I$7,Location!$A$1:$D$1,0),0)</f>
        <v>Delhi</v>
      </c>
      <c r="J727" s="19" t="str">
        <f>VLOOKUP($C727,location,MATCH(Source!J$7,Location!$A$1:$D$1,0),0)</f>
        <v>Highway</v>
      </c>
      <c r="K727" s="19" t="str">
        <f>VLOOKUP($C727,location,MATCH(Source!K$7,Location!$A$1:$D$1,0),0)</f>
        <v>Windy</v>
      </c>
      <c r="L727" s="20" t="str">
        <f>VLOOKUP($C727,vehicle,MATCH(L726,Vehicle!A720:E720,0),0)</f>
        <v>Bus</v>
      </c>
      <c r="M727" s="20" t="str">
        <f>VLOOKUP($C727,vehicle,MATCH(M$7,Vehicle!$A$1:$E$1,0),0)</f>
        <v>Brake Failure</v>
      </c>
      <c r="N727" s="20" t="str">
        <f>VLOOKUP($C727,vehicle,MATCH(N$7,Vehicle!$A$1:$E$1,0),0)</f>
        <v>High</v>
      </c>
      <c r="O727" s="21">
        <f>VLOOKUP($C727,vehicle,MATCH(O$7,Vehicle!$A$1:$E$1,0),0)</f>
        <v>3</v>
      </c>
      <c r="P727" s="21">
        <f>VLOOKUP($C727,driver,MATCH(P$7,Driver!$A$1:$E$1,0),0)</f>
        <v>72</v>
      </c>
      <c r="Q727" s="21" t="str">
        <f>VLOOKUP($C727,driver,MATCH(Q$7,Driver!$A$1:$E$1,0),0)</f>
        <v>Suspended</v>
      </c>
      <c r="R727" s="21">
        <f>VLOOKUP($C727,driver,MATCH(R$7,Driver!$A$1:$E$1,0),0)</f>
        <v>6</v>
      </c>
      <c r="S727" s="21" t="str">
        <f>VLOOKUP($C727,driver,MATCH(S$7,Driver!$A$1:$E$1,0),0)</f>
        <v>Fatal</v>
      </c>
      <c r="T727" s="21">
        <f>VLOOKUP($C727,Effects,MATCH(T$7, Effects!$A$1:$E$1, 0),0)</f>
        <v>35</v>
      </c>
      <c r="U727" s="22" t="str">
        <f>VLOOKUP($C727,Effects,MATCH(U$7, Effects!$A$1:$E$1, 0),0)</f>
        <v>Yes</v>
      </c>
      <c r="V727" s="22" t="str">
        <f>VLOOKUP($C727,Effects,MATCH(V$7, Effects!$A$1:$E$1, 0),0)</f>
        <v>Yes</v>
      </c>
      <c r="W727" s="22" t="str">
        <f>VLOOKUP($C727,Effects,MATCH(W$7, Effects!$A$1:$E$1, 0),0)</f>
        <v>Fine Issued</v>
      </c>
    </row>
    <row r="728" spans="2:23" s="7" customFormat="1" ht="21" x14ac:dyDescent="0.4">
      <c r="B728" s="19">
        <v>721</v>
      </c>
      <c r="C728" s="19" t="s">
        <v>763</v>
      </c>
      <c r="D728" s="20">
        <f>VLOOKUP($C728, Date, MATCH(Source!D$7, Date!$A$1:$F$1, 0), FALSE)</f>
        <v>44442</v>
      </c>
      <c r="E728" s="40">
        <v>44442</v>
      </c>
      <c r="F728" s="22">
        <f>VLOOKUP($C728, Date, MATCH(Source!F$7, Date!$A$1:$F$1, 0), FALSE)</f>
        <v>30.7569444444444</v>
      </c>
      <c r="G728" s="19">
        <f>VLOOKUP(Table3[[#This Row],[Accident ID]],Date!$A$2:$I$2001,MATCH(Table3[[#Headers],[Hour]],Date!$A$1:$I$1,0),0)</f>
        <v>18</v>
      </c>
      <c r="H728" s="44" t="str">
        <f>IF(AND(Table3[[#This Row],[Hour]]&gt;=7, Table3[[#This Row],[Hour]]&lt;=10), "Peak", IF(AND(Table3[[#This Row],[Hour]]&gt;=16, Table3[[#This Row],[Hour]]&lt;=19), "Peak", "Off-Peak"))</f>
        <v>Peak</v>
      </c>
      <c r="I728" s="19" t="str">
        <f>VLOOKUP($C728,location,MATCH(Source!I$7,Location!$A$1:$D$1,0),0)</f>
        <v>Ahmedabad</v>
      </c>
      <c r="J728" s="19" t="str">
        <f>VLOOKUP($C728,location,MATCH(Source!J$7,Location!$A$1:$D$1,0),0)</f>
        <v>Residential Area</v>
      </c>
      <c r="K728" s="19" t="str">
        <f>VLOOKUP($C728,location,MATCH(Source!K$7,Location!$A$1:$D$1,0),0)</f>
        <v>Windy</v>
      </c>
      <c r="L728" s="20" t="str">
        <f>VLOOKUP($C728,vehicle,MATCH(L727,Vehicle!A721:E721,0),0)</f>
        <v>Bicycle</v>
      </c>
      <c r="M728" s="20" t="str">
        <f>VLOOKUP($C728,vehicle,MATCH(M$7,Vehicle!$A$1:$E$1,0),0)</f>
        <v>Weather Conditions</v>
      </c>
      <c r="N728" s="20" t="str">
        <f>VLOOKUP($C728,vehicle,MATCH(N$7,Vehicle!$A$1:$E$1,0),0)</f>
        <v>Medium</v>
      </c>
      <c r="O728" s="21">
        <f>VLOOKUP($C728,vehicle,MATCH(O$7,Vehicle!$A$1:$E$1,0),0)</f>
        <v>4</v>
      </c>
      <c r="P728" s="21">
        <f>VLOOKUP($C728,driver,MATCH(P$7,Driver!$A$1:$E$1,0),0)</f>
        <v>21</v>
      </c>
      <c r="Q728" s="21" t="str">
        <f>VLOOKUP($C728,driver,MATCH(Q$7,Driver!$A$1:$E$1,0),0)</f>
        <v>Valid</v>
      </c>
      <c r="R728" s="21">
        <f>VLOOKUP($C728,driver,MATCH(R$7,Driver!$A$1:$E$1,0),0)</f>
        <v>5</v>
      </c>
      <c r="S728" s="21" t="str">
        <f>VLOOKUP($C728,driver,MATCH(S$7,Driver!$A$1:$E$1,0),0)</f>
        <v>Minor</v>
      </c>
      <c r="T728" s="21">
        <f>VLOOKUP($C728,Effects,MATCH(T$7, Effects!$A$1:$E$1, 0),0)</f>
        <v>23</v>
      </c>
      <c r="U728" s="22" t="str">
        <f>VLOOKUP($C728,Effects,MATCH(U$7, Effects!$A$1:$E$1, 0),0)</f>
        <v>No</v>
      </c>
      <c r="V728" s="22" t="str">
        <f>VLOOKUP($C728,Effects,MATCH(V$7, Effects!$A$1:$E$1, 0),0)</f>
        <v>Yes</v>
      </c>
      <c r="W728" s="22" t="str">
        <f>VLOOKUP($C728,Effects,MATCH(W$7, Effects!$A$1:$E$1, 0),0)</f>
        <v>License Suspended</v>
      </c>
    </row>
    <row r="729" spans="2:23" s="7" customFormat="1" ht="21" x14ac:dyDescent="0.4">
      <c r="B729" s="19">
        <v>722</v>
      </c>
      <c r="C729" s="19" t="s">
        <v>764</v>
      </c>
      <c r="D729" s="20">
        <f>VLOOKUP($C729, Date, MATCH(Source!D$7, Date!$A$1:$F$1, 0), FALSE)</f>
        <v>45560</v>
      </c>
      <c r="E729" s="40">
        <v>45560</v>
      </c>
      <c r="F729" s="22">
        <f>VLOOKUP($C729, Date, MATCH(Source!F$7, Date!$A$1:$F$1, 0), FALSE)</f>
        <v>30.7986111111111</v>
      </c>
      <c r="G729" s="19">
        <f>VLOOKUP(Table3[[#This Row],[Accident ID]],Date!$A$2:$I$2001,MATCH(Table3[[#Headers],[Hour]],Date!$A$1:$I$1,0),0)</f>
        <v>19</v>
      </c>
      <c r="H729" s="44" t="str">
        <f>IF(AND(Table3[[#This Row],[Hour]]&gt;=7, Table3[[#This Row],[Hour]]&lt;=10), "Peak", IF(AND(Table3[[#This Row],[Hour]]&gt;=16, Table3[[#This Row],[Hour]]&lt;=19), "Peak", "Off-Peak"))</f>
        <v>Peak</v>
      </c>
      <c r="I729" s="19" t="str">
        <f>VLOOKUP($C729,location,MATCH(Source!I$7,Location!$A$1:$D$1,0),0)</f>
        <v>Hyderabad</v>
      </c>
      <c r="J729" s="19" t="str">
        <f>VLOOKUP($C729,location,MATCH(Source!J$7,Location!$A$1:$D$1,0),0)</f>
        <v>Highway</v>
      </c>
      <c r="K729" s="19" t="str">
        <f>VLOOKUP($C729,location,MATCH(Source!K$7,Location!$A$1:$D$1,0),0)</f>
        <v>Rainy</v>
      </c>
      <c r="L729" s="20" t="str">
        <f>VLOOKUP($C729,vehicle,MATCH(L728,Vehicle!A722:E722,0),0)</f>
        <v>Pedestrian</v>
      </c>
      <c r="M729" s="20" t="str">
        <f>VLOOKUP($C729,vehicle,MATCH(M$7,Vehicle!$A$1:$E$1,0),0)</f>
        <v>Brake Failure</v>
      </c>
      <c r="N729" s="20" t="str">
        <f>VLOOKUP($C729,vehicle,MATCH(N$7,Vehicle!$A$1:$E$1,0),0)</f>
        <v>Medium</v>
      </c>
      <c r="O729" s="21">
        <f>VLOOKUP($C729,vehicle,MATCH(O$7,Vehicle!$A$1:$E$1,0),0)</f>
        <v>1</v>
      </c>
      <c r="P729" s="21">
        <f>VLOOKUP($C729,driver,MATCH(P$7,Driver!$A$1:$E$1,0),0)</f>
        <v>36</v>
      </c>
      <c r="Q729" s="21" t="str">
        <f>VLOOKUP($C729,driver,MATCH(Q$7,Driver!$A$1:$E$1,0),0)</f>
        <v>Valid</v>
      </c>
      <c r="R729" s="21">
        <f>VLOOKUP($C729,driver,MATCH(R$7,Driver!$A$1:$E$1,0),0)</f>
        <v>2</v>
      </c>
      <c r="S729" s="21" t="str">
        <f>VLOOKUP($C729,driver,MATCH(S$7,Driver!$A$1:$E$1,0),0)</f>
        <v>Severe</v>
      </c>
      <c r="T729" s="21">
        <f>VLOOKUP($C729,Effects,MATCH(T$7, Effects!$A$1:$E$1, 0),0)</f>
        <v>39</v>
      </c>
      <c r="U729" s="22" t="str">
        <f>VLOOKUP($C729,Effects,MATCH(U$7, Effects!$A$1:$E$1, 0),0)</f>
        <v>Yes</v>
      </c>
      <c r="V729" s="22" t="str">
        <f>VLOOKUP($C729,Effects,MATCH(V$7, Effects!$A$1:$E$1, 0),0)</f>
        <v>Yes</v>
      </c>
      <c r="W729" s="22" t="str">
        <f>VLOOKUP($C729,Effects,MATCH(W$7, Effects!$A$1:$E$1, 0),0)</f>
        <v>None</v>
      </c>
    </row>
    <row r="730" spans="2:23" s="7" customFormat="1" ht="21" x14ac:dyDescent="0.4">
      <c r="B730" s="19">
        <v>723</v>
      </c>
      <c r="C730" s="19" t="s">
        <v>765</v>
      </c>
      <c r="D730" s="20">
        <f>VLOOKUP($C730, Date, MATCH(Source!D$7, Date!$A$1:$F$1, 0), FALSE)</f>
        <v>44849</v>
      </c>
      <c r="E730" s="40">
        <v>44849</v>
      </c>
      <c r="F730" s="22">
        <f>VLOOKUP($C730, Date, MATCH(Source!F$7, Date!$A$1:$F$1, 0), FALSE)</f>
        <v>30.8402777777778</v>
      </c>
      <c r="G730" s="19">
        <f>VLOOKUP(Table3[[#This Row],[Accident ID]],Date!$A$2:$I$2001,MATCH(Table3[[#Headers],[Hour]],Date!$A$1:$I$1,0),0)</f>
        <v>20</v>
      </c>
      <c r="H730" s="44" t="str">
        <f>IF(AND(Table3[[#This Row],[Hour]]&gt;=7, Table3[[#This Row],[Hour]]&lt;=10), "Peak", IF(AND(Table3[[#This Row],[Hour]]&gt;=16, Table3[[#This Row],[Hour]]&lt;=19), "Peak", "Off-Peak"))</f>
        <v>Off-Peak</v>
      </c>
      <c r="I730" s="19" t="str">
        <f>VLOOKUP($C730,location,MATCH(Source!I$7,Location!$A$1:$D$1,0),0)</f>
        <v>Delhi</v>
      </c>
      <c r="J730" s="19" t="str">
        <f>VLOOKUP($C730,location,MATCH(Source!J$7,Location!$A$1:$D$1,0),0)</f>
        <v>Rural Road</v>
      </c>
      <c r="K730" s="19" t="str">
        <f>VLOOKUP($C730,location,MATCH(Source!K$7,Location!$A$1:$D$1,0),0)</f>
        <v>Snowy</v>
      </c>
      <c r="L730" s="20" t="str">
        <f>VLOOKUP($C730,vehicle,MATCH(L729,Vehicle!A723:E723,0),0)</f>
        <v>Auto</v>
      </c>
      <c r="M730" s="20" t="str">
        <f>VLOOKUP($C730,vehicle,MATCH(M$7,Vehicle!$A$1:$E$1,0),0)</f>
        <v>Pedestrian Crossing</v>
      </c>
      <c r="N730" s="20" t="str">
        <f>VLOOKUP($C730,vehicle,MATCH(N$7,Vehicle!$A$1:$E$1,0),0)</f>
        <v>High</v>
      </c>
      <c r="O730" s="21">
        <f>VLOOKUP($C730,vehicle,MATCH(O$7,Vehicle!$A$1:$E$1,0),0)</f>
        <v>3</v>
      </c>
      <c r="P730" s="21">
        <f>VLOOKUP($C730,driver,MATCH(P$7,Driver!$A$1:$E$1,0),0)</f>
        <v>65</v>
      </c>
      <c r="Q730" s="21" t="str">
        <f>VLOOKUP($C730,driver,MATCH(Q$7,Driver!$A$1:$E$1,0),0)</f>
        <v>Suspended</v>
      </c>
      <c r="R730" s="21">
        <f>VLOOKUP($C730,driver,MATCH(R$7,Driver!$A$1:$E$1,0),0)</f>
        <v>6</v>
      </c>
      <c r="S730" s="21" t="str">
        <f>VLOOKUP($C730,driver,MATCH(S$7,Driver!$A$1:$E$1,0),0)</f>
        <v>Moderate</v>
      </c>
      <c r="T730" s="21">
        <f>VLOOKUP($C730,Effects,MATCH(T$7, Effects!$A$1:$E$1, 0),0)</f>
        <v>59</v>
      </c>
      <c r="U730" s="22" t="str">
        <f>VLOOKUP($C730,Effects,MATCH(U$7, Effects!$A$1:$E$1, 0),0)</f>
        <v>Yes</v>
      </c>
      <c r="V730" s="22" t="str">
        <f>VLOOKUP($C730,Effects,MATCH(V$7, Effects!$A$1:$E$1, 0),0)</f>
        <v>Yes</v>
      </c>
      <c r="W730" s="22" t="str">
        <f>VLOOKUP($C730,Effects,MATCH(W$7, Effects!$A$1:$E$1, 0),0)</f>
        <v>Arrest Made</v>
      </c>
    </row>
    <row r="731" spans="2:23" s="7" customFormat="1" ht="21" x14ac:dyDescent="0.4">
      <c r="B731" s="19">
        <v>724</v>
      </c>
      <c r="C731" s="19" t="s">
        <v>766</v>
      </c>
      <c r="D731" s="20">
        <f>VLOOKUP($C731, Date, MATCH(Source!D$7, Date!$A$1:$F$1, 0), FALSE)</f>
        <v>44123</v>
      </c>
      <c r="E731" s="40">
        <v>44123</v>
      </c>
      <c r="F731" s="22">
        <f>VLOOKUP($C731, Date, MATCH(Source!F$7, Date!$A$1:$F$1, 0), FALSE)</f>
        <v>30.8819444444444</v>
      </c>
      <c r="G731" s="19">
        <f>VLOOKUP(Table3[[#This Row],[Accident ID]],Date!$A$2:$I$2001,MATCH(Table3[[#Headers],[Hour]],Date!$A$1:$I$1,0),0)</f>
        <v>21</v>
      </c>
      <c r="H731" s="44" t="str">
        <f>IF(AND(Table3[[#This Row],[Hour]]&gt;=7, Table3[[#This Row],[Hour]]&lt;=10), "Peak", IF(AND(Table3[[#This Row],[Hour]]&gt;=16, Table3[[#This Row],[Hour]]&lt;=19), "Peak", "Off-Peak"))</f>
        <v>Off-Peak</v>
      </c>
      <c r="I731" s="19" t="str">
        <f>VLOOKUP($C731,location,MATCH(Source!I$7,Location!$A$1:$D$1,0),0)</f>
        <v>Mumbai</v>
      </c>
      <c r="J731" s="19" t="str">
        <f>VLOOKUP($C731,location,MATCH(Source!J$7,Location!$A$1:$D$1,0),0)</f>
        <v>Rural Road</v>
      </c>
      <c r="K731" s="19" t="str">
        <f>VLOOKUP($C731,location,MATCH(Source!K$7,Location!$A$1:$D$1,0),0)</f>
        <v>Windy</v>
      </c>
      <c r="L731" s="20" t="str">
        <f>VLOOKUP($C731,vehicle,MATCH(L730,Vehicle!A724:E724,0),0)</f>
        <v>Truck</v>
      </c>
      <c r="M731" s="20" t="str">
        <f>VLOOKUP($C731,vehicle,MATCH(M$7,Vehicle!$A$1:$E$1,0),0)</f>
        <v>Weather Conditions</v>
      </c>
      <c r="N731" s="20" t="str">
        <f>VLOOKUP($C731,vehicle,MATCH(N$7,Vehicle!$A$1:$E$1,0),0)</f>
        <v>Severe</v>
      </c>
      <c r="O731" s="21">
        <f>VLOOKUP($C731,vehicle,MATCH(O$7,Vehicle!$A$1:$E$1,0),0)</f>
        <v>5</v>
      </c>
      <c r="P731" s="21">
        <f>VLOOKUP($C731,driver,MATCH(P$7,Driver!$A$1:$E$1,0),0)</f>
        <v>53</v>
      </c>
      <c r="Q731" s="21" t="str">
        <f>VLOOKUP($C731,driver,MATCH(Q$7,Driver!$A$1:$E$1,0),0)</f>
        <v>Suspended</v>
      </c>
      <c r="R731" s="21">
        <f>VLOOKUP($C731,driver,MATCH(R$7,Driver!$A$1:$E$1,0),0)</f>
        <v>7</v>
      </c>
      <c r="S731" s="21" t="str">
        <f>VLOOKUP($C731,driver,MATCH(S$7,Driver!$A$1:$E$1,0),0)</f>
        <v>Severe</v>
      </c>
      <c r="T731" s="21">
        <f>VLOOKUP($C731,Effects,MATCH(T$7, Effects!$A$1:$E$1, 0),0)</f>
        <v>22</v>
      </c>
      <c r="U731" s="22" t="str">
        <f>VLOOKUP($C731,Effects,MATCH(U$7, Effects!$A$1:$E$1, 0),0)</f>
        <v>Yes</v>
      </c>
      <c r="V731" s="22" t="str">
        <f>VLOOKUP($C731,Effects,MATCH(V$7, Effects!$A$1:$E$1, 0),0)</f>
        <v>No</v>
      </c>
      <c r="W731" s="22" t="str">
        <f>VLOOKUP($C731,Effects,MATCH(W$7, Effects!$A$1:$E$1, 0),0)</f>
        <v>Arrest Made</v>
      </c>
    </row>
    <row r="732" spans="2:23" s="7" customFormat="1" ht="21" x14ac:dyDescent="0.4">
      <c r="B732" s="19">
        <v>725</v>
      </c>
      <c r="C732" s="19" t="s">
        <v>767</v>
      </c>
      <c r="D732" s="20">
        <f>VLOOKUP($C732, Date, MATCH(Source!D$7, Date!$A$1:$F$1, 0), FALSE)</f>
        <v>44890</v>
      </c>
      <c r="E732" s="40">
        <v>44890</v>
      </c>
      <c r="F732" s="22">
        <f>VLOOKUP($C732, Date, MATCH(Source!F$7, Date!$A$1:$F$1, 0), FALSE)</f>
        <v>30.9236111111111</v>
      </c>
      <c r="G732" s="19">
        <f>VLOOKUP(Table3[[#This Row],[Accident ID]],Date!$A$2:$I$2001,MATCH(Table3[[#Headers],[Hour]],Date!$A$1:$I$1,0),0)</f>
        <v>22</v>
      </c>
      <c r="H732" s="44" t="str">
        <f>IF(AND(Table3[[#This Row],[Hour]]&gt;=7, Table3[[#This Row],[Hour]]&lt;=10), "Peak", IF(AND(Table3[[#This Row],[Hour]]&gt;=16, Table3[[#This Row],[Hour]]&lt;=19), "Peak", "Off-Peak"))</f>
        <v>Off-Peak</v>
      </c>
      <c r="I732" s="19" t="str">
        <f>VLOOKUP($C732,location,MATCH(Source!I$7,Location!$A$1:$D$1,0),0)</f>
        <v>Ahmedabad</v>
      </c>
      <c r="J732" s="19" t="str">
        <f>VLOOKUP($C732,location,MATCH(Source!J$7,Location!$A$1:$D$1,0),0)</f>
        <v>Expressway</v>
      </c>
      <c r="K732" s="19" t="str">
        <f>VLOOKUP($C732,location,MATCH(Source!K$7,Location!$A$1:$D$1,0),0)</f>
        <v>Foggy</v>
      </c>
      <c r="L732" s="20" t="str">
        <f>VLOOKUP($C732,vehicle,MATCH(L731,Vehicle!A725:E725,0),0)</f>
        <v>Car</v>
      </c>
      <c r="M732" s="20" t="str">
        <f>VLOOKUP($C732,vehicle,MATCH(M$7,Vehicle!$A$1:$E$1,0),0)</f>
        <v>Signal Violation</v>
      </c>
      <c r="N732" s="20" t="str">
        <f>VLOOKUP($C732,vehicle,MATCH(N$7,Vehicle!$A$1:$E$1,0),0)</f>
        <v>Severe</v>
      </c>
      <c r="O732" s="21">
        <f>VLOOKUP($C732,vehicle,MATCH(O$7,Vehicle!$A$1:$E$1,0),0)</f>
        <v>4</v>
      </c>
      <c r="P732" s="21">
        <f>VLOOKUP($C732,driver,MATCH(P$7,Driver!$A$1:$E$1,0),0)</f>
        <v>58</v>
      </c>
      <c r="Q732" s="21" t="str">
        <f>VLOOKUP($C732,driver,MATCH(Q$7,Driver!$A$1:$E$1,0),0)</f>
        <v>Suspended</v>
      </c>
      <c r="R732" s="21">
        <f>VLOOKUP($C732,driver,MATCH(R$7,Driver!$A$1:$E$1,0),0)</f>
        <v>5</v>
      </c>
      <c r="S732" s="21" t="str">
        <f>VLOOKUP($C732,driver,MATCH(S$7,Driver!$A$1:$E$1,0),0)</f>
        <v>Minor</v>
      </c>
      <c r="T732" s="21">
        <f>VLOOKUP($C732,Effects,MATCH(T$7, Effects!$A$1:$E$1, 0),0)</f>
        <v>60</v>
      </c>
      <c r="U732" s="22" t="str">
        <f>VLOOKUP($C732,Effects,MATCH(U$7, Effects!$A$1:$E$1, 0),0)</f>
        <v>No</v>
      </c>
      <c r="V732" s="22" t="str">
        <f>VLOOKUP($C732,Effects,MATCH(V$7, Effects!$A$1:$E$1, 0),0)</f>
        <v>Yes</v>
      </c>
      <c r="W732" s="22" t="str">
        <f>VLOOKUP($C732,Effects,MATCH(W$7, Effects!$A$1:$E$1, 0),0)</f>
        <v>None</v>
      </c>
    </row>
    <row r="733" spans="2:23" s="7" customFormat="1" ht="21" x14ac:dyDescent="0.4">
      <c r="B733" s="19">
        <v>726</v>
      </c>
      <c r="C733" s="19" t="s">
        <v>768</v>
      </c>
      <c r="D733" s="20">
        <f>VLOOKUP($C733, Date, MATCH(Source!D$7, Date!$A$1:$F$1, 0), FALSE)</f>
        <v>44109</v>
      </c>
      <c r="E733" s="40">
        <v>44109</v>
      </c>
      <c r="F733" s="22">
        <f>VLOOKUP($C733, Date, MATCH(Source!F$7, Date!$A$1:$F$1, 0), FALSE)</f>
        <v>30.9652777777778</v>
      </c>
      <c r="G733" s="19">
        <f>VLOOKUP(Table3[[#This Row],[Accident ID]],Date!$A$2:$I$2001,MATCH(Table3[[#Headers],[Hour]],Date!$A$1:$I$1,0),0)</f>
        <v>23</v>
      </c>
      <c r="H733" s="44" t="str">
        <f>IF(AND(Table3[[#This Row],[Hour]]&gt;=7, Table3[[#This Row],[Hour]]&lt;=10), "Peak", IF(AND(Table3[[#This Row],[Hour]]&gt;=16, Table3[[#This Row],[Hour]]&lt;=19), "Peak", "Off-Peak"))</f>
        <v>Off-Peak</v>
      </c>
      <c r="I733" s="19" t="str">
        <f>VLOOKUP($C733,location,MATCH(Source!I$7,Location!$A$1:$D$1,0),0)</f>
        <v>Mumbai</v>
      </c>
      <c r="J733" s="19" t="str">
        <f>VLOOKUP($C733,location,MATCH(Source!J$7,Location!$A$1:$D$1,0),0)</f>
        <v>Rural Road</v>
      </c>
      <c r="K733" s="19" t="str">
        <f>VLOOKUP($C733,location,MATCH(Source!K$7,Location!$A$1:$D$1,0),0)</f>
        <v>Snowy</v>
      </c>
      <c r="L733" s="20" t="str">
        <f>VLOOKUP($C733,vehicle,MATCH(L732,Vehicle!A726:E726,0),0)</f>
        <v>Bicycle</v>
      </c>
      <c r="M733" s="20" t="str">
        <f>VLOOKUP($C733,vehicle,MATCH(M$7,Vehicle!$A$1:$E$1,0),0)</f>
        <v>Signal Violation</v>
      </c>
      <c r="N733" s="20" t="str">
        <f>VLOOKUP($C733,vehicle,MATCH(N$7,Vehicle!$A$1:$E$1,0),0)</f>
        <v>Low</v>
      </c>
      <c r="O733" s="21">
        <f>VLOOKUP($C733,vehicle,MATCH(O$7,Vehicle!$A$1:$E$1,0),0)</f>
        <v>5</v>
      </c>
      <c r="P733" s="21">
        <f>VLOOKUP($C733,driver,MATCH(P$7,Driver!$A$1:$E$1,0),0)</f>
        <v>34</v>
      </c>
      <c r="Q733" s="21" t="str">
        <f>VLOOKUP($C733,driver,MATCH(Q$7,Driver!$A$1:$E$1,0),0)</f>
        <v>Valid</v>
      </c>
      <c r="R733" s="21">
        <f>VLOOKUP($C733,driver,MATCH(R$7,Driver!$A$1:$E$1,0),0)</f>
        <v>10</v>
      </c>
      <c r="S733" s="21" t="str">
        <f>VLOOKUP($C733,driver,MATCH(S$7,Driver!$A$1:$E$1,0),0)</f>
        <v>Severe</v>
      </c>
      <c r="T733" s="21">
        <f>VLOOKUP($C733,Effects,MATCH(T$7, Effects!$A$1:$E$1, 0),0)</f>
        <v>50</v>
      </c>
      <c r="U733" s="22" t="str">
        <f>VLOOKUP($C733,Effects,MATCH(U$7, Effects!$A$1:$E$1, 0),0)</f>
        <v>Yes</v>
      </c>
      <c r="V733" s="22" t="str">
        <f>VLOOKUP($C733,Effects,MATCH(V$7, Effects!$A$1:$E$1, 0),0)</f>
        <v>No</v>
      </c>
      <c r="W733" s="22" t="str">
        <f>VLOOKUP($C733,Effects,MATCH(W$7, Effects!$A$1:$E$1, 0),0)</f>
        <v>Arrest Made</v>
      </c>
    </row>
    <row r="734" spans="2:23" s="7" customFormat="1" ht="21" x14ac:dyDescent="0.4">
      <c r="B734" s="19">
        <v>727</v>
      </c>
      <c r="C734" s="19" t="s">
        <v>769</v>
      </c>
      <c r="D734" s="20">
        <f>VLOOKUP($C734, Date, MATCH(Source!D$7, Date!$A$1:$F$1, 0), FALSE)</f>
        <v>44690</v>
      </c>
      <c r="E734" s="40">
        <v>44690</v>
      </c>
      <c r="F734" s="22">
        <f>VLOOKUP($C734, Date, MATCH(Source!F$7, Date!$A$1:$F$1, 0), FALSE)</f>
        <v>31.0069444444444</v>
      </c>
      <c r="G734" s="19">
        <f>VLOOKUP(Table3[[#This Row],[Accident ID]],Date!$A$2:$I$2001,MATCH(Table3[[#Headers],[Hour]],Date!$A$1:$I$1,0),0)</f>
        <v>0</v>
      </c>
      <c r="H734" s="44" t="str">
        <f>IF(AND(Table3[[#This Row],[Hour]]&gt;=7, Table3[[#This Row],[Hour]]&lt;=10), "Peak", IF(AND(Table3[[#This Row],[Hour]]&gt;=16, Table3[[#This Row],[Hour]]&lt;=19), "Peak", "Off-Peak"))</f>
        <v>Off-Peak</v>
      </c>
      <c r="I734" s="19" t="str">
        <f>VLOOKUP($C734,location,MATCH(Source!I$7,Location!$A$1:$D$1,0),0)</f>
        <v>Mumbai</v>
      </c>
      <c r="J734" s="19" t="str">
        <f>VLOOKUP($C734,location,MATCH(Source!J$7,Location!$A$1:$D$1,0),0)</f>
        <v>Expressway</v>
      </c>
      <c r="K734" s="19" t="str">
        <f>VLOOKUP($C734,location,MATCH(Source!K$7,Location!$A$1:$D$1,0),0)</f>
        <v>Snowy</v>
      </c>
      <c r="L734" s="20" t="str">
        <f>VLOOKUP($C734,vehicle,MATCH(L733,Vehicle!A727:E727,0),0)</f>
        <v>Truck</v>
      </c>
      <c r="M734" s="20" t="str">
        <f>VLOOKUP($C734,vehicle,MATCH(M$7,Vehicle!$A$1:$E$1,0),0)</f>
        <v>Drunk Driving</v>
      </c>
      <c r="N734" s="20" t="str">
        <f>VLOOKUP($C734,vehicle,MATCH(N$7,Vehicle!$A$1:$E$1,0),0)</f>
        <v>High</v>
      </c>
      <c r="O734" s="21">
        <f>VLOOKUP($C734,vehicle,MATCH(O$7,Vehicle!$A$1:$E$1,0),0)</f>
        <v>4</v>
      </c>
      <c r="P734" s="21">
        <f>VLOOKUP($C734,driver,MATCH(P$7,Driver!$A$1:$E$1,0),0)</f>
        <v>47</v>
      </c>
      <c r="Q734" s="21" t="str">
        <f>VLOOKUP($C734,driver,MATCH(Q$7,Driver!$A$1:$E$1,0),0)</f>
        <v>Suspended</v>
      </c>
      <c r="R734" s="21">
        <f>VLOOKUP($C734,driver,MATCH(R$7,Driver!$A$1:$E$1,0),0)</f>
        <v>3</v>
      </c>
      <c r="S734" s="21" t="str">
        <f>VLOOKUP($C734,driver,MATCH(S$7,Driver!$A$1:$E$1,0),0)</f>
        <v>Fatal</v>
      </c>
      <c r="T734" s="21">
        <f>VLOOKUP($C734,Effects,MATCH(T$7, Effects!$A$1:$E$1, 0),0)</f>
        <v>41</v>
      </c>
      <c r="U734" s="22" t="str">
        <f>VLOOKUP($C734,Effects,MATCH(U$7, Effects!$A$1:$E$1, 0),0)</f>
        <v>Yes</v>
      </c>
      <c r="V734" s="22" t="str">
        <f>VLOOKUP($C734,Effects,MATCH(V$7, Effects!$A$1:$E$1, 0),0)</f>
        <v>No</v>
      </c>
      <c r="W734" s="22" t="str">
        <f>VLOOKUP($C734,Effects,MATCH(W$7, Effects!$A$1:$E$1, 0),0)</f>
        <v>Arrest Made</v>
      </c>
    </row>
    <row r="735" spans="2:23" s="7" customFormat="1" ht="21" x14ac:dyDescent="0.4">
      <c r="B735" s="19">
        <v>728</v>
      </c>
      <c r="C735" s="19" t="s">
        <v>770</v>
      </c>
      <c r="D735" s="20">
        <f>VLOOKUP($C735, Date, MATCH(Source!D$7, Date!$A$1:$F$1, 0), FALSE)</f>
        <v>44485</v>
      </c>
      <c r="E735" s="40">
        <v>44485</v>
      </c>
      <c r="F735" s="22">
        <f>VLOOKUP($C735, Date, MATCH(Source!F$7, Date!$A$1:$F$1, 0), FALSE)</f>
        <v>31.0486111111111</v>
      </c>
      <c r="G735" s="19">
        <f>VLOOKUP(Table3[[#This Row],[Accident ID]],Date!$A$2:$I$2001,MATCH(Table3[[#Headers],[Hour]],Date!$A$1:$I$1,0),0)</f>
        <v>1</v>
      </c>
      <c r="H735" s="44" t="str">
        <f>IF(AND(Table3[[#This Row],[Hour]]&gt;=7, Table3[[#This Row],[Hour]]&lt;=10), "Peak", IF(AND(Table3[[#This Row],[Hour]]&gt;=16, Table3[[#This Row],[Hour]]&lt;=19), "Peak", "Off-Peak"))</f>
        <v>Off-Peak</v>
      </c>
      <c r="I735" s="19" t="str">
        <f>VLOOKUP($C735,location,MATCH(Source!I$7,Location!$A$1:$D$1,0),0)</f>
        <v>Pune</v>
      </c>
      <c r="J735" s="19" t="str">
        <f>VLOOKUP($C735,location,MATCH(Source!J$7,Location!$A$1:$D$1,0),0)</f>
        <v>Expressway</v>
      </c>
      <c r="K735" s="19" t="str">
        <f>VLOOKUP($C735,location,MATCH(Source!K$7,Location!$A$1:$D$1,0),0)</f>
        <v>Rainy</v>
      </c>
      <c r="L735" s="20" t="str">
        <f>VLOOKUP($C735,vehicle,MATCH(L734,Vehicle!A728:E728,0),0)</f>
        <v>Pedestrian</v>
      </c>
      <c r="M735" s="20" t="str">
        <f>VLOOKUP($C735,vehicle,MATCH(M$7,Vehicle!$A$1:$E$1,0),0)</f>
        <v>Over Speeding</v>
      </c>
      <c r="N735" s="20" t="str">
        <f>VLOOKUP($C735,vehicle,MATCH(N$7,Vehicle!$A$1:$E$1,0),0)</f>
        <v>Severe</v>
      </c>
      <c r="O735" s="21">
        <f>VLOOKUP($C735,vehicle,MATCH(O$7,Vehicle!$A$1:$E$1,0),0)</f>
        <v>5</v>
      </c>
      <c r="P735" s="21">
        <f>VLOOKUP($C735,driver,MATCH(P$7,Driver!$A$1:$E$1,0),0)</f>
        <v>53</v>
      </c>
      <c r="Q735" s="21" t="str">
        <f>VLOOKUP($C735,driver,MATCH(Q$7,Driver!$A$1:$E$1,0),0)</f>
        <v>Expired</v>
      </c>
      <c r="R735" s="21">
        <f>VLOOKUP($C735,driver,MATCH(R$7,Driver!$A$1:$E$1,0),0)</f>
        <v>3</v>
      </c>
      <c r="S735" s="21" t="str">
        <f>VLOOKUP($C735,driver,MATCH(S$7,Driver!$A$1:$E$1,0),0)</f>
        <v>Minor</v>
      </c>
      <c r="T735" s="21">
        <f>VLOOKUP($C735,Effects,MATCH(T$7, Effects!$A$1:$E$1, 0),0)</f>
        <v>24</v>
      </c>
      <c r="U735" s="22" t="str">
        <f>VLOOKUP($C735,Effects,MATCH(U$7, Effects!$A$1:$E$1, 0),0)</f>
        <v>No</v>
      </c>
      <c r="V735" s="22" t="str">
        <f>VLOOKUP($C735,Effects,MATCH(V$7, Effects!$A$1:$E$1, 0),0)</f>
        <v>No</v>
      </c>
      <c r="W735" s="22" t="str">
        <f>VLOOKUP($C735,Effects,MATCH(W$7, Effects!$A$1:$E$1, 0),0)</f>
        <v>Arrest Made</v>
      </c>
    </row>
    <row r="736" spans="2:23" s="7" customFormat="1" ht="21" x14ac:dyDescent="0.4">
      <c r="B736" s="19">
        <v>729</v>
      </c>
      <c r="C736" s="19" t="s">
        <v>771</v>
      </c>
      <c r="D736" s="20">
        <f>VLOOKUP($C736, Date, MATCH(Source!D$7, Date!$A$1:$F$1, 0), FALSE)</f>
        <v>45010</v>
      </c>
      <c r="E736" s="40">
        <v>45010</v>
      </c>
      <c r="F736" s="22">
        <f>VLOOKUP($C736, Date, MATCH(Source!F$7, Date!$A$1:$F$1, 0), FALSE)</f>
        <v>31.0902777777778</v>
      </c>
      <c r="G736" s="19">
        <f>VLOOKUP(Table3[[#This Row],[Accident ID]],Date!$A$2:$I$2001,MATCH(Table3[[#Headers],[Hour]],Date!$A$1:$I$1,0),0)</f>
        <v>2</v>
      </c>
      <c r="H736" s="44" t="str">
        <f>IF(AND(Table3[[#This Row],[Hour]]&gt;=7, Table3[[#This Row],[Hour]]&lt;=10), "Peak", IF(AND(Table3[[#This Row],[Hour]]&gt;=16, Table3[[#This Row],[Hour]]&lt;=19), "Peak", "Off-Peak"))</f>
        <v>Off-Peak</v>
      </c>
      <c r="I736" s="19" t="str">
        <f>VLOOKUP($C736,location,MATCH(Source!I$7,Location!$A$1:$D$1,0),0)</f>
        <v>Chennai</v>
      </c>
      <c r="J736" s="19" t="str">
        <f>VLOOKUP($C736,location,MATCH(Source!J$7,Location!$A$1:$D$1,0),0)</f>
        <v>Highway</v>
      </c>
      <c r="K736" s="19" t="str">
        <f>VLOOKUP($C736,location,MATCH(Source!K$7,Location!$A$1:$D$1,0),0)</f>
        <v>Windy</v>
      </c>
      <c r="L736" s="20" t="str">
        <f>VLOOKUP($C736,vehicle,MATCH(L735,Vehicle!A729:E729,0),0)</f>
        <v>Bike</v>
      </c>
      <c r="M736" s="20" t="str">
        <f>VLOOKUP($C736,vehicle,MATCH(M$7,Vehicle!$A$1:$E$1,0),0)</f>
        <v>Brake Failure</v>
      </c>
      <c r="N736" s="20" t="str">
        <f>VLOOKUP($C736,vehicle,MATCH(N$7,Vehicle!$A$1:$E$1,0),0)</f>
        <v>Low</v>
      </c>
      <c r="O736" s="21">
        <f>VLOOKUP($C736,vehicle,MATCH(O$7,Vehicle!$A$1:$E$1,0),0)</f>
        <v>4</v>
      </c>
      <c r="P736" s="21">
        <f>VLOOKUP($C736,driver,MATCH(P$7,Driver!$A$1:$E$1,0),0)</f>
        <v>37</v>
      </c>
      <c r="Q736" s="21" t="str">
        <f>VLOOKUP($C736,driver,MATCH(Q$7,Driver!$A$1:$E$1,0),0)</f>
        <v>Expired</v>
      </c>
      <c r="R736" s="21">
        <f>VLOOKUP($C736,driver,MATCH(R$7,Driver!$A$1:$E$1,0),0)</f>
        <v>10</v>
      </c>
      <c r="S736" s="21" t="str">
        <f>VLOOKUP($C736,driver,MATCH(S$7,Driver!$A$1:$E$1,0),0)</f>
        <v>Minor</v>
      </c>
      <c r="T736" s="21">
        <f>VLOOKUP($C736,Effects,MATCH(T$7, Effects!$A$1:$E$1, 0),0)</f>
        <v>25</v>
      </c>
      <c r="U736" s="22" t="str">
        <f>VLOOKUP($C736,Effects,MATCH(U$7, Effects!$A$1:$E$1, 0),0)</f>
        <v>Yes</v>
      </c>
      <c r="V736" s="22" t="str">
        <f>VLOOKUP($C736,Effects,MATCH(V$7, Effects!$A$1:$E$1, 0),0)</f>
        <v>No</v>
      </c>
      <c r="W736" s="22" t="str">
        <f>VLOOKUP($C736,Effects,MATCH(W$7, Effects!$A$1:$E$1, 0),0)</f>
        <v>License Suspended</v>
      </c>
    </row>
    <row r="737" spans="2:23" s="7" customFormat="1" ht="21" x14ac:dyDescent="0.4">
      <c r="B737" s="19">
        <v>730</v>
      </c>
      <c r="C737" s="19" t="s">
        <v>772</v>
      </c>
      <c r="D737" s="20">
        <f>VLOOKUP($C737, Date, MATCH(Source!D$7, Date!$A$1:$F$1, 0), FALSE)</f>
        <v>44652</v>
      </c>
      <c r="E737" s="40">
        <v>44652</v>
      </c>
      <c r="F737" s="22">
        <f>VLOOKUP($C737, Date, MATCH(Source!F$7, Date!$A$1:$F$1, 0), FALSE)</f>
        <v>31.1319444444444</v>
      </c>
      <c r="G737" s="19">
        <f>VLOOKUP(Table3[[#This Row],[Accident ID]],Date!$A$2:$I$2001,MATCH(Table3[[#Headers],[Hour]],Date!$A$1:$I$1,0),0)</f>
        <v>3</v>
      </c>
      <c r="H737" s="44" t="str">
        <f>IF(AND(Table3[[#This Row],[Hour]]&gt;=7, Table3[[#This Row],[Hour]]&lt;=10), "Peak", IF(AND(Table3[[#This Row],[Hour]]&gt;=16, Table3[[#This Row],[Hour]]&lt;=19), "Peak", "Off-Peak"))</f>
        <v>Off-Peak</v>
      </c>
      <c r="I737" s="19" t="str">
        <f>VLOOKUP($C737,location,MATCH(Source!I$7,Location!$A$1:$D$1,0),0)</f>
        <v>Kolkata</v>
      </c>
      <c r="J737" s="19" t="str">
        <f>VLOOKUP($C737,location,MATCH(Source!J$7,Location!$A$1:$D$1,0),0)</f>
        <v>Rural Road</v>
      </c>
      <c r="K737" s="19" t="str">
        <f>VLOOKUP($C737,location,MATCH(Source!K$7,Location!$A$1:$D$1,0),0)</f>
        <v>Windy</v>
      </c>
      <c r="L737" s="20" t="str">
        <f>VLOOKUP($C737,vehicle,MATCH(L736,Vehicle!A730:E730,0),0)</f>
        <v>Bicycle</v>
      </c>
      <c r="M737" s="20" t="str">
        <f>VLOOKUP($C737,vehicle,MATCH(M$7,Vehicle!$A$1:$E$1,0),0)</f>
        <v>Weather Conditions</v>
      </c>
      <c r="N737" s="20" t="str">
        <f>VLOOKUP($C737,vehicle,MATCH(N$7,Vehicle!$A$1:$E$1,0),0)</f>
        <v>Low</v>
      </c>
      <c r="O737" s="21">
        <f>VLOOKUP($C737,vehicle,MATCH(O$7,Vehicle!$A$1:$E$1,0),0)</f>
        <v>3</v>
      </c>
      <c r="P737" s="21">
        <f>VLOOKUP($C737,driver,MATCH(P$7,Driver!$A$1:$E$1,0),0)</f>
        <v>22</v>
      </c>
      <c r="Q737" s="21" t="str">
        <f>VLOOKUP($C737,driver,MATCH(Q$7,Driver!$A$1:$E$1,0),0)</f>
        <v>Suspended</v>
      </c>
      <c r="R737" s="21">
        <f>VLOOKUP($C737,driver,MATCH(R$7,Driver!$A$1:$E$1,0),0)</f>
        <v>7</v>
      </c>
      <c r="S737" s="21" t="str">
        <f>VLOOKUP($C737,driver,MATCH(S$7,Driver!$A$1:$E$1,0),0)</f>
        <v>Fatal</v>
      </c>
      <c r="T737" s="21">
        <f>VLOOKUP($C737,Effects,MATCH(T$7, Effects!$A$1:$E$1, 0),0)</f>
        <v>24</v>
      </c>
      <c r="U737" s="22" t="str">
        <f>VLOOKUP($C737,Effects,MATCH(U$7, Effects!$A$1:$E$1, 0),0)</f>
        <v>No</v>
      </c>
      <c r="V737" s="22" t="str">
        <f>VLOOKUP($C737,Effects,MATCH(V$7, Effects!$A$1:$E$1, 0),0)</f>
        <v>No</v>
      </c>
      <c r="W737" s="22" t="str">
        <f>VLOOKUP($C737,Effects,MATCH(W$7, Effects!$A$1:$E$1, 0),0)</f>
        <v>License Suspended</v>
      </c>
    </row>
    <row r="738" spans="2:23" s="7" customFormat="1" ht="21" x14ac:dyDescent="0.4">
      <c r="B738" s="19">
        <v>731</v>
      </c>
      <c r="C738" s="19" t="s">
        <v>773</v>
      </c>
      <c r="D738" s="20">
        <f>VLOOKUP($C738, Date, MATCH(Source!D$7, Date!$A$1:$F$1, 0), FALSE)</f>
        <v>44157</v>
      </c>
      <c r="E738" s="40">
        <v>44157</v>
      </c>
      <c r="F738" s="22">
        <f>VLOOKUP($C738, Date, MATCH(Source!F$7, Date!$A$1:$F$1, 0), FALSE)</f>
        <v>31.1736111111111</v>
      </c>
      <c r="G738" s="19">
        <f>VLOOKUP(Table3[[#This Row],[Accident ID]],Date!$A$2:$I$2001,MATCH(Table3[[#Headers],[Hour]],Date!$A$1:$I$1,0),0)</f>
        <v>4</v>
      </c>
      <c r="H738" s="44" t="str">
        <f>IF(AND(Table3[[#This Row],[Hour]]&gt;=7, Table3[[#This Row],[Hour]]&lt;=10), "Peak", IF(AND(Table3[[#This Row],[Hour]]&gt;=16, Table3[[#This Row],[Hour]]&lt;=19), "Peak", "Off-Peak"))</f>
        <v>Off-Peak</v>
      </c>
      <c r="I738" s="19" t="str">
        <f>VLOOKUP($C738,location,MATCH(Source!I$7,Location!$A$1:$D$1,0),0)</f>
        <v>Pune</v>
      </c>
      <c r="J738" s="19" t="str">
        <f>VLOOKUP($C738,location,MATCH(Source!J$7,Location!$A$1:$D$1,0),0)</f>
        <v>Residential Area</v>
      </c>
      <c r="K738" s="19" t="str">
        <f>VLOOKUP($C738,location,MATCH(Source!K$7,Location!$A$1:$D$1,0),0)</f>
        <v>Rainy</v>
      </c>
      <c r="L738" s="20" t="str">
        <f>VLOOKUP($C738,vehicle,MATCH(L737,Vehicle!A731:E731,0),0)</f>
        <v>Pedestrian</v>
      </c>
      <c r="M738" s="20" t="str">
        <f>VLOOKUP($C738,vehicle,MATCH(M$7,Vehicle!$A$1:$E$1,0),0)</f>
        <v>Drunk Driving</v>
      </c>
      <c r="N738" s="20" t="str">
        <f>VLOOKUP($C738,vehicle,MATCH(N$7,Vehicle!$A$1:$E$1,0),0)</f>
        <v>Severe</v>
      </c>
      <c r="O738" s="21">
        <f>VLOOKUP($C738,vehicle,MATCH(O$7,Vehicle!$A$1:$E$1,0),0)</f>
        <v>3</v>
      </c>
      <c r="P738" s="21">
        <f>VLOOKUP($C738,driver,MATCH(P$7,Driver!$A$1:$E$1,0),0)</f>
        <v>31</v>
      </c>
      <c r="Q738" s="21" t="str">
        <f>VLOOKUP($C738,driver,MATCH(Q$7,Driver!$A$1:$E$1,0),0)</f>
        <v>Valid</v>
      </c>
      <c r="R738" s="21">
        <f>VLOOKUP($C738,driver,MATCH(R$7,Driver!$A$1:$E$1,0),0)</f>
        <v>9</v>
      </c>
      <c r="S738" s="21" t="str">
        <f>VLOOKUP($C738,driver,MATCH(S$7,Driver!$A$1:$E$1,0),0)</f>
        <v>Severe</v>
      </c>
      <c r="T738" s="21">
        <f>VLOOKUP($C738,Effects,MATCH(T$7, Effects!$A$1:$E$1, 0),0)</f>
        <v>20</v>
      </c>
      <c r="U738" s="22" t="str">
        <f>VLOOKUP($C738,Effects,MATCH(U$7, Effects!$A$1:$E$1, 0),0)</f>
        <v>No</v>
      </c>
      <c r="V738" s="22" t="str">
        <f>VLOOKUP($C738,Effects,MATCH(V$7, Effects!$A$1:$E$1, 0),0)</f>
        <v>No</v>
      </c>
      <c r="W738" s="22" t="str">
        <f>VLOOKUP($C738,Effects,MATCH(W$7, Effects!$A$1:$E$1, 0),0)</f>
        <v>Arrest Made</v>
      </c>
    </row>
    <row r="739" spans="2:23" s="7" customFormat="1" ht="21" x14ac:dyDescent="0.4">
      <c r="B739" s="19">
        <v>732</v>
      </c>
      <c r="C739" s="19" t="s">
        <v>774</v>
      </c>
      <c r="D739" s="20">
        <f>VLOOKUP($C739, Date, MATCH(Source!D$7, Date!$A$1:$F$1, 0), FALSE)</f>
        <v>44740</v>
      </c>
      <c r="E739" s="40">
        <v>44740</v>
      </c>
      <c r="F739" s="22">
        <f>VLOOKUP($C739, Date, MATCH(Source!F$7, Date!$A$1:$F$1, 0), FALSE)</f>
        <v>31.2152777777778</v>
      </c>
      <c r="G739" s="19">
        <f>VLOOKUP(Table3[[#This Row],[Accident ID]],Date!$A$2:$I$2001,MATCH(Table3[[#Headers],[Hour]],Date!$A$1:$I$1,0),0)</f>
        <v>5</v>
      </c>
      <c r="H739" s="44" t="str">
        <f>IF(AND(Table3[[#This Row],[Hour]]&gt;=7, Table3[[#This Row],[Hour]]&lt;=10), "Peak", IF(AND(Table3[[#This Row],[Hour]]&gt;=16, Table3[[#This Row],[Hour]]&lt;=19), "Peak", "Off-Peak"))</f>
        <v>Off-Peak</v>
      </c>
      <c r="I739" s="19" t="str">
        <f>VLOOKUP($C739,location,MATCH(Source!I$7,Location!$A$1:$D$1,0),0)</f>
        <v>Hyderabad</v>
      </c>
      <c r="J739" s="19" t="str">
        <f>VLOOKUP($C739,location,MATCH(Source!J$7,Location!$A$1:$D$1,0),0)</f>
        <v>City Road</v>
      </c>
      <c r="K739" s="19" t="str">
        <f>VLOOKUP($C739,location,MATCH(Source!K$7,Location!$A$1:$D$1,0),0)</f>
        <v>Snowy</v>
      </c>
      <c r="L739" s="20" t="str">
        <f>VLOOKUP($C739,vehicle,MATCH(L738,Vehicle!A732:E732,0),0)</f>
        <v>Bus</v>
      </c>
      <c r="M739" s="20" t="str">
        <f>VLOOKUP($C739,vehicle,MATCH(M$7,Vehicle!$A$1:$E$1,0),0)</f>
        <v>Weather Conditions</v>
      </c>
      <c r="N739" s="20" t="str">
        <f>VLOOKUP($C739,vehicle,MATCH(N$7,Vehicle!$A$1:$E$1,0),0)</f>
        <v>High</v>
      </c>
      <c r="O739" s="21">
        <f>VLOOKUP($C739,vehicle,MATCH(O$7,Vehicle!$A$1:$E$1,0),0)</f>
        <v>4</v>
      </c>
      <c r="P739" s="21">
        <f>VLOOKUP($C739,driver,MATCH(P$7,Driver!$A$1:$E$1,0),0)</f>
        <v>20</v>
      </c>
      <c r="Q739" s="21" t="str">
        <f>VLOOKUP($C739,driver,MATCH(Q$7,Driver!$A$1:$E$1,0),0)</f>
        <v>Valid</v>
      </c>
      <c r="R739" s="21">
        <f>VLOOKUP($C739,driver,MATCH(R$7,Driver!$A$1:$E$1,0),0)</f>
        <v>4</v>
      </c>
      <c r="S739" s="21" t="str">
        <f>VLOOKUP($C739,driver,MATCH(S$7,Driver!$A$1:$E$1,0),0)</f>
        <v>Moderate</v>
      </c>
      <c r="T739" s="21">
        <f>VLOOKUP($C739,Effects,MATCH(T$7, Effects!$A$1:$E$1, 0),0)</f>
        <v>37</v>
      </c>
      <c r="U739" s="22" t="str">
        <f>VLOOKUP($C739,Effects,MATCH(U$7, Effects!$A$1:$E$1, 0),0)</f>
        <v>Yes</v>
      </c>
      <c r="V739" s="22" t="str">
        <f>VLOOKUP($C739,Effects,MATCH(V$7, Effects!$A$1:$E$1, 0),0)</f>
        <v>No</v>
      </c>
      <c r="W739" s="22" t="str">
        <f>VLOOKUP($C739,Effects,MATCH(W$7, Effects!$A$1:$E$1, 0),0)</f>
        <v>None</v>
      </c>
    </row>
    <row r="740" spans="2:23" s="7" customFormat="1" ht="21" x14ac:dyDescent="0.4">
      <c r="B740" s="19">
        <v>733</v>
      </c>
      <c r="C740" s="19" t="s">
        <v>775</v>
      </c>
      <c r="D740" s="20">
        <f>VLOOKUP($C740, Date, MATCH(Source!D$7, Date!$A$1:$F$1, 0), FALSE)</f>
        <v>44861</v>
      </c>
      <c r="E740" s="40">
        <v>44861</v>
      </c>
      <c r="F740" s="22">
        <f>VLOOKUP($C740, Date, MATCH(Source!F$7, Date!$A$1:$F$1, 0), FALSE)</f>
        <v>31.2569444444444</v>
      </c>
      <c r="G740" s="19">
        <f>VLOOKUP(Table3[[#This Row],[Accident ID]],Date!$A$2:$I$2001,MATCH(Table3[[#Headers],[Hour]],Date!$A$1:$I$1,0),0)</f>
        <v>6</v>
      </c>
      <c r="H740" s="44" t="str">
        <f>IF(AND(Table3[[#This Row],[Hour]]&gt;=7, Table3[[#This Row],[Hour]]&lt;=10), "Peak", IF(AND(Table3[[#This Row],[Hour]]&gt;=16, Table3[[#This Row],[Hour]]&lt;=19), "Peak", "Off-Peak"))</f>
        <v>Off-Peak</v>
      </c>
      <c r="I740" s="19" t="str">
        <f>VLOOKUP($C740,location,MATCH(Source!I$7,Location!$A$1:$D$1,0),0)</f>
        <v>Mumbai</v>
      </c>
      <c r="J740" s="19" t="str">
        <f>VLOOKUP($C740,location,MATCH(Source!J$7,Location!$A$1:$D$1,0),0)</f>
        <v>Residential Area</v>
      </c>
      <c r="K740" s="19" t="str">
        <f>VLOOKUP($C740,location,MATCH(Source!K$7,Location!$A$1:$D$1,0),0)</f>
        <v>Windy</v>
      </c>
      <c r="L740" s="20" t="str">
        <f>VLOOKUP($C740,vehicle,MATCH(L739,Vehicle!A733:E733,0),0)</f>
        <v>Bike</v>
      </c>
      <c r="M740" s="20" t="str">
        <f>VLOOKUP($C740,vehicle,MATCH(M$7,Vehicle!$A$1:$E$1,0),0)</f>
        <v>Pedestrian Crossing</v>
      </c>
      <c r="N740" s="20" t="str">
        <f>VLOOKUP($C740,vehicle,MATCH(N$7,Vehicle!$A$1:$E$1,0),0)</f>
        <v>High</v>
      </c>
      <c r="O740" s="21">
        <f>VLOOKUP($C740,vehicle,MATCH(O$7,Vehicle!$A$1:$E$1,0),0)</f>
        <v>2</v>
      </c>
      <c r="P740" s="21">
        <f>VLOOKUP($C740,driver,MATCH(P$7,Driver!$A$1:$E$1,0),0)</f>
        <v>28</v>
      </c>
      <c r="Q740" s="21" t="str">
        <f>VLOOKUP($C740,driver,MATCH(Q$7,Driver!$A$1:$E$1,0),0)</f>
        <v>Valid</v>
      </c>
      <c r="R740" s="21">
        <f>VLOOKUP($C740,driver,MATCH(R$7,Driver!$A$1:$E$1,0),0)</f>
        <v>2</v>
      </c>
      <c r="S740" s="21" t="str">
        <f>VLOOKUP($C740,driver,MATCH(S$7,Driver!$A$1:$E$1,0),0)</f>
        <v>Minor</v>
      </c>
      <c r="T740" s="21">
        <f>VLOOKUP($C740,Effects,MATCH(T$7, Effects!$A$1:$E$1, 0),0)</f>
        <v>39</v>
      </c>
      <c r="U740" s="22" t="str">
        <f>VLOOKUP($C740,Effects,MATCH(U$7, Effects!$A$1:$E$1, 0),0)</f>
        <v>Yes</v>
      </c>
      <c r="V740" s="22" t="str">
        <f>VLOOKUP($C740,Effects,MATCH(V$7, Effects!$A$1:$E$1, 0),0)</f>
        <v>No</v>
      </c>
      <c r="W740" s="22" t="str">
        <f>VLOOKUP($C740,Effects,MATCH(W$7, Effects!$A$1:$E$1, 0),0)</f>
        <v>License Suspended</v>
      </c>
    </row>
    <row r="741" spans="2:23" s="7" customFormat="1" ht="21" x14ac:dyDescent="0.4">
      <c r="B741" s="19">
        <v>734</v>
      </c>
      <c r="C741" s="19" t="s">
        <v>776</v>
      </c>
      <c r="D741" s="20">
        <f>VLOOKUP($C741, Date, MATCH(Source!D$7, Date!$A$1:$F$1, 0), FALSE)</f>
        <v>44791</v>
      </c>
      <c r="E741" s="40">
        <v>44791</v>
      </c>
      <c r="F741" s="22">
        <f>VLOOKUP($C741, Date, MATCH(Source!F$7, Date!$A$1:$F$1, 0), FALSE)</f>
        <v>31.2986111111111</v>
      </c>
      <c r="G741" s="19">
        <f>VLOOKUP(Table3[[#This Row],[Accident ID]],Date!$A$2:$I$2001,MATCH(Table3[[#Headers],[Hour]],Date!$A$1:$I$1,0),0)</f>
        <v>7</v>
      </c>
      <c r="H741" s="44" t="str">
        <f>IF(AND(Table3[[#This Row],[Hour]]&gt;=7, Table3[[#This Row],[Hour]]&lt;=10), "Peak", IF(AND(Table3[[#This Row],[Hour]]&gt;=16, Table3[[#This Row],[Hour]]&lt;=19), "Peak", "Off-Peak"))</f>
        <v>Peak</v>
      </c>
      <c r="I741" s="19" t="str">
        <f>VLOOKUP($C741,location,MATCH(Source!I$7,Location!$A$1:$D$1,0),0)</f>
        <v>Mumbai</v>
      </c>
      <c r="J741" s="19" t="str">
        <f>VLOOKUP($C741,location,MATCH(Source!J$7,Location!$A$1:$D$1,0),0)</f>
        <v>City Road</v>
      </c>
      <c r="K741" s="19" t="str">
        <f>VLOOKUP($C741,location,MATCH(Source!K$7,Location!$A$1:$D$1,0),0)</f>
        <v>Windy</v>
      </c>
      <c r="L741" s="20" t="str">
        <f>VLOOKUP($C741,vehicle,MATCH(L740,Vehicle!A734:E734,0),0)</f>
        <v>Truck</v>
      </c>
      <c r="M741" s="20" t="str">
        <f>VLOOKUP($C741,vehicle,MATCH(M$7,Vehicle!$A$1:$E$1,0),0)</f>
        <v>Over Speeding</v>
      </c>
      <c r="N741" s="20" t="str">
        <f>VLOOKUP($C741,vehicle,MATCH(N$7,Vehicle!$A$1:$E$1,0),0)</f>
        <v>Severe</v>
      </c>
      <c r="O741" s="21">
        <f>VLOOKUP($C741,vehicle,MATCH(O$7,Vehicle!$A$1:$E$1,0),0)</f>
        <v>2</v>
      </c>
      <c r="P741" s="21">
        <f>VLOOKUP($C741,driver,MATCH(P$7,Driver!$A$1:$E$1,0),0)</f>
        <v>40</v>
      </c>
      <c r="Q741" s="21" t="str">
        <f>VLOOKUP($C741,driver,MATCH(Q$7,Driver!$A$1:$E$1,0),0)</f>
        <v>Suspended</v>
      </c>
      <c r="R741" s="21">
        <f>VLOOKUP($C741,driver,MATCH(R$7,Driver!$A$1:$E$1,0),0)</f>
        <v>0</v>
      </c>
      <c r="S741" s="21" t="str">
        <f>VLOOKUP($C741,driver,MATCH(S$7,Driver!$A$1:$E$1,0),0)</f>
        <v>Fatal</v>
      </c>
      <c r="T741" s="21">
        <f>VLOOKUP($C741,Effects,MATCH(T$7, Effects!$A$1:$E$1, 0),0)</f>
        <v>52</v>
      </c>
      <c r="U741" s="22" t="str">
        <f>VLOOKUP($C741,Effects,MATCH(U$7, Effects!$A$1:$E$1, 0),0)</f>
        <v>Yes</v>
      </c>
      <c r="V741" s="22" t="str">
        <f>VLOOKUP($C741,Effects,MATCH(V$7, Effects!$A$1:$E$1, 0),0)</f>
        <v>No</v>
      </c>
      <c r="W741" s="22" t="str">
        <f>VLOOKUP($C741,Effects,MATCH(W$7, Effects!$A$1:$E$1, 0),0)</f>
        <v>License Suspended</v>
      </c>
    </row>
    <row r="742" spans="2:23" s="7" customFormat="1" ht="21" x14ac:dyDescent="0.4">
      <c r="B742" s="19">
        <v>735</v>
      </c>
      <c r="C742" s="19" t="s">
        <v>777</v>
      </c>
      <c r="D742" s="20">
        <f>VLOOKUP($C742, Date, MATCH(Source!D$7, Date!$A$1:$F$1, 0), FALSE)</f>
        <v>45653</v>
      </c>
      <c r="E742" s="40">
        <v>45653</v>
      </c>
      <c r="F742" s="22">
        <f>VLOOKUP($C742, Date, MATCH(Source!F$7, Date!$A$1:$F$1, 0), FALSE)</f>
        <v>31.3402777777778</v>
      </c>
      <c r="G742" s="19">
        <f>VLOOKUP(Table3[[#This Row],[Accident ID]],Date!$A$2:$I$2001,MATCH(Table3[[#Headers],[Hour]],Date!$A$1:$I$1,0),0)</f>
        <v>8</v>
      </c>
      <c r="H742" s="44" t="str">
        <f>IF(AND(Table3[[#This Row],[Hour]]&gt;=7, Table3[[#This Row],[Hour]]&lt;=10), "Peak", IF(AND(Table3[[#This Row],[Hour]]&gt;=16, Table3[[#This Row],[Hour]]&lt;=19), "Peak", "Off-Peak"))</f>
        <v>Peak</v>
      </c>
      <c r="I742" s="19" t="str">
        <f>VLOOKUP($C742,location,MATCH(Source!I$7,Location!$A$1:$D$1,0),0)</f>
        <v>Chennai</v>
      </c>
      <c r="J742" s="19" t="str">
        <f>VLOOKUP($C742,location,MATCH(Source!J$7,Location!$A$1:$D$1,0),0)</f>
        <v>Residential Area</v>
      </c>
      <c r="K742" s="19" t="str">
        <f>VLOOKUP($C742,location,MATCH(Source!K$7,Location!$A$1:$D$1,0),0)</f>
        <v>Rainy</v>
      </c>
      <c r="L742" s="20" t="str">
        <f>VLOOKUP($C742,vehicle,MATCH(L741,Vehicle!A735:E735,0),0)</f>
        <v>Bicycle</v>
      </c>
      <c r="M742" s="20" t="str">
        <f>VLOOKUP($C742,vehicle,MATCH(M$7,Vehicle!$A$1:$E$1,0),0)</f>
        <v>Over Speeding</v>
      </c>
      <c r="N742" s="20" t="str">
        <f>VLOOKUP($C742,vehicle,MATCH(N$7,Vehicle!$A$1:$E$1,0),0)</f>
        <v>Severe</v>
      </c>
      <c r="O742" s="21">
        <f>VLOOKUP($C742,vehicle,MATCH(O$7,Vehicle!$A$1:$E$1,0),0)</f>
        <v>1</v>
      </c>
      <c r="P742" s="21">
        <f>VLOOKUP($C742,driver,MATCH(P$7,Driver!$A$1:$E$1,0),0)</f>
        <v>64</v>
      </c>
      <c r="Q742" s="21" t="str">
        <f>VLOOKUP($C742,driver,MATCH(Q$7,Driver!$A$1:$E$1,0),0)</f>
        <v>Suspended</v>
      </c>
      <c r="R742" s="21">
        <f>VLOOKUP($C742,driver,MATCH(R$7,Driver!$A$1:$E$1,0),0)</f>
        <v>5</v>
      </c>
      <c r="S742" s="21" t="str">
        <f>VLOOKUP($C742,driver,MATCH(S$7,Driver!$A$1:$E$1,0),0)</f>
        <v>Fatal</v>
      </c>
      <c r="T742" s="21">
        <f>VLOOKUP($C742,Effects,MATCH(T$7, Effects!$A$1:$E$1, 0),0)</f>
        <v>12</v>
      </c>
      <c r="U742" s="22" t="str">
        <f>VLOOKUP($C742,Effects,MATCH(U$7, Effects!$A$1:$E$1, 0),0)</f>
        <v>No</v>
      </c>
      <c r="V742" s="22" t="str">
        <f>VLOOKUP($C742,Effects,MATCH(V$7, Effects!$A$1:$E$1, 0),0)</f>
        <v>No</v>
      </c>
      <c r="W742" s="22" t="str">
        <f>VLOOKUP($C742,Effects,MATCH(W$7, Effects!$A$1:$E$1, 0),0)</f>
        <v>Fine Issued</v>
      </c>
    </row>
    <row r="743" spans="2:23" s="7" customFormat="1" ht="21" x14ac:dyDescent="0.4">
      <c r="B743" s="19">
        <v>736</v>
      </c>
      <c r="C743" s="23" t="s">
        <v>778</v>
      </c>
      <c r="D743" s="20">
        <f>VLOOKUP($C743, Date, MATCH(Source!D$7, Date!$A$1:$F$1, 0), FALSE)</f>
        <v>44256</v>
      </c>
      <c r="E743" s="40">
        <v>44256</v>
      </c>
      <c r="F743" s="22">
        <f>VLOOKUP($C743, Date, MATCH(Source!F$7, Date!$A$1:$F$1, 0), FALSE)</f>
        <v>31.3819444444444</v>
      </c>
      <c r="G743" s="19">
        <f>VLOOKUP(Table3[[#This Row],[Accident ID]],Date!$A$2:$I$2001,MATCH(Table3[[#Headers],[Hour]],Date!$A$1:$I$1,0),0)</f>
        <v>9</v>
      </c>
      <c r="H743" s="44" t="str">
        <f>IF(AND(Table3[[#This Row],[Hour]]&gt;=7, Table3[[#This Row],[Hour]]&lt;=10), "Peak", IF(AND(Table3[[#This Row],[Hour]]&gt;=16, Table3[[#This Row],[Hour]]&lt;=19), "Peak", "Off-Peak"))</f>
        <v>Peak</v>
      </c>
      <c r="I743" s="19" t="str">
        <f>VLOOKUP($C743,location,MATCH(Source!I$7,Location!$A$1:$D$1,0),0)</f>
        <v>Mumbai</v>
      </c>
      <c r="J743" s="19" t="str">
        <f>VLOOKUP($C743,location,MATCH(Source!J$7,Location!$A$1:$D$1,0),0)</f>
        <v>Highway</v>
      </c>
      <c r="K743" s="19" t="str">
        <f>VLOOKUP($C743,location,MATCH(Source!K$7,Location!$A$1:$D$1,0),0)</f>
        <v>Clear</v>
      </c>
      <c r="L743" s="20" t="str">
        <f>VLOOKUP($C743,vehicle,MATCH(L742,Vehicle!A736:E736,0),0)</f>
        <v>Bike</v>
      </c>
      <c r="M743" s="20" t="str">
        <f>VLOOKUP($C743,vehicle,MATCH(M$7,Vehicle!$A$1:$E$1,0),0)</f>
        <v>Over Speeding</v>
      </c>
      <c r="N743" s="20" t="str">
        <f>VLOOKUP($C743,vehicle,MATCH(N$7,Vehicle!$A$1:$E$1,0),0)</f>
        <v>Medium</v>
      </c>
      <c r="O743" s="21">
        <f>VLOOKUP($C743,vehicle,MATCH(O$7,Vehicle!$A$1:$E$1,0),0)</f>
        <v>4</v>
      </c>
      <c r="P743" s="21">
        <f>VLOOKUP($C743,driver,MATCH(P$7,Driver!$A$1:$E$1,0),0)</f>
        <v>29</v>
      </c>
      <c r="Q743" s="21" t="str">
        <f>VLOOKUP($C743,driver,MATCH(Q$7,Driver!$A$1:$E$1,0),0)</f>
        <v>Suspended</v>
      </c>
      <c r="R743" s="21">
        <f>VLOOKUP($C743,driver,MATCH(R$7,Driver!$A$1:$E$1,0),0)</f>
        <v>6</v>
      </c>
      <c r="S743" s="21" t="str">
        <f>VLOOKUP($C743,driver,MATCH(S$7,Driver!$A$1:$E$1,0),0)</f>
        <v>Minor</v>
      </c>
      <c r="T743" s="21">
        <f>VLOOKUP($C743,Effects,MATCH(T$7, Effects!$A$1:$E$1, 0),0)</f>
        <v>28</v>
      </c>
      <c r="U743" s="22" t="str">
        <f>VLOOKUP($C743,Effects,MATCH(U$7, Effects!$A$1:$E$1, 0),0)</f>
        <v>No</v>
      </c>
      <c r="V743" s="22" t="str">
        <f>VLOOKUP($C743,Effects,MATCH(V$7, Effects!$A$1:$E$1, 0),0)</f>
        <v>No</v>
      </c>
      <c r="W743" s="22" t="str">
        <f>VLOOKUP($C743,Effects,MATCH(W$7, Effects!$A$1:$E$1, 0),0)</f>
        <v>None</v>
      </c>
    </row>
    <row r="744" spans="2:23" s="7" customFormat="1" ht="21" x14ac:dyDescent="0.4">
      <c r="B744" s="19">
        <v>737</v>
      </c>
      <c r="C744" s="19" t="s">
        <v>779</v>
      </c>
      <c r="D744" s="20">
        <f>VLOOKUP($C744, Date, MATCH(Source!D$7, Date!$A$1:$F$1, 0), FALSE)</f>
        <v>45339</v>
      </c>
      <c r="E744" s="40">
        <v>45339</v>
      </c>
      <c r="F744" s="22">
        <f>VLOOKUP($C744, Date, MATCH(Source!F$7, Date!$A$1:$F$1, 0), FALSE)</f>
        <v>31.4236111111111</v>
      </c>
      <c r="G744" s="19">
        <f>VLOOKUP(Table3[[#This Row],[Accident ID]],Date!$A$2:$I$2001,MATCH(Table3[[#Headers],[Hour]],Date!$A$1:$I$1,0),0)</f>
        <v>10</v>
      </c>
      <c r="H744" s="44" t="str">
        <f>IF(AND(Table3[[#This Row],[Hour]]&gt;=7, Table3[[#This Row],[Hour]]&lt;=10), "Peak", IF(AND(Table3[[#This Row],[Hour]]&gt;=16, Table3[[#This Row],[Hour]]&lt;=19), "Peak", "Off-Peak"))</f>
        <v>Peak</v>
      </c>
      <c r="I744" s="19" t="str">
        <f>VLOOKUP($C744,location,MATCH(Source!I$7,Location!$A$1:$D$1,0),0)</f>
        <v>Ahmedabad</v>
      </c>
      <c r="J744" s="19" t="str">
        <f>VLOOKUP($C744,location,MATCH(Source!J$7,Location!$A$1:$D$1,0),0)</f>
        <v>Rural Road</v>
      </c>
      <c r="K744" s="19" t="str">
        <f>VLOOKUP($C744,location,MATCH(Source!K$7,Location!$A$1:$D$1,0),0)</f>
        <v>Rainy</v>
      </c>
      <c r="L744" s="20" t="str">
        <f>VLOOKUP($C744,vehicle,MATCH(L743,Vehicle!A737:E737,0),0)</f>
        <v>Bus</v>
      </c>
      <c r="M744" s="20" t="str">
        <f>VLOOKUP($C744,vehicle,MATCH(M$7,Vehicle!$A$1:$E$1,0),0)</f>
        <v>Over Speeding</v>
      </c>
      <c r="N744" s="20" t="str">
        <f>VLOOKUP($C744,vehicle,MATCH(N$7,Vehicle!$A$1:$E$1,0),0)</f>
        <v>High</v>
      </c>
      <c r="O744" s="21">
        <f>VLOOKUP($C744,vehicle,MATCH(O$7,Vehicle!$A$1:$E$1,0),0)</f>
        <v>5</v>
      </c>
      <c r="P744" s="21">
        <f>VLOOKUP($C744,driver,MATCH(P$7,Driver!$A$1:$E$1,0),0)</f>
        <v>66</v>
      </c>
      <c r="Q744" s="21" t="str">
        <f>VLOOKUP($C744,driver,MATCH(Q$7,Driver!$A$1:$E$1,0),0)</f>
        <v>Expired</v>
      </c>
      <c r="R744" s="21">
        <f>VLOOKUP($C744,driver,MATCH(R$7,Driver!$A$1:$E$1,0),0)</f>
        <v>7</v>
      </c>
      <c r="S744" s="21" t="str">
        <f>VLOOKUP($C744,driver,MATCH(S$7,Driver!$A$1:$E$1,0),0)</f>
        <v>Fatal</v>
      </c>
      <c r="T744" s="21">
        <f>VLOOKUP($C744,Effects,MATCH(T$7, Effects!$A$1:$E$1, 0),0)</f>
        <v>33</v>
      </c>
      <c r="U744" s="22" t="str">
        <f>VLOOKUP($C744,Effects,MATCH(U$7, Effects!$A$1:$E$1, 0),0)</f>
        <v>No</v>
      </c>
      <c r="V744" s="22" t="str">
        <f>VLOOKUP($C744,Effects,MATCH(V$7, Effects!$A$1:$E$1, 0),0)</f>
        <v>Yes</v>
      </c>
      <c r="W744" s="22" t="str">
        <f>VLOOKUP($C744,Effects,MATCH(W$7, Effects!$A$1:$E$1, 0),0)</f>
        <v>Fine Issued</v>
      </c>
    </row>
    <row r="745" spans="2:23" s="7" customFormat="1" ht="21" x14ac:dyDescent="0.4">
      <c r="B745" s="19">
        <v>738</v>
      </c>
      <c r="C745" s="19" t="s">
        <v>780</v>
      </c>
      <c r="D745" s="20">
        <f>VLOOKUP($C745, Date, MATCH(Source!D$7, Date!$A$1:$F$1, 0), FALSE)</f>
        <v>44570</v>
      </c>
      <c r="E745" s="40">
        <v>44570</v>
      </c>
      <c r="F745" s="22">
        <f>VLOOKUP($C745, Date, MATCH(Source!F$7, Date!$A$1:$F$1, 0), FALSE)</f>
        <v>31.4652777777778</v>
      </c>
      <c r="G745" s="19">
        <f>VLOOKUP(Table3[[#This Row],[Accident ID]],Date!$A$2:$I$2001,MATCH(Table3[[#Headers],[Hour]],Date!$A$1:$I$1,0),0)</f>
        <v>11</v>
      </c>
      <c r="H745" s="44" t="str">
        <f>IF(AND(Table3[[#This Row],[Hour]]&gt;=7, Table3[[#This Row],[Hour]]&lt;=10), "Peak", IF(AND(Table3[[#This Row],[Hour]]&gt;=16, Table3[[#This Row],[Hour]]&lt;=19), "Peak", "Off-Peak"))</f>
        <v>Off-Peak</v>
      </c>
      <c r="I745" s="19" t="str">
        <f>VLOOKUP($C745,location,MATCH(Source!I$7,Location!$A$1:$D$1,0),0)</f>
        <v>Pune</v>
      </c>
      <c r="J745" s="19" t="str">
        <f>VLOOKUP($C745,location,MATCH(Source!J$7,Location!$A$1:$D$1,0),0)</f>
        <v>Rural Road</v>
      </c>
      <c r="K745" s="19" t="str">
        <f>VLOOKUP($C745,location,MATCH(Source!K$7,Location!$A$1:$D$1,0),0)</f>
        <v>Snowy</v>
      </c>
      <c r="L745" s="20" t="str">
        <f>VLOOKUP($C745,vehicle,MATCH(L744,Vehicle!A738:E738,0),0)</f>
        <v>Car</v>
      </c>
      <c r="M745" s="20" t="str">
        <f>VLOOKUP($C745,vehicle,MATCH(M$7,Vehicle!$A$1:$E$1,0),0)</f>
        <v>Reckless Driving</v>
      </c>
      <c r="N745" s="20" t="str">
        <f>VLOOKUP($C745,vehicle,MATCH(N$7,Vehicle!$A$1:$E$1,0),0)</f>
        <v>Severe</v>
      </c>
      <c r="O745" s="21">
        <f>VLOOKUP($C745,vehicle,MATCH(O$7,Vehicle!$A$1:$E$1,0),0)</f>
        <v>5</v>
      </c>
      <c r="P745" s="21">
        <f>VLOOKUP($C745,driver,MATCH(P$7,Driver!$A$1:$E$1,0),0)</f>
        <v>33</v>
      </c>
      <c r="Q745" s="21" t="str">
        <f>VLOOKUP($C745,driver,MATCH(Q$7,Driver!$A$1:$E$1,0),0)</f>
        <v>Suspended</v>
      </c>
      <c r="R745" s="21">
        <f>VLOOKUP($C745,driver,MATCH(R$7,Driver!$A$1:$E$1,0),0)</f>
        <v>6</v>
      </c>
      <c r="S745" s="21" t="str">
        <f>VLOOKUP($C745,driver,MATCH(S$7,Driver!$A$1:$E$1,0),0)</f>
        <v>Severe</v>
      </c>
      <c r="T745" s="21">
        <f>VLOOKUP($C745,Effects,MATCH(T$7, Effects!$A$1:$E$1, 0),0)</f>
        <v>17</v>
      </c>
      <c r="U745" s="22" t="str">
        <f>VLOOKUP($C745,Effects,MATCH(U$7, Effects!$A$1:$E$1, 0),0)</f>
        <v>No</v>
      </c>
      <c r="V745" s="22" t="str">
        <f>VLOOKUP($C745,Effects,MATCH(V$7, Effects!$A$1:$E$1, 0),0)</f>
        <v>Yes</v>
      </c>
      <c r="W745" s="22" t="str">
        <f>VLOOKUP($C745,Effects,MATCH(W$7, Effects!$A$1:$E$1, 0),0)</f>
        <v>License Suspended</v>
      </c>
    </row>
    <row r="746" spans="2:23" s="7" customFormat="1" ht="21" x14ac:dyDescent="0.4">
      <c r="B746" s="19">
        <v>739</v>
      </c>
      <c r="C746" s="19" t="s">
        <v>781</v>
      </c>
      <c r="D746" s="20">
        <f>VLOOKUP($C746, Date, MATCH(Source!D$7, Date!$A$1:$F$1, 0), FALSE)</f>
        <v>43999</v>
      </c>
      <c r="E746" s="40">
        <v>43999</v>
      </c>
      <c r="F746" s="22">
        <f>VLOOKUP($C746, Date, MATCH(Source!F$7, Date!$A$1:$F$1, 0), FALSE)</f>
        <v>31.5069444444444</v>
      </c>
      <c r="G746" s="19">
        <f>VLOOKUP(Table3[[#This Row],[Accident ID]],Date!$A$2:$I$2001,MATCH(Table3[[#Headers],[Hour]],Date!$A$1:$I$1,0),0)</f>
        <v>12</v>
      </c>
      <c r="H746" s="44" t="str">
        <f>IF(AND(Table3[[#This Row],[Hour]]&gt;=7, Table3[[#This Row],[Hour]]&lt;=10), "Peak", IF(AND(Table3[[#This Row],[Hour]]&gt;=16, Table3[[#This Row],[Hour]]&lt;=19), "Peak", "Off-Peak"))</f>
        <v>Off-Peak</v>
      </c>
      <c r="I746" s="19" t="str">
        <f>VLOOKUP($C746,location,MATCH(Source!I$7,Location!$A$1:$D$1,0),0)</f>
        <v>Delhi</v>
      </c>
      <c r="J746" s="19" t="str">
        <f>VLOOKUP($C746,location,MATCH(Source!J$7,Location!$A$1:$D$1,0),0)</f>
        <v>Residential Area</v>
      </c>
      <c r="K746" s="19" t="str">
        <f>VLOOKUP($C746,location,MATCH(Source!K$7,Location!$A$1:$D$1,0),0)</f>
        <v>Clear</v>
      </c>
      <c r="L746" s="20" t="str">
        <f>VLOOKUP($C746,vehicle,MATCH(L745,Vehicle!A739:E739,0),0)</f>
        <v>Truck</v>
      </c>
      <c r="M746" s="20" t="str">
        <f>VLOOKUP($C746,vehicle,MATCH(M$7,Vehicle!$A$1:$E$1,0),0)</f>
        <v>Over Speeding</v>
      </c>
      <c r="N746" s="20" t="str">
        <f>VLOOKUP($C746,vehicle,MATCH(N$7,Vehicle!$A$1:$E$1,0),0)</f>
        <v>Severe</v>
      </c>
      <c r="O746" s="21">
        <f>VLOOKUP($C746,vehicle,MATCH(O$7,Vehicle!$A$1:$E$1,0),0)</f>
        <v>4</v>
      </c>
      <c r="P746" s="21">
        <f>VLOOKUP($C746,driver,MATCH(P$7,Driver!$A$1:$E$1,0),0)</f>
        <v>31</v>
      </c>
      <c r="Q746" s="21" t="str">
        <f>VLOOKUP($C746,driver,MATCH(Q$7,Driver!$A$1:$E$1,0),0)</f>
        <v>Suspended</v>
      </c>
      <c r="R746" s="21">
        <f>VLOOKUP($C746,driver,MATCH(R$7,Driver!$A$1:$E$1,0),0)</f>
        <v>5</v>
      </c>
      <c r="S746" s="21" t="str">
        <f>VLOOKUP($C746,driver,MATCH(S$7,Driver!$A$1:$E$1,0),0)</f>
        <v>Fatal</v>
      </c>
      <c r="T746" s="21">
        <f>VLOOKUP($C746,Effects,MATCH(T$7, Effects!$A$1:$E$1, 0),0)</f>
        <v>13</v>
      </c>
      <c r="U746" s="22" t="str">
        <f>VLOOKUP($C746,Effects,MATCH(U$7, Effects!$A$1:$E$1, 0),0)</f>
        <v>Yes</v>
      </c>
      <c r="V746" s="22" t="str">
        <f>VLOOKUP($C746,Effects,MATCH(V$7, Effects!$A$1:$E$1, 0),0)</f>
        <v>No</v>
      </c>
      <c r="W746" s="22" t="str">
        <f>VLOOKUP($C746,Effects,MATCH(W$7, Effects!$A$1:$E$1, 0),0)</f>
        <v>License Suspended</v>
      </c>
    </row>
    <row r="747" spans="2:23" s="7" customFormat="1" ht="21" x14ac:dyDescent="0.4">
      <c r="B747" s="19">
        <v>740</v>
      </c>
      <c r="C747" s="19" t="s">
        <v>782</v>
      </c>
      <c r="D747" s="20">
        <f>VLOOKUP($C747, Date, MATCH(Source!D$7, Date!$A$1:$F$1, 0), FALSE)</f>
        <v>44975</v>
      </c>
      <c r="E747" s="40">
        <v>44975</v>
      </c>
      <c r="F747" s="22">
        <f>VLOOKUP($C747, Date, MATCH(Source!F$7, Date!$A$1:$F$1, 0), FALSE)</f>
        <v>31.5486111111111</v>
      </c>
      <c r="G747" s="19">
        <f>VLOOKUP(Table3[[#This Row],[Accident ID]],Date!$A$2:$I$2001,MATCH(Table3[[#Headers],[Hour]],Date!$A$1:$I$1,0),0)</f>
        <v>13</v>
      </c>
      <c r="H747" s="44" t="str">
        <f>IF(AND(Table3[[#This Row],[Hour]]&gt;=7, Table3[[#This Row],[Hour]]&lt;=10), "Peak", IF(AND(Table3[[#This Row],[Hour]]&gt;=16, Table3[[#This Row],[Hour]]&lt;=19), "Peak", "Off-Peak"))</f>
        <v>Off-Peak</v>
      </c>
      <c r="I747" s="19" t="str">
        <f>VLOOKUP($C747,location,MATCH(Source!I$7,Location!$A$1:$D$1,0),0)</f>
        <v>Delhi</v>
      </c>
      <c r="J747" s="19" t="str">
        <f>VLOOKUP($C747,location,MATCH(Source!J$7,Location!$A$1:$D$1,0),0)</f>
        <v>City Road</v>
      </c>
      <c r="K747" s="19" t="str">
        <f>VLOOKUP($C747,location,MATCH(Source!K$7,Location!$A$1:$D$1,0),0)</f>
        <v>Rainy</v>
      </c>
      <c r="L747" s="20" t="str">
        <f>VLOOKUP($C747,vehicle,MATCH(L746,Vehicle!A740:E740,0),0)</f>
        <v>Car</v>
      </c>
      <c r="M747" s="20" t="str">
        <f>VLOOKUP($C747,vehicle,MATCH(M$7,Vehicle!$A$1:$E$1,0),0)</f>
        <v>Drunk Driving</v>
      </c>
      <c r="N747" s="20" t="str">
        <f>VLOOKUP($C747,vehicle,MATCH(N$7,Vehicle!$A$1:$E$1,0),0)</f>
        <v>Medium</v>
      </c>
      <c r="O747" s="21">
        <f>VLOOKUP($C747,vehicle,MATCH(O$7,Vehicle!$A$1:$E$1,0),0)</f>
        <v>2</v>
      </c>
      <c r="P747" s="21">
        <f>VLOOKUP($C747,driver,MATCH(P$7,Driver!$A$1:$E$1,0),0)</f>
        <v>74</v>
      </c>
      <c r="Q747" s="21" t="str">
        <f>VLOOKUP($C747,driver,MATCH(Q$7,Driver!$A$1:$E$1,0),0)</f>
        <v>Suspended</v>
      </c>
      <c r="R747" s="21">
        <f>VLOOKUP($C747,driver,MATCH(R$7,Driver!$A$1:$E$1,0),0)</f>
        <v>2</v>
      </c>
      <c r="S747" s="21" t="str">
        <f>VLOOKUP($C747,driver,MATCH(S$7,Driver!$A$1:$E$1,0),0)</f>
        <v>Severe</v>
      </c>
      <c r="T747" s="21">
        <f>VLOOKUP($C747,Effects,MATCH(T$7, Effects!$A$1:$E$1, 0),0)</f>
        <v>15</v>
      </c>
      <c r="U747" s="22" t="str">
        <f>VLOOKUP($C747,Effects,MATCH(U$7, Effects!$A$1:$E$1, 0),0)</f>
        <v>Yes</v>
      </c>
      <c r="V747" s="22" t="str">
        <f>VLOOKUP($C747,Effects,MATCH(V$7, Effects!$A$1:$E$1, 0),0)</f>
        <v>No</v>
      </c>
      <c r="W747" s="22" t="str">
        <f>VLOOKUP($C747,Effects,MATCH(W$7, Effects!$A$1:$E$1, 0),0)</f>
        <v>Fine Issued</v>
      </c>
    </row>
    <row r="748" spans="2:23" s="7" customFormat="1" ht="21" x14ac:dyDescent="0.4">
      <c r="B748" s="19">
        <v>741</v>
      </c>
      <c r="C748" s="19" t="s">
        <v>783</v>
      </c>
      <c r="D748" s="20">
        <f>VLOOKUP($C748, Date, MATCH(Source!D$7, Date!$A$1:$F$1, 0), FALSE)</f>
        <v>44558</v>
      </c>
      <c r="E748" s="40">
        <v>44558</v>
      </c>
      <c r="F748" s="22">
        <f>VLOOKUP($C748, Date, MATCH(Source!F$7, Date!$A$1:$F$1, 0), FALSE)</f>
        <v>31.5902777777778</v>
      </c>
      <c r="G748" s="19">
        <f>VLOOKUP(Table3[[#This Row],[Accident ID]],Date!$A$2:$I$2001,MATCH(Table3[[#Headers],[Hour]],Date!$A$1:$I$1,0),0)</f>
        <v>14</v>
      </c>
      <c r="H748" s="44" t="str">
        <f>IF(AND(Table3[[#This Row],[Hour]]&gt;=7, Table3[[#This Row],[Hour]]&lt;=10), "Peak", IF(AND(Table3[[#This Row],[Hour]]&gt;=16, Table3[[#This Row],[Hour]]&lt;=19), "Peak", "Off-Peak"))</f>
        <v>Off-Peak</v>
      </c>
      <c r="I748" s="19" t="str">
        <f>VLOOKUP($C748,location,MATCH(Source!I$7,Location!$A$1:$D$1,0),0)</f>
        <v>Bangalore</v>
      </c>
      <c r="J748" s="19" t="str">
        <f>VLOOKUP($C748,location,MATCH(Source!J$7,Location!$A$1:$D$1,0),0)</f>
        <v>Expressway</v>
      </c>
      <c r="K748" s="19" t="str">
        <f>VLOOKUP($C748,location,MATCH(Source!K$7,Location!$A$1:$D$1,0),0)</f>
        <v>Clear</v>
      </c>
      <c r="L748" s="20" t="str">
        <f>VLOOKUP($C748,vehicle,MATCH(L747,Vehicle!A741:E741,0),0)</f>
        <v>Bus</v>
      </c>
      <c r="M748" s="20" t="str">
        <f>VLOOKUP($C748,vehicle,MATCH(M$7,Vehicle!$A$1:$E$1,0),0)</f>
        <v>Brake Failure</v>
      </c>
      <c r="N748" s="20" t="str">
        <f>VLOOKUP($C748,vehicle,MATCH(N$7,Vehicle!$A$1:$E$1,0),0)</f>
        <v>High</v>
      </c>
      <c r="O748" s="21">
        <f>VLOOKUP($C748,vehicle,MATCH(O$7,Vehicle!$A$1:$E$1,0),0)</f>
        <v>3</v>
      </c>
      <c r="P748" s="21">
        <f>VLOOKUP($C748,driver,MATCH(P$7,Driver!$A$1:$E$1,0),0)</f>
        <v>35</v>
      </c>
      <c r="Q748" s="21" t="str">
        <f>VLOOKUP($C748,driver,MATCH(Q$7,Driver!$A$1:$E$1,0),0)</f>
        <v>Valid</v>
      </c>
      <c r="R748" s="21">
        <f>VLOOKUP($C748,driver,MATCH(R$7,Driver!$A$1:$E$1,0),0)</f>
        <v>9</v>
      </c>
      <c r="S748" s="21" t="str">
        <f>VLOOKUP($C748,driver,MATCH(S$7,Driver!$A$1:$E$1,0),0)</f>
        <v>Moderate</v>
      </c>
      <c r="T748" s="21">
        <f>VLOOKUP($C748,Effects,MATCH(T$7, Effects!$A$1:$E$1, 0),0)</f>
        <v>14</v>
      </c>
      <c r="U748" s="22" t="str">
        <f>VLOOKUP($C748,Effects,MATCH(U$7, Effects!$A$1:$E$1, 0),0)</f>
        <v>Yes</v>
      </c>
      <c r="V748" s="22" t="str">
        <f>VLOOKUP($C748,Effects,MATCH(V$7, Effects!$A$1:$E$1, 0),0)</f>
        <v>No</v>
      </c>
      <c r="W748" s="22" t="str">
        <f>VLOOKUP($C748,Effects,MATCH(W$7, Effects!$A$1:$E$1, 0),0)</f>
        <v>Arrest Made</v>
      </c>
    </row>
    <row r="749" spans="2:23" s="7" customFormat="1" ht="21" x14ac:dyDescent="0.4">
      <c r="B749" s="19">
        <v>742</v>
      </c>
      <c r="C749" s="19" t="s">
        <v>784</v>
      </c>
      <c r="D749" s="20">
        <f>VLOOKUP($C749, Date, MATCH(Source!D$7, Date!$A$1:$F$1, 0), FALSE)</f>
        <v>45013</v>
      </c>
      <c r="E749" s="40">
        <v>45013</v>
      </c>
      <c r="F749" s="22">
        <f>VLOOKUP($C749, Date, MATCH(Source!F$7, Date!$A$1:$F$1, 0), FALSE)</f>
        <v>31.6319444444444</v>
      </c>
      <c r="G749" s="19">
        <f>VLOOKUP(Table3[[#This Row],[Accident ID]],Date!$A$2:$I$2001,MATCH(Table3[[#Headers],[Hour]],Date!$A$1:$I$1,0),0)</f>
        <v>15</v>
      </c>
      <c r="H749" s="44" t="str">
        <f>IF(AND(Table3[[#This Row],[Hour]]&gt;=7, Table3[[#This Row],[Hour]]&lt;=10), "Peak", IF(AND(Table3[[#This Row],[Hour]]&gt;=16, Table3[[#This Row],[Hour]]&lt;=19), "Peak", "Off-Peak"))</f>
        <v>Off-Peak</v>
      </c>
      <c r="I749" s="19" t="str">
        <f>VLOOKUP($C749,location,MATCH(Source!I$7,Location!$A$1:$D$1,0),0)</f>
        <v>Bangalore</v>
      </c>
      <c r="J749" s="19" t="str">
        <f>VLOOKUP($C749,location,MATCH(Source!J$7,Location!$A$1:$D$1,0),0)</f>
        <v>Expressway</v>
      </c>
      <c r="K749" s="19" t="str">
        <f>VLOOKUP($C749,location,MATCH(Source!K$7,Location!$A$1:$D$1,0),0)</f>
        <v>Snowy</v>
      </c>
      <c r="L749" s="20" t="str">
        <f>VLOOKUP($C749,vehicle,MATCH(L748,Vehicle!A742:E742,0),0)</f>
        <v>Auto</v>
      </c>
      <c r="M749" s="20" t="str">
        <f>VLOOKUP($C749,vehicle,MATCH(M$7,Vehicle!$A$1:$E$1,0),0)</f>
        <v>Reckless Driving</v>
      </c>
      <c r="N749" s="20" t="str">
        <f>VLOOKUP($C749,vehicle,MATCH(N$7,Vehicle!$A$1:$E$1,0),0)</f>
        <v>Severe</v>
      </c>
      <c r="O749" s="21">
        <f>VLOOKUP($C749,vehicle,MATCH(O$7,Vehicle!$A$1:$E$1,0),0)</f>
        <v>5</v>
      </c>
      <c r="P749" s="21">
        <f>VLOOKUP($C749,driver,MATCH(P$7,Driver!$A$1:$E$1,0),0)</f>
        <v>68</v>
      </c>
      <c r="Q749" s="21" t="str">
        <f>VLOOKUP($C749,driver,MATCH(Q$7,Driver!$A$1:$E$1,0),0)</f>
        <v>Expired</v>
      </c>
      <c r="R749" s="21">
        <f>VLOOKUP($C749,driver,MATCH(R$7,Driver!$A$1:$E$1,0),0)</f>
        <v>8</v>
      </c>
      <c r="S749" s="21" t="str">
        <f>VLOOKUP($C749,driver,MATCH(S$7,Driver!$A$1:$E$1,0),0)</f>
        <v>Fatal</v>
      </c>
      <c r="T749" s="21">
        <f>VLOOKUP($C749,Effects,MATCH(T$7, Effects!$A$1:$E$1, 0),0)</f>
        <v>7</v>
      </c>
      <c r="U749" s="22" t="str">
        <f>VLOOKUP($C749,Effects,MATCH(U$7, Effects!$A$1:$E$1, 0),0)</f>
        <v>No</v>
      </c>
      <c r="V749" s="22" t="str">
        <f>VLOOKUP($C749,Effects,MATCH(V$7, Effects!$A$1:$E$1, 0),0)</f>
        <v>No</v>
      </c>
      <c r="W749" s="22" t="str">
        <f>VLOOKUP($C749,Effects,MATCH(W$7, Effects!$A$1:$E$1, 0),0)</f>
        <v>Arrest Made</v>
      </c>
    </row>
    <row r="750" spans="2:23" s="7" customFormat="1" ht="21" x14ac:dyDescent="0.4">
      <c r="B750" s="19">
        <v>743</v>
      </c>
      <c r="C750" s="19" t="s">
        <v>785</v>
      </c>
      <c r="D750" s="20">
        <f>VLOOKUP($C750, Date, MATCH(Source!D$7, Date!$A$1:$F$1, 0), FALSE)</f>
        <v>45042</v>
      </c>
      <c r="E750" s="40">
        <v>45042</v>
      </c>
      <c r="F750" s="22">
        <f>VLOOKUP($C750, Date, MATCH(Source!F$7, Date!$A$1:$F$1, 0), FALSE)</f>
        <v>31.6736111111111</v>
      </c>
      <c r="G750" s="19">
        <f>VLOOKUP(Table3[[#This Row],[Accident ID]],Date!$A$2:$I$2001,MATCH(Table3[[#Headers],[Hour]],Date!$A$1:$I$1,0),0)</f>
        <v>16</v>
      </c>
      <c r="H750" s="44" t="str">
        <f>IF(AND(Table3[[#This Row],[Hour]]&gt;=7, Table3[[#This Row],[Hour]]&lt;=10), "Peak", IF(AND(Table3[[#This Row],[Hour]]&gt;=16, Table3[[#This Row],[Hour]]&lt;=19), "Peak", "Off-Peak"))</f>
        <v>Peak</v>
      </c>
      <c r="I750" s="19" t="str">
        <f>VLOOKUP($C750,location,MATCH(Source!I$7,Location!$A$1:$D$1,0),0)</f>
        <v>Pune</v>
      </c>
      <c r="J750" s="19" t="str">
        <f>VLOOKUP($C750,location,MATCH(Source!J$7,Location!$A$1:$D$1,0),0)</f>
        <v>Rural Road</v>
      </c>
      <c r="K750" s="19" t="str">
        <f>VLOOKUP($C750,location,MATCH(Source!K$7,Location!$A$1:$D$1,0),0)</f>
        <v>Snowy</v>
      </c>
      <c r="L750" s="20" t="str">
        <f>VLOOKUP($C750,vehicle,MATCH(L749,Vehicle!A743:E743,0),0)</f>
        <v>Bike</v>
      </c>
      <c r="M750" s="20" t="str">
        <f>VLOOKUP($C750,vehicle,MATCH(M$7,Vehicle!$A$1:$E$1,0),0)</f>
        <v>Over Speeding</v>
      </c>
      <c r="N750" s="20" t="str">
        <f>VLOOKUP($C750,vehicle,MATCH(N$7,Vehicle!$A$1:$E$1,0),0)</f>
        <v>Medium</v>
      </c>
      <c r="O750" s="21">
        <f>VLOOKUP($C750,vehicle,MATCH(O$7,Vehicle!$A$1:$E$1,0),0)</f>
        <v>1</v>
      </c>
      <c r="P750" s="21">
        <f>VLOOKUP($C750,driver,MATCH(P$7,Driver!$A$1:$E$1,0),0)</f>
        <v>44</v>
      </c>
      <c r="Q750" s="21" t="str">
        <f>VLOOKUP($C750,driver,MATCH(Q$7,Driver!$A$1:$E$1,0),0)</f>
        <v>Suspended</v>
      </c>
      <c r="R750" s="21">
        <f>VLOOKUP($C750,driver,MATCH(R$7,Driver!$A$1:$E$1,0),0)</f>
        <v>2</v>
      </c>
      <c r="S750" s="21" t="str">
        <f>VLOOKUP($C750,driver,MATCH(S$7,Driver!$A$1:$E$1,0),0)</f>
        <v>Moderate</v>
      </c>
      <c r="T750" s="21">
        <f>VLOOKUP($C750,Effects,MATCH(T$7, Effects!$A$1:$E$1, 0),0)</f>
        <v>7</v>
      </c>
      <c r="U750" s="22" t="str">
        <f>VLOOKUP($C750,Effects,MATCH(U$7, Effects!$A$1:$E$1, 0),0)</f>
        <v>Yes</v>
      </c>
      <c r="V750" s="22" t="str">
        <f>VLOOKUP($C750,Effects,MATCH(V$7, Effects!$A$1:$E$1, 0),0)</f>
        <v>No</v>
      </c>
      <c r="W750" s="22" t="str">
        <f>VLOOKUP($C750,Effects,MATCH(W$7, Effects!$A$1:$E$1, 0),0)</f>
        <v>License Suspended</v>
      </c>
    </row>
    <row r="751" spans="2:23" s="7" customFormat="1" ht="21" x14ac:dyDescent="0.4">
      <c r="B751" s="19">
        <v>744</v>
      </c>
      <c r="C751" s="19" t="s">
        <v>786</v>
      </c>
      <c r="D751" s="20">
        <f>VLOOKUP($C751, Date, MATCH(Source!D$7, Date!$A$1:$F$1, 0), FALSE)</f>
        <v>44814</v>
      </c>
      <c r="E751" s="40">
        <v>44814</v>
      </c>
      <c r="F751" s="22">
        <f>VLOOKUP($C751, Date, MATCH(Source!F$7, Date!$A$1:$F$1, 0), FALSE)</f>
        <v>31.7152777777778</v>
      </c>
      <c r="G751" s="19">
        <f>VLOOKUP(Table3[[#This Row],[Accident ID]],Date!$A$2:$I$2001,MATCH(Table3[[#Headers],[Hour]],Date!$A$1:$I$1,0),0)</f>
        <v>17</v>
      </c>
      <c r="H751" s="44" t="str">
        <f>IF(AND(Table3[[#This Row],[Hour]]&gt;=7, Table3[[#This Row],[Hour]]&lt;=10), "Peak", IF(AND(Table3[[#This Row],[Hour]]&gt;=16, Table3[[#This Row],[Hour]]&lt;=19), "Peak", "Off-Peak"))</f>
        <v>Peak</v>
      </c>
      <c r="I751" s="19" t="str">
        <f>VLOOKUP($C751,location,MATCH(Source!I$7,Location!$A$1:$D$1,0),0)</f>
        <v>Chennai</v>
      </c>
      <c r="J751" s="19" t="str">
        <f>VLOOKUP($C751,location,MATCH(Source!J$7,Location!$A$1:$D$1,0),0)</f>
        <v>Residential Area</v>
      </c>
      <c r="K751" s="19" t="str">
        <f>VLOOKUP($C751,location,MATCH(Source!K$7,Location!$A$1:$D$1,0),0)</f>
        <v>Rainy</v>
      </c>
      <c r="L751" s="20" t="str">
        <f>VLOOKUP($C751,vehicle,MATCH(L750,Vehicle!A744:E744,0),0)</f>
        <v>Truck</v>
      </c>
      <c r="M751" s="20" t="str">
        <f>VLOOKUP($C751,vehicle,MATCH(M$7,Vehicle!$A$1:$E$1,0),0)</f>
        <v>Reckless Driving</v>
      </c>
      <c r="N751" s="20" t="str">
        <f>VLOOKUP($C751,vehicle,MATCH(N$7,Vehicle!$A$1:$E$1,0),0)</f>
        <v>Low</v>
      </c>
      <c r="O751" s="21">
        <f>VLOOKUP($C751,vehicle,MATCH(O$7,Vehicle!$A$1:$E$1,0),0)</f>
        <v>3</v>
      </c>
      <c r="P751" s="21">
        <f>VLOOKUP($C751,driver,MATCH(P$7,Driver!$A$1:$E$1,0),0)</f>
        <v>63</v>
      </c>
      <c r="Q751" s="21" t="str">
        <f>VLOOKUP($C751,driver,MATCH(Q$7,Driver!$A$1:$E$1,0),0)</f>
        <v>Expired</v>
      </c>
      <c r="R751" s="21">
        <f>VLOOKUP($C751,driver,MATCH(R$7,Driver!$A$1:$E$1,0),0)</f>
        <v>4</v>
      </c>
      <c r="S751" s="21" t="str">
        <f>VLOOKUP($C751,driver,MATCH(S$7,Driver!$A$1:$E$1,0),0)</f>
        <v>Severe</v>
      </c>
      <c r="T751" s="21">
        <f>VLOOKUP($C751,Effects,MATCH(T$7, Effects!$A$1:$E$1, 0),0)</f>
        <v>57</v>
      </c>
      <c r="U751" s="22" t="str">
        <f>VLOOKUP($C751,Effects,MATCH(U$7, Effects!$A$1:$E$1, 0),0)</f>
        <v>No</v>
      </c>
      <c r="V751" s="22" t="str">
        <f>VLOOKUP($C751,Effects,MATCH(V$7, Effects!$A$1:$E$1, 0),0)</f>
        <v>Yes</v>
      </c>
      <c r="W751" s="22" t="str">
        <f>VLOOKUP($C751,Effects,MATCH(W$7, Effects!$A$1:$E$1, 0),0)</f>
        <v>None</v>
      </c>
    </row>
    <row r="752" spans="2:23" s="7" customFormat="1" ht="21" x14ac:dyDescent="0.4">
      <c r="B752" s="19">
        <v>745</v>
      </c>
      <c r="C752" s="19" t="s">
        <v>787</v>
      </c>
      <c r="D752" s="20">
        <f>VLOOKUP($C752, Date, MATCH(Source!D$7, Date!$A$1:$F$1, 0), FALSE)</f>
        <v>44960</v>
      </c>
      <c r="E752" s="40">
        <v>44960</v>
      </c>
      <c r="F752" s="22">
        <f>VLOOKUP($C752, Date, MATCH(Source!F$7, Date!$A$1:$F$1, 0), FALSE)</f>
        <v>31.7569444444444</v>
      </c>
      <c r="G752" s="19">
        <f>VLOOKUP(Table3[[#This Row],[Accident ID]],Date!$A$2:$I$2001,MATCH(Table3[[#Headers],[Hour]],Date!$A$1:$I$1,0),0)</f>
        <v>18</v>
      </c>
      <c r="H752" s="44" t="str">
        <f>IF(AND(Table3[[#This Row],[Hour]]&gt;=7, Table3[[#This Row],[Hour]]&lt;=10), "Peak", IF(AND(Table3[[#This Row],[Hour]]&gt;=16, Table3[[#This Row],[Hour]]&lt;=19), "Peak", "Off-Peak"))</f>
        <v>Peak</v>
      </c>
      <c r="I752" s="19" t="str">
        <f>VLOOKUP($C752,location,MATCH(Source!I$7,Location!$A$1:$D$1,0),0)</f>
        <v>Hyderabad</v>
      </c>
      <c r="J752" s="19" t="str">
        <f>VLOOKUP($C752,location,MATCH(Source!J$7,Location!$A$1:$D$1,0),0)</f>
        <v>City Road</v>
      </c>
      <c r="K752" s="19" t="str">
        <f>VLOOKUP($C752,location,MATCH(Source!K$7,Location!$A$1:$D$1,0),0)</f>
        <v>Windy</v>
      </c>
      <c r="L752" s="20" t="str">
        <f>VLOOKUP($C752,vehicle,MATCH(L751,Vehicle!A745:E745,0),0)</f>
        <v>Pedestrian</v>
      </c>
      <c r="M752" s="20" t="str">
        <f>VLOOKUP($C752,vehicle,MATCH(M$7,Vehicle!$A$1:$E$1,0),0)</f>
        <v>Over Speeding</v>
      </c>
      <c r="N752" s="20" t="str">
        <f>VLOOKUP($C752,vehicle,MATCH(N$7,Vehicle!$A$1:$E$1,0),0)</f>
        <v>High</v>
      </c>
      <c r="O752" s="21">
        <f>VLOOKUP($C752,vehicle,MATCH(O$7,Vehicle!$A$1:$E$1,0),0)</f>
        <v>3</v>
      </c>
      <c r="P752" s="21">
        <f>VLOOKUP($C752,driver,MATCH(P$7,Driver!$A$1:$E$1,0),0)</f>
        <v>21</v>
      </c>
      <c r="Q752" s="21" t="str">
        <f>VLOOKUP($C752,driver,MATCH(Q$7,Driver!$A$1:$E$1,0),0)</f>
        <v>Expired</v>
      </c>
      <c r="R752" s="21">
        <f>VLOOKUP($C752,driver,MATCH(R$7,Driver!$A$1:$E$1,0),0)</f>
        <v>1</v>
      </c>
      <c r="S752" s="21" t="str">
        <f>VLOOKUP($C752,driver,MATCH(S$7,Driver!$A$1:$E$1,0),0)</f>
        <v>Minor</v>
      </c>
      <c r="T752" s="21">
        <f>VLOOKUP($C752,Effects,MATCH(T$7, Effects!$A$1:$E$1, 0),0)</f>
        <v>23</v>
      </c>
      <c r="U752" s="22" t="str">
        <f>VLOOKUP($C752,Effects,MATCH(U$7, Effects!$A$1:$E$1, 0),0)</f>
        <v>Yes</v>
      </c>
      <c r="V752" s="22" t="str">
        <f>VLOOKUP($C752,Effects,MATCH(V$7, Effects!$A$1:$E$1, 0),0)</f>
        <v>Yes</v>
      </c>
      <c r="W752" s="22" t="str">
        <f>VLOOKUP($C752,Effects,MATCH(W$7, Effects!$A$1:$E$1, 0),0)</f>
        <v>None</v>
      </c>
    </row>
    <row r="753" spans="2:23" s="7" customFormat="1" ht="21" x14ac:dyDescent="0.4">
      <c r="B753" s="19">
        <v>746</v>
      </c>
      <c r="C753" s="19">
        <v>34883150</v>
      </c>
      <c r="D753" s="20">
        <f>VLOOKUP($C753, Date, MATCH(Source!D$7, Date!$A$1:$F$1, 0), FALSE)</f>
        <v>44518</v>
      </c>
      <c r="E753" s="40">
        <v>44518</v>
      </c>
      <c r="F753" s="22">
        <f>VLOOKUP($C753, Date, MATCH(Source!F$7, Date!$A$1:$F$1, 0), FALSE)</f>
        <v>31.7986111111111</v>
      </c>
      <c r="G753" s="19">
        <f>VLOOKUP(Table3[[#This Row],[Accident ID]],Date!$A$2:$I$2001,MATCH(Table3[[#Headers],[Hour]],Date!$A$1:$I$1,0),0)</f>
        <v>19</v>
      </c>
      <c r="H753" s="44" t="str">
        <f>IF(AND(Table3[[#This Row],[Hour]]&gt;=7, Table3[[#This Row],[Hour]]&lt;=10), "Peak", IF(AND(Table3[[#This Row],[Hour]]&gt;=16, Table3[[#This Row],[Hour]]&lt;=19), "Peak", "Off-Peak"))</f>
        <v>Peak</v>
      </c>
      <c r="I753" s="19" t="str">
        <f>VLOOKUP($C753,location,MATCH(Source!I$7,Location!$A$1:$D$1,0),0)</f>
        <v>Ahmedabad</v>
      </c>
      <c r="J753" s="19" t="str">
        <f>VLOOKUP($C753,location,MATCH(Source!J$7,Location!$A$1:$D$1,0),0)</f>
        <v>Expressway</v>
      </c>
      <c r="K753" s="19" t="str">
        <f>VLOOKUP($C753,location,MATCH(Source!K$7,Location!$A$1:$D$1,0),0)</f>
        <v>Rainy</v>
      </c>
      <c r="L753" s="20" t="str">
        <f>VLOOKUP($C753,vehicle,MATCH(L752,Vehicle!A746:E746,0),0)</f>
        <v>Auto</v>
      </c>
      <c r="M753" s="20" t="str">
        <f>VLOOKUP($C753,vehicle,MATCH(M$7,Vehicle!$A$1:$E$1,0),0)</f>
        <v>Pedestrian Crossing</v>
      </c>
      <c r="N753" s="20" t="str">
        <f>VLOOKUP($C753,vehicle,MATCH(N$7,Vehicle!$A$1:$E$1,0),0)</f>
        <v>Medium</v>
      </c>
      <c r="O753" s="21">
        <f>VLOOKUP($C753,vehicle,MATCH(O$7,Vehicle!$A$1:$E$1,0),0)</f>
        <v>1</v>
      </c>
      <c r="P753" s="21">
        <f>VLOOKUP($C753,driver,MATCH(P$7,Driver!$A$1:$E$1,0),0)</f>
        <v>35</v>
      </c>
      <c r="Q753" s="21" t="str">
        <f>VLOOKUP($C753,driver,MATCH(Q$7,Driver!$A$1:$E$1,0),0)</f>
        <v>Expired</v>
      </c>
      <c r="R753" s="21">
        <f>VLOOKUP($C753,driver,MATCH(R$7,Driver!$A$1:$E$1,0),0)</f>
        <v>6</v>
      </c>
      <c r="S753" s="21" t="str">
        <f>VLOOKUP($C753,driver,MATCH(S$7,Driver!$A$1:$E$1,0),0)</f>
        <v>Moderate</v>
      </c>
      <c r="T753" s="21">
        <f>VLOOKUP($C753,Effects,MATCH(T$7, Effects!$A$1:$E$1, 0),0)</f>
        <v>12</v>
      </c>
      <c r="U753" s="22" t="str">
        <f>VLOOKUP($C753,Effects,MATCH(U$7, Effects!$A$1:$E$1, 0),0)</f>
        <v>Yes</v>
      </c>
      <c r="V753" s="22" t="str">
        <f>VLOOKUP($C753,Effects,MATCH(V$7, Effects!$A$1:$E$1, 0),0)</f>
        <v>No</v>
      </c>
      <c r="W753" s="22" t="str">
        <f>VLOOKUP($C753,Effects,MATCH(W$7, Effects!$A$1:$E$1, 0),0)</f>
        <v>None</v>
      </c>
    </row>
    <row r="754" spans="2:23" s="7" customFormat="1" ht="21" x14ac:dyDescent="0.4">
      <c r="B754" s="19">
        <v>747</v>
      </c>
      <c r="C754" s="19" t="s">
        <v>788</v>
      </c>
      <c r="D754" s="20">
        <f>VLOOKUP($C754, Date, MATCH(Source!D$7, Date!$A$1:$F$1, 0), FALSE)</f>
        <v>44720</v>
      </c>
      <c r="E754" s="40">
        <v>44720</v>
      </c>
      <c r="F754" s="22">
        <f>VLOOKUP($C754, Date, MATCH(Source!F$7, Date!$A$1:$F$1, 0), FALSE)</f>
        <v>31.8402777777778</v>
      </c>
      <c r="G754" s="19">
        <f>VLOOKUP(Table3[[#This Row],[Accident ID]],Date!$A$2:$I$2001,MATCH(Table3[[#Headers],[Hour]],Date!$A$1:$I$1,0),0)</f>
        <v>20</v>
      </c>
      <c r="H754" s="44" t="str">
        <f>IF(AND(Table3[[#This Row],[Hour]]&gt;=7, Table3[[#This Row],[Hour]]&lt;=10), "Peak", IF(AND(Table3[[#This Row],[Hour]]&gt;=16, Table3[[#This Row],[Hour]]&lt;=19), "Peak", "Off-Peak"))</f>
        <v>Off-Peak</v>
      </c>
      <c r="I754" s="19" t="str">
        <f>VLOOKUP($C754,location,MATCH(Source!I$7,Location!$A$1:$D$1,0),0)</f>
        <v>Hyderabad</v>
      </c>
      <c r="J754" s="19" t="str">
        <f>VLOOKUP($C754,location,MATCH(Source!J$7,Location!$A$1:$D$1,0),0)</f>
        <v>Residential Area</v>
      </c>
      <c r="K754" s="19" t="str">
        <f>VLOOKUP($C754,location,MATCH(Source!K$7,Location!$A$1:$D$1,0),0)</f>
        <v>Rainy</v>
      </c>
      <c r="L754" s="20" t="str">
        <f>VLOOKUP($C754,vehicle,MATCH(L753,Vehicle!A747:E747,0),0)</f>
        <v>Auto</v>
      </c>
      <c r="M754" s="20" t="str">
        <f>VLOOKUP($C754,vehicle,MATCH(M$7,Vehicle!$A$1:$E$1,0),0)</f>
        <v>Signal Violation</v>
      </c>
      <c r="N754" s="20" t="str">
        <f>VLOOKUP($C754,vehicle,MATCH(N$7,Vehicle!$A$1:$E$1,0),0)</f>
        <v>High</v>
      </c>
      <c r="O754" s="21">
        <f>VLOOKUP($C754,vehicle,MATCH(O$7,Vehicle!$A$1:$E$1,0),0)</f>
        <v>2</v>
      </c>
      <c r="P754" s="21">
        <f>VLOOKUP($C754,driver,MATCH(P$7,Driver!$A$1:$E$1,0),0)</f>
        <v>57</v>
      </c>
      <c r="Q754" s="21" t="str">
        <f>VLOOKUP($C754,driver,MATCH(Q$7,Driver!$A$1:$E$1,0),0)</f>
        <v>Suspended</v>
      </c>
      <c r="R754" s="21">
        <f>VLOOKUP($C754,driver,MATCH(R$7,Driver!$A$1:$E$1,0),0)</f>
        <v>1</v>
      </c>
      <c r="S754" s="21" t="str">
        <f>VLOOKUP($C754,driver,MATCH(S$7,Driver!$A$1:$E$1,0),0)</f>
        <v>Moderate</v>
      </c>
      <c r="T754" s="21">
        <f>VLOOKUP($C754,Effects,MATCH(T$7, Effects!$A$1:$E$1, 0),0)</f>
        <v>44</v>
      </c>
      <c r="U754" s="22" t="str">
        <f>VLOOKUP($C754,Effects,MATCH(U$7, Effects!$A$1:$E$1, 0),0)</f>
        <v>Yes</v>
      </c>
      <c r="V754" s="22" t="str">
        <f>VLOOKUP($C754,Effects,MATCH(V$7, Effects!$A$1:$E$1, 0),0)</f>
        <v>Yes</v>
      </c>
      <c r="W754" s="22" t="str">
        <f>VLOOKUP($C754,Effects,MATCH(W$7, Effects!$A$1:$E$1, 0),0)</f>
        <v>None</v>
      </c>
    </row>
    <row r="755" spans="2:23" s="7" customFormat="1" ht="21" x14ac:dyDescent="0.4">
      <c r="B755" s="19">
        <v>748</v>
      </c>
      <c r="C755" s="19" t="s">
        <v>789</v>
      </c>
      <c r="D755" s="20">
        <f>VLOOKUP($C755, Date, MATCH(Source!D$7, Date!$A$1:$F$1, 0), FALSE)</f>
        <v>45542</v>
      </c>
      <c r="E755" s="40">
        <v>45542</v>
      </c>
      <c r="F755" s="22">
        <f>VLOOKUP($C755, Date, MATCH(Source!F$7, Date!$A$1:$F$1, 0), FALSE)</f>
        <v>31.8819444444444</v>
      </c>
      <c r="G755" s="19">
        <f>VLOOKUP(Table3[[#This Row],[Accident ID]],Date!$A$2:$I$2001,MATCH(Table3[[#Headers],[Hour]],Date!$A$1:$I$1,0),0)</f>
        <v>21</v>
      </c>
      <c r="H755" s="44" t="str">
        <f>IF(AND(Table3[[#This Row],[Hour]]&gt;=7, Table3[[#This Row],[Hour]]&lt;=10), "Peak", IF(AND(Table3[[#This Row],[Hour]]&gt;=16, Table3[[#This Row],[Hour]]&lt;=19), "Peak", "Off-Peak"))</f>
        <v>Off-Peak</v>
      </c>
      <c r="I755" s="19" t="str">
        <f>VLOOKUP($C755,location,MATCH(Source!I$7,Location!$A$1:$D$1,0),0)</f>
        <v>Hyderabad</v>
      </c>
      <c r="J755" s="19" t="str">
        <f>VLOOKUP($C755,location,MATCH(Source!J$7,Location!$A$1:$D$1,0),0)</f>
        <v>Residential Area</v>
      </c>
      <c r="K755" s="19" t="str">
        <f>VLOOKUP($C755,location,MATCH(Source!K$7,Location!$A$1:$D$1,0),0)</f>
        <v>Windy</v>
      </c>
      <c r="L755" s="20" t="str">
        <f>VLOOKUP($C755,vehicle,MATCH(L754,Vehicle!A748:E748,0),0)</f>
        <v>Truck</v>
      </c>
      <c r="M755" s="20" t="str">
        <f>VLOOKUP($C755,vehicle,MATCH(M$7,Vehicle!$A$1:$E$1,0),0)</f>
        <v>Brake Failure</v>
      </c>
      <c r="N755" s="20" t="str">
        <f>VLOOKUP($C755,vehicle,MATCH(N$7,Vehicle!$A$1:$E$1,0),0)</f>
        <v>Medium</v>
      </c>
      <c r="O755" s="21">
        <f>VLOOKUP($C755,vehicle,MATCH(O$7,Vehicle!$A$1:$E$1,0),0)</f>
        <v>4</v>
      </c>
      <c r="P755" s="21">
        <f>VLOOKUP($C755,driver,MATCH(P$7,Driver!$A$1:$E$1,0),0)</f>
        <v>42</v>
      </c>
      <c r="Q755" s="21" t="str">
        <f>VLOOKUP($C755,driver,MATCH(Q$7,Driver!$A$1:$E$1,0),0)</f>
        <v>Valid</v>
      </c>
      <c r="R755" s="21">
        <f>VLOOKUP($C755,driver,MATCH(R$7,Driver!$A$1:$E$1,0),0)</f>
        <v>8</v>
      </c>
      <c r="S755" s="21" t="str">
        <f>VLOOKUP($C755,driver,MATCH(S$7,Driver!$A$1:$E$1,0),0)</f>
        <v>Moderate</v>
      </c>
      <c r="T755" s="21">
        <f>VLOOKUP($C755,Effects,MATCH(T$7, Effects!$A$1:$E$1, 0),0)</f>
        <v>48</v>
      </c>
      <c r="U755" s="22" t="str">
        <f>VLOOKUP($C755,Effects,MATCH(U$7, Effects!$A$1:$E$1, 0),0)</f>
        <v>Yes</v>
      </c>
      <c r="V755" s="22" t="str">
        <f>VLOOKUP($C755,Effects,MATCH(V$7, Effects!$A$1:$E$1, 0),0)</f>
        <v>No</v>
      </c>
      <c r="W755" s="22" t="str">
        <f>VLOOKUP($C755,Effects,MATCH(W$7, Effects!$A$1:$E$1, 0),0)</f>
        <v>Fine Issued</v>
      </c>
    </row>
    <row r="756" spans="2:23" s="7" customFormat="1" ht="21" x14ac:dyDescent="0.4">
      <c r="B756" s="19">
        <v>749</v>
      </c>
      <c r="C756" s="19" t="s">
        <v>790</v>
      </c>
      <c r="D756" s="20">
        <f>VLOOKUP($C756, Date, MATCH(Source!D$7, Date!$A$1:$F$1, 0), FALSE)</f>
        <v>43961</v>
      </c>
      <c r="E756" s="40">
        <v>43961</v>
      </c>
      <c r="F756" s="22">
        <f>VLOOKUP($C756, Date, MATCH(Source!F$7, Date!$A$1:$F$1, 0), FALSE)</f>
        <v>31.9236111111111</v>
      </c>
      <c r="G756" s="19">
        <f>VLOOKUP(Table3[[#This Row],[Accident ID]],Date!$A$2:$I$2001,MATCH(Table3[[#Headers],[Hour]],Date!$A$1:$I$1,0),0)</f>
        <v>22</v>
      </c>
      <c r="H756" s="44" t="str">
        <f>IF(AND(Table3[[#This Row],[Hour]]&gt;=7, Table3[[#This Row],[Hour]]&lt;=10), "Peak", IF(AND(Table3[[#This Row],[Hour]]&gt;=16, Table3[[#This Row],[Hour]]&lt;=19), "Peak", "Off-Peak"))</f>
        <v>Off-Peak</v>
      </c>
      <c r="I756" s="19" t="str">
        <f>VLOOKUP($C756,location,MATCH(Source!I$7,Location!$A$1:$D$1,0),0)</f>
        <v>Ahmedabad</v>
      </c>
      <c r="J756" s="19" t="str">
        <f>VLOOKUP($C756,location,MATCH(Source!J$7,Location!$A$1:$D$1,0),0)</f>
        <v>City Road</v>
      </c>
      <c r="K756" s="19" t="str">
        <f>VLOOKUP($C756,location,MATCH(Source!K$7,Location!$A$1:$D$1,0),0)</f>
        <v>Rainy</v>
      </c>
      <c r="L756" s="20" t="str">
        <f>VLOOKUP($C756,vehicle,MATCH(L755,Vehicle!A749:E749,0),0)</f>
        <v>Auto</v>
      </c>
      <c r="M756" s="20" t="str">
        <f>VLOOKUP($C756,vehicle,MATCH(M$7,Vehicle!$A$1:$E$1,0),0)</f>
        <v>Drunk Driving</v>
      </c>
      <c r="N756" s="20" t="str">
        <f>VLOOKUP($C756,vehicle,MATCH(N$7,Vehicle!$A$1:$E$1,0),0)</f>
        <v>Low</v>
      </c>
      <c r="O756" s="21">
        <f>VLOOKUP($C756,vehicle,MATCH(O$7,Vehicle!$A$1:$E$1,0),0)</f>
        <v>4</v>
      </c>
      <c r="P756" s="21">
        <f>VLOOKUP($C756,driver,MATCH(P$7,Driver!$A$1:$E$1,0),0)</f>
        <v>60</v>
      </c>
      <c r="Q756" s="21" t="str">
        <f>VLOOKUP($C756,driver,MATCH(Q$7,Driver!$A$1:$E$1,0),0)</f>
        <v>Expired</v>
      </c>
      <c r="R756" s="21">
        <f>VLOOKUP($C756,driver,MATCH(R$7,Driver!$A$1:$E$1,0),0)</f>
        <v>7</v>
      </c>
      <c r="S756" s="21" t="str">
        <f>VLOOKUP($C756,driver,MATCH(S$7,Driver!$A$1:$E$1,0),0)</f>
        <v>Severe</v>
      </c>
      <c r="T756" s="21">
        <f>VLOOKUP($C756,Effects,MATCH(T$7, Effects!$A$1:$E$1, 0),0)</f>
        <v>55</v>
      </c>
      <c r="U756" s="22" t="str">
        <f>VLOOKUP($C756,Effects,MATCH(U$7, Effects!$A$1:$E$1, 0),0)</f>
        <v>No</v>
      </c>
      <c r="V756" s="22" t="str">
        <f>VLOOKUP($C756,Effects,MATCH(V$7, Effects!$A$1:$E$1, 0),0)</f>
        <v>No</v>
      </c>
      <c r="W756" s="22" t="str">
        <f>VLOOKUP($C756,Effects,MATCH(W$7, Effects!$A$1:$E$1, 0),0)</f>
        <v>License Suspended</v>
      </c>
    </row>
    <row r="757" spans="2:23" s="7" customFormat="1" ht="21" x14ac:dyDescent="0.4">
      <c r="B757" s="19">
        <v>750</v>
      </c>
      <c r="C757" s="19" t="s">
        <v>791</v>
      </c>
      <c r="D757" s="20">
        <f>VLOOKUP($C757, Date, MATCH(Source!D$7, Date!$A$1:$F$1, 0), FALSE)</f>
        <v>45375</v>
      </c>
      <c r="E757" s="40">
        <v>45375</v>
      </c>
      <c r="F757" s="22">
        <f>VLOOKUP($C757, Date, MATCH(Source!F$7, Date!$A$1:$F$1, 0), FALSE)</f>
        <v>31.9652777777778</v>
      </c>
      <c r="G757" s="19">
        <f>VLOOKUP(Table3[[#This Row],[Accident ID]],Date!$A$2:$I$2001,MATCH(Table3[[#Headers],[Hour]],Date!$A$1:$I$1,0),0)</f>
        <v>23</v>
      </c>
      <c r="H757" s="44" t="str">
        <f>IF(AND(Table3[[#This Row],[Hour]]&gt;=7, Table3[[#This Row],[Hour]]&lt;=10), "Peak", IF(AND(Table3[[#This Row],[Hour]]&gt;=16, Table3[[#This Row],[Hour]]&lt;=19), "Peak", "Off-Peak"))</f>
        <v>Off-Peak</v>
      </c>
      <c r="I757" s="19" t="str">
        <f>VLOOKUP($C757,location,MATCH(Source!I$7,Location!$A$1:$D$1,0),0)</f>
        <v>Pune</v>
      </c>
      <c r="J757" s="19" t="str">
        <f>VLOOKUP($C757,location,MATCH(Source!J$7,Location!$A$1:$D$1,0),0)</f>
        <v>Rural Road</v>
      </c>
      <c r="K757" s="19" t="str">
        <f>VLOOKUP($C757,location,MATCH(Source!K$7,Location!$A$1:$D$1,0),0)</f>
        <v>Rainy</v>
      </c>
      <c r="L757" s="20" t="str">
        <f>VLOOKUP($C757,vehicle,MATCH(L756,Vehicle!A750:E750,0),0)</f>
        <v>Car</v>
      </c>
      <c r="M757" s="20" t="str">
        <f>VLOOKUP($C757,vehicle,MATCH(M$7,Vehicle!$A$1:$E$1,0),0)</f>
        <v>Signal Violation</v>
      </c>
      <c r="N757" s="20" t="str">
        <f>VLOOKUP($C757,vehicle,MATCH(N$7,Vehicle!$A$1:$E$1,0),0)</f>
        <v>High</v>
      </c>
      <c r="O757" s="21">
        <f>VLOOKUP($C757,vehicle,MATCH(O$7,Vehicle!$A$1:$E$1,0),0)</f>
        <v>2</v>
      </c>
      <c r="P757" s="21">
        <f>VLOOKUP($C757,driver,MATCH(P$7,Driver!$A$1:$E$1,0),0)</f>
        <v>65</v>
      </c>
      <c r="Q757" s="21" t="str">
        <f>VLOOKUP($C757,driver,MATCH(Q$7,Driver!$A$1:$E$1,0),0)</f>
        <v>Suspended</v>
      </c>
      <c r="R757" s="21">
        <f>VLOOKUP($C757,driver,MATCH(R$7,Driver!$A$1:$E$1,0),0)</f>
        <v>0</v>
      </c>
      <c r="S757" s="21" t="str">
        <f>VLOOKUP($C757,driver,MATCH(S$7,Driver!$A$1:$E$1,0),0)</f>
        <v>Severe</v>
      </c>
      <c r="T757" s="21">
        <f>VLOOKUP($C757,Effects,MATCH(T$7, Effects!$A$1:$E$1, 0),0)</f>
        <v>36</v>
      </c>
      <c r="U757" s="22" t="str">
        <f>VLOOKUP($C757,Effects,MATCH(U$7, Effects!$A$1:$E$1, 0),0)</f>
        <v>No</v>
      </c>
      <c r="V757" s="22" t="str">
        <f>VLOOKUP($C757,Effects,MATCH(V$7, Effects!$A$1:$E$1, 0),0)</f>
        <v>No</v>
      </c>
      <c r="W757" s="22" t="str">
        <f>VLOOKUP($C757,Effects,MATCH(W$7, Effects!$A$1:$E$1, 0),0)</f>
        <v>Arrest Made</v>
      </c>
    </row>
    <row r="758" spans="2:23" s="7" customFormat="1" ht="21" x14ac:dyDescent="0.4">
      <c r="B758" s="19">
        <v>751</v>
      </c>
      <c r="C758" s="19" t="s">
        <v>792</v>
      </c>
      <c r="D758" s="20">
        <f>VLOOKUP($C758, Date, MATCH(Source!D$7, Date!$A$1:$F$1, 0), FALSE)</f>
        <v>45192</v>
      </c>
      <c r="E758" s="40">
        <v>45192</v>
      </c>
      <c r="F758" s="22">
        <f>VLOOKUP($C758, Date, MATCH(Source!F$7, Date!$A$1:$F$1, 0), FALSE)</f>
        <v>32.0069444444444</v>
      </c>
      <c r="G758" s="19">
        <f>VLOOKUP(Table3[[#This Row],[Accident ID]],Date!$A$2:$I$2001,MATCH(Table3[[#Headers],[Hour]],Date!$A$1:$I$1,0),0)</f>
        <v>0</v>
      </c>
      <c r="H758" s="44" t="str">
        <f>IF(AND(Table3[[#This Row],[Hour]]&gt;=7, Table3[[#This Row],[Hour]]&lt;=10), "Peak", IF(AND(Table3[[#This Row],[Hour]]&gt;=16, Table3[[#This Row],[Hour]]&lt;=19), "Peak", "Off-Peak"))</f>
        <v>Off-Peak</v>
      </c>
      <c r="I758" s="19" t="str">
        <f>VLOOKUP($C758,location,MATCH(Source!I$7,Location!$A$1:$D$1,0),0)</f>
        <v>Kolkata</v>
      </c>
      <c r="J758" s="19" t="str">
        <f>VLOOKUP($C758,location,MATCH(Source!J$7,Location!$A$1:$D$1,0),0)</f>
        <v>Rural Road</v>
      </c>
      <c r="K758" s="19" t="str">
        <f>VLOOKUP($C758,location,MATCH(Source!K$7,Location!$A$1:$D$1,0),0)</f>
        <v>Clear</v>
      </c>
      <c r="L758" s="20" t="str">
        <f>VLOOKUP($C758,vehicle,MATCH(L757,Vehicle!A751:E751,0),0)</f>
        <v>Car</v>
      </c>
      <c r="M758" s="20" t="str">
        <f>VLOOKUP($C758,vehicle,MATCH(M$7,Vehicle!$A$1:$E$1,0),0)</f>
        <v>Weather Conditions</v>
      </c>
      <c r="N758" s="20" t="str">
        <f>VLOOKUP($C758,vehicle,MATCH(N$7,Vehicle!$A$1:$E$1,0),0)</f>
        <v>Low</v>
      </c>
      <c r="O758" s="21">
        <f>VLOOKUP($C758,vehicle,MATCH(O$7,Vehicle!$A$1:$E$1,0),0)</f>
        <v>5</v>
      </c>
      <c r="P758" s="21">
        <f>VLOOKUP($C758,driver,MATCH(P$7,Driver!$A$1:$E$1,0),0)</f>
        <v>60</v>
      </c>
      <c r="Q758" s="21" t="str">
        <f>VLOOKUP($C758,driver,MATCH(Q$7,Driver!$A$1:$E$1,0),0)</f>
        <v>Expired</v>
      </c>
      <c r="R758" s="21">
        <f>VLOOKUP($C758,driver,MATCH(R$7,Driver!$A$1:$E$1,0),0)</f>
        <v>7</v>
      </c>
      <c r="S758" s="21" t="str">
        <f>VLOOKUP($C758,driver,MATCH(S$7,Driver!$A$1:$E$1,0),0)</f>
        <v>Severe</v>
      </c>
      <c r="T758" s="21">
        <f>VLOOKUP($C758,Effects,MATCH(T$7, Effects!$A$1:$E$1, 0),0)</f>
        <v>39</v>
      </c>
      <c r="U758" s="22" t="str">
        <f>VLOOKUP($C758,Effects,MATCH(U$7, Effects!$A$1:$E$1, 0),0)</f>
        <v>Yes</v>
      </c>
      <c r="V758" s="22" t="str">
        <f>VLOOKUP($C758,Effects,MATCH(V$7, Effects!$A$1:$E$1, 0),0)</f>
        <v>Yes</v>
      </c>
      <c r="W758" s="22" t="str">
        <f>VLOOKUP($C758,Effects,MATCH(W$7, Effects!$A$1:$E$1, 0),0)</f>
        <v>None</v>
      </c>
    </row>
    <row r="759" spans="2:23" s="7" customFormat="1" ht="21" x14ac:dyDescent="0.4">
      <c r="B759" s="19">
        <v>752</v>
      </c>
      <c r="C759" s="19" t="s">
        <v>793</v>
      </c>
      <c r="D759" s="20">
        <f>VLOOKUP($C759, Date, MATCH(Source!D$7, Date!$A$1:$F$1, 0), FALSE)</f>
        <v>44556</v>
      </c>
      <c r="E759" s="40">
        <v>44556</v>
      </c>
      <c r="F759" s="22">
        <f>VLOOKUP($C759, Date, MATCH(Source!F$7, Date!$A$1:$F$1, 0), FALSE)</f>
        <v>32.0486111111111</v>
      </c>
      <c r="G759" s="19">
        <f>VLOOKUP(Table3[[#This Row],[Accident ID]],Date!$A$2:$I$2001,MATCH(Table3[[#Headers],[Hour]],Date!$A$1:$I$1,0),0)</f>
        <v>1</v>
      </c>
      <c r="H759" s="44" t="str">
        <f>IF(AND(Table3[[#This Row],[Hour]]&gt;=7, Table3[[#This Row],[Hour]]&lt;=10), "Peak", IF(AND(Table3[[#This Row],[Hour]]&gt;=16, Table3[[#This Row],[Hour]]&lt;=19), "Peak", "Off-Peak"))</f>
        <v>Off-Peak</v>
      </c>
      <c r="I759" s="19" t="str">
        <f>VLOOKUP($C759,location,MATCH(Source!I$7,Location!$A$1:$D$1,0),0)</f>
        <v>Pune</v>
      </c>
      <c r="J759" s="19" t="str">
        <f>VLOOKUP($C759,location,MATCH(Source!J$7,Location!$A$1:$D$1,0),0)</f>
        <v>City Road</v>
      </c>
      <c r="K759" s="19" t="str">
        <f>VLOOKUP($C759,location,MATCH(Source!K$7,Location!$A$1:$D$1,0),0)</f>
        <v>Foggy</v>
      </c>
      <c r="L759" s="20" t="str">
        <f>VLOOKUP($C759,vehicle,MATCH(L758,Vehicle!A752:E752,0),0)</f>
        <v>Pedestrian</v>
      </c>
      <c r="M759" s="20" t="str">
        <f>VLOOKUP($C759,vehicle,MATCH(M$7,Vehicle!$A$1:$E$1,0),0)</f>
        <v>Weather Conditions</v>
      </c>
      <c r="N759" s="20" t="str">
        <f>VLOOKUP($C759,vehicle,MATCH(N$7,Vehicle!$A$1:$E$1,0),0)</f>
        <v>Medium</v>
      </c>
      <c r="O759" s="21">
        <f>VLOOKUP($C759,vehicle,MATCH(O$7,Vehicle!$A$1:$E$1,0),0)</f>
        <v>5</v>
      </c>
      <c r="P759" s="21">
        <f>VLOOKUP($C759,driver,MATCH(P$7,Driver!$A$1:$E$1,0),0)</f>
        <v>37</v>
      </c>
      <c r="Q759" s="21" t="str">
        <f>VLOOKUP($C759,driver,MATCH(Q$7,Driver!$A$1:$E$1,0),0)</f>
        <v>Valid</v>
      </c>
      <c r="R759" s="21">
        <f>VLOOKUP($C759,driver,MATCH(R$7,Driver!$A$1:$E$1,0),0)</f>
        <v>10</v>
      </c>
      <c r="S759" s="21" t="str">
        <f>VLOOKUP($C759,driver,MATCH(S$7,Driver!$A$1:$E$1,0),0)</f>
        <v>Fatal</v>
      </c>
      <c r="T759" s="21">
        <f>VLOOKUP($C759,Effects,MATCH(T$7, Effects!$A$1:$E$1, 0),0)</f>
        <v>49</v>
      </c>
      <c r="U759" s="22" t="str">
        <f>VLOOKUP($C759,Effects,MATCH(U$7, Effects!$A$1:$E$1, 0),0)</f>
        <v>Yes</v>
      </c>
      <c r="V759" s="22" t="str">
        <f>VLOOKUP($C759,Effects,MATCH(V$7, Effects!$A$1:$E$1, 0),0)</f>
        <v>Yes</v>
      </c>
      <c r="W759" s="22" t="str">
        <f>VLOOKUP($C759,Effects,MATCH(W$7, Effects!$A$1:$E$1, 0),0)</f>
        <v>None</v>
      </c>
    </row>
    <row r="760" spans="2:23" s="7" customFormat="1" ht="21" x14ac:dyDescent="0.4">
      <c r="B760" s="19">
        <v>753</v>
      </c>
      <c r="C760" s="19" t="s">
        <v>794</v>
      </c>
      <c r="D760" s="20">
        <f>VLOOKUP($C760, Date, MATCH(Source!D$7, Date!$A$1:$F$1, 0), FALSE)</f>
        <v>44147</v>
      </c>
      <c r="E760" s="40">
        <v>44147</v>
      </c>
      <c r="F760" s="22">
        <f>VLOOKUP($C760, Date, MATCH(Source!F$7, Date!$A$1:$F$1, 0), FALSE)</f>
        <v>32.0902777777778</v>
      </c>
      <c r="G760" s="19">
        <f>VLOOKUP(Table3[[#This Row],[Accident ID]],Date!$A$2:$I$2001,MATCH(Table3[[#Headers],[Hour]],Date!$A$1:$I$1,0),0)</f>
        <v>2</v>
      </c>
      <c r="H760" s="44" t="str">
        <f>IF(AND(Table3[[#This Row],[Hour]]&gt;=7, Table3[[#This Row],[Hour]]&lt;=10), "Peak", IF(AND(Table3[[#This Row],[Hour]]&gt;=16, Table3[[#This Row],[Hour]]&lt;=19), "Peak", "Off-Peak"))</f>
        <v>Off-Peak</v>
      </c>
      <c r="I760" s="19" t="str">
        <f>VLOOKUP($C760,location,MATCH(Source!I$7,Location!$A$1:$D$1,0),0)</f>
        <v>Pune</v>
      </c>
      <c r="J760" s="19" t="str">
        <f>VLOOKUP($C760,location,MATCH(Source!J$7,Location!$A$1:$D$1,0),0)</f>
        <v>Residential Area</v>
      </c>
      <c r="K760" s="19" t="str">
        <f>VLOOKUP($C760,location,MATCH(Source!K$7,Location!$A$1:$D$1,0),0)</f>
        <v>Windy</v>
      </c>
      <c r="L760" s="20" t="str">
        <f>VLOOKUP($C760,vehicle,MATCH(L759,Vehicle!A753:E753,0),0)</f>
        <v>Bus</v>
      </c>
      <c r="M760" s="20" t="str">
        <f>VLOOKUP($C760,vehicle,MATCH(M$7,Vehicle!$A$1:$E$1,0),0)</f>
        <v>Weather Conditions</v>
      </c>
      <c r="N760" s="20" t="str">
        <f>VLOOKUP($C760,vehicle,MATCH(N$7,Vehicle!$A$1:$E$1,0),0)</f>
        <v>High</v>
      </c>
      <c r="O760" s="21">
        <f>VLOOKUP($C760,vehicle,MATCH(O$7,Vehicle!$A$1:$E$1,0),0)</f>
        <v>1</v>
      </c>
      <c r="P760" s="21">
        <f>VLOOKUP($C760,driver,MATCH(P$7,Driver!$A$1:$E$1,0),0)</f>
        <v>26</v>
      </c>
      <c r="Q760" s="21" t="str">
        <f>VLOOKUP($C760,driver,MATCH(Q$7,Driver!$A$1:$E$1,0),0)</f>
        <v>Expired</v>
      </c>
      <c r="R760" s="21">
        <f>VLOOKUP($C760,driver,MATCH(R$7,Driver!$A$1:$E$1,0),0)</f>
        <v>6</v>
      </c>
      <c r="S760" s="21" t="str">
        <f>VLOOKUP($C760,driver,MATCH(S$7,Driver!$A$1:$E$1,0),0)</f>
        <v>Fatal</v>
      </c>
      <c r="T760" s="21">
        <f>VLOOKUP($C760,Effects,MATCH(T$7, Effects!$A$1:$E$1, 0),0)</f>
        <v>57</v>
      </c>
      <c r="U760" s="22" t="str">
        <f>VLOOKUP($C760,Effects,MATCH(U$7, Effects!$A$1:$E$1, 0),0)</f>
        <v>Yes</v>
      </c>
      <c r="V760" s="22" t="str">
        <f>VLOOKUP($C760,Effects,MATCH(V$7, Effects!$A$1:$E$1, 0),0)</f>
        <v>No</v>
      </c>
      <c r="W760" s="22" t="str">
        <f>VLOOKUP($C760,Effects,MATCH(W$7, Effects!$A$1:$E$1, 0),0)</f>
        <v>Arrest Made</v>
      </c>
    </row>
    <row r="761" spans="2:23" s="7" customFormat="1" ht="21" x14ac:dyDescent="0.4">
      <c r="B761" s="19">
        <v>754</v>
      </c>
      <c r="C761" s="19" t="s">
        <v>795</v>
      </c>
      <c r="D761" s="20">
        <f>VLOOKUP($C761, Date, MATCH(Source!D$7, Date!$A$1:$F$1, 0), FALSE)</f>
        <v>44978</v>
      </c>
      <c r="E761" s="40">
        <v>44978</v>
      </c>
      <c r="F761" s="22">
        <f>VLOOKUP($C761, Date, MATCH(Source!F$7, Date!$A$1:$F$1, 0), FALSE)</f>
        <v>32.1319444444444</v>
      </c>
      <c r="G761" s="19">
        <f>VLOOKUP(Table3[[#This Row],[Accident ID]],Date!$A$2:$I$2001,MATCH(Table3[[#Headers],[Hour]],Date!$A$1:$I$1,0),0)</f>
        <v>3</v>
      </c>
      <c r="H761" s="44" t="str">
        <f>IF(AND(Table3[[#This Row],[Hour]]&gt;=7, Table3[[#This Row],[Hour]]&lt;=10), "Peak", IF(AND(Table3[[#This Row],[Hour]]&gt;=16, Table3[[#This Row],[Hour]]&lt;=19), "Peak", "Off-Peak"))</f>
        <v>Off-Peak</v>
      </c>
      <c r="I761" s="19" t="str">
        <f>VLOOKUP($C761,location,MATCH(Source!I$7,Location!$A$1:$D$1,0),0)</f>
        <v>Pune</v>
      </c>
      <c r="J761" s="19" t="str">
        <f>VLOOKUP($C761,location,MATCH(Source!J$7,Location!$A$1:$D$1,0),0)</f>
        <v>Expressway</v>
      </c>
      <c r="K761" s="19" t="str">
        <f>VLOOKUP($C761,location,MATCH(Source!K$7,Location!$A$1:$D$1,0),0)</f>
        <v>Rainy</v>
      </c>
      <c r="L761" s="20" t="str">
        <f>VLOOKUP($C761,vehicle,MATCH(L760,Vehicle!A754:E754,0),0)</f>
        <v>Bicycle</v>
      </c>
      <c r="M761" s="20" t="str">
        <f>VLOOKUP($C761,vehicle,MATCH(M$7,Vehicle!$A$1:$E$1,0),0)</f>
        <v>Signal Violation</v>
      </c>
      <c r="N761" s="20" t="str">
        <f>VLOOKUP($C761,vehicle,MATCH(N$7,Vehicle!$A$1:$E$1,0),0)</f>
        <v>Severe</v>
      </c>
      <c r="O761" s="21">
        <f>VLOOKUP($C761,vehicle,MATCH(O$7,Vehicle!$A$1:$E$1,0),0)</f>
        <v>2</v>
      </c>
      <c r="P761" s="21">
        <f>VLOOKUP($C761,driver,MATCH(P$7,Driver!$A$1:$E$1,0),0)</f>
        <v>19</v>
      </c>
      <c r="Q761" s="21" t="str">
        <f>VLOOKUP($C761,driver,MATCH(Q$7,Driver!$A$1:$E$1,0),0)</f>
        <v>Valid</v>
      </c>
      <c r="R761" s="21">
        <f>VLOOKUP($C761,driver,MATCH(R$7,Driver!$A$1:$E$1,0),0)</f>
        <v>5</v>
      </c>
      <c r="S761" s="21" t="str">
        <f>VLOOKUP($C761,driver,MATCH(S$7,Driver!$A$1:$E$1,0),0)</f>
        <v>Severe</v>
      </c>
      <c r="T761" s="21">
        <f>VLOOKUP($C761,Effects,MATCH(T$7, Effects!$A$1:$E$1, 0),0)</f>
        <v>28</v>
      </c>
      <c r="U761" s="22" t="str">
        <f>VLOOKUP($C761,Effects,MATCH(U$7, Effects!$A$1:$E$1, 0),0)</f>
        <v>Yes</v>
      </c>
      <c r="V761" s="22" t="str">
        <f>VLOOKUP($C761,Effects,MATCH(V$7, Effects!$A$1:$E$1, 0),0)</f>
        <v>No</v>
      </c>
      <c r="W761" s="22" t="str">
        <f>VLOOKUP($C761,Effects,MATCH(W$7, Effects!$A$1:$E$1, 0),0)</f>
        <v>License Suspended</v>
      </c>
    </row>
    <row r="762" spans="2:23" s="7" customFormat="1" ht="21" x14ac:dyDescent="0.4">
      <c r="B762" s="19">
        <v>755</v>
      </c>
      <c r="C762" s="19" t="s">
        <v>796</v>
      </c>
      <c r="D762" s="20">
        <f>VLOOKUP($C762, Date, MATCH(Source!D$7, Date!$A$1:$F$1, 0), FALSE)</f>
        <v>45647</v>
      </c>
      <c r="E762" s="40">
        <v>45647</v>
      </c>
      <c r="F762" s="22">
        <f>VLOOKUP($C762, Date, MATCH(Source!F$7, Date!$A$1:$F$1, 0), FALSE)</f>
        <v>32.1736111111111</v>
      </c>
      <c r="G762" s="19">
        <f>VLOOKUP(Table3[[#This Row],[Accident ID]],Date!$A$2:$I$2001,MATCH(Table3[[#Headers],[Hour]],Date!$A$1:$I$1,0),0)</f>
        <v>4</v>
      </c>
      <c r="H762" s="44" t="str">
        <f>IF(AND(Table3[[#This Row],[Hour]]&gt;=7, Table3[[#This Row],[Hour]]&lt;=10), "Peak", IF(AND(Table3[[#This Row],[Hour]]&gt;=16, Table3[[#This Row],[Hour]]&lt;=19), "Peak", "Off-Peak"))</f>
        <v>Off-Peak</v>
      </c>
      <c r="I762" s="19" t="str">
        <f>VLOOKUP($C762,location,MATCH(Source!I$7,Location!$A$1:$D$1,0),0)</f>
        <v>Kolkata</v>
      </c>
      <c r="J762" s="19" t="str">
        <f>VLOOKUP($C762,location,MATCH(Source!J$7,Location!$A$1:$D$1,0),0)</f>
        <v>City Road</v>
      </c>
      <c r="K762" s="19" t="str">
        <f>VLOOKUP($C762,location,MATCH(Source!K$7,Location!$A$1:$D$1,0),0)</f>
        <v>Foggy</v>
      </c>
      <c r="L762" s="20" t="str">
        <f>VLOOKUP($C762,vehicle,MATCH(L761,Vehicle!A755:E755,0),0)</f>
        <v>Bus</v>
      </c>
      <c r="M762" s="20" t="str">
        <f>VLOOKUP($C762,vehicle,MATCH(M$7,Vehicle!$A$1:$E$1,0),0)</f>
        <v>Over Speeding</v>
      </c>
      <c r="N762" s="20" t="str">
        <f>VLOOKUP($C762,vehicle,MATCH(N$7,Vehicle!$A$1:$E$1,0),0)</f>
        <v>Low</v>
      </c>
      <c r="O762" s="21">
        <f>VLOOKUP($C762,vehicle,MATCH(O$7,Vehicle!$A$1:$E$1,0),0)</f>
        <v>1</v>
      </c>
      <c r="P762" s="21">
        <f>VLOOKUP($C762,driver,MATCH(P$7,Driver!$A$1:$E$1,0),0)</f>
        <v>34</v>
      </c>
      <c r="Q762" s="21" t="str">
        <f>VLOOKUP($C762,driver,MATCH(Q$7,Driver!$A$1:$E$1,0),0)</f>
        <v>Suspended</v>
      </c>
      <c r="R762" s="21">
        <f>VLOOKUP($C762,driver,MATCH(R$7,Driver!$A$1:$E$1,0),0)</f>
        <v>5</v>
      </c>
      <c r="S762" s="21" t="str">
        <f>VLOOKUP($C762,driver,MATCH(S$7,Driver!$A$1:$E$1,0),0)</f>
        <v>Minor</v>
      </c>
      <c r="T762" s="21">
        <f>VLOOKUP($C762,Effects,MATCH(T$7, Effects!$A$1:$E$1, 0),0)</f>
        <v>15</v>
      </c>
      <c r="U762" s="22" t="str">
        <f>VLOOKUP($C762,Effects,MATCH(U$7, Effects!$A$1:$E$1, 0),0)</f>
        <v>Yes</v>
      </c>
      <c r="V762" s="22" t="str">
        <f>VLOOKUP($C762,Effects,MATCH(V$7, Effects!$A$1:$E$1, 0),0)</f>
        <v>No</v>
      </c>
      <c r="W762" s="22" t="str">
        <f>VLOOKUP($C762,Effects,MATCH(W$7, Effects!$A$1:$E$1, 0),0)</f>
        <v>License Suspended</v>
      </c>
    </row>
    <row r="763" spans="2:23" s="7" customFormat="1" ht="21" x14ac:dyDescent="0.4">
      <c r="B763" s="19">
        <v>756</v>
      </c>
      <c r="C763" s="19" t="s">
        <v>797</v>
      </c>
      <c r="D763" s="20">
        <f>VLOOKUP($C763, Date, MATCH(Source!D$7, Date!$A$1:$F$1, 0), FALSE)</f>
        <v>44103</v>
      </c>
      <c r="E763" s="40">
        <v>44103</v>
      </c>
      <c r="F763" s="22">
        <f>VLOOKUP($C763, Date, MATCH(Source!F$7, Date!$A$1:$F$1, 0), FALSE)</f>
        <v>32.2152777777778</v>
      </c>
      <c r="G763" s="19">
        <f>VLOOKUP(Table3[[#This Row],[Accident ID]],Date!$A$2:$I$2001,MATCH(Table3[[#Headers],[Hour]],Date!$A$1:$I$1,0),0)</f>
        <v>5</v>
      </c>
      <c r="H763" s="44" t="str">
        <f>IF(AND(Table3[[#This Row],[Hour]]&gt;=7, Table3[[#This Row],[Hour]]&lt;=10), "Peak", IF(AND(Table3[[#This Row],[Hour]]&gt;=16, Table3[[#This Row],[Hour]]&lt;=19), "Peak", "Off-Peak"))</f>
        <v>Off-Peak</v>
      </c>
      <c r="I763" s="19" t="str">
        <f>VLOOKUP($C763,location,MATCH(Source!I$7,Location!$A$1:$D$1,0),0)</f>
        <v>Pune</v>
      </c>
      <c r="J763" s="19" t="str">
        <f>VLOOKUP($C763,location,MATCH(Source!J$7,Location!$A$1:$D$1,0),0)</f>
        <v>City Road</v>
      </c>
      <c r="K763" s="19" t="str">
        <f>VLOOKUP($C763,location,MATCH(Source!K$7,Location!$A$1:$D$1,0),0)</f>
        <v>Clear</v>
      </c>
      <c r="L763" s="20" t="str">
        <f>VLOOKUP($C763,vehicle,MATCH(L762,Vehicle!A756:E756,0),0)</f>
        <v>Bus</v>
      </c>
      <c r="M763" s="20" t="str">
        <f>VLOOKUP($C763,vehicle,MATCH(M$7,Vehicle!$A$1:$E$1,0),0)</f>
        <v>Weather Conditions</v>
      </c>
      <c r="N763" s="20" t="str">
        <f>VLOOKUP($C763,vehicle,MATCH(N$7,Vehicle!$A$1:$E$1,0),0)</f>
        <v>Low</v>
      </c>
      <c r="O763" s="21">
        <f>VLOOKUP($C763,vehicle,MATCH(O$7,Vehicle!$A$1:$E$1,0),0)</f>
        <v>2</v>
      </c>
      <c r="P763" s="21">
        <f>VLOOKUP($C763,driver,MATCH(P$7,Driver!$A$1:$E$1,0),0)</f>
        <v>21</v>
      </c>
      <c r="Q763" s="21" t="str">
        <f>VLOOKUP($C763,driver,MATCH(Q$7,Driver!$A$1:$E$1,0),0)</f>
        <v>Expired</v>
      </c>
      <c r="R763" s="21">
        <f>VLOOKUP($C763,driver,MATCH(R$7,Driver!$A$1:$E$1,0),0)</f>
        <v>6</v>
      </c>
      <c r="S763" s="21" t="str">
        <f>VLOOKUP($C763,driver,MATCH(S$7,Driver!$A$1:$E$1,0),0)</f>
        <v>Moderate</v>
      </c>
      <c r="T763" s="21">
        <f>VLOOKUP($C763,Effects,MATCH(T$7, Effects!$A$1:$E$1, 0),0)</f>
        <v>38</v>
      </c>
      <c r="U763" s="22" t="str">
        <f>VLOOKUP($C763,Effects,MATCH(U$7, Effects!$A$1:$E$1, 0),0)</f>
        <v>No</v>
      </c>
      <c r="V763" s="22" t="str">
        <f>VLOOKUP($C763,Effects,MATCH(V$7, Effects!$A$1:$E$1, 0),0)</f>
        <v>Yes</v>
      </c>
      <c r="W763" s="22" t="str">
        <f>VLOOKUP($C763,Effects,MATCH(W$7, Effects!$A$1:$E$1, 0),0)</f>
        <v>Fine Issued</v>
      </c>
    </row>
    <row r="764" spans="2:23" s="7" customFormat="1" ht="21" x14ac:dyDescent="0.4">
      <c r="B764" s="19">
        <v>757</v>
      </c>
      <c r="C764" s="19" t="s">
        <v>798</v>
      </c>
      <c r="D764" s="20">
        <f>VLOOKUP($C764, Date, MATCH(Source!D$7, Date!$A$1:$F$1, 0), FALSE)</f>
        <v>44464</v>
      </c>
      <c r="E764" s="40">
        <v>44464</v>
      </c>
      <c r="F764" s="22">
        <f>VLOOKUP($C764, Date, MATCH(Source!F$7, Date!$A$1:$F$1, 0), FALSE)</f>
        <v>32.2569444444444</v>
      </c>
      <c r="G764" s="19">
        <f>VLOOKUP(Table3[[#This Row],[Accident ID]],Date!$A$2:$I$2001,MATCH(Table3[[#Headers],[Hour]],Date!$A$1:$I$1,0),0)</f>
        <v>6</v>
      </c>
      <c r="H764" s="44" t="str">
        <f>IF(AND(Table3[[#This Row],[Hour]]&gt;=7, Table3[[#This Row],[Hour]]&lt;=10), "Peak", IF(AND(Table3[[#This Row],[Hour]]&gt;=16, Table3[[#This Row],[Hour]]&lt;=19), "Peak", "Off-Peak"))</f>
        <v>Off-Peak</v>
      </c>
      <c r="I764" s="19" t="str">
        <f>VLOOKUP($C764,location,MATCH(Source!I$7,Location!$A$1:$D$1,0),0)</f>
        <v>Mumbai</v>
      </c>
      <c r="J764" s="19" t="str">
        <f>VLOOKUP($C764,location,MATCH(Source!J$7,Location!$A$1:$D$1,0),0)</f>
        <v>Expressway</v>
      </c>
      <c r="K764" s="19" t="str">
        <f>VLOOKUP($C764,location,MATCH(Source!K$7,Location!$A$1:$D$1,0),0)</f>
        <v>Clear</v>
      </c>
      <c r="L764" s="20" t="str">
        <f>VLOOKUP($C764,vehicle,MATCH(L763,Vehicle!A757:E757,0),0)</f>
        <v>Bicycle</v>
      </c>
      <c r="M764" s="20" t="str">
        <f>VLOOKUP($C764,vehicle,MATCH(M$7,Vehicle!$A$1:$E$1,0),0)</f>
        <v>Pedestrian Crossing</v>
      </c>
      <c r="N764" s="20" t="str">
        <f>VLOOKUP($C764,vehicle,MATCH(N$7,Vehicle!$A$1:$E$1,0),0)</f>
        <v>High</v>
      </c>
      <c r="O764" s="21">
        <f>VLOOKUP($C764,vehicle,MATCH(O$7,Vehicle!$A$1:$E$1,0),0)</f>
        <v>2</v>
      </c>
      <c r="P764" s="21">
        <f>VLOOKUP($C764,driver,MATCH(P$7,Driver!$A$1:$E$1,0),0)</f>
        <v>63</v>
      </c>
      <c r="Q764" s="21" t="str">
        <f>VLOOKUP($C764,driver,MATCH(Q$7,Driver!$A$1:$E$1,0),0)</f>
        <v>Expired</v>
      </c>
      <c r="R764" s="21">
        <f>VLOOKUP($C764,driver,MATCH(R$7,Driver!$A$1:$E$1,0),0)</f>
        <v>5</v>
      </c>
      <c r="S764" s="21" t="str">
        <f>VLOOKUP($C764,driver,MATCH(S$7,Driver!$A$1:$E$1,0),0)</f>
        <v>Moderate</v>
      </c>
      <c r="T764" s="21">
        <f>VLOOKUP($C764,Effects,MATCH(T$7, Effects!$A$1:$E$1, 0),0)</f>
        <v>30</v>
      </c>
      <c r="U764" s="22" t="str">
        <f>VLOOKUP($C764,Effects,MATCH(U$7, Effects!$A$1:$E$1, 0),0)</f>
        <v>Yes</v>
      </c>
      <c r="V764" s="22" t="str">
        <f>VLOOKUP($C764,Effects,MATCH(V$7, Effects!$A$1:$E$1, 0),0)</f>
        <v>Yes</v>
      </c>
      <c r="W764" s="22" t="str">
        <f>VLOOKUP($C764,Effects,MATCH(W$7, Effects!$A$1:$E$1, 0),0)</f>
        <v>Fine Issued</v>
      </c>
    </row>
    <row r="765" spans="2:23" s="7" customFormat="1" ht="21" x14ac:dyDescent="0.4">
      <c r="B765" s="19">
        <v>758</v>
      </c>
      <c r="C765" s="19" t="s">
        <v>799</v>
      </c>
      <c r="D765" s="20">
        <f>VLOOKUP($C765, Date, MATCH(Source!D$7, Date!$A$1:$F$1, 0), FALSE)</f>
        <v>43952</v>
      </c>
      <c r="E765" s="40">
        <v>43952</v>
      </c>
      <c r="F765" s="22">
        <f>VLOOKUP($C765, Date, MATCH(Source!F$7, Date!$A$1:$F$1, 0), FALSE)</f>
        <v>32.2986111111111</v>
      </c>
      <c r="G765" s="19">
        <f>VLOOKUP(Table3[[#This Row],[Accident ID]],Date!$A$2:$I$2001,MATCH(Table3[[#Headers],[Hour]],Date!$A$1:$I$1,0),0)</f>
        <v>7</v>
      </c>
      <c r="H765" s="44" t="str">
        <f>IF(AND(Table3[[#This Row],[Hour]]&gt;=7, Table3[[#This Row],[Hour]]&lt;=10), "Peak", IF(AND(Table3[[#This Row],[Hour]]&gt;=16, Table3[[#This Row],[Hour]]&lt;=19), "Peak", "Off-Peak"))</f>
        <v>Peak</v>
      </c>
      <c r="I765" s="19" t="str">
        <f>VLOOKUP($C765,location,MATCH(Source!I$7,Location!$A$1:$D$1,0),0)</f>
        <v>Ahmedabad</v>
      </c>
      <c r="J765" s="19" t="str">
        <f>VLOOKUP($C765,location,MATCH(Source!J$7,Location!$A$1:$D$1,0),0)</f>
        <v>Residential Area</v>
      </c>
      <c r="K765" s="19" t="str">
        <f>VLOOKUP($C765,location,MATCH(Source!K$7,Location!$A$1:$D$1,0),0)</f>
        <v>Snowy</v>
      </c>
      <c r="L765" s="20" t="str">
        <f>VLOOKUP($C765,vehicle,MATCH(L764,Vehicle!A758:E758,0),0)</f>
        <v>Bicycle</v>
      </c>
      <c r="M765" s="20" t="str">
        <f>VLOOKUP($C765,vehicle,MATCH(M$7,Vehicle!$A$1:$E$1,0),0)</f>
        <v>Brake Failure</v>
      </c>
      <c r="N765" s="20" t="str">
        <f>VLOOKUP($C765,vehicle,MATCH(N$7,Vehicle!$A$1:$E$1,0),0)</f>
        <v>Low</v>
      </c>
      <c r="O765" s="21">
        <f>VLOOKUP($C765,vehicle,MATCH(O$7,Vehicle!$A$1:$E$1,0),0)</f>
        <v>4</v>
      </c>
      <c r="P765" s="21">
        <f>VLOOKUP($C765,driver,MATCH(P$7,Driver!$A$1:$E$1,0),0)</f>
        <v>62</v>
      </c>
      <c r="Q765" s="21" t="str">
        <f>VLOOKUP($C765,driver,MATCH(Q$7,Driver!$A$1:$E$1,0),0)</f>
        <v>Suspended</v>
      </c>
      <c r="R765" s="21">
        <f>VLOOKUP($C765,driver,MATCH(R$7,Driver!$A$1:$E$1,0),0)</f>
        <v>8</v>
      </c>
      <c r="S765" s="21" t="str">
        <f>VLOOKUP($C765,driver,MATCH(S$7,Driver!$A$1:$E$1,0),0)</f>
        <v>Moderate</v>
      </c>
      <c r="T765" s="21">
        <f>VLOOKUP($C765,Effects,MATCH(T$7, Effects!$A$1:$E$1, 0),0)</f>
        <v>11</v>
      </c>
      <c r="U765" s="22" t="str">
        <f>VLOOKUP($C765,Effects,MATCH(U$7, Effects!$A$1:$E$1, 0),0)</f>
        <v>No</v>
      </c>
      <c r="V765" s="22" t="str">
        <f>VLOOKUP($C765,Effects,MATCH(V$7, Effects!$A$1:$E$1, 0),0)</f>
        <v>Yes</v>
      </c>
      <c r="W765" s="22" t="str">
        <f>VLOOKUP($C765,Effects,MATCH(W$7, Effects!$A$1:$E$1, 0),0)</f>
        <v>Arrest Made</v>
      </c>
    </row>
    <row r="766" spans="2:23" s="7" customFormat="1" ht="21" x14ac:dyDescent="0.4">
      <c r="B766" s="19">
        <v>759</v>
      </c>
      <c r="C766" s="19" t="s">
        <v>800</v>
      </c>
      <c r="D766" s="20">
        <f>VLOOKUP($C766, Date, MATCH(Source!D$7, Date!$A$1:$F$1, 0), FALSE)</f>
        <v>44597</v>
      </c>
      <c r="E766" s="40">
        <v>44597</v>
      </c>
      <c r="F766" s="22">
        <f>VLOOKUP($C766, Date, MATCH(Source!F$7, Date!$A$1:$F$1, 0), FALSE)</f>
        <v>32.3402777777778</v>
      </c>
      <c r="G766" s="19">
        <f>VLOOKUP(Table3[[#This Row],[Accident ID]],Date!$A$2:$I$2001,MATCH(Table3[[#Headers],[Hour]],Date!$A$1:$I$1,0),0)</f>
        <v>8</v>
      </c>
      <c r="H766" s="44" t="str">
        <f>IF(AND(Table3[[#This Row],[Hour]]&gt;=7, Table3[[#This Row],[Hour]]&lt;=10), "Peak", IF(AND(Table3[[#This Row],[Hour]]&gt;=16, Table3[[#This Row],[Hour]]&lt;=19), "Peak", "Off-Peak"))</f>
        <v>Peak</v>
      </c>
      <c r="I766" s="19" t="str">
        <f>VLOOKUP($C766,location,MATCH(Source!I$7,Location!$A$1:$D$1,0),0)</f>
        <v>Ahmedabad</v>
      </c>
      <c r="J766" s="19" t="str">
        <f>VLOOKUP($C766,location,MATCH(Source!J$7,Location!$A$1:$D$1,0),0)</f>
        <v>Highway</v>
      </c>
      <c r="K766" s="19" t="str">
        <f>VLOOKUP($C766,location,MATCH(Source!K$7,Location!$A$1:$D$1,0),0)</f>
        <v>Snowy</v>
      </c>
      <c r="L766" s="20" t="str">
        <f>VLOOKUP($C766,vehicle,MATCH(L765,Vehicle!A759:E759,0),0)</f>
        <v>Bus</v>
      </c>
      <c r="M766" s="20" t="str">
        <f>VLOOKUP($C766,vehicle,MATCH(M$7,Vehicle!$A$1:$E$1,0),0)</f>
        <v>Reckless Driving</v>
      </c>
      <c r="N766" s="20" t="str">
        <f>VLOOKUP($C766,vehicle,MATCH(N$7,Vehicle!$A$1:$E$1,0),0)</f>
        <v>Medium</v>
      </c>
      <c r="O766" s="21">
        <f>VLOOKUP($C766,vehicle,MATCH(O$7,Vehicle!$A$1:$E$1,0),0)</f>
        <v>1</v>
      </c>
      <c r="P766" s="21">
        <f>VLOOKUP($C766,driver,MATCH(P$7,Driver!$A$1:$E$1,0),0)</f>
        <v>49</v>
      </c>
      <c r="Q766" s="21" t="str">
        <f>VLOOKUP($C766,driver,MATCH(Q$7,Driver!$A$1:$E$1,0),0)</f>
        <v>Valid</v>
      </c>
      <c r="R766" s="21">
        <f>VLOOKUP($C766,driver,MATCH(R$7,Driver!$A$1:$E$1,0),0)</f>
        <v>10</v>
      </c>
      <c r="S766" s="21" t="str">
        <f>VLOOKUP($C766,driver,MATCH(S$7,Driver!$A$1:$E$1,0),0)</f>
        <v>Moderate</v>
      </c>
      <c r="T766" s="21">
        <f>VLOOKUP($C766,Effects,MATCH(T$7, Effects!$A$1:$E$1, 0),0)</f>
        <v>10</v>
      </c>
      <c r="U766" s="22" t="str">
        <f>VLOOKUP($C766,Effects,MATCH(U$7, Effects!$A$1:$E$1, 0),0)</f>
        <v>No</v>
      </c>
      <c r="V766" s="22" t="str">
        <f>VLOOKUP($C766,Effects,MATCH(V$7, Effects!$A$1:$E$1, 0),0)</f>
        <v>Yes</v>
      </c>
      <c r="W766" s="22" t="str">
        <f>VLOOKUP($C766,Effects,MATCH(W$7, Effects!$A$1:$E$1, 0),0)</f>
        <v>License Suspended</v>
      </c>
    </row>
    <row r="767" spans="2:23" s="7" customFormat="1" ht="21" x14ac:dyDescent="0.4">
      <c r="B767" s="19">
        <v>760</v>
      </c>
      <c r="C767" s="19" t="s">
        <v>801</v>
      </c>
      <c r="D767" s="20">
        <f>VLOOKUP($C767, Date, MATCH(Source!D$7, Date!$A$1:$F$1, 0), FALSE)</f>
        <v>45040</v>
      </c>
      <c r="E767" s="40">
        <v>45040</v>
      </c>
      <c r="F767" s="22">
        <f>VLOOKUP($C767, Date, MATCH(Source!F$7, Date!$A$1:$F$1, 0), FALSE)</f>
        <v>32.3819444444444</v>
      </c>
      <c r="G767" s="19">
        <f>VLOOKUP(Table3[[#This Row],[Accident ID]],Date!$A$2:$I$2001,MATCH(Table3[[#Headers],[Hour]],Date!$A$1:$I$1,0),0)</f>
        <v>9</v>
      </c>
      <c r="H767" s="44" t="str">
        <f>IF(AND(Table3[[#This Row],[Hour]]&gt;=7, Table3[[#This Row],[Hour]]&lt;=10), "Peak", IF(AND(Table3[[#This Row],[Hour]]&gt;=16, Table3[[#This Row],[Hour]]&lt;=19), "Peak", "Off-Peak"))</f>
        <v>Peak</v>
      </c>
      <c r="I767" s="19" t="str">
        <f>VLOOKUP($C767,location,MATCH(Source!I$7,Location!$A$1:$D$1,0),0)</f>
        <v>Chennai</v>
      </c>
      <c r="J767" s="19" t="str">
        <f>VLOOKUP($C767,location,MATCH(Source!J$7,Location!$A$1:$D$1,0),0)</f>
        <v>Rural Road</v>
      </c>
      <c r="K767" s="19" t="str">
        <f>VLOOKUP($C767,location,MATCH(Source!K$7,Location!$A$1:$D$1,0),0)</f>
        <v>Windy</v>
      </c>
      <c r="L767" s="20" t="str">
        <f>VLOOKUP($C767,vehicle,MATCH(L766,Vehicle!A760:E760,0),0)</f>
        <v>Pedestrian</v>
      </c>
      <c r="M767" s="20" t="str">
        <f>VLOOKUP($C767,vehicle,MATCH(M$7,Vehicle!$A$1:$E$1,0),0)</f>
        <v>Drunk Driving</v>
      </c>
      <c r="N767" s="20" t="str">
        <f>VLOOKUP($C767,vehicle,MATCH(N$7,Vehicle!$A$1:$E$1,0),0)</f>
        <v>Medium</v>
      </c>
      <c r="O767" s="21">
        <f>VLOOKUP($C767,vehicle,MATCH(O$7,Vehicle!$A$1:$E$1,0),0)</f>
        <v>3</v>
      </c>
      <c r="P767" s="21">
        <f>VLOOKUP($C767,driver,MATCH(P$7,Driver!$A$1:$E$1,0),0)</f>
        <v>42</v>
      </c>
      <c r="Q767" s="21" t="str">
        <f>VLOOKUP($C767,driver,MATCH(Q$7,Driver!$A$1:$E$1,0),0)</f>
        <v>Valid</v>
      </c>
      <c r="R767" s="21">
        <f>VLOOKUP($C767,driver,MATCH(R$7,Driver!$A$1:$E$1,0),0)</f>
        <v>5</v>
      </c>
      <c r="S767" s="21" t="str">
        <f>VLOOKUP($C767,driver,MATCH(S$7,Driver!$A$1:$E$1,0),0)</f>
        <v>Severe</v>
      </c>
      <c r="T767" s="21">
        <f>VLOOKUP($C767,Effects,MATCH(T$7, Effects!$A$1:$E$1, 0),0)</f>
        <v>18</v>
      </c>
      <c r="U767" s="22" t="str">
        <f>VLOOKUP($C767,Effects,MATCH(U$7, Effects!$A$1:$E$1, 0),0)</f>
        <v>No</v>
      </c>
      <c r="V767" s="22" t="str">
        <f>VLOOKUP($C767,Effects,MATCH(V$7, Effects!$A$1:$E$1, 0),0)</f>
        <v>Yes</v>
      </c>
      <c r="W767" s="22" t="str">
        <f>VLOOKUP($C767,Effects,MATCH(W$7, Effects!$A$1:$E$1, 0),0)</f>
        <v>Arrest Made</v>
      </c>
    </row>
    <row r="768" spans="2:23" s="7" customFormat="1" ht="21" x14ac:dyDescent="0.4">
      <c r="B768" s="19">
        <v>761</v>
      </c>
      <c r="C768" s="19" t="s">
        <v>802</v>
      </c>
      <c r="D768" s="20">
        <f>VLOOKUP($C768, Date, MATCH(Source!D$7, Date!$A$1:$F$1, 0), FALSE)</f>
        <v>44702</v>
      </c>
      <c r="E768" s="40">
        <v>44702</v>
      </c>
      <c r="F768" s="22">
        <f>VLOOKUP($C768, Date, MATCH(Source!F$7, Date!$A$1:$F$1, 0), FALSE)</f>
        <v>32.4236111111111</v>
      </c>
      <c r="G768" s="19">
        <f>VLOOKUP(Table3[[#This Row],[Accident ID]],Date!$A$2:$I$2001,MATCH(Table3[[#Headers],[Hour]],Date!$A$1:$I$1,0),0)</f>
        <v>10</v>
      </c>
      <c r="H768" s="44" t="str">
        <f>IF(AND(Table3[[#This Row],[Hour]]&gt;=7, Table3[[#This Row],[Hour]]&lt;=10), "Peak", IF(AND(Table3[[#This Row],[Hour]]&gt;=16, Table3[[#This Row],[Hour]]&lt;=19), "Peak", "Off-Peak"))</f>
        <v>Peak</v>
      </c>
      <c r="I768" s="19" t="str">
        <f>VLOOKUP($C768,location,MATCH(Source!I$7,Location!$A$1:$D$1,0),0)</f>
        <v>Pune</v>
      </c>
      <c r="J768" s="19" t="str">
        <f>VLOOKUP($C768,location,MATCH(Source!J$7,Location!$A$1:$D$1,0),0)</f>
        <v>Highway</v>
      </c>
      <c r="K768" s="19" t="str">
        <f>VLOOKUP($C768,location,MATCH(Source!K$7,Location!$A$1:$D$1,0),0)</f>
        <v>Snowy</v>
      </c>
      <c r="L768" s="20" t="str">
        <f>VLOOKUP($C768,vehicle,MATCH(L767,Vehicle!A761:E761,0),0)</f>
        <v>Car</v>
      </c>
      <c r="M768" s="20" t="str">
        <f>VLOOKUP($C768,vehicle,MATCH(M$7,Vehicle!$A$1:$E$1,0),0)</f>
        <v>Drunk Driving</v>
      </c>
      <c r="N768" s="20" t="str">
        <f>VLOOKUP($C768,vehicle,MATCH(N$7,Vehicle!$A$1:$E$1,0),0)</f>
        <v>Severe</v>
      </c>
      <c r="O768" s="21">
        <f>VLOOKUP($C768,vehicle,MATCH(O$7,Vehicle!$A$1:$E$1,0),0)</f>
        <v>4</v>
      </c>
      <c r="P768" s="21">
        <f>VLOOKUP($C768,driver,MATCH(P$7,Driver!$A$1:$E$1,0),0)</f>
        <v>45</v>
      </c>
      <c r="Q768" s="21" t="str">
        <f>VLOOKUP($C768,driver,MATCH(Q$7,Driver!$A$1:$E$1,0),0)</f>
        <v>Expired</v>
      </c>
      <c r="R768" s="21">
        <f>VLOOKUP($C768,driver,MATCH(R$7,Driver!$A$1:$E$1,0),0)</f>
        <v>7</v>
      </c>
      <c r="S768" s="21" t="str">
        <f>VLOOKUP($C768,driver,MATCH(S$7,Driver!$A$1:$E$1,0),0)</f>
        <v>Minor</v>
      </c>
      <c r="T768" s="21">
        <f>VLOOKUP($C768,Effects,MATCH(T$7, Effects!$A$1:$E$1, 0),0)</f>
        <v>17</v>
      </c>
      <c r="U768" s="22" t="str">
        <f>VLOOKUP($C768,Effects,MATCH(U$7, Effects!$A$1:$E$1, 0),0)</f>
        <v>No</v>
      </c>
      <c r="V768" s="22" t="str">
        <f>VLOOKUP($C768,Effects,MATCH(V$7, Effects!$A$1:$E$1, 0),0)</f>
        <v>Yes</v>
      </c>
      <c r="W768" s="22" t="str">
        <f>VLOOKUP($C768,Effects,MATCH(W$7, Effects!$A$1:$E$1, 0),0)</f>
        <v>License Suspended</v>
      </c>
    </row>
    <row r="769" spans="2:23" s="7" customFormat="1" ht="21" x14ac:dyDescent="0.4">
      <c r="B769" s="19">
        <v>762</v>
      </c>
      <c r="C769" s="19" t="s">
        <v>803</v>
      </c>
      <c r="D769" s="20">
        <f>VLOOKUP($C769, Date, MATCH(Source!D$7, Date!$A$1:$F$1, 0), FALSE)</f>
        <v>44105</v>
      </c>
      <c r="E769" s="40">
        <v>44105</v>
      </c>
      <c r="F769" s="22">
        <f>VLOOKUP($C769, Date, MATCH(Source!F$7, Date!$A$1:$F$1, 0), FALSE)</f>
        <v>32.4652777777778</v>
      </c>
      <c r="G769" s="19">
        <f>VLOOKUP(Table3[[#This Row],[Accident ID]],Date!$A$2:$I$2001,MATCH(Table3[[#Headers],[Hour]],Date!$A$1:$I$1,0),0)</f>
        <v>11</v>
      </c>
      <c r="H769" s="44" t="str">
        <f>IF(AND(Table3[[#This Row],[Hour]]&gt;=7, Table3[[#This Row],[Hour]]&lt;=10), "Peak", IF(AND(Table3[[#This Row],[Hour]]&gt;=16, Table3[[#This Row],[Hour]]&lt;=19), "Peak", "Off-Peak"))</f>
        <v>Off-Peak</v>
      </c>
      <c r="I769" s="19" t="str">
        <f>VLOOKUP($C769,location,MATCH(Source!I$7,Location!$A$1:$D$1,0),0)</f>
        <v>Bangalore</v>
      </c>
      <c r="J769" s="19" t="str">
        <f>VLOOKUP($C769,location,MATCH(Source!J$7,Location!$A$1:$D$1,0),0)</f>
        <v>City Road</v>
      </c>
      <c r="K769" s="19" t="str">
        <f>VLOOKUP($C769,location,MATCH(Source!K$7,Location!$A$1:$D$1,0),0)</f>
        <v>Windy</v>
      </c>
      <c r="L769" s="20" t="str">
        <f>VLOOKUP($C769,vehicle,MATCH(L768,Vehicle!A762:E762,0),0)</f>
        <v>Auto</v>
      </c>
      <c r="M769" s="20" t="str">
        <f>VLOOKUP($C769,vehicle,MATCH(M$7,Vehicle!$A$1:$E$1,0),0)</f>
        <v>Reckless Driving</v>
      </c>
      <c r="N769" s="20" t="str">
        <f>VLOOKUP($C769,vehicle,MATCH(N$7,Vehicle!$A$1:$E$1,0),0)</f>
        <v>Severe</v>
      </c>
      <c r="O769" s="21">
        <f>VLOOKUP($C769,vehicle,MATCH(O$7,Vehicle!$A$1:$E$1,0),0)</f>
        <v>1</v>
      </c>
      <c r="P769" s="21">
        <f>VLOOKUP($C769,driver,MATCH(P$7,Driver!$A$1:$E$1,0),0)</f>
        <v>75</v>
      </c>
      <c r="Q769" s="21" t="str">
        <f>VLOOKUP($C769,driver,MATCH(Q$7,Driver!$A$1:$E$1,0),0)</f>
        <v>Suspended</v>
      </c>
      <c r="R769" s="21">
        <f>VLOOKUP($C769,driver,MATCH(R$7,Driver!$A$1:$E$1,0),0)</f>
        <v>9</v>
      </c>
      <c r="S769" s="21" t="str">
        <f>VLOOKUP($C769,driver,MATCH(S$7,Driver!$A$1:$E$1,0),0)</f>
        <v>Moderate</v>
      </c>
      <c r="T769" s="21">
        <f>VLOOKUP($C769,Effects,MATCH(T$7, Effects!$A$1:$E$1, 0),0)</f>
        <v>9</v>
      </c>
      <c r="U769" s="22" t="str">
        <f>VLOOKUP($C769,Effects,MATCH(U$7, Effects!$A$1:$E$1, 0),0)</f>
        <v>Yes</v>
      </c>
      <c r="V769" s="22" t="str">
        <f>VLOOKUP($C769,Effects,MATCH(V$7, Effects!$A$1:$E$1, 0),0)</f>
        <v>No</v>
      </c>
      <c r="W769" s="22" t="str">
        <f>VLOOKUP($C769,Effects,MATCH(W$7, Effects!$A$1:$E$1, 0),0)</f>
        <v>License Suspended</v>
      </c>
    </row>
    <row r="770" spans="2:23" s="7" customFormat="1" ht="21" x14ac:dyDescent="0.4">
      <c r="B770" s="19">
        <v>763</v>
      </c>
      <c r="C770" s="19" t="s">
        <v>804</v>
      </c>
      <c r="D770" s="20">
        <f>VLOOKUP($C770, Date, MATCH(Source!D$7, Date!$A$1:$F$1, 0), FALSE)</f>
        <v>44888</v>
      </c>
      <c r="E770" s="40">
        <v>44888</v>
      </c>
      <c r="F770" s="22">
        <f>VLOOKUP($C770, Date, MATCH(Source!F$7, Date!$A$1:$F$1, 0), FALSE)</f>
        <v>32.5069444444444</v>
      </c>
      <c r="G770" s="19">
        <f>VLOOKUP(Table3[[#This Row],[Accident ID]],Date!$A$2:$I$2001,MATCH(Table3[[#Headers],[Hour]],Date!$A$1:$I$1,0),0)</f>
        <v>12</v>
      </c>
      <c r="H770" s="44" t="str">
        <f>IF(AND(Table3[[#This Row],[Hour]]&gt;=7, Table3[[#This Row],[Hour]]&lt;=10), "Peak", IF(AND(Table3[[#This Row],[Hour]]&gt;=16, Table3[[#This Row],[Hour]]&lt;=19), "Peak", "Off-Peak"))</f>
        <v>Off-Peak</v>
      </c>
      <c r="I770" s="19" t="str">
        <f>VLOOKUP($C770,location,MATCH(Source!I$7,Location!$A$1:$D$1,0),0)</f>
        <v>Mumbai</v>
      </c>
      <c r="J770" s="19" t="str">
        <f>VLOOKUP($C770,location,MATCH(Source!J$7,Location!$A$1:$D$1,0),0)</f>
        <v>Highway</v>
      </c>
      <c r="K770" s="19" t="str">
        <f>VLOOKUP($C770,location,MATCH(Source!K$7,Location!$A$1:$D$1,0),0)</f>
        <v>Snowy</v>
      </c>
      <c r="L770" s="20" t="str">
        <f>VLOOKUP($C770,vehicle,MATCH(L769,Vehicle!A763:E763,0),0)</f>
        <v>Pedestrian</v>
      </c>
      <c r="M770" s="20" t="str">
        <f>VLOOKUP($C770,vehicle,MATCH(M$7,Vehicle!$A$1:$E$1,0),0)</f>
        <v>Reckless Driving</v>
      </c>
      <c r="N770" s="20" t="str">
        <f>VLOOKUP($C770,vehicle,MATCH(N$7,Vehicle!$A$1:$E$1,0),0)</f>
        <v>Severe</v>
      </c>
      <c r="O770" s="21">
        <f>VLOOKUP($C770,vehicle,MATCH(O$7,Vehicle!$A$1:$E$1,0),0)</f>
        <v>3</v>
      </c>
      <c r="P770" s="21">
        <f>VLOOKUP($C770,driver,MATCH(P$7,Driver!$A$1:$E$1,0),0)</f>
        <v>25</v>
      </c>
      <c r="Q770" s="21" t="str">
        <f>VLOOKUP($C770,driver,MATCH(Q$7,Driver!$A$1:$E$1,0),0)</f>
        <v>Valid</v>
      </c>
      <c r="R770" s="21">
        <f>VLOOKUP($C770,driver,MATCH(R$7,Driver!$A$1:$E$1,0),0)</f>
        <v>3</v>
      </c>
      <c r="S770" s="21" t="str">
        <f>VLOOKUP($C770,driver,MATCH(S$7,Driver!$A$1:$E$1,0),0)</f>
        <v>Moderate</v>
      </c>
      <c r="T770" s="21">
        <f>VLOOKUP($C770,Effects,MATCH(T$7, Effects!$A$1:$E$1, 0),0)</f>
        <v>49</v>
      </c>
      <c r="U770" s="22" t="str">
        <f>VLOOKUP($C770,Effects,MATCH(U$7, Effects!$A$1:$E$1, 0),0)</f>
        <v>No</v>
      </c>
      <c r="V770" s="22" t="str">
        <f>VLOOKUP($C770,Effects,MATCH(V$7, Effects!$A$1:$E$1, 0),0)</f>
        <v>Yes</v>
      </c>
      <c r="W770" s="22" t="str">
        <f>VLOOKUP($C770,Effects,MATCH(W$7, Effects!$A$1:$E$1, 0),0)</f>
        <v>License Suspended</v>
      </c>
    </row>
    <row r="771" spans="2:23" s="7" customFormat="1" ht="21" x14ac:dyDescent="0.4">
      <c r="B771" s="19">
        <v>764</v>
      </c>
      <c r="C771" s="19" t="s">
        <v>805</v>
      </c>
      <c r="D771" s="20">
        <f>VLOOKUP($C771, Date, MATCH(Source!D$7, Date!$A$1:$F$1, 0), FALSE)</f>
        <v>44289</v>
      </c>
      <c r="E771" s="40">
        <v>44289</v>
      </c>
      <c r="F771" s="22">
        <f>VLOOKUP($C771, Date, MATCH(Source!F$7, Date!$A$1:$F$1, 0), FALSE)</f>
        <v>32.5486111111111</v>
      </c>
      <c r="G771" s="19">
        <f>VLOOKUP(Table3[[#This Row],[Accident ID]],Date!$A$2:$I$2001,MATCH(Table3[[#Headers],[Hour]],Date!$A$1:$I$1,0),0)</f>
        <v>13</v>
      </c>
      <c r="H771" s="44" t="str">
        <f>IF(AND(Table3[[#This Row],[Hour]]&gt;=7, Table3[[#This Row],[Hour]]&lt;=10), "Peak", IF(AND(Table3[[#This Row],[Hour]]&gt;=16, Table3[[#This Row],[Hour]]&lt;=19), "Peak", "Off-Peak"))</f>
        <v>Off-Peak</v>
      </c>
      <c r="I771" s="19" t="str">
        <f>VLOOKUP($C771,location,MATCH(Source!I$7,Location!$A$1:$D$1,0),0)</f>
        <v>Delhi</v>
      </c>
      <c r="J771" s="19" t="str">
        <f>VLOOKUP($C771,location,MATCH(Source!J$7,Location!$A$1:$D$1,0),0)</f>
        <v>Residential Area</v>
      </c>
      <c r="K771" s="19" t="str">
        <f>VLOOKUP($C771,location,MATCH(Source!K$7,Location!$A$1:$D$1,0),0)</f>
        <v>Foggy</v>
      </c>
      <c r="L771" s="20" t="str">
        <f>VLOOKUP($C771,vehicle,MATCH(L770,Vehicle!A764:E764,0),0)</f>
        <v>Bicycle</v>
      </c>
      <c r="M771" s="20" t="str">
        <f>VLOOKUP($C771,vehicle,MATCH(M$7,Vehicle!$A$1:$E$1,0),0)</f>
        <v>Brake Failure</v>
      </c>
      <c r="N771" s="20" t="str">
        <f>VLOOKUP($C771,vehicle,MATCH(N$7,Vehicle!$A$1:$E$1,0),0)</f>
        <v>Low</v>
      </c>
      <c r="O771" s="21">
        <f>VLOOKUP($C771,vehicle,MATCH(O$7,Vehicle!$A$1:$E$1,0),0)</f>
        <v>4</v>
      </c>
      <c r="P771" s="21">
        <f>VLOOKUP($C771,driver,MATCH(P$7,Driver!$A$1:$E$1,0),0)</f>
        <v>21</v>
      </c>
      <c r="Q771" s="21" t="str">
        <f>VLOOKUP($C771,driver,MATCH(Q$7,Driver!$A$1:$E$1,0),0)</f>
        <v>Expired</v>
      </c>
      <c r="R771" s="21">
        <f>VLOOKUP($C771,driver,MATCH(R$7,Driver!$A$1:$E$1,0),0)</f>
        <v>9</v>
      </c>
      <c r="S771" s="21" t="str">
        <f>VLOOKUP($C771,driver,MATCH(S$7,Driver!$A$1:$E$1,0),0)</f>
        <v>Minor</v>
      </c>
      <c r="T771" s="21">
        <f>VLOOKUP($C771,Effects,MATCH(T$7, Effects!$A$1:$E$1, 0),0)</f>
        <v>56</v>
      </c>
      <c r="U771" s="22" t="str">
        <f>VLOOKUP($C771,Effects,MATCH(U$7, Effects!$A$1:$E$1, 0),0)</f>
        <v>Yes</v>
      </c>
      <c r="V771" s="22" t="str">
        <f>VLOOKUP($C771,Effects,MATCH(V$7, Effects!$A$1:$E$1, 0),0)</f>
        <v>Yes</v>
      </c>
      <c r="W771" s="22" t="str">
        <f>VLOOKUP($C771,Effects,MATCH(W$7, Effects!$A$1:$E$1, 0),0)</f>
        <v>License Suspended</v>
      </c>
    </row>
    <row r="772" spans="2:23" s="7" customFormat="1" ht="21" x14ac:dyDescent="0.4">
      <c r="B772" s="19">
        <v>765</v>
      </c>
      <c r="C772" s="19" t="s">
        <v>806</v>
      </c>
      <c r="D772" s="20">
        <f>VLOOKUP($C772, Date, MATCH(Source!D$7, Date!$A$1:$F$1, 0), FALSE)</f>
        <v>43989</v>
      </c>
      <c r="E772" s="40">
        <v>43989</v>
      </c>
      <c r="F772" s="22">
        <f>VLOOKUP($C772, Date, MATCH(Source!F$7, Date!$A$1:$F$1, 0), FALSE)</f>
        <v>32.5902777777778</v>
      </c>
      <c r="G772" s="19">
        <f>VLOOKUP(Table3[[#This Row],[Accident ID]],Date!$A$2:$I$2001,MATCH(Table3[[#Headers],[Hour]],Date!$A$1:$I$1,0),0)</f>
        <v>14</v>
      </c>
      <c r="H772" s="44" t="str">
        <f>IF(AND(Table3[[#This Row],[Hour]]&gt;=7, Table3[[#This Row],[Hour]]&lt;=10), "Peak", IF(AND(Table3[[#This Row],[Hour]]&gt;=16, Table3[[#This Row],[Hour]]&lt;=19), "Peak", "Off-Peak"))</f>
        <v>Off-Peak</v>
      </c>
      <c r="I772" s="19" t="str">
        <f>VLOOKUP($C772,location,MATCH(Source!I$7,Location!$A$1:$D$1,0),0)</f>
        <v>Chennai</v>
      </c>
      <c r="J772" s="19" t="str">
        <f>VLOOKUP($C772,location,MATCH(Source!J$7,Location!$A$1:$D$1,0),0)</f>
        <v>City Road</v>
      </c>
      <c r="K772" s="19" t="str">
        <f>VLOOKUP($C772,location,MATCH(Source!K$7,Location!$A$1:$D$1,0),0)</f>
        <v>Clear</v>
      </c>
      <c r="L772" s="20" t="str">
        <f>VLOOKUP($C772,vehicle,MATCH(L771,Vehicle!A765:E765,0),0)</f>
        <v>Pedestrian</v>
      </c>
      <c r="M772" s="20" t="str">
        <f>VLOOKUP($C772,vehicle,MATCH(M$7,Vehicle!$A$1:$E$1,0),0)</f>
        <v>Brake Failure</v>
      </c>
      <c r="N772" s="20" t="str">
        <f>VLOOKUP($C772,vehicle,MATCH(N$7,Vehicle!$A$1:$E$1,0),0)</f>
        <v>Low</v>
      </c>
      <c r="O772" s="21">
        <f>VLOOKUP($C772,vehicle,MATCH(O$7,Vehicle!$A$1:$E$1,0),0)</f>
        <v>2</v>
      </c>
      <c r="P772" s="21">
        <f>VLOOKUP($C772,driver,MATCH(P$7,Driver!$A$1:$E$1,0),0)</f>
        <v>39</v>
      </c>
      <c r="Q772" s="21" t="str">
        <f>VLOOKUP($C772,driver,MATCH(Q$7,Driver!$A$1:$E$1,0),0)</f>
        <v>Suspended</v>
      </c>
      <c r="R772" s="21">
        <f>VLOOKUP($C772,driver,MATCH(R$7,Driver!$A$1:$E$1,0),0)</f>
        <v>2</v>
      </c>
      <c r="S772" s="21" t="str">
        <f>VLOOKUP($C772,driver,MATCH(S$7,Driver!$A$1:$E$1,0),0)</f>
        <v>Fatal</v>
      </c>
      <c r="T772" s="21">
        <f>VLOOKUP($C772,Effects,MATCH(T$7, Effects!$A$1:$E$1, 0),0)</f>
        <v>23</v>
      </c>
      <c r="U772" s="22" t="str">
        <f>VLOOKUP($C772,Effects,MATCH(U$7, Effects!$A$1:$E$1, 0),0)</f>
        <v>Yes</v>
      </c>
      <c r="V772" s="22" t="str">
        <f>VLOOKUP($C772,Effects,MATCH(V$7, Effects!$A$1:$E$1, 0),0)</f>
        <v>Yes</v>
      </c>
      <c r="W772" s="22" t="str">
        <f>VLOOKUP($C772,Effects,MATCH(W$7, Effects!$A$1:$E$1, 0),0)</f>
        <v>Arrest Made</v>
      </c>
    </row>
    <row r="773" spans="2:23" s="7" customFormat="1" ht="21" x14ac:dyDescent="0.4">
      <c r="B773" s="19">
        <v>766</v>
      </c>
      <c r="C773" s="19" t="s">
        <v>807</v>
      </c>
      <c r="D773" s="20">
        <f>VLOOKUP($C773, Date, MATCH(Source!D$7, Date!$A$1:$F$1, 0), FALSE)</f>
        <v>44166</v>
      </c>
      <c r="E773" s="40">
        <v>44166</v>
      </c>
      <c r="F773" s="22">
        <f>VLOOKUP($C773, Date, MATCH(Source!F$7, Date!$A$1:$F$1, 0), FALSE)</f>
        <v>32.6319444444444</v>
      </c>
      <c r="G773" s="19">
        <f>VLOOKUP(Table3[[#This Row],[Accident ID]],Date!$A$2:$I$2001,MATCH(Table3[[#Headers],[Hour]],Date!$A$1:$I$1,0),0)</f>
        <v>15</v>
      </c>
      <c r="H773" s="44" t="str">
        <f>IF(AND(Table3[[#This Row],[Hour]]&gt;=7, Table3[[#This Row],[Hour]]&lt;=10), "Peak", IF(AND(Table3[[#This Row],[Hour]]&gt;=16, Table3[[#This Row],[Hour]]&lt;=19), "Peak", "Off-Peak"))</f>
        <v>Off-Peak</v>
      </c>
      <c r="I773" s="19" t="str">
        <f>VLOOKUP($C773,location,MATCH(Source!I$7,Location!$A$1:$D$1,0),0)</f>
        <v>Chennai</v>
      </c>
      <c r="J773" s="19" t="str">
        <f>VLOOKUP($C773,location,MATCH(Source!J$7,Location!$A$1:$D$1,0),0)</f>
        <v>Residential Area</v>
      </c>
      <c r="K773" s="19" t="str">
        <f>VLOOKUP($C773,location,MATCH(Source!K$7,Location!$A$1:$D$1,0),0)</f>
        <v>Foggy</v>
      </c>
      <c r="L773" s="20" t="str">
        <f>VLOOKUP($C773,vehicle,MATCH(L772,Vehicle!A766:E766,0),0)</f>
        <v>Auto</v>
      </c>
      <c r="M773" s="20" t="str">
        <f>VLOOKUP($C773,vehicle,MATCH(M$7,Vehicle!$A$1:$E$1,0),0)</f>
        <v>Pedestrian Crossing</v>
      </c>
      <c r="N773" s="20" t="str">
        <f>VLOOKUP($C773,vehicle,MATCH(N$7,Vehicle!$A$1:$E$1,0),0)</f>
        <v>High</v>
      </c>
      <c r="O773" s="21">
        <f>VLOOKUP($C773,vehicle,MATCH(O$7,Vehicle!$A$1:$E$1,0),0)</f>
        <v>1</v>
      </c>
      <c r="P773" s="21">
        <f>VLOOKUP($C773,driver,MATCH(P$7,Driver!$A$1:$E$1,0),0)</f>
        <v>53</v>
      </c>
      <c r="Q773" s="21" t="str">
        <f>VLOOKUP($C773,driver,MATCH(Q$7,Driver!$A$1:$E$1,0),0)</f>
        <v>Suspended</v>
      </c>
      <c r="R773" s="21">
        <f>VLOOKUP($C773,driver,MATCH(R$7,Driver!$A$1:$E$1,0),0)</f>
        <v>3</v>
      </c>
      <c r="S773" s="21" t="str">
        <f>VLOOKUP($C773,driver,MATCH(S$7,Driver!$A$1:$E$1,0),0)</f>
        <v>Minor</v>
      </c>
      <c r="T773" s="21">
        <f>VLOOKUP($C773,Effects,MATCH(T$7, Effects!$A$1:$E$1, 0),0)</f>
        <v>48</v>
      </c>
      <c r="U773" s="22" t="str">
        <f>VLOOKUP($C773,Effects,MATCH(U$7, Effects!$A$1:$E$1, 0),0)</f>
        <v>Yes</v>
      </c>
      <c r="V773" s="22" t="str">
        <f>VLOOKUP($C773,Effects,MATCH(V$7, Effects!$A$1:$E$1, 0),0)</f>
        <v>Yes</v>
      </c>
      <c r="W773" s="22" t="str">
        <f>VLOOKUP($C773,Effects,MATCH(W$7, Effects!$A$1:$E$1, 0),0)</f>
        <v>Fine Issued</v>
      </c>
    </row>
    <row r="774" spans="2:23" s="7" customFormat="1" ht="21" x14ac:dyDescent="0.4">
      <c r="B774" s="19">
        <v>767</v>
      </c>
      <c r="C774" s="19" t="s">
        <v>808</v>
      </c>
      <c r="D774" s="20">
        <f>VLOOKUP($C774, Date, MATCH(Source!D$7, Date!$A$1:$F$1, 0), FALSE)</f>
        <v>45000</v>
      </c>
      <c r="E774" s="40">
        <v>45000</v>
      </c>
      <c r="F774" s="22">
        <f>VLOOKUP($C774, Date, MATCH(Source!F$7, Date!$A$1:$F$1, 0), FALSE)</f>
        <v>32.6736111111111</v>
      </c>
      <c r="G774" s="19">
        <f>VLOOKUP(Table3[[#This Row],[Accident ID]],Date!$A$2:$I$2001,MATCH(Table3[[#Headers],[Hour]],Date!$A$1:$I$1,0),0)</f>
        <v>16</v>
      </c>
      <c r="H774" s="44" t="str">
        <f>IF(AND(Table3[[#This Row],[Hour]]&gt;=7, Table3[[#This Row],[Hour]]&lt;=10), "Peak", IF(AND(Table3[[#This Row],[Hour]]&gt;=16, Table3[[#This Row],[Hour]]&lt;=19), "Peak", "Off-Peak"))</f>
        <v>Peak</v>
      </c>
      <c r="I774" s="19" t="str">
        <f>VLOOKUP($C774,location,MATCH(Source!I$7,Location!$A$1:$D$1,0),0)</f>
        <v>Pune</v>
      </c>
      <c r="J774" s="19" t="str">
        <f>VLOOKUP($C774,location,MATCH(Source!J$7,Location!$A$1:$D$1,0),0)</f>
        <v>Expressway</v>
      </c>
      <c r="K774" s="19" t="str">
        <f>VLOOKUP($C774,location,MATCH(Source!K$7,Location!$A$1:$D$1,0),0)</f>
        <v>Windy</v>
      </c>
      <c r="L774" s="20" t="str">
        <f>VLOOKUP($C774,vehicle,MATCH(L773,Vehicle!A767:E767,0),0)</f>
        <v>Truck</v>
      </c>
      <c r="M774" s="20" t="str">
        <f>VLOOKUP($C774,vehicle,MATCH(M$7,Vehicle!$A$1:$E$1,0),0)</f>
        <v>Reckless Driving</v>
      </c>
      <c r="N774" s="20" t="str">
        <f>VLOOKUP($C774,vehicle,MATCH(N$7,Vehicle!$A$1:$E$1,0),0)</f>
        <v>High</v>
      </c>
      <c r="O774" s="21">
        <f>VLOOKUP($C774,vehicle,MATCH(O$7,Vehicle!$A$1:$E$1,0),0)</f>
        <v>2</v>
      </c>
      <c r="P774" s="21">
        <f>VLOOKUP($C774,driver,MATCH(P$7,Driver!$A$1:$E$1,0),0)</f>
        <v>33</v>
      </c>
      <c r="Q774" s="21" t="str">
        <f>VLOOKUP($C774,driver,MATCH(Q$7,Driver!$A$1:$E$1,0),0)</f>
        <v>Expired</v>
      </c>
      <c r="R774" s="21">
        <f>VLOOKUP($C774,driver,MATCH(R$7,Driver!$A$1:$E$1,0),0)</f>
        <v>0</v>
      </c>
      <c r="S774" s="21" t="str">
        <f>VLOOKUP($C774,driver,MATCH(S$7,Driver!$A$1:$E$1,0),0)</f>
        <v>Fatal</v>
      </c>
      <c r="T774" s="21">
        <f>VLOOKUP($C774,Effects,MATCH(T$7, Effects!$A$1:$E$1, 0),0)</f>
        <v>39</v>
      </c>
      <c r="U774" s="22" t="str">
        <f>VLOOKUP($C774,Effects,MATCH(U$7, Effects!$A$1:$E$1, 0),0)</f>
        <v>Yes</v>
      </c>
      <c r="V774" s="22" t="str">
        <f>VLOOKUP($C774,Effects,MATCH(V$7, Effects!$A$1:$E$1, 0),0)</f>
        <v>Yes</v>
      </c>
      <c r="W774" s="22" t="str">
        <f>VLOOKUP($C774,Effects,MATCH(W$7, Effects!$A$1:$E$1, 0),0)</f>
        <v>Arrest Made</v>
      </c>
    </row>
    <row r="775" spans="2:23" s="7" customFormat="1" ht="21" x14ac:dyDescent="0.4">
      <c r="B775" s="19">
        <v>768</v>
      </c>
      <c r="C775" s="19" t="s">
        <v>809</v>
      </c>
      <c r="D775" s="20">
        <f>VLOOKUP($C775, Date, MATCH(Source!D$7, Date!$A$1:$F$1, 0), FALSE)</f>
        <v>45038</v>
      </c>
      <c r="E775" s="40">
        <v>45038</v>
      </c>
      <c r="F775" s="22">
        <f>VLOOKUP($C775, Date, MATCH(Source!F$7, Date!$A$1:$F$1, 0), FALSE)</f>
        <v>32.7152777777778</v>
      </c>
      <c r="G775" s="19">
        <f>VLOOKUP(Table3[[#This Row],[Accident ID]],Date!$A$2:$I$2001,MATCH(Table3[[#Headers],[Hour]],Date!$A$1:$I$1,0),0)</f>
        <v>17</v>
      </c>
      <c r="H775" s="44" t="str">
        <f>IF(AND(Table3[[#This Row],[Hour]]&gt;=7, Table3[[#This Row],[Hour]]&lt;=10), "Peak", IF(AND(Table3[[#This Row],[Hour]]&gt;=16, Table3[[#This Row],[Hour]]&lt;=19), "Peak", "Off-Peak"))</f>
        <v>Peak</v>
      </c>
      <c r="I775" s="19" t="str">
        <f>VLOOKUP($C775,location,MATCH(Source!I$7,Location!$A$1:$D$1,0),0)</f>
        <v>Chennai</v>
      </c>
      <c r="J775" s="19" t="str">
        <f>VLOOKUP($C775,location,MATCH(Source!J$7,Location!$A$1:$D$1,0),0)</f>
        <v>Expressway</v>
      </c>
      <c r="K775" s="19" t="str">
        <f>VLOOKUP($C775,location,MATCH(Source!K$7,Location!$A$1:$D$1,0),0)</f>
        <v>Foggy</v>
      </c>
      <c r="L775" s="20" t="str">
        <f>VLOOKUP($C775,vehicle,MATCH(L774,Vehicle!A768:E768,0),0)</f>
        <v>Car</v>
      </c>
      <c r="M775" s="20" t="str">
        <f>VLOOKUP($C775,vehicle,MATCH(M$7,Vehicle!$A$1:$E$1,0),0)</f>
        <v>Brake Failure</v>
      </c>
      <c r="N775" s="20" t="str">
        <f>VLOOKUP($C775,vehicle,MATCH(N$7,Vehicle!$A$1:$E$1,0),0)</f>
        <v>Severe</v>
      </c>
      <c r="O775" s="21">
        <f>VLOOKUP($C775,vehicle,MATCH(O$7,Vehicle!$A$1:$E$1,0),0)</f>
        <v>4</v>
      </c>
      <c r="P775" s="21">
        <f>VLOOKUP($C775,driver,MATCH(P$7,Driver!$A$1:$E$1,0),0)</f>
        <v>23</v>
      </c>
      <c r="Q775" s="21" t="str">
        <f>VLOOKUP($C775,driver,MATCH(Q$7,Driver!$A$1:$E$1,0),0)</f>
        <v>Valid</v>
      </c>
      <c r="R775" s="21">
        <f>VLOOKUP($C775,driver,MATCH(R$7,Driver!$A$1:$E$1,0),0)</f>
        <v>7</v>
      </c>
      <c r="S775" s="21" t="str">
        <f>VLOOKUP($C775,driver,MATCH(S$7,Driver!$A$1:$E$1,0),0)</f>
        <v>Severe</v>
      </c>
      <c r="T775" s="21">
        <f>VLOOKUP($C775,Effects,MATCH(T$7, Effects!$A$1:$E$1, 0),0)</f>
        <v>8</v>
      </c>
      <c r="U775" s="22" t="str">
        <f>VLOOKUP($C775,Effects,MATCH(U$7, Effects!$A$1:$E$1, 0),0)</f>
        <v>No</v>
      </c>
      <c r="V775" s="22" t="str">
        <f>VLOOKUP($C775,Effects,MATCH(V$7, Effects!$A$1:$E$1, 0),0)</f>
        <v>No</v>
      </c>
      <c r="W775" s="22" t="str">
        <f>VLOOKUP($C775,Effects,MATCH(W$7, Effects!$A$1:$E$1, 0),0)</f>
        <v>Arrest Made</v>
      </c>
    </row>
    <row r="776" spans="2:23" s="7" customFormat="1" ht="21" x14ac:dyDescent="0.4">
      <c r="B776" s="19">
        <v>769</v>
      </c>
      <c r="C776" s="19">
        <v>20420250</v>
      </c>
      <c r="D776" s="20">
        <f>VLOOKUP($C776, Date, MATCH(Source!D$7, Date!$A$1:$F$1, 0), FALSE)</f>
        <v>44795</v>
      </c>
      <c r="E776" s="40">
        <v>44795</v>
      </c>
      <c r="F776" s="22">
        <f>VLOOKUP($C776, Date, MATCH(Source!F$7, Date!$A$1:$F$1, 0), FALSE)</f>
        <v>32.7569444444444</v>
      </c>
      <c r="G776" s="19">
        <f>VLOOKUP(Table3[[#This Row],[Accident ID]],Date!$A$2:$I$2001,MATCH(Table3[[#Headers],[Hour]],Date!$A$1:$I$1,0),0)</f>
        <v>18</v>
      </c>
      <c r="H776" s="44" t="str">
        <f>IF(AND(Table3[[#This Row],[Hour]]&gt;=7, Table3[[#This Row],[Hour]]&lt;=10), "Peak", IF(AND(Table3[[#This Row],[Hour]]&gt;=16, Table3[[#This Row],[Hour]]&lt;=19), "Peak", "Off-Peak"))</f>
        <v>Peak</v>
      </c>
      <c r="I776" s="19" t="str">
        <f>VLOOKUP($C776,location,MATCH(Source!I$7,Location!$A$1:$D$1,0),0)</f>
        <v>Pune</v>
      </c>
      <c r="J776" s="19" t="str">
        <f>VLOOKUP($C776,location,MATCH(Source!J$7,Location!$A$1:$D$1,0),0)</f>
        <v>Highway</v>
      </c>
      <c r="K776" s="19" t="str">
        <f>VLOOKUP($C776,location,MATCH(Source!K$7,Location!$A$1:$D$1,0),0)</f>
        <v>Snowy</v>
      </c>
      <c r="L776" s="20" t="str">
        <f>VLOOKUP($C776,vehicle,MATCH(L775,Vehicle!A769:E769,0),0)</f>
        <v>Bicycle</v>
      </c>
      <c r="M776" s="20" t="str">
        <f>VLOOKUP($C776,vehicle,MATCH(M$7,Vehicle!$A$1:$E$1,0),0)</f>
        <v>Drunk Driving</v>
      </c>
      <c r="N776" s="20" t="str">
        <f>VLOOKUP($C776,vehicle,MATCH(N$7,Vehicle!$A$1:$E$1,0),0)</f>
        <v>High</v>
      </c>
      <c r="O776" s="21">
        <f>VLOOKUP($C776,vehicle,MATCH(O$7,Vehicle!$A$1:$E$1,0),0)</f>
        <v>5</v>
      </c>
      <c r="P776" s="21">
        <f>VLOOKUP($C776,driver,MATCH(P$7,Driver!$A$1:$E$1,0),0)</f>
        <v>24</v>
      </c>
      <c r="Q776" s="21" t="str">
        <f>VLOOKUP($C776,driver,MATCH(Q$7,Driver!$A$1:$E$1,0),0)</f>
        <v>Valid</v>
      </c>
      <c r="R776" s="21">
        <f>VLOOKUP($C776,driver,MATCH(R$7,Driver!$A$1:$E$1,0),0)</f>
        <v>10</v>
      </c>
      <c r="S776" s="21" t="str">
        <f>VLOOKUP($C776,driver,MATCH(S$7,Driver!$A$1:$E$1,0),0)</f>
        <v>Severe</v>
      </c>
      <c r="T776" s="21">
        <f>VLOOKUP($C776,Effects,MATCH(T$7, Effects!$A$1:$E$1, 0),0)</f>
        <v>60</v>
      </c>
      <c r="U776" s="22" t="str">
        <f>VLOOKUP($C776,Effects,MATCH(U$7, Effects!$A$1:$E$1, 0),0)</f>
        <v>No</v>
      </c>
      <c r="V776" s="22" t="str">
        <f>VLOOKUP($C776,Effects,MATCH(V$7, Effects!$A$1:$E$1, 0),0)</f>
        <v>No</v>
      </c>
      <c r="W776" s="22" t="str">
        <f>VLOOKUP($C776,Effects,MATCH(W$7, Effects!$A$1:$E$1, 0),0)</f>
        <v>License Suspended</v>
      </c>
    </row>
    <row r="777" spans="2:23" s="7" customFormat="1" ht="21" x14ac:dyDescent="0.4">
      <c r="B777" s="19">
        <v>770</v>
      </c>
      <c r="C777" s="19" t="s">
        <v>810</v>
      </c>
      <c r="D777" s="20">
        <f>VLOOKUP($C777, Date, MATCH(Source!D$7, Date!$A$1:$F$1, 0), FALSE)</f>
        <v>44142</v>
      </c>
      <c r="E777" s="40">
        <v>44142</v>
      </c>
      <c r="F777" s="22">
        <f>VLOOKUP($C777, Date, MATCH(Source!F$7, Date!$A$1:$F$1, 0), FALSE)</f>
        <v>32.7986111111111</v>
      </c>
      <c r="G777" s="19">
        <f>VLOOKUP(Table3[[#This Row],[Accident ID]],Date!$A$2:$I$2001,MATCH(Table3[[#Headers],[Hour]],Date!$A$1:$I$1,0),0)</f>
        <v>19</v>
      </c>
      <c r="H777" s="44" t="str">
        <f>IF(AND(Table3[[#This Row],[Hour]]&gt;=7, Table3[[#This Row],[Hour]]&lt;=10), "Peak", IF(AND(Table3[[#This Row],[Hour]]&gt;=16, Table3[[#This Row],[Hour]]&lt;=19), "Peak", "Off-Peak"))</f>
        <v>Peak</v>
      </c>
      <c r="I777" s="19" t="str">
        <f>VLOOKUP($C777,location,MATCH(Source!I$7,Location!$A$1:$D$1,0),0)</f>
        <v>Bangalore</v>
      </c>
      <c r="J777" s="19" t="str">
        <f>VLOOKUP($C777,location,MATCH(Source!J$7,Location!$A$1:$D$1,0),0)</f>
        <v>Rural Road</v>
      </c>
      <c r="K777" s="19" t="str">
        <f>VLOOKUP($C777,location,MATCH(Source!K$7,Location!$A$1:$D$1,0),0)</f>
        <v>Rainy</v>
      </c>
      <c r="L777" s="20" t="str">
        <f>VLOOKUP($C777,vehicle,MATCH(L776,Vehicle!A770:E770,0),0)</f>
        <v>Car</v>
      </c>
      <c r="M777" s="20" t="str">
        <f>VLOOKUP($C777,vehicle,MATCH(M$7,Vehicle!$A$1:$E$1,0),0)</f>
        <v>Over Speeding</v>
      </c>
      <c r="N777" s="20" t="str">
        <f>VLOOKUP($C777,vehicle,MATCH(N$7,Vehicle!$A$1:$E$1,0),0)</f>
        <v>Low</v>
      </c>
      <c r="O777" s="21">
        <f>VLOOKUP($C777,vehicle,MATCH(O$7,Vehicle!$A$1:$E$1,0),0)</f>
        <v>4</v>
      </c>
      <c r="P777" s="21">
        <f>VLOOKUP($C777,driver,MATCH(P$7,Driver!$A$1:$E$1,0),0)</f>
        <v>64</v>
      </c>
      <c r="Q777" s="21" t="str">
        <f>VLOOKUP($C777,driver,MATCH(Q$7,Driver!$A$1:$E$1,0),0)</f>
        <v>Valid</v>
      </c>
      <c r="R777" s="21">
        <f>VLOOKUP($C777,driver,MATCH(R$7,Driver!$A$1:$E$1,0),0)</f>
        <v>8</v>
      </c>
      <c r="S777" s="21" t="str">
        <f>VLOOKUP($C777,driver,MATCH(S$7,Driver!$A$1:$E$1,0),0)</f>
        <v>Fatal</v>
      </c>
      <c r="T777" s="21">
        <f>VLOOKUP($C777,Effects,MATCH(T$7, Effects!$A$1:$E$1, 0),0)</f>
        <v>21</v>
      </c>
      <c r="U777" s="22" t="str">
        <f>VLOOKUP($C777,Effects,MATCH(U$7, Effects!$A$1:$E$1, 0),0)</f>
        <v>Yes</v>
      </c>
      <c r="V777" s="22" t="str">
        <f>VLOOKUP($C777,Effects,MATCH(V$7, Effects!$A$1:$E$1, 0),0)</f>
        <v>Yes</v>
      </c>
      <c r="W777" s="22" t="str">
        <f>VLOOKUP($C777,Effects,MATCH(W$7, Effects!$A$1:$E$1, 0),0)</f>
        <v>License Suspended</v>
      </c>
    </row>
    <row r="778" spans="2:23" s="7" customFormat="1" ht="21" x14ac:dyDescent="0.4">
      <c r="B778" s="19">
        <v>771</v>
      </c>
      <c r="C778" s="19" t="s">
        <v>811</v>
      </c>
      <c r="D778" s="20">
        <f>VLOOKUP($C778, Date, MATCH(Source!D$7, Date!$A$1:$F$1, 0), FALSE)</f>
        <v>45639</v>
      </c>
      <c r="E778" s="40">
        <v>45639</v>
      </c>
      <c r="F778" s="22">
        <f>VLOOKUP($C778, Date, MATCH(Source!F$7, Date!$A$1:$F$1, 0), FALSE)</f>
        <v>32.8402777777778</v>
      </c>
      <c r="G778" s="19">
        <f>VLOOKUP(Table3[[#This Row],[Accident ID]],Date!$A$2:$I$2001,MATCH(Table3[[#Headers],[Hour]],Date!$A$1:$I$1,0),0)</f>
        <v>20</v>
      </c>
      <c r="H778" s="44" t="str">
        <f>IF(AND(Table3[[#This Row],[Hour]]&gt;=7, Table3[[#This Row],[Hour]]&lt;=10), "Peak", IF(AND(Table3[[#This Row],[Hour]]&gt;=16, Table3[[#This Row],[Hour]]&lt;=19), "Peak", "Off-Peak"))</f>
        <v>Off-Peak</v>
      </c>
      <c r="I778" s="19" t="str">
        <f>VLOOKUP($C778,location,MATCH(Source!I$7,Location!$A$1:$D$1,0),0)</f>
        <v>Kolkata</v>
      </c>
      <c r="J778" s="19" t="str">
        <f>VLOOKUP($C778,location,MATCH(Source!J$7,Location!$A$1:$D$1,0),0)</f>
        <v>City Road</v>
      </c>
      <c r="K778" s="19" t="str">
        <f>VLOOKUP($C778,location,MATCH(Source!K$7,Location!$A$1:$D$1,0),0)</f>
        <v>Foggy</v>
      </c>
      <c r="L778" s="20" t="str">
        <f>VLOOKUP($C778,vehicle,MATCH(L777,Vehicle!A771:E771,0),0)</f>
        <v>Bus</v>
      </c>
      <c r="M778" s="20" t="str">
        <f>VLOOKUP($C778,vehicle,MATCH(M$7,Vehicle!$A$1:$E$1,0),0)</f>
        <v>Drunk Driving</v>
      </c>
      <c r="N778" s="20" t="str">
        <f>VLOOKUP($C778,vehicle,MATCH(N$7,Vehicle!$A$1:$E$1,0),0)</f>
        <v>Medium</v>
      </c>
      <c r="O778" s="21">
        <f>VLOOKUP($C778,vehicle,MATCH(O$7,Vehicle!$A$1:$E$1,0),0)</f>
        <v>2</v>
      </c>
      <c r="P778" s="21">
        <f>VLOOKUP($C778,driver,MATCH(P$7,Driver!$A$1:$E$1,0),0)</f>
        <v>28</v>
      </c>
      <c r="Q778" s="21" t="str">
        <f>VLOOKUP($C778,driver,MATCH(Q$7,Driver!$A$1:$E$1,0),0)</f>
        <v>Valid</v>
      </c>
      <c r="R778" s="21">
        <f>VLOOKUP($C778,driver,MATCH(R$7,Driver!$A$1:$E$1,0),0)</f>
        <v>6</v>
      </c>
      <c r="S778" s="21" t="str">
        <f>VLOOKUP($C778,driver,MATCH(S$7,Driver!$A$1:$E$1,0),0)</f>
        <v>Moderate</v>
      </c>
      <c r="T778" s="21">
        <f>VLOOKUP($C778,Effects,MATCH(T$7, Effects!$A$1:$E$1, 0),0)</f>
        <v>44</v>
      </c>
      <c r="U778" s="22" t="str">
        <f>VLOOKUP($C778,Effects,MATCH(U$7, Effects!$A$1:$E$1, 0),0)</f>
        <v>Yes</v>
      </c>
      <c r="V778" s="22" t="str">
        <f>VLOOKUP($C778,Effects,MATCH(V$7, Effects!$A$1:$E$1, 0),0)</f>
        <v>Yes</v>
      </c>
      <c r="W778" s="22" t="str">
        <f>VLOOKUP($C778,Effects,MATCH(W$7, Effects!$A$1:$E$1, 0),0)</f>
        <v>Fine Issued</v>
      </c>
    </row>
    <row r="779" spans="2:23" s="7" customFormat="1" ht="21" x14ac:dyDescent="0.4">
      <c r="B779" s="19">
        <v>772</v>
      </c>
      <c r="C779" s="19" t="s">
        <v>812</v>
      </c>
      <c r="D779" s="20">
        <f>VLOOKUP($C779, Date, MATCH(Source!D$7, Date!$A$1:$F$1, 0), FALSE)</f>
        <v>44164</v>
      </c>
      <c r="E779" s="40">
        <v>44164</v>
      </c>
      <c r="F779" s="22">
        <f>VLOOKUP($C779, Date, MATCH(Source!F$7, Date!$A$1:$F$1, 0), FALSE)</f>
        <v>32.8819444444444</v>
      </c>
      <c r="G779" s="19">
        <f>VLOOKUP(Table3[[#This Row],[Accident ID]],Date!$A$2:$I$2001,MATCH(Table3[[#Headers],[Hour]],Date!$A$1:$I$1,0),0)</f>
        <v>21</v>
      </c>
      <c r="H779" s="44" t="str">
        <f>IF(AND(Table3[[#This Row],[Hour]]&gt;=7, Table3[[#This Row],[Hour]]&lt;=10), "Peak", IF(AND(Table3[[#This Row],[Hour]]&gt;=16, Table3[[#This Row],[Hour]]&lt;=19), "Peak", "Off-Peak"))</f>
        <v>Off-Peak</v>
      </c>
      <c r="I779" s="19" t="str">
        <f>VLOOKUP($C779,location,MATCH(Source!I$7,Location!$A$1:$D$1,0),0)</f>
        <v>Chennai</v>
      </c>
      <c r="J779" s="19" t="str">
        <f>VLOOKUP($C779,location,MATCH(Source!J$7,Location!$A$1:$D$1,0),0)</f>
        <v>Residential Area</v>
      </c>
      <c r="K779" s="19" t="str">
        <f>VLOOKUP($C779,location,MATCH(Source!K$7,Location!$A$1:$D$1,0),0)</f>
        <v>Clear</v>
      </c>
      <c r="L779" s="20" t="str">
        <f>VLOOKUP($C779,vehicle,MATCH(L778,Vehicle!A772:E772,0),0)</f>
        <v>Auto</v>
      </c>
      <c r="M779" s="20" t="str">
        <f>VLOOKUP($C779,vehicle,MATCH(M$7,Vehicle!$A$1:$E$1,0),0)</f>
        <v>Signal Violation</v>
      </c>
      <c r="N779" s="20" t="str">
        <f>VLOOKUP($C779,vehicle,MATCH(N$7,Vehicle!$A$1:$E$1,0),0)</f>
        <v>Severe</v>
      </c>
      <c r="O779" s="21">
        <f>VLOOKUP($C779,vehicle,MATCH(O$7,Vehicle!$A$1:$E$1,0),0)</f>
        <v>3</v>
      </c>
      <c r="P779" s="21">
        <f>VLOOKUP($C779,driver,MATCH(P$7,Driver!$A$1:$E$1,0),0)</f>
        <v>63</v>
      </c>
      <c r="Q779" s="21" t="str">
        <f>VLOOKUP($C779,driver,MATCH(Q$7,Driver!$A$1:$E$1,0),0)</f>
        <v>Suspended</v>
      </c>
      <c r="R779" s="21">
        <f>VLOOKUP($C779,driver,MATCH(R$7,Driver!$A$1:$E$1,0),0)</f>
        <v>0</v>
      </c>
      <c r="S779" s="21" t="str">
        <f>VLOOKUP($C779,driver,MATCH(S$7,Driver!$A$1:$E$1,0),0)</f>
        <v>Moderate</v>
      </c>
      <c r="T779" s="21">
        <f>VLOOKUP($C779,Effects,MATCH(T$7, Effects!$A$1:$E$1, 0),0)</f>
        <v>11</v>
      </c>
      <c r="U779" s="22" t="str">
        <f>VLOOKUP($C779,Effects,MATCH(U$7, Effects!$A$1:$E$1, 0),0)</f>
        <v>Yes</v>
      </c>
      <c r="V779" s="22" t="str">
        <f>VLOOKUP($C779,Effects,MATCH(V$7, Effects!$A$1:$E$1, 0),0)</f>
        <v>Yes</v>
      </c>
      <c r="W779" s="22" t="str">
        <f>VLOOKUP($C779,Effects,MATCH(W$7, Effects!$A$1:$E$1, 0),0)</f>
        <v>License Suspended</v>
      </c>
    </row>
    <row r="780" spans="2:23" s="7" customFormat="1" ht="21" x14ac:dyDescent="0.4">
      <c r="B780" s="19">
        <v>773</v>
      </c>
      <c r="C780" s="19">
        <v>8900926</v>
      </c>
      <c r="D780" s="20">
        <f>VLOOKUP($C780, Date, MATCH(Source!D$7, Date!$A$1:$F$1, 0), FALSE)</f>
        <v>45624</v>
      </c>
      <c r="E780" s="40">
        <v>45624</v>
      </c>
      <c r="F780" s="22">
        <f>VLOOKUP($C780, Date, MATCH(Source!F$7, Date!$A$1:$F$1, 0), FALSE)</f>
        <v>32.9236111111111</v>
      </c>
      <c r="G780" s="19">
        <f>VLOOKUP(Table3[[#This Row],[Accident ID]],Date!$A$2:$I$2001,MATCH(Table3[[#Headers],[Hour]],Date!$A$1:$I$1,0),0)</f>
        <v>22</v>
      </c>
      <c r="H780" s="44" t="str">
        <f>IF(AND(Table3[[#This Row],[Hour]]&gt;=7, Table3[[#This Row],[Hour]]&lt;=10), "Peak", IF(AND(Table3[[#This Row],[Hour]]&gt;=16, Table3[[#This Row],[Hour]]&lt;=19), "Peak", "Off-Peak"))</f>
        <v>Off-Peak</v>
      </c>
      <c r="I780" s="19" t="str">
        <f>VLOOKUP($C780,location,MATCH(Source!I$7,Location!$A$1:$D$1,0),0)</f>
        <v>Ahmedabad</v>
      </c>
      <c r="J780" s="19" t="str">
        <f>VLOOKUP($C780,location,MATCH(Source!J$7,Location!$A$1:$D$1,0),0)</f>
        <v>Highway</v>
      </c>
      <c r="K780" s="19" t="str">
        <f>VLOOKUP($C780,location,MATCH(Source!K$7,Location!$A$1:$D$1,0),0)</f>
        <v>Rainy</v>
      </c>
      <c r="L780" s="20" t="str">
        <f>VLOOKUP($C780,vehicle,MATCH(L779,Vehicle!A773:E773,0),0)</f>
        <v>Pedestrian</v>
      </c>
      <c r="M780" s="20" t="str">
        <f>VLOOKUP($C780,vehicle,MATCH(M$7,Vehicle!$A$1:$E$1,0),0)</f>
        <v>Weather Conditions</v>
      </c>
      <c r="N780" s="20" t="str">
        <f>VLOOKUP($C780,vehicle,MATCH(N$7,Vehicle!$A$1:$E$1,0),0)</f>
        <v>Low</v>
      </c>
      <c r="O780" s="21">
        <f>VLOOKUP($C780,vehicle,MATCH(O$7,Vehicle!$A$1:$E$1,0),0)</f>
        <v>5</v>
      </c>
      <c r="P780" s="21">
        <f>VLOOKUP($C780,driver,MATCH(P$7,Driver!$A$1:$E$1,0),0)</f>
        <v>72</v>
      </c>
      <c r="Q780" s="21" t="str">
        <f>VLOOKUP($C780,driver,MATCH(Q$7,Driver!$A$1:$E$1,0),0)</f>
        <v>Expired</v>
      </c>
      <c r="R780" s="21">
        <f>VLOOKUP($C780,driver,MATCH(R$7,Driver!$A$1:$E$1,0),0)</f>
        <v>1</v>
      </c>
      <c r="S780" s="21" t="str">
        <f>VLOOKUP($C780,driver,MATCH(S$7,Driver!$A$1:$E$1,0),0)</f>
        <v>Fatal</v>
      </c>
      <c r="T780" s="21">
        <f>VLOOKUP($C780,Effects,MATCH(T$7, Effects!$A$1:$E$1, 0),0)</f>
        <v>23</v>
      </c>
      <c r="U780" s="22" t="str">
        <f>VLOOKUP($C780,Effects,MATCH(U$7, Effects!$A$1:$E$1, 0),0)</f>
        <v>No</v>
      </c>
      <c r="V780" s="22" t="str">
        <f>VLOOKUP($C780,Effects,MATCH(V$7, Effects!$A$1:$E$1, 0),0)</f>
        <v>No</v>
      </c>
      <c r="W780" s="22" t="str">
        <f>VLOOKUP($C780,Effects,MATCH(W$7, Effects!$A$1:$E$1, 0),0)</f>
        <v>Arrest Made</v>
      </c>
    </row>
    <row r="781" spans="2:23" s="7" customFormat="1" ht="21" x14ac:dyDescent="0.4">
      <c r="B781" s="19">
        <v>774</v>
      </c>
      <c r="C781" s="19" t="s">
        <v>813</v>
      </c>
      <c r="D781" s="20">
        <f>VLOOKUP($C781, Date, MATCH(Source!D$7, Date!$A$1:$F$1, 0), FALSE)</f>
        <v>45208</v>
      </c>
      <c r="E781" s="40">
        <v>45208</v>
      </c>
      <c r="F781" s="22">
        <f>VLOOKUP($C781, Date, MATCH(Source!F$7, Date!$A$1:$F$1, 0), FALSE)</f>
        <v>32.9652777777778</v>
      </c>
      <c r="G781" s="19">
        <f>VLOOKUP(Table3[[#This Row],[Accident ID]],Date!$A$2:$I$2001,MATCH(Table3[[#Headers],[Hour]],Date!$A$1:$I$1,0),0)</f>
        <v>23</v>
      </c>
      <c r="H781" s="44" t="str">
        <f>IF(AND(Table3[[#This Row],[Hour]]&gt;=7, Table3[[#This Row],[Hour]]&lt;=10), "Peak", IF(AND(Table3[[#This Row],[Hour]]&gt;=16, Table3[[#This Row],[Hour]]&lt;=19), "Peak", "Off-Peak"))</f>
        <v>Off-Peak</v>
      </c>
      <c r="I781" s="19" t="str">
        <f>VLOOKUP($C781,location,MATCH(Source!I$7,Location!$A$1:$D$1,0),0)</f>
        <v>Delhi</v>
      </c>
      <c r="J781" s="19" t="str">
        <f>VLOOKUP($C781,location,MATCH(Source!J$7,Location!$A$1:$D$1,0),0)</f>
        <v>Rural Road</v>
      </c>
      <c r="K781" s="19" t="str">
        <f>VLOOKUP($C781,location,MATCH(Source!K$7,Location!$A$1:$D$1,0),0)</f>
        <v>Clear</v>
      </c>
      <c r="L781" s="20" t="str">
        <f>VLOOKUP($C781,vehicle,MATCH(L780,Vehicle!A774:E774,0),0)</f>
        <v>Auto</v>
      </c>
      <c r="M781" s="20" t="str">
        <f>VLOOKUP($C781,vehicle,MATCH(M$7,Vehicle!$A$1:$E$1,0),0)</f>
        <v>Weather Conditions</v>
      </c>
      <c r="N781" s="20" t="str">
        <f>VLOOKUP($C781,vehicle,MATCH(N$7,Vehicle!$A$1:$E$1,0),0)</f>
        <v>Medium</v>
      </c>
      <c r="O781" s="21">
        <f>VLOOKUP($C781,vehicle,MATCH(O$7,Vehicle!$A$1:$E$1,0),0)</f>
        <v>3</v>
      </c>
      <c r="P781" s="21">
        <f>VLOOKUP($C781,driver,MATCH(P$7,Driver!$A$1:$E$1,0),0)</f>
        <v>63</v>
      </c>
      <c r="Q781" s="21" t="str">
        <f>VLOOKUP($C781,driver,MATCH(Q$7,Driver!$A$1:$E$1,0),0)</f>
        <v>Valid</v>
      </c>
      <c r="R781" s="21">
        <f>VLOOKUP($C781,driver,MATCH(R$7,Driver!$A$1:$E$1,0),0)</f>
        <v>5</v>
      </c>
      <c r="S781" s="21" t="str">
        <f>VLOOKUP($C781,driver,MATCH(S$7,Driver!$A$1:$E$1,0),0)</f>
        <v>Moderate</v>
      </c>
      <c r="T781" s="21">
        <f>VLOOKUP($C781,Effects,MATCH(T$7, Effects!$A$1:$E$1, 0),0)</f>
        <v>41</v>
      </c>
      <c r="U781" s="22" t="str">
        <f>VLOOKUP($C781,Effects,MATCH(U$7, Effects!$A$1:$E$1, 0),0)</f>
        <v>Yes</v>
      </c>
      <c r="V781" s="22" t="str">
        <f>VLOOKUP($C781,Effects,MATCH(V$7, Effects!$A$1:$E$1, 0),0)</f>
        <v>Yes</v>
      </c>
      <c r="W781" s="22" t="str">
        <f>VLOOKUP($C781,Effects,MATCH(W$7, Effects!$A$1:$E$1, 0),0)</f>
        <v>None</v>
      </c>
    </row>
    <row r="782" spans="2:23" s="7" customFormat="1" ht="21" x14ac:dyDescent="0.4">
      <c r="B782" s="19">
        <v>775</v>
      </c>
      <c r="C782" s="19" t="s">
        <v>814</v>
      </c>
      <c r="D782" s="20">
        <f>VLOOKUP($C782, Date, MATCH(Source!D$7, Date!$A$1:$F$1, 0), FALSE)</f>
        <v>45490</v>
      </c>
      <c r="E782" s="40">
        <v>45490</v>
      </c>
      <c r="F782" s="22">
        <f>VLOOKUP($C782, Date, MATCH(Source!F$7, Date!$A$1:$F$1, 0), FALSE)</f>
        <v>33.0069444444444</v>
      </c>
      <c r="G782" s="19">
        <f>VLOOKUP(Table3[[#This Row],[Accident ID]],Date!$A$2:$I$2001,MATCH(Table3[[#Headers],[Hour]],Date!$A$1:$I$1,0),0)</f>
        <v>0</v>
      </c>
      <c r="H782" s="44" t="str">
        <f>IF(AND(Table3[[#This Row],[Hour]]&gt;=7, Table3[[#This Row],[Hour]]&lt;=10), "Peak", IF(AND(Table3[[#This Row],[Hour]]&gt;=16, Table3[[#This Row],[Hour]]&lt;=19), "Peak", "Off-Peak"))</f>
        <v>Off-Peak</v>
      </c>
      <c r="I782" s="19" t="str">
        <f>VLOOKUP($C782,location,MATCH(Source!I$7,Location!$A$1:$D$1,0),0)</f>
        <v>Kolkata</v>
      </c>
      <c r="J782" s="19" t="str">
        <f>VLOOKUP($C782,location,MATCH(Source!J$7,Location!$A$1:$D$1,0),0)</f>
        <v>City Road</v>
      </c>
      <c r="K782" s="19" t="str">
        <f>VLOOKUP($C782,location,MATCH(Source!K$7,Location!$A$1:$D$1,0),0)</f>
        <v>Foggy</v>
      </c>
      <c r="L782" s="20" t="str">
        <f>VLOOKUP($C782,vehicle,MATCH(L781,Vehicle!A775:E775,0),0)</f>
        <v>Truck</v>
      </c>
      <c r="M782" s="20" t="str">
        <f>VLOOKUP($C782,vehicle,MATCH(M$7,Vehicle!$A$1:$E$1,0),0)</f>
        <v>Signal Violation</v>
      </c>
      <c r="N782" s="20" t="str">
        <f>VLOOKUP($C782,vehicle,MATCH(N$7,Vehicle!$A$1:$E$1,0),0)</f>
        <v>Medium</v>
      </c>
      <c r="O782" s="21">
        <f>VLOOKUP($C782,vehicle,MATCH(O$7,Vehicle!$A$1:$E$1,0),0)</f>
        <v>4</v>
      </c>
      <c r="P782" s="21">
        <f>VLOOKUP($C782,driver,MATCH(P$7,Driver!$A$1:$E$1,0),0)</f>
        <v>67</v>
      </c>
      <c r="Q782" s="21" t="str">
        <f>VLOOKUP($C782,driver,MATCH(Q$7,Driver!$A$1:$E$1,0),0)</f>
        <v>Suspended</v>
      </c>
      <c r="R782" s="21">
        <f>VLOOKUP($C782,driver,MATCH(R$7,Driver!$A$1:$E$1,0),0)</f>
        <v>5</v>
      </c>
      <c r="S782" s="21" t="str">
        <f>VLOOKUP($C782,driver,MATCH(S$7,Driver!$A$1:$E$1,0),0)</f>
        <v>Minor</v>
      </c>
      <c r="T782" s="21">
        <f>VLOOKUP($C782,Effects,MATCH(T$7, Effects!$A$1:$E$1, 0),0)</f>
        <v>23</v>
      </c>
      <c r="U782" s="22" t="str">
        <f>VLOOKUP($C782,Effects,MATCH(U$7, Effects!$A$1:$E$1, 0),0)</f>
        <v>Yes</v>
      </c>
      <c r="V782" s="22" t="str">
        <f>VLOOKUP($C782,Effects,MATCH(V$7, Effects!$A$1:$E$1, 0),0)</f>
        <v>Yes</v>
      </c>
      <c r="W782" s="22" t="str">
        <f>VLOOKUP($C782,Effects,MATCH(W$7, Effects!$A$1:$E$1, 0),0)</f>
        <v>None</v>
      </c>
    </row>
    <row r="783" spans="2:23" s="7" customFormat="1" ht="21" x14ac:dyDescent="0.4">
      <c r="B783" s="19">
        <v>776</v>
      </c>
      <c r="C783" s="19" t="s">
        <v>815</v>
      </c>
      <c r="D783" s="20">
        <f>VLOOKUP($C783, Date, MATCH(Source!D$7, Date!$A$1:$F$1, 0), FALSE)</f>
        <v>44157</v>
      </c>
      <c r="E783" s="40">
        <v>44157</v>
      </c>
      <c r="F783" s="22">
        <f>VLOOKUP($C783, Date, MATCH(Source!F$7, Date!$A$1:$F$1, 0), FALSE)</f>
        <v>33.0486111111111</v>
      </c>
      <c r="G783" s="19">
        <f>VLOOKUP(Table3[[#This Row],[Accident ID]],Date!$A$2:$I$2001,MATCH(Table3[[#Headers],[Hour]],Date!$A$1:$I$1,0),0)</f>
        <v>1</v>
      </c>
      <c r="H783" s="44" t="str">
        <f>IF(AND(Table3[[#This Row],[Hour]]&gt;=7, Table3[[#This Row],[Hour]]&lt;=10), "Peak", IF(AND(Table3[[#This Row],[Hour]]&gt;=16, Table3[[#This Row],[Hour]]&lt;=19), "Peak", "Off-Peak"))</f>
        <v>Off-Peak</v>
      </c>
      <c r="I783" s="19" t="str">
        <f>VLOOKUP($C783,location,MATCH(Source!I$7,Location!$A$1:$D$1,0),0)</f>
        <v>Ahmedabad</v>
      </c>
      <c r="J783" s="19" t="str">
        <f>VLOOKUP($C783,location,MATCH(Source!J$7,Location!$A$1:$D$1,0),0)</f>
        <v>Highway</v>
      </c>
      <c r="K783" s="19" t="str">
        <f>VLOOKUP($C783,location,MATCH(Source!K$7,Location!$A$1:$D$1,0),0)</f>
        <v>Windy</v>
      </c>
      <c r="L783" s="20" t="str">
        <f>VLOOKUP($C783,vehicle,MATCH(L782,Vehicle!A776:E776,0),0)</f>
        <v>Auto</v>
      </c>
      <c r="M783" s="20" t="str">
        <f>VLOOKUP($C783,vehicle,MATCH(M$7,Vehicle!$A$1:$E$1,0),0)</f>
        <v>Pedestrian Crossing</v>
      </c>
      <c r="N783" s="20" t="str">
        <f>VLOOKUP($C783,vehicle,MATCH(N$7,Vehicle!$A$1:$E$1,0),0)</f>
        <v>High</v>
      </c>
      <c r="O783" s="21">
        <f>VLOOKUP($C783,vehicle,MATCH(O$7,Vehicle!$A$1:$E$1,0),0)</f>
        <v>5</v>
      </c>
      <c r="P783" s="21">
        <f>VLOOKUP($C783,driver,MATCH(P$7,Driver!$A$1:$E$1,0),0)</f>
        <v>60</v>
      </c>
      <c r="Q783" s="21" t="str">
        <f>VLOOKUP($C783,driver,MATCH(Q$7,Driver!$A$1:$E$1,0),0)</f>
        <v>Valid</v>
      </c>
      <c r="R783" s="21">
        <f>VLOOKUP($C783,driver,MATCH(R$7,Driver!$A$1:$E$1,0),0)</f>
        <v>7</v>
      </c>
      <c r="S783" s="21" t="str">
        <f>VLOOKUP($C783,driver,MATCH(S$7,Driver!$A$1:$E$1,0),0)</f>
        <v>Minor</v>
      </c>
      <c r="T783" s="21">
        <f>VLOOKUP($C783,Effects,MATCH(T$7, Effects!$A$1:$E$1, 0),0)</f>
        <v>20</v>
      </c>
      <c r="U783" s="22" t="str">
        <f>VLOOKUP($C783,Effects,MATCH(U$7, Effects!$A$1:$E$1, 0),0)</f>
        <v>No</v>
      </c>
      <c r="V783" s="22" t="str">
        <f>VLOOKUP($C783,Effects,MATCH(V$7, Effects!$A$1:$E$1, 0),0)</f>
        <v>Yes</v>
      </c>
      <c r="W783" s="22" t="str">
        <f>VLOOKUP($C783,Effects,MATCH(W$7, Effects!$A$1:$E$1, 0),0)</f>
        <v>Arrest Made</v>
      </c>
    </row>
    <row r="784" spans="2:23" s="7" customFormat="1" ht="21" x14ac:dyDescent="0.4">
      <c r="B784" s="19">
        <v>777</v>
      </c>
      <c r="C784" s="19" t="s">
        <v>816</v>
      </c>
      <c r="D784" s="20">
        <f>VLOOKUP($C784, Date, MATCH(Source!D$7, Date!$A$1:$F$1, 0), FALSE)</f>
        <v>44131</v>
      </c>
      <c r="E784" s="40">
        <v>44131</v>
      </c>
      <c r="F784" s="22">
        <f>VLOOKUP($C784, Date, MATCH(Source!F$7, Date!$A$1:$F$1, 0), FALSE)</f>
        <v>33.0902777777778</v>
      </c>
      <c r="G784" s="19">
        <f>VLOOKUP(Table3[[#This Row],[Accident ID]],Date!$A$2:$I$2001,MATCH(Table3[[#Headers],[Hour]],Date!$A$1:$I$1,0),0)</f>
        <v>2</v>
      </c>
      <c r="H784" s="44" t="str">
        <f>IF(AND(Table3[[#This Row],[Hour]]&gt;=7, Table3[[#This Row],[Hour]]&lt;=10), "Peak", IF(AND(Table3[[#This Row],[Hour]]&gt;=16, Table3[[#This Row],[Hour]]&lt;=19), "Peak", "Off-Peak"))</f>
        <v>Off-Peak</v>
      </c>
      <c r="I784" s="19" t="str">
        <f>VLOOKUP($C784,location,MATCH(Source!I$7,Location!$A$1:$D$1,0),0)</f>
        <v>Hyderabad</v>
      </c>
      <c r="J784" s="19" t="str">
        <f>VLOOKUP($C784,location,MATCH(Source!J$7,Location!$A$1:$D$1,0),0)</f>
        <v>Expressway</v>
      </c>
      <c r="K784" s="19" t="str">
        <f>VLOOKUP($C784,location,MATCH(Source!K$7,Location!$A$1:$D$1,0),0)</f>
        <v>Snowy</v>
      </c>
      <c r="L784" s="20" t="str">
        <f>VLOOKUP($C784,vehicle,MATCH(L783,Vehicle!A777:E777,0),0)</f>
        <v>Auto</v>
      </c>
      <c r="M784" s="20" t="str">
        <f>VLOOKUP($C784,vehicle,MATCH(M$7,Vehicle!$A$1:$E$1,0),0)</f>
        <v>Drunk Driving</v>
      </c>
      <c r="N784" s="20" t="str">
        <f>VLOOKUP($C784,vehicle,MATCH(N$7,Vehicle!$A$1:$E$1,0),0)</f>
        <v>Severe</v>
      </c>
      <c r="O784" s="21">
        <f>VLOOKUP($C784,vehicle,MATCH(O$7,Vehicle!$A$1:$E$1,0),0)</f>
        <v>3</v>
      </c>
      <c r="P784" s="21">
        <f>VLOOKUP($C784,driver,MATCH(P$7,Driver!$A$1:$E$1,0),0)</f>
        <v>58</v>
      </c>
      <c r="Q784" s="21" t="str">
        <f>VLOOKUP($C784,driver,MATCH(Q$7,Driver!$A$1:$E$1,0),0)</f>
        <v>Suspended</v>
      </c>
      <c r="R784" s="21">
        <f>VLOOKUP($C784,driver,MATCH(R$7,Driver!$A$1:$E$1,0),0)</f>
        <v>5</v>
      </c>
      <c r="S784" s="21" t="str">
        <f>VLOOKUP($C784,driver,MATCH(S$7,Driver!$A$1:$E$1,0),0)</f>
        <v>Minor</v>
      </c>
      <c r="T784" s="21">
        <f>VLOOKUP($C784,Effects,MATCH(T$7, Effects!$A$1:$E$1, 0),0)</f>
        <v>46</v>
      </c>
      <c r="U784" s="22" t="str">
        <f>VLOOKUP($C784,Effects,MATCH(U$7, Effects!$A$1:$E$1, 0),0)</f>
        <v>Yes</v>
      </c>
      <c r="V784" s="22" t="str">
        <f>VLOOKUP($C784,Effects,MATCH(V$7, Effects!$A$1:$E$1, 0),0)</f>
        <v>Yes</v>
      </c>
      <c r="W784" s="22" t="str">
        <f>VLOOKUP($C784,Effects,MATCH(W$7, Effects!$A$1:$E$1, 0),0)</f>
        <v>License Suspended</v>
      </c>
    </row>
    <row r="785" spans="2:23" s="7" customFormat="1" ht="21" x14ac:dyDescent="0.4">
      <c r="B785" s="19">
        <v>778</v>
      </c>
      <c r="C785" s="19" t="s">
        <v>817</v>
      </c>
      <c r="D785" s="20">
        <f>VLOOKUP($C785, Date, MATCH(Source!D$7, Date!$A$1:$F$1, 0), FALSE)</f>
        <v>44191</v>
      </c>
      <c r="E785" s="40">
        <v>44191</v>
      </c>
      <c r="F785" s="22">
        <f>VLOOKUP($C785, Date, MATCH(Source!F$7, Date!$A$1:$F$1, 0), FALSE)</f>
        <v>33.1319444444444</v>
      </c>
      <c r="G785" s="19">
        <f>VLOOKUP(Table3[[#This Row],[Accident ID]],Date!$A$2:$I$2001,MATCH(Table3[[#Headers],[Hour]],Date!$A$1:$I$1,0),0)</f>
        <v>3</v>
      </c>
      <c r="H785" s="44" t="str">
        <f>IF(AND(Table3[[#This Row],[Hour]]&gt;=7, Table3[[#This Row],[Hour]]&lt;=10), "Peak", IF(AND(Table3[[#This Row],[Hour]]&gt;=16, Table3[[#This Row],[Hour]]&lt;=19), "Peak", "Off-Peak"))</f>
        <v>Off-Peak</v>
      </c>
      <c r="I785" s="19" t="str">
        <f>VLOOKUP($C785,location,MATCH(Source!I$7,Location!$A$1:$D$1,0),0)</f>
        <v>Kolkata</v>
      </c>
      <c r="J785" s="19" t="str">
        <f>VLOOKUP($C785,location,MATCH(Source!J$7,Location!$A$1:$D$1,0),0)</f>
        <v>Residential Area</v>
      </c>
      <c r="K785" s="19" t="str">
        <f>VLOOKUP($C785,location,MATCH(Source!K$7,Location!$A$1:$D$1,0),0)</f>
        <v>Foggy</v>
      </c>
      <c r="L785" s="20" t="str">
        <f>VLOOKUP($C785,vehicle,MATCH(L784,Vehicle!A778:E778,0),0)</f>
        <v>Pedestrian</v>
      </c>
      <c r="M785" s="20" t="str">
        <f>VLOOKUP($C785,vehicle,MATCH(M$7,Vehicle!$A$1:$E$1,0),0)</f>
        <v>Over Speeding</v>
      </c>
      <c r="N785" s="20" t="str">
        <f>VLOOKUP($C785,vehicle,MATCH(N$7,Vehicle!$A$1:$E$1,0),0)</f>
        <v>Severe</v>
      </c>
      <c r="O785" s="21">
        <f>VLOOKUP($C785,vehicle,MATCH(O$7,Vehicle!$A$1:$E$1,0),0)</f>
        <v>1</v>
      </c>
      <c r="P785" s="21">
        <f>VLOOKUP($C785,driver,MATCH(P$7,Driver!$A$1:$E$1,0),0)</f>
        <v>39</v>
      </c>
      <c r="Q785" s="21" t="str">
        <f>VLOOKUP($C785,driver,MATCH(Q$7,Driver!$A$1:$E$1,0),0)</f>
        <v>Valid</v>
      </c>
      <c r="R785" s="21">
        <f>VLOOKUP($C785,driver,MATCH(R$7,Driver!$A$1:$E$1,0),0)</f>
        <v>10</v>
      </c>
      <c r="S785" s="21" t="str">
        <f>VLOOKUP($C785,driver,MATCH(S$7,Driver!$A$1:$E$1,0),0)</f>
        <v>Moderate</v>
      </c>
      <c r="T785" s="21">
        <f>VLOOKUP($C785,Effects,MATCH(T$7, Effects!$A$1:$E$1, 0),0)</f>
        <v>57</v>
      </c>
      <c r="U785" s="22" t="str">
        <f>VLOOKUP($C785,Effects,MATCH(U$7, Effects!$A$1:$E$1, 0),0)</f>
        <v>Yes</v>
      </c>
      <c r="V785" s="22" t="str">
        <f>VLOOKUP($C785,Effects,MATCH(V$7, Effects!$A$1:$E$1, 0),0)</f>
        <v>No</v>
      </c>
      <c r="W785" s="22" t="str">
        <f>VLOOKUP($C785,Effects,MATCH(W$7, Effects!$A$1:$E$1, 0),0)</f>
        <v>License Suspended</v>
      </c>
    </row>
    <row r="786" spans="2:23" s="7" customFormat="1" ht="21" x14ac:dyDescent="0.4">
      <c r="B786" s="19">
        <v>779</v>
      </c>
      <c r="C786" s="19" t="s">
        <v>818</v>
      </c>
      <c r="D786" s="20">
        <f>VLOOKUP($C786, Date, MATCH(Source!D$7, Date!$A$1:$F$1, 0), FALSE)</f>
        <v>45327</v>
      </c>
      <c r="E786" s="40">
        <v>45327</v>
      </c>
      <c r="F786" s="22">
        <f>VLOOKUP($C786, Date, MATCH(Source!F$7, Date!$A$1:$F$1, 0), FALSE)</f>
        <v>33.1736111111111</v>
      </c>
      <c r="G786" s="19">
        <f>VLOOKUP(Table3[[#This Row],[Accident ID]],Date!$A$2:$I$2001,MATCH(Table3[[#Headers],[Hour]],Date!$A$1:$I$1,0),0)</f>
        <v>4</v>
      </c>
      <c r="H786" s="44" t="str">
        <f>IF(AND(Table3[[#This Row],[Hour]]&gt;=7, Table3[[#This Row],[Hour]]&lt;=10), "Peak", IF(AND(Table3[[#This Row],[Hour]]&gt;=16, Table3[[#This Row],[Hour]]&lt;=19), "Peak", "Off-Peak"))</f>
        <v>Off-Peak</v>
      </c>
      <c r="I786" s="19" t="str">
        <f>VLOOKUP($C786,location,MATCH(Source!I$7,Location!$A$1:$D$1,0),0)</f>
        <v>Mumbai</v>
      </c>
      <c r="J786" s="19" t="str">
        <f>VLOOKUP($C786,location,MATCH(Source!J$7,Location!$A$1:$D$1,0),0)</f>
        <v>City Road</v>
      </c>
      <c r="K786" s="19" t="str">
        <f>VLOOKUP($C786,location,MATCH(Source!K$7,Location!$A$1:$D$1,0),0)</f>
        <v>Snowy</v>
      </c>
      <c r="L786" s="20" t="str">
        <f>VLOOKUP($C786,vehicle,MATCH(L785,Vehicle!A779:E779,0),0)</f>
        <v>Pedestrian</v>
      </c>
      <c r="M786" s="20" t="str">
        <f>VLOOKUP($C786,vehicle,MATCH(M$7,Vehicle!$A$1:$E$1,0),0)</f>
        <v>Reckless Driving</v>
      </c>
      <c r="N786" s="20" t="str">
        <f>VLOOKUP($C786,vehicle,MATCH(N$7,Vehicle!$A$1:$E$1,0),0)</f>
        <v>Severe</v>
      </c>
      <c r="O786" s="21">
        <f>VLOOKUP($C786,vehicle,MATCH(O$7,Vehicle!$A$1:$E$1,0),0)</f>
        <v>5</v>
      </c>
      <c r="P786" s="21">
        <f>VLOOKUP($C786,driver,MATCH(P$7,Driver!$A$1:$E$1,0),0)</f>
        <v>19</v>
      </c>
      <c r="Q786" s="21" t="str">
        <f>VLOOKUP($C786,driver,MATCH(Q$7,Driver!$A$1:$E$1,0),0)</f>
        <v>Valid</v>
      </c>
      <c r="R786" s="21">
        <f>VLOOKUP($C786,driver,MATCH(R$7,Driver!$A$1:$E$1,0),0)</f>
        <v>9</v>
      </c>
      <c r="S786" s="21" t="str">
        <f>VLOOKUP($C786,driver,MATCH(S$7,Driver!$A$1:$E$1,0),0)</f>
        <v>Fatal</v>
      </c>
      <c r="T786" s="21">
        <f>VLOOKUP($C786,Effects,MATCH(T$7, Effects!$A$1:$E$1, 0),0)</f>
        <v>34</v>
      </c>
      <c r="U786" s="22" t="str">
        <f>VLOOKUP($C786,Effects,MATCH(U$7, Effects!$A$1:$E$1, 0),0)</f>
        <v>No</v>
      </c>
      <c r="V786" s="22" t="str">
        <f>VLOOKUP($C786,Effects,MATCH(V$7, Effects!$A$1:$E$1, 0),0)</f>
        <v>Yes</v>
      </c>
      <c r="W786" s="22" t="str">
        <f>VLOOKUP($C786,Effects,MATCH(W$7, Effects!$A$1:$E$1, 0),0)</f>
        <v>Arrest Made</v>
      </c>
    </row>
    <row r="787" spans="2:23" s="7" customFormat="1" ht="21" x14ac:dyDescent="0.4">
      <c r="B787" s="19">
        <v>780</v>
      </c>
      <c r="C787" s="19" t="s">
        <v>819</v>
      </c>
      <c r="D787" s="20">
        <f>VLOOKUP($C787, Date, MATCH(Source!D$7, Date!$A$1:$F$1, 0), FALSE)</f>
        <v>45200</v>
      </c>
      <c r="E787" s="40">
        <v>45200</v>
      </c>
      <c r="F787" s="22">
        <f>VLOOKUP($C787, Date, MATCH(Source!F$7, Date!$A$1:$F$1, 0), FALSE)</f>
        <v>33.2152777777778</v>
      </c>
      <c r="G787" s="19">
        <f>VLOOKUP(Table3[[#This Row],[Accident ID]],Date!$A$2:$I$2001,MATCH(Table3[[#Headers],[Hour]],Date!$A$1:$I$1,0),0)</f>
        <v>5</v>
      </c>
      <c r="H787" s="44" t="str">
        <f>IF(AND(Table3[[#This Row],[Hour]]&gt;=7, Table3[[#This Row],[Hour]]&lt;=10), "Peak", IF(AND(Table3[[#This Row],[Hour]]&gt;=16, Table3[[#This Row],[Hour]]&lt;=19), "Peak", "Off-Peak"))</f>
        <v>Off-Peak</v>
      </c>
      <c r="I787" s="19" t="str">
        <f>VLOOKUP($C787,location,MATCH(Source!I$7,Location!$A$1:$D$1,0),0)</f>
        <v>Hyderabad</v>
      </c>
      <c r="J787" s="19" t="str">
        <f>VLOOKUP($C787,location,MATCH(Source!J$7,Location!$A$1:$D$1,0),0)</f>
        <v>Expressway</v>
      </c>
      <c r="K787" s="19" t="str">
        <f>VLOOKUP($C787,location,MATCH(Source!K$7,Location!$A$1:$D$1,0),0)</f>
        <v>Rainy</v>
      </c>
      <c r="L787" s="20" t="str">
        <f>VLOOKUP($C787,vehicle,MATCH(L786,Vehicle!A780:E780,0),0)</f>
        <v>Bike</v>
      </c>
      <c r="M787" s="20" t="str">
        <f>VLOOKUP($C787,vehicle,MATCH(M$7,Vehicle!$A$1:$E$1,0),0)</f>
        <v>Brake Failure</v>
      </c>
      <c r="N787" s="20" t="str">
        <f>VLOOKUP($C787,vehicle,MATCH(N$7,Vehicle!$A$1:$E$1,0),0)</f>
        <v>Low</v>
      </c>
      <c r="O787" s="21">
        <f>VLOOKUP($C787,vehicle,MATCH(O$7,Vehicle!$A$1:$E$1,0),0)</f>
        <v>5</v>
      </c>
      <c r="P787" s="21">
        <f>VLOOKUP($C787,driver,MATCH(P$7,Driver!$A$1:$E$1,0),0)</f>
        <v>32</v>
      </c>
      <c r="Q787" s="21" t="str">
        <f>VLOOKUP($C787,driver,MATCH(Q$7,Driver!$A$1:$E$1,0),0)</f>
        <v>Suspended</v>
      </c>
      <c r="R787" s="21">
        <f>VLOOKUP($C787,driver,MATCH(R$7,Driver!$A$1:$E$1,0),0)</f>
        <v>4</v>
      </c>
      <c r="S787" s="21" t="str">
        <f>VLOOKUP($C787,driver,MATCH(S$7,Driver!$A$1:$E$1,0),0)</f>
        <v>Moderate</v>
      </c>
      <c r="T787" s="21">
        <f>VLOOKUP($C787,Effects,MATCH(T$7, Effects!$A$1:$E$1, 0),0)</f>
        <v>16</v>
      </c>
      <c r="U787" s="22" t="str">
        <f>VLOOKUP($C787,Effects,MATCH(U$7, Effects!$A$1:$E$1, 0),0)</f>
        <v>Yes</v>
      </c>
      <c r="V787" s="22" t="str">
        <f>VLOOKUP($C787,Effects,MATCH(V$7, Effects!$A$1:$E$1, 0),0)</f>
        <v>Yes</v>
      </c>
      <c r="W787" s="22" t="str">
        <f>VLOOKUP($C787,Effects,MATCH(W$7, Effects!$A$1:$E$1, 0),0)</f>
        <v>License Suspended</v>
      </c>
    </row>
    <row r="788" spans="2:23" s="7" customFormat="1" ht="21" x14ac:dyDescent="0.4">
      <c r="B788" s="19">
        <v>781</v>
      </c>
      <c r="C788" s="19" t="s">
        <v>820</v>
      </c>
      <c r="D788" s="20">
        <f>VLOOKUP($C788, Date, MATCH(Source!D$7, Date!$A$1:$F$1, 0), FALSE)</f>
        <v>44766</v>
      </c>
      <c r="E788" s="40">
        <v>44766</v>
      </c>
      <c r="F788" s="22">
        <f>VLOOKUP($C788, Date, MATCH(Source!F$7, Date!$A$1:$F$1, 0), FALSE)</f>
        <v>33.2569444444444</v>
      </c>
      <c r="G788" s="19">
        <f>VLOOKUP(Table3[[#This Row],[Accident ID]],Date!$A$2:$I$2001,MATCH(Table3[[#Headers],[Hour]],Date!$A$1:$I$1,0),0)</f>
        <v>6</v>
      </c>
      <c r="H788" s="44" t="str">
        <f>IF(AND(Table3[[#This Row],[Hour]]&gt;=7, Table3[[#This Row],[Hour]]&lt;=10), "Peak", IF(AND(Table3[[#This Row],[Hour]]&gt;=16, Table3[[#This Row],[Hour]]&lt;=19), "Peak", "Off-Peak"))</f>
        <v>Off-Peak</v>
      </c>
      <c r="I788" s="19" t="str">
        <f>VLOOKUP($C788,location,MATCH(Source!I$7,Location!$A$1:$D$1,0),0)</f>
        <v>Hyderabad</v>
      </c>
      <c r="J788" s="19" t="str">
        <f>VLOOKUP($C788,location,MATCH(Source!J$7,Location!$A$1:$D$1,0),0)</f>
        <v>Highway</v>
      </c>
      <c r="K788" s="19" t="str">
        <f>VLOOKUP($C788,location,MATCH(Source!K$7,Location!$A$1:$D$1,0),0)</f>
        <v>Foggy</v>
      </c>
      <c r="L788" s="20" t="str">
        <f>VLOOKUP($C788,vehicle,MATCH(L787,Vehicle!A781:E781,0),0)</f>
        <v>Pedestrian</v>
      </c>
      <c r="M788" s="20" t="str">
        <f>VLOOKUP($C788,vehicle,MATCH(M$7,Vehicle!$A$1:$E$1,0),0)</f>
        <v>Brake Failure</v>
      </c>
      <c r="N788" s="20" t="str">
        <f>VLOOKUP($C788,vehicle,MATCH(N$7,Vehicle!$A$1:$E$1,0),0)</f>
        <v>Low</v>
      </c>
      <c r="O788" s="21">
        <f>VLOOKUP($C788,vehicle,MATCH(O$7,Vehicle!$A$1:$E$1,0),0)</f>
        <v>2</v>
      </c>
      <c r="P788" s="21">
        <f>VLOOKUP($C788,driver,MATCH(P$7,Driver!$A$1:$E$1,0),0)</f>
        <v>26</v>
      </c>
      <c r="Q788" s="21" t="str">
        <f>VLOOKUP($C788,driver,MATCH(Q$7,Driver!$A$1:$E$1,0),0)</f>
        <v>Valid</v>
      </c>
      <c r="R788" s="21">
        <f>VLOOKUP($C788,driver,MATCH(R$7,Driver!$A$1:$E$1,0),0)</f>
        <v>5</v>
      </c>
      <c r="S788" s="21" t="str">
        <f>VLOOKUP($C788,driver,MATCH(S$7,Driver!$A$1:$E$1,0),0)</f>
        <v>Fatal</v>
      </c>
      <c r="T788" s="21">
        <f>VLOOKUP($C788,Effects,MATCH(T$7, Effects!$A$1:$E$1, 0),0)</f>
        <v>42</v>
      </c>
      <c r="U788" s="22" t="str">
        <f>VLOOKUP($C788,Effects,MATCH(U$7, Effects!$A$1:$E$1, 0),0)</f>
        <v>Yes</v>
      </c>
      <c r="V788" s="22" t="str">
        <f>VLOOKUP($C788,Effects,MATCH(V$7, Effects!$A$1:$E$1, 0),0)</f>
        <v>Yes</v>
      </c>
      <c r="W788" s="22" t="str">
        <f>VLOOKUP($C788,Effects,MATCH(W$7, Effects!$A$1:$E$1, 0),0)</f>
        <v>License Suspended</v>
      </c>
    </row>
    <row r="789" spans="2:23" s="7" customFormat="1" ht="21" x14ac:dyDescent="0.4">
      <c r="B789" s="19">
        <v>782</v>
      </c>
      <c r="C789" s="19" t="s">
        <v>821</v>
      </c>
      <c r="D789" s="20">
        <f>VLOOKUP($C789, Date, MATCH(Source!D$7, Date!$A$1:$F$1, 0), FALSE)</f>
        <v>45040</v>
      </c>
      <c r="E789" s="40">
        <v>45040</v>
      </c>
      <c r="F789" s="22">
        <f>VLOOKUP($C789, Date, MATCH(Source!F$7, Date!$A$1:$F$1, 0), FALSE)</f>
        <v>33.2986111111111</v>
      </c>
      <c r="G789" s="19">
        <f>VLOOKUP(Table3[[#This Row],[Accident ID]],Date!$A$2:$I$2001,MATCH(Table3[[#Headers],[Hour]],Date!$A$1:$I$1,0),0)</f>
        <v>7</v>
      </c>
      <c r="H789" s="44" t="str">
        <f>IF(AND(Table3[[#This Row],[Hour]]&gt;=7, Table3[[#This Row],[Hour]]&lt;=10), "Peak", IF(AND(Table3[[#This Row],[Hour]]&gt;=16, Table3[[#This Row],[Hour]]&lt;=19), "Peak", "Off-Peak"))</f>
        <v>Peak</v>
      </c>
      <c r="I789" s="19" t="str">
        <f>VLOOKUP($C789,location,MATCH(Source!I$7,Location!$A$1:$D$1,0),0)</f>
        <v>Delhi</v>
      </c>
      <c r="J789" s="19" t="str">
        <f>VLOOKUP($C789,location,MATCH(Source!J$7,Location!$A$1:$D$1,0),0)</f>
        <v>Rural Road</v>
      </c>
      <c r="K789" s="19" t="str">
        <f>VLOOKUP($C789,location,MATCH(Source!K$7,Location!$A$1:$D$1,0),0)</f>
        <v>Rainy</v>
      </c>
      <c r="L789" s="20" t="str">
        <f>VLOOKUP($C789,vehicle,MATCH(L788,Vehicle!A782:E782,0),0)</f>
        <v>Auto</v>
      </c>
      <c r="M789" s="20" t="str">
        <f>VLOOKUP($C789,vehicle,MATCH(M$7,Vehicle!$A$1:$E$1,0),0)</f>
        <v>Pedestrian Crossing</v>
      </c>
      <c r="N789" s="20" t="str">
        <f>VLOOKUP($C789,vehicle,MATCH(N$7,Vehicle!$A$1:$E$1,0),0)</f>
        <v>High</v>
      </c>
      <c r="O789" s="21">
        <f>VLOOKUP($C789,vehicle,MATCH(O$7,Vehicle!$A$1:$E$1,0),0)</f>
        <v>1</v>
      </c>
      <c r="P789" s="21">
        <f>VLOOKUP($C789,driver,MATCH(P$7,Driver!$A$1:$E$1,0),0)</f>
        <v>46</v>
      </c>
      <c r="Q789" s="21" t="str">
        <f>VLOOKUP($C789,driver,MATCH(Q$7,Driver!$A$1:$E$1,0),0)</f>
        <v>Expired</v>
      </c>
      <c r="R789" s="21">
        <f>VLOOKUP($C789,driver,MATCH(R$7,Driver!$A$1:$E$1,0),0)</f>
        <v>1</v>
      </c>
      <c r="S789" s="21" t="str">
        <f>VLOOKUP($C789,driver,MATCH(S$7,Driver!$A$1:$E$1,0),0)</f>
        <v>Severe</v>
      </c>
      <c r="T789" s="21">
        <f>VLOOKUP($C789,Effects,MATCH(T$7, Effects!$A$1:$E$1, 0),0)</f>
        <v>42</v>
      </c>
      <c r="U789" s="22" t="str">
        <f>VLOOKUP($C789,Effects,MATCH(U$7, Effects!$A$1:$E$1, 0),0)</f>
        <v>No</v>
      </c>
      <c r="V789" s="22" t="str">
        <f>VLOOKUP($C789,Effects,MATCH(V$7, Effects!$A$1:$E$1, 0),0)</f>
        <v>No</v>
      </c>
      <c r="W789" s="22" t="str">
        <f>VLOOKUP($C789,Effects,MATCH(W$7, Effects!$A$1:$E$1, 0),0)</f>
        <v>Fine Issued</v>
      </c>
    </row>
    <row r="790" spans="2:23" s="7" customFormat="1" ht="21" x14ac:dyDescent="0.4">
      <c r="B790" s="19">
        <v>783</v>
      </c>
      <c r="C790" s="19" t="s">
        <v>822</v>
      </c>
      <c r="D790" s="20">
        <f>VLOOKUP($C790, Date, MATCH(Source!D$7, Date!$A$1:$F$1, 0), FALSE)</f>
        <v>45047</v>
      </c>
      <c r="E790" s="40">
        <v>45047</v>
      </c>
      <c r="F790" s="22">
        <f>VLOOKUP($C790, Date, MATCH(Source!F$7, Date!$A$1:$F$1, 0), FALSE)</f>
        <v>33.3402777777778</v>
      </c>
      <c r="G790" s="19">
        <f>VLOOKUP(Table3[[#This Row],[Accident ID]],Date!$A$2:$I$2001,MATCH(Table3[[#Headers],[Hour]],Date!$A$1:$I$1,0),0)</f>
        <v>8</v>
      </c>
      <c r="H790" s="44" t="str">
        <f>IF(AND(Table3[[#This Row],[Hour]]&gt;=7, Table3[[#This Row],[Hour]]&lt;=10), "Peak", IF(AND(Table3[[#This Row],[Hour]]&gt;=16, Table3[[#This Row],[Hour]]&lt;=19), "Peak", "Off-Peak"))</f>
        <v>Peak</v>
      </c>
      <c r="I790" s="19" t="str">
        <f>VLOOKUP($C790,location,MATCH(Source!I$7,Location!$A$1:$D$1,0),0)</f>
        <v>Ahmedabad</v>
      </c>
      <c r="J790" s="19" t="str">
        <f>VLOOKUP($C790,location,MATCH(Source!J$7,Location!$A$1:$D$1,0),0)</f>
        <v>City Road</v>
      </c>
      <c r="K790" s="19" t="str">
        <f>VLOOKUP($C790,location,MATCH(Source!K$7,Location!$A$1:$D$1,0),0)</f>
        <v>Clear</v>
      </c>
      <c r="L790" s="20" t="str">
        <f>VLOOKUP($C790,vehicle,MATCH(L789,Vehicle!A783:E783,0),0)</f>
        <v>Bicycle</v>
      </c>
      <c r="M790" s="20" t="str">
        <f>VLOOKUP($C790,vehicle,MATCH(M$7,Vehicle!$A$1:$E$1,0),0)</f>
        <v>Brake Failure</v>
      </c>
      <c r="N790" s="20" t="str">
        <f>VLOOKUP($C790,vehicle,MATCH(N$7,Vehicle!$A$1:$E$1,0),0)</f>
        <v>Severe</v>
      </c>
      <c r="O790" s="21">
        <f>VLOOKUP($C790,vehicle,MATCH(O$7,Vehicle!$A$1:$E$1,0),0)</f>
        <v>4</v>
      </c>
      <c r="P790" s="21">
        <f>VLOOKUP($C790,driver,MATCH(P$7,Driver!$A$1:$E$1,0),0)</f>
        <v>26</v>
      </c>
      <c r="Q790" s="21" t="str">
        <f>VLOOKUP($C790,driver,MATCH(Q$7,Driver!$A$1:$E$1,0),0)</f>
        <v>Valid</v>
      </c>
      <c r="R790" s="21">
        <f>VLOOKUP($C790,driver,MATCH(R$7,Driver!$A$1:$E$1,0),0)</f>
        <v>9</v>
      </c>
      <c r="S790" s="21" t="str">
        <f>VLOOKUP($C790,driver,MATCH(S$7,Driver!$A$1:$E$1,0),0)</f>
        <v>Fatal</v>
      </c>
      <c r="T790" s="21">
        <f>VLOOKUP($C790,Effects,MATCH(T$7, Effects!$A$1:$E$1, 0),0)</f>
        <v>27</v>
      </c>
      <c r="U790" s="22" t="str">
        <f>VLOOKUP($C790,Effects,MATCH(U$7, Effects!$A$1:$E$1, 0),0)</f>
        <v>No</v>
      </c>
      <c r="V790" s="22" t="str">
        <f>VLOOKUP($C790,Effects,MATCH(V$7, Effects!$A$1:$E$1, 0),0)</f>
        <v>No</v>
      </c>
      <c r="W790" s="22" t="str">
        <f>VLOOKUP($C790,Effects,MATCH(W$7, Effects!$A$1:$E$1, 0),0)</f>
        <v>Fine Issued</v>
      </c>
    </row>
    <row r="791" spans="2:23" s="7" customFormat="1" ht="21" x14ac:dyDescent="0.4">
      <c r="B791" s="19">
        <v>784</v>
      </c>
      <c r="C791" s="19" t="s">
        <v>823</v>
      </c>
      <c r="D791" s="20">
        <f>VLOOKUP($C791, Date, MATCH(Source!D$7, Date!$A$1:$F$1, 0), FALSE)</f>
        <v>45585</v>
      </c>
      <c r="E791" s="40">
        <v>45585</v>
      </c>
      <c r="F791" s="22">
        <f>VLOOKUP($C791, Date, MATCH(Source!F$7, Date!$A$1:$F$1, 0), FALSE)</f>
        <v>33.3819444444444</v>
      </c>
      <c r="G791" s="19">
        <f>VLOOKUP(Table3[[#This Row],[Accident ID]],Date!$A$2:$I$2001,MATCH(Table3[[#Headers],[Hour]],Date!$A$1:$I$1,0),0)</f>
        <v>9</v>
      </c>
      <c r="H791" s="44" t="str">
        <f>IF(AND(Table3[[#This Row],[Hour]]&gt;=7, Table3[[#This Row],[Hour]]&lt;=10), "Peak", IF(AND(Table3[[#This Row],[Hour]]&gt;=16, Table3[[#This Row],[Hour]]&lt;=19), "Peak", "Off-Peak"))</f>
        <v>Peak</v>
      </c>
      <c r="I791" s="19" t="str">
        <f>VLOOKUP($C791,location,MATCH(Source!I$7,Location!$A$1:$D$1,0),0)</f>
        <v>Chennai</v>
      </c>
      <c r="J791" s="19" t="str">
        <f>VLOOKUP($C791,location,MATCH(Source!J$7,Location!$A$1:$D$1,0),0)</f>
        <v>Expressway</v>
      </c>
      <c r="K791" s="19" t="str">
        <f>VLOOKUP($C791,location,MATCH(Source!K$7,Location!$A$1:$D$1,0),0)</f>
        <v>Clear</v>
      </c>
      <c r="L791" s="20" t="str">
        <f>VLOOKUP($C791,vehicle,MATCH(L790,Vehicle!A784:E784,0),0)</f>
        <v>Bus</v>
      </c>
      <c r="M791" s="20" t="str">
        <f>VLOOKUP($C791,vehicle,MATCH(M$7,Vehicle!$A$1:$E$1,0),0)</f>
        <v>Reckless Driving</v>
      </c>
      <c r="N791" s="20" t="str">
        <f>VLOOKUP($C791,vehicle,MATCH(N$7,Vehicle!$A$1:$E$1,0),0)</f>
        <v>Low</v>
      </c>
      <c r="O791" s="21">
        <f>VLOOKUP($C791,vehicle,MATCH(O$7,Vehicle!$A$1:$E$1,0),0)</f>
        <v>3</v>
      </c>
      <c r="P791" s="21">
        <f>VLOOKUP($C791,driver,MATCH(P$7,Driver!$A$1:$E$1,0),0)</f>
        <v>51</v>
      </c>
      <c r="Q791" s="21" t="str">
        <f>VLOOKUP($C791,driver,MATCH(Q$7,Driver!$A$1:$E$1,0),0)</f>
        <v>Valid</v>
      </c>
      <c r="R791" s="21">
        <f>VLOOKUP($C791,driver,MATCH(R$7,Driver!$A$1:$E$1,0),0)</f>
        <v>3</v>
      </c>
      <c r="S791" s="21" t="str">
        <f>VLOOKUP($C791,driver,MATCH(S$7,Driver!$A$1:$E$1,0),0)</f>
        <v>Fatal</v>
      </c>
      <c r="T791" s="21">
        <f>VLOOKUP($C791,Effects,MATCH(T$7, Effects!$A$1:$E$1, 0),0)</f>
        <v>50</v>
      </c>
      <c r="U791" s="22" t="str">
        <f>VLOOKUP($C791,Effects,MATCH(U$7, Effects!$A$1:$E$1, 0),0)</f>
        <v>Yes</v>
      </c>
      <c r="V791" s="22" t="str">
        <f>VLOOKUP($C791,Effects,MATCH(V$7, Effects!$A$1:$E$1, 0),0)</f>
        <v>No</v>
      </c>
      <c r="W791" s="22" t="str">
        <f>VLOOKUP($C791,Effects,MATCH(W$7, Effects!$A$1:$E$1, 0),0)</f>
        <v>Arrest Made</v>
      </c>
    </row>
    <row r="792" spans="2:23" s="7" customFormat="1" ht="21" x14ac:dyDescent="0.4">
      <c r="B792" s="19">
        <v>785</v>
      </c>
      <c r="C792" s="19" t="s">
        <v>824</v>
      </c>
      <c r="D792" s="20">
        <f>VLOOKUP($C792, Date, MATCH(Source!D$7, Date!$A$1:$F$1, 0), FALSE)</f>
        <v>45206</v>
      </c>
      <c r="E792" s="40">
        <v>45206</v>
      </c>
      <c r="F792" s="22">
        <f>VLOOKUP($C792, Date, MATCH(Source!F$7, Date!$A$1:$F$1, 0), FALSE)</f>
        <v>33.4236111111111</v>
      </c>
      <c r="G792" s="19">
        <f>VLOOKUP(Table3[[#This Row],[Accident ID]],Date!$A$2:$I$2001,MATCH(Table3[[#Headers],[Hour]],Date!$A$1:$I$1,0),0)</f>
        <v>10</v>
      </c>
      <c r="H792" s="44" t="str">
        <f>IF(AND(Table3[[#This Row],[Hour]]&gt;=7, Table3[[#This Row],[Hour]]&lt;=10), "Peak", IF(AND(Table3[[#This Row],[Hour]]&gt;=16, Table3[[#This Row],[Hour]]&lt;=19), "Peak", "Off-Peak"))</f>
        <v>Peak</v>
      </c>
      <c r="I792" s="19" t="str">
        <f>VLOOKUP($C792,location,MATCH(Source!I$7,Location!$A$1:$D$1,0),0)</f>
        <v>Mumbai</v>
      </c>
      <c r="J792" s="19" t="str">
        <f>VLOOKUP($C792,location,MATCH(Source!J$7,Location!$A$1:$D$1,0),0)</f>
        <v>Rural Road</v>
      </c>
      <c r="K792" s="19" t="str">
        <f>VLOOKUP($C792,location,MATCH(Source!K$7,Location!$A$1:$D$1,0),0)</f>
        <v>Foggy</v>
      </c>
      <c r="L792" s="20" t="str">
        <f>VLOOKUP($C792,vehicle,MATCH(L791,Vehicle!A785:E785,0),0)</f>
        <v>Car</v>
      </c>
      <c r="M792" s="20" t="str">
        <f>VLOOKUP($C792,vehicle,MATCH(M$7,Vehicle!$A$1:$E$1,0),0)</f>
        <v>Drunk Driving</v>
      </c>
      <c r="N792" s="20" t="str">
        <f>VLOOKUP($C792,vehicle,MATCH(N$7,Vehicle!$A$1:$E$1,0),0)</f>
        <v>Medium</v>
      </c>
      <c r="O792" s="21">
        <f>VLOOKUP($C792,vehicle,MATCH(O$7,Vehicle!$A$1:$E$1,0),0)</f>
        <v>3</v>
      </c>
      <c r="P792" s="21">
        <f>VLOOKUP($C792,driver,MATCH(P$7,Driver!$A$1:$E$1,0),0)</f>
        <v>41</v>
      </c>
      <c r="Q792" s="21" t="str">
        <f>VLOOKUP($C792,driver,MATCH(Q$7,Driver!$A$1:$E$1,0),0)</f>
        <v>Expired</v>
      </c>
      <c r="R792" s="21">
        <f>VLOOKUP($C792,driver,MATCH(R$7,Driver!$A$1:$E$1,0),0)</f>
        <v>2</v>
      </c>
      <c r="S792" s="21" t="str">
        <f>VLOOKUP($C792,driver,MATCH(S$7,Driver!$A$1:$E$1,0),0)</f>
        <v>Fatal</v>
      </c>
      <c r="T792" s="21">
        <f>VLOOKUP($C792,Effects,MATCH(T$7, Effects!$A$1:$E$1, 0),0)</f>
        <v>15</v>
      </c>
      <c r="U792" s="22" t="str">
        <f>VLOOKUP($C792,Effects,MATCH(U$7, Effects!$A$1:$E$1, 0),0)</f>
        <v>Yes</v>
      </c>
      <c r="V792" s="22" t="str">
        <f>VLOOKUP($C792,Effects,MATCH(V$7, Effects!$A$1:$E$1, 0),0)</f>
        <v>Yes</v>
      </c>
      <c r="W792" s="22" t="str">
        <f>VLOOKUP($C792,Effects,MATCH(W$7, Effects!$A$1:$E$1, 0),0)</f>
        <v>Fine Issued</v>
      </c>
    </row>
    <row r="793" spans="2:23" s="7" customFormat="1" ht="21" x14ac:dyDescent="0.4">
      <c r="B793" s="19">
        <v>786</v>
      </c>
      <c r="C793" s="19" t="s">
        <v>825</v>
      </c>
      <c r="D793" s="20">
        <f>VLOOKUP($C793, Date, MATCH(Source!D$7, Date!$A$1:$F$1, 0), FALSE)</f>
        <v>44207</v>
      </c>
      <c r="E793" s="40">
        <v>44207</v>
      </c>
      <c r="F793" s="22">
        <f>VLOOKUP($C793, Date, MATCH(Source!F$7, Date!$A$1:$F$1, 0), FALSE)</f>
        <v>33.4652777777778</v>
      </c>
      <c r="G793" s="19">
        <f>VLOOKUP(Table3[[#This Row],[Accident ID]],Date!$A$2:$I$2001,MATCH(Table3[[#Headers],[Hour]],Date!$A$1:$I$1,0),0)</f>
        <v>11</v>
      </c>
      <c r="H793" s="44" t="str">
        <f>IF(AND(Table3[[#This Row],[Hour]]&gt;=7, Table3[[#This Row],[Hour]]&lt;=10), "Peak", IF(AND(Table3[[#This Row],[Hour]]&gt;=16, Table3[[#This Row],[Hour]]&lt;=19), "Peak", "Off-Peak"))</f>
        <v>Off-Peak</v>
      </c>
      <c r="I793" s="19" t="str">
        <f>VLOOKUP($C793,location,MATCH(Source!I$7,Location!$A$1:$D$1,0),0)</f>
        <v>Mumbai</v>
      </c>
      <c r="J793" s="19" t="str">
        <f>VLOOKUP($C793,location,MATCH(Source!J$7,Location!$A$1:$D$1,0),0)</f>
        <v>Highway</v>
      </c>
      <c r="K793" s="19" t="str">
        <f>VLOOKUP($C793,location,MATCH(Source!K$7,Location!$A$1:$D$1,0),0)</f>
        <v>Rainy</v>
      </c>
      <c r="L793" s="20" t="str">
        <f>VLOOKUP($C793,vehicle,MATCH(L792,Vehicle!A786:E786,0),0)</f>
        <v>Pedestrian</v>
      </c>
      <c r="M793" s="20" t="str">
        <f>VLOOKUP($C793,vehicle,MATCH(M$7,Vehicle!$A$1:$E$1,0),0)</f>
        <v>Weather Conditions</v>
      </c>
      <c r="N793" s="20" t="str">
        <f>VLOOKUP($C793,vehicle,MATCH(N$7,Vehicle!$A$1:$E$1,0),0)</f>
        <v>Low</v>
      </c>
      <c r="O793" s="21">
        <f>VLOOKUP($C793,vehicle,MATCH(O$7,Vehicle!$A$1:$E$1,0),0)</f>
        <v>5</v>
      </c>
      <c r="P793" s="21">
        <f>VLOOKUP($C793,driver,MATCH(P$7,Driver!$A$1:$E$1,0),0)</f>
        <v>58</v>
      </c>
      <c r="Q793" s="21" t="str">
        <f>VLOOKUP($C793,driver,MATCH(Q$7,Driver!$A$1:$E$1,0),0)</f>
        <v>Suspended</v>
      </c>
      <c r="R793" s="21">
        <f>VLOOKUP($C793,driver,MATCH(R$7,Driver!$A$1:$E$1,0),0)</f>
        <v>1</v>
      </c>
      <c r="S793" s="21" t="str">
        <f>VLOOKUP($C793,driver,MATCH(S$7,Driver!$A$1:$E$1,0),0)</f>
        <v>Severe</v>
      </c>
      <c r="T793" s="21">
        <f>VLOOKUP($C793,Effects,MATCH(T$7, Effects!$A$1:$E$1, 0),0)</f>
        <v>58</v>
      </c>
      <c r="U793" s="22" t="str">
        <f>VLOOKUP($C793,Effects,MATCH(U$7, Effects!$A$1:$E$1, 0),0)</f>
        <v>Yes</v>
      </c>
      <c r="V793" s="22" t="str">
        <f>VLOOKUP($C793,Effects,MATCH(V$7, Effects!$A$1:$E$1, 0),0)</f>
        <v>Yes</v>
      </c>
      <c r="W793" s="22" t="str">
        <f>VLOOKUP($C793,Effects,MATCH(W$7, Effects!$A$1:$E$1, 0),0)</f>
        <v>Arrest Made</v>
      </c>
    </row>
    <row r="794" spans="2:23" s="7" customFormat="1" ht="21" x14ac:dyDescent="0.4">
      <c r="B794" s="19">
        <v>787</v>
      </c>
      <c r="C794" s="19" t="s">
        <v>826</v>
      </c>
      <c r="D794" s="20">
        <f>VLOOKUP($C794, Date, MATCH(Source!D$7, Date!$A$1:$F$1, 0), FALSE)</f>
        <v>44928</v>
      </c>
      <c r="E794" s="40">
        <v>44928</v>
      </c>
      <c r="F794" s="22">
        <f>VLOOKUP($C794, Date, MATCH(Source!F$7, Date!$A$1:$F$1, 0), FALSE)</f>
        <v>33.5069444444444</v>
      </c>
      <c r="G794" s="19">
        <f>VLOOKUP(Table3[[#This Row],[Accident ID]],Date!$A$2:$I$2001,MATCH(Table3[[#Headers],[Hour]],Date!$A$1:$I$1,0),0)</f>
        <v>12</v>
      </c>
      <c r="H794" s="44" t="str">
        <f>IF(AND(Table3[[#This Row],[Hour]]&gt;=7, Table3[[#This Row],[Hour]]&lt;=10), "Peak", IF(AND(Table3[[#This Row],[Hour]]&gt;=16, Table3[[#This Row],[Hour]]&lt;=19), "Peak", "Off-Peak"))</f>
        <v>Off-Peak</v>
      </c>
      <c r="I794" s="19" t="str">
        <f>VLOOKUP($C794,location,MATCH(Source!I$7,Location!$A$1:$D$1,0),0)</f>
        <v>Ahmedabad</v>
      </c>
      <c r="J794" s="19" t="str">
        <f>VLOOKUP($C794,location,MATCH(Source!J$7,Location!$A$1:$D$1,0),0)</f>
        <v>Expressway</v>
      </c>
      <c r="K794" s="19" t="str">
        <f>VLOOKUP($C794,location,MATCH(Source!K$7,Location!$A$1:$D$1,0),0)</f>
        <v>Foggy</v>
      </c>
      <c r="L794" s="20" t="str">
        <f>VLOOKUP($C794,vehicle,MATCH(L793,Vehicle!A787:E787,0),0)</f>
        <v>Truck</v>
      </c>
      <c r="M794" s="20" t="str">
        <f>VLOOKUP($C794,vehicle,MATCH(M$7,Vehicle!$A$1:$E$1,0),0)</f>
        <v>Signal Violation</v>
      </c>
      <c r="N794" s="20" t="str">
        <f>VLOOKUP($C794,vehicle,MATCH(N$7,Vehicle!$A$1:$E$1,0),0)</f>
        <v>Medium</v>
      </c>
      <c r="O794" s="21">
        <f>VLOOKUP($C794,vehicle,MATCH(O$7,Vehicle!$A$1:$E$1,0),0)</f>
        <v>2</v>
      </c>
      <c r="P794" s="21">
        <f>VLOOKUP($C794,driver,MATCH(P$7,Driver!$A$1:$E$1,0),0)</f>
        <v>48</v>
      </c>
      <c r="Q794" s="21" t="str">
        <f>VLOOKUP($C794,driver,MATCH(Q$7,Driver!$A$1:$E$1,0),0)</f>
        <v>Expired</v>
      </c>
      <c r="R794" s="21">
        <f>VLOOKUP($C794,driver,MATCH(R$7,Driver!$A$1:$E$1,0),0)</f>
        <v>4</v>
      </c>
      <c r="S794" s="21" t="str">
        <f>VLOOKUP($C794,driver,MATCH(S$7,Driver!$A$1:$E$1,0),0)</f>
        <v>Fatal</v>
      </c>
      <c r="T794" s="21">
        <f>VLOOKUP($C794,Effects,MATCH(T$7, Effects!$A$1:$E$1, 0),0)</f>
        <v>29</v>
      </c>
      <c r="U794" s="22" t="str">
        <f>VLOOKUP($C794,Effects,MATCH(U$7, Effects!$A$1:$E$1, 0),0)</f>
        <v>No</v>
      </c>
      <c r="V794" s="22" t="str">
        <f>VLOOKUP($C794,Effects,MATCH(V$7, Effects!$A$1:$E$1, 0),0)</f>
        <v>Yes</v>
      </c>
      <c r="W794" s="22" t="str">
        <f>VLOOKUP($C794,Effects,MATCH(W$7, Effects!$A$1:$E$1, 0),0)</f>
        <v>License Suspended</v>
      </c>
    </row>
    <row r="795" spans="2:23" s="7" customFormat="1" ht="21" x14ac:dyDescent="0.4">
      <c r="B795" s="19">
        <v>788</v>
      </c>
      <c r="C795" s="19" t="s">
        <v>827</v>
      </c>
      <c r="D795" s="20">
        <f>VLOOKUP($C795, Date, MATCH(Source!D$7, Date!$A$1:$F$1, 0), FALSE)</f>
        <v>44891</v>
      </c>
      <c r="E795" s="40">
        <v>44891</v>
      </c>
      <c r="F795" s="22">
        <f>VLOOKUP($C795, Date, MATCH(Source!F$7, Date!$A$1:$F$1, 0), FALSE)</f>
        <v>33.5486111111111</v>
      </c>
      <c r="G795" s="19">
        <f>VLOOKUP(Table3[[#This Row],[Accident ID]],Date!$A$2:$I$2001,MATCH(Table3[[#Headers],[Hour]],Date!$A$1:$I$1,0),0)</f>
        <v>13</v>
      </c>
      <c r="H795" s="44" t="str">
        <f>IF(AND(Table3[[#This Row],[Hour]]&gt;=7, Table3[[#This Row],[Hour]]&lt;=10), "Peak", IF(AND(Table3[[#This Row],[Hour]]&gt;=16, Table3[[#This Row],[Hour]]&lt;=19), "Peak", "Off-Peak"))</f>
        <v>Off-Peak</v>
      </c>
      <c r="I795" s="19" t="str">
        <f>VLOOKUP($C795,location,MATCH(Source!I$7,Location!$A$1:$D$1,0),0)</f>
        <v>Mumbai</v>
      </c>
      <c r="J795" s="19" t="str">
        <f>VLOOKUP($C795,location,MATCH(Source!J$7,Location!$A$1:$D$1,0),0)</f>
        <v>Highway</v>
      </c>
      <c r="K795" s="19" t="str">
        <f>VLOOKUP($C795,location,MATCH(Source!K$7,Location!$A$1:$D$1,0),0)</f>
        <v>Windy</v>
      </c>
      <c r="L795" s="20" t="str">
        <f>VLOOKUP($C795,vehicle,MATCH(L794,Vehicle!A788:E788,0),0)</f>
        <v>Car</v>
      </c>
      <c r="M795" s="20" t="str">
        <f>VLOOKUP($C795,vehicle,MATCH(M$7,Vehicle!$A$1:$E$1,0),0)</f>
        <v>Drunk Driving</v>
      </c>
      <c r="N795" s="20" t="str">
        <f>VLOOKUP($C795,vehicle,MATCH(N$7,Vehicle!$A$1:$E$1,0),0)</f>
        <v>Low</v>
      </c>
      <c r="O795" s="21">
        <f>VLOOKUP($C795,vehicle,MATCH(O$7,Vehicle!$A$1:$E$1,0),0)</f>
        <v>1</v>
      </c>
      <c r="P795" s="21">
        <f>VLOOKUP($C795,driver,MATCH(P$7,Driver!$A$1:$E$1,0),0)</f>
        <v>64</v>
      </c>
      <c r="Q795" s="21" t="str">
        <f>VLOOKUP($C795,driver,MATCH(Q$7,Driver!$A$1:$E$1,0),0)</f>
        <v>Valid</v>
      </c>
      <c r="R795" s="21">
        <f>VLOOKUP($C795,driver,MATCH(R$7,Driver!$A$1:$E$1,0),0)</f>
        <v>4</v>
      </c>
      <c r="S795" s="21" t="str">
        <f>VLOOKUP($C795,driver,MATCH(S$7,Driver!$A$1:$E$1,0),0)</f>
        <v>Moderate</v>
      </c>
      <c r="T795" s="21">
        <f>VLOOKUP($C795,Effects,MATCH(T$7, Effects!$A$1:$E$1, 0),0)</f>
        <v>57</v>
      </c>
      <c r="U795" s="22" t="str">
        <f>VLOOKUP($C795,Effects,MATCH(U$7, Effects!$A$1:$E$1, 0),0)</f>
        <v>No</v>
      </c>
      <c r="V795" s="22" t="str">
        <f>VLOOKUP($C795,Effects,MATCH(V$7, Effects!$A$1:$E$1, 0),0)</f>
        <v>Yes</v>
      </c>
      <c r="W795" s="22" t="str">
        <f>VLOOKUP($C795,Effects,MATCH(W$7, Effects!$A$1:$E$1, 0),0)</f>
        <v>Arrest Made</v>
      </c>
    </row>
    <row r="796" spans="2:23" s="7" customFormat="1" ht="21" x14ac:dyDescent="0.4">
      <c r="B796" s="19">
        <v>789</v>
      </c>
      <c r="C796" s="19" t="s">
        <v>828</v>
      </c>
      <c r="D796" s="20">
        <f>VLOOKUP($C796, Date, MATCH(Source!D$7, Date!$A$1:$F$1, 0), FALSE)</f>
        <v>44471</v>
      </c>
      <c r="E796" s="40">
        <v>44471</v>
      </c>
      <c r="F796" s="22">
        <f>VLOOKUP($C796, Date, MATCH(Source!F$7, Date!$A$1:$F$1, 0), FALSE)</f>
        <v>33.5902777777778</v>
      </c>
      <c r="G796" s="19">
        <f>VLOOKUP(Table3[[#This Row],[Accident ID]],Date!$A$2:$I$2001,MATCH(Table3[[#Headers],[Hour]],Date!$A$1:$I$1,0),0)</f>
        <v>14</v>
      </c>
      <c r="H796" s="44" t="str">
        <f>IF(AND(Table3[[#This Row],[Hour]]&gt;=7, Table3[[#This Row],[Hour]]&lt;=10), "Peak", IF(AND(Table3[[#This Row],[Hour]]&gt;=16, Table3[[#This Row],[Hour]]&lt;=19), "Peak", "Off-Peak"))</f>
        <v>Off-Peak</v>
      </c>
      <c r="I796" s="19" t="str">
        <f>VLOOKUP($C796,location,MATCH(Source!I$7,Location!$A$1:$D$1,0),0)</f>
        <v>Bangalore</v>
      </c>
      <c r="J796" s="19" t="str">
        <f>VLOOKUP($C796,location,MATCH(Source!J$7,Location!$A$1:$D$1,0),0)</f>
        <v>Residential Area</v>
      </c>
      <c r="K796" s="19" t="str">
        <f>VLOOKUP($C796,location,MATCH(Source!K$7,Location!$A$1:$D$1,0),0)</f>
        <v>Snowy</v>
      </c>
      <c r="L796" s="20" t="str">
        <f>VLOOKUP($C796,vehicle,MATCH(L795,Vehicle!A789:E789,0),0)</f>
        <v>Bike</v>
      </c>
      <c r="M796" s="20" t="str">
        <f>VLOOKUP($C796,vehicle,MATCH(M$7,Vehicle!$A$1:$E$1,0),0)</f>
        <v>Reckless Driving</v>
      </c>
      <c r="N796" s="20" t="str">
        <f>VLOOKUP($C796,vehicle,MATCH(N$7,Vehicle!$A$1:$E$1,0),0)</f>
        <v>Severe</v>
      </c>
      <c r="O796" s="21">
        <f>VLOOKUP($C796,vehicle,MATCH(O$7,Vehicle!$A$1:$E$1,0),0)</f>
        <v>4</v>
      </c>
      <c r="P796" s="21">
        <f>VLOOKUP($C796,driver,MATCH(P$7,Driver!$A$1:$E$1,0),0)</f>
        <v>45</v>
      </c>
      <c r="Q796" s="21" t="str">
        <f>VLOOKUP($C796,driver,MATCH(Q$7,Driver!$A$1:$E$1,0),0)</f>
        <v>Expired</v>
      </c>
      <c r="R796" s="21">
        <f>VLOOKUP($C796,driver,MATCH(R$7,Driver!$A$1:$E$1,0),0)</f>
        <v>4</v>
      </c>
      <c r="S796" s="21" t="str">
        <f>VLOOKUP($C796,driver,MATCH(S$7,Driver!$A$1:$E$1,0),0)</f>
        <v>Severe</v>
      </c>
      <c r="T796" s="21">
        <f>VLOOKUP($C796,Effects,MATCH(T$7, Effects!$A$1:$E$1, 0),0)</f>
        <v>9</v>
      </c>
      <c r="U796" s="22" t="str">
        <f>VLOOKUP($C796,Effects,MATCH(U$7, Effects!$A$1:$E$1, 0),0)</f>
        <v>No</v>
      </c>
      <c r="V796" s="22" t="str">
        <f>VLOOKUP($C796,Effects,MATCH(V$7, Effects!$A$1:$E$1, 0),0)</f>
        <v>Yes</v>
      </c>
      <c r="W796" s="22" t="str">
        <f>VLOOKUP($C796,Effects,MATCH(W$7, Effects!$A$1:$E$1, 0),0)</f>
        <v>License Suspended</v>
      </c>
    </row>
    <row r="797" spans="2:23" s="7" customFormat="1" ht="21" x14ac:dyDescent="0.4">
      <c r="B797" s="19">
        <v>790</v>
      </c>
      <c r="C797" s="19" t="s">
        <v>829</v>
      </c>
      <c r="D797" s="20">
        <f>VLOOKUP($C797, Date, MATCH(Source!D$7, Date!$A$1:$F$1, 0), FALSE)</f>
        <v>45235</v>
      </c>
      <c r="E797" s="40">
        <v>45235</v>
      </c>
      <c r="F797" s="22">
        <f>VLOOKUP($C797, Date, MATCH(Source!F$7, Date!$A$1:$F$1, 0), FALSE)</f>
        <v>33.6319444444444</v>
      </c>
      <c r="G797" s="19">
        <f>VLOOKUP(Table3[[#This Row],[Accident ID]],Date!$A$2:$I$2001,MATCH(Table3[[#Headers],[Hour]],Date!$A$1:$I$1,0),0)</f>
        <v>15</v>
      </c>
      <c r="H797" s="44" t="str">
        <f>IF(AND(Table3[[#This Row],[Hour]]&gt;=7, Table3[[#This Row],[Hour]]&lt;=10), "Peak", IF(AND(Table3[[#This Row],[Hour]]&gt;=16, Table3[[#This Row],[Hour]]&lt;=19), "Peak", "Off-Peak"))</f>
        <v>Off-Peak</v>
      </c>
      <c r="I797" s="19" t="str">
        <f>VLOOKUP($C797,location,MATCH(Source!I$7,Location!$A$1:$D$1,0),0)</f>
        <v>Kolkata</v>
      </c>
      <c r="J797" s="19" t="str">
        <f>VLOOKUP($C797,location,MATCH(Source!J$7,Location!$A$1:$D$1,0),0)</f>
        <v>Rural Road</v>
      </c>
      <c r="K797" s="19" t="str">
        <f>VLOOKUP($C797,location,MATCH(Source!K$7,Location!$A$1:$D$1,0),0)</f>
        <v>Windy</v>
      </c>
      <c r="L797" s="20" t="str">
        <f>VLOOKUP($C797,vehicle,MATCH(L796,Vehicle!A790:E790,0),0)</f>
        <v>Pedestrian</v>
      </c>
      <c r="M797" s="20" t="str">
        <f>VLOOKUP($C797,vehicle,MATCH(M$7,Vehicle!$A$1:$E$1,0),0)</f>
        <v>Pedestrian Crossing</v>
      </c>
      <c r="N797" s="20" t="str">
        <f>VLOOKUP($C797,vehicle,MATCH(N$7,Vehicle!$A$1:$E$1,0),0)</f>
        <v>Severe</v>
      </c>
      <c r="O797" s="21">
        <f>VLOOKUP($C797,vehicle,MATCH(O$7,Vehicle!$A$1:$E$1,0),0)</f>
        <v>3</v>
      </c>
      <c r="P797" s="21">
        <f>VLOOKUP($C797,driver,MATCH(P$7,Driver!$A$1:$E$1,0),0)</f>
        <v>55</v>
      </c>
      <c r="Q797" s="21" t="str">
        <f>VLOOKUP($C797,driver,MATCH(Q$7,Driver!$A$1:$E$1,0),0)</f>
        <v>Valid</v>
      </c>
      <c r="R797" s="21">
        <f>VLOOKUP($C797,driver,MATCH(R$7,Driver!$A$1:$E$1,0),0)</f>
        <v>3</v>
      </c>
      <c r="S797" s="21" t="str">
        <f>VLOOKUP($C797,driver,MATCH(S$7,Driver!$A$1:$E$1,0),0)</f>
        <v>Severe</v>
      </c>
      <c r="T797" s="21">
        <f>VLOOKUP($C797,Effects,MATCH(T$7, Effects!$A$1:$E$1, 0),0)</f>
        <v>12</v>
      </c>
      <c r="U797" s="22" t="str">
        <f>VLOOKUP($C797,Effects,MATCH(U$7, Effects!$A$1:$E$1, 0),0)</f>
        <v>No</v>
      </c>
      <c r="V797" s="22" t="str">
        <f>VLOOKUP($C797,Effects,MATCH(V$7, Effects!$A$1:$E$1, 0),0)</f>
        <v>Yes</v>
      </c>
      <c r="W797" s="22" t="str">
        <f>VLOOKUP($C797,Effects,MATCH(W$7, Effects!$A$1:$E$1, 0),0)</f>
        <v>License Suspended</v>
      </c>
    </row>
    <row r="798" spans="2:23" s="7" customFormat="1" ht="21" x14ac:dyDescent="0.4">
      <c r="B798" s="19">
        <v>791</v>
      </c>
      <c r="C798" s="19" t="s">
        <v>830</v>
      </c>
      <c r="D798" s="20">
        <f>VLOOKUP($C798, Date, MATCH(Source!D$7, Date!$A$1:$F$1, 0), FALSE)</f>
        <v>44986</v>
      </c>
      <c r="E798" s="40">
        <v>44986</v>
      </c>
      <c r="F798" s="22">
        <f>VLOOKUP($C798, Date, MATCH(Source!F$7, Date!$A$1:$F$1, 0), FALSE)</f>
        <v>33.6736111111111</v>
      </c>
      <c r="G798" s="19">
        <f>VLOOKUP(Table3[[#This Row],[Accident ID]],Date!$A$2:$I$2001,MATCH(Table3[[#Headers],[Hour]],Date!$A$1:$I$1,0),0)</f>
        <v>16</v>
      </c>
      <c r="H798" s="44" t="str">
        <f>IF(AND(Table3[[#This Row],[Hour]]&gt;=7, Table3[[#This Row],[Hour]]&lt;=10), "Peak", IF(AND(Table3[[#This Row],[Hour]]&gt;=16, Table3[[#This Row],[Hour]]&lt;=19), "Peak", "Off-Peak"))</f>
        <v>Peak</v>
      </c>
      <c r="I798" s="19" t="str">
        <f>VLOOKUP($C798,location,MATCH(Source!I$7,Location!$A$1:$D$1,0),0)</f>
        <v>Bangalore</v>
      </c>
      <c r="J798" s="19" t="str">
        <f>VLOOKUP($C798,location,MATCH(Source!J$7,Location!$A$1:$D$1,0),0)</f>
        <v>Rural Road</v>
      </c>
      <c r="K798" s="19" t="str">
        <f>VLOOKUP($C798,location,MATCH(Source!K$7,Location!$A$1:$D$1,0),0)</f>
        <v>Rainy</v>
      </c>
      <c r="L798" s="20" t="str">
        <f>VLOOKUP($C798,vehicle,MATCH(L797,Vehicle!A791:E791,0),0)</f>
        <v>Pedestrian</v>
      </c>
      <c r="M798" s="20" t="str">
        <f>VLOOKUP($C798,vehicle,MATCH(M$7,Vehicle!$A$1:$E$1,0),0)</f>
        <v>Brake Failure</v>
      </c>
      <c r="N798" s="20" t="str">
        <f>VLOOKUP($C798,vehicle,MATCH(N$7,Vehicle!$A$1:$E$1,0),0)</f>
        <v>High</v>
      </c>
      <c r="O798" s="21">
        <f>VLOOKUP($C798,vehicle,MATCH(O$7,Vehicle!$A$1:$E$1,0),0)</f>
        <v>3</v>
      </c>
      <c r="P798" s="21">
        <f>VLOOKUP($C798,driver,MATCH(P$7,Driver!$A$1:$E$1,0),0)</f>
        <v>27</v>
      </c>
      <c r="Q798" s="21" t="str">
        <f>VLOOKUP($C798,driver,MATCH(Q$7,Driver!$A$1:$E$1,0),0)</f>
        <v>Valid</v>
      </c>
      <c r="R798" s="21">
        <f>VLOOKUP($C798,driver,MATCH(R$7,Driver!$A$1:$E$1,0),0)</f>
        <v>6</v>
      </c>
      <c r="S798" s="21" t="str">
        <f>VLOOKUP($C798,driver,MATCH(S$7,Driver!$A$1:$E$1,0),0)</f>
        <v>Fatal</v>
      </c>
      <c r="T798" s="21">
        <f>VLOOKUP($C798,Effects,MATCH(T$7, Effects!$A$1:$E$1, 0),0)</f>
        <v>58</v>
      </c>
      <c r="U798" s="22" t="str">
        <f>VLOOKUP($C798,Effects,MATCH(U$7, Effects!$A$1:$E$1, 0),0)</f>
        <v>Yes</v>
      </c>
      <c r="V798" s="22" t="str">
        <f>VLOOKUP($C798,Effects,MATCH(V$7, Effects!$A$1:$E$1, 0),0)</f>
        <v>No</v>
      </c>
      <c r="W798" s="22" t="str">
        <f>VLOOKUP($C798,Effects,MATCH(W$7, Effects!$A$1:$E$1, 0),0)</f>
        <v>Fine Issued</v>
      </c>
    </row>
    <row r="799" spans="2:23" s="7" customFormat="1" ht="21" x14ac:dyDescent="0.4">
      <c r="B799" s="19">
        <v>792</v>
      </c>
      <c r="C799" s="19" t="s">
        <v>831</v>
      </c>
      <c r="D799" s="20">
        <f>VLOOKUP($C799, Date, MATCH(Source!D$7, Date!$A$1:$F$1, 0), FALSE)</f>
        <v>44290</v>
      </c>
      <c r="E799" s="40">
        <v>44290</v>
      </c>
      <c r="F799" s="22">
        <f>VLOOKUP($C799, Date, MATCH(Source!F$7, Date!$A$1:$F$1, 0), FALSE)</f>
        <v>33.7152777777778</v>
      </c>
      <c r="G799" s="19">
        <f>VLOOKUP(Table3[[#This Row],[Accident ID]],Date!$A$2:$I$2001,MATCH(Table3[[#Headers],[Hour]],Date!$A$1:$I$1,0),0)</f>
        <v>17</v>
      </c>
      <c r="H799" s="44" t="str">
        <f>IF(AND(Table3[[#This Row],[Hour]]&gt;=7, Table3[[#This Row],[Hour]]&lt;=10), "Peak", IF(AND(Table3[[#This Row],[Hour]]&gt;=16, Table3[[#This Row],[Hour]]&lt;=19), "Peak", "Off-Peak"))</f>
        <v>Peak</v>
      </c>
      <c r="I799" s="19" t="str">
        <f>VLOOKUP($C799,location,MATCH(Source!I$7,Location!$A$1:$D$1,0),0)</f>
        <v>Ahmedabad</v>
      </c>
      <c r="J799" s="19" t="str">
        <f>VLOOKUP($C799,location,MATCH(Source!J$7,Location!$A$1:$D$1,0),0)</f>
        <v>Expressway</v>
      </c>
      <c r="K799" s="19" t="str">
        <f>VLOOKUP($C799,location,MATCH(Source!K$7,Location!$A$1:$D$1,0),0)</f>
        <v>Foggy</v>
      </c>
      <c r="L799" s="20" t="str">
        <f>VLOOKUP($C799,vehicle,MATCH(L798,Vehicle!A792:E792,0),0)</f>
        <v>Bike</v>
      </c>
      <c r="M799" s="20" t="str">
        <f>VLOOKUP($C799,vehicle,MATCH(M$7,Vehicle!$A$1:$E$1,0),0)</f>
        <v>Signal Violation</v>
      </c>
      <c r="N799" s="20" t="str">
        <f>VLOOKUP($C799,vehicle,MATCH(N$7,Vehicle!$A$1:$E$1,0),0)</f>
        <v>Medium</v>
      </c>
      <c r="O799" s="21">
        <f>VLOOKUP($C799,vehicle,MATCH(O$7,Vehicle!$A$1:$E$1,0),0)</f>
        <v>4</v>
      </c>
      <c r="P799" s="21">
        <f>VLOOKUP($C799,driver,MATCH(P$7,Driver!$A$1:$E$1,0),0)</f>
        <v>32</v>
      </c>
      <c r="Q799" s="21" t="str">
        <f>VLOOKUP($C799,driver,MATCH(Q$7,Driver!$A$1:$E$1,0),0)</f>
        <v>Suspended</v>
      </c>
      <c r="R799" s="21">
        <f>VLOOKUP($C799,driver,MATCH(R$7,Driver!$A$1:$E$1,0),0)</f>
        <v>9</v>
      </c>
      <c r="S799" s="21" t="str">
        <f>VLOOKUP($C799,driver,MATCH(S$7,Driver!$A$1:$E$1,0),0)</f>
        <v>Severe</v>
      </c>
      <c r="T799" s="21">
        <f>VLOOKUP($C799,Effects,MATCH(T$7, Effects!$A$1:$E$1, 0),0)</f>
        <v>7</v>
      </c>
      <c r="U799" s="22" t="str">
        <f>VLOOKUP($C799,Effects,MATCH(U$7, Effects!$A$1:$E$1, 0),0)</f>
        <v>Yes</v>
      </c>
      <c r="V799" s="22" t="str">
        <f>VLOOKUP($C799,Effects,MATCH(V$7, Effects!$A$1:$E$1, 0),0)</f>
        <v>Yes</v>
      </c>
      <c r="W799" s="22" t="str">
        <f>VLOOKUP($C799,Effects,MATCH(W$7, Effects!$A$1:$E$1, 0),0)</f>
        <v>License Suspended</v>
      </c>
    </row>
    <row r="800" spans="2:23" s="7" customFormat="1" ht="21" x14ac:dyDescent="0.4">
      <c r="B800" s="19">
        <v>793</v>
      </c>
      <c r="C800" s="19" t="s">
        <v>832</v>
      </c>
      <c r="D800" s="20">
        <f>VLOOKUP($C800, Date, MATCH(Source!D$7, Date!$A$1:$F$1, 0), FALSE)</f>
        <v>44500</v>
      </c>
      <c r="E800" s="40">
        <v>44500</v>
      </c>
      <c r="F800" s="22">
        <f>VLOOKUP($C800, Date, MATCH(Source!F$7, Date!$A$1:$F$1, 0), FALSE)</f>
        <v>33.7569444444444</v>
      </c>
      <c r="G800" s="19">
        <f>VLOOKUP(Table3[[#This Row],[Accident ID]],Date!$A$2:$I$2001,MATCH(Table3[[#Headers],[Hour]],Date!$A$1:$I$1,0),0)</f>
        <v>18</v>
      </c>
      <c r="H800" s="44" t="str">
        <f>IF(AND(Table3[[#This Row],[Hour]]&gt;=7, Table3[[#This Row],[Hour]]&lt;=10), "Peak", IF(AND(Table3[[#This Row],[Hour]]&gt;=16, Table3[[#This Row],[Hour]]&lt;=19), "Peak", "Off-Peak"))</f>
        <v>Peak</v>
      </c>
      <c r="I800" s="19" t="str">
        <f>VLOOKUP($C800,location,MATCH(Source!I$7,Location!$A$1:$D$1,0),0)</f>
        <v>Pune</v>
      </c>
      <c r="J800" s="19" t="str">
        <f>VLOOKUP($C800,location,MATCH(Source!J$7,Location!$A$1:$D$1,0),0)</f>
        <v>Expressway</v>
      </c>
      <c r="K800" s="19" t="str">
        <f>VLOOKUP($C800,location,MATCH(Source!K$7,Location!$A$1:$D$1,0),0)</f>
        <v>Snowy</v>
      </c>
      <c r="L800" s="20" t="str">
        <f>VLOOKUP($C800,vehicle,MATCH(L799,Vehicle!A793:E793,0),0)</f>
        <v>Pedestrian</v>
      </c>
      <c r="M800" s="20" t="str">
        <f>VLOOKUP($C800,vehicle,MATCH(M$7,Vehicle!$A$1:$E$1,0),0)</f>
        <v>Reckless Driving</v>
      </c>
      <c r="N800" s="20" t="str">
        <f>VLOOKUP($C800,vehicle,MATCH(N$7,Vehicle!$A$1:$E$1,0),0)</f>
        <v>Low</v>
      </c>
      <c r="O800" s="21">
        <f>VLOOKUP($C800,vehicle,MATCH(O$7,Vehicle!$A$1:$E$1,0),0)</f>
        <v>3</v>
      </c>
      <c r="P800" s="21">
        <f>VLOOKUP($C800,driver,MATCH(P$7,Driver!$A$1:$E$1,0),0)</f>
        <v>60</v>
      </c>
      <c r="Q800" s="21" t="str">
        <f>VLOOKUP($C800,driver,MATCH(Q$7,Driver!$A$1:$E$1,0),0)</f>
        <v>Valid</v>
      </c>
      <c r="R800" s="21">
        <f>VLOOKUP($C800,driver,MATCH(R$7,Driver!$A$1:$E$1,0),0)</f>
        <v>1</v>
      </c>
      <c r="S800" s="21" t="str">
        <f>VLOOKUP($C800,driver,MATCH(S$7,Driver!$A$1:$E$1,0),0)</f>
        <v>Minor</v>
      </c>
      <c r="T800" s="21">
        <f>VLOOKUP($C800,Effects,MATCH(T$7, Effects!$A$1:$E$1, 0),0)</f>
        <v>21</v>
      </c>
      <c r="U800" s="22" t="str">
        <f>VLOOKUP($C800,Effects,MATCH(U$7, Effects!$A$1:$E$1, 0),0)</f>
        <v>Yes</v>
      </c>
      <c r="V800" s="22" t="str">
        <f>VLOOKUP($C800,Effects,MATCH(V$7, Effects!$A$1:$E$1, 0),0)</f>
        <v>Yes</v>
      </c>
      <c r="W800" s="22" t="str">
        <f>VLOOKUP($C800,Effects,MATCH(W$7, Effects!$A$1:$E$1, 0),0)</f>
        <v>None</v>
      </c>
    </row>
    <row r="801" spans="2:23" s="7" customFormat="1" ht="21" x14ac:dyDescent="0.4">
      <c r="B801" s="19">
        <v>794</v>
      </c>
      <c r="C801" s="19" t="s">
        <v>833</v>
      </c>
      <c r="D801" s="20">
        <f>VLOOKUP($C801, Date, MATCH(Source!D$7, Date!$A$1:$F$1, 0), FALSE)</f>
        <v>44940</v>
      </c>
      <c r="E801" s="40">
        <v>44940</v>
      </c>
      <c r="F801" s="22">
        <f>VLOOKUP($C801, Date, MATCH(Source!F$7, Date!$A$1:$F$1, 0), FALSE)</f>
        <v>33.7986111111111</v>
      </c>
      <c r="G801" s="19">
        <f>VLOOKUP(Table3[[#This Row],[Accident ID]],Date!$A$2:$I$2001,MATCH(Table3[[#Headers],[Hour]],Date!$A$1:$I$1,0),0)</f>
        <v>19</v>
      </c>
      <c r="H801" s="44" t="str">
        <f>IF(AND(Table3[[#This Row],[Hour]]&gt;=7, Table3[[#This Row],[Hour]]&lt;=10), "Peak", IF(AND(Table3[[#This Row],[Hour]]&gt;=16, Table3[[#This Row],[Hour]]&lt;=19), "Peak", "Off-Peak"))</f>
        <v>Peak</v>
      </c>
      <c r="I801" s="19" t="str">
        <f>VLOOKUP($C801,location,MATCH(Source!I$7,Location!$A$1:$D$1,0),0)</f>
        <v>Hyderabad</v>
      </c>
      <c r="J801" s="19" t="str">
        <f>VLOOKUP($C801,location,MATCH(Source!J$7,Location!$A$1:$D$1,0),0)</f>
        <v>City Road</v>
      </c>
      <c r="K801" s="19" t="str">
        <f>VLOOKUP($C801,location,MATCH(Source!K$7,Location!$A$1:$D$1,0),0)</f>
        <v>Clear</v>
      </c>
      <c r="L801" s="20" t="str">
        <f>VLOOKUP($C801,vehicle,MATCH(L800,Vehicle!A794:E794,0),0)</f>
        <v>Bus</v>
      </c>
      <c r="M801" s="20" t="str">
        <f>VLOOKUP($C801,vehicle,MATCH(M$7,Vehicle!$A$1:$E$1,0),0)</f>
        <v>Drunk Driving</v>
      </c>
      <c r="N801" s="20" t="str">
        <f>VLOOKUP($C801,vehicle,MATCH(N$7,Vehicle!$A$1:$E$1,0),0)</f>
        <v>High</v>
      </c>
      <c r="O801" s="21">
        <f>VLOOKUP($C801,vehicle,MATCH(O$7,Vehicle!$A$1:$E$1,0),0)</f>
        <v>1</v>
      </c>
      <c r="P801" s="21">
        <f>VLOOKUP($C801,driver,MATCH(P$7,Driver!$A$1:$E$1,0),0)</f>
        <v>42</v>
      </c>
      <c r="Q801" s="21" t="str">
        <f>VLOOKUP($C801,driver,MATCH(Q$7,Driver!$A$1:$E$1,0),0)</f>
        <v>Valid</v>
      </c>
      <c r="R801" s="21">
        <f>VLOOKUP($C801,driver,MATCH(R$7,Driver!$A$1:$E$1,0),0)</f>
        <v>4</v>
      </c>
      <c r="S801" s="21" t="str">
        <f>VLOOKUP($C801,driver,MATCH(S$7,Driver!$A$1:$E$1,0),0)</f>
        <v>Severe</v>
      </c>
      <c r="T801" s="21">
        <f>VLOOKUP($C801,Effects,MATCH(T$7, Effects!$A$1:$E$1, 0),0)</f>
        <v>16</v>
      </c>
      <c r="U801" s="22" t="str">
        <f>VLOOKUP($C801,Effects,MATCH(U$7, Effects!$A$1:$E$1, 0),0)</f>
        <v>No</v>
      </c>
      <c r="V801" s="22" t="str">
        <f>VLOOKUP($C801,Effects,MATCH(V$7, Effects!$A$1:$E$1, 0),0)</f>
        <v>No</v>
      </c>
      <c r="W801" s="22" t="str">
        <f>VLOOKUP($C801,Effects,MATCH(W$7, Effects!$A$1:$E$1, 0),0)</f>
        <v>License Suspended</v>
      </c>
    </row>
    <row r="802" spans="2:23" s="7" customFormat="1" ht="21" x14ac:dyDescent="0.4">
      <c r="B802" s="19">
        <v>795</v>
      </c>
      <c r="C802" s="19" t="s">
        <v>834</v>
      </c>
      <c r="D802" s="20">
        <f>VLOOKUP($C802, Date, MATCH(Source!D$7, Date!$A$1:$F$1, 0), FALSE)</f>
        <v>45543</v>
      </c>
      <c r="E802" s="40">
        <v>45543</v>
      </c>
      <c r="F802" s="22">
        <f>VLOOKUP($C802, Date, MATCH(Source!F$7, Date!$A$1:$F$1, 0), FALSE)</f>
        <v>33.8402777777778</v>
      </c>
      <c r="G802" s="19">
        <f>VLOOKUP(Table3[[#This Row],[Accident ID]],Date!$A$2:$I$2001,MATCH(Table3[[#Headers],[Hour]],Date!$A$1:$I$1,0),0)</f>
        <v>20</v>
      </c>
      <c r="H802" s="44" t="str">
        <f>IF(AND(Table3[[#This Row],[Hour]]&gt;=7, Table3[[#This Row],[Hour]]&lt;=10), "Peak", IF(AND(Table3[[#This Row],[Hour]]&gt;=16, Table3[[#This Row],[Hour]]&lt;=19), "Peak", "Off-Peak"))</f>
        <v>Off-Peak</v>
      </c>
      <c r="I802" s="19" t="str">
        <f>VLOOKUP($C802,location,MATCH(Source!I$7,Location!$A$1:$D$1,0),0)</f>
        <v>Ahmedabad</v>
      </c>
      <c r="J802" s="19" t="str">
        <f>VLOOKUP($C802,location,MATCH(Source!J$7,Location!$A$1:$D$1,0),0)</f>
        <v>Residential Area</v>
      </c>
      <c r="K802" s="19" t="str">
        <f>VLOOKUP($C802,location,MATCH(Source!K$7,Location!$A$1:$D$1,0),0)</f>
        <v>Windy</v>
      </c>
      <c r="L802" s="20" t="str">
        <f>VLOOKUP($C802,vehicle,MATCH(L801,Vehicle!A795:E795,0),0)</f>
        <v>Bike</v>
      </c>
      <c r="M802" s="20" t="str">
        <f>VLOOKUP($C802,vehicle,MATCH(M$7,Vehicle!$A$1:$E$1,0),0)</f>
        <v>Weather Conditions</v>
      </c>
      <c r="N802" s="20" t="str">
        <f>VLOOKUP($C802,vehicle,MATCH(N$7,Vehicle!$A$1:$E$1,0),0)</f>
        <v>Medium</v>
      </c>
      <c r="O802" s="21">
        <f>VLOOKUP($C802,vehicle,MATCH(O$7,Vehicle!$A$1:$E$1,0),0)</f>
        <v>4</v>
      </c>
      <c r="P802" s="21">
        <f>VLOOKUP($C802,driver,MATCH(P$7,Driver!$A$1:$E$1,0),0)</f>
        <v>53</v>
      </c>
      <c r="Q802" s="21" t="str">
        <f>VLOOKUP($C802,driver,MATCH(Q$7,Driver!$A$1:$E$1,0),0)</f>
        <v>Expired</v>
      </c>
      <c r="R802" s="21">
        <f>VLOOKUP($C802,driver,MATCH(R$7,Driver!$A$1:$E$1,0),0)</f>
        <v>4</v>
      </c>
      <c r="S802" s="21" t="str">
        <f>VLOOKUP($C802,driver,MATCH(S$7,Driver!$A$1:$E$1,0),0)</f>
        <v>Moderate</v>
      </c>
      <c r="T802" s="21">
        <f>VLOOKUP($C802,Effects,MATCH(T$7, Effects!$A$1:$E$1, 0),0)</f>
        <v>47</v>
      </c>
      <c r="U802" s="22" t="str">
        <f>VLOOKUP($C802,Effects,MATCH(U$7, Effects!$A$1:$E$1, 0),0)</f>
        <v>Yes</v>
      </c>
      <c r="V802" s="22" t="str">
        <f>VLOOKUP($C802,Effects,MATCH(V$7, Effects!$A$1:$E$1, 0),0)</f>
        <v>Yes</v>
      </c>
      <c r="W802" s="22" t="str">
        <f>VLOOKUP($C802,Effects,MATCH(W$7, Effects!$A$1:$E$1, 0),0)</f>
        <v>Arrest Made</v>
      </c>
    </row>
    <row r="803" spans="2:23" s="7" customFormat="1" ht="21" x14ac:dyDescent="0.4">
      <c r="B803" s="19">
        <v>796</v>
      </c>
      <c r="C803" s="19" t="s">
        <v>835</v>
      </c>
      <c r="D803" s="20">
        <f>VLOOKUP($C803, Date, MATCH(Source!D$7, Date!$A$1:$F$1, 0), FALSE)</f>
        <v>44519</v>
      </c>
      <c r="E803" s="40">
        <v>44519</v>
      </c>
      <c r="F803" s="22">
        <f>VLOOKUP($C803, Date, MATCH(Source!F$7, Date!$A$1:$F$1, 0), FALSE)</f>
        <v>33.8819444444444</v>
      </c>
      <c r="G803" s="19">
        <f>VLOOKUP(Table3[[#This Row],[Accident ID]],Date!$A$2:$I$2001,MATCH(Table3[[#Headers],[Hour]],Date!$A$1:$I$1,0),0)</f>
        <v>21</v>
      </c>
      <c r="H803" s="44" t="str">
        <f>IF(AND(Table3[[#This Row],[Hour]]&gt;=7, Table3[[#This Row],[Hour]]&lt;=10), "Peak", IF(AND(Table3[[#This Row],[Hour]]&gt;=16, Table3[[#This Row],[Hour]]&lt;=19), "Peak", "Off-Peak"))</f>
        <v>Off-Peak</v>
      </c>
      <c r="I803" s="19" t="str">
        <f>VLOOKUP($C803,location,MATCH(Source!I$7,Location!$A$1:$D$1,0),0)</f>
        <v>Delhi</v>
      </c>
      <c r="J803" s="19" t="str">
        <f>VLOOKUP($C803,location,MATCH(Source!J$7,Location!$A$1:$D$1,0),0)</f>
        <v>Residential Area</v>
      </c>
      <c r="K803" s="19" t="str">
        <f>VLOOKUP($C803,location,MATCH(Source!K$7,Location!$A$1:$D$1,0),0)</f>
        <v>Rainy</v>
      </c>
      <c r="L803" s="20" t="str">
        <f>VLOOKUP($C803,vehicle,MATCH(L802,Vehicle!A796:E796,0),0)</f>
        <v>Bicycle</v>
      </c>
      <c r="M803" s="20" t="str">
        <f>VLOOKUP($C803,vehicle,MATCH(M$7,Vehicle!$A$1:$E$1,0),0)</f>
        <v>Over Speeding</v>
      </c>
      <c r="N803" s="20" t="str">
        <f>VLOOKUP($C803,vehicle,MATCH(N$7,Vehicle!$A$1:$E$1,0),0)</f>
        <v>Low</v>
      </c>
      <c r="O803" s="21">
        <f>VLOOKUP($C803,vehicle,MATCH(O$7,Vehicle!$A$1:$E$1,0),0)</f>
        <v>2</v>
      </c>
      <c r="P803" s="21">
        <f>VLOOKUP($C803,driver,MATCH(P$7,Driver!$A$1:$E$1,0),0)</f>
        <v>69</v>
      </c>
      <c r="Q803" s="21" t="str">
        <f>VLOOKUP($C803,driver,MATCH(Q$7,Driver!$A$1:$E$1,0),0)</f>
        <v>Expired</v>
      </c>
      <c r="R803" s="21">
        <f>VLOOKUP($C803,driver,MATCH(R$7,Driver!$A$1:$E$1,0),0)</f>
        <v>3</v>
      </c>
      <c r="S803" s="21" t="str">
        <f>VLOOKUP($C803,driver,MATCH(S$7,Driver!$A$1:$E$1,0),0)</f>
        <v>Moderate</v>
      </c>
      <c r="T803" s="21">
        <f>VLOOKUP($C803,Effects,MATCH(T$7, Effects!$A$1:$E$1, 0),0)</f>
        <v>38</v>
      </c>
      <c r="U803" s="22" t="str">
        <f>VLOOKUP($C803,Effects,MATCH(U$7, Effects!$A$1:$E$1, 0),0)</f>
        <v>Yes</v>
      </c>
      <c r="V803" s="22" t="str">
        <f>VLOOKUP($C803,Effects,MATCH(V$7, Effects!$A$1:$E$1, 0),0)</f>
        <v>Yes</v>
      </c>
      <c r="W803" s="22" t="str">
        <f>VLOOKUP($C803,Effects,MATCH(W$7, Effects!$A$1:$E$1, 0),0)</f>
        <v>License Suspended</v>
      </c>
    </row>
    <row r="804" spans="2:23" s="7" customFormat="1" ht="21" x14ac:dyDescent="0.4">
      <c r="B804" s="19">
        <v>797</v>
      </c>
      <c r="C804" s="19" t="s">
        <v>836</v>
      </c>
      <c r="D804" s="20">
        <f>VLOOKUP($C804, Date, MATCH(Source!D$7, Date!$A$1:$F$1, 0), FALSE)</f>
        <v>45392</v>
      </c>
      <c r="E804" s="40">
        <v>45392</v>
      </c>
      <c r="F804" s="22">
        <f>VLOOKUP($C804, Date, MATCH(Source!F$7, Date!$A$1:$F$1, 0), FALSE)</f>
        <v>33.9236111111111</v>
      </c>
      <c r="G804" s="19">
        <f>VLOOKUP(Table3[[#This Row],[Accident ID]],Date!$A$2:$I$2001,MATCH(Table3[[#Headers],[Hour]],Date!$A$1:$I$1,0),0)</f>
        <v>22</v>
      </c>
      <c r="H804" s="44" t="str">
        <f>IF(AND(Table3[[#This Row],[Hour]]&gt;=7, Table3[[#This Row],[Hour]]&lt;=10), "Peak", IF(AND(Table3[[#This Row],[Hour]]&gt;=16, Table3[[#This Row],[Hour]]&lt;=19), "Peak", "Off-Peak"))</f>
        <v>Off-Peak</v>
      </c>
      <c r="I804" s="19" t="str">
        <f>VLOOKUP($C804,location,MATCH(Source!I$7,Location!$A$1:$D$1,0),0)</f>
        <v>Delhi</v>
      </c>
      <c r="J804" s="19" t="str">
        <f>VLOOKUP($C804,location,MATCH(Source!J$7,Location!$A$1:$D$1,0),0)</f>
        <v>City Road</v>
      </c>
      <c r="K804" s="19" t="str">
        <f>VLOOKUP($C804,location,MATCH(Source!K$7,Location!$A$1:$D$1,0),0)</f>
        <v>Snowy</v>
      </c>
      <c r="L804" s="20" t="str">
        <f>VLOOKUP($C804,vehicle,MATCH(L803,Vehicle!A797:E797,0),0)</f>
        <v>Bike</v>
      </c>
      <c r="M804" s="20" t="str">
        <f>VLOOKUP($C804,vehicle,MATCH(M$7,Vehicle!$A$1:$E$1,0),0)</f>
        <v>Weather Conditions</v>
      </c>
      <c r="N804" s="20" t="str">
        <f>VLOOKUP($C804,vehicle,MATCH(N$7,Vehicle!$A$1:$E$1,0),0)</f>
        <v>Severe</v>
      </c>
      <c r="O804" s="21">
        <f>VLOOKUP($C804,vehicle,MATCH(O$7,Vehicle!$A$1:$E$1,0),0)</f>
        <v>4</v>
      </c>
      <c r="P804" s="21">
        <f>VLOOKUP($C804,driver,MATCH(P$7,Driver!$A$1:$E$1,0),0)</f>
        <v>44</v>
      </c>
      <c r="Q804" s="21" t="str">
        <f>VLOOKUP($C804,driver,MATCH(Q$7,Driver!$A$1:$E$1,0),0)</f>
        <v>Valid</v>
      </c>
      <c r="R804" s="21">
        <f>VLOOKUP($C804,driver,MATCH(R$7,Driver!$A$1:$E$1,0),0)</f>
        <v>10</v>
      </c>
      <c r="S804" s="21" t="str">
        <f>VLOOKUP($C804,driver,MATCH(S$7,Driver!$A$1:$E$1,0),0)</f>
        <v>Minor</v>
      </c>
      <c r="T804" s="21">
        <f>VLOOKUP($C804,Effects,MATCH(T$7, Effects!$A$1:$E$1, 0),0)</f>
        <v>33</v>
      </c>
      <c r="U804" s="22" t="str">
        <f>VLOOKUP($C804,Effects,MATCH(U$7, Effects!$A$1:$E$1, 0),0)</f>
        <v>Yes</v>
      </c>
      <c r="V804" s="22" t="str">
        <f>VLOOKUP($C804,Effects,MATCH(V$7, Effects!$A$1:$E$1, 0),0)</f>
        <v>No</v>
      </c>
      <c r="W804" s="22" t="str">
        <f>VLOOKUP($C804,Effects,MATCH(W$7, Effects!$A$1:$E$1, 0),0)</f>
        <v>Fine Issued</v>
      </c>
    </row>
    <row r="805" spans="2:23" s="7" customFormat="1" ht="21" x14ac:dyDescent="0.4">
      <c r="B805" s="19">
        <v>798</v>
      </c>
      <c r="C805" s="19" t="s">
        <v>837</v>
      </c>
      <c r="D805" s="20">
        <f>VLOOKUP($C805, Date, MATCH(Source!D$7, Date!$A$1:$F$1, 0), FALSE)</f>
        <v>44322</v>
      </c>
      <c r="E805" s="40">
        <v>44322</v>
      </c>
      <c r="F805" s="22">
        <f>VLOOKUP($C805, Date, MATCH(Source!F$7, Date!$A$1:$F$1, 0), FALSE)</f>
        <v>33.9652777777778</v>
      </c>
      <c r="G805" s="19">
        <f>VLOOKUP(Table3[[#This Row],[Accident ID]],Date!$A$2:$I$2001,MATCH(Table3[[#Headers],[Hour]],Date!$A$1:$I$1,0),0)</f>
        <v>23</v>
      </c>
      <c r="H805" s="44" t="str">
        <f>IF(AND(Table3[[#This Row],[Hour]]&gt;=7, Table3[[#This Row],[Hour]]&lt;=10), "Peak", IF(AND(Table3[[#This Row],[Hour]]&gt;=16, Table3[[#This Row],[Hour]]&lt;=19), "Peak", "Off-Peak"))</f>
        <v>Off-Peak</v>
      </c>
      <c r="I805" s="19" t="str">
        <f>VLOOKUP($C805,location,MATCH(Source!I$7,Location!$A$1:$D$1,0),0)</f>
        <v>Bangalore</v>
      </c>
      <c r="J805" s="19" t="str">
        <f>VLOOKUP($C805,location,MATCH(Source!J$7,Location!$A$1:$D$1,0),0)</f>
        <v>Rural Road</v>
      </c>
      <c r="K805" s="19" t="str">
        <f>VLOOKUP($C805,location,MATCH(Source!K$7,Location!$A$1:$D$1,0),0)</f>
        <v>Snowy</v>
      </c>
      <c r="L805" s="20" t="str">
        <f>VLOOKUP($C805,vehicle,MATCH(L804,Vehicle!A798:E798,0),0)</f>
        <v>Car</v>
      </c>
      <c r="M805" s="20" t="str">
        <f>VLOOKUP($C805,vehicle,MATCH(M$7,Vehicle!$A$1:$E$1,0),0)</f>
        <v>Signal Violation</v>
      </c>
      <c r="N805" s="20" t="str">
        <f>VLOOKUP($C805,vehicle,MATCH(N$7,Vehicle!$A$1:$E$1,0),0)</f>
        <v>Low</v>
      </c>
      <c r="O805" s="21">
        <f>VLOOKUP($C805,vehicle,MATCH(O$7,Vehicle!$A$1:$E$1,0),0)</f>
        <v>5</v>
      </c>
      <c r="P805" s="21">
        <f>VLOOKUP($C805,driver,MATCH(P$7,Driver!$A$1:$E$1,0),0)</f>
        <v>66</v>
      </c>
      <c r="Q805" s="21" t="str">
        <f>VLOOKUP($C805,driver,MATCH(Q$7,Driver!$A$1:$E$1,0),0)</f>
        <v>Expired</v>
      </c>
      <c r="R805" s="21">
        <f>VLOOKUP($C805,driver,MATCH(R$7,Driver!$A$1:$E$1,0),0)</f>
        <v>1</v>
      </c>
      <c r="S805" s="21" t="str">
        <f>VLOOKUP($C805,driver,MATCH(S$7,Driver!$A$1:$E$1,0),0)</f>
        <v>Fatal</v>
      </c>
      <c r="T805" s="21">
        <f>VLOOKUP($C805,Effects,MATCH(T$7, Effects!$A$1:$E$1, 0),0)</f>
        <v>32</v>
      </c>
      <c r="U805" s="22" t="str">
        <f>VLOOKUP($C805,Effects,MATCH(U$7, Effects!$A$1:$E$1, 0),0)</f>
        <v>No</v>
      </c>
      <c r="V805" s="22" t="str">
        <f>VLOOKUP($C805,Effects,MATCH(V$7, Effects!$A$1:$E$1, 0),0)</f>
        <v>No</v>
      </c>
      <c r="W805" s="22" t="str">
        <f>VLOOKUP($C805,Effects,MATCH(W$7, Effects!$A$1:$E$1, 0),0)</f>
        <v>License Suspended</v>
      </c>
    </row>
    <row r="806" spans="2:23" s="7" customFormat="1" ht="21" x14ac:dyDescent="0.4">
      <c r="B806" s="19">
        <v>799</v>
      </c>
      <c r="C806" s="19" t="s">
        <v>838</v>
      </c>
      <c r="D806" s="20">
        <f>VLOOKUP($C806, Date, MATCH(Source!D$7, Date!$A$1:$F$1, 0), FALSE)</f>
        <v>44281</v>
      </c>
      <c r="E806" s="40">
        <v>44281</v>
      </c>
      <c r="F806" s="22">
        <f>VLOOKUP($C806, Date, MATCH(Source!F$7, Date!$A$1:$F$1, 0), FALSE)</f>
        <v>34.0069444444444</v>
      </c>
      <c r="G806" s="19">
        <f>VLOOKUP(Table3[[#This Row],[Accident ID]],Date!$A$2:$I$2001,MATCH(Table3[[#Headers],[Hour]],Date!$A$1:$I$1,0),0)</f>
        <v>0</v>
      </c>
      <c r="H806" s="44" t="str">
        <f>IF(AND(Table3[[#This Row],[Hour]]&gt;=7, Table3[[#This Row],[Hour]]&lt;=10), "Peak", IF(AND(Table3[[#This Row],[Hour]]&gt;=16, Table3[[#This Row],[Hour]]&lt;=19), "Peak", "Off-Peak"))</f>
        <v>Off-Peak</v>
      </c>
      <c r="I806" s="19" t="str">
        <f>VLOOKUP($C806,location,MATCH(Source!I$7,Location!$A$1:$D$1,0),0)</f>
        <v>Ahmedabad</v>
      </c>
      <c r="J806" s="19" t="str">
        <f>VLOOKUP($C806,location,MATCH(Source!J$7,Location!$A$1:$D$1,0),0)</f>
        <v>Residential Area</v>
      </c>
      <c r="K806" s="19" t="str">
        <f>VLOOKUP($C806,location,MATCH(Source!K$7,Location!$A$1:$D$1,0),0)</f>
        <v>Clear</v>
      </c>
      <c r="L806" s="20" t="str">
        <f>VLOOKUP($C806,vehicle,MATCH(L805,Vehicle!A799:E799,0),0)</f>
        <v>Bicycle</v>
      </c>
      <c r="M806" s="20" t="str">
        <f>VLOOKUP($C806,vehicle,MATCH(M$7,Vehicle!$A$1:$E$1,0),0)</f>
        <v>Weather Conditions</v>
      </c>
      <c r="N806" s="20" t="str">
        <f>VLOOKUP($C806,vehicle,MATCH(N$7,Vehicle!$A$1:$E$1,0),0)</f>
        <v>High</v>
      </c>
      <c r="O806" s="21">
        <f>VLOOKUP($C806,vehicle,MATCH(O$7,Vehicle!$A$1:$E$1,0),0)</f>
        <v>3</v>
      </c>
      <c r="P806" s="21">
        <f>VLOOKUP($C806,driver,MATCH(P$7,Driver!$A$1:$E$1,0),0)</f>
        <v>20</v>
      </c>
      <c r="Q806" s="21" t="str">
        <f>VLOOKUP($C806,driver,MATCH(Q$7,Driver!$A$1:$E$1,0),0)</f>
        <v>Suspended</v>
      </c>
      <c r="R806" s="21">
        <f>VLOOKUP($C806,driver,MATCH(R$7,Driver!$A$1:$E$1,0),0)</f>
        <v>0</v>
      </c>
      <c r="S806" s="21" t="str">
        <f>VLOOKUP($C806,driver,MATCH(S$7,Driver!$A$1:$E$1,0),0)</f>
        <v>Minor</v>
      </c>
      <c r="T806" s="21">
        <f>VLOOKUP($C806,Effects,MATCH(T$7, Effects!$A$1:$E$1, 0),0)</f>
        <v>52</v>
      </c>
      <c r="U806" s="22" t="str">
        <f>VLOOKUP($C806,Effects,MATCH(U$7, Effects!$A$1:$E$1, 0),0)</f>
        <v>No</v>
      </c>
      <c r="V806" s="22" t="str">
        <f>VLOOKUP($C806,Effects,MATCH(V$7, Effects!$A$1:$E$1, 0),0)</f>
        <v>No</v>
      </c>
      <c r="W806" s="22" t="str">
        <f>VLOOKUP($C806,Effects,MATCH(W$7, Effects!$A$1:$E$1, 0),0)</f>
        <v>None</v>
      </c>
    </row>
    <row r="807" spans="2:23" s="7" customFormat="1" ht="21" x14ac:dyDescent="0.4">
      <c r="B807" s="19">
        <v>800</v>
      </c>
      <c r="C807" s="19" t="s">
        <v>839</v>
      </c>
      <c r="D807" s="20">
        <f>VLOOKUP($C807, Date, MATCH(Source!D$7, Date!$A$1:$F$1, 0), FALSE)</f>
        <v>44998</v>
      </c>
      <c r="E807" s="40">
        <v>44998</v>
      </c>
      <c r="F807" s="22">
        <f>VLOOKUP($C807, Date, MATCH(Source!F$7, Date!$A$1:$F$1, 0), FALSE)</f>
        <v>34.0486111111111</v>
      </c>
      <c r="G807" s="19">
        <f>VLOOKUP(Table3[[#This Row],[Accident ID]],Date!$A$2:$I$2001,MATCH(Table3[[#Headers],[Hour]],Date!$A$1:$I$1,0),0)</f>
        <v>1</v>
      </c>
      <c r="H807" s="44" t="str">
        <f>IF(AND(Table3[[#This Row],[Hour]]&gt;=7, Table3[[#This Row],[Hour]]&lt;=10), "Peak", IF(AND(Table3[[#This Row],[Hour]]&gt;=16, Table3[[#This Row],[Hour]]&lt;=19), "Peak", "Off-Peak"))</f>
        <v>Off-Peak</v>
      </c>
      <c r="I807" s="19" t="str">
        <f>VLOOKUP($C807,location,MATCH(Source!I$7,Location!$A$1:$D$1,0),0)</f>
        <v>Bangalore</v>
      </c>
      <c r="J807" s="19" t="str">
        <f>VLOOKUP($C807,location,MATCH(Source!J$7,Location!$A$1:$D$1,0),0)</f>
        <v>Expressway</v>
      </c>
      <c r="K807" s="19" t="str">
        <f>VLOOKUP($C807,location,MATCH(Source!K$7,Location!$A$1:$D$1,0),0)</f>
        <v>Rainy</v>
      </c>
      <c r="L807" s="20" t="str">
        <f>VLOOKUP($C807,vehicle,MATCH(L806,Vehicle!A800:E800,0),0)</f>
        <v>Pedestrian</v>
      </c>
      <c r="M807" s="20" t="str">
        <f>VLOOKUP($C807,vehicle,MATCH(M$7,Vehicle!$A$1:$E$1,0),0)</f>
        <v>Brake Failure</v>
      </c>
      <c r="N807" s="20" t="str">
        <f>VLOOKUP($C807,vehicle,MATCH(N$7,Vehicle!$A$1:$E$1,0),0)</f>
        <v>Severe</v>
      </c>
      <c r="O807" s="21">
        <f>VLOOKUP($C807,vehicle,MATCH(O$7,Vehicle!$A$1:$E$1,0),0)</f>
        <v>4</v>
      </c>
      <c r="P807" s="21">
        <f>VLOOKUP($C807,driver,MATCH(P$7,Driver!$A$1:$E$1,0),0)</f>
        <v>22</v>
      </c>
      <c r="Q807" s="21" t="str">
        <f>VLOOKUP($C807,driver,MATCH(Q$7,Driver!$A$1:$E$1,0),0)</f>
        <v>Valid</v>
      </c>
      <c r="R807" s="21">
        <f>VLOOKUP($C807,driver,MATCH(R$7,Driver!$A$1:$E$1,0),0)</f>
        <v>5</v>
      </c>
      <c r="S807" s="21" t="str">
        <f>VLOOKUP($C807,driver,MATCH(S$7,Driver!$A$1:$E$1,0),0)</f>
        <v>Fatal</v>
      </c>
      <c r="T807" s="21">
        <f>VLOOKUP($C807,Effects,MATCH(T$7, Effects!$A$1:$E$1, 0),0)</f>
        <v>50</v>
      </c>
      <c r="U807" s="22" t="str">
        <f>VLOOKUP($C807,Effects,MATCH(U$7, Effects!$A$1:$E$1, 0),0)</f>
        <v>No</v>
      </c>
      <c r="V807" s="22" t="str">
        <f>VLOOKUP($C807,Effects,MATCH(V$7, Effects!$A$1:$E$1, 0),0)</f>
        <v>No</v>
      </c>
      <c r="W807" s="22" t="str">
        <f>VLOOKUP($C807,Effects,MATCH(W$7, Effects!$A$1:$E$1, 0),0)</f>
        <v>Fine Issued</v>
      </c>
    </row>
    <row r="808" spans="2:23" s="7" customFormat="1" ht="21" x14ac:dyDescent="0.4">
      <c r="B808" s="19">
        <v>801</v>
      </c>
      <c r="C808" s="19" t="s">
        <v>840</v>
      </c>
      <c r="D808" s="20">
        <f>VLOOKUP($C808, Date, MATCH(Source!D$7, Date!$A$1:$F$1, 0), FALSE)</f>
        <v>43928</v>
      </c>
      <c r="E808" s="40">
        <v>43928</v>
      </c>
      <c r="F808" s="22">
        <f>VLOOKUP($C808, Date, MATCH(Source!F$7, Date!$A$1:$F$1, 0), FALSE)</f>
        <v>34.0902777777778</v>
      </c>
      <c r="G808" s="19">
        <f>VLOOKUP(Table3[[#This Row],[Accident ID]],Date!$A$2:$I$2001,MATCH(Table3[[#Headers],[Hour]],Date!$A$1:$I$1,0),0)</f>
        <v>2</v>
      </c>
      <c r="H808" s="44" t="str">
        <f>IF(AND(Table3[[#This Row],[Hour]]&gt;=7, Table3[[#This Row],[Hour]]&lt;=10), "Peak", IF(AND(Table3[[#This Row],[Hour]]&gt;=16, Table3[[#This Row],[Hour]]&lt;=19), "Peak", "Off-Peak"))</f>
        <v>Off-Peak</v>
      </c>
      <c r="I808" s="19" t="str">
        <f>VLOOKUP($C808,location,MATCH(Source!I$7,Location!$A$1:$D$1,0),0)</f>
        <v>Bangalore</v>
      </c>
      <c r="J808" s="19" t="str">
        <f>VLOOKUP($C808,location,MATCH(Source!J$7,Location!$A$1:$D$1,0),0)</f>
        <v>Highway</v>
      </c>
      <c r="K808" s="19" t="str">
        <f>VLOOKUP($C808,location,MATCH(Source!K$7,Location!$A$1:$D$1,0),0)</f>
        <v>Rainy</v>
      </c>
      <c r="L808" s="20" t="str">
        <f>VLOOKUP($C808,vehicle,MATCH(L807,Vehicle!A801:E801,0),0)</f>
        <v>Pedestrian</v>
      </c>
      <c r="M808" s="20" t="str">
        <f>VLOOKUP($C808,vehicle,MATCH(M$7,Vehicle!$A$1:$E$1,0),0)</f>
        <v>Signal Violation</v>
      </c>
      <c r="N808" s="20" t="str">
        <f>VLOOKUP($C808,vehicle,MATCH(N$7,Vehicle!$A$1:$E$1,0),0)</f>
        <v>Low</v>
      </c>
      <c r="O808" s="21">
        <f>VLOOKUP($C808,vehicle,MATCH(O$7,Vehicle!$A$1:$E$1,0),0)</f>
        <v>2</v>
      </c>
      <c r="P808" s="21">
        <f>VLOOKUP($C808,driver,MATCH(P$7,Driver!$A$1:$E$1,0),0)</f>
        <v>48</v>
      </c>
      <c r="Q808" s="21" t="str">
        <f>VLOOKUP($C808,driver,MATCH(Q$7,Driver!$A$1:$E$1,0),0)</f>
        <v>Suspended</v>
      </c>
      <c r="R808" s="21">
        <f>VLOOKUP($C808,driver,MATCH(R$7,Driver!$A$1:$E$1,0),0)</f>
        <v>0</v>
      </c>
      <c r="S808" s="21" t="str">
        <f>VLOOKUP($C808,driver,MATCH(S$7,Driver!$A$1:$E$1,0),0)</f>
        <v>Severe</v>
      </c>
      <c r="T808" s="21">
        <f>VLOOKUP($C808,Effects,MATCH(T$7, Effects!$A$1:$E$1, 0),0)</f>
        <v>35</v>
      </c>
      <c r="U808" s="22" t="str">
        <f>VLOOKUP($C808,Effects,MATCH(U$7, Effects!$A$1:$E$1, 0),0)</f>
        <v>Yes</v>
      </c>
      <c r="V808" s="22" t="str">
        <f>VLOOKUP($C808,Effects,MATCH(V$7, Effects!$A$1:$E$1, 0),0)</f>
        <v>Yes</v>
      </c>
      <c r="W808" s="22" t="str">
        <f>VLOOKUP($C808,Effects,MATCH(W$7, Effects!$A$1:$E$1, 0),0)</f>
        <v>Arrest Made</v>
      </c>
    </row>
    <row r="809" spans="2:23" s="7" customFormat="1" ht="21" x14ac:dyDescent="0.4">
      <c r="B809" s="19">
        <v>802</v>
      </c>
      <c r="C809" s="19" t="s">
        <v>841</v>
      </c>
      <c r="D809" s="20">
        <f>VLOOKUP($C809, Date, MATCH(Source!D$7, Date!$A$1:$F$1, 0), FALSE)</f>
        <v>45273</v>
      </c>
      <c r="E809" s="40">
        <v>45273</v>
      </c>
      <c r="F809" s="22">
        <f>VLOOKUP($C809, Date, MATCH(Source!F$7, Date!$A$1:$F$1, 0), FALSE)</f>
        <v>34.1319444444444</v>
      </c>
      <c r="G809" s="19">
        <f>VLOOKUP(Table3[[#This Row],[Accident ID]],Date!$A$2:$I$2001,MATCH(Table3[[#Headers],[Hour]],Date!$A$1:$I$1,0),0)</f>
        <v>3</v>
      </c>
      <c r="H809" s="44" t="str">
        <f>IF(AND(Table3[[#This Row],[Hour]]&gt;=7, Table3[[#This Row],[Hour]]&lt;=10), "Peak", IF(AND(Table3[[#This Row],[Hour]]&gt;=16, Table3[[#This Row],[Hour]]&lt;=19), "Peak", "Off-Peak"))</f>
        <v>Off-Peak</v>
      </c>
      <c r="I809" s="19" t="str">
        <f>VLOOKUP($C809,location,MATCH(Source!I$7,Location!$A$1:$D$1,0),0)</f>
        <v>Bangalore</v>
      </c>
      <c r="J809" s="19" t="str">
        <f>VLOOKUP($C809,location,MATCH(Source!J$7,Location!$A$1:$D$1,0),0)</f>
        <v>Rural Road</v>
      </c>
      <c r="K809" s="19" t="str">
        <f>VLOOKUP($C809,location,MATCH(Source!K$7,Location!$A$1:$D$1,0),0)</f>
        <v>Rainy</v>
      </c>
      <c r="L809" s="20" t="str">
        <f>VLOOKUP($C809,vehicle,MATCH(L808,Vehicle!A802:E802,0),0)</f>
        <v>Car</v>
      </c>
      <c r="M809" s="20" t="str">
        <f>VLOOKUP($C809,vehicle,MATCH(M$7,Vehicle!$A$1:$E$1,0),0)</f>
        <v>Drunk Driving</v>
      </c>
      <c r="N809" s="20" t="str">
        <f>VLOOKUP($C809,vehicle,MATCH(N$7,Vehicle!$A$1:$E$1,0),0)</f>
        <v>Low</v>
      </c>
      <c r="O809" s="21">
        <f>VLOOKUP($C809,vehicle,MATCH(O$7,Vehicle!$A$1:$E$1,0),0)</f>
        <v>4</v>
      </c>
      <c r="P809" s="21">
        <f>VLOOKUP($C809,driver,MATCH(P$7,Driver!$A$1:$E$1,0),0)</f>
        <v>43</v>
      </c>
      <c r="Q809" s="21" t="str">
        <f>VLOOKUP($C809,driver,MATCH(Q$7,Driver!$A$1:$E$1,0),0)</f>
        <v>Valid</v>
      </c>
      <c r="R809" s="21">
        <f>VLOOKUP($C809,driver,MATCH(R$7,Driver!$A$1:$E$1,0),0)</f>
        <v>7</v>
      </c>
      <c r="S809" s="21" t="str">
        <f>VLOOKUP($C809,driver,MATCH(S$7,Driver!$A$1:$E$1,0),0)</f>
        <v>Moderate</v>
      </c>
      <c r="T809" s="21">
        <f>VLOOKUP($C809,Effects,MATCH(T$7, Effects!$A$1:$E$1, 0),0)</f>
        <v>6</v>
      </c>
      <c r="U809" s="22" t="str">
        <f>VLOOKUP($C809,Effects,MATCH(U$7, Effects!$A$1:$E$1, 0),0)</f>
        <v>No</v>
      </c>
      <c r="V809" s="22" t="str">
        <f>VLOOKUP($C809,Effects,MATCH(V$7, Effects!$A$1:$E$1, 0),0)</f>
        <v>Yes</v>
      </c>
      <c r="W809" s="22" t="str">
        <f>VLOOKUP($C809,Effects,MATCH(W$7, Effects!$A$1:$E$1, 0),0)</f>
        <v>License Suspended</v>
      </c>
    </row>
    <row r="810" spans="2:23" s="7" customFormat="1" ht="21" x14ac:dyDescent="0.4">
      <c r="B810" s="19">
        <v>803</v>
      </c>
      <c r="C810" s="19" t="s">
        <v>842</v>
      </c>
      <c r="D810" s="20">
        <f>VLOOKUP($C810, Date, MATCH(Source!D$7, Date!$A$1:$F$1, 0), FALSE)</f>
        <v>44880</v>
      </c>
      <c r="E810" s="40">
        <v>44880</v>
      </c>
      <c r="F810" s="22">
        <f>VLOOKUP($C810, Date, MATCH(Source!F$7, Date!$A$1:$F$1, 0), FALSE)</f>
        <v>34.1736111111111</v>
      </c>
      <c r="G810" s="19">
        <f>VLOOKUP(Table3[[#This Row],[Accident ID]],Date!$A$2:$I$2001,MATCH(Table3[[#Headers],[Hour]],Date!$A$1:$I$1,0),0)</f>
        <v>4</v>
      </c>
      <c r="H810" s="44" t="str">
        <f>IF(AND(Table3[[#This Row],[Hour]]&gt;=7, Table3[[#This Row],[Hour]]&lt;=10), "Peak", IF(AND(Table3[[#This Row],[Hour]]&gt;=16, Table3[[#This Row],[Hour]]&lt;=19), "Peak", "Off-Peak"))</f>
        <v>Off-Peak</v>
      </c>
      <c r="I810" s="19" t="str">
        <f>VLOOKUP($C810,location,MATCH(Source!I$7,Location!$A$1:$D$1,0),0)</f>
        <v>Delhi</v>
      </c>
      <c r="J810" s="19" t="str">
        <f>VLOOKUP($C810,location,MATCH(Source!J$7,Location!$A$1:$D$1,0),0)</f>
        <v>Highway</v>
      </c>
      <c r="K810" s="19" t="str">
        <f>VLOOKUP($C810,location,MATCH(Source!K$7,Location!$A$1:$D$1,0),0)</f>
        <v>Snowy</v>
      </c>
      <c r="L810" s="20" t="str">
        <f>VLOOKUP($C810,vehicle,MATCH(L809,Vehicle!A803:E803,0),0)</f>
        <v>Bicycle</v>
      </c>
      <c r="M810" s="20" t="str">
        <f>VLOOKUP($C810,vehicle,MATCH(M$7,Vehicle!$A$1:$E$1,0),0)</f>
        <v>Pedestrian Crossing</v>
      </c>
      <c r="N810" s="20" t="str">
        <f>VLOOKUP($C810,vehicle,MATCH(N$7,Vehicle!$A$1:$E$1,0),0)</f>
        <v>High</v>
      </c>
      <c r="O810" s="21">
        <f>VLOOKUP($C810,vehicle,MATCH(O$7,Vehicle!$A$1:$E$1,0),0)</f>
        <v>4</v>
      </c>
      <c r="P810" s="21">
        <f>VLOOKUP($C810,driver,MATCH(P$7,Driver!$A$1:$E$1,0),0)</f>
        <v>53</v>
      </c>
      <c r="Q810" s="21" t="str">
        <f>VLOOKUP($C810,driver,MATCH(Q$7,Driver!$A$1:$E$1,0),0)</f>
        <v>Expired</v>
      </c>
      <c r="R810" s="21">
        <f>VLOOKUP($C810,driver,MATCH(R$7,Driver!$A$1:$E$1,0),0)</f>
        <v>4</v>
      </c>
      <c r="S810" s="21" t="str">
        <f>VLOOKUP($C810,driver,MATCH(S$7,Driver!$A$1:$E$1,0),0)</f>
        <v>Severe</v>
      </c>
      <c r="T810" s="21">
        <f>VLOOKUP($C810,Effects,MATCH(T$7, Effects!$A$1:$E$1, 0),0)</f>
        <v>53</v>
      </c>
      <c r="U810" s="22" t="str">
        <f>VLOOKUP($C810,Effects,MATCH(U$7, Effects!$A$1:$E$1, 0),0)</f>
        <v>Yes</v>
      </c>
      <c r="V810" s="22" t="str">
        <f>VLOOKUP($C810,Effects,MATCH(V$7, Effects!$A$1:$E$1, 0),0)</f>
        <v>No</v>
      </c>
      <c r="W810" s="22" t="str">
        <f>VLOOKUP($C810,Effects,MATCH(W$7, Effects!$A$1:$E$1, 0),0)</f>
        <v>None</v>
      </c>
    </row>
    <row r="811" spans="2:23" s="7" customFormat="1" ht="21" x14ac:dyDescent="0.4">
      <c r="B811" s="19">
        <v>804</v>
      </c>
      <c r="C811" s="23" t="s">
        <v>843</v>
      </c>
      <c r="D811" s="20">
        <f>VLOOKUP($C811, Date, MATCH(Source!D$7, Date!$A$1:$F$1, 0), FALSE)</f>
        <v>44111</v>
      </c>
      <c r="E811" s="40">
        <v>44111</v>
      </c>
      <c r="F811" s="22">
        <f>VLOOKUP($C811, Date, MATCH(Source!F$7, Date!$A$1:$F$1, 0), FALSE)</f>
        <v>34.2152777777778</v>
      </c>
      <c r="G811" s="19">
        <f>VLOOKUP(Table3[[#This Row],[Accident ID]],Date!$A$2:$I$2001,MATCH(Table3[[#Headers],[Hour]],Date!$A$1:$I$1,0),0)</f>
        <v>5</v>
      </c>
      <c r="H811" s="44" t="str">
        <f>IF(AND(Table3[[#This Row],[Hour]]&gt;=7, Table3[[#This Row],[Hour]]&lt;=10), "Peak", IF(AND(Table3[[#This Row],[Hour]]&gt;=16, Table3[[#This Row],[Hour]]&lt;=19), "Peak", "Off-Peak"))</f>
        <v>Off-Peak</v>
      </c>
      <c r="I811" s="19" t="str">
        <f>VLOOKUP($C811,location,MATCH(Source!I$7,Location!$A$1:$D$1,0),0)</f>
        <v>Delhi</v>
      </c>
      <c r="J811" s="19" t="str">
        <f>VLOOKUP($C811,location,MATCH(Source!J$7,Location!$A$1:$D$1,0),0)</f>
        <v>Rural Road</v>
      </c>
      <c r="K811" s="19" t="str">
        <f>VLOOKUP($C811,location,MATCH(Source!K$7,Location!$A$1:$D$1,0),0)</f>
        <v>Snowy</v>
      </c>
      <c r="L811" s="20" t="str">
        <f>VLOOKUP($C811,vehicle,MATCH(L810,Vehicle!A804:E804,0),0)</f>
        <v>Car</v>
      </c>
      <c r="M811" s="20" t="str">
        <f>VLOOKUP($C811,vehicle,MATCH(M$7,Vehicle!$A$1:$E$1,0),0)</f>
        <v>Reckless Driving</v>
      </c>
      <c r="N811" s="20" t="str">
        <f>VLOOKUP($C811,vehicle,MATCH(N$7,Vehicle!$A$1:$E$1,0),0)</f>
        <v>High</v>
      </c>
      <c r="O811" s="21">
        <f>VLOOKUP($C811,vehicle,MATCH(O$7,Vehicle!$A$1:$E$1,0),0)</f>
        <v>5</v>
      </c>
      <c r="P811" s="21">
        <f>VLOOKUP($C811,driver,MATCH(P$7,Driver!$A$1:$E$1,0),0)</f>
        <v>31</v>
      </c>
      <c r="Q811" s="21" t="str">
        <f>VLOOKUP($C811,driver,MATCH(Q$7,Driver!$A$1:$E$1,0),0)</f>
        <v>Valid</v>
      </c>
      <c r="R811" s="21">
        <f>VLOOKUP($C811,driver,MATCH(R$7,Driver!$A$1:$E$1,0),0)</f>
        <v>7</v>
      </c>
      <c r="S811" s="21" t="str">
        <f>VLOOKUP($C811,driver,MATCH(S$7,Driver!$A$1:$E$1,0),0)</f>
        <v>Severe</v>
      </c>
      <c r="T811" s="21">
        <f>VLOOKUP($C811,Effects,MATCH(T$7, Effects!$A$1:$E$1, 0),0)</f>
        <v>53</v>
      </c>
      <c r="U811" s="22" t="str">
        <f>VLOOKUP($C811,Effects,MATCH(U$7, Effects!$A$1:$E$1, 0),0)</f>
        <v>Yes</v>
      </c>
      <c r="V811" s="22" t="str">
        <f>VLOOKUP($C811,Effects,MATCH(V$7, Effects!$A$1:$E$1, 0),0)</f>
        <v>Yes</v>
      </c>
      <c r="W811" s="22" t="str">
        <f>VLOOKUP($C811,Effects,MATCH(W$7, Effects!$A$1:$E$1, 0),0)</f>
        <v>None</v>
      </c>
    </row>
    <row r="812" spans="2:23" s="7" customFormat="1" ht="21" x14ac:dyDescent="0.4">
      <c r="B812" s="19">
        <v>805</v>
      </c>
      <c r="C812" s="19" t="s">
        <v>844</v>
      </c>
      <c r="D812" s="20">
        <f>VLOOKUP($C812, Date, MATCH(Source!D$7, Date!$A$1:$F$1, 0), FALSE)</f>
        <v>45028</v>
      </c>
      <c r="E812" s="40">
        <v>45028</v>
      </c>
      <c r="F812" s="22">
        <f>VLOOKUP($C812, Date, MATCH(Source!F$7, Date!$A$1:$F$1, 0), FALSE)</f>
        <v>34.2569444444444</v>
      </c>
      <c r="G812" s="19">
        <f>VLOOKUP(Table3[[#This Row],[Accident ID]],Date!$A$2:$I$2001,MATCH(Table3[[#Headers],[Hour]],Date!$A$1:$I$1,0),0)</f>
        <v>6</v>
      </c>
      <c r="H812" s="44" t="str">
        <f>IF(AND(Table3[[#This Row],[Hour]]&gt;=7, Table3[[#This Row],[Hour]]&lt;=10), "Peak", IF(AND(Table3[[#This Row],[Hour]]&gt;=16, Table3[[#This Row],[Hour]]&lt;=19), "Peak", "Off-Peak"))</f>
        <v>Off-Peak</v>
      </c>
      <c r="I812" s="19" t="str">
        <f>VLOOKUP($C812,location,MATCH(Source!I$7,Location!$A$1:$D$1,0),0)</f>
        <v>Chennai</v>
      </c>
      <c r="J812" s="19" t="str">
        <f>VLOOKUP($C812,location,MATCH(Source!J$7,Location!$A$1:$D$1,0),0)</f>
        <v>Residential Area</v>
      </c>
      <c r="K812" s="19" t="str">
        <f>VLOOKUP($C812,location,MATCH(Source!K$7,Location!$A$1:$D$1,0),0)</f>
        <v>Windy</v>
      </c>
      <c r="L812" s="20" t="str">
        <f>VLOOKUP($C812,vehicle,MATCH(L811,Vehicle!A805:E805,0),0)</f>
        <v>Bike</v>
      </c>
      <c r="M812" s="20" t="str">
        <f>VLOOKUP($C812,vehicle,MATCH(M$7,Vehicle!$A$1:$E$1,0),0)</f>
        <v>Brake Failure</v>
      </c>
      <c r="N812" s="20" t="str">
        <f>VLOOKUP($C812,vehicle,MATCH(N$7,Vehicle!$A$1:$E$1,0),0)</f>
        <v>High</v>
      </c>
      <c r="O812" s="21">
        <f>VLOOKUP($C812,vehicle,MATCH(O$7,Vehicle!$A$1:$E$1,0),0)</f>
        <v>3</v>
      </c>
      <c r="P812" s="21">
        <f>VLOOKUP($C812,driver,MATCH(P$7,Driver!$A$1:$E$1,0),0)</f>
        <v>53</v>
      </c>
      <c r="Q812" s="21" t="str">
        <f>VLOOKUP($C812,driver,MATCH(Q$7,Driver!$A$1:$E$1,0),0)</f>
        <v>Expired</v>
      </c>
      <c r="R812" s="21">
        <f>VLOOKUP($C812,driver,MATCH(R$7,Driver!$A$1:$E$1,0),0)</f>
        <v>8</v>
      </c>
      <c r="S812" s="21" t="str">
        <f>VLOOKUP($C812,driver,MATCH(S$7,Driver!$A$1:$E$1,0),0)</f>
        <v>Fatal</v>
      </c>
      <c r="T812" s="21">
        <f>VLOOKUP($C812,Effects,MATCH(T$7, Effects!$A$1:$E$1, 0),0)</f>
        <v>22</v>
      </c>
      <c r="U812" s="22" t="str">
        <f>VLOOKUP($C812,Effects,MATCH(U$7, Effects!$A$1:$E$1, 0),0)</f>
        <v>Yes</v>
      </c>
      <c r="V812" s="22" t="str">
        <f>VLOOKUP($C812,Effects,MATCH(V$7, Effects!$A$1:$E$1, 0),0)</f>
        <v>Yes</v>
      </c>
      <c r="W812" s="22" t="str">
        <f>VLOOKUP($C812,Effects,MATCH(W$7, Effects!$A$1:$E$1, 0),0)</f>
        <v>License Suspended</v>
      </c>
    </row>
    <row r="813" spans="2:23" s="7" customFormat="1" ht="21" x14ac:dyDescent="0.4">
      <c r="B813" s="19">
        <v>806</v>
      </c>
      <c r="C813" s="19" t="s">
        <v>845</v>
      </c>
      <c r="D813" s="20">
        <f>VLOOKUP($C813, Date, MATCH(Source!D$7, Date!$A$1:$F$1, 0), FALSE)</f>
        <v>45392</v>
      </c>
      <c r="E813" s="40">
        <v>45392</v>
      </c>
      <c r="F813" s="22">
        <f>VLOOKUP($C813, Date, MATCH(Source!F$7, Date!$A$1:$F$1, 0), FALSE)</f>
        <v>34.2986111111111</v>
      </c>
      <c r="G813" s="19">
        <f>VLOOKUP(Table3[[#This Row],[Accident ID]],Date!$A$2:$I$2001,MATCH(Table3[[#Headers],[Hour]],Date!$A$1:$I$1,0),0)</f>
        <v>7</v>
      </c>
      <c r="H813" s="44" t="str">
        <f>IF(AND(Table3[[#This Row],[Hour]]&gt;=7, Table3[[#This Row],[Hour]]&lt;=10), "Peak", IF(AND(Table3[[#This Row],[Hour]]&gt;=16, Table3[[#This Row],[Hour]]&lt;=19), "Peak", "Off-Peak"))</f>
        <v>Peak</v>
      </c>
      <c r="I813" s="19" t="str">
        <f>VLOOKUP($C813,location,MATCH(Source!I$7,Location!$A$1:$D$1,0),0)</f>
        <v>Chennai</v>
      </c>
      <c r="J813" s="19" t="str">
        <f>VLOOKUP($C813,location,MATCH(Source!J$7,Location!$A$1:$D$1,0),0)</f>
        <v>Expressway</v>
      </c>
      <c r="K813" s="19" t="str">
        <f>VLOOKUP($C813,location,MATCH(Source!K$7,Location!$A$1:$D$1,0),0)</f>
        <v>Foggy</v>
      </c>
      <c r="L813" s="20" t="str">
        <f>VLOOKUP($C813,vehicle,MATCH(L812,Vehicle!A806:E806,0),0)</f>
        <v>Bus</v>
      </c>
      <c r="M813" s="20" t="str">
        <f>VLOOKUP($C813,vehicle,MATCH(M$7,Vehicle!$A$1:$E$1,0),0)</f>
        <v>Signal Violation</v>
      </c>
      <c r="N813" s="20" t="str">
        <f>VLOOKUP($C813,vehicle,MATCH(N$7,Vehicle!$A$1:$E$1,0),0)</f>
        <v>High</v>
      </c>
      <c r="O813" s="21">
        <f>VLOOKUP($C813,vehicle,MATCH(O$7,Vehicle!$A$1:$E$1,0),0)</f>
        <v>2</v>
      </c>
      <c r="P813" s="21">
        <f>VLOOKUP($C813,driver,MATCH(P$7,Driver!$A$1:$E$1,0),0)</f>
        <v>61</v>
      </c>
      <c r="Q813" s="21" t="str">
        <f>VLOOKUP($C813,driver,MATCH(Q$7,Driver!$A$1:$E$1,0),0)</f>
        <v>Expired</v>
      </c>
      <c r="R813" s="21">
        <f>VLOOKUP($C813,driver,MATCH(R$7,Driver!$A$1:$E$1,0),0)</f>
        <v>7</v>
      </c>
      <c r="S813" s="21" t="str">
        <f>VLOOKUP($C813,driver,MATCH(S$7,Driver!$A$1:$E$1,0),0)</f>
        <v>Minor</v>
      </c>
      <c r="T813" s="21">
        <f>VLOOKUP($C813,Effects,MATCH(T$7, Effects!$A$1:$E$1, 0),0)</f>
        <v>37</v>
      </c>
      <c r="U813" s="22" t="str">
        <f>VLOOKUP($C813,Effects,MATCH(U$7, Effects!$A$1:$E$1, 0),0)</f>
        <v>Yes</v>
      </c>
      <c r="V813" s="22" t="str">
        <f>VLOOKUP($C813,Effects,MATCH(V$7, Effects!$A$1:$E$1, 0),0)</f>
        <v>Yes</v>
      </c>
      <c r="W813" s="22" t="str">
        <f>VLOOKUP($C813,Effects,MATCH(W$7, Effects!$A$1:$E$1, 0),0)</f>
        <v>Arrest Made</v>
      </c>
    </row>
    <row r="814" spans="2:23" s="7" customFormat="1" ht="21" x14ac:dyDescent="0.4">
      <c r="B814" s="19">
        <v>807</v>
      </c>
      <c r="C814" s="19" t="s">
        <v>846</v>
      </c>
      <c r="D814" s="20">
        <f>VLOOKUP($C814, Date, MATCH(Source!D$7, Date!$A$1:$F$1, 0), FALSE)</f>
        <v>44655</v>
      </c>
      <c r="E814" s="40">
        <v>44655</v>
      </c>
      <c r="F814" s="22">
        <f>VLOOKUP($C814, Date, MATCH(Source!F$7, Date!$A$1:$F$1, 0), FALSE)</f>
        <v>34.3402777777778</v>
      </c>
      <c r="G814" s="19">
        <f>VLOOKUP(Table3[[#This Row],[Accident ID]],Date!$A$2:$I$2001,MATCH(Table3[[#Headers],[Hour]],Date!$A$1:$I$1,0),0)</f>
        <v>8</v>
      </c>
      <c r="H814" s="44" t="str">
        <f>IF(AND(Table3[[#This Row],[Hour]]&gt;=7, Table3[[#This Row],[Hour]]&lt;=10), "Peak", IF(AND(Table3[[#This Row],[Hour]]&gt;=16, Table3[[#This Row],[Hour]]&lt;=19), "Peak", "Off-Peak"))</f>
        <v>Peak</v>
      </c>
      <c r="I814" s="19" t="str">
        <f>VLOOKUP($C814,location,MATCH(Source!I$7,Location!$A$1:$D$1,0),0)</f>
        <v>Ahmedabad</v>
      </c>
      <c r="J814" s="19" t="str">
        <f>VLOOKUP($C814,location,MATCH(Source!J$7,Location!$A$1:$D$1,0),0)</f>
        <v>City Road</v>
      </c>
      <c r="K814" s="19" t="str">
        <f>VLOOKUP($C814,location,MATCH(Source!K$7,Location!$A$1:$D$1,0),0)</f>
        <v>Clear</v>
      </c>
      <c r="L814" s="20" t="str">
        <f>VLOOKUP($C814,vehicle,MATCH(L813,Vehicle!A807:E807,0),0)</f>
        <v>Bicycle</v>
      </c>
      <c r="M814" s="20" t="str">
        <f>VLOOKUP($C814,vehicle,MATCH(M$7,Vehicle!$A$1:$E$1,0),0)</f>
        <v>Reckless Driving</v>
      </c>
      <c r="N814" s="20" t="str">
        <f>VLOOKUP($C814,vehicle,MATCH(N$7,Vehicle!$A$1:$E$1,0),0)</f>
        <v>Medium</v>
      </c>
      <c r="O814" s="21">
        <f>VLOOKUP($C814,vehicle,MATCH(O$7,Vehicle!$A$1:$E$1,0),0)</f>
        <v>2</v>
      </c>
      <c r="P814" s="21">
        <f>VLOOKUP($C814,driver,MATCH(P$7,Driver!$A$1:$E$1,0),0)</f>
        <v>66</v>
      </c>
      <c r="Q814" s="21" t="str">
        <f>VLOOKUP($C814,driver,MATCH(Q$7,Driver!$A$1:$E$1,0),0)</f>
        <v>Valid</v>
      </c>
      <c r="R814" s="21">
        <f>VLOOKUP($C814,driver,MATCH(R$7,Driver!$A$1:$E$1,0),0)</f>
        <v>7</v>
      </c>
      <c r="S814" s="21" t="str">
        <f>VLOOKUP($C814,driver,MATCH(S$7,Driver!$A$1:$E$1,0),0)</f>
        <v>Minor</v>
      </c>
      <c r="T814" s="21">
        <f>VLOOKUP($C814,Effects,MATCH(T$7, Effects!$A$1:$E$1, 0),0)</f>
        <v>57</v>
      </c>
      <c r="U814" s="22" t="str">
        <f>VLOOKUP($C814,Effects,MATCH(U$7, Effects!$A$1:$E$1, 0),0)</f>
        <v>Yes</v>
      </c>
      <c r="V814" s="22" t="str">
        <f>VLOOKUP($C814,Effects,MATCH(V$7, Effects!$A$1:$E$1, 0),0)</f>
        <v>Yes</v>
      </c>
      <c r="W814" s="22" t="str">
        <f>VLOOKUP($C814,Effects,MATCH(W$7, Effects!$A$1:$E$1, 0),0)</f>
        <v>Fine Issued</v>
      </c>
    </row>
    <row r="815" spans="2:23" s="7" customFormat="1" ht="21" x14ac:dyDescent="0.4">
      <c r="B815" s="19">
        <v>808</v>
      </c>
      <c r="C815" s="19" t="s">
        <v>847</v>
      </c>
      <c r="D815" s="20">
        <f>VLOOKUP($C815, Date, MATCH(Source!D$7, Date!$A$1:$F$1, 0), FALSE)</f>
        <v>44684</v>
      </c>
      <c r="E815" s="40">
        <v>44684</v>
      </c>
      <c r="F815" s="22">
        <f>VLOOKUP($C815, Date, MATCH(Source!F$7, Date!$A$1:$F$1, 0), FALSE)</f>
        <v>34.3819444444444</v>
      </c>
      <c r="G815" s="19">
        <f>VLOOKUP(Table3[[#This Row],[Accident ID]],Date!$A$2:$I$2001,MATCH(Table3[[#Headers],[Hour]],Date!$A$1:$I$1,0),0)</f>
        <v>9</v>
      </c>
      <c r="H815" s="44" t="str">
        <f>IF(AND(Table3[[#This Row],[Hour]]&gt;=7, Table3[[#This Row],[Hour]]&lt;=10), "Peak", IF(AND(Table3[[#This Row],[Hour]]&gt;=16, Table3[[#This Row],[Hour]]&lt;=19), "Peak", "Off-Peak"))</f>
        <v>Peak</v>
      </c>
      <c r="I815" s="19" t="str">
        <f>VLOOKUP($C815,location,MATCH(Source!I$7,Location!$A$1:$D$1,0),0)</f>
        <v>Kolkata</v>
      </c>
      <c r="J815" s="19" t="str">
        <f>VLOOKUP($C815,location,MATCH(Source!J$7,Location!$A$1:$D$1,0),0)</f>
        <v>Rural Road</v>
      </c>
      <c r="K815" s="19" t="str">
        <f>VLOOKUP($C815,location,MATCH(Source!K$7,Location!$A$1:$D$1,0),0)</f>
        <v>Rainy</v>
      </c>
      <c r="L815" s="20" t="str">
        <f>VLOOKUP($C815,vehicle,MATCH(L814,Vehicle!A808:E808,0),0)</f>
        <v>Car</v>
      </c>
      <c r="M815" s="20" t="str">
        <f>VLOOKUP($C815,vehicle,MATCH(M$7,Vehicle!$A$1:$E$1,0),0)</f>
        <v>Pedestrian Crossing</v>
      </c>
      <c r="N815" s="20" t="str">
        <f>VLOOKUP($C815,vehicle,MATCH(N$7,Vehicle!$A$1:$E$1,0),0)</f>
        <v>High</v>
      </c>
      <c r="O815" s="21">
        <f>VLOOKUP($C815,vehicle,MATCH(O$7,Vehicle!$A$1:$E$1,0),0)</f>
        <v>5</v>
      </c>
      <c r="P815" s="21">
        <f>VLOOKUP($C815,driver,MATCH(P$7,Driver!$A$1:$E$1,0),0)</f>
        <v>49</v>
      </c>
      <c r="Q815" s="21" t="str">
        <f>VLOOKUP($C815,driver,MATCH(Q$7,Driver!$A$1:$E$1,0),0)</f>
        <v>Suspended</v>
      </c>
      <c r="R815" s="21">
        <f>VLOOKUP($C815,driver,MATCH(R$7,Driver!$A$1:$E$1,0),0)</f>
        <v>10</v>
      </c>
      <c r="S815" s="21" t="str">
        <f>VLOOKUP($C815,driver,MATCH(S$7,Driver!$A$1:$E$1,0),0)</f>
        <v>Minor</v>
      </c>
      <c r="T815" s="21">
        <f>VLOOKUP($C815,Effects,MATCH(T$7, Effects!$A$1:$E$1, 0),0)</f>
        <v>53</v>
      </c>
      <c r="U815" s="22" t="str">
        <f>VLOOKUP($C815,Effects,MATCH(U$7, Effects!$A$1:$E$1, 0),0)</f>
        <v>Yes</v>
      </c>
      <c r="V815" s="22" t="str">
        <f>VLOOKUP($C815,Effects,MATCH(V$7, Effects!$A$1:$E$1, 0),0)</f>
        <v>No</v>
      </c>
      <c r="W815" s="22" t="str">
        <f>VLOOKUP($C815,Effects,MATCH(W$7, Effects!$A$1:$E$1, 0),0)</f>
        <v>None</v>
      </c>
    </row>
    <row r="816" spans="2:23" s="7" customFormat="1" ht="21" x14ac:dyDescent="0.4">
      <c r="B816" s="19">
        <v>809</v>
      </c>
      <c r="C816" s="19" t="s">
        <v>848</v>
      </c>
      <c r="D816" s="20">
        <f>VLOOKUP($C816, Date, MATCH(Source!D$7, Date!$A$1:$F$1, 0), FALSE)</f>
        <v>44801</v>
      </c>
      <c r="E816" s="40">
        <v>44801</v>
      </c>
      <c r="F816" s="22">
        <f>VLOOKUP($C816, Date, MATCH(Source!F$7, Date!$A$1:$F$1, 0), FALSE)</f>
        <v>34.4236111111111</v>
      </c>
      <c r="G816" s="19">
        <f>VLOOKUP(Table3[[#This Row],[Accident ID]],Date!$A$2:$I$2001,MATCH(Table3[[#Headers],[Hour]],Date!$A$1:$I$1,0),0)</f>
        <v>10</v>
      </c>
      <c r="H816" s="44" t="str">
        <f>IF(AND(Table3[[#This Row],[Hour]]&gt;=7, Table3[[#This Row],[Hour]]&lt;=10), "Peak", IF(AND(Table3[[#This Row],[Hour]]&gt;=16, Table3[[#This Row],[Hour]]&lt;=19), "Peak", "Off-Peak"))</f>
        <v>Peak</v>
      </c>
      <c r="I816" s="19" t="str">
        <f>VLOOKUP($C816,location,MATCH(Source!I$7,Location!$A$1:$D$1,0),0)</f>
        <v>Chennai</v>
      </c>
      <c r="J816" s="19" t="str">
        <f>VLOOKUP($C816,location,MATCH(Source!J$7,Location!$A$1:$D$1,0),0)</f>
        <v>Highway</v>
      </c>
      <c r="K816" s="19" t="str">
        <f>VLOOKUP($C816,location,MATCH(Source!K$7,Location!$A$1:$D$1,0),0)</f>
        <v>Rainy</v>
      </c>
      <c r="L816" s="20" t="str">
        <f>VLOOKUP($C816,vehicle,MATCH(L815,Vehicle!A809:E809,0),0)</f>
        <v>Bus</v>
      </c>
      <c r="M816" s="20" t="str">
        <f>VLOOKUP($C816,vehicle,MATCH(M$7,Vehicle!$A$1:$E$1,0),0)</f>
        <v>Reckless Driving</v>
      </c>
      <c r="N816" s="20" t="str">
        <f>VLOOKUP($C816,vehicle,MATCH(N$7,Vehicle!$A$1:$E$1,0),0)</f>
        <v>Severe</v>
      </c>
      <c r="O816" s="21">
        <f>VLOOKUP($C816,vehicle,MATCH(O$7,Vehicle!$A$1:$E$1,0),0)</f>
        <v>3</v>
      </c>
      <c r="P816" s="21">
        <f>VLOOKUP($C816,driver,MATCH(P$7,Driver!$A$1:$E$1,0),0)</f>
        <v>52</v>
      </c>
      <c r="Q816" s="21" t="str">
        <f>VLOOKUP($C816,driver,MATCH(Q$7,Driver!$A$1:$E$1,0),0)</f>
        <v>Suspended</v>
      </c>
      <c r="R816" s="21">
        <f>VLOOKUP($C816,driver,MATCH(R$7,Driver!$A$1:$E$1,0),0)</f>
        <v>1</v>
      </c>
      <c r="S816" s="21" t="str">
        <f>VLOOKUP($C816,driver,MATCH(S$7,Driver!$A$1:$E$1,0),0)</f>
        <v>Fatal</v>
      </c>
      <c r="T816" s="21">
        <f>VLOOKUP($C816,Effects,MATCH(T$7, Effects!$A$1:$E$1, 0),0)</f>
        <v>49</v>
      </c>
      <c r="U816" s="22" t="str">
        <f>VLOOKUP($C816,Effects,MATCH(U$7, Effects!$A$1:$E$1, 0),0)</f>
        <v>Yes</v>
      </c>
      <c r="V816" s="22" t="str">
        <f>VLOOKUP($C816,Effects,MATCH(V$7, Effects!$A$1:$E$1, 0),0)</f>
        <v>No</v>
      </c>
      <c r="W816" s="22" t="str">
        <f>VLOOKUP($C816,Effects,MATCH(W$7, Effects!$A$1:$E$1, 0),0)</f>
        <v>Fine Issued</v>
      </c>
    </row>
    <row r="817" spans="2:23" s="7" customFormat="1" ht="21" x14ac:dyDescent="0.4">
      <c r="B817" s="19">
        <v>810</v>
      </c>
      <c r="C817" s="19" t="s">
        <v>849</v>
      </c>
      <c r="D817" s="20">
        <f>VLOOKUP($C817, Date, MATCH(Source!D$7, Date!$A$1:$F$1, 0), FALSE)</f>
        <v>45300</v>
      </c>
      <c r="E817" s="40">
        <v>45300</v>
      </c>
      <c r="F817" s="22">
        <f>VLOOKUP($C817, Date, MATCH(Source!F$7, Date!$A$1:$F$1, 0), FALSE)</f>
        <v>34.4652777777778</v>
      </c>
      <c r="G817" s="19">
        <f>VLOOKUP(Table3[[#This Row],[Accident ID]],Date!$A$2:$I$2001,MATCH(Table3[[#Headers],[Hour]],Date!$A$1:$I$1,0),0)</f>
        <v>11</v>
      </c>
      <c r="H817" s="44" t="str">
        <f>IF(AND(Table3[[#This Row],[Hour]]&gt;=7, Table3[[#This Row],[Hour]]&lt;=10), "Peak", IF(AND(Table3[[#This Row],[Hour]]&gt;=16, Table3[[#This Row],[Hour]]&lt;=19), "Peak", "Off-Peak"))</f>
        <v>Off-Peak</v>
      </c>
      <c r="I817" s="19" t="str">
        <f>VLOOKUP($C817,location,MATCH(Source!I$7,Location!$A$1:$D$1,0),0)</f>
        <v>Hyderabad</v>
      </c>
      <c r="J817" s="19" t="str">
        <f>VLOOKUP($C817,location,MATCH(Source!J$7,Location!$A$1:$D$1,0),0)</f>
        <v>City Road</v>
      </c>
      <c r="K817" s="19" t="str">
        <f>VLOOKUP($C817,location,MATCH(Source!K$7,Location!$A$1:$D$1,0),0)</f>
        <v>Rainy</v>
      </c>
      <c r="L817" s="20" t="str">
        <f>VLOOKUP($C817,vehicle,MATCH(L816,Vehicle!A810:E810,0),0)</f>
        <v>Bicycle</v>
      </c>
      <c r="M817" s="20" t="str">
        <f>VLOOKUP($C817,vehicle,MATCH(M$7,Vehicle!$A$1:$E$1,0),0)</f>
        <v>Weather Conditions</v>
      </c>
      <c r="N817" s="20" t="str">
        <f>VLOOKUP($C817,vehicle,MATCH(N$7,Vehicle!$A$1:$E$1,0),0)</f>
        <v>High</v>
      </c>
      <c r="O817" s="21">
        <f>VLOOKUP($C817,vehicle,MATCH(O$7,Vehicle!$A$1:$E$1,0),0)</f>
        <v>5</v>
      </c>
      <c r="P817" s="21">
        <f>VLOOKUP($C817,driver,MATCH(P$7,Driver!$A$1:$E$1,0),0)</f>
        <v>39</v>
      </c>
      <c r="Q817" s="21" t="str">
        <f>VLOOKUP($C817,driver,MATCH(Q$7,Driver!$A$1:$E$1,0),0)</f>
        <v>Expired</v>
      </c>
      <c r="R817" s="21">
        <f>VLOOKUP($C817,driver,MATCH(R$7,Driver!$A$1:$E$1,0),0)</f>
        <v>0</v>
      </c>
      <c r="S817" s="21" t="str">
        <f>VLOOKUP($C817,driver,MATCH(S$7,Driver!$A$1:$E$1,0),0)</f>
        <v>Severe</v>
      </c>
      <c r="T817" s="21">
        <f>VLOOKUP($C817,Effects,MATCH(T$7, Effects!$A$1:$E$1, 0),0)</f>
        <v>28</v>
      </c>
      <c r="U817" s="22" t="str">
        <f>VLOOKUP($C817,Effects,MATCH(U$7, Effects!$A$1:$E$1, 0),0)</f>
        <v>No</v>
      </c>
      <c r="V817" s="22" t="str">
        <f>VLOOKUP($C817,Effects,MATCH(V$7, Effects!$A$1:$E$1, 0),0)</f>
        <v>Yes</v>
      </c>
      <c r="W817" s="22" t="str">
        <f>VLOOKUP($C817,Effects,MATCH(W$7, Effects!$A$1:$E$1, 0),0)</f>
        <v>License Suspended</v>
      </c>
    </row>
    <row r="818" spans="2:23" s="7" customFormat="1" ht="21" x14ac:dyDescent="0.4">
      <c r="B818" s="19">
        <v>811</v>
      </c>
      <c r="C818" s="19" t="s">
        <v>850</v>
      </c>
      <c r="D818" s="20">
        <f>VLOOKUP($C818, Date, MATCH(Source!D$7, Date!$A$1:$F$1, 0), FALSE)</f>
        <v>44741</v>
      </c>
      <c r="E818" s="40">
        <v>44741</v>
      </c>
      <c r="F818" s="22">
        <f>VLOOKUP($C818, Date, MATCH(Source!F$7, Date!$A$1:$F$1, 0), FALSE)</f>
        <v>34.5069444444444</v>
      </c>
      <c r="G818" s="19">
        <f>VLOOKUP(Table3[[#This Row],[Accident ID]],Date!$A$2:$I$2001,MATCH(Table3[[#Headers],[Hour]],Date!$A$1:$I$1,0),0)</f>
        <v>12</v>
      </c>
      <c r="H818" s="44" t="str">
        <f>IF(AND(Table3[[#This Row],[Hour]]&gt;=7, Table3[[#This Row],[Hour]]&lt;=10), "Peak", IF(AND(Table3[[#This Row],[Hour]]&gt;=16, Table3[[#This Row],[Hour]]&lt;=19), "Peak", "Off-Peak"))</f>
        <v>Off-Peak</v>
      </c>
      <c r="I818" s="19" t="str">
        <f>VLOOKUP($C818,location,MATCH(Source!I$7,Location!$A$1:$D$1,0),0)</f>
        <v>Hyderabad</v>
      </c>
      <c r="J818" s="19" t="str">
        <f>VLOOKUP($C818,location,MATCH(Source!J$7,Location!$A$1:$D$1,0),0)</f>
        <v>Expressway</v>
      </c>
      <c r="K818" s="19" t="str">
        <f>VLOOKUP($C818,location,MATCH(Source!K$7,Location!$A$1:$D$1,0),0)</f>
        <v>Windy</v>
      </c>
      <c r="L818" s="20" t="str">
        <f>VLOOKUP($C818,vehicle,MATCH(L817,Vehicle!A811:E811,0),0)</f>
        <v>Bike</v>
      </c>
      <c r="M818" s="20" t="str">
        <f>VLOOKUP($C818,vehicle,MATCH(M$7,Vehicle!$A$1:$E$1,0),0)</f>
        <v>Brake Failure</v>
      </c>
      <c r="N818" s="20" t="str">
        <f>VLOOKUP($C818,vehicle,MATCH(N$7,Vehicle!$A$1:$E$1,0),0)</f>
        <v>Medium</v>
      </c>
      <c r="O818" s="21">
        <f>VLOOKUP($C818,vehicle,MATCH(O$7,Vehicle!$A$1:$E$1,0),0)</f>
        <v>4</v>
      </c>
      <c r="P818" s="21">
        <f>VLOOKUP($C818,driver,MATCH(P$7,Driver!$A$1:$E$1,0),0)</f>
        <v>70</v>
      </c>
      <c r="Q818" s="21" t="str">
        <f>VLOOKUP($C818,driver,MATCH(Q$7,Driver!$A$1:$E$1,0),0)</f>
        <v>Valid</v>
      </c>
      <c r="R818" s="21">
        <f>VLOOKUP($C818,driver,MATCH(R$7,Driver!$A$1:$E$1,0),0)</f>
        <v>8</v>
      </c>
      <c r="S818" s="21" t="str">
        <f>VLOOKUP($C818,driver,MATCH(S$7,Driver!$A$1:$E$1,0),0)</f>
        <v>Fatal</v>
      </c>
      <c r="T818" s="21">
        <f>VLOOKUP($C818,Effects,MATCH(T$7, Effects!$A$1:$E$1, 0),0)</f>
        <v>22</v>
      </c>
      <c r="U818" s="22" t="str">
        <f>VLOOKUP($C818,Effects,MATCH(U$7, Effects!$A$1:$E$1, 0),0)</f>
        <v>No</v>
      </c>
      <c r="V818" s="22" t="str">
        <f>VLOOKUP($C818,Effects,MATCH(V$7, Effects!$A$1:$E$1, 0),0)</f>
        <v>No</v>
      </c>
      <c r="W818" s="22" t="str">
        <f>VLOOKUP($C818,Effects,MATCH(W$7, Effects!$A$1:$E$1, 0),0)</f>
        <v>Arrest Made</v>
      </c>
    </row>
    <row r="819" spans="2:23" s="7" customFormat="1" ht="21" x14ac:dyDescent="0.4">
      <c r="B819" s="19">
        <v>812</v>
      </c>
      <c r="C819" s="19" t="s">
        <v>851</v>
      </c>
      <c r="D819" s="20">
        <f>VLOOKUP($C819, Date, MATCH(Source!D$7, Date!$A$1:$F$1, 0), FALSE)</f>
        <v>44461</v>
      </c>
      <c r="E819" s="40">
        <v>44461</v>
      </c>
      <c r="F819" s="22">
        <f>VLOOKUP($C819, Date, MATCH(Source!F$7, Date!$A$1:$F$1, 0), FALSE)</f>
        <v>34.5486111111111</v>
      </c>
      <c r="G819" s="19">
        <f>VLOOKUP(Table3[[#This Row],[Accident ID]],Date!$A$2:$I$2001,MATCH(Table3[[#Headers],[Hour]],Date!$A$1:$I$1,0),0)</f>
        <v>13</v>
      </c>
      <c r="H819" s="44" t="str">
        <f>IF(AND(Table3[[#This Row],[Hour]]&gt;=7, Table3[[#This Row],[Hour]]&lt;=10), "Peak", IF(AND(Table3[[#This Row],[Hour]]&gt;=16, Table3[[#This Row],[Hour]]&lt;=19), "Peak", "Off-Peak"))</f>
        <v>Off-Peak</v>
      </c>
      <c r="I819" s="19" t="str">
        <f>VLOOKUP($C819,location,MATCH(Source!I$7,Location!$A$1:$D$1,0),0)</f>
        <v>Pune</v>
      </c>
      <c r="J819" s="19" t="str">
        <f>VLOOKUP($C819,location,MATCH(Source!J$7,Location!$A$1:$D$1,0),0)</f>
        <v>Expressway</v>
      </c>
      <c r="K819" s="19" t="str">
        <f>VLOOKUP($C819,location,MATCH(Source!K$7,Location!$A$1:$D$1,0),0)</f>
        <v>Snowy</v>
      </c>
      <c r="L819" s="20" t="str">
        <f>VLOOKUP($C819,vehicle,MATCH(L818,Vehicle!A812:E812,0),0)</f>
        <v>Bike</v>
      </c>
      <c r="M819" s="20" t="str">
        <f>VLOOKUP($C819,vehicle,MATCH(M$7,Vehicle!$A$1:$E$1,0),0)</f>
        <v>Signal Violation</v>
      </c>
      <c r="N819" s="20" t="str">
        <f>VLOOKUP($C819,vehicle,MATCH(N$7,Vehicle!$A$1:$E$1,0),0)</f>
        <v>Low</v>
      </c>
      <c r="O819" s="21">
        <f>VLOOKUP($C819,vehicle,MATCH(O$7,Vehicle!$A$1:$E$1,0),0)</f>
        <v>3</v>
      </c>
      <c r="P819" s="21">
        <f>VLOOKUP($C819,driver,MATCH(P$7,Driver!$A$1:$E$1,0),0)</f>
        <v>47</v>
      </c>
      <c r="Q819" s="21" t="str">
        <f>VLOOKUP($C819,driver,MATCH(Q$7,Driver!$A$1:$E$1,0),0)</f>
        <v>Valid</v>
      </c>
      <c r="R819" s="21">
        <f>VLOOKUP($C819,driver,MATCH(R$7,Driver!$A$1:$E$1,0),0)</f>
        <v>9</v>
      </c>
      <c r="S819" s="21" t="str">
        <f>VLOOKUP($C819,driver,MATCH(S$7,Driver!$A$1:$E$1,0),0)</f>
        <v>Moderate</v>
      </c>
      <c r="T819" s="21">
        <f>VLOOKUP($C819,Effects,MATCH(T$7, Effects!$A$1:$E$1, 0),0)</f>
        <v>21</v>
      </c>
      <c r="U819" s="22" t="str">
        <f>VLOOKUP($C819,Effects,MATCH(U$7, Effects!$A$1:$E$1, 0),0)</f>
        <v>No</v>
      </c>
      <c r="V819" s="22" t="str">
        <f>VLOOKUP($C819,Effects,MATCH(V$7, Effects!$A$1:$E$1, 0),0)</f>
        <v>No</v>
      </c>
      <c r="W819" s="22" t="str">
        <f>VLOOKUP($C819,Effects,MATCH(W$7, Effects!$A$1:$E$1, 0),0)</f>
        <v>License Suspended</v>
      </c>
    </row>
    <row r="820" spans="2:23" s="7" customFormat="1" ht="21" x14ac:dyDescent="0.4">
      <c r="B820" s="19">
        <v>813</v>
      </c>
      <c r="C820" s="19" t="s">
        <v>852</v>
      </c>
      <c r="D820" s="20">
        <f>VLOOKUP($C820, Date, MATCH(Source!D$7, Date!$A$1:$F$1, 0), FALSE)</f>
        <v>44221</v>
      </c>
      <c r="E820" s="40">
        <v>44221</v>
      </c>
      <c r="F820" s="22">
        <f>VLOOKUP($C820, Date, MATCH(Source!F$7, Date!$A$1:$F$1, 0), FALSE)</f>
        <v>34.5902777777778</v>
      </c>
      <c r="G820" s="19">
        <f>VLOOKUP(Table3[[#This Row],[Accident ID]],Date!$A$2:$I$2001,MATCH(Table3[[#Headers],[Hour]],Date!$A$1:$I$1,0),0)</f>
        <v>14</v>
      </c>
      <c r="H820" s="44" t="str">
        <f>IF(AND(Table3[[#This Row],[Hour]]&gt;=7, Table3[[#This Row],[Hour]]&lt;=10), "Peak", IF(AND(Table3[[#This Row],[Hour]]&gt;=16, Table3[[#This Row],[Hour]]&lt;=19), "Peak", "Off-Peak"))</f>
        <v>Off-Peak</v>
      </c>
      <c r="I820" s="19" t="str">
        <f>VLOOKUP($C820,location,MATCH(Source!I$7,Location!$A$1:$D$1,0),0)</f>
        <v>Delhi</v>
      </c>
      <c r="J820" s="19" t="str">
        <f>VLOOKUP($C820,location,MATCH(Source!J$7,Location!$A$1:$D$1,0),0)</f>
        <v>City Road</v>
      </c>
      <c r="K820" s="19" t="str">
        <f>VLOOKUP($C820,location,MATCH(Source!K$7,Location!$A$1:$D$1,0),0)</f>
        <v>Windy</v>
      </c>
      <c r="L820" s="20" t="str">
        <f>VLOOKUP($C820,vehicle,MATCH(L819,Vehicle!A813:E813,0),0)</f>
        <v>Bus</v>
      </c>
      <c r="M820" s="20" t="str">
        <f>VLOOKUP($C820,vehicle,MATCH(M$7,Vehicle!$A$1:$E$1,0),0)</f>
        <v>Signal Violation</v>
      </c>
      <c r="N820" s="20" t="str">
        <f>VLOOKUP($C820,vehicle,MATCH(N$7,Vehicle!$A$1:$E$1,0),0)</f>
        <v>Severe</v>
      </c>
      <c r="O820" s="21">
        <f>VLOOKUP($C820,vehicle,MATCH(O$7,Vehicle!$A$1:$E$1,0),0)</f>
        <v>2</v>
      </c>
      <c r="P820" s="21">
        <f>VLOOKUP($C820,driver,MATCH(P$7,Driver!$A$1:$E$1,0),0)</f>
        <v>33</v>
      </c>
      <c r="Q820" s="21" t="str">
        <f>VLOOKUP($C820,driver,MATCH(Q$7,Driver!$A$1:$E$1,0),0)</f>
        <v>Expired</v>
      </c>
      <c r="R820" s="21">
        <f>VLOOKUP($C820,driver,MATCH(R$7,Driver!$A$1:$E$1,0),0)</f>
        <v>6</v>
      </c>
      <c r="S820" s="21" t="str">
        <f>VLOOKUP($C820,driver,MATCH(S$7,Driver!$A$1:$E$1,0),0)</f>
        <v>Moderate</v>
      </c>
      <c r="T820" s="21">
        <f>VLOOKUP($C820,Effects,MATCH(T$7, Effects!$A$1:$E$1, 0),0)</f>
        <v>20</v>
      </c>
      <c r="U820" s="22" t="str">
        <f>VLOOKUP($C820,Effects,MATCH(U$7, Effects!$A$1:$E$1, 0),0)</f>
        <v>Yes</v>
      </c>
      <c r="V820" s="22" t="str">
        <f>VLOOKUP($C820,Effects,MATCH(V$7, Effects!$A$1:$E$1, 0),0)</f>
        <v>Yes</v>
      </c>
      <c r="W820" s="22" t="str">
        <f>VLOOKUP($C820,Effects,MATCH(W$7, Effects!$A$1:$E$1, 0),0)</f>
        <v>Fine Issued</v>
      </c>
    </row>
    <row r="821" spans="2:23" s="7" customFormat="1" ht="21" x14ac:dyDescent="0.4">
      <c r="B821" s="19">
        <v>814</v>
      </c>
      <c r="C821" s="19" t="s">
        <v>853</v>
      </c>
      <c r="D821" s="20">
        <f>VLOOKUP($C821, Date, MATCH(Source!D$7, Date!$A$1:$F$1, 0), FALSE)</f>
        <v>44605</v>
      </c>
      <c r="E821" s="40">
        <v>44605</v>
      </c>
      <c r="F821" s="22">
        <f>VLOOKUP($C821, Date, MATCH(Source!F$7, Date!$A$1:$F$1, 0), FALSE)</f>
        <v>34.6319444444444</v>
      </c>
      <c r="G821" s="19">
        <f>VLOOKUP(Table3[[#This Row],[Accident ID]],Date!$A$2:$I$2001,MATCH(Table3[[#Headers],[Hour]],Date!$A$1:$I$1,0),0)</f>
        <v>15</v>
      </c>
      <c r="H821" s="44" t="str">
        <f>IF(AND(Table3[[#This Row],[Hour]]&gt;=7, Table3[[#This Row],[Hour]]&lt;=10), "Peak", IF(AND(Table3[[#This Row],[Hour]]&gt;=16, Table3[[#This Row],[Hour]]&lt;=19), "Peak", "Off-Peak"))</f>
        <v>Off-Peak</v>
      </c>
      <c r="I821" s="19" t="str">
        <f>VLOOKUP($C821,location,MATCH(Source!I$7,Location!$A$1:$D$1,0),0)</f>
        <v>Kolkata</v>
      </c>
      <c r="J821" s="19" t="str">
        <f>VLOOKUP($C821,location,MATCH(Source!J$7,Location!$A$1:$D$1,0),0)</f>
        <v>Highway</v>
      </c>
      <c r="K821" s="19" t="str">
        <f>VLOOKUP($C821,location,MATCH(Source!K$7,Location!$A$1:$D$1,0),0)</f>
        <v>Rainy</v>
      </c>
      <c r="L821" s="20" t="str">
        <f>VLOOKUP($C821,vehicle,MATCH(L820,Vehicle!A814:E814,0),0)</f>
        <v>Truck</v>
      </c>
      <c r="M821" s="20" t="str">
        <f>VLOOKUP($C821,vehicle,MATCH(M$7,Vehicle!$A$1:$E$1,0),0)</f>
        <v>Signal Violation</v>
      </c>
      <c r="N821" s="20" t="str">
        <f>VLOOKUP($C821,vehicle,MATCH(N$7,Vehicle!$A$1:$E$1,0),0)</f>
        <v>Severe</v>
      </c>
      <c r="O821" s="21">
        <f>VLOOKUP($C821,vehicle,MATCH(O$7,Vehicle!$A$1:$E$1,0),0)</f>
        <v>1</v>
      </c>
      <c r="P821" s="21">
        <f>VLOOKUP($C821,driver,MATCH(P$7,Driver!$A$1:$E$1,0),0)</f>
        <v>74</v>
      </c>
      <c r="Q821" s="21" t="str">
        <f>VLOOKUP($C821,driver,MATCH(Q$7,Driver!$A$1:$E$1,0),0)</f>
        <v>Expired</v>
      </c>
      <c r="R821" s="21">
        <f>VLOOKUP($C821,driver,MATCH(R$7,Driver!$A$1:$E$1,0),0)</f>
        <v>1</v>
      </c>
      <c r="S821" s="21" t="str">
        <f>VLOOKUP($C821,driver,MATCH(S$7,Driver!$A$1:$E$1,0),0)</f>
        <v>Minor</v>
      </c>
      <c r="T821" s="21">
        <f>VLOOKUP($C821,Effects,MATCH(T$7, Effects!$A$1:$E$1, 0),0)</f>
        <v>7</v>
      </c>
      <c r="U821" s="22" t="str">
        <f>VLOOKUP($C821,Effects,MATCH(U$7, Effects!$A$1:$E$1, 0),0)</f>
        <v>No</v>
      </c>
      <c r="V821" s="22" t="str">
        <f>VLOOKUP($C821,Effects,MATCH(V$7, Effects!$A$1:$E$1, 0),0)</f>
        <v>Yes</v>
      </c>
      <c r="W821" s="22" t="str">
        <f>VLOOKUP($C821,Effects,MATCH(W$7, Effects!$A$1:$E$1, 0),0)</f>
        <v>None</v>
      </c>
    </row>
    <row r="822" spans="2:23" s="7" customFormat="1" ht="21" x14ac:dyDescent="0.4">
      <c r="B822" s="19">
        <v>815</v>
      </c>
      <c r="C822" s="19" t="s">
        <v>854</v>
      </c>
      <c r="D822" s="20">
        <f>VLOOKUP($C822, Date, MATCH(Source!D$7, Date!$A$1:$F$1, 0), FALSE)</f>
        <v>44845</v>
      </c>
      <c r="E822" s="40">
        <v>44845</v>
      </c>
      <c r="F822" s="22">
        <f>VLOOKUP($C822, Date, MATCH(Source!F$7, Date!$A$1:$F$1, 0), FALSE)</f>
        <v>34.6736111111111</v>
      </c>
      <c r="G822" s="19">
        <f>VLOOKUP(Table3[[#This Row],[Accident ID]],Date!$A$2:$I$2001,MATCH(Table3[[#Headers],[Hour]],Date!$A$1:$I$1,0),0)</f>
        <v>16</v>
      </c>
      <c r="H822" s="44" t="str">
        <f>IF(AND(Table3[[#This Row],[Hour]]&gt;=7, Table3[[#This Row],[Hour]]&lt;=10), "Peak", IF(AND(Table3[[#This Row],[Hour]]&gt;=16, Table3[[#This Row],[Hour]]&lt;=19), "Peak", "Off-Peak"))</f>
        <v>Peak</v>
      </c>
      <c r="I822" s="19" t="str">
        <f>VLOOKUP($C822,location,MATCH(Source!I$7,Location!$A$1:$D$1,0),0)</f>
        <v>Bangalore</v>
      </c>
      <c r="J822" s="19" t="str">
        <f>VLOOKUP($C822,location,MATCH(Source!J$7,Location!$A$1:$D$1,0),0)</f>
        <v>Rural Road</v>
      </c>
      <c r="K822" s="19" t="str">
        <f>VLOOKUP($C822,location,MATCH(Source!K$7,Location!$A$1:$D$1,0),0)</f>
        <v>Windy</v>
      </c>
      <c r="L822" s="20" t="str">
        <f>VLOOKUP($C822,vehicle,MATCH(L821,Vehicle!A815:E815,0),0)</f>
        <v>Truck</v>
      </c>
      <c r="M822" s="20" t="str">
        <f>VLOOKUP($C822,vehicle,MATCH(M$7,Vehicle!$A$1:$E$1,0),0)</f>
        <v>Signal Violation</v>
      </c>
      <c r="N822" s="20" t="str">
        <f>VLOOKUP($C822,vehicle,MATCH(N$7,Vehicle!$A$1:$E$1,0),0)</f>
        <v>Severe</v>
      </c>
      <c r="O822" s="21">
        <f>VLOOKUP($C822,vehicle,MATCH(O$7,Vehicle!$A$1:$E$1,0),0)</f>
        <v>5</v>
      </c>
      <c r="P822" s="21">
        <f>VLOOKUP($C822,driver,MATCH(P$7,Driver!$A$1:$E$1,0),0)</f>
        <v>67</v>
      </c>
      <c r="Q822" s="21" t="str">
        <f>VLOOKUP($C822,driver,MATCH(Q$7,Driver!$A$1:$E$1,0),0)</f>
        <v>Suspended</v>
      </c>
      <c r="R822" s="21">
        <f>VLOOKUP($C822,driver,MATCH(R$7,Driver!$A$1:$E$1,0),0)</f>
        <v>0</v>
      </c>
      <c r="S822" s="21" t="str">
        <f>VLOOKUP($C822,driver,MATCH(S$7,Driver!$A$1:$E$1,0),0)</f>
        <v>Severe</v>
      </c>
      <c r="T822" s="21">
        <f>VLOOKUP($C822,Effects,MATCH(T$7, Effects!$A$1:$E$1, 0),0)</f>
        <v>36</v>
      </c>
      <c r="U822" s="22" t="str">
        <f>VLOOKUP($C822,Effects,MATCH(U$7, Effects!$A$1:$E$1, 0),0)</f>
        <v>Yes</v>
      </c>
      <c r="V822" s="22" t="str">
        <f>VLOOKUP($C822,Effects,MATCH(V$7, Effects!$A$1:$E$1, 0),0)</f>
        <v>Yes</v>
      </c>
      <c r="W822" s="22" t="str">
        <f>VLOOKUP($C822,Effects,MATCH(W$7, Effects!$A$1:$E$1, 0),0)</f>
        <v>Fine Issued</v>
      </c>
    </row>
    <row r="823" spans="2:23" s="7" customFormat="1" ht="21" x14ac:dyDescent="0.4">
      <c r="B823" s="19">
        <v>816</v>
      </c>
      <c r="C823" s="19" t="s">
        <v>855</v>
      </c>
      <c r="D823" s="20">
        <f>VLOOKUP($C823, Date, MATCH(Source!D$7, Date!$A$1:$F$1, 0), FALSE)</f>
        <v>44942</v>
      </c>
      <c r="E823" s="40">
        <v>44942</v>
      </c>
      <c r="F823" s="22">
        <f>VLOOKUP($C823, Date, MATCH(Source!F$7, Date!$A$1:$F$1, 0), FALSE)</f>
        <v>34.7152777777778</v>
      </c>
      <c r="G823" s="19">
        <f>VLOOKUP(Table3[[#This Row],[Accident ID]],Date!$A$2:$I$2001,MATCH(Table3[[#Headers],[Hour]],Date!$A$1:$I$1,0),0)</f>
        <v>17</v>
      </c>
      <c r="H823" s="44" t="str">
        <f>IF(AND(Table3[[#This Row],[Hour]]&gt;=7, Table3[[#This Row],[Hour]]&lt;=10), "Peak", IF(AND(Table3[[#This Row],[Hour]]&gt;=16, Table3[[#This Row],[Hour]]&lt;=19), "Peak", "Off-Peak"))</f>
        <v>Peak</v>
      </c>
      <c r="I823" s="19" t="str">
        <f>VLOOKUP($C823,location,MATCH(Source!I$7,Location!$A$1:$D$1,0),0)</f>
        <v>Delhi</v>
      </c>
      <c r="J823" s="19" t="str">
        <f>VLOOKUP($C823,location,MATCH(Source!J$7,Location!$A$1:$D$1,0),0)</f>
        <v>Residential Area</v>
      </c>
      <c r="K823" s="19" t="str">
        <f>VLOOKUP($C823,location,MATCH(Source!K$7,Location!$A$1:$D$1,0),0)</f>
        <v>Snowy</v>
      </c>
      <c r="L823" s="20" t="str">
        <f>VLOOKUP($C823,vehicle,MATCH(L822,Vehicle!A816:E816,0),0)</f>
        <v>Auto</v>
      </c>
      <c r="M823" s="20" t="str">
        <f>VLOOKUP($C823,vehicle,MATCH(M$7,Vehicle!$A$1:$E$1,0),0)</f>
        <v>Over Speeding</v>
      </c>
      <c r="N823" s="20" t="str">
        <f>VLOOKUP($C823,vehicle,MATCH(N$7,Vehicle!$A$1:$E$1,0),0)</f>
        <v>Medium</v>
      </c>
      <c r="O823" s="21">
        <f>VLOOKUP($C823,vehicle,MATCH(O$7,Vehicle!$A$1:$E$1,0),0)</f>
        <v>1</v>
      </c>
      <c r="P823" s="21">
        <f>VLOOKUP($C823,driver,MATCH(P$7,Driver!$A$1:$E$1,0),0)</f>
        <v>45</v>
      </c>
      <c r="Q823" s="21" t="str">
        <f>VLOOKUP($C823,driver,MATCH(Q$7,Driver!$A$1:$E$1,0),0)</f>
        <v>Suspended</v>
      </c>
      <c r="R823" s="21">
        <f>VLOOKUP($C823,driver,MATCH(R$7,Driver!$A$1:$E$1,0),0)</f>
        <v>0</v>
      </c>
      <c r="S823" s="21" t="str">
        <f>VLOOKUP($C823,driver,MATCH(S$7,Driver!$A$1:$E$1,0),0)</f>
        <v>Minor</v>
      </c>
      <c r="T823" s="21">
        <f>VLOOKUP($C823,Effects,MATCH(T$7, Effects!$A$1:$E$1, 0),0)</f>
        <v>18</v>
      </c>
      <c r="U823" s="22" t="str">
        <f>VLOOKUP($C823,Effects,MATCH(U$7, Effects!$A$1:$E$1, 0),0)</f>
        <v>Yes</v>
      </c>
      <c r="V823" s="22" t="str">
        <f>VLOOKUP($C823,Effects,MATCH(V$7, Effects!$A$1:$E$1, 0),0)</f>
        <v>No</v>
      </c>
      <c r="W823" s="22" t="str">
        <f>VLOOKUP($C823,Effects,MATCH(W$7, Effects!$A$1:$E$1, 0),0)</f>
        <v>None</v>
      </c>
    </row>
    <row r="824" spans="2:23" s="7" customFormat="1" ht="21" x14ac:dyDescent="0.4">
      <c r="B824" s="19">
        <v>817</v>
      </c>
      <c r="C824" s="19" t="s">
        <v>856</v>
      </c>
      <c r="D824" s="20">
        <f>VLOOKUP($C824, Date, MATCH(Source!D$7, Date!$A$1:$F$1, 0), FALSE)</f>
        <v>44993</v>
      </c>
      <c r="E824" s="40">
        <v>44993</v>
      </c>
      <c r="F824" s="22">
        <f>VLOOKUP($C824, Date, MATCH(Source!F$7, Date!$A$1:$F$1, 0), FALSE)</f>
        <v>34.7569444444444</v>
      </c>
      <c r="G824" s="19">
        <f>VLOOKUP(Table3[[#This Row],[Accident ID]],Date!$A$2:$I$2001,MATCH(Table3[[#Headers],[Hour]],Date!$A$1:$I$1,0),0)</f>
        <v>18</v>
      </c>
      <c r="H824" s="44" t="str">
        <f>IF(AND(Table3[[#This Row],[Hour]]&gt;=7, Table3[[#This Row],[Hour]]&lt;=10), "Peak", IF(AND(Table3[[#This Row],[Hour]]&gt;=16, Table3[[#This Row],[Hour]]&lt;=19), "Peak", "Off-Peak"))</f>
        <v>Peak</v>
      </c>
      <c r="I824" s="19" t="str">
        <f>VLOOKUP($C824,location,MATCH(Source!I$7,Location!$A$1:$D$1,0),0)</f>
        <v>Delhi</v>
      </c>
      <c r="J824" s="19" t="str">
        <f>VLOOKUP($C824,location,MATCH(Source!J$7,Location!$A$1:$D$1,0),0)</f>
        <v>Expressway</v>
      </c>
      <c r="K824" s="19" t="str">
        <f>VLOOKUP($C824,location,MATCH(Source!K$7,Location!$A$1:$D$1,0),0)</f>
        <v>Windy</v>
      </c>
      <c r="L824" s="20" t="str">
        <f>VLOOKUP($C824,vehicle,MATCH(L823,Vehicle!A817:E817,0),0)</f>
        <v>Auto</v>
      </c>
      <c r="M824" s="20" t="str">
        <f>VLOOKUP($C824,vehicle,MATCH(M$7,Vehicle!$A$1:$E$1,0),0)</f>
        <v>Over Speeding</v>
      </c>
      <c r="N824" s="20" t="str">
        <f>VLOOKUP($C824,vehicle,MATCH(N$7,Vehicle!$A$1:$E$1,0),0)</f>
        <v>Low</v>
      </c>
      <c r="O824" s="21">
        <f>VLOOKUP($C824,vehicle,MATCH(O$7,Vehicle!$A$1:$E$1,0),0)</f>
        <v>3</v>
      </c>
      <c r="P824" s="21">
        <f>VLOOKUP($C824,driver,MATCH(P$7,Driver!$A$1:$E$1,0),0)</f>
        <v>40</v>
      </c>
      <c r="Q824" s="21" t="str">
        <f>VLOOKUP($C824,driver,MATCH(Q$7,Driver!$A$1:$E$1,0),0)</f>
        <v>Suspended</v>
      </c>
      <c r="R824" s="21">
        <f>VLOOKUP($C824,driver,MATCH(R$7,Driver!$A$1:$E$1,0),0)</f>
        <v>7</v>
      </c>
      <c r="S824" s="21" t="str">
        <f>VLOOKUP($C824,driver,MATCH(S$7,Driver!$A$1:$E$1,0),0)</f>
        <v>Fatal</v>
      </c>
      <c r="T824" s="21">
        <f>VLOOKUP($C824,Effects,MATCH(T$7, Effects!$A$1:$E$1, 0),0)</f>
        <v>44</v>
      </c>
      <c r="U824" s="22" t="str">
        <f>VLOOKUP($C824,Effects,MATCH(U$7, Effects!$A$1:$E$1, 0),0)</f>
        <v>No</v>
      </c>
      <c r="V824" s="22" t="str">
        <f>VLOOKUP($C824,Effects,MATCH(V$7, Effects!$A$1:$E$1, 0),0)</f>
        <v>Yes</v>
      </c>
      <c r="W824" s="22" t="str">
        <f>VLOOKUP($C824,Effects,MATCH(W$7, Effects!$A$1:$E$1, 0),0)</f>
        <v>None</v>
      </c>
    </row>
    <row r="825" spans="2:23" s="7" customFormat="1" ht="21" x14ac:dyDescent="0.4">
      <c r="B825" s="19">
        <v>818</v>
      </c>
      <c r="C825" s="19" t="s">
        <v>857</v>
      </c>
      <c r="D825" s="20">
        <f>VLOOKUP($C825, Date, MATCH(Source!D$7, Date!$A$1:$F$1, 0), FALSE)</f>
        <v>45105</v>
      </c>
      <c r="E825" s="40">
        <v>45105</v>
      </c>
      <c r="F825" s="22">
        <f>VLOOKUP($C825, Date, MATCH(Source!F$7, Date!$A$1:$F$1, 0), FALSE)</f>
        <v>34.7986111111111</v>
      </c>
      <c r="G825" s="19">
        <f>VLOOKUP(Table3[[#This Row],[Accident ID]],Date!$A$2:$I$2001,MATCH(Table3[[#Headers],[Hour]],Date!$A$1:$I$1,0),0)</f>
        <v>19</v>
      </c>
      <c r="H825" s="44" t="str">
        <f>IF(AND(Table3[[#This Row],[Hour]]&gt;=7, Table3[[#This Row],[Hour]]&lt;=10), "Peak", IF(AND(Table3[[#This Row],[Hour]]&gt;=16, Table3[[#This Row],[Hour]]&lt;=19), "Peak", "Off-Peak"))</f>
        <v>Peak</v>
      </c>
      <c r="I825" s="19" t="str">
        <f>VLOOKUP($C825,location,MATCH(Source!I$7,Location!$A$1:$D$1,0),0)</f>
        <v>Ahmedabad</v>
      </c>
      <c r="J825" s="19" t="str">
        <f>VLOOKUP($C825,location,MATCH(Source!J$7,Location!$A$1:$D$1,0),0)</f>
        <v>Rural Road</v>
      </c>
      <c r="K825" s="19" t="str">
        <f>VLOOKUP($C825,location,MATCH(Source!K$7,Location!$A$1:$D$1,0),0)</f>
        <v>Snowy</v>
      </c>
      <c r="L825" s="20" t="str">
        <f>VLOOKUP($C825,vehicle,MATCH(L824,Vehicle!A818:E818,0),0)</f>
        <v>Bike</v>
      </c>
      <c r="M825" s="20" t="str">
        <f>VLOOKUP($C825,vehicle,MATCH(M$7,Vehicle!$A$1:$E$1,0),0)</f>
        <v>Brake Failure</v>
      </c>
      <c r="N825" s="20" t="str">
        <f>VLOOKUP($C825,vehicle,MATCH(N$7,Vehicle!$A$1:$E$1,0),0)</f>
        <v>Severe</v>
      </c>
      <c r="O825" s="21">
        <f>VLOOKUP($C825,vehicle,MATCH(O$7,Vehicle!$A$1:$E$1,0),0)</f>
        <v>2</v>
      </c>
      <c r="P825" s="21">
        <f>VLOOKUP($C825,driver,MATCH(P$7,Driver!$A$1:$E$1,0),0)</f>
        <v>52</v>
      </c>
      <c r="Q825" s="21" t="str">
        <f>VLOOKUP($C825,driver,MATCH(Q$7,Driver!$A$1:$E$1,0),0)</f>
        <v>Expired</v>
      </c>
      <c r="R825" s="21">
        <f>VLOOKUP($C825,driver,MATCH(R$7,Driver!$A$1:$E$1,0),0)</f>
        <v>6</v>
      </c>
      <c r="S825" s="21" t="str">
        <f>VLOOKUP($C825,driver,MATCH(S$7,Driver!$A$1:$E$1,0),0)</f>
        <v>Fatal</v>
      </c>
      <c r="T825" s="21">
        <f>VLOOKUP($C825,Effects,MATCH(T$7, Effects!$A$1:$E$1, 0),0)</f>
        <v>20</v>
      </c>
      <c r="U825" s="22" t="str">
        <f>VLOOKUP($C825,Effects,MATCH(U$7, Effects!$A$1:$E$1, 0),0)</f>
        <v>No</v>
      </c>
      <c r="V825" s="22" t="str">
        <f>VLOOKUP($C825,Effects,MATCH(V$7, Effects!$A$1:$E$1, 0),0)</f>
        <v>No</v>
      </c>
      <c r="W825" s="22" t="str">
        <f>VLOOKUP($C825,Effects,MATCH(W$7, Effects!$A$1:$E$1, 0),0)</f>
        <v>Arrest Made</v>
      </c>
    </row>
    <row r="826" spans="2:23" s="7" customFormat="1" ht="21" x14ac:dyDescent="0.4">
      <c r="B826" s="19">
        <v>819</v>
      </c>
      <c r="C826" s="19" t="s">
        <v>858</v>
      </c>
      <c r="D826" s="20">
        <f>VLOOKUP($C826, Date, MATCH(Source!D$7, Date!$A$1:$F$1, 0), FALSE)</f>
        <v>44516</v>
      </c>
      <c r="E826" s="40">
        <v>44516</v>
      </c>
      <c r="F826" s="22">
        <f>VLOOKUP($C826, Date, MATCH(Source!F$7, Date!$A$1:$F$1, 0), FALSE)</f>
        <v>34.8402777777778</v>
      </c>
      <c r="G826" s="19">
        <f>VLOOKUP(Table3[[#This Row],[Accident ID]],Date!$A$2:$I$2001,MATCH(Table3[[#Headers],[Hour]],Date!$A$1:$I$1,0),0)</f>
        <v>20</v>
      </c>
      <c r="H826" s="44" t="str">
        <f>IF(AND(Table3[[#This Row],[Hour]]&gt;=7, Table3[[#This Row],[Hour]]&lt;=10), "Peak", IF(AND(Table3[[#This Row],[Hour]]&gt;=16, Table3[[#This Row],[Hour]]&lt;=19), "Peak", "Off-Peak"))</f>
        <v>Off-Peak</v>
      </c>
      <c r="I826" s="19" t="str">
        <f>VLOOKUP($C826,location,MATCH(Source!I$7,Location!$A$1:$D$1,0),0)</f>
        <v>Ahmedabad</v>
      </c>
      <c r="J826" s="19" t="str">
        <f>VLOOKUP($C826,location,MATCH(Source!J$7,Location!$A$1:$D$1,0),0)</f>
        <v>Highway</v>
      </c>
      <c r="K826" s="19" t="str">
        <f>VLOOKUP($C826,location,MATCH(Source!K$7,Location!$A$1:$D$1,0),0)</f>
        <v>Snowy</v>
      </c>
      <c r="L826" s="20" t="str">
        <f>VLOOKUP($C826,vehicle,MATCH(L825,Vehicle!A819:E819,0),0)</f>
        <v>Bicycle</v>
      </c>
      <c r="M826" s="20" t="str">
        <f>VLOOKUP($C826,vehicle,MATCH(M$7,Vehicle!$A$1:$E$1,0),0)</f>
        <v>Pedestrian Crossing</v>
      </c>
      <c r="N826" s="20" t="str">
        <f>VLOOKUP($C826,vehicle,MATCH(N$7,Vehicle!$A$1:$E$1,0),0)</f>
        <v>Severe</v>
      </c>
      <c r="O826" s="21">
        <f>VLOOKUP($C826,vehicle,MATCH(O$7,Vehicle!$A$1:$E$1,0),0)</f>
        <v>1</v>
      </c>
      <c r="P826" s="21">
        <f>VLOOKUP($C826,driver,MATCH(P$7,Driver!$A$1:$E$1,0),0)</f>
        <v>32</v>
      </c>
      <c r="Q826" s="21" t="str">
        <f>VLOOKUP($C826,driver,MATCH(Q$7,Driver!$A$1:$E$1,0),0)</f>
        <v>Expired</v>
      </c>
      <c r="R826" s="21">
        <f>VLOOKUP($C826,driver,MATCH(R$7,Driver!$A$1:$E$1,0),0)</f>
        <v>9</v>
      </c>
      <c r="S826" s="21" t="str">
        <f>VLOOKUP($C826,driver,MATCH(S$7,Driver!$A$1:$E$1,0),0)</f>
        <v>Severe</v>
      </c>
      <c r="T826" s="21">
        <f>VLOOKUP($C826,Effects,MATCH(T$7, Effects!$A$1:$E$1, 0),0)</f>
        <v>54</v>
      </c>
      <c r="U826" s="22" t="str">
        <f>VLOOKUP($C826,Effects,MATCH(U$7, Effects!$A$1:$E$1, 0),0)</f>
        <v>Yes</v>
      </c>
      <c r="V826" s="22" t="str">
        <f>VLOOKUP($C826,Effects,MATCH(V$7, Effects!$A$1:$E$1, 0),0)</f>
        <v>Yes</v>
      </c>
      <c r="W826" s="22" t="str">
        <f>VLOOKUP($C826,Effects,MATCH(W$7, Effects!$A$1:$E$1, 0),0)</f>
        <v>Fine Issued</v>
      </c>
    </row>
    <row r="827" spans="2:23" s="7" customFormat="1" ht="21" x14ac:dyDescent="0.4">
      <c r="B827" s="19">
        <v>820</v>
      </c>
      <c r="C827" s="19" t="s">
        <v>859</v>
      </c>
      <c r="D827" s="20">
        <f>VLOOKUP($C827, Date, MATCH(Source!D$7, Date!$A$1:$F$1, 0), FALSE)</f>
        <v>44545</v>
      </c>
      <c r="E827" s="40">
        <v>44545</v>
      </c>
      <c r="F827" s="22">
        <f>VLOOKUP($C827, Date, MATCH(Source!F$7, Date!$A$1:$F$1, 0), FALSE)</f>
        <v>34.8819444444444</v>
      </c>
      <c r="G827" s="19">
        <f>VLOOKUP(Table3[[#This Row],[Accident ID]],Date!$A$2:$I$2001,MATCH(Table3[[#Headers],[Hour]],Date!$A$1:$I$1,0),0)</f>
        <v>21</v>
      </c>
      <c r="H827" s="44" t="str">
        <f>IF(AND(Table3[[#This Row],[Hour]]&gt;=7, Table3[[#This Row],[Hour]]&lt;=10), "Peak", IF(AND(Table3[[#This Row],[Hour]]&gt;=16, Table3[[#This Row],[Hour]]&lt;=19), "Peak", "Off-Peak"))</f>
        <v>Off-Peak</v>
      </c>
      <c r="I827" s="19" t="str">
        <f>VLOOKUP($C827,location,MATCH(Source!I$7,Location!$A$1:$D$1,0),0)</f>
        <v>Bangalore</v>
      </c>
      <c r="J827" s="19" t="str">
        <f>VLOOKUP($C827,location,MATCH(Source!J$7,Location!$A$1:$D$1,0),0)</f>
        <v>Highway</v>
      </c>
      <c r="K827" s="19" t="str">
        <f>VLOOKUP($C827,location,MATCH(Source!K$7,Location!$A$1:$D$1,0),0)</f>
        <v>Rainy</v>
      </c>
      <c r="L827" s="20" t="str">
        <f>VLOOKUP($C827,vehicle,MATCH(L826,Vehicle!A820:E820,0),0)</f>
        <v>Bike</v>
      </c>
      <c r="M827" s="20" t="str">
        <f>VLOOKUP($C827,vehicle,MATCH(M$7,Vehicle!$A$1:$E$1,0),0)</f>
        <v>Reckless Driving</v>
      </c>
      <c r="N827" s="20" t="str">
        <f>VLOOKUP($C827,vehicle,MATCH(N$7,Vehicle!$A$1:$E$1,0),0)</f>
        <v>Severe</v>
      </c>
      <c r="O827" s="21">
        <f>VLOOKUP($C827,vehicle,MATCH(O$7,Vehicle!$A$1:$E$1,0),0)</f>
        <v>2</v>
      </c>
      <c r="P827" s="21">
        <f>VLOOKUP($C827,driver,MATCH(P$7,Driver!$A$1:$E$1,0),0)</f>
        <v>71</v>
      </c>
      <c r="Q827" s="21" t="str">
        <f>VLOOKUP($C827,driver,MATCH(Q$7,Driver!$A$1:$E$1,0),0)</f>
        <v>Valid</v>
      </c>
      <c r="R827" s="21">
        <f>VLOOKUP($C827,driver,MATCH(R$7,Driver!$A$1:$E$1,0),0)</f>
        <v>5</v>
      </c>
      <c r="S827" s="21" t="str">
        <f>VLOOKUP($C827,driver,MATCH(S$7,Driver!$A$1:$E$1,0),0)</f>
        <v>Minor</v>
      </c>
      <c r="T827" s="21">
        <f>VLOOKUP($C827,Effects,MATCH(T$7, Effects!$A$1:$E$1, 0),0)</f>
        <v>20</v>
      </c>
      <c r="U827" s="22" t="str">
        <f>VLOOKUP($C827,Effects,MATCH(U$7, Effects!$A$1:$E$1, 0),0)</f>
        <v>Yes</v>
      </c>
      <c r="V827" s="22" t="str">
        <f>VLOOKUP($C827,Effects,MATCH(V$7, Effects!$A$1:$E$1, 0),0)</f>
        <v>Yes</v>
      </c>
      <c r="W827" s="22" t="str">
        <f>VLOOKUP($C827,Effects,MATCH(W$7, Effects!$A$1:$E$1, 0),0)</f>
        <v>Arrest Made</v>
      </c>
    </row>
    <row r="828" spans="2:23" s="7" customFormat="1" ht="21" x14ac:dyDescent="0.4">
      <c r="B828" s="19">
        <v>821</v>
      </c>
      <c r="C828" s="19" t="s">
        <v>860</v>
      </c>
      <c r="D828" s="20">
        <f>VLOOKUP($C828, Date, MATCH(Source!D$7, Date!$A$1:$F$1, 0), FALSE)</f>
        <v>45216</v>
      </c>
      <c r="E828" s="40">
        <v>45216</v>
      </c>
      <c r="F828" s="22">
        <f>VLOOKUP($C828, Date, MATCH(Source!F$7, Date!$A$1:$F$1, 0), FALSE)</f>
        <v>34.9236111111111</v>
      </c>
      <c r="G828" s="19">
        <f>VLOOKUP(Table3[[#This Row],[Accident ID]],Date!$A$2:$I$2001,MATCH(Table3[[#Headers],[Hour]],Date!$A$1:$I$1,0),0)</f>
        <v>22</v>
      </c>
      <c r="H828" s="44" t="str">
        <f>IF(AND(Table3[[#This Row],[Hour]]&gt;=7, Table3[[#This Row],[Hour]]&lt;=10), "Peak", IF(AND(Table3[[#This Row],[Hour]]&gt;=16, Table3[[#This Row],[Hour]]&lt;=19), "Peak", "Off-Peak"))</f>
        <v>Off-Peak</v>
      </c>
      <c r="I828" s="19" t="str">
        <f>VLOOKUP($C828,location,MATCH(Source!I$7,Location!$A$1:$D$1,0),0)</f>
        <v>Hyderabad</v>
      </c>
      <c r="J828" s="19" t="str">
        <f>VLOOKUP($C828,location,MATCH(Source!J$7,Location!$A$1:$D$1,0),0)</f>
        <v>Rural Road</v>
      </c>
      <c r="K828" s="19" t="str">
        <f>VLOOKUP($C828,location,MATCH(Source!K$7,Location!$A$1:$D$1,0),0)</f>
        <v>Windy</v>
      </c>
      <c r="L828" s="20" t="str">
        <f>VLOOKUP($C828,vehicle,MATCH(L827,Vehicle!A821:E821,0),0)</f>
        <v>Truck</v>
      </c>
      <c r="M828" s="20" t="str">
        <f>VLOOKUP($C828,vehicle,MATCH(M$7,Vehicle!$A$1:$E$1,0),0)</f>
        <v>Weather Conditions</v>
      </c>
      <c r="N828" s="20" t="str">
        <f>VLOOKUP($C828,vehicle,MATCH(N$7,Vehicle!$A$1:$E$1,0),0)</f>
        <v>Severe</v>
      </c>
      <c r="O828" s="21">
        <f>VLOOKUP($C828,vehicle,MATCH(O$7,Vehicle!$A$1:$E$1,0),0)</f>
        <v>2</v>
      </c>
      <c r="P828" s="21">
        <f>VLOOKUP($C828,driver,MATCH(P$7,Driver!$A$1:$E$1,0),0)</f>
        <v>65</v>
      </c>
      <c r="Q828" s="21" t="str">
        <f>VLOOKUP($C828,driver,MATCH(Q$7,Driver!$A$1:$E$1,0),0)</f>
        <v>Suspended</v>
      </c>
      <c r="R828" s="21">
        <f>VLOOKUP($C828,driver,MATCH(R$7,Driver!$A$1:$E$1,0),0)</f>
        <v>1</v>
      </c>
      <c r="S828" s="21" t="str">
        <f>VLOOKUP($C828,driver,MATCH(S$7,Driver!$A$1:$E$1,0),0)</f>
        <v>Minor</v>
      </c>
      <c r="T828" s="21">
        <f>VLOOKUP($C828,Effects,MATCH(T$7, Effects!$A$1:$E$1, 0),0)</f>
        <v>25</v>
      </c>
      <c r="U828" s="22" t="str">
        <f>VLOOKUP($C828,Effects,MATCH(U$7, Effects!$A$1:$E$1, 0),0)</f>
        <v>Yes</v>
      </c>
      <c r="V828" s="22" t="str">
        <f>VLOOKUP($C828,Effects,MATCH(V$7, Effects!$A$1:$E$1, 0),0)</f>
        <v>No</v>
      </c>
      <c r="W828" s="22" t="str">
        <f>VLOOKUP($C828,Effects,MATCH(W$7, Effects!$A$1:$E$1, 0),0)</f>
        <v>None</v>
      </c>
    </row>
    <row r="829" spans="2:23" s="7" customFormat="1" ht="21" x14ac:dyDescent="0.4">
      <c r="B829" s="19">
        <v>822</v>
      </c>
      <c r="C829" s="19" t="s">
        <v>861</v>
      </c>
      <c r="D829" s="20">
        <f>VLOOKUP($C829, Date, MATCH(Source!D$7, Date!$A$1:$F$1, 0), FALSE)</f>
        <v>44242</v>
      </c>
      <c r="E829" s="40">
        <v>44242</v>
      </c>
      <c r="F829" s="22">
        <f>VLOOKUP($C829, Date, MATCH(Source!F$7, Date!$A$1:$F$1, 0), FALSE)</f>
        <v>34.9652777777778</v>
      </c>
      <c r="G829" s="19">
        <f>VLOOKUP(Table3[[#This Row],[Accident ID]],Date!$A$2:$I$2001,MATCH(Table3[[#Headers],[Hour]],Date!$A$1:$I$1,0),0)</f>
        <v>23</v>
      </c>
      <c r="H829" s="44" t="str">
        <f>IF(AND(Table3[[#This Row],[Hour]]&gt;=7, Table3[[#This Row],[Hour]]&lt;=10), "Peak", IF(AND(Table3[[#This Row],[Hour]]&gt;=16, Table3[[#This Row],[Hour]]&lt;=19), "Peak", "Off-Peak"))</f>
        <v>Off-Peak</v>
      </c>
      <c r="I829" s="19" t="str">
        <f>VLOOKUP($C829,location,MATCH(Source!I$7,Location!$A$1:$D$1,0),0)</f>
        <v>Mumbai</v>
      </c>
      <c r="J829" s="19" t="str">
        <f>VLOOKUP($C829,location,MATCH(Source!J$7,Location!$A$1:$D$1,0),0)</f>
        <v>Residential Area</v>
      </c>
      <c r="K829" s="19" t="str">
        <f>VLOOKUP($C829,location,MATCH(Source!K$7,Location!$A$1:$D$1,0),0)</f>
        <v>Foggy</v>
      </c>
      <c r="L829" s="20" t="str">
        <f>VLOOKUP($C829,vehicle,MATCH(L828,Vehicle!A822:E822,0),0)</f>
        <v>Car</v>
      </c>
      <c r="M829" s="20" t="str">
        <f>VLOOKUP($C829,vehicle,MATCH(M$7,Vehicle!$A$1:$E$1,0),0)</f>
        <v>Signal Violation</v>
      </c>
      <c r="N829" s="20" t="str">
        <f>VLOOKUP($C829,vehicle,MATCH(N$7,Vehicle!$A$1:$E$1,0),0)</f>
        <v>Severe</v>
      </c>
      <c r="O829" s="21">
        <f>VLOOKUP($C829,vehicle,MATCH(O$7,Vehicle!$A$1:$E$1,0),0)</f>
        <v>4</v>
      </c>
      <c r="P829" s="21">
        <f>VLOOKUP($C829,driver,MATCH(P$7,Driver!$A$1:$E$1,0),0)</f>
        <v>35</v>
      </c>
      <c r="Q829" s="21" t="str">
        <f>VLOOKUP($C829,driver,MATCH(Q$7,Driver!$A$1:$E$1,0),0)</f>
        <v>Valid</v>
      </c>
      <c r="R829" s="21">
        <f>VLOOKUP($C829,driver,MATCH(R$7,Driver!$A$1:$E$1,0),0)</f>
        <v>10</v>
      </c>
      <c r="S829" s="21" t="str">
        <f>VLOOKUP($C829,driver,MATCH(S$7,Driver!$A$1:$E$1,0),0)</f>
        <v>Severe</v>
      </c>
      <c r="T829" s="21">
        <f>VLOOKUP($C829,Effects,MATCH(T$7, Effects!$A$1:$E$1, 0),0)</f>
        <v>34</v>
      </c>
      <c r="U829" s="22" t="str">
        <f>VLOOKUP($C829,Effects,MATCH(U$7, Effects!$A$1:$E$1, 0),0)</f>
        <v>Yes</v>
      </c>
      <c r="V829" s="22" t="str">
        <f>VLOOKUP($C829,Effects,MATCH(V$7, Effects!$A$1:$E$1, 0),0)</f>
        <v>No</v>
      </c>
      <c r="W829" s="22" t="str">
        <f>VLOOKUP($C829,Effects,MATCH(W$7, Effects!$A$1:$E$1, 0),0)</f>
        <v>License Suspended</v>
      </c>
    </row>
    <row r="830" spans="2:23" s="7" customFormat="1" ht="21" x14ac:dyDescent="0.4">
      <c r="B830" s="19">
        <v>823</v>
      </c>
      <c r="C830" s="19" t="s">
        <v>862</v>
      </c>
      <c r="D830" s="20">
        <f>VLOOKUP($C830, Date, MATCH(Source!D$7, Date!$A$1:$F$1, 0), FALSE)</f>
        <v>44580</v>
      </c>
      <c r="E830" s="40">
        <v>44580</v>
      </c>
      <c r="F830" s="22">
        <f>VLOOKUP($C830, Date, MATCH(Source!F$7, Date!$A$1:$F$1, 0), FALSE)</f>
        <v>35.0069444444444</v>
      </c>
      <c r="G830" s="19">
        <f>VLOOKUP(Table3[[#This Row],[Accident ID]],Date!$A$2:$I$2001,MATCH(Table3[[#Headers],[Hour]],Date!$A$1:$I$1,0),0)</f>
        <v>0</v>
      </c>
      <c r="H830" s="44" t="str">
        <f>IF(AND(Table3[[#This Row],[Hour]]&gt;=7, Table3[[#This Row],[Hour]]&lt;=10), "Peak", IF(AND(Table3[[#This Row],[Hour]]&gt;=16, Table3[[#This Row],[Hour]]&lt;=19), "Peak", "Off-Peak"))</f>
        <v>Off-Peak</v>
      </c>
      <c r="I830" s="19" t="str">
        <f>VLOOKUP($C830,location,MATCH(Source!I$7,Location!$A$1:$D$1,0),0)</f>
        <v>Hyderabad</v>
      </c>
      <c r="J830" s="19" t="str">
        <f>VLOOKUP($C830,location,MATCH(Source!J$7,Location!$A$1:$D$1,0),0)</f>
        <v>Expressway</v>
      </c>
      <c r="K830" s="19" t="str">
        <f>VLOOKUP($C830,location,MATCH(Source!K$7,Location!$A$1:$D$1,0),0)</f>
        <v>Clear</v>
      </c>
      <c r="L830" s="20" t="str">
        <f>VLOOKUP($C830,vehicle,MATCH(L829,Vehicle!A823:E823,0),0)</f>
        <v>Truck</v>
      </c>
      <c r="M830" s="20" t="str">
        <f>VLOOKUP($C830,vehicle,MATCH(M$7,Vehicle!$A$1:$E$1,0),0)</f>
        <v>Weather Conditions</v>
      </c>
      <c r="N830" s="20" t="str">
        <f>VLOOKUP($C830,vehicle,MATCH(N$7,Vehicle!$A$1:$E$1,0),0)</f>
        <v>Low</v>
      </c>
      <c r="O830" s="21">
        <f>VLOOKUP($C830,vehicle,MATCH(O$7,Vehicle!$A$1:$E$1,0),0)</f>
        <v>4</v>
      </c>
      <c r="P830" s="21">
        <f>VLOOKUP($C830,driver,MATCH(P$7,Driver!$A$1:$E$1,0),0)</f>
        <v>18</v>
      </c>
      <c r="Q830" s="21" t="str">
        <f>VLOOKUP($C830,driver,MATCH(Q$7,Driver!$A$1:$E$1,0),0)</f>
        <v>Valid</v>
      </c>
      <c r="R830" s="21">
        <f>VLOOKUP($C830,driver,MATCH(R$7,Driver!$A$1:$E$1,0),0)</f>
        <v>4</v>
      </c>
      <c r="S830" s="21" t="str">
        <f>VLOOKUP($C830,driver,MATCH(S$7,Driver!$A$1:$E$1,0),0)</f>
        <v>Severe</v>
      </c>
      <c r="T830" s="21">
        <f>VLOOKUP($C830,Effects,MATCH(T$7, Effects!$A$1:$E$1, 0),0)</f>
        <v>55</v>
      </c>
      <c r="U830" s="22" t="str">
        <f>VLOOKUP($C830,Effects,MATCH(U$7, Effects!$A$1:$E$1, 0),0)</f>
        <v>Yes</v>
      </c>
      <c r="V830" s="22" t="str">
        <f>VLOOKUP($C830,Effects,MATCH(V$7, Effects!$A$1:$E$1, 0),0)</f>
        <v>Yes</v>
      </c>
      <c r="W830" s="22" t="str">
        <f>VLOOKUP($C830,Effects,MATCH(W$7, Effects!$A$1:$E$1, 0),0)</f>
        <v>License Suspended</v>
      </c>
    </row>
    <row r="831" spans="2:23" s="7" customFormat="1" ht="21" x14ac:dyDescent="0.4">
      <c r="B831" s="19">
        <v>824</v>
      </c>
      <c r="C831" s="19" t="s">
        <v>863</v>
      </c>
      <c r="D831" s="20">
        <f>VLOOKUP($C831, Date, MATCH(Source!D$7, Date!$A$1:$F$1, 0), FALSE)</f>
        <v>44498</v>
      </c>
      <c r="E831" s="40">
        <v>44498</v>
      </c>
      <c r="F831" s="22">
        <f>VLOOKUP($C831, Date, MATCH(Source!F$7, Date!$A$1:$F$1, 0), FALSE)</f>
        <v>35.0486111111111</v>
      </c>
      <c r="G831" s="19">
        <f>VLOOKUP(Table3[[#This Row],[Accident ID]],Date!$A$2:$I$2001,MATCH(Table3[[#Headers],[Hour]],Date!$A$1:$I$1,0),0)</f>
        <v>1</v>
      </c>
      <c r="H831" s="44" t="str">
        <f>IF(AND(Table3[[#This Row],[Hour]]&gt;=7, Table3[[#This Row],[Hour]]&lt;=10), "Peak", IF(AND(Table3[[#This Row],[Hour]]&gt;=16, Table3[[#This Row],[Hour]]&lt;=19), "Peak", "Off-Peak"))</f>
        <v>Off-Peak</v>
      </c>
      <c r="I831" s="19" t="str">
        <f>VLOOKUP($C831,location,MATCH(Source!I$7,Location!$A$1:$D$1,0),0)</f>
        <v>Delhi</v>
      </c>
      <c r="J831" s="19" t="str">
        <f>VLOOKUP($C831,location,MATCH(Source!J$7,Location!$A$1:$D$1,0),0)</f>
        <v>City Road</v>
      </c>
      <c r="K831" s="19" t="str">
        <f>VLOOKUP($C831,location,MATCH(Source!K$7,Location!$A$1:$D$1,0),0)</f>
        <v>Snowy</v>
      </c>
      <c r="L831" s="20" t="str">
        <f>VLOOKUP($C831,vehicle,MATCH(L830,Vehicle!A824:E824,0),0)</f>
        <v>Bike</v>
      </c>
      <c r="M831" s="20" t="str">
        <f>VLOOKUP($C831,vehicle,MATCH(M$7,Vehicle!$A$1:$E$1,0),0)</f>
        <v>Drunk Driving</v>
      </c>
      <c r="N831" s="20" t="str">
        <f>VLOOKUP($C831,vehicle,MATCH(N$7,Vehicle!$A$1:$E$1,0),0)</f>
        <v>Medium</v>
      </c>
      <c r="O831" s="21">
        <f>VLOOKUP($C831,vehicle,MATCH(O$7,Vehicle!$A$1:$E$1,0),0)</f>
        <v>1</v>
      </c>
      <c r="P831" s="21">
        <f>VLOOKUP($C831,driver,MATCH(P$7,Driver!$A$1:$E$1,0),0)</f>
        <v>35</v>
      </c>
      <c r="Q831" s="21" t="str">
        <f>VLOOKUP($C831,driver,MATCH(Q$7,Driver!$A$1:$E$1,0),0)</f>
        <v>Valid</v>
      </c>
      <c r="R831" s="21">
        <f>VLOOKUP($C831,driver,MATCH(R$7,Driver!$A$1:$E$1,0),0)</f>
        <v>6</v>
      </c>
      <c r="S831" s="21" t="str">
        <f>VLOOKUP($C831,driver,MATCH(S$7,Driver!$A$1:$E$1,0),0)</f>
        <v>Moderate</v>
      </c>
      <c r="T831" s="21">
        <f>VLOOKUP($C831,Effects,MATCH(T$7, Effects!$A$1:$E$1, 0),0)</f>
        <v>47</v>
      </c>
      <c r="U831" s="22" t="str">
        <f>VLOOKUP($C831,Effects,MATCH(U$7, Effects!$A$1:$E$1, 0),0)</f>
        <v>No</v>
      </c>
      <c r="V831" s="22" t="str">
        <f>VLOOKUP($C831,Effects,MATCH(V$7, Effects!$A$1:$E$1, 0),0)</f>
        <v>No</v>
      </c>
      <c r="W831" s="22" t="str">
        <f>VLOOKUP($C831,Effects,MATCH(W$7, Effects!$A$1:$E$1, 0),0)</f>
        <v>Fine Issued</v>
      </c>
    </row>
    <row r="832" spans="2:23" s="7" customFormat="1" ht="21" x14ac:dyDescent="0.4">
      <c r="B832" s="19">
        <v>825</v>
      </c>
      <c r="C832" s="19" t="s">
        <v>864</v>
      </c>
      <c r="D832" s="20">
        <f>VLOOKUP($C832, Date, MATCH(Source!D$7, Date!$A$1:$F$1, 0), FALSE)</f>
        <v>45507</v>
      </c>
      <c r="E832" s="40">
        <v>45507</v>
      </c>
      <c r="F832" s="22">
        <f>VLOOKUP($C832, Date, MATCH(Source!F$7, Date!$A$1:$F$1, 0), FALSE)</f>
        <v>35.0902777777778</v>
      </c>
      <c r="G832" s="19">
        <f>VLOOKUP(Table3[[#This Row],[Accident ID]],Date!$A$2:$I$2001,MATCH(Table3[[#Headers],[Hour]],Date!$A$1:$I$1,0),0)</f>
        <v>2</v>
      </c>
      <c r="H832" s="44" t="str">
        <f>IF(AND(Table3[[#This Row],[Hour]]&gt;=7, Table3[[#This Row],[Hour]]&lt;=10), "Peak", IF(AND(Table3[[#This Row],[Hour]]&gt;=16, Table3[[#This Row],[Hour]]&lt;=19), "Peak", "Off-Peak"))</f>
        <v>Off-Peak</v>
      </c>
      <c r="I832" s="19" t="str">
        <f>VLOOKUP($C832,location,MATCH(Source!I$7,Location!$A$1:$D$1,0),0)</f>
        <v>Hyderabad</v>
      </c>
      <c r="J832" s="19" t="str">
        <f>VLOOKUP($C832,location,MATCH(Source!J$7,Location!$A$1:$D$1,0),0)</f>
        <v>Residential Area</v>
      </c>
      <c r="K832" s="19" t="str">
        <f>VLOOKUP($C832,location,MATCH(Source!K$7,Location!$A$1:$D$1,0),0)</f>
        <v>Windy</v>
      </c>
      <c r="L832" s="20" t="str">
        <f>VLOOKUP($C832,vehicle,MATCH(L831,Vehicle!A825:E825,0),0)</f>
        <v>Truck</v>
      </c>
      <c r="M832" s="20" t="str">
        <f>VLOOKUP($C832,vehicle,MATCH(M$7,Vehicle!$A$1:$E$1,0),0)</f>
        <v>Over Speeding</v>
      </c>
      <c r="N832" s="20" t="str">
        <f>VLOOKUP($C832,vehicle,MATCH(N$7,Vehicle!$A$1:$E$1,0),0)</f>
        <v>High</v>
      </c>
      <c r="O832" s="21">
        <f>VLOOKUP($C832,vehicle,MATCH(O$7,Vehicle!$A$1:$E$1,0),0)</f>
        <v>5</v>
      </c>
      <c r="P832" s="21">
        <f>VLOOKUP($C832,driver,MATCH(P$7,Driver!$A$1:$E$1,0),0)</f>
        <v>26</v>
      </c>
      <c r="Q832" s="21" t="str">
        <f>VLOOKUP($C832,driver,MATCH(Q$7,Driver!$A$1:$E$1,0),0)</f>
        <v>Valid</v>
      </c>
      <c r="R832" s="21">
        <f>VLOOKUP($C832,driver,MATCH(R$7,Driver!$A$1:$E$1,0),0)</f>
        <v>8</v>
      </c>
      <c r="S832" s="21" t="str">
        <f>VLOOKUP($C832,driver,MATCH(S$7,Driver!$A$1:$E$1,0),0)</f>
        <v>Moderate</v>
      </c>
      <c r="T832" s="21">
        <f>VLOOKUP($C832,Effects,MATCH(T$7, Effects!$A$1:$E$1, 0),0)</f>
        <v>14</v>
      </c>
      <c r="U832" s="22" t="str">
        <f>VLOOKUP($C832,Effects,MATCH(U$7, Effects!$A$1:$E$1, 0),0)</f>
        <v>Yes</v>
      </c>
      <c r="V832" s="22" t="str">
        <f>VLOOKUP($C832,Effects,MATCH(V$7, Effects!$A$1:$E$1, 0),0)</f>
        <v>No</v>
      </c>
      <c r="W832" s="22" t="str">
        <f>VLOOKUP($C832,Effects,MATCH(W$7, Effects!$A$1:$E$1, 0),0)</f>
        <v>Arrest Made</v>
      </c>
    </row>
    <row r="833" spans="2:23" s="7" customFormat="1" ht="21" x14ac:dyDescent="0.4">
      <c r="B833" s="19">
        <v>826</v>
      </c>
      <c r="C833" s="19" t="s">
        <v>865</v>
      </c>
      <c r="D833" s="20">
        <f>VLOOKUP($C833, Date, MATCH(Source!D$7, Date!$A$1:$F$1, 0), FALSE)</f>
        <v>44390</v>
      </c>
      <c r="E833" s="40">
        <v>44390</v>
      </c>
      <c r="F833" s="22">
        <f>VLOOKUP($C833, Date, MATCH(Source!F$7, Date!$A$1:$F$1, 0), FALSE)</f>
        <v>35.1319444444444</v>
      </c>
      <c r="G833" s="19">
        <f>VLOOKUP(Table3[[#This Row],[Accident ID]],Date!$A$2:$I$2001,MATCH(Table3[[#Headers],[Hour]],Date!$A$1:$I$1,0),0)</f>
        <v>3</v>
      </c>
      <c r="H833" s="44" t="str">
        <f>IF(AND(Table3[[#This Row],[Hour]]&gt;=7, Table3[[#This Row],[Hour]]&lt;=10), "Peak", IF(AND(Table3[[#This Row],[Hour]]&gt;=16, Table3[[#This Row],[Hour]]&lt;=19), "Peak", "Off-Peak"))</f>
        <v>Off-Peak</v>
      </c>
      <c r="I833" s="19" t="str">
        <f>VLOOKUP($C833,location,MATCH(Source!I$7,Location!$A$1:$D$1,0),0)</f>
        <v>Pune</v>
      </c>
      <c r="J833" s="19" t="str">
        <f>VLOOKUP($C833,location,MATCH(Source!J$7,Location!$A$1:$D$1,0),0)</f>
        <v>Rural Road</v>
      </c>
      <c r="K833" s="19" t="str">
        <f>VLOOKUP($C833,location,MATCH(Source!K$7,Location!$A$1:$D$1,0),0)</f>
        <v>Foggy</v>
      </c>
      <c r="L833" s="20" t="str">
        <f>VLOOKUP($C833,vehicle,MATCH(L832,Vehicle!A826:E826,0),0)</f>
        <v>Car</v>
      </c>
      <c r="M833" s="20" t="str">
        <f>VLOOKUP($C833,vehicle,MATCH(M$7,Vehicle!$A$1:$E$1,0),0)</f>
        <v>Drunk Driving</v>
      </c>
      <c r="N833" s="20" t="str">
        <f>VLOOKUP($C833,vehicle,MATCH(N$7,Vehicle!$A$1:$E$1,0),0)</f>
        <v>High</v>
      </c>
      <c r="O833" s="21">
        <f>VLOOKUP($C833,vehicle,MATCH(O$7,Vehicle!$A$1:$E$1,0),0)</f>
        <v>1</v>
      </c>
      <c r="P833" s="21">
        <f>VLOOKUP($C833,driver,MATCH(P$7,Driver!$A$1:$E$1,0),0)</f>
        <v>35</v>
      </c>
      <c r="Q833" s="21" t="str">
        <f>VLOOKUP($C833,driver,MATCH(Q$7,Driver!$A$1:$E$1,0),0)</f>
        <v>Suspended</v>
      </c>
      <c r="R833" s="21">
        <f>VLOOKUP($C833,driver,MATCH(R$7,Driver!$A$1:$E$1,0),0)</f>
        <v>2</v>
      </c>
      <c r="S833" s="21" t="str">
        <f>VLOOKUP($C833,driver,MATCH(S$7,Driver!$A$1:$E$1,0),0)</f>
        <v>Minor</v>
      </c>
      <c r="T833" s="21">
        <f>VLOOKUP($C833,Effects,MATCH(T$7, Effects!$A$1:$E$1, 0),0)</f>
        <v>9</v>
      </c>
      <c r="U833" s="22" t="str">
        <f>VLOOKUP($C833,Effects,MATCH(U$7, Effects!$A$1:$E$1, 0),0)</f>
        <v>No</v>
      </c>
      <c r="V833" s="22" t="str">
        <f>VLOOKUP($C833,Effects,MATCH(V$7, Effects!$A$1:$E$1, 0),0)</f>
        <v>No</v>
      </c>
      <c r="W833" s="22" t="str">
        <f>VLOOKUP($C833,Effects,MATCH(W$7, Effects!$A$1:$E$1, 0),0)</f>
        <v>Arrest Made</v>
      </c>
    </row>
    <row r="834" spans="2:23" s="7" customFormat="1" ht="21" x14ac:dyDescent="0.4">
      <c r="B834" s="19">
        <v>827</v>
      </c>
      <c r="C834" s="19" t="s">
        <v>866</v>
      </c>
      <c r="D834" s="20">
        <f>VLOOKUP($C834, Date, MATCH(Source!D$7, Date!$A$1:$F$1, 0), FALSE)</f>
        <v>45229</v>
      </c>
      <c r="E834" s="40">
        <v>45229</v>
      </c>
      <c r="F834" s="22">
        <f>VLOOKUP($C834, Date, MATCH(Source!F$7, Date!$A$1:$F$1, 0), FALSE)</f>
        <v>35.1736111111111</v>
      </c>
      <c r="G834" s="19">
        <f>VLOOKUP(Table3[[#This Row],[Accident ID]],Date!$A$2:$I$2001,MATCH(Table3[[#Headers],[Hour]],Date!$A$1:$I$1,0),0)</f>
        <v>4</v>
      </c>
      <c r="H834" s="44" t="str">
        <f>IF(AND(Table3[[#This Row],[Hour]]&gt;=7, Table3[[#This Row],[Hour]]&lt;=10), "Peak", IF(AND(Table3[[#This Row],[Hour]]&gt;=16, Table3[[#This Row],[Hour]]&lt;=19), "Peak", "Off-Peak"))</f>
        <v>Off-Peak</v>
      </c>
      <c r="I834" s="19" t="str">
        <f>VLOOKUP($C834,location,MATCH(Source!I$7,Location!$A$1:$D$1,0),0)</f>
        <v>Mumbai</v>
      </c>
      <c r="J834" s="19" t="str">
        <f>VLOOKUP($C834,location,MATCH(Source!J$7,Location!$A$1:$D$1,0),0)</f>
        <v>Expressway</v>
      </c>
      <c r="K834" s="19" t="str">
        <f>VLOOKUP($C834,location,MATCH(Source!K$7,Location!$A$1:$D$1,0),0)</f>
        <v>Rainy</v>
      </c>
      <c r="L834" s="20" t="str">
        <f>VLOOKUP($C834,vehicle,MATCH(L833,Vehicle!A827:E827,0),0)</f>
        <v>Bike</v>
      </c>
      <c r="M834" s="20" t="str">
        <f>VLOOKUP($C834,vehicle,MATCH(M$7,Vehicle!$A$1:$E$1,0),0)</f>
        <v>Drunk Driving</v>
      </c>
      <c r="N834" s="20" t="str">
        <f>VLOOKUP($C834,vehicle,MATCH(N$7,Vehicle!$A$1:$E$1,0),0)</f>
        <v>High</v>
      </c>
      <c r="O834" s="21">
        <f>VLOOKUP($C834,vehicle,MATCH(O$7,Vehicle!$A$1:$E$1,0),0)</f>
        <v>2</v>
      </c>
      <c r="P834" s="21">
        <f>VLOOKUP($C834,driver,MATCH(P$7,Driver!$A$1:$E$1,0),0)</f>
        <v>26</v>
      </c>
      <c r="Q834" s="21" t="str">
        <f>VLOOKUP($C834,driver,MATCH(Q$7,Driver!$A$1:$E$1,0),0)</f>
        <v>Expired</v>
      </c>
      <c r="R834" s="21">
        <f>VLOOKUP($C834,driver,MATCH(R$7,Driver!$A$1:$E$1,0),0)</f>
        <v>7</v>
      </c>
      <c r="S834" s="21" t="str">
        <f>VLOOKUP($C834,driver,MATCH(S$7,Driver!$A$1:$E$1,0),0)</f>
        <v>Minor</v>
      </c>
      <c r="T834" s="21">
        <f>VLOOKUP($C834,Effects,MATCH(T$7, Effects!$A$1:$E$1, 0),0)</f>
        <v>39</v>
      </c>
      <c r="U834" s="22" t="str">
        <f>VLOOKUP($C834,Effects,MATCH(U$7, Effects!$A$1:$E$1, 0),0)</f>
        <v>No</v>
      </c>
      <c r="V834" s="22" t="str">
        <f>VLOOKUP($C834,Effects,MATCH(V$7, Effects!$A$1:$E$1, 0),0)</f>
        <v>Yes</v>
      </c>
      <c r="W834" s="22" t="str">
        <f>VLOOKUP($C834,Effects,MATCH(W$7, Effects!$A$1:$E$1, 0),0)</f>
        <v>None</v>
      </c>
    </row>
    <row r="835" spans="2:23" s="7" customFormat="1" ht="21" x14ac:dyDescent="0.4">
      <c r="B835" s="19">
        <v>828</v>
      </c>
      <c r="C835" s="19" t="s">
        <v>867</v>
      </c>
      <c r="D835" s="20">
        <f>VLOOKUP($C835, Date, MATCH(Source!D$7, Date!$A$1:$F$1, 0), FALSE)</f>
        <v>45645</v>
      </c>
      <c r="E835" s="40">
        <v>45645</v>
      </c>
      <c r="F835" s="22">
        <f>VLOOKUP($C835, Date, MATCH(Source!F$7, Date!$A$1:$F$1, 0), FALSE)</f>
        <v>35.2152777777778</v>
      </c>
      <c r="G835" s="19">
        <f>VLOOKUP(Table3[[#This Row],[Accident ID]],Date!$A$2:$I$2001,MATCH(Table3[[#Headers],[Hour]],Date!$A$1:$I$1,0),0)</f>
        <v>5</v>
      </c>
      <c r="H835" s="44" t="str">
        <f>IF(AND(Table3[[#This Row],[Hour]]&gt;=7, Table3[[#This Row],[Hour]]&lt;=10), "Peak", IF(AND(Table3[[#This Row],[Hour]]&gt;=16, Table3[[#This Row],[Hour]]&lt;=19), "Peak", "Off-Peak"))</f>
        <v>Off-Peak</v>
      </c>
      <c r="I835" s="19" t="str">
        <f>VLOOKUP($C835,location,MATCH(Source!I$7,Location!$A$1:$D$1,0),0)</f>
        <v>Ahmedabad</v>
      </c>
      <c r="J835" s="19" t="str">
        <f>VLOOKUP($C835,location,MATCH(Source!J$7,Location!$A$1:$D$1,0),0)</f>
        <v>Highway</v>
      </c>
      <c r="K835" s="19" t="str">
        <f>VLOOKUP($C835,location,MATCH(Source!K$7,Location!$A$1:$D$1,0),0)</f>
        <v>Clear</v>
      </c>
      <c r="L835" s="20" t="str">
        <f>VLOOKUP($C835,vehicle,MATCH(L834,Vehicle!A828:E828,0),0)</f>
        <v>Car</v>
      </c>
      <c r="M835" s="20" t="str">
        <f>VLOOKUP($C835,vehicle,MATCH(M$7,Vehicle!$A$1:$E$1,0),0)</f>
        <v>Weather Conditions</v>
      </c>
      <c r="N835" s="20" t="str">
        <f>VLOOKUP($C835,vehicle,MATCH(N$7,Vehicle!$A$1:$E$1,0),0)</f>
        <v>Low</v>
      </c>
      <c r="O835" s="21">
        <f>VLOOKUP($C835,vehicle,MATCH(O$7,Vehicle!$A$1:$E$1,0),0)</f>
        <v>4</v>
      </c>
      <c r="P835" s="21">
        <f>VLOOKUP($C835,driver,MATCH(P$7,Driver!$A$1:$E$1,0),0)</f>
        <v>27</v>
      </c>
      <c r="Q835" s="21" t="str">
        <f>VLOOKUP($C835,driver,MATCH(Q$7,Driver!$A$1:$E$1,0),0)</f>
        <v>Valid</v>
      </c>
      <c r="R835" s="21">
        <f>VLOOKUP($C835,driver,MATCH(R$7,Driver!$A$1:$E$1,0),0)</f>
        <v>4</v>
      </c>
      <c r="S835" s="21" t="str">
        <f>VLOOKUP($C835,driver,MATCH(S$7,Driver!$A$1:$E$1,0),0)</f>
        <v>Severe</v>
      </c>
      <c r="T835" s="21">
        <f>VLOOKUP($C835,Effects,MATCH(T$7, Effects!$A$1:$E$1, 0),0)</f>
        <v>54</v>
      </c>
      <c r="U835" s="22" t="str">
        <f>VLOOKUP($C835,Effects,MATCH(U$7, Effects!$A$1:$E$1, 0),0)</f>
        <v>No</v>
      </c>
      <c r="V835" s="22" t="str">
        <f>VLOOKUP($C835,Effects,MATCH(V$7, Effects!$A$1:$E$1, 0),0)</f>
        <v>Yes</v>
      </c>
      <c r="W835" s="22" t="str">
        <f>VLOOKUP($C835,Effects,MATCH(W$7, Effects!$A$1:$E$1, 0),0)</f>
        <v>License Suspended</v>
      </c>
    </row>
    <row r="836" spans="2:23" s="7" customFormat="1" ht="21" x14ac:dyDescent="0.4">
      <c r="B836" s="19">
        <v>829</v>
      </c>
      <c r="C836" s="19" t="s">
        <v>868</v>
      </c>
      <c r="D836" s="20">
        <f>VLOOKUP($C836, Date, MATCH(Source!D$7, Date!$A$1:$F$1, 0), FALSE)</f>
        <v>44621</v>
      </c>
      <c r="E836" s="40">
        <v>44621</v>
      </c>
      <c r="F836" s="22">
        <f>VLOOKUP($C836, Date, MATCH(Source!F$7, Date!$A$1:$F$1, 0), FALSE)</f>
        <v>35.2569444444444</v>
      </c>
      <c r="G836" s="19">
        <f>VLOOKUP(Table3[[#This Row],[Accident ID]],Date!$A$2:$I$2001,MATCH(Table3[[#Headers],[Hour]],Date!$A$1:$I$1,0),0)</f>
        <v>6</v>
      </c>
      <c r="H836" s="44" t="str">
        <f>IF(AND(Table3[[#This Row],[Hour]]&gt;=7, Table3[[#This Row],[Hour]]&lt;=10), "Peak", IF(AND(Table3[[#This Row],[Hour]]&gt;=16, Table3[[#This Row],[Hour]]&lt;=19), "Peak", "Off-Peak"))</f>
        <v>Off-Peak</v>
      </c>
      <c r="I836" s="19" t="str">
        <f>VLOOKUP($C836,location,MATCH(Source!I$7,Location!$A$1:$D$1,0),0)</f>
        <v>Kolkata</v>
      </c>
      <c r="J836" s="19" t="str">
        <f>VLOOKUP($C836,location,MATCH(Source!J$7,Location!$A$1:$D$1,0),0)</f>
        <v>Residential Area</v>
      </c>
      <c r="K836" s="19" t="str">
        <f>VLOOKUP($C836,location,MATCH(Source!K$7,Location!$A$1:$D$1,0),0)</f>
        <v>Snowy</v>
      </c>
      <c r="L836" s="20" t="str">
        <f>VLOOKUP($C836,vehicle,MATCH(L835,Vehicle!A829:E829,0),0)</f>
        <v>Pedestrian</v>
      </c>
      <c r="M836" s="20" t="str">
        <f>VLOOKUP($C836,vehicle,MATCH(M$7,Vehicle!$A$1:$E$1,0),0)</f>
        <v>Reckless Driving</v>
      </c>
      <c r="N836" s="20" t="str">
        <f>VLOOKUP($C836,vehicle,MATCH(N$7,Vehicle!$A$1:$E$1,0),0)</f>
        <v>High</v>
      </c>
      <c r="O836" s="21">
        <f>VLOOKUP($C836,vehicle,MATCH(O$7,Vehicle!$A$1:$E$1,0),0)</f>
        <v>3</v>
      </c>
      <c r="P836" s="21">
        <f>VLOOKUP($C836,driver,MATCH(P$7,Driver!$A$1:$E$1,0),0)</f>
        <v>30</v>
      </c>
      <c r="Q836" s="21" t="str">
        <f>VLOOKUP($C836,driver,MATCH(Q$7,Driver!$A$1:$E$1,0),0)</f>
        <v>Valid</v>
      </c>
      <c r="R836" s="21">
        <f>VLOOKUP($C836,driver,MATCH(R$7,Driver!$A$1:$E$1,0),0)</f>
        <v>0</v>
      </c>
      <c r="S836" s="21" t="str">
        <f>VLOOKUP($C836,driver,MATCH(S$7,Driver!$A$1:$E$1,0),0)</f>
        <v>Minor</v>
      </c>
      <c r="T836" s="21">
        <f>VLOOKUP($C836,Effects,MATCH(T$7, Effects!$A$1:$E$1, 0),0)</f>
        <v>14</v>
      </c>
      <c r="U836" s="22" t="str">
        <f>VLOOKUP($C836,Effects,MATCH(U$7, Effects!$A$1:$E$1, 0),0)</f>
        <v>Yes</v>
      </c>
      <c r="V836" s="22" t="str">
        <f>VLOOKUP($C836,Effects,MATCH(V$7, Effects!$A$1:$E$1, 0),0)</f>
        <v>Yes</v>
      </c>
      <c r="W836" s="22" t="str">
        <f>VLOOKUP($C836,Effects,MATCH(W$7, Effects!$A$1:$E$1, 0),0)</f>
        <v>License Suspended</v>
      </c>
    </row>
    <row r="837" spans="2:23" s="7" customFormat="1" ht="21" x14ac:dyDescent="0.4">
      <c r="B837" s="19">
        <v>830</v>
      </c>
      <c r="C837" s="19" t="s">
        <v>869</v>
      </c>
      <c r="D837" s="20">
        <f>VLOOKUP($C837, Date, MATCH(Source!D$7, Date!$A$1:$F$1, 0), FALSE)</f>
        <v>45200</v>
      </c>
      <c r="E837" s="40">
        <v>45200</v>
      </c>
      <c r="F837" s="22">
        <f>VLOOKUP($C837, Date, MATCH(Source!F$7, Date!$A$1:$F$1, 0), FALSE)</f>
        <v>35.2986111111111</v>
      </c>
      <c r="G837" s="19">
        <f>VLOOKUP(Table3[[#This Row],[Accident ID]],Date!$A$2:$I$2001,MATCH(Table3[[#Headers],[Hour]],Date!$A$1:$I$1,0),0)</f>
        <v>7</v>
      </c>
      <c r="H837" s="44" t="str">
        <f>IF(AND(Table3[[#This Row],[Hour]]&gt;=7, Table3[[#This Row],[Hour]]&lt;=10), "Peak", IF(AND(Table3[[#This Row],[Hour]]&gt;=16, Table3[[#This Row],[Hour]]&lt;=19), "Peak", "Off-Peak"))</f>
        <v>Peak</v>
      </c>
      <c r="I837" s="19" t="str">
        <f>VLOOKUP($C837,location,MATCH(Source!I$7,Location!$A$1:$D$1,0),0)</f>
        <v>Pune</v>
      </c>
      <c r="J837" s="19" t="str">
        <f>VLOOKUP($C837,location,MATCH(Source!J$7,Location!$A$1:$D$1,0),0)</f>
        <v>Rural Road</v>
      </c>
      <c r="K837" s="19" t="str">
        <f>VLOOKUP($C837,location,MATCH(Source!K$7,Location!$A$1:$D$1,0),0)</f>
        <v>Snowy</v>
      </c>
      <c r="L837" s="20" t="str">
        <f>VLOOKUP($C837,vehicle,MATCH(L836,Vehicle!A830:E830,0),0)</f>
        <v>Bicycle</v>
      </c>
      <c r="M837" s="20" t="str">
        <f>VLOOKUP($C837,vehicle,MATCH(M$7,Vehicle!$A$1:$E$1,0),0)</f>
        <v>Drunk Driving</v>
      </c>
      <c r="N837" s="20" t="str">
        <f>VLOOKUP($C837,vehicle,MATCH(N$7,Vehicle!$A$1:$E$1,0),0)</f>
        <v>Severe</v>
      </c>
      <c r="O837" s="21">
        <f>VLOOKUP($C837,vehicle,MATCH(O$7,Vehicle!$A$1:$E$1,0),0)</f>
        <v>2</v>
      </c>
      <c r="P837" s="21">
        <f>VLOOKUP($C837,driver,MATCH(P$7,Driver!$A$1:$E$1,0),0)</f>
        <v>18</v>
      </c>
      <c r="Q837" s="21" t="str">
        <f>VLOOKUP($C837,driver,MATCH(Q$7,Driver!$A$1:$E$1,0),0)</f>
        <v>Expired</v>
      </c>
      <c r="R837" s="21">
        <f>VLOOKUP($C837,driver,MATCH(R$7,Driver!$A$1:$E$1,0),0)</f>
        <v>10</v>
      </c>
      <c r="S837" s="21" t="str">
        <f>VLOOKUP($C837,driver,MATCH(S$7,Driver!$A$1:$E$1,0),0)</f>
        <v>Fatal</v>
      </c>
      <c r="T837" s="21">
        <f>VLOOKUP($C837,Effects,MATCH(T$7, Effects!$A$1:$E$1, 0),0)</f>
        <v>21</v>
      </c>
      <c r="U837" s="22" t="str">
        <f>VLOOKUP($C837,Effects,MATCH(U$7, Effects!$A$1:$E$1, 0),0)</f>
        <v>No</v>
      </c>
      <c r="V837" s="22" t="str">
        <f>VLOOKUP($C837,Effects,MATCH(V$7, Effects!$A$1:$E$1, 0),0)</f>
        <v>No</v>
      </c>
      <c r="W837" s="22" t="str">
        <f>VLOOKUP($C837,Effects,MATCH(W$7, Effects!$A$1:$E$1, 0),0)</f>
        <v>None</v>
      </c>
    </row>
    <row r="838" spans="2:23" s="7" customFormat="1" ht="21" x14ac:dyDescent="0.4">
      <c r="B838" s="19">
        <v>831</v>
      </c>
      <c r="C838" s="19" t="s">
        <v>870</v>
      </c>
      <c r="D838" s="20">
        <f>VLOOKUP($C838, Date, MATCH(Source!D$7, Date!$A$1:$F$1, 0), FALSE)</f>
        <v>45503</v>
      </c>
      <c r="E838" s="40">
        <v>45503</v>
      </c>
      <c r="F838" s="22">
        <f>VLOOKUP($C838, Date, MATCH(Source!F$7, Date!$A$1:$F$1, 0), FALSE)</f>
        <v>35.3402777777778</v>
      </c>
      <c r="G838" s="19">
        <f>VLOOKUP(Table3[[#This Row],[Accident ID]],Date!$A$2:$I$2001,MATCH(Table3[[#Headers],[Hour]],Date!$A$1:$I$1,0),0)</f>
        <v>8</v>
      </c>
      <c r="H838" s="44" t="str">
        <f>IF(AND(Table3[[#This Row],[Hour]]&gt;=7, Table3[[#This Row],[Hour]]&lt;=10), "Peak", IF(AND(Table3[[#This Row],[Hour]]&gt;=16, Table3[[#This Row],[Hour]]&lt;=19), "Peak", "Off-Peak"))</f>
        <v>Peak</v>
      </c>
      <c r="I838" s="19" t="str">
        <f>VLOOKUP($C838,location,MATCH(Source!I$7,Location!$A$1:$D$1,0),0)</f>
        <v>Hyderabad</v>
      </c>
      <c r="J838" s="19" t="str">
        <f>VLOOKUP($C838,location,MATCH(Source!J$7,Location!$A$1:$D$1,0),0)</f>
        <v>Residential Area</v>
      </c>
      <c r="K838" s="19" t="str">
        <f>VLOOKUP($C838,location,MATCH(Source!K$7,Location!$A$1:$D$1,0),0)</f>
        <v>Clear</v>
      </c>
      <c r="L838" s="20" t="str">
        <f>VLOOKUP($C838,vehicle,MATCH(L837,Vehicle!A831:E831,0),0)</f>
        <v>Car</v>
      </c>
      <c r="M838" s="20" t="str">
        <f>VLOOKUP($C838,vehicle,MATCH(M$7,Vehicle!$A$1:$E$1,0),0)</f>
        <v>Reckless Driving</v>
      </c>
      <c r="N838" s="20" t="str">
        <f>VLOOKUP($C838,vehicle,MATCH(N$7,Vehicle!$A$1:$E$1,0),0)</f>
        <v>High</v>
      </c>
      <c r="O838" s="21">
        <f>VLOOKUP($C838,vehicle,MATCH(O$7,Vehicle!$A$1:$E$1,0),0)</f>
        <v>5</v>
      </c>
      <c r="P838" s="21">
        <f>VLOOKUP($C838,driver,MATCH(P$7,Driver!$A$1:$E$1,0),0)</f>
        <v>36</v>
      </c>
      <c r="Q838" s="21" t="str">
        <f>VLOOKUP($C838,driver,MATCH(Q$7,Driver!$A$1:$E$1,0),0)</f>
        <v>Suspended</v>
      </c>
      <c r="R838" s="21">
        <f>VLOOKUP($C838,driver,MATCH(R$7,Driver!$A$1:$E$1,0),0)</f>
        <v>4</v>
      </c>
      <c r="S838" s="21" t="str">
        <f>VLOOKUP($C838,driver,MATCH(S$7,Driver!$A$1:$E$1,0),0)</f>
        <v>Moderate</v>
      </c>
      <c r="T838" s="21">
        <f>VLOOKUP($C838,Effects,MATCH(T$7, Effects!$A$1:$E$1, 0),0)</f>
        <v>37</v>
      </c>
      <c r="U838" s="22" t="str">
        <f>VLOOKUP($C838,Effects,MATCH(U$7, Effects!$A$1:$E$1, 0),0)</f>
        <v>No</v>
      </c>
      <c r="V838" s="22" t="str">
        <f>VLOOKUP($C838,Effects,MATCH(V$7, Effects!$A$1:$E$1, 0),0)</f>
        <v>No</v>
      </c>
      <c r="W838" s="22" t="str">
        <f>VLOOKUP($C838,Effects,MATCH(W$7, Effects!$A$1:$E$1, 0),0)</f>
        <v>Arrest Made</v>
      </c>
    </row>
    <row r="839" spans="2:23" s="7" customFormat="1" ht="21" x14ac:dyDescent="0.4">
      <c r="B839" s="19">
        <v>832</v>
      </c>
      <c r="C839" s="19" t="s">
        <v>871</v>
      </c>
      <c r="D839" s="20">
        <f>VLOOKUP($C839, Date, MATCH(Source!D$7, Date!$A$1:$F$1, 0), FALSE)</f>
        <v>44910</v>
      </c>
      <c r="E839" s="40">
        <v>44910</v>
      </c>
      <c r="F839" s="22">
        <f>VLOOKUP($C839, Date, MATCH(Source!F$7, Date!$A$1:$F$1, 0), FALSE)</f>
        <v>35.3819444444444</v>
      </c>
      <c r="G839" s="19">
        <f>VLOOKUP(Table3[[#This Row],[Accident ID]],Date!$A$2:$I$2001,MATCH(Table3[[#Headers],[Hour]],Date!$A$1:$I$1,0),0)</f>
        <v>9</v>
      </c>
      <c r="H839" s="44" t="str">
        <f>IF(AND(Table3[[#This Row],[Hour]]&gt;=7, Table3[[#This Row],[Hour]]&lt;=10), "Peak", IF(AND(Table3[[#This Row],[Hour]]&gt;=16, Table3[[#This Row],[Hour]]&lt;=19), "Peak", "Off-Peak"))</f>
        <v>Peak</v>
      </c>
      <c r="I839" s="19" t="str">
        <f>VLOOKUP($C839,location,MATCH(Source!I$7,Location!$A$1:$D$1,0),0)</f>
        <v>Hyderabad</v>
      </c>
      <c r="J839" s="19" t="str">
        <f>VLOOKUP($C839,location,MATCH(Source!J$7,Location!$A$1:$D$1,0),0)</f>
        <v>City Road</v>
      </c>
      <c r="K839" s="19" t="str">
        <f>VLOOKUP($C839,location,MATCH(Source!K$7,Location!$A$1:$D$1,0),0)</f>
        <v>Foggy</v>
      </c>
      <c r="L839" s="20" t="str">
        <f>VLOOKUP($C839,vehicle,MATCH(L838,Vehicle!A832:E832,0),0)</f>
        <v>Bike</v>
      </c>
      <c r="M839" s="20" t="str">
        <f>VLOOKUP($C839,vehicle,MATCH(M$7,Vehicle!$A$1:$E$1,0),0)</f>
        <v>Reckless Driving</v>
      </c>
      <c r="N839" s="20" t="str">
        <f>VLOOKUP($C839,vehicle,MATCH(N$7,Vehicle!$A$1:$E$1,0),0)</f>
        <v>Low</v>
      </c>
      <c r="O839" s="21">
        <f>VLOOKUP($C839,vehicle,MATCH(O$7,Vehicle!$A$1:$E$1,0),0)</f>
        <v>3</v>
      </c>
      <c r="P839" s="21">
        <f>VLOOKUP($C839,driver,MATCH(P$7,Driver!$A$1:$E$1,0),0)</f>
        <v>40</v>
      </c>
      <c r="Q839" s="21" t="str">
        <f>VLOOKUP($C839,driver,MATCH(Q$7,Driver!$A$1:$E$1,0),0)</f>
        <v>Suspended</v>
      </c>
      <c r="R839" s="21">
        <f>VLOOKUP($C839,driver,MATCH(R$7,Driver!$A$1:$E$1,0),0)</f>
        <v>9</v>
      </c>
      <c r="S839" s="21" t="str">
        <f>VLOOKUP($C839,driver,MATCH(S$7,Driver!$A$1:$E$1,0),0)</f>
        <v>Minor</v>
      </c>
      <c r="T839" s="21">
        <f>VLOOKUP($C839,Effects,MATCH(T$7, Effects!$A$1:$E$1, 0),0)</f>
        <v>59</v>
      </c>
      <c r="U839" s="22" t="str">
        <f>VLOOKUP($C839,Effects,MATCH(U$7, Effects!$A$1:$E$1, 0),0)</f>
        <v>Yes</v>
      </c>
      <c r="V839" s="22" t="str">
        <f>VLOOKUP($C839,Effects,MATCH(V$7, Effects!$A$1:$E$1, 0),0)</f>
        <v>Yes</v>
      </c>
      <c r="W839" s="22" t="str">
        <f>VLOOKUP($C839,Effects,MATCH(W$7, Effects!$A$1:$E$1, 0),0)</f>
        <v>Arrest Made</v>
      </c>
    </row>
    <row r="840" spans="2:23" s="7" customFormat="1" ht="21" x14ac:dyDescent="0.4">
      <c r="B840" s="19">
        <v>833</v>
      </c>
      <c r="C840" s="19" t="s">
        <v>872</v>
      </c>
      <c r="D840" s="20">
        <f>VLOOKUP($C840, Date, MATCH(Source!D$7, Date!$A$1:$F$1, 0), FALSE)</f>
        <v>44796</v>
      </c>
      <c r="E840" s="40">
        <v>44796</v>
      </c>
      <c r="F840" s="22">
        <f>VLOOKUP($C840, Date, MATCH(Source!F$7, Date!$A$1:$F$1, 0), FALSE)</f>
        <v>35.4236111111111</v>
      </c>
      <c r="G840" s="19">
        <f>VLOOKUP(Table3[[#This Row],[Accident ID]],Date!$A$2:$I$2001,MATCH(Table3[[#Headers],[Hour]],Date!$A$1:$I$1,0),0)</f>
        <v>10</v>
      </c>
      <c r="H840" s="44" t="str">
        <f>IF(AND(Table3[[#This Row],[Hour]]&gt;=7, Table3[[#This Row],[Hour]]&lt;=10), "Peak", IF(AND(Table3[[#This Row],[Hour]]&gt;=16, Table3[[#This Row],[Hour]]&lt;=19), "Peak", "Off-Peak"))</f>
        <v>Peak</v>
      </c>
      <c r="I840" s="19" t="str">
        <f>VLOOKUP($C840,location,MATCH(Source!I$7,Location!$A$1:$D$1,0),0)</f>
        <v>Ahmedabad</v>
      </c>
      <c r="J840" s="19" t="str">
        <f>VLOOKUP($C840,location,MATCH(Source!J$7,Location!$A$1:$D$1,0),0)</f>
        <v>Expressway</v>
      </c>
      <c r="K840" s="19" t="str">
        <f>VLOOKUP($C840,location,MATCH(Source!K$7,Location!$A$1:$D$1,0),0)</f>
        <v>Foggy</v>
      </c>
      <c r="L840" s="20" t="str">
        <f>VLOOKUP($C840,vehicle,MATCH(L839,Vehicle!A833:E833,0),0)</f>
        <v>Truck</v>
      </c>
      <c r="M840" s="20" t="str">
        <f>VLOOKUP($C840,vehicle,MATCH(M$7,Vehicle!$A$1:$E$1,0),0)</f>
        <v>Weather Conditions</v>
      </c>
      <c r="N840" s="20" t="str">
        <f>VLOOKUP($C840,vehicle,MATCH(N$7,Vehicle!$A$1:$E$1,0),0)</f>
        <v>Low</v>
      </c>
      <c r="O840" s="21">
        <f>VLOOKUP($C840,vehicle,MATCH(O$7,Vehicle!$A$1:$E$1,0),0)</f>
        <v>5</v>
      </c>
      <c r="P840" s="21">
        <f>VLOOKUP($C840,driver,MATCH(P$7,Driver!$A$1:$E$1,0),0)</f>
        <v>33</v>
      </c>
      <c r="Q840" s="21" t="str">
        <f>VLOOKUP($C840,driver,MATCH(Q$7,Driver!$A$1:$E$1,0),0)</f>
        <v>Suspended</v>
      </c>
      <c r="R840" s="21">
        <f>VLOOKUP($C840,driver,MATCH(R$7,Driver!$A$1:$E$1,0),0)</f>
        <v>8</v>
      </c>
      <c r="S840" s="21" t="str">
        <f>VLOOKUP($C840,driver,MATCH(S$7,Driver!$A$1:$E$1,0),0)</f>
        <v>Severe</v>
      </c>
      <c r="T840" s="21">
        <f>VLOOKUP($C840,Effects,MATCH(T$7, Effects!$A$1:$E$1, 0),0)</f>
        <v>51</v>
      </c>
      <c r="U840" s="22" t="str">
        <f>VLOOKUP($C840,Effects,MATCH(U$7, Effects!$A$1:$E$1, 0),0)</f>
        <v>No</v>
      </c>
      <c r="V840" s="22" t="str">
        <f>VLOOKUP($C840,Effects,MATCH(V$7, Effects!$A$1:$E$1, 0),0)</f>
        <v>Yes</v>
      </c>
      <c r="W840" s="22" t="str">
        <f>VLOOKUP($C840,Effects,MATCH(W$7, Effects!$A$1:$E$1, 0),0)</f>
        <v>Arrest Made</v>
      </c>
    </row>
    <row r="841" spans="2:23" s="7" customFormat="1" ht="21" x14ac:dyDescent="0.4">
      <c r="B841" s="19">
        <v>834</v>
      </c>
      <c r="C841" s="19" t="s">
        <v>873</v>
      </c>
      <c r="D841" s="20">
        <f>VLOOKUP($C841, Date, MATCH(Source!D$7, Date!$A$1:$F$1, 0), FALSE)</f>
        <v>44255</v>
      </c>
      <c r="E841" s="40">
        <v>44255</v>
      </c>
      <c r="F841" s="22">
        <f>VLOOKUP($C841, Date, MATCH(Source!F$7, Date!$A$1:$F$1, 0), FALSE)</f>
        <v>35.4652777777778</v>
      </c>
      <c r="G841" s="19">
        <f>VLOOKUP(Table3[[#This Row],[Accident ID]],Date!$A$2:$I$2001,MATCH(Table3[[#Headers],[Hour]],Date!$A$1:$I$1,0),0)</f>
        <v>11</v>
      </c>
      <c r="H841" s="44" t="str">
        <f>IF(AND(Table3[[#This Row],[Hour]]&gt;=7, Table3[[#This Row],[Hour]]&lt;=10), "Peak", IF(AND(Table3[[#This Row],[Hour]]&gt;=16, Table3[[#This Row],[Hour]]&lt;=19), "Peak", "Off-Peak"))</f>
        <v>Off-Peak</v>
      </c>
      <c r="I841" s="19" t="str">
        <f>VLOOKUP($C841,location,MATCH(Source!I$7,Location!$A$1:$D$1,0),0)</f>
        <v>Mumbai</v>
      </c>
      <c r="J841" s="19" t="str">
        <f>VLOOKUP($C841,location,MATCH(Source!J$7,Location!$A$1:$D$1,0),0)</f>
        <v>Expressway</v>
      </c>
      <c r="K841" s="19" t="str">
        <f>VLOOKUP($C841,location,MATCH(Source!K$7,Location!$A$1:$D$1,0),0)</f>
        <v>Foggy</v>
      </c>
      <c r="L841" s="20" t="str">
        <f>VLOOKUP($C841,vehicle,MATCH(L840,Vehicle!A834:E834,0),0)</f>
        <v>Auto</v>
      </c>
      <c r="M841" s="20" t="str">
        <f>VLOOKUP($C841,vehicle,MATCH(M$7,Vehicle!$A$1:$E$1,0),0)</f>
        <v>Reckless Driving</v>
      </c>
      <c r="N841" s="20" t="str">
        <f>VLOOKUP($C841,vehicle,MATCH(N$7,Vehicle!$A$1:$E$1,0),0)</f>
        <v>Low</v>
      </c>
      <c r="O841" s="21">
        <f>VLOOKUP($C841,vehicle,MATCH(O$7,Vehicle!$A$1:$E$1,0),0)</f>
        <v>3</v>
      </c>
      <c r="P841" s="21">
        <f>VLOOKUP($C841,driver,MATCH(P$7,Driver!$A$1:$E$1,0),0)</f>
        <v>43</v>
      </c>
      <c r="Q841" s="21" t="str">
        <f>VLOOKUP($C841,driver,MATCH(Q$7,Driver!$A$1:$E$1,0),0)</f>
        <v>Expired</v>
      </c>
      <c r="R841" s="21">
        <f>VLOOKUP($C841,driver,MATCH(R$7,Driver!$A$1:$E$1,0),0)</f>
        <v>10</v>
      </c>
      <c r="S841" s="21" t="str">
        <f>VLOOKUP($C841,driver,MATCH(S$7,Driver!$A$1:$E$1,0),0)</f>
        <v>Severe</v>
      </c>
      <c r="T841" s="21">
        <f>VLOOKUP($C841,Effects,MATCH(T$7, Effects!$A$1:$E$1, 0),0)</f>
        <v>46</v>
      </c>
      <c r="U841" s="22" t="str">
        <f>VLOOKUP($C841,Effects,MATCH(U$7, Effects!$A$1:$E$1, 0),0)</f>
        <v>No</v>
      </c>
      <c r="V841" s="22" t="str">
        <f>VLOOKUP($C841,Effects,MATCH(V$7, Effects!$A$1:$E$1, 0),0)</f>
        <v>No</v>
      </c>
      <c r="W841" s="22" t="str">
        <f>VLOOKUP($C841,Effects,MATCH(W$7, Effects!$A$1:$E$1, 0),0)</f>
        <v>Arrest Made</v>
      </c>
    </row>
    <row r="842" spans="2:23" s="7" customFormat="1" ht="21" x14ac:dyDescent="0.4">
      <c r="B842" s="19">
        <v>835</v>
      </c>
      <c r="C842" s="19" t="s">
        <v>874</v>
      </c>
      <c r="D842" s="20">
        <f>VLOOKUP($C842, Date, MATCH(Source!D$7, Date!$A$1:$F$1, 0), FALSE)</f>
        <v>44847</v>
      </c>
      <c r="E842" s="40">
        <v>44847</v>
      </c>
      <c r="F842" s="22">
        <f>VLOOKUP($C842, Date, MATCH(Source!F$7, Date!$A$1:$F$1, 0), FALSE)</f>
        <v>35.5069444444444</v>
      </c>
      <c r="G842" s="19">
        <f>VLOOKUP(Table3[[#This Row],[Accident ID]],Date!$A$2:$I$2001,MATCH(Table3[[#Headers],[Hour]],Date!$A$1:$I$1,0),0)</f>
        <v>12</v>
      </c>
      <c r="H842" s="44" t="str">
        <f>IF(AND(Table3[[#This Row],[Hour]]&gt;=7, Table3[[#This Row],[Hour]]&lt;=10), "Peak", IF(AND(Table3[[#This Row],[Hour]]&gt;=16, Table3[[#This Row],[Hour]]&lt;=19), "Peak", "Off-Peak"))</f>
        <v>Off-Peak</v>
      </c>
      <c r="I842" s="19" t="str">
        <f>VLOOKUP($C842,location,MATCH(Source!I$7,Location!$A$1:$D$1,0),0)</f>
        <v>Kolkata</v>
      </c>
      <c r="J842" s="19" t="str">
        <f>VLOOKUP($C842,location,MATCH(Source!J$7,Location!$A$1:$D$1,0),0)</f>
        <v>City Road</v>
      </c>
      <c r="K842" s="19" t="str">
        <f>VLOOKUP($C842,location,MATCH(Source!K$7,Location!$A$1:$D$1,0),0)</f>
        <v>Rainy</v>
      </c>
      <c r="L842" s="20" t="str">
        <f>VLOOKUP($C842,vehicle,MATCH(L841,Vehicle!A835:E835,0),0)</f>
        <v>Truck</v>
      </c>
      <c r="M842" s="20" t="str">
        <f>VLOOKUP($C842,vehicle,MATCH(M$7,Vehicle!$A$1:$E$1,0),0)</f>
        <v>Weather Conditions</v>
      </c>
      <c r="N842" s="20" t="str">
        <f>VLOOKUP($C842,vehicle,MATCH(N$7,Vehicle!$A$1:$E$1,0),0)</f>
        <v>Low</v>
      </c>
      <c r="O842" s="21">
        <f>VLOOKUP($C842,vehicle,MATCH(O$7,Vehicle!$A$1:$E$1,0),0)</f>
        <v>1</v>
      </c>
      <c r="P842" s="21">
        <f>VLOOKUP($C842,driver,MATCH(P$7,Driver!$A$1:$E$1,0),0)</f>
        <v>38</v>
      </c>
      <c r="Q842" s="21" t="str">
        <f>VLOOKUP($C842,driver,MATCH(Q$7,Driver!$A$1:$E$1,0),0)</f>
        <v>Valid</v>
      </c>
      <c r="R842" s="21">
        <f>VLOOKUP($C842,driver,MATCH(R$7,Driver!$A$1:$E$1,0),0)</f>
        <v>0</v>
      </c>
      <c r="S842" s="21" t="str">
        <f>VLOOKUP($C842,driver,MATCH(S$7,Driver!$A$1:$E$1,0),0)</f>
        <v>Moderate</v>
      </c>
      <c r="T842" s="21">
        <f>VLOOKUP($C842,Effects,MATCH(T$7, Effects!$A$1:$E$1, 0),0)</f>
        <v>40</v>
      </c>
      <c r="U842" s="22" t="str">
        <f>VLOOKUP($C842,Effects,MATCH(U$7, Effects!$A$1:$E$1, 0),0)</f>
        <v>No</v>
      </c>
      <c r="V842" s="22" t="str">
        <f>VLOOKUP($C842,Effects,MATCH(V$7, Effects!$A$1:$E$1, 0),0)</f>
        <v>No</v>
      </c>
      <c r="W842" s="22" t="str">
        <f>VLOOKUP($C842,Effects,MATCH(W$7, Effects!$A$1:$E$1, 0),0)</f>
        <v>Fine Issued</v>
      </c>
    </row>
    <row r="843" spans="2:23" s="7" customFormat="1" ht="21" x14ac:dyDescent="0.4">
      <c r="B843" s="19">
        <v>836</v>
      </c>
      <c r="C843" s="19" t="s">
        <v>875</v>
      </c>
      <c r="D843" s="20">
        <f>VLOOKUP($C843, Date, MATCH(Source!D$7, Date!$A$1:$F$1, 0), FALSE)</f>
        <v>45310</v>
      </c>
      <c r="E843" s="40">
        <v>45310</v>
      </c>
      <c r="F843" s="22">
        <f>VLOOKUP($C843, Date, MATCH(Source!F$7, Date!$A$1:$F$1, 0), FALSE)</f>
        <v>35.5486111111111</v>
      </c>
      <c r="G843" s="19">
        <f>VLOOKUP(Table3[[#This Row],[Accident ID]],Date!$A$2:$I$2001,MATCH(Table3[[#Headers],[Hour]],Date!$A$1:$I$1,0),0)</f>
        <v>13</v>
      </c>
      <c r="H843" s="44" t="str">
        <f>IF(AND(Table3[[#This Row],[Hour]]&gt;=7, Table3[[#This Row],[Hour]]&lt;=10), "Peak", IF(AND(Table3[[#This Row],[Hour]]&gt;=16, Table3[[#This Row],[Hour]]&lt;=19), "Peak", "Off-Peak"))</f>
        <v>Off-Peak</v>
      </c>
      <c r="I843" s="19" t="str">
        <f>VLOOKUP($C843,location,MATCH(Source!I$7,Location!$A$1:$D$1,0),0)</f>
        <v>Bangalore</v>
      </c>
      <c r="J843" s="19" t="str">
        <f>VLOOKUP($C843,location,MATCH(Source!J$7,Location!$A$1:$D$1,0),0)</f>
        <v>Expressway</v>
      </c>
      <c r="K843" s="19" t="str">
        <f>VLOOKUP($C843,location,MATCH(Source!K$7,Location!$A$1:$D$1,0),0)</f>
        <v>Clear</v>
      </c>
      <c r="L843" s="20" t="str">
        <f>VLOOKUP($C843,vehicle,MATCH(L842,Vehicle!A836:E836,0),0)</f>
        <v>Auto</v>
      </c>
      <c r="M843" s="20" t="str">
        <f>VLOOKUP($C843,vehicle,MATCH(M$7,Vehicle!$A$1:$E$1,0),0)</f>
        <v>Weather Conditions</v>
      </c>
      <c r="N843" s="20" t="str">
        <f>VLOOKUP($C843,vehicle,MATCH(N$7,Vehicle!$A$1:$E$1,0),0)</f>
        <v>Severe</v>
      </c>
      <c r="O843" s="21">
        <f>VLOOKUP($C843,vehicle,MATCH(O$7,Vehicle!$A$1:$E$1,0),0)</f>
        <v>4</v>
      </c>
      <c r="P843" s="21">
        <f>VLOOKUP($C843,driver,MATCH(P$7,Driver!$A$1:$E$1,0),0)</f>
        <v>55</v>
      </c>
      <c r="Q843" s="21" t="str">
        <f>VLOOKUP($C843,driver,MATCH(Q$7,Driver!$A$1:$E$1,0),0)</f>
        <v>Expired</v>
      </c>
      <c r="R843" s="21">
        <f>VLOOKUP($C843,driver,MATCH(R$7,Driver!$A$1:$E$1,0),0)</f>
        <v>7</v>
      </c>
      <c r="S843" s="21" t="str">
        <f>VLOOKUP($C843,driver,MATCH(S$7,Driver!$A$1:$E$1,0),0)</f>
        <v>Moderate</v>
      </c>
      <c r="T843" s="21">
        <f>VLOOKUP($C843,Effects,MATCH(T$7, Effects!$A$1:$E$1, 0),0)</f>
        <v>25</v>
      </c>
      <c r="U843" s="22" t="str">
        <f>VLOOKUP($C843,Effects,MATCH(U$7, Effects!$A$1:$E$1, 0),0)</f>
        <v>Yes</v>
      </c>
      <c r="V843" s="22" t="str">
        <f>VLOOKUP($C843,Effects,MATCH(V$7, Effects!$A$1:$E$1, 0),0)</f>
        <v>No</v>
      </c>
      <c r="W843" s="22" t="str">
        <f>VLOOKUP($C843,Effects,MATCH(W$7, Effects!$A$1:$E$1, 0),0)</f>
        <v>Fine Issued</v>
      </c>
    </row>
    <row r="844" spans="2:23" s="7" customFormat="1" ht="21" x14ac:dyDescent="0.4">
      <c r="B844" s="19">
        <v>837</v>
      </c>
      <c r="C844" s="19" t="s">
        <v>876</v>
      </c>
      <c r="D844" s="20">
        <f>VLOOKUP($C844, Date, MATCH(Source!D$7, Date!$A$1:$F$1, 0), FALSE)</f>
        <v>45534</v>
      </c>
      <c r="E844" s="40">
        <v>45534</v>
      </c>
      <c r="F844" s="22">
        <f>VLOOKUP($C844, Date, MATCH(Source!F$7, Date!$A$1:$F$1, 0), FALSE)</f>
        <v>35.5902777777778</v>
      </c>
      <c r="G844" s="19">
        <f>VLOOKUP(Table3[[#This Row],[Accident ID]],Date!$A$2:$I$2001,MATCH(Table3[[#Headers],[Hour]],Date!$A$1:$I$1,0),0)</f>
        <v>14</v>
      </c>
      <c r="H844" s="44" t="str">
        <f>IF(AND(Table3[[#This Row],[Hour]]&gt;=7, Table3[[#This Row],[Hour]]&lt;=10), "Peak", IF(AND(Table3[[#This Row],[Hour]]&gt;=16, Table3[[#This Row],[Hour]]&lt;=19), "Peak", "Off-Peak"))</f>
        <v>Off-Peak</v>
      </c>
      <c r="I844" s="19" t="str">
        <f>VLOOKUP($C844,location,MATCH(Source!I$7,Location!$A$1:$D$1,0),0)</f>
        <v>Chennai</v>
      </c>
      <c r="J844" s="19" t="str">
        <f>VLOOKUP($C844,location,MATCH(Source!J$7,Location!$A$1:$D$1,0),0)</f>
        <v>City Road</v>
      </c>
      <c r="K844" s="19" t="str">
        <f>VLOOKUP($C844,location,MATCH(Source!K$7,Location!$A$1:$D$1,0),0)</f>
        <v>Snowy</v>
      </c>
      <c r="L844" s="20" t="str">
        <f>VLOOKUP($C844,vehicle,MATCH(L843,Vehicle!A837:E837,0),0)</f>
        <v>Bicycle</v>
      </c>
      <c r="M844" s="20" t="str">
        <f>VLOOKUP($C844,vehicle,MATCH(M$7,Vehicle!$A$1:$E$1,0),0)</f>
        <v>Weather Conditions</v>
      </c>
      <c r="N844" s="20" t="str">
        <f>VLOOKUP($C844,vehicle,MATCH(N$7,Vehicle!$A$1:$E$1,0),0)</f>
        <v>High</v>
      </c>
      <c r="O844" s="21">
        <f>VLOOKUP($C844,vehicle,MATCH(O$7,Vehicle!$A$1:$E$1,0),0)</f>
        <v>4</v>
      </c>
      <c r="P844" s="21">
        <f>VLOOKUP($C844,driver,MATCH(P$7,Driver!$A$1:$E$1,0),0)</f>
        <v>67</v>
      </c>
      <c r="Q844" s="21" t="str">
        <f>VLOOKUP($C844,driver,MATCH(Q$7,Driver!$A$1:$E$1,0),0)</f>
        <v>Suspended</v>
      </c>
      <c r="R844" s="21">
        <f>VLOOKUP($C844,driver,MATCH(R$7,Driver!$A$1:$E$1,0),0)</f>
        <v>3</v>
      </c>
      <c r="S844" s="21" t="str">
        <f>VLOOKUP($C844,driver,MATCH(S$7,Driver!$A$1:$E$1,0),0)</f>
        <v>Moderate</v>
      </c>
      <c r="T844" s="21">
        <f>VLOOKUP($C844,Effects,MATCH(T$7, Effects!$A$1:$E$1, 0),0)</f>
        <v>13</v>
      </c>
      <c r="U844" s="22" t="str">
        <f>VLOOKUP($C844,Effects,MATCH(U$7, Effects!$A$1:$E$1, 0),0)</f>
        <v>Yes</v>
      </c>
      <c r="V844" s="22" t="str">
        <f>VLOOKUP($C844,Effects,MATCH(V$7, Effects!$A$1:$E$1, 0),0)</f>
        <v>No</v>
      </c>
      <c r="W844" s="22" t="str">
        <f>VLOOKUP($C844,Effects,MATCH(W$7, Effects!$A$1:$E$1, 0),0)</f>
        <v>None</v>
      </c>
    </row>
    <row r="845" spans="2:23" s="7" customFormat="1" ht="21" x14ac:dyDescent="0.4">
      <c r="B845" s="19">
        <v>838</v>
      </c>
      <c r="C845" s="19" t="s">
        <v>877</v>
      </c>
      <c r="D845" s="20">
        <f>VLOOKUP($C845, Date, MATCH(Source!D$7, Date!$A$1:$F$1, 0), FALSE)</f>
        <v>44628</v>
      </c>
      <c r="E845" s="40">
        <v>44628</v>
      </c>
      <c r="F845" s="22">
        <f>VLOOKUP($C845, Date, MATCH(Source!F$7, Date!$A$1:$F$1, 0), FALSE)</f>
        <v>35.6319444444444</v>
      </c>
      <c r="G845" s="19">
        <f>VLOOKUP(Table3[[#This Row],[Accident ID]],Date!$A$2:$I$2001,MATCH(Table3[[#Headers],[Hour]],Date!$A$1:$I$1,0),0)</f>
        <v>15</v>
      </c>
      <c r="H845" s="44" t="str">
        <f>IF(AND(Table3[[#This Row],[Hour]]&gt;=7, Table3[[#This Row],[Hour]]&lt;=10), "Peak", IF(AND(Table3[[#This Row],[Hour]]&gt;=16, Table3[[#This Row],[Hour]]&lt;=19), "Peak", "Off-Peak"))</f>
        <v>Off-Peak</v>
      </c>
      <c r="I845" s="19" t="str">
        <f>VLOOKUP($C845,location,MATCH(Source!I$7,Location!$A$1:$D$1,0),0)</f>
        <v>Mumbai</v>
      </c>
      <c r="J845" s="19" t="str">
        <f>VLOOKUP($C845,location,MATCH(Source!J$7,Location!$A$1:$D$1,0),0)</f>
        <v>City Road</v>
      </c>
      <c r="K845" s="19" t="str">
        <f>VLOOKUP($C845,location,MATCH(Source!K$7,Location!$A$1:$D$1,0),0)</f>
        <v>Rainy</v>
      </c>
      <c r="L845" s="20" t="str">
        <f>VLOOKUP($C845,vehicle,MATCH(L844,Vehicle!A838:E838,0),0)</f>
        <v>Car</v>
      </c>
      <c r="M845" s="20" t="str">
        <f>VLOOKUP($C845,vehicle,MATCH(M$7,Vehicle!$A$1:$E$1,0),0)</f>
        <v>Pedestrian Crossing</v>
      </c>
      <c r="N845" s="20" t="str">
        <f>VLOOKUP($C845,vehicle,MATCH(N$7,Vehicle!$A$1:$E$1,0),0)</f>
        <v>Low</v>
      </c>
      <c r="O845" s="21">
        <f>VLOOKUP($C845,vehicle,MATCH(O$7,Vehicle!$A$1:$E$1,0),0)</f>
        <v>3</v>
      </c>
      <c r="P845" s="21">
        <f>VLOOKUP($C845,driver,MATCH(P$7,Driver!$A$1:$E$1,0),0)</f>
        <v>47</v>
      </c>
      <c r="Q845" s="21" t="str">
        <f>VLOOKUP($C845,driver,MATCH(Q$7,Driver!$A$1:$E$1,0),0)</f>
        <v>Suspended</v>
      </c>
      <c r="R845" s="21">
        <f>VLOOKUP($C845,driver,MATCH(R$7,Driver!$A$1:$E$1,0),0)</f>
        <v>5</v>
      </c>
      <c r="S845" s="21" t="str">
        <f>VLOOKUP($C845,driver,MATCH(S$7,Driver!$A$1:$E$1,0),0)</f>
        <v>Severe</v>
      </c>
      <c r="T845" s="21">
        <f>VLOOKUP($C845,Effects,MATCH(T$7, Effects!$A$1:$E$1, 0),0)</f>
        <v>49</v>
      </c>
      <c r="U845" s="22" t="str">
        <f>VLOOKUP($C845,Effects,MATCH(U$7, Effects!$A$1:$E$1, 0),0)</f>
        <v>Yes</v>
      </c>
      <c r="V845" s="22" t="str">
        <f>VLOOKUP($C845,Effects,MATCH(V$7, Effects!$A$1:$E$1, 0),0)</f>
        <v>No</v>
      </c>
      <c r="W845" s="22" t="str">
        <f>VLOOKUP($C845,Effects,MATCH(W$7, Effects!$A$1:$E$1, 0),0)</f>
        <v>None</v>
      </c>
    </row>
    <row r="846" spans="2:23" s="7" customFormat="1" ht="21" x14ac:dyDescent="0.4">
      <c r="B846" s="19">
        <v>839</v>
      </c>
      <c r="C846" s="19" t="s">
        <v>878</v>
      </c>
      <c r="D846" s="20">
        <f>VLOOKUP($C846, Date, MATCH(Source!D$7, Date!$A$1:$F$1, 0), FALSE)</f>
        <v>45313</v>
      </c>
      <c r="E846" s="40">
        <v>45313</v>
      </c>
      <c r="F846" s="22">
        <f>VLOOKUP($C846, Date, MATCH(Source!F$7, Date!$A$1:$F$1, 0), FALSE)</f>
        <v>35.6736111111111</v>
      </c>
      <c r="G846" s="19">
        <f>VLOOKUP(Table3[[#This Row],[Accident ID]],Date!$A$2:$I$2001,MATCH(Table3[[#Headers],[Hour]],Date!$A$1:$I$1,0),0)</f>
        <v>16</v>
      </c>
      <c r="H846" s="44" t="str">
        <f>IF(AND(Table3[[#This Row],[Hour]]&gt;=7, Table3[[#This Row],[Hour]]&lt;=10), "Peak", IF(AND(Table3[[#This Row],[Hour]]&gt;=16, Table3[[#This Row],[Hour]]&lt;=19), "Peak", "Off-Peak"))</f>
        <v>Peak</v>
      </c>
      <c r="I846" s="19" t="str">
        <f>VLOOKUP($C846,location,MATCH(Source!I$7,Location!$A$1:$D$1,0),0)</f>
        <v>Chennai</v>
      </c>
      <c r="J846" s="19" t="str">
        <f>VLOOKUP($C846,location,MATCH(Source!J$7,Location!$A$1:$D$1,0),0)</f>
        <v>City Road</v>
      </c>
      <c r="K846" s="19" t="str">
        <f>VLOOKUP($C846,location,MATCH(Source!K$7,Location!$A$1:$D$1,0),0)</f>
        <v>Snowy</v>
      </c>
      <c r="L846" s="20" t="str">
        <f>VLOOKUP($C846,vehicle,MATCH(L845,Vehicle!A839:E839,0),0)</f>
        <v>Pedestrian</v>
      </c>
      <c r="M846" s="20" t="str">
        <f>VLOOKUP($C846,vehicle,MATCH(M$7,Vehicle!$A$1:$E$1,0),0)</f>
        <v>Drunk Driving</v>
      </c>
      <c r="N846" s="20" t="str">
        <f>VLOOKUP($C846,vehicle,MATCH(N$7,Vehicle!$A$1:$E$1,0),0)</f>
        <v>High</v>
      </c>
      <c r="O846" s="21">
        <f>VLOOKUP($C846,vehicle,MATCH(O$7,Vehicle!$A$1:$E$1,0),0)</f>
        <v>1</v>
      </c>
      <c r="P846" s="21">
        <f>VLOOKUP($C846,driver,MATCH(P$7,Driver!$A$1:$E$1,0),0)</f>
        <v>40</v>
      </c>
      <c r="Q846" s="21" t="str">
        <f>VLOOKUP($C846,driver,MATCH(Q$7,Driver!$A$1:$E$1,0),0)</f>
        <v>Valid</v>
      </c>
      <c r="R846" s="21">
        <f>VLOOKUP($C846,driver,MATCH(R$7,Driver!$A$1:$E$1,0),0)</f>
        <v>7</v>
      </c>
      <c r="S846" s="21" t="str">
        <f>VLOOKUP($C846,driver,MATCH(S$7,Driver!$A$1:$E$1,0),0)</f>
        <v>Minor</v>
      </c>
      <c r="T846" s="21">
        <f>VLOOKUP($C846,Effects,MATCH(T$7, Effects!$A$1:$E$1, 0),0)</f>
        <v>31</v>
      </c>
      <c r="U846" s="22" t="str">
        <f>VLOOKUP($C846,Effects,MATCH(U$7, Effects!$A$1:$E$1, 0),0)</f>
        <v>Yes</v>
      </c>
      <c r="V846" s="22" t="str">
        <f>VLOOKUP($C846,Effects,MATCH(V$7, Effects!$A$1:$E$1, 0),0)</f>
        <v>Yes</v>
      </c>
      <c r="W846" s="22" t="str">
        <f>VLOOKUP($C846,Effects,MATCH(W$7, Effects!$A$1:$E$1, 0),0)</f>
        <v>License Suspended</v>
      </c>
    </row>
    <row r="847" spans="2:23" s="7" customFormat="1" ht="21" x14ac:dyDescent="0.4">
      <c r="B847" s="19">
        <v>840</v>
      </c>
      <c r="C847" s="19">
        <v>67919263</v>
      </c>
      <c r="D847" s="20">
        <f>VLOOKUP($C847, Date, MATCH(Source!D$7, Date!$A$1:$F$1, 0), FALSE)</f>
        <v>44199</v>
      </c>
      <c r="E847" s="40">
        <v>44199</v>
      </c>
      <c r="F847" s="22">
        <f>VLOOKUP($C847, Date, MATCH(Source!F$7, Date!$A$1:$F$1, 0), FALSE)</f>
        <v>35.7152777777778</v>
      </c>
      <c r="G847" s="19">
        <f>VLOOKUP(Table3[[#This Row],[Accident ID]],Date!$A$2:$I$2001,MATCH(Table3[[#Headers],[Hour]],Date!$A$1:$I$1,0),0)</f>
        <v>17</v>
      </c>
      <c r="H847" s="44" t="str">
        <f>IF(AND(Table3[[#This Row],[Hour]]&gt;=7, Table3[[#This Row],[Hour]]&lt;=10), "Peak", IF(AND(Table3[[#This Row],[Hour]]&gt;=16, Table3[[#This Row],[Hour]]&lt;=19), "Peak", "Off-Peak"))</f>
        <v>Peak</v>
      </c>
      <c r="I847" s="19" t="str">
        <f>VLOOKUP($C847,location,MATCH(Source!I$7,Location!$A$1:$D$1,0),0)</f>
        <v>Chennai</v>
      </c>
      <c r="J847" s="19" t="str">
        <f>VLOOKUP($C847,location,MATCH(Source!J$7,Location!$A$1:$D$1,0),0)</f>
        <v>City Road</v>
      </c>
      <c r="K847" s="19" t="str">
        <f>VLOOKUP($C847,location,MATCH(Source!K$7,Location!$A$1:$D$1,0),0)</f>
        <v>Snowy</v>
      </c>
      <c r="L847" s="20" t="str">
        <f>VLOOKUP($C847,vehicle,MATCH(L846,Vehicle!A840:E840,0),0)</f>
        <v>Car</v>
      </c>
      <c r="M847" s="20" t="str">
        <f>VLOOKUP($C847,vehicle,MATCH(M$7,Vehicle!$A$1:$E$1,0),0)</f>
        <v>Brake Failure</v>
      </c>
      <c r="N847" s="20" t="str">
        <f>VLOOKUP($C847,vehicle,MATCH(N$7,Vehicle!$A$1:$E$1,0),0)</f>
        <v>Medium</v>
      </c>
      <c r="O847" s="21">
        <f>VLOOKUP($C847,vehicle,MATCH(O$7,Vehicle!$A$1:$E$1,0),0)</f>
        <v>2</v>
      </c>
      <c r="P847" s="21">
        <f>VLOOKUP($C847,driver,MATCH(P$7,Driver!$A$1:$E$1,0),0)</f>
        <v>26</v>
      </c>
      <c r="Q847" s="21" t="str">
        <f>VLOOKUP($C847,driver,MATCH(Q$7,Driver!$A$1:$E$1,0),0)</f>
        <v>Expired</v>
      </c>
      <c r="R847" s="21">
        <f>VLOOKUP($C847,driver,MATCH(R$7,Driver!$A$1:$E$1,0),0)</f>
        <v>0</v>
      </c>
      <c r="S847" s="21" t="str">
        <f>VLOOKUP($C847,driver,MATCH(S$7,Driver!$A$1:$E$1,0),0)</f>
        <v>Minor</v>
      </c>
      <c r="T847" s="21">
        <f>VLOOKUP($C847,Effects,MATCH(T$7, Effects!$A$1:$E$1, 0),0)</f>
        <v>10</v>
      </c>
      <c r="U847" s="22" t="str">
        <f>VLOOKUP($C847,Effects,MATCH(U$7, Effects!$A$1:$E$1, 0),0)</f>
        <v>No</v>
      </c>
      <c r="V847" s="22" t="str">
        <f>VLOOKUP($C847,Effects,MATCH(V$7, Effects!$A$1:$E$1, 0),0)</f>
        <v>No</v>
      </c>
      <c r="W847" s="22" t="str">
        <f>VLOOKUP($C847,Effects,MATCH(W$7, Effects!$A$1:$E$1, 0),0)</f>
        <v>None</v>
      </c>
    </row>
    <row r="848" spans="2:23" s="7" customFormat="1" ht="21" x14ac:dyDescent="0.4">
      <c r="B848" s="19">
        <v>841</v>
      </c>
      <c r="C848" s="19" t="s">
        <v>879</v>
      </c>
      <c r="D848" s="20">
        <f>VLOOKUP($C848, Date, MATCH(Source!D$7, Date!$A$1:$F$1, 0), FALSE)</f>
        <v>45265</v>
      </c>
      <c r="E848" s="40">
        <v>45265</v>
      </c>
      <c r="F848" s="22">
        <f>VLOOKUP($C848, Date, MATCH(Source!F$7, Date!$A$1:$F$1, 0), FALSE)</f>
        <v>35.7569444444444</v>
      </c>
      <c r="G848" s="19">
        <f>VLOOKUP(Table3[[#This Row],[Accident ID]],Date!$A$2:$I$2001,MATCH(Table3[[#Headers],[Hour]],Date!$A$1:$I$1,0),0)</f>
        <v>18</v>
      </c>
      <c r="H848" s="44" t="str">
        <f>IF(AND(Table3[[#This Row],[Hour]]&gt;=7, Table3[[#This Row],[Hour]]&lt;=10), "Peak", IF(AND(Table3[[#This Row],[Hour]]&gt;=16, Table3[[#This Row],[Hour]]&lt;=19), "Peak", "Off-Peak"))</f>
        <v>Peak</v>
      </c>
      <c r="I848" s="19" t="str">
        <f>VLOOKUP($C848,location,MATCH(Source!I$7,Location!$A$1:$D$1,0),0)</f>
        <v>Delhi</v>
      </c>
      <c r="J848" s="19" t="str">
        <f>VLOOKUP($C848,location,MATCH(Source!J$7,Location!$A$1:$D$1,0),0)</f>
        <v>Residential Area</v>
      </c>
      <c r="K848" s="19" t="str">
        <f>VLOOKUP($C848,location,MATCH(Source!K$7,Location!$A$1:$D$1,0),0)</f>
        <v>Rainy</v>
      </c>
      <c r="L848" s="20" t="str">
        <f>VLOOKUP($C848,vehicle,MATCH(L847,Vehicle!A841:E841,0),0)</f>
        <v>Truck</v>
      </c>
      <c r="M848" s="20" t="str">
        <f>VLOOKUP($C848,vehicle,MATCH(M$7,Vehicle!$A$1:$E$1,0),0)</f>
        <v>Drunk Driving</v>
      </c>
      <c r="N848" s="20" t="str">
        <f>VLOOKUP($C848,vehicle,MATCH(N$7,Vehicle!$A$1:$E$1,0),0)</f>
        <v>Medium</v>
      </c>
      <c r="O848" s="21">
        <f>VLOOKUP($C848,vehicle,MATCH(O$7,Vehicle!$A$1:$E$1,0),0)</f>
        <v>1</v>
      </c>
      <c r="P848" s="21">
        <f>VLOOKUP($C848,driver,MATCH(P$7,Driver!$A$1:$E$1,0),0)</f>
        <v>63</v>
      </c>
      <c r="Q848" s="21" t="str">
        <f>VLOOKUP($C848,driver,MATCH(Q$7,Driver!$A$1:$E$1,0),0)</f>
        <v>Valid</v>
      </c>
      <c r="R848" s="21">
        <f>VLOOKUP($C848,driver,MATCH(R$7,Driver!$A$1:$E$1,0),0)</f>
        <v>0</v>
      </c>
      <c r="S848" s="21" t="str">
        <f>VLOOKUP($C848,driver,MATCH(S$7,Driver!$A$1:$E$1,0),0)</f>
        <v>Moderate</v>
      </c>
      <c r="T848" s="21">
        <f>VLOOKUP($C848,Effects,MATCH(T$7, Effects!$A$1:$E$1, 0),0)</f>
        <v>43</v>
      </c>
      <c r="U848" s="22" t="str">
        <f>VLOOKUP($C848,Effects,MATCH(U$7, Effects!$A$1:$E$1, 0),0)</f>
        <v>Yes</v>
      </c>
      <c r="V848" s="22" t="str">
        <f>VLOOKUP($C848,Effects,MATCH(V$7, Effects!$A$1:$E$1, 0),0)</f>
        <v>No</v>
      </c>
      <c r="W848" s="22" t="str">
        <f>VLOOKUP($C848,Effects,MATCH(W$7, Effects!$A$1:$E$1, 0),0)</f>
        <v>Arrest Made</v>
      </c>
    </row>
    <row r="849" spans="2:23" s="7" customFormat="1" ht="21" x14ac:dyDescent="0.4">
      <c r="B849" s="19">
        <v>842</v>
      </c>
      <c r="C849" s="19" t="s">
        <v>880</v>
      </c>
      <c r="D849" s="20">
        <f>VLOOKUP($C849, Date, MATCH(Source!D$7, Date!$A$1:$F$1, 0), FALSE)</f>
        <v>44191</v>
      </c>
      <c r="E849" s="40">
        <v>44191</v>
      </c>
      <c r="F849" s="22">
        <f>VLOOKUP($C849, Date, MATCH(Source!F$7, Date!$A$1:$F$1, 0), FALSE)</f>
        <v>35.7986111111111</v>
      </c>
      <c r="G849" s="19">
        <f>VLOOKUP(Table3[[#This Row],[Accident ID]],Date!$A$2:$I$2001,MATCH(Table3[[#Headers],[Hour]],Date!$A$1:$I$1,0),0)</f>
        <v>19</v>
      </c>
      <c r="H849" s="44" t="str">
        <f>IF(AND(Table3[[#This Row],[Hour]]&gt;=7, Table3[[#This Row],[Hour]]&lt;=10), "Peak", IF(AND(Table3[[#This Row],[Hour]]&gt;=16, Table3[[#This Row],[Hour]]&lt;=19), "Peak", "Off-Peak"))</f>
        <v>Peak</v>
      </c>
      <c r="I849" s="19" t="str">
        <f>VLOOKUP($C849,location,MATCH(Source!I$7,Location!$A$1:$D$1,0),0)</f>
        <v>Pune</v>
      </c>
      <c r="J849" s="19" t="str">
        <f>VLOOKUP($C849,location,MATCH(Source!J$7,Location!$A$1:$D$1,0),0)</f>
        <v>Rural Road</v>
      </c>
      <c r="K849" s="19" t="str">
        <f>VLOOKUP($C849,location,MATCH(Source!K$7,Location!$A$1:$D$1,0),0)</f>
        <v>Windy</v>
      </c>
      <c r="L849" s="20" t="str">
        <f>VLOOKUP($C849,vehicle,MATCH(L848,Vehicle!A842:E842,0),0)</f>
        <v>Truck</v>
      </c>
      <c r="M849" s="20" t="str">
        <f>VLOOKUP($C849,vehicle,MATCH(M$7,Vehicle!$A$1:$E$1,0),0)</f>
        <v>Over Speeding</v>
      </c>
      <c r="N849" s="20" t="str">
        <f>VLOOKUP($C849,vehicle,MATCH(N$7,Vehicle!$A$1:$E$1,0),0)</f>
        <v>High</v>
      </c>
      <c r="O849" s="21">
        <f>VLOOKUP($C849,vehicle,MATCH(O$7,Vehicle!$A$1:$E$1,0),0)</f>
        <v>5</v>
      </c>
      <c r="P849" s="21">
        <f>VLOOKUP($C849,driver,MATCH(P$7,Driver!$A$1:$E$1,0),0)</f>
        <v>48</v>
      </c>
      <c r="Q849" s="21" t="str">
        <f>VLOOKUP($C849,driver,MATCH(Q$7,Driver!$A$1:$E$1,0),0)</f>
        <v>Expired</v>
      </c>
      <c r="R849" s="21">
        <f>VLOOKUP($C849,driver,MATCH(R$7,Driver!$A$1:$E$1,0),0)</f>
        <v>5</v>
      </c>
      <c r="S849" s="21" t="str">
        <f>VLOOKUP($C849,driver,MATCH(S$7,Driver!$A$1:$E$1,0),0)</f>
        <v>Moderate</v>
      </c>
      <c r="T849" s="21">
        <f>VLOOKUP($C849,Effects,MATCH(T$7, Effects!$A$1:$E$1, 0),0)</f>
        <v>44</v>
      </c>
      <c r="U849" s="22" t="str">
        <f>VLOOKUP($C849,Effects,MATCH(U$7, Effects!$A$1:$E$1, 0),0)</f>
        <v>Yes</v>
      </c>
      <c r="V849" s="22" t="str">
        <f>VLOOKUP($C849,Effects,MATCH(V$7, Effects!$A$1:$E$1, 0),0)</f>
        <v>No</v>
      </c>
      <c r="W849" s="22" t="str">
        <f>VLOOKUP($C849,Effects,MATCH(W$7, Effects!$A$1:$E$1, 0),0)</f>
        <v>License Suspended</v>
      </c>
    </row>
    <row r="850" spans="2:23" s="7" customFormat="1" ht="21" x14ac:dyDescent="0.4">
      <c r="B850" s="19">
        <v>843</v>
      </c>
      <c r="C850" s="23" t="s">
        <v>881</v>
      </c>
      <c r="D850" s="20">
        <f>VLOOKUP($C850, Date, MATCH(Source!D$7, Date!$A$1:$F$1, 0), FALSE)</f>
        <v>43863</v>
      </c>
      <c r="E850" s="40">
        <v>43863</v>
      </c>
      <c r="F850" s="22">
        <f>VLOOKUP($C850, Date, MATCH(Source!F$7, Date!$A$1:$F$1, 0), FALSE)</f>
        <v>35.8402777777778</v>
      </c>
      <c r="G850" s="19">
        <f>VLOOKUP(Table3[[#This Row],[Accident ID]],Date!$A$2:$I$2001,MATCH(Table3[[#Headers],[Hour]],Date!$A$1:$I$1,0),0)</f>
        <v>20</v>
      </c>
      <c r="H850" s="44" t="str">
        <f>IF(AND(Table3[[#This Row],[Hour]]&gt;=7, Table3[[#This Row],[Hour]]&lt;=10), "Peak", IF(AND(Table3[[#This Row],[Hour]]&gt;=16, Table3[[#This Row],[Hour]]&lt;=19), "Peak", "Off-Peak"))</f>
        <v>Off-Peak</v>
      </c>
      <c r="I850" s="19" t="str">
        <f>VLOOKUP($C850,location,MATCH(Source!I$7,Location!$A$1:$D$1,0),0)</f>
        <v>Ahmedabad</v>
      </c>
      <c r="J850" s="19" t="str">
        <f>VLOOKUP($C850,location,MATCH(Source!J$7,Location!$A$1:$D$1,0),0)</f>
        <v>Residential Area</v>
      </c>
      <c r="K850" s="19" t="str">
        <f>VLOOKUP($C850,location,MATCH(Source!K$7,Location!$A$1:$D$1,0),0)</f>
        <v>Snowy</v>
      </c>
      <c r="L850" s="20" t="str">
        <f>VLOOKUP($C850,vehicle,MATCH(L849,Vehicle!A843:E843,0),0)</f>
        <v>Auto</v>
      </c>
      <c r="M850" s="20" t="str">
        <f>VLOOKUP($C850,vehicle,MATCH(M$7,Vehicle!$A$1:$E$1,0),0)</f>
        <v>Pedestrian Crossing</v>
      </c>
      <c r="N850" s="20" t="str">
        <f>VLOOKUP($C850,vehicle,MATCH(N$7,Vehicle!$A$1:$E$1,0),0)</f>
        <v>Severe</v>
      </c>
      <c r="O850" s="21">
        <f>VLOOKUP($C850,vehicle,MATCH(O$7,Vehicle!$A$1:$E$1,0),0)</f>
        <v>4</v>
      </c>
      <c r="P850" s="21">
        <f>VLOOKUP($C850,driver,MATCH(P$7,Driver!$A$1:$E$1,0),0)</f>
        <v>58</v>
      </c>
      <c r="Q850" s="21" t="str">
        <f>VLOOKUP($C850,driver,MATCH(Q$7,Driver!$A$1:$E$1,0),0)</f>
        <v>Valid</v>
      </c>
      <c r="R850" s="21">
        <f>VLOOKUP($C850,driver,MATCH(R$7,Driver!$A$1:$E$1,0),0)</f>
        <v>9</v>
      </c>
      <c r="S850" s="21" t="str">
        <f>VLOOKUP($C850,driver,MATCH(S$7,Driver!$A$1:$E$1,0),0)</f>
        <v>Fatal</v>
      </c>
      <c r="T850" s="21">
        <f>VLOOKUP($C850,Effects,MATCH(T$7, Effects!$A$1:$E$1, 0),0)</f>
        <v>5</v>
      </c>
      <c r="U850" s="22" t="str">
        <f>VLOOKUP($C850,Effects,MATCH(U$7, Effects!$A$1:$E$1, 0),0)</f>
        <v>Yes</v>
      </c>
      <c r="V850" s="22" t="str">
        <f>VLOOKUP($C850,Effects,MATCH(V$7, Effects!$A$1:$E$1, 0),0)</f>
        <v>No</v>
      </c>
      <c r="W850" s="22" t="str">
        <f>VLOOKUP($C850,Effects,MATCH(W$7, Effects!$A$1:$E$1, 0),0)</f>
        <v>Arrest Made</v>
      </c>
    </row>
    <row r="851" spans="2:23" s="7" customFormat="1" ht="21" x14ac:dyDescent="0.4">
      <c r="B851" s="19">
        <v>844</v>
      </c>
      <c r="C851" s="19" t="s">
        <v>882</v>
      </c>
      <c r="D851" s="20">
        <f>VLOOKUP($C851, Date, MATCH(Source!D$7, Date!$A$1:$F$1, 0), FALSE)</f>
        <v>44304</v>
      </c>
      <c r="E851" s="40">
        <v>44304</v>
      </c>
      <c r="F851" s="22">
        <f>VLOOKUP($C851, Date, MATCH(Source!F$7, Date!$A$1:$F$1, 0), FALSE)</f>
        <v>35.8819444444444</v>
      </c>
      <c r="G851" s="19">
        <f>VLOOKUP(Table3[[#This Row],[Accident ID]],Date!$A$2:$I$2001,MATCH(Table3[[#Headers],[Hour]],Date!$A$1:$I$1,0),0)</f>
        <v>21</v>
      </c>
      <c r="H851" s="44" t="str">
        <f>IF(AND(Table3[[#This Row],[Hour]]&gt;=7, Table3[[#This Row],[Hour]]&lt;=10), "Peak", IF(AND(Table3[[#This Row],[Hour]]&gt;=16, Table3[[#This Row],[Hour]]&lt;=19), "Peak", "Off-Peak"))</f>
        <v>Off-Peak</v>
      </c>
      <c r="I851" s="19" t="str">
        <f>VLOOKUP($C851,location,MATCH(Source!I$7,Location!$A$1:$D$1,0),0)</f>
        <v>Ahmedabad</v>
      </c>
      <c r="J851" s="19" t="str">
        <f>VLOOKUP($C851,location,MATCH(Source!J$7,Location!$A$1:$D$1,0),0)</f>
        <v>City Road</v>
      </c>
      <c r="K851" s="19" t="str">
        <f>VLOOKUP($C851,location,MATCH(Source!K$7,Location!$A$1:$D$1,0),0)</f>
        <v>Rainy</v>
      </c>
      <c r="L851" s="20" t="str">
        <f>VLOOKUP($C851,vehicle,MATCH(L850,Vehicle!A844:E844,0),0)</f>
        <v>Bus</v>
      </c>
      <c r="M851" s="20" t="str">
        <f>VLOOKUP($C851,vehicle,MATCH(M$7,Vehicle!$A$1:$E$1,0),0)</f>
        <v>Brake Failure</v>
      </c>
      <c r="N851" s="20" t="str">
        <f>VLOOKUP($C851,vehicle,MATCH(N$7,Vehicle!$A$1:$E$1,0),0)</f>
        <v>High</v>
      </c>
      <c r="O851" s="21">
        <f>VLOOKUP($C851,vehicle,MATCH(O$7,Vehicle!$A$1:$E$1,0),0)</f>
        <v>5</v>
      </c>
      <c r="P851" s="21">
        <f>VLOOKUP($C851,driver,MATCH(P$7,Driver!$A$1:$E$1,0),0)</f>
        <v>21</v>
      </c>
      <c r="Q851" s="21" t="str">
        <f>VLOOKUP($C851,driver,MATCH(Q$7,Driver!$A$1:$E$1,0),0)</f>
        <v>Expired</v>
      </c>
      <c r="R851" s="21">
        <f>VLOOKUP($C851,driver,MATCH(R$7,Driver!$A$1:$E$1,0),0)</f>
        <v>8</v>
      </c>
      <c r="S851" s="21" t="str">
        <f>VLOOKUP($C851,driver,MATCH(S$7,Driver!$A$1:$E$1,0),0)</f>
        <v>Moderate</v>
      </c>
      <c r="T851" s="21">
        <f>VLOOKUP($C851,Effects,MATCH(T$7, Effects!$A$1:$E$1, 0),0)</f>
        <v>35</v>
      </c>
      <c r="U851" s="22" t="str">
        <f>VLOOKUP($C851,Effects,MATCH(U$7, Effects!$A$1:$E$1, 0),0)</f>
        <v>No</v>
      </c>
      <c r="V851" s="22" t="str">
        <f>VLOOKUP($C851,Effects,MATCH(V$7, Effects!$A$1:$E$1, 0),0)</f>
        <v>No</v>
      </c>
      <c r="W851" s="22" t="str">
        <f>VLOOKUP($C851,Effects,MATCH(W$7, Effects!$A$1:$E$1, 0),0)</f>
        <v>Arrest Made</v>
      </c>
    </row>
    <row r="852" spans="2:23" s="7" customFormat="1" ht="21" x14ac:dyDescent="0.4">
      <c r="B852" s="19">
        <v>845</v>
      </c>
      <c r="C852" s="19" t="s">
        <v>883</v>
      </c>
      <c r="D852" s="20">
        <f>VLOOKUP($C852, Date, MATCH(Source!D$7, Date!$A$1:$F$1, 0), FALSE)</f>
        <v>43969</v>
      </c>
      <c r="E852" s="40">
        <v>43969</v>
      </c>
      <c r="F852" s="22">
        <f>VLOOKUP($C852, Date, MATCH(Source!F$7, Date!$A$1:$F$1, 0), FALSE)</f>
        <v>35.9236111111111</v>
      </c>
      <c r="G852" s="19">
        <f>VLOOKUP(Table3[[#This Row],[Accident ID]],Date!$A$2:$I$2001,MATCH(Table3[[#Headers],[Hour]],Date!$A$1:$I$1,0),0)</f>
        <v>22</v>
      </c>
      <c r="H852" s="44" t="str">
        <f>IF(AND(Table3[[#This Row],[Hour]]&gt;=7, Table3[[#This Row],[Hour]]&lt;=10), "Peak", IF(AND(Table3[[#This Row],[Hour]]&gt;=16, Table3[[#This Row],[Hour]]&lt;=19), "Peak", "Off-Peak"))</f>
        <v>Off-Peak</v>
      </c>
      <c r="I852" s="19" t="str">
        <f>VLOOKUP($C852,location,MATCH(Source!I$7,Location!$A$1:$D$1,0),0)</f>
        <v>Kolkata</v>
      </c>
      <c r="J852" s="19" t="str">
        <f>VLOOKUP($C852,location,MATCH(Source!J$7,Location!$A$1:$D$1,0),0)</f>
        <v>Expressway</v>
      </c>
      <c r="K852" s="19" t="str">
        <f>VLOOKUP($C852,location,MATCH(Source!K$7,Location!$A$1:$D$1,0),0)</f>
        <v>Snowy</v>
      </c>
      <c r="L852" s="20" t="str">
        <f>VLOOKUP($C852,vehicle,MATCH(L851,Vehicle!A845:E845,0),0)</f>
        <v>Car</v>
      </c>
      <c r="M852" s="20" t="str">
        <f>VLOOKUP($C852,vehicle,MATCH(M$7,Vehicle!$A$1:$E$1,0),0)</f>
        <v>Reckless Driving</v>
      </c>
      <c r="N852" s="20" t="str">
        <f>VLOOKUP($C852,vehicle,MATCH(N$7,Vehicle!$A$1:$E$1,0),0)</f>
        <v>Severe</v>
      </c>
      <c r="O852" s="21">
        <f>VLOOKUP($C852,vehicle,MATCH(O$7,Vehicle!$A$1:$E$1,0),0)</f>
        <v>4</v>
      </c>
      <c r="P852" s="21">
        <f>VLOOKUP($C852,driver,MATCH(P$7,Driver!$A$1:$E$1,0),0)</f>
        <v>63</v>
      </c>
      <c r="Q852" s="21" t="str">
        <f>VLOOKUP($C852,driver,MATCH(Q$7,Driver!$A$1:$E$1,0),0)</f>
        <v>Suspended</v>
      </c>
      <c r="R852" s="21">
        <f>VLOOKUP($C852,driver,MATCH(R$7,Driver!$A$1:$E$1,0),0)</f>
        <v>8</v>
      </c>
      <c r="S852" s="21" t="str">
        <f>VLOOKUP($C852,driver,MATCH(S$7,Driver!$A$1:$E$1,0),0)</f>
        <v>Moderate</v>
      </c>
      <c r="T852" s="21">
        <f>VLOOKUP($C852,Effects,MATCH(T$7, Effects!$A$1:$E$1, 0),0)</f>
        <v>19</v>
      </c>
      <c r="U852" s="22" t="str">
        <f>VLOOKUP($C852,Effects,MATCH(U$7, Effects!$A$1:$E$1, 0),0)</f>
        <v>Yes</v>
      </c>
      <c r="V852" s="22" t="str">
        <f>VLOOKUP($C852,Effects,MATCH(V$7, Effects!$A$1:$E$1, 0),0)</f>
        <v>No</v>
      </c>
      <c r="W852" s="22" t="str">
        <f>VLOOKUP($C852,Effects,MATCH(W$7, Effects!$A$1:$E$1, 0),0)</f>
        <v>Arrest Made</v>
      </c>
    </row>
    <row r="853" spans="2:23" s="7" customFormat="1" ht="21" x14ac:dyDescent="0.4">
      <c r="B853" s="19">
        <v>846</v>
      </c>
      <c r="C853" s="19" t="s">
        <v>884</v>
      </c>
      <c r="D853" s="20">
        <f>VLOOKUP($C853, Date, MATCH(Source!D$7, Date!$A$1:$F$1, 0), FALSE)</f>
        <v>44933</v>
      </c>
      <c r="E853" s="40">
        <v>44933</v>
      </c>
      <c r="F853" s="22">
        <f>VLOOKUP($C853, Date, MATCH(Source!F$7, Date!$A$1:$F$1, 0), FALSE)</f>
        <v>35.9652777777778</v>
      </c>
      <c r="G853" s="19">
        <f>VLOOKUP(Table3[[#This Row],[Accident ID]],Date!$A$2:$I$2001,MATCH(Table3[[#Headers],[Hour]],Date!$A$1:$I$1,0),0)</f>
        <v>23</v>
      </c>
      <c r="H853" s="44" t="str">
        <f>IF(AND(Table3[[#This Row],[Hour]]&gt;=7, Table3[[#This Row],[Hour]]&lt;=10), "Peak", IF(AND(Table3[[#This Row],[Hour]]&gt;=16, Table3[[#This Row],[Hour]]&lt;=19), "Peak", "Off-Peak"))</f>
        <v>Off-Peak</v>
      </c>
      <c r="I853" s="19" t="str">
        <f>VLOOKUP($C853,location,MATCH(Source!I$7,Location!$A$1:$D$1,0),0)</f>
        <v>Mumbai</v>
      </c>
      <c r="J853" s="19" t="str">
        <f>VLOOKUP($C853,location,MATCH(Source!J$7,Location!$A$1:$D$1,0),0)</f>
        <v>City Road</v>
      </c>
      <c r="K853" s="19" t="str">
        <f>VLOOKUP($C853,location,MATCH(Source!K$7,Location!$A$1:$D$1,0),0)</f>
        <v>Windy</v>
      </c>
      <c r="L853" s="20" t="str">
        <f>VLOOKUP($C853,vehicle,MATCH(L852,Vehicle!A846:E846,0),0)</f>
        <v>Pedestrian</v>
      </c>
      <c r="M853" s="20" t="str">
        <f>VLOOKUP($C853,vehicle,MATCH(M$7,Vehicle!$A$1:$E$1,0),0)</f>
        <v>Brake Failure</v>
      </c>
      <c r="N853" s="20" t="str">
        <f>VLOOKUP($C853,vehicle,MATCH(N$7,Vehicle!$A$1:$E$1,0),0)</f>
        <v>Severe</v>
      </c>
      <c r="O853" s="21">
        <f>VLOOKUP($C853,vehicle,MATCH(O$7,Vehicle!$A$1:$E$1,0),0)</f>
        <v>2</v>
      </c>
      <c r="P853" s="21">
        <f>VLOOKUP($C853,driver,MATCH(P$7,Driver!$A$1:$E$1,0),0)</f>
        <v>44</v>
      </c>
      <c r="Q853" s="21" t="str">
        <f>VLOOKUP($C853,driver,MATCH(Q$7,Driver!$A$1:$E$1,0),0)</f>
        <v>Suspended</v>
      </c>
      <c r="R853" s="21">
        <f>VLOOKUP($C853,driver,MATCH(R$7,Driver!$A$1:$E$1,0),0)</f>
        <v>3</v>
      </c>
      <c r="S853" s="21" t="str">
        <f>VLOOKUP($C853,driver,MATCH(S$7,Driver!$A$1:$E$1,0),0)</f>
        <v>Severe</v>
      </c>
      <c r="T853" s="21">
        <f>VLOOKUP($C853,Effects,MATCH(T$7, Effects!$A$1:$E$1, 0),0)</f>
        <v>17</v>
      </c>
      <c r="U853" s="22" t="str">
        <f>VLOOKUP($C853,Effects,MATCH(U$7, Effects!$A$1:$E$1, 0),0)</f>
        <v>No</v>
      </c>
      <c r="V853" s="22" t="str">
        <f>VLOOKUP($C853,Effects,MATCH(V$7, Effects!$A$1:$E$1, 0),0)</f>
        <v>No</v>
      </c>
      <c r="W853" s="22" t="str">
        <f>VLOOKUP($C853,Effects,MATCH(W$7, Effects!$A$1:$E$1, 0),0)</f>
        <v>License Suspended</v>
      </c>
    </row>
    <row r="854" spans="2:23" s="7" customFormat="1" ht="21" x14ac:dyDescent="0.4">
      <c r="B854" s="19">
        <v>847</v>
      </c>
      <c r="C854" s="19" t="s">
        <v>885</v>
      </c>
      <c r="D854" s="20">
        <f>VLOOKUP($C854, Date, MATCH(Source!D$7, Date!$A$1:$F$1, 0), FALSE)</f>
        <v>44074</v>
      </c>
      <c r="E854" s="40">
        <v>44074</v>
      </c>
      <c r="F854" s="22">
        <f>VLOOKUP($C854, Date, MATCH(Source!F$7, Date!$A$1:$F$1, 0), FALSE)</f>
        <v>36.0069444444444</v>
      </c>
      <c r="G854" s="19">
        <f>VLOOKUP(Table3[[#This Row],[Accident ID]],Date!$A$2:$I$2001,MATCH(Table3[[#Headers],[Hour]],Date!$A$1:$I$1,0),0)</f>
        <v>0</v>
      </c>
      <c r="H854" s="44" t="str">
        <f>IF(AND(Table3[[#This Row],[Hour]]&gt;=7, Table3[[#This Row],[Hour]]&lt;=10), "Peak", IF(AND(Table3[[#This Row],[Hour]]&gt;=16, Table3[[#This Row],[Hour]]&lt;=19), "Peak", "Off-Peak"))</f>
        <v>Off-Peak</v>
      </c>
      <c r="I854" s="19" t="str">
        <f>VLOOKUP($C854,location,MATCH(Source!I$7,Location!$A$1:$D$1,0),0)</f>
        <v>Hyderabad</v>
      </c>
      <c r="J854" s="19" t="str">
        <f>VLOOKUP($C854,location,MATCH(Source!J$7,Location!$A$1:$D$1,0),0)</f>
        <v>Rural Road</v>
      </c>
      <c r="K854" s="19" t="str">
        <f>VLOOKUP($C854,location,MATCH(Source!K$7,Location!$A$1:$D$1,0),0)</f>
        <v>Rainy</v>
      </c>
      <c r="L854" s="20" t="str">
        <f>VLOOKUP($C854,vehicle,MATCH(L853,Vehicle!A847:E847,0),0)</f>
        <v>Truck</v>
      </c>
      <c r="M854" s="20" t="str">
        <f>VLOOKUP($C854,vehicle,MATCH(M$7,Vehicle!$A$1:$E$1,0),0)</f>
        <v>Pedestrian Crossing</v>
      </c>
      <c r="N854" s="20" t="str">
        <f>VLOOKUP($C854,vehicle,MATCH(N$7,Vehicle!$A$1:$E$1,0),0)</f>
        <v>Severe</v>
      </c>
      <c r="O854" s="21">
        <f>VLOOKUP($C854,vehicle,MATCH(O$7,Vehicle!$A$1:$E$1,0),0)</f>
        <v>3</v>
      </c>
      <c r="P854" s="21">
        <f>VLOOKUP($C854,driver,MATCH(P$7,Driver!$A$1:$E$1,0),0)</f>
        <v>25</v>
      </c>
      <c r="Q854" s="21" t="str">
        <f>VLOOKUP($C854,driver,MATCH(Q$7,Driver!$A$1:$E$1,0),0)</f>
        <v>Expired</v>
      </c>
      <c r="R854" s="21">
        <f>VLOOKUP($C854,driver,MATCH(R$7,Driver!$A$1:$E$1,0),0)</f>
        <v>4</v>
      </c>
      <c r="S854" s="21" t="str">
        <f>VLOOKUP($C854,driver,MATCH(S$7,Driver!$A$1:$E$1,0),0)</f>
        <v>Minor</v>
      </c>
      <c r="T854" s="21">
        <f>VLOOKUP($C854,Effects,MATCH(T$7, Effects!$A$1:$E$1, 0),0)</f>
        <v>33</v>
      </c>
      <c r="U854" s="22" t="str">
        <f>VLOOKUP($C854,Effects,MATCH(U$7, Effects!$A$1:$E$1, 0),0)</f>
        <v>No</v>
      </c>
      <c r="V854" s="22" t="str">
        <f>VLOOKUP($C854,Effects,MATCH(V$7, Effects!$A$1:$E$1, 0),0)</f>
        <v>No</v>
      </c>
      <c r="W854" s="22" t="str">
        <f>VLOOKUP($C854,Effects,MATCH(W$7, Effects!$A$1:$E$1, 0),0)</f>
        <v>License Suspended</v>
      </c>
    </row>
    <row r="855" spans="2:23" s="7" customFormat="1" ht="21" x14ac:dyDescent="0.4">
      <c r="B855" s="19">
        <v>848</v>
      </c>
      <c r="C855" s="19" t="s">
        <v>886</v>
      </c>
      <c r="D855" s="20">
        <f>VLOOKUP($C855, Date, MATCH(Source!D$7, Date!$A$1:$F$1, 0), FALSE)</f>
        <v>45003</v>
      </c>
      <c r="E855" s="40">
        <v>45003</v>
      </c>
      <c r="F855" s="22">
        <f>VLOOKUP($C855, Date, MATCH(Source!F$7, Date!$A$1:$F$1, 0), FALSE)</f>
        <v>36.0486111111111</v>
      </c>
      <c r="G855" s="19">
        <f>VLOOKUP(Table3[[#This Row],[Accident ID]],Date!$A$2:$I$2001,MATCH(Table3[[#Headers],[Hour]],Date!$A$1:$I$1,0),0)</f>
        <v>1</v>
      </c>
      <c r="H855" s="44" t="str">
        <f>IF(AND(Table3[[#This Row],[Hour]]&gt;=7, Table3[[#This Row],[Hour]]&lt;=10), "Peak", IF(AND(Table3[[#This Row],[Hour]]&gt;=16, Table3[[#This Row],[Hour]]&lt;=19), "Peak", "Off-Peak"))</f>
        <v>Off-Peak</v>
      </c>
      <c r="I855" s="19" t="str">
        <f>VLOOKUP($C855,location,MATCH(Source!I$7,Location!$A$1:$D$1,0),0)</f>
        <v>Kolkata</v>
      </c>
      <c r="J855" s="19" t="str">
        <f>VLOOKUP($C855,location,MATCH(Source!J$7,Location!$A$1:$D$1,0),0)</f>
        <v>Rural Road</v>
      </c>
      <c r="K855" s="19" t="str">
        <f>VLOOKUP($C855,location,MATCH(Source!K$7,Location!$A$1:$D$1,0),0)</f>
        <v>Rainy</v>
      </c>
      <c r="L855" s="20" t="str">
        <f>VLOOKUP($C855,vehicle,MATCH(L854,Vehicle!A848:E848,0),0)</f>
        <v>Pedestrian</v>
      </c>
      <c r="M855" s="20" t="str">
        <f>VLOOKUP($C855,vehicle,MATCH(M$7,Vehicle!$A$1:$E$1,0),0)</f>
        <v>Signal Violation</v>
      </c>
      <c r="N855" s="20" t="str">
        <f>VLOOKUP($C855,vehicle,MATCH(N$7,Vehicle!$A$1:$E$1,0),0)</f>
        <v>Severe</v>
      </c>
      <c r="O855" s="21">
        <f>VLOOKUP($C855,vehicle,MATCH(O$7,Vehicle!$A$1:$E$1,0),0)</f>
        <v>1</v>
      </c>
      <c r="P855" s="21">
        <f>VLOOKUP($C855,driver,MATCH(P$7,Driver!$A$1:$E$1,0),0)</f>
        <v>61</v>
      </c>
      <c r="Q855" s="21" t="str">
        <f>VLOOKUP($C855,driver,MATCH(Q$7,Driver!$A$1:$E$1,0),0)</f>
        <v>Expired</v>
      </c>
      <c r="R855" s="21">
        <f>VLOOKUP($C855,driver,MATCH(R$7,Driver!$A$1:$E$1,0),0)</f>
        <v>7</v>
      </c>
      <c r="S855" s="21" t="str">
        <f>VLOOKUP($C855,driver,MATCH(S$7,Driver!$A$1:$E$1,0),0)</f>
        <v>Minor</v>
      </c>
      <c r="T855" s="21">
        <f>VLOOKUP($C855,Effects,MATCH(T$7, Effects!$A$1:$E$1, 0),0)</f>
        <v>14</v>
      </c>
      <c r="U855" s="22" t="str">
        <f>VLOOKUP($C855,Effects,MATCH(U$7, Effects!$A$1:$E$1, 0),0)</f>
        <v>No</v>
      </c>
      <c r="V855" s="22" t="str">
        <f>VLOOKUP($C855,Effects,MATCH(V$7, Effects!$A$1:$E$1, 0),0)</f>
        <v>No</v>
      </c>
      <c r="W855" s="22" t="str">
        <f>VLOOKUP($C855,Effects,MATCH(W$7, Effects!$A$1:$E$1, 0),0)</f>
        <v>None</v>
      </c>
    </row>
    <row r="856" spans="2:23" s="7" customFormat="1" ht="21" x14ac:dyDescent="0.4">
      <c r="B856" s="19">
        <v>849</v>
      </c>
      <c r="C856" s="19" t="s">
        <v>887</v>
      </c>
      <c r="D856" s="20">
        <f>VLOOKUP($C856, Date, MATCH(Source!D$7, Date!$A$1:$F$1, 0), FALSE)</f>
        <v>44542</v>
      </c>
      <c r="E856" s="40">
        <v>44542</v>
      </c>
      <c r="F856" s="22">
        <f>VLOOKUP($C856, Date, MATCH(Source!F$7, Date!$A$1:$F$1, 0), FALSE)</f>
        <v>36.0902777777778</v>
      </c>
      <c r="G856" s="19">
        <f>VLOOKUP(Table3[[#This Row],[Accident ID]],Date!$A$2:$I$2001,MATCH(Table3[[#Headers],[Hour]],Date!$A$1:$I$1,0),0)</f>
        <v>2</v>
      </c>
      <c r="H856" s="44" t="str">
        <f>IF(AND(Table3[[#This Row],[Hour]]&gt;=7, Table3[[#This Row],[Hour]]&lt;=10), "Peak", IF(AND(Table3[[#This Row],[Hour]]&gt;=16, Table3[[#This Row],[Hour]]&lt;=19), "Peak", "Off-Peak"))</f>
        <v>Off-Peak</v>
      </c>
      <c r="I856" s="19" t="str">
        <f>VLOOKUP($C856,location,MATCH(Source!I$7,Location!$A$1:$D$1,0),0)</f>
        <v>Hyderabad</v>
      </c>
      <c r="J856" s="19" t="str">
        <f>VLOOKUP($C856,location,MATCH(Source!J$7,Location!$A$1:$D$1,0),0)</f>
        <v>City Road</v>
      </c>
      <c r="K856" s="19" t="str">
        <f>VLOOKUP($C856,location,MATCH(Source!K$7,Location!$A$1:$D$1,0),0)</f>
        <v>Rainy</v>
      </c>
      <c r="L856" s="20" t="str">
        <f>VLOOKUP($C856,vehicle,MATCH(L855,Vehicle!A849:E849,0),0)</f>
        <v>Bicycle</v>
      </c>
      <c r="M856" s="20" t="str">
        <f>VLOOKUP($C856,vehicle,MATCH(M$7,Vehicle!$A$1:$E$1,0),0)</f>
        <v>Reckless Driving</v>
      </c>
      <c r="N856" s="20" t="str">
        <f>VLOOKUP($C856,vehicle,MATCH(N$7,Vehicle!$A$1:$E$1,0),0)</f>
        <v>Severe</v>
      </c>
      <c r="O856" s="21">
        <f>VLOOKUP($C856,vehicle,MATCH(O$7,Vehicle!$A$1:$E$1,0),0)</f>
        <v>1</v>
      </c>
      <c r="P856" s="21">
        <f>VLOOKUP($C856,driver,MATCH(P$7,Driver!$A$1:$E$1,0),0)</f>
        <v>20</v>
      </c>
      <c r="Q856" s="21" t="str">
        <f>VLOOKUP($C856,driver,MATCH(Q$7,Driver!$A$1:$E$1,0),0)</f>
        <v>Valid</v>
      </c>
      <c r="R856" s="21">
        <f>VLOOKUP($C856,driver,MATCH(R$7,Driver!$A$1:$E$1,0),0)</f>
        <v>2</v>
      </c>
      <c r="S856" s="21" t="str">
        <f>VLOOKUP($C856,driver,MATCH(S$7,Driver!$A$1:$E$1,0),0)</f>
        <v>Minor</v>
      </c>
      <c r="T856" s="21">
        <f>VLOOKUP($C856,Effects,MATCH(T$7, Effects!$A$1:$E$1, 0),0)</f>
        <v>36</v>
      </c>
      <c r="U856" s="22" t="str">
        <f>VLOOKUP($C856,Effects,MATCH(U$7, Effects!$A$1:$E$1, 0),0)</f>
        <v>Yes</v>
      </c>
      <c r="V856" s="22" t="str">
        <f>VLOOKUP($C856,Effects,MATCH(V$7, Effects!$A$1:$E$1, 0),0)</f>
        <v>No</v>
      </c>
      <c r="W856" s="22" t="str">
        <f>VLOOKUP($C856,Effects,MATCH(W$7, Effects!$A$1:$E$1, 0),0)</f>
        <v>License Suspended</v>
      </c>
    </row>
    <row r="857" spans="2:23" s="7" customFormat="1" ht="21" x14ac:dyDescent="0.4">
      <c r="B857" s="19">
        <v>850</v>
      </c>
      <c r="C857" s="19" t="s">
        <v>888</v>
      </c>
      <c r="D857" s="20">
        <f>VLOOKUP($C857, Date, MATCH(Source!D$7, Date!$A$1:$F$1, 0), FALSE)</f>
        <v>44444</v>
      </c>
      <c r="E857" s="40">
        <v>44444</v>
      </c>
      <c r="F857" s="22">
        <f>VLOOKUP($C857, Date, MATCH(Source!F$7, Date!$A$1:$F$1, 0), FALSE)</f>
        <v>36.1319444444444</v>
      </c>
      <c r="G857" s="19">
        <f>VLOOKUP(Table3[[#This Row],[Accident ID]],Date!$A$2:$I$2001,MATCH(Table3[[#Headers],[Hour]],Date!$A$1:$I$1,0),0)</f>
        <v>3</v>
      </c>
      <c r="H857" s="44" t="str">
        <f>IF(AND(Table3[[#This Row],[Hour]]&gt;=7, Table3[[#This Row],[Hour]]&lt;=10), "Peak", IF(AND(Table3[[#This Row],[Hour]]&gt;=16, Table3[[#This Row],[Hour]]&lt;=19), "Peak", "Off-Peak"))</f>
        <v>Off-Peak</v>
      </c>
      <c r="I857" s="19" t="str">
        <f>VLOOKUP($C857,location,MATCH(Source!I$7,Location!$A$1:$D$1,0),0)</f>
        <v>Delhi</v>
      </c>
      <c r="J857" s="19" t="str">
        <f>VLOOKUP($C857,location,MATCH(Source!J$7,Location!$A$1:$D$1,0),0)</f>
        <v>Expressway</v>
      </c>
      <c r="K857" s="19" t="str">
        <f>VLOOKUP($C857,location,MATCH(Source!K$7,Location!$A$1:$D$1,0),0)</f>
        <v>Foggy</v>
      </c>
      <c r="L857" s="20" t="str">
        <f>VLOOKUP($C857,vehicle,MATCH(L856,Vehicle!A850:E850,0),0)</f>
        <v>Car</v>
      </c>
      <c r="M857" s="20" t="str">
        <f>VLOOKUP($C857,vehicle,MATCH(M$7,Vehicle!$A$1:$E$1,0),0)</f>
        <v>Drunk Driving</v>
      </c>
      <c r="N857" s="20" t="str">
        <f>VLOOKUP($C857,vehicle,MATCH(N$7,Vehicle!$A$1:$E$1,0),0)</f>
        <v>Low</v>
      </c>
      <c r="O857" s="21">
        <f>VLOOKUP($C857,vehicle,MATCH(O$7,Vehicle!$A$1:$E$1,0),0)</f>
        <v>1</v>
      </c>
      <c r="P857" s="21">
        <f>VLOOKUP($C857,driver,MATCH(P$7,Driver!$A$1:$E$1,0),0)</f>
        <v>46</v>
      </c>
      <c r="Q857" s="21" t="str">
        <f>VLOOKUP($C857,driver,MATCH(Q$7,Driver!$A$1:$E$1,0),0)</f>
        <v>Suspended</v>
      </c>
      <c r="R857" s="21">
        <f>VLOOKUP($C857,driver,MATCH(R$7,Driver!$A$1:$E$1,0),0)</f>
        <v>9</v>
      </c>
      <c r="S857" s="21" t="str">
        <f>VLOOKUP($C857,driver,MATCH(S$7,Driver!$A$1:$E$1,0),0)</f>
        <v>Moderate</v>
      </c>
      <c r="T857" s="21">
        <f>VLOOKUP($C857,Effects,MATCH(T$7, Effects!$A$1:$E$1, 0),0)</f>
        <v>33</v>
      </c>
      <c r="U857" s="22" t="str">
        <f>VLOOKUP($C857,Effects,MATCH(U$7, Effects!$A$1:$E$1, 0),0)</f>
        <v>No</v>
      </c>
      <c r="V857" s="22" t="str">
        <f>VLOOKUP($C857,Effects,MATCH(V$7, Effects!$A$1:$E$1, 0),0)</f>
        <v>Yes</v>
      </c>
      <c r="W857" s="22" t="str">
        <f>VLOOKUP($C857,Effects,MATCH(W$7, Effects!$A$1:$E$1, 0),0)</f>
        <v>Arrest Made</v>
      </c>
    </row>
    <row r="858" spans="2:23" s="7" customFormat="1" ht="21" x14ac:dyDescent="0.4">
      <c r="B858" s="19">
        <v>851</v>
      </c>
      <c r="C858" s="19" t="s">
        <v>889</v>
      </c>
      <c r="D858" s="20">
        <f>VLOOKUP($C858, Date, MATCH(Source!D$7, Date!$A$1:$F$1, 0), FALSE)</f>
        <v>44800</v>
      </c>
      <c r="E858" s="40">
        <v>44800</v>
      </c>
      <c r="F858" s="22">
        <f>VLOOKUP($C858, Date, MATCH(Source!F$7, Date!$A$1:$F$1, 0), FALSE)</f>
        <v>36.1736111111111</v>
      </c>
      <c r="G858" s="19">
        <f>VLOOKUP(Table3[[#This Row],[Accident ID]],Date!$A$2:$I$2001,MATCH(Table3[[#Headers],[Hour]],Date!$A$1:$I$1,0),0)</f>
        <v>4</v>
      </c>
      <c r="H858" s="44" t="str">
        <f>IF(AND(Table3[[#This Row],[Hour]]&gt;=7, Table3[[#This Row],[Hour]]&lt;=10), "Peak", IF(AND(Table3[[#This Row],[Hour]]&gt;=16, Table3[[#This Row],[Hour]]&lt;=19), "Peak", "Off-Peak"))</f>
        <v>Off-Peak</v>
      </c>
      <c r="I858" s="19" t="str">
        <f>VLOOKUP($C858,location,MATCH(Source!I$7,Location!$A$1:$D$1,0),0)</f>
        <v>Chennai</v>
      </c>
      <c r="J858" s="19" t="str">
        <f>VLOOKUP($C858,location,MATCH(Source!J$7,Location!$A$1:$D$1,0),0)</f>
        <v>City Road</v>
      </c>
      <c r="K858" s="19" t="str">
        <f>VLOOKUP($C858,location,MATCH(Source!K$7,Location!$A$1:$D$1,0),0)</f>
        <v>Clear</v>
      </c>
      <c r="L858" s="20" t="str">
        <f>VLOOKUP($C858,vehicle,MATCH(L857,Vehicle!A851:E851,0),0)</f>
        <v>Truck</v>
      </c>
      <c r="M858" s="20" t="str">
        <f>VLOOKUP($C858,vehicle,MATCH(M$7,Vehicle!$A$1:$E$1,0),0)</f>
        <v>Signal Violation</v>
      </c>
      <c r="N858" s="20" t="str">
        <f>VLOOKUP($C858,vehicle,MATCH(N$7,Vehicle!$A$1:$E$1,0),0)</f>
        <v>Medium</v>
      </c>
      <c r="O858" s="21">
        <f>VLOOKUP($C858,vehicle,MATCH(O$7,Vehicle!$A$1:$E$1,0),0)</f>
        <v>4</v>
      </c>
      <c r="P858" s="21">
        <f>VLOOKUP($C858,driver,MATCH(P$7,Driver!$A$1:$E$1,0),0)</f>
        <v>38</v>
      </c>
      <c r="Q858" s="21" t="str">
        <f>VLOOKUP($C858,driver,MATCH(Q$7,Driver!$A$1:$E$1,0),0)</f>
        <v>Expired</v>
      </c>
      <c r="R858" s="21">
        <f>VLOOKUP($C858,driver,MATCH(R$7,Driver!$A$1:$E$1,0),0)</f>
        <v>2</v>
      </c>
      <c r="S858" s="21" t="str">
        <f>VLOOKUP($C858,driver,MATCH(S$7,Driver!$A$1:$E$1,0),0)</f>
        <v>Severe</v>
      </c>
      <c r="T858" s="21">
        <f>VLOOKUP($C858,Effects,MATCH(T$7, Effects!$A$1:$E$1, 0),0)</f>
        <v>56</v>
      </c>
      <c r="U858" s="22" t="str">
        <f>VLOOKUP($C858,Effects,MATCH(U$7, Effects!$A$1:$E$1, 0),0)</f>
        <v>No</v>
      </c>
      <c r="V858" s="22" t="str">
        <f>VLOOKUP($C858,Effects,MATCH(V$7, Effects!$A$1:$E$1, 0),0)</f>
        <v>Yes</v>
      </c>
      <c r="W858" s="22" t="str">
        <f>VLOOKUP($C858,Effects,MATCH(W$7, Effects!$A$1:$E$1, 0),0)</f>
        <v>License Suspended</v>
      </c>
    </row>
    <row r="859" spans="2:23" s="7" customFormat="1" ht="21" x14ac:dyDescent="0.4">
      <c r="B859" s="19">
        <v>852</v>
      </c>
      <c r="C859" s="19" t="s">
        <v>890</v>
      </c>
      <c r="D859" s="20">
        <f>VLOOKUP($C859, Date, MATCH(Source!D$7, Date!$A$1:$F$1, 0), FALSE)</f>
        <v>44200</v>
      </c>
      <c r="E859" s="40">
        <v>44200</v>
      </c>
      <c r="F859" s="22">
        <f>VLOOKUP($C859, Date, MATCH(Source!F$7, Date!$A$1:$F$1, 0), FALSE)</f>
        <v>36.2152777777778</v>
      </c>
      <c r="G859" s="19">
        <f>VLOOKUP(Table3[[#This Row],[Accident ID]],Date!$A$2:$I$2001,MATCH(Table3[[#Headers],[Hour]],Date!$A$1:$I$1,0),0)</f>
        <v>5</v>
      </c>
      <c r="H859" s="44" t="str">
        <f>IF(AND(Table3[[#This Row],[Hour]]&gt;=7, Table3[[#This Row],[Hour]]&lt;=10), "Peak", IF(AND(Table3[[#This Row],[Hour]]&gt;=16, Table3[[#This Row],[Hour]]&lt;=19), "Peak", "Off-Peak"))</f>
        <v>Off-Peak</v>
      </c>
      <c r="I859" s="19" t="str">
        <f>VLOOKUP($C859,location,MATCH(Source!I$7,Location!$A$1:$D$1,0),0)</f>
        <v>Mumbai</v>
      </c>
      <c r="J859" s="19" t="str">
        <f>VLOOKUP($C859,location,MATCH(Source!J$7,Location!$A$1:$D$1,0),0)</f>
        <v>Expressway</v>
      </c>
      <c r="K859" s="19" t="str">
        <f>VLOOKUP($C859,location,MATCH(Source!K$7,Location!$A$1:$D$1,0),0)</f>
        <v>Clear</v>
      </c>
      <c r="L859" s="20" t="str">
        <f>VLOOKUP($C859,vehicle,MATCH(L858,Vehicle!A852:E852,0),0)</f>
        <v>Bicycle</v>
      </c>
      <c r="M859" s="20" t="str">
        <f>VLOOKUP($C859,vehicle,MATCH(M$7,Vehicle!$A$1:$E$1,0),0)</f>
        <v>Drunk Driving</v>
      </c>
      <c r="N859" s="20" t="str">
        <f>VLOOKUP($C859,vehicle,MATCH(N$7,Vehicle!$A$1:$E$1,0),0)</f>
        <v>Medium</v>
      </c>
      <c r="O859" s="21">
        <f>VLOOKUP($C859,vehicle,MATCH(O$7,Vehicle!$A$1:$E$1,0),0)</f>
        <v>2</v>
      </c>
      <c r="P859" s="21">
        <f>VLOOKUP($C859,driver,MATCH(P$7,Driver!$A$1:$E$1,0),0)</f>
        <v>73</v>
      </c>
      <c r="Q859" s="21" t="str">
        <f>VLOOKUP($C859,driver,MATCH(Q$7,Driver!$A$1:$E$1,0),0)</f>
        <v>Valid</v>
      </c>
      <c r="R859" s="21">
        <f>VLOOKUP($C859,driver,MATCH(R$7,Driver!$A$1:$E$1,0),0)</f>
        <v>4</v>
      </c>
      <c r="S859" s="21" t="str">
        <f>VLOOKUP($C859,driver,MATCH(S$7,Driver!$A$1:$E$1,0),0)</f>
        <v>Moderate</v>
      </c>
      <c r="T859" s="21">
        <f>VLOOKUP($C859,Effects,MATCH(T$7, Effects!$A$1:$E$1, 0),0)</f>
        <v>55</v>
      </c>
      <c r="U859" s="22" t="str">
        <f>VLOOKUP($C859,Effects,MATCH(U$7, Effects!$A$1:$E$1, 0),0)</f>
        <v>Yes</v>
      </c>
      <c r="V859" s="22" t="str">
        <f>VLOOKUP($C859,Effects,MATCH(V$7, Effects!$A$1:$E$1, 0),0)</f>
        <v>Yes</v>
      </c>
      <c r="W859" s="22" t="str">
        <f>VLOOKUP($C859,Effects,MATCH(W$7, Effects!$A$1:$E$1, 0),0)</f>
        <v>None</v>
      </c>
    </row>
    <row r="860" spans="2:23" s="7" customFormat="1" ht="21" x14ac:dyDescent="0.4">
      <c r="B860" s="19">
        <v>853</v>
      </c>
      <c r="C860" s="19" t="s">
        <v>891</v>
      </c>
      <c r="D860" s="20">
        <f>VLOOKUP($C860, Date, MATCH(Source!D$7, Date!$A$1:$F$1, 0), FALSE)</f>
        <v>45009</v>
      </c>
      <c r="E860" s="40">
        <v>45009</v>
      </c>
      <c r="F860" s="22">
        <f>VLOOKUP($C860, Date, MATCH(Source!F$7, Date!$A$1:$F$1, 0), FALSE)</f>
        <v>36.2569444444444</v>
      </c>
      <c r="G860" s="19">
        <f>VLOOKUP(Table3[[#This Row],[Accident ID]],Date!$A$2:$I$2001,MATCH(Table3[[#Headers],[Hour]],Date!$A$1:$I$1,0),0)</f>
        <v>6</v>
      </c>
      <c r="H860" s="44" t="str">
        <f>IF(AND(Table3[[#This Row],[Hour]]&gt;=7, Table3[[#This Row],[Hour]]&lt;=10), "Peak", IF(AND(Table3[[#This Row],[Hour]]&gt;=16, Table3[[#This Row],[Hour]]&lt;=19), "Peak", "Off-Peak"))</f>
        <v>Off-Peak</v>
      </c>
      <c r="I860" s="19" t="str">
        <f>VLOOKUP($C860,location,MATCH(Source!I$7,Location!$A$1:$D$1,0),0)</f>
        <v>Mumbai</v>
      </c>
      <c r="J860" s="19" t="str">
        <f>VLOOKUP($C860,location,MATCH(Source!J$7,Location!$A$1:$D$1,0),0)</f>
        <v>Residential Area</v>
      </c>
      <c r="K860" s="19" t="str">
        <f>VLOOKUP($C860,location,MATCH(Source!K$7,Location!$A$1:$D$1,0),0)</f>
        <v>Rainy</v>
      </c>
      <c r="L860" s="20" t="str">
        <f>VLOOKUP($C860,vehicle,MATCH(L859,Vehicle!A853:E853,0),0)</f>
        <v>Bus</v>
      </c>
      <c r="M860" s="20" t="str">
        <f>VLOOKUP($C860,vehicle,MATCH(M$7,Vehicle!$A$1:$E$1,0),0)</f>
        <v>Over Speeding</v>
      </c>
      <c r="N860" s="20" t="str">
        <f>VLOOKUP($C860,vehicle,MATCH(N$7,Vehicle!$A$1:$E$1,0),0)</f>
        <v>High</v>
      </c>
      <c r="O860" s="21">
        <f>VLOOKUP($C860,vehicle,MATCH(O$7,Vehicle!$A$1:$E$1,0),0)</f>
        <v>2</v>
      </c>
      <c r="P860" s="21">
        <f>VLOOKUP($C860,driver,MATCH(P$7,Driver!$A$1:$E$1,0),0)</f>
        <v>20</v>
      </c>
      <c r="Q860" s="21" t="str">
        <f>VLOOKUP($C860,driver,MATCH(Q$7,Driver!$A$1:$E$1,0),0)</f>
        <v>Suspended</v>
      </c>
      <c r="R860" s="21">
        <f>VLOOKUP($C860,driver,MATCH(R$7,Driver!$A$1:$E$1,0),0)</f>
        <v>9</v>
      </c>
      <c r="S860" s="21" t="str">
        <f>VLOOKUP($C860,driver,MATCH(S$7,Driver!$A$1:$E$1,0),0)</f>
        <v>Moderate</v>
      </c>
      <c r="T860" s="21">
        <f>VLOOKUP($C860,Effects,MATCH(T$7, Effects!$A$1:$E$1, 0),0)</f>
        <v>10</v>
      </c>
      <c r="U860" s="22" t="str">
        <f>VLOOKUP($C860,Effects,MATCH(U$7, Effects!$A$1:$E$1, 0),0)</f>
        <v>Yes</v>
      </c>
      <c r="V860" s="22" t="str">
        <f>VLOOKUP($C860,Effects,MATCH(V$7, Effects!$A$1:$E$1, 0),0)</f>
        <v>Yes</v>
      </c>
      <c r="W860" s="22" t="str">
        <f>VLOOKUP($C860,Effects,MATCH(W$7, Effects!$A$1:$E$1, 0),0)</f>
        <v>Fine Issued</v>
      </c>
    </row>
    <row r="861" spans="2:23" s="7" customFormat="1" ht="21" x14ac:dyDescent="0.4">
      <c r="B861" s="19">
        <v>854</v>
      </c>
      <c r="C861" s="19" t="s">
        <v>892</v>
      </c>
      <c r="D861" s="20">
        <f>VLOOKUP($C861, Date, MATCH(Source!D$7, Date!$A$1:$F$1, 0), FALSE)</f>
        <v>45510</v>
      </c>
      <c r="E861" s="40">
        <v>45510</v>
      </c>
      <c r="F861" s="22">
        <f>VLOOKUP($C861, Date, MATCH(Source!F$7, Date!$A$1:$F$1, 0), FALSE)</f>
        <v>36.2986111111111</v>
      </c>
      <c r="G861" s="19">
        <f>VLOOKUP(Table3[[#This Row],[Accident ID]],Date!$A$2:$I$2001,MATCH(Table3[[#Headers],[Hour]],Date!$A$1:$I$1,0),0)</f>
        <v>7</v>
      </c>
      <c r="H861" s="44" t="str">
        <f>IF(AND(Table3[[#This Row],[Hour]]&gt;=7, Table3[[#This Row],[Hour]]&lt;=10), "Peak", IF(AND(Table3[[#This Row],[Hour]]&gt;=16, Table3[[#This Row],[Hour]]&lt;=19), "Peak", "Off-Peak"))</f>
        <v>Peak</v>
      </c>
      <c r="I861" s="19" t="str">
        <f>VLOOKUP($C861,location,MATCH(Source!I$7,Location!$A$1:$D$1,0),0)</f>
        <v>Pune</v>
      </c>
      <c r="J861" s="19" t="str">
        <f>VLOOKUP($C861,location,MATCH(Source!J$7,Location!$A$1:$D$1,0),0)</f>
        <v>City Road</v>
      </c>
      <c r="K861" s="19" t="str">
        <f>VLOOKUP($C861,location,MATCH(Source!K$7,Location!$A$1:$D$1,0),0)</f>
        <v>Foggy</v>
      </c>
      <c r="L861" s="20" t="str">
        <f>VLOOKUP($C861,vehicle,MATCH(L860,Vehicle!A854:E854,0),0)</f>
        <v>Bus</v>
      </c>
      <c r="M861" s="20" t="str">
        <f>VLOOKUP($C861,vehicle,MATCH(M$7,Vehicle!$A$1:$E$1,0),0)</f>
        <v>Reckless Driving</v>
      </c>
      <c r="N861" s="20" t="str">
        <f>VLOOKUP($C861,vehicle,MATCH(N$7,Vehicle!$A$1:$E$1,0),0)</f>
        <v>Medium</v>
      </c>
      <c r="O861" s="21">
        <f>VLOOKUP($C861,vehicle,MATCH(O$7,Vehicle!$A$1:$E$1,0),0)</f>
        <v>3</v>
      </c>
      <c r="P861" s="21">
        <f>VLOOKUP($C861,driver,MATCH(P$7,Driver!$A$1:$E$1,0),0)</f>
        <v>64</v>
      </c>
      <c r="Q861" s="21" t="str">
        <f>VLOOKUP($C861,driver,MATCH(Q$7,Driver!$A$1:$E$1,0),0)</f>
        <v>Suspended</v>
      </c>
      <c r="R861" s="21">
        <f>VLOOKUP($C861,driver,MATCH(R$7,Driver!$A$1:$E$1,0),0)</f>
        <v>8</v>
      </c>
      <c r="S861" s="21" t="str">
        <f>VLOOKUP($C861,driver,MATCH(S$7,Driver!$A$1:$E$1,0),0)</f>
        <v>Minor</v>
      </c>
      <c r="T861" s="21">
        <f>VLOOKUP($C861,Effects,MATCH(T$7, Effects!$A$1:$E$1, 0),0)</f>
        <v>25</v>
      </c>
      <c r="U861" s="22" t="str">
        <f>VLOOKUP($C861,Effects,MATCH(U$7, Effects!$A$1:$E$1, 0),0)</f>
        <v>Yes</v>
      </c>
      <c r="V861" s="22" t="str">
        <f>VLOOKUP($C861,Effects,MATCH(V$7, Effects!$A$1:$E$1, 0),0)</f>
        <v>No</v>
      </c>
      <c r="W861" s="22" t="str">
        <f>VLOOKUP($C861,Effects,MATCH(W$7, Effects!$A$1:$E$1, 0),0)</f>
        <v>None</v>
      </c>
    </row>
    <row r="862" spans="2:23" s="7" customFormat="1" ht="21" x14ac:dyDescent="0.4">
      <c r="B862" s="19">
        <v>855</v>
      </c>
      <c r="C862" s="19" t="s">
        <v>893</v>
      </c>
      <c r="D862" s="20">
        <f>VLOOKUP($C862, Date, MATCH(Source!D$7, Date!$A$1:$F$1, 0), FALSE)</f>
        <v>44868</v>
      </c>
      <c r="E862" s="40">
        <v>44868</v>
      </c>
      <c r="F862" s="22">
        <f>VLOOKUP($C862, Date, MATCH(Source!F$7, Date!$A$1:$F$1, 0), FALSE)</f>
        <v>36.3402777777778</v>
      </c>
      <c r="G862" s="19">
        <f>VLOOKUP(Table3[[#This Row],[Accident ID]],Date!$A$2:$I$2001,MATCH(Table3[[#Headers],[Hour]],Date!$A$1:$I$1,0),0)</f>
        <v>8</v>
      </c>
      <c r="H862" s="44" t="str">
        <f>IF(AND(Table3[[#This Row],[Hour]]&gt;=7, Table3[[#This Row],[Hour]]&lt;=10), "Peak", IF(AND(Table3[[#This Row],[Hour]]&gt;=16, Table3[[#This Row],[Hour]]&lt;=19), "Peak", "Off-Peak"))</f>
        <v>Peak</v>
      </c>
      <c r="I862" s="19" t="str">
        <f>VLOOKUP($C862,location,MATCH(Source!I$7,Location!$A$1:$D$1,0),0)</f>
        <v>Pune</v>
      </c>
      <c r="J862" s="19" t="str">
        <f>VLOOKUP($C862,location,MATCH(Source!J$7,Location!$A$1:$D$1,0),0)</f>
        <v>Highway</v>
      </c>
      <c r="K862" s="19" t="str">
        <f>VLOOKUP($C862,location,MATCH(Source!K$7,Location!$A$1:$D$1,0),0)</f>
        <v>Windy</v>
      </c>
      <c r="L862" s="20" t="str">
        <f>VLOOKUP($C862,vehicle,MATCH(L861,Vehicle!A855:E855,0),0)</f>
        <v>Pedestrian</v>
      </c>
      <c r="M862" s="20" t="str">
        <f>VLOOKUP($C862,vehicle,MATCH(M$7,Vehicle!$A$1:$E$1,0),0)</f>
        <v>Weather Conditions</v>
      </c>
      <c r="N862" s="20" t="str">
        <f>VLOOKUP($C862,vehicle,MATCH(N$7,Vehicle!$A$1:$E$1,0),0)</f>
        <v>Severe</v>
      </c>
      <c r="O862" s="21">
        <f>VLOOKUP($C862,vehicle,MATCH(O$7,Vehicle!$A$1:$E$1,0),0)</f>
        <v>2</v>
      </c>
      <c r="P862" s="21">
        <f>VLOOKUP($C862,driver,MATCH(P$7,Driver!$A$1:$E$1,0),0)</f>
        <v>69</v>
      </c>
      <c r="Q862" s="21" t="str">
        <f>VLOOKUP($C862,driver,MATCH(Q$7,Driver!$A$1:$E$1,0),0)</f>
        <v>Expired</v>
      </c>
      <c r="R862" s="21">
        <f>VLOOKUP($C862,driver,MATCH(R$7,Driver!$A$1:$E$1,0),0)</f>
        <v>5</v>
      </c>
      <c r="S862" s="21" t="str">
        <f>VLOOKUP($C862,driver,MATCH(S$7,Driver!$A$1:$E$1,0),0)</f>
        <v>Minor</v>
      </c>
      <c r="T862" s="21">
        <f>VLOOKUP($C862,Effects,MATCH(T$7, Effects!$A$1:$E$1, 0),0)</f>
        <v>18</v>
      </c>
      <c r="U862" s="22" t="str">
        <f>VLOOKUP($C862,Effects,MATCH(U$7, Effects!$A$1:$E$1, 0),0)</f>
        <v>Yes</v>
      </c>
      <c r="V862" s="22" t="str">
        <f>VLOOKUP($C862,Effects,MATCH(V$7, Effects!$A$1:$E$1, 0),0)</f>
        <v>No</v>
      </c>
      <c r="W862" s="22" t="str">
        <f>VLOOKUP($C862,Effects,MATCH(W$7, Effects!$A$1:$E$1, 0),0)</f>
        <v>License Suspended</v>
      </c>
    </row>
    <row r="863" spans="2:23" s="7" customFormat="1" ht="21" x14ac:dyDescent="0.4">
      <c r="B863" s="19">
        <v>856</v>
      </c>
      <c r="C863" s="19" t="s">
        <v>894</v>
      </c>
      <c r="D863" s="20">
        <f>VLOOKUP($C863, Date, MATCH(Source!D$7, Date!$A$1:$F$1, 0), FALSE)</f>
        <v>45362</v>
      </c>
      <c r="E863" s="40">
        <v>45362</v>
      </c>
      <c r="F863" s="22">
        <f>VLOOKUP($C863, Date, MATCH(Source!F$7, Date!$A$1:$F$1, 0), FALSE)</f>
        <v>36.3819444444444</v>
      </c>
      <c r="G863" s="19">
        <f>VLOOKUP(Table3[[#This Row],[Accident ID]],Date!$A$2:$I$2001,MATCH(Table3[[#Headers],[Hour]],Date!$A$1:$I$1,0),0)</f>
        <v>9</v>
      </c>
      <c r="H863" s="44" t="str">
        <f>IF(AND(Table3[[#This Row],[Hour]]&gt;=7, Table3[[#This Row],[Hour]]&lt;=10), "Peak", IF(AND(Table3[[#This Row],[Hour]]&gt;=16, Table3[[#This Row],[Hour]]&lt;=19), "Peak", "Off-Peak"))</f>
        <v>Peak</v>
      </c>
      <c r="I863" s="19" t="str">
        <f>VLOOKUP($C863,location,MATCH(Source!I$7,Location!$A$1:$D$1,0),0)</f>
        <v>Mumbai</v>
      </c>
      <c r="J863" s="19" t="str">
        <f>VLOOKUP($C863,location,MATCH(Source!J$7,Location!$A$1:$D$1,0),0)</f>
        <v>Expressway</v>
      </c>
      <c r="K863" s="19" t="str">
        <f>VLOOKUP($C863,location,MATCH(Source!K$7,Location!$A$1:$D$1,0),0)</f>
        <v>Snowy</v>
      </c>
      <c r="L863" s="20" t="str">
        <f>VLOOKUP($C863,vehicle,MATCH(L862,Vehicle!A856:E856,0),0)</f>
        <v>Truck</v>
      </c>
      <c r="M863" s="20" t="str">
        <f>VLOOKUP($C863,vehicle,MATCH(M$7,Vehicle!$A$1:$E$1,0),0)</f>
        <v>Drunk Driving</v>
      </c>
      <c r="N863" s="20" t="str">
        <f>VLOOKUP($C863,vehicle,MATCH(N$7,Vehicle!$A$1:$E$1,0),0)</f>
        <v>Severe</v>
      </c>
      <c r="O863" s="21">
        <f>VLOOKUP($C863,vehicle,MATCH(O$7,Vehicle!$A$1:$E$1,0),0)</f>
        <v>3</v>
      </c>
      <c r="P863" s="21">
        <f>VLOOKUP($C863,driver,MATCH(P$7,Driver!$A$1:$E$1,0),0)</f>
        <v>36</v>
      </c>
      <c r="Q863" s="21" t="str">
        <f>VLOOKUP($C863,driver,MATCH(Q$7,Driver!$A$1:$E$1,0),0)</f>
        <v>Valid</v>
      </c>
      <c r="R863" s="21">
        <f>VLOOKUP($C863,driver,MATCH(R$7,Driver!$A$1:$E$1,0),0)</f>
        <v>4</v>
      </c>
      <c r="S863" s="21" t="str">
        <f>VLOOKUP($C863,driver,MATCH(S$7,Driver!$A$1:$E$1,0),0)</f>
        <v>Severe</v>
      </c>
      <c r="T863" s="21">
        <f>VLOOKUP($C863,Effects,MATCH(T$7, Effects!$A$1:$E$1, 0),0)</f>
        <v>10</v>
      </c>
      <c r="U863" s="22" t="str">
        <f>VLOOKUP($C863,Effects,MATCH(U$7, Effects!$A$1:$E$1, 0),0)</f>
        <v>No</v>
      </c>
      <c r="V863" s="22" t="str">
        <f>VLOOKUP($C863,Effects,MATCH(V$7, Effects!$A$1:$E$1, 0),0)</f>
        <v>Yes</v>
      </c>
      <c r="W863" s="22" t="str">
        <f>VLOOKUP($C863,Effects,MATCH(W$7, Effects!$A$1:$E$1, 0),0)</f>
        <v>Arrest Made</v>
      </c>
    </row>
    <row r="864" spans="2:23" s="7" customFormat="1" ht="21" x14ac:dyDescent="0.4">
      <c r="B864" s="19">
        <v>857</v>
      </c>
      <c r="C864" s="19" t="s">
        <v>895</v>
      </c>
      <c r="D864" s="20">
        <f>VLOOKUP($C864, Date, MATCH(Source!D$7, Date!$A$1:$F$1, 0), FALSE)</f>
        <v>45556</v>
      </c>
      <c r="E864" s="40">
        <v>45556</v>
      </c>
      <c r="F864" s="22">
        <f>VLOOKUP($C864, Date, MATCH(Source!F$7, Date!$A$1:$F$1, 0), FALSE)</f>
        <v>36.4236111111111</v>
      </c>
      <c r="G864" s="19">
        <f>VLOOKUP(Table3[[#This Row],[Accident ID]],Date!$A$2:$I$2001,MATCH(Table3[[#Headers],[Hour]],Date!$A$1:$I$1,0),0)</f>
        <v>10</v>
      </c>
      <c r="H864" s="44" t="str">
        <f>IF(AND(Table3[[#This Row],[Hour]]&gt;=7, Table3[[#This Row],[Hour]]&lt;=10), "Peak", IF(AND(Table3[[#This Row],[Hour]]&gt;=16, Table3[[#This Row],[Hour]]&lt;=19), "Peak", "Off-Peak"))</f>
        <v>Peak</v>
      </c>
      <c r="I864" s="19" t="str">
        <f>VLOOKUP($C864,location,MATCH(Source!I$7,Location!$A$1:$D$1,0),0)</f>
        <v>Kolkata</v>
      </c>
      <c r="J864" s="19" t="str">
        <f>VLOOKUP($C864,location,MATCH(Source!J$7,Location!$A$1:$D$1,0),0)</f>
        <v>Expressway</v>
      </c>
      <c r="K864" s="19" t="str">
        <f>VLOOKUP($C864,location,MATCH(Source!K$7,Location!$A$1:$D$1,0),0)</f>
        <v>Clear</v>
      </c>
      <c r="L864" s="20" t="str">
        <f>VLOOKUP($C864,vehicle,MATCH(L863,Vehicle!A857:E857,0),0)</f>
        <v>Truck</v>
      </c>
      <c r="M864" s="20" t="str">
        <f>VLOOKUP($C864,vehicle,MATCH(M$7,Vehicle!$A$1:$E$1,0),0)</f>
        <v>Over Speeding</v>
      </c>
      <c r="N864" s="20" t="str">
        <f>VLOOKUP($C864,vehicle,MATCH(N$7,Vehicle!$A$1:$E$1,0),0)</f>
        <v>Low</v>
      </c>
      <c r="O864" s="21">
        <f>VLOOKUP($C864,vehicle,MATCH(O$7,Vehicle!$A$1:$E$1,0),0)</f>
        <v>2</v>
      </c>
      <c r="P864" s="21">
        <f>VLOOKUP($C864,driver,MATCH(P$7,Driver!$A$1:$E$1,0),0)</f>
        <v>73</v>
      </c>
      <c r="Q864" s="21" t="str">
        <f>VLOOKUP($C864,driver,MATCH(Q$7,Driver!$A$1:$E$1,0),0)</f>
        <v>Valid</v>
      </c>
      <c r="R864" s="21">
        <f>VLOOKUP($C864,driver,MATCH(R$7,Driver!$A$1:$E$1,0),0)</f>
        <v>3</v>
      </c>
      <c r="S864" s="21" t="str">
        <f>VLOOKUP($C864,driver,MATCH(S$7,Driver!$A$1:$E$1,0),0)</f>
        <v>Moderate</v>
      </c>
      <c r="T864" s="21">
        <f>VLOOKUP($C864,Effects,MATCH(T$7, Effects!$A$1:$E$1, 0),0)</f>
        <v>30</v>
      </c>
      <c r="U864" s="22" t="str">
        <f>VLOOKUP($C864,Effects,MATCH(U$7, Effects!$A$1:$E$1, 0),0)</f>
        <v>Yes</v>
      </c>
      <c r="V864" s="22" t="str">
        <f>VLOOKUP($C864,Effects,MATCH(V$7, Effects!$A$1:$E$1, 0),0)</f>
        <v>No</v>
      </c>
      <c r="W864" s="22" t="str">
        <f>VLOOKUP($C864,Effects,MATCH(W$7, Effects!$A$1:$E$1, 0),0)</f>
        <v>Arrest Made</v>
      </c>
    </row>
    <row r="865" spans="2:23" s="7" customFormat="1" ht="21" x14ac:dyDescent="0.4">
      <c r="B865" s="19">
        <v>858</v>
      </c>
      <c r="C865" s="19" t="s">
        <v>896</v>
      </c>
      <c r="D865" s="20">
        <f>VLOOKUP($C865, Date, MATCH(Source!D$7, Date!$A$1:$F$1, 0), FALSE)</f>
        <v>45079</v>
      </c>
      <c r="E865" s="40">
        <v>45079</v>
      </c>
      <c r="F865" s="22">
        <f>VLOOKUP($C865, Date, MATCH(Source!F$7, Date!$A$1:$F$1, 0), FALSE)</f>
        <v>36.4652777777778</v>
      </c>
      <c r="G865" s="19">
        <f>VLOOKUP(Table3[[#This Row],[Accident ID]],Date!$A$2:$I$2001,MATCH(Table3[[#Headers],[Hour]],Date!$A$1:$I$1,0),0)</f>
        <v>11</v>
      </c>
      <c r="H865" s="44" t="str">
        <f>IF(AND(Table3[[#This Row],[Hour]]&gt;=7, Table3[[#This Row],[Hour]]&lt;=10), "Peak", IF(AND(Table3[[#This Row],[Hour]]&gt;=16, Table3[[#This Row],[Hour]]&lt;=19), "Peak", "Off-Peak"))</f>
        <v>Off-Peak</v>
      </c>
      <c r="I865" s="19" t="str">
        <f>VLOOKUP($C865,location,MATCH(Source!I$7,Location!$A$1:$D$1,0),0)</f>
        <v>Chennai</v>
      </c>
      <c r="J865" s="19" t="str">
        <f>VLOOKUP($C865,location,MATCH(Source!J$7,Location!$A$1:$D$1,0),0)</f>
        <v>Expressway</v>
      </c>
      <c r="K865" s="19" t="str">
        <f>VLOOKUP($C865,location,MATCH(Source!K$7,Location!$A$1:$D$1,0),0)</f>
        <v>Windy</v>
      </c>
      <c r="L865" s="20" t="str">
        <f>VLOOKUP($C865,vehicle,MATCH(L864,Vehicle!A858:E858,0),0)</f>
        <v>Pedestrian</v>
      </c>
      <c r="M865" s="20" t="str">
        <f>VLOOKUP($C865,vehicle,MATCH(M$7,Vehicle!$A$1:$E$1,0),0)</f>
        <v>Drunk Driving</v>
      </c>
      <c r="N865" s="20" t="str">
        <f>VLOOKUP($C865,vehicle,MATCH(N$7,Vehicle!$A$1:$E$1,0),0)</f>
        <v>High</v>
      </c>
      <c r="O865" s="21">
        <f>VLOOKUP($C865,vehicle,MATCH(O$7,Vehicle!$A$1:$E$1,0),0)</f>
        <v>4</v>
      </c>
      <c r="P865" s="21">
        <f>VLOOKUP($C865,driver,MATCH(P$7,Driver!$A$1:$E$1,0),0)</f>
        <v>62</v>
      </c>
      <c r="Q865" s="21" t="str">
        <f>VLOOKUP($C865,driver,MATCH(Q$7,Driver!$A$1:$E$1,0),0)</f>
        <v>Suspended</v>
      </c>
      <c r="R865" s="21">
        <f>VLOOKUP($C865,driver,MATCH(R$7,Driver!$A$1:$E$1,0),0)</f>
        <v>4</v>
      </c>
      <c r="S865" s="21" t="str">
        <f>VLOOKUP($C865,driver,MATCH(S$7,Driver!$A$1:$E$1,0),0)</f>
        <v>Minor</v>
      </c>
      <c r="T865" s="21">
        <f>VLOOKUP($C865,Effects,MATCH(T$7, Effects!$A$1:$E$1, 0),0)</f>
        <v>17</v>
      </c>
      <c r="U865" s="22" t="str">
        <f>VLOOKUP($C865,Effects,MATCH(U$7, Effects!$A$1:$E$1, 0),0)</f>
        <v>Yes</v>
      </c>
      <c r="V865" s="22" t="str">
        <f>VLOOKUP($C865,Effects,MATCH(V$7, Effects!$A$1:$E$1, 0),0)</f>
        <v>Yes</v>
      </c>
      <c r="W865" s="22" t="str">
        <f>VLOOKUP($C865,Effects,MATCH(W$7, Effects!$A$1:$E$1, 0),0)</f>
        <v>Arrest Made</v>
      </c>
    </row>
    <row r="866" spans="2:23" s="7" customFormat="1" ht="21" x14ac:dyDescent="0.4">
      <c r="B866" s="19">
        <v>859</v>
      </c>
      <c r="C866" s="19" t="s">
        <v>897</v>
      </c>
      <c r="D866" s="20">
        <f>VLOOKUP($C866, Date, MATCH(Source!D$7, Date!$A$1:$F$1, 0), FALSE)</f>
        <v>44758</v>
      </c>
      <c r="E866" s="40">
        <v>44758</v>
      </c>
      <c r="F866" s="22">
        <f>VLOOKUP($C866, Date, MATCH(Source!F$7, Date!$A$1:$F$1, 0), FALSE)</f>
        <v>36.5069444444444</v>
      </c>
      <c r="G866" s="19">
        <f>VLOOKUP(Table3[[#This Row],[Accident ID]],Date!$A$2:$I$2001,MATCH(Table3[[#Headers],[Hour]],Date!$A$1:$I$1,0),0)</f>
        <v>12</v>
      </c>
      <c r="H866" s="44" t="str">
        <f>IF(AND(Table3[[#This Row],[Hour]]&gt;=7, Table3[[#This Row],[Hour]]&lt;=10), "Peak", IF(AND(Table3[[#This Row],[Hour]]&gt;=16, Table3[[#This Row],[Hour]]&lt;=19), "Peak", "Off-Peak"))</f>
        <v>Off-Peak</v>
      </c>
      <c r="I866" s="19" t="str">
        <f>VLOOKUP($C866,location,MATCH(Source!I$7,Location!$A$1:$D$1,0),0)</f>
        <v>Chennai</v>
      </c>
      <c r="J866" s="19" t="str">
        <f>VLOOKUP($C866,location,MATCH(Source!J$7,Location!$A$1:$D$1,0),0)</f>
        <v>Rural Road</v>
      </c>
      <c r="K866" s="19" t="str">
        <f>VLOOKUP($C866,location,MATCH(Source!K$7,Location!$A$1:$D$1,0),0)</f>
        <v>Rainy</v>
      </c>
      <c r="L866" s="20" t="str">
        <f>VLOOKUP($C866,vehicle,MATCH(L865,Vehicle!A859:E859,0),0)</f>
        <v>Pedestrian</v>
      </c>
      <c r="M866" s="20" t="str">
        <f>VLOOKUP($C866,vehicle,MATCH(M$7,Vehicle!$A$1:$E$1,0),0)</f>
        <v>Weather Conditions</v>
      </c>
      <c r="N866" s="20" t="str">
        <f>VLOOKUP($C866,vehicle,MATCH(N$7,Vehicle!$A$1:$E$1,0),0)</f>
        <v>High</v>
      </c>
      <c r="O866" s="21">
        <f>VLOOKUP($C866,vehicle,MATCH(O$7,Vehicle!$A$1:$E$1,0),0)</f>
        <v>3</v>
      </c>
      <c r="P866" s="21">
        <f>VLOOKUP($C866,driver,MATCH(P$7,Driver!$A$1:$E$1,0),0)</f>
        <v>31</v>
      </c>
      <c r="Q866" s="21" t="str">
        <f>VLOOKUP($C866,driver,MATCH(Q$7,Driver!$A$1:$E$1,0),0)</f>
        <v>Suspended</v>
      </c>
      <c r="R866" s="21">
        <f>VLOOKUP($C866,driver,MATCH(R$7,Driver!$A$1:$E$1,0),0)</f>
        <v>0</v>
      </c>
      <c r="S866" s="21" t="str">
        <f>VLOOKUP($C866,driver,MATCH(S$7,Driver!$A$1:$E$1,0),0)</f>
        <v>Fatal</v>
      </c>
      <c r="T866" s="21">
        <f>VLOOKUP($C866,Effects,MATCH(T$7, Effects!$A$1:$E$1, 0),0)</f>
        <v>50</v>
      </c>
      <c r="U866" s="22" t="str">
        <f>VLOOKUP($C866,Effects,MATCH(U$7, Effects!$A$1:$E$1, 0),0)</f>
        <v>No</v>
      </c>
      <c r="V866" s="22" t="str">
        <f>VLOOKUP($C866,Effects,MATCH(V$7, Effects!$A$1:$E$1, 0),0)</f>
        <v>Yes</v>
      </c>
      <c r="W866" s="22" t="str">
        <f>VLOOKUP($C866,Effects,MATCH(W$7, Effects!$A$1:$E$1, 0),0)</f>
        <v>License Suspended</v>
      </c>
    </row>
    <row r="867" spans="2:23" s="7" customFormat="1" ht="21" x14ac:dyDescent="0.4">
      <c r="B867" s="19">
        <v>860</v>
      </c>
      <c r="C867" s="19" t="s">
        <v>898</v>
      </c>
      <c r="D867" s="20">
        <f>VLOOKUP($C867, Date, MATCH(Source!D$7, Date!$A$1:$F$1, 0), FALSE)</f>
        <v>45011</v>
      </c>
      <c r="E867" s="40">
        <v>45011</v>
      </c>
      <c r="F867" s="22">
        <f>VLOOKUP($C867, Date, MATCH(Source!F$7, Date!$A$1:$F$1, 0), FALSE)</f>
        <v>36.5486111111111</v>
      </c>
      <c r="G867" s="19">
        <f>VLOOKUP(Table3[[#This Row],[Accident ID]],Date!$A$2:$I$2001,MATCH(Table3[[#Headers],[Hour]],Date!$A$1:$I$1,0),0)</f>
        <v>13</v>
      </c>
      <c r="H867" s="44" t="str">
        <f>IF(AND(Table3[[#This Row],[Hour]]&gt;=7, Table3[[#This Row],[Hour]]&lt;=10), "Peak", IF(AND(Table3[[#This Row],[Hour]]&gt;=16, Table3[[#This Row],[Hour]]&lt;=19), "Peak", "Off-Peak"))</f>
        <v>Off-Peak</v>
      </c>
      <c r="I867" s="19" t="str">
        <f>VLOOKUP($C867,location,MATCH(Source!I$7,Location!$A$1:$D$1,0),0)</f>
        <v>Kolkata</v>
      </c>
      <c r="J867" s="19" t="str">
        <f>VLOOKUP($C867,location,MATCH(Source!J$7,Location!$A$1:$D$1,0),0)</f>
        <v>City Road</v>
      </c>
      <c r="K867" s="19" t="str">
        <f>VLOOKUP($C867,location,MATCH(Source!K$7,Location!$A$1:$D$1,0),0)</f>
        <v>Foggy</v>
      </c>
      <c r="L867" s="20" t="str">
        <f>VLOOKUP($C867,vehicle,MATCH(L866,Vehicle!A860:E860,0),0)</f>
        <v>Auto</v>
      </c>
      <c r="M867" s="20" t="str">
        <f>VLOOKUP($C867,vehicle,MATCH(M$7,Vehicle!$A$1:$E$1,0),0)</f>
        <v>Pedestrian Crossing</v>
      </c>
      <c r="N867" s="20" t="str">
        <f>VLOOKUP($C867,vehicle,MATCH(N$7,Vehicle!$A$1:$E$1,0),0)</f>
        <v>High</v>
      </c>
      <c r="O867" s="21">
        <f>VLOOKUP($C867,vehicle,MATCH(O$7,Vehicle!$A$1:$E$1,0),0)</f>
        <v>3</v>
      </c>
      <c r="P867" s="21">
        <f>VLOOKUP($C867,driver,MATCH(P$7,Driver!$A$1:$E$1,0),0)</f>
        <v>37</v>
      </c>
      <c r="Q867" s="21" t="str">
        <f>VLOOKUP($C867,driver,MATCH(Q$7,Driver!$A$1:$E$1,0),0)</f>
        <v>Expired</v>
      </c>
      <c r="R867" s="21">
        <f>VLOOKUP($C867,driver,MATCH(R$7,Driver!$A$1:$E$1,0),0)</f>
        <v>0</v>
      </c>
      <c r="S867" s="21" t="str">
        <f>VLOOKUP($C867,driver,MATCH(S$7,Driver!$A$1:$E$1,0),0)</f>
        <v>Moderate</v>
      </c>
      <c r="T867" s="21">
        <f>VLOOKUP($C867,Effects,MATCH(T$7, Effects!$A$1:$E$1, 0),0)</f>
        <v>40</v>
      </c>
      <c r="U867" s="22" t="str">
        <f>VLOOKUP($C867,Effects,MATCH(U$7, Effects!$A$1:$E$1, 0),0)</f>
        <v>Yes</v>
      </c>
      <c r="V867" s="22" t="str">
        <f>VLOOKUP($C867,Effects,MATCH(V$7, Effects!$A$1:$E$1, 0),0)</f>
        <v>No</v>
      </c>
      <c r="W867" s="22" t="str">
        <f>VLOOKUP($C867,Effects,MATCH(W$7, Effects!$A$1:$E$1, 0),0)</f>
        <v>License Suspended</v>
      </c>
    </row>
    <row r="868" spans="2:23" s="7" customFormat="1" ht="21" x14ac:dyDescent="0.4">
      <c r="B868" s="19">
        <v>861</v>
      </c>
      <c r="C868" s="19" t="s">
        <v>899</v>
      </c>
      <c r="D868" s="20">
        <f>VLOOKUP($C868, Date, MATCH(Source!D$7, Date!$A$1:$F$1, 0), FALSE)</f>
        <v>45484</v>
      </c>
      <c r="E868" s="40">
        <v>45484</v>
      </c>
      <c r="F868" s="22">
        <f>VLOOKUP($C868, Date, MATCH(Source!F$7, Date!$A$1:$F$1, 0), FALSE)</f>
        <v>36.5902777777778</v>
      </c>
      <c r="G868" s="19">
        <f>VLOOKUP(Table3[[#This Row],[Accident ID]],Date!$A$2:$I$2001,MATCH(Table3[[#Headers],[Hour]],Date!$A$1:$I$1,0),0)</f>
        <v>14</v>
      </c>
      <c r="H868" s="44" t="str">
        <f>IF(AND(Table3[[#This Row],[Hour]]&gt;=7, Table3[[#This Row],[Hour]]&lt;=10), "Peak", IF(AND(Table3[[#This Row],[Hour]]&gt;=16, Table3[[#This Row],[Hour]]&lt;=19), "Peak", "Off-Peak"))</f>
        <v>Off-Peak</v>
      </c>
      <c r="I868" s="19" t="str">
        <f>VLOOKUP($C868,location,MATCH(Source!I$7,Location!$A$1:$D$1,0),0)</f>
        <v>Mumbai</v>
      </c>
      <c r="J868" s="19" t="str">
        <f>VLOOKUP($C868,location,MATCH(Source!J$7,Location!$A$1:$D$1,0),0)</f>
        <v>Expressway</v>
      </c>
      <c r="K868" s="19" t="str">
        <f>VLOOKUP($C868,location,MATCH(Source!K$7,Location!$A$1:$D$1,0),0)</f>
        <v>Clear</v>
      </c>
      <c r="L868" s="20" t="str">
        <f>VLOOKUP($C868,vehicle,MATCH(L867,Vehicle!A861:E861,0),0)</f>
        <v>Truck</v>
      </c>
      <c r="M868" s="20" t="str">
        <f>VLOOKUP($C868,vehicle,MATCH(M$7,Vehicle!$A$1:$E$1,0),0)</f>
        <v>Over Speeding</v>
      </c>
      <c r="N868" s="20" t="str">
        <f>VLOOKUP($C868,vehicle,MATCH(N$7,Vehicle!$A$1:$E$1,0),0)</f>
        <v>Medium</v>
      </c>
      <c r="O868" s="21">
        <f>VLOOKUP($C868,vehicle,MATCH(O$7,Vehicle!$A$1:$E$1,0),0)</f>
        <v>4</v>
      </c>
      <c r="P868" s="21">
        <f>VLOOKUP($C868,driver,MATCH(P$7,Driver!$A$1:$E$1,0),0)</f>
        <v>69</v>
      </c>
      <c r="Q868" s="21" t="str">
        <f>VLOOKUP($C868,driver,MATCH(Q$7,Driver!$A$1:$E$1,0),0)</f>
        <v>Valid</v>
      </c>
      <c r="R868" s="21">
        <f>VLOOKUP($C868,driver,MATCH(R$7,Driver!$A$1:$E$1,0),0)</f>
        <v>3</v>
      </c>
      <c r="S868" s="21" t="str">
        <f>VLOOKUP($C868,driver,MATCH(S$7,Driver!$A$1:$E$1,0),0)</f>
        <v>Fatal</v>
      </c>
      <c r="T868" s="21">
        <f>VLOOKUP($C868,Effects,MATCH(T$7, Effects!$A$1:$E$1, 0),0)</f>
        <v>52</v>
      </c>
      <c r="U868" s="22" t="str">
        <f>VLOOKUP($C868,Effects,MATCH(U$7, Effects!$A$1:$E$1, 0),0)</f>
        <v>No</v>
      </c>
      <c r="V868" s="22" t="str">
        <f>VLOOKUP($C868,Effects,MATCH(V$7, Effects!$A$1:$E$1, 0),0)</f>
        <v>Yes</v>
      </c>
      <c r="W868" s="22" t="str">
        <f>VLOOKUP($C868,Effects,MATCH(W$7, Effects!$A$1:$E$1, 0),0)</f>
        <v>None</v>
      </c>
    </row>
    <row r="869" spans="2:23" s="7" customFormat="1" ht="21" x14ac:dyDescent="0.4">
      <c r="B869" s="19">
        <v>862</v>
      </c>
      <c r="C869" s="19" t="s">
        <v>900</v>
      </c>
      <c r="D869" s="20">
        <f>VLOOKUP($C869, Date, MATCH(Source!D$7, Date!$A$1:$F$1, 0), FALSE)</f>
        <v>45288</v>
      </c>
      <c r="E869" s="40">
        <v>45288</v>
      </c>
      <c r="F869" s="22">
        <f>VLOOKUP($C869, Date, MATCH(Source!F$7, Date!$A$1:$F$1, 0), FALSE)</f>
        <v>36.6319444444444</v>
      </c>
      <c r="G869" s="19">
        <f>VLOOKUP(Table3[[#This Row],[Accident ID]],Date!$A$2:$I$2001,MATCH(Table3[[#Headers],[Hour]],Date!$A$1:$I$1,0),0)</f>
        <v>15</v>
      </c>
      <c r="H869" s="44" t="str">
        <f>IF(AND(Table3[[#This Row],[Hour]]&gt;=7, Table3[[#This Row],[Hour]]&lt;=10), "Peak", IF(AND(Table3[[#This Row],[Hour]]&gt;=16, Table3[[#This Row],[Hour]]&lt;=19), "Peak", "Off-Peak"))</f>
        <v>Off-Peak</v>
      </c>
      <c r="I869" s="19" t="str">
        <f>VLOOKUP($C869,location,MATCH(Source!I$7,Location!$A$1:$D$1,0),0)</f>
        <v>Ahmedabad</v>
      </c>
      <c r="J869" s="19" t="str">
        <f>VLOOKUP($C869,location,MATCH(Source!J$7,Location!$A$1:$D$1,0),0)</f>
        <v>Residential Area</v>
      </c>
      <c r="K869" s="19" t="str">
        <f>VLOOKUP($C869,location,MATCH(Source!K$7,Location!$A$1:$D$1,0),0)</f>
        <v>Foggy</v>
      </c>
      <c r="L869" s="20" t="str">
        <f>VLOOKUP($C869,vehicle,MATCH(L868,Vehicle!A862:E862,0),0)</f>
        <v>Bicycle</v>
      </c>
      <c r="M869" s="20" t="str">
        <f>VLOOKUP($C869,vehicle,MATCH(M$7,Vehicle!$A$1:$E$1,0),0)</f>
        <v>Pedestrian Crossing</v>
      </c>
      <c r="N869" s="20" t="str">
        <f>VLOOKUP($C869,vehicle,MATCH(N$7,Vehicle!$A$1:$E$1,0),0)</f>
        <v>Medium</v>
      </c>
      <c r="O869" s="21">
        <f>VLOOKUP($C869,vehicle,MATCH(O$7,Vehicle!$A$1:$E$1,0),0)</f>
        <v>2</v>
      </c>
      <c r="P869" s="21">
        <f>VLOOKUP($C869,driver,MATCH(P$7,Driver!$A$1:$E$1,0),0)</f>
        <v>71</v>
      </c>
      <c r="Q869" s="21" t="str">
        <f>VLOOKUP($C869,driver,MATCH(Q$7,Driver!$A$1:$E$1,0),0)</f>
        <v>Expired</v>
      </c>
      <c r="R869" s="21">
        <f>VLOOKUP($C869,driver,MATCH(R$7,Driver!$A$1:$E$1,0),0)</f>
        <v>1</v>
      </c>
      <c r="S869" s="21" t="str">
        <f>VLOOKUP($C869,driver,MATCH(S$7,Driver!$A$1:$E$1,0),0)</f>
        <v>Minor</v>
      </c>
      <c r="T869" s="21">
        <f>VLOOKUP($C869,Effects,MATCH(T$7, Effects!$A$1:$E$1, 0),0)</f>
        <v>30</v>
      </c>
      <c r="U869" s="22" t="str">
        <f>VLOOKUP($C869,Effects,MATCH(U$7, Effects!$A$1:$E$1, 0),0)</f>
        <v>No</v>
      </c>
      <c r="V869" s="22" t="str">
        <f>VLOOKUP($C869,Effects,MATCH(V$7, Effects!$A$1:$E$1, 0),0)</f>
        <v>No</v>
      </c>
      <c r="W869" s="22" t="str">
        <f>VLOOKUP($C869,Effects,MATCH(W$7, Effects!$A$1:$E$1, 0),0)</f>
        <v>Fine Issued</v>
      </c>
    </row>
    <row r="870" spans="2:23" s="7" customFormat="1" ht="21" x14ac:dyDescent="0.4">
      <c r="B870" s="19">
        <v>863</v>
      </c>
      <c r="C870" s="19" t="s">
        <v>901</v>
      </c>
      <c r="D870" s="20">
        <f>VLOOKUP($C870, Date, MATCH(Source!D$7, Date!$A$1:$F$1, 0), FALSE)</f>
        <v>44230</v>
      </c>
      <c r="E870" s="40">
        <v>44230</v>
      </c>
      <c r="F870" s="22">
        <f>VLOOKUP($C870, Date, MATCH(Source!F$7, Date!$A$1:$F$1, 0), FALSE)</f>
        <v>36.6736111111111</v>
      </c>
      <c r="G870" s="19">
        <f>VLOOKUP(Table3[[#This Row],[Accident ID]],Date!$A$2:$I$2001,MATCH(Table3[[#Headers],[Hour]],Date!$A$1:$I$1,0),0)</f>
        <v>16</v>
      </c>
      <c r="H870" s="44" t="str">
        <f>IF(AND(Table3[[#This Row],[Hour]]&gt;=7, Table3[[#This Row],[Hour]]&lt;=10), "Peak", IF(AND(Table3[[#This Row],[Hour]]&gt;=16, Table3[[#This Row],[Hour]]&lt;=19), "Peak", "Off-Peak"))</f>
        <v>Peak</v>
      </c>
      <c r="I870" s="19" t="str">
        <f>VLOOKUP($C870,location,MATCH(Source!I$7,Location!$A$1:$D$1,0),0)</f>
        <v>Ahmedabad</v>
      </c>
      <c r="J870" s="19" t="str">
        <f>VLOOKUP($C870,location,MATCH(Source!J$7,Location!$A$1:$D$1,0),0)</f>
        <v>Highway</v>
      </c>
      <c r="K870" s="19" t="str">
        <f>VLOOKUP($C870,location,MATCH(Source!K$7,Location!$A$1:$D$1,0),0)</f>
        <v>Windy</v>
      </c>
      <c r="L870" s="20" t="str">
        <f>VLOOKUP($C870,vehicle,MATCH(L869,Vehicle!A863:E863,0),0)</f>
        <v>Truck</v>
      </c>
      <c r="M870" s="20" t="str">
        <f>VLOOKUP($C870,vehicle,MATCH(M$7,Vehicle!$A$1:$E$1,0),0)</f>
        <v>Over Speeding</v>
      </c>
      <c r="N870" s="20" t="str">
        <f>VLOOKUP($C870,vehicle,MATCH(N$7,Vehicle!$A$1:$E$1,0),0)</f>
        <v>High</v>
      </c>
      <c r="O870" s="21">
        <f>VLOOKUP($C870,vehicle,MATCH(O$7,Vehicle!$A$1:$E$1,0),0)</f>
        <v>2</v>
      </c>
      <c r="P870" s="21">
        <f>VLOOKUP($C870,driver,MATCH(P$7,Driver!$A$1:$E$1,0),0)</f>
        <v>36</v>
      </c>
      <c r="Q870" s="21" t="str">
        <f>VLOOKUP($C870,driver,MATCH(Q$7,Driver!$A$1:$E$1,0),0)</f>
        <v>Suspended</v>
      </c>
      <c r="R870" s="21">
        <f>VLOOKUP($C870,driver,MATCH(R$7,Driver!$A$1:$E$1,0),0)</f>
        <v>6</v>
      </c>
      <c r="S870" s="21" t="str">
        <f>VLOOKUP($C870,driver,MATCH(S$7,Driver!$A$1:$E$1,0),0)</f>
        <v>Minor</v>
      </c>
      <c r="T870" s="21">
        <f>VLOOKUP($C870,Effects,MATCH(T$7, Effects!$A$1:$E$1, 0),0)</f>
        <v>47</v>
      </c>
      <c r="U870" s="22" t="str">
        <f>VLOOKUP($C870,Effects,MATCH(U$7, Effects!$A$1:$E$1, 0),0)</f>
        <v>Yes</v>
      </c>
      <c r="V870" s="22" t="str">
        <f>VLOOKUP($C870,Effects,MATCH(V$7, Effects!$A$1:$E$1, 0),0)</f>
        <v>Yes</v>
      </c>
      <c r="W870" s="22" t="str">
        <f>VLOOKUP($C870,Effects,MATCH(W$7, Effects!$A$1:$E$1, 0),0)</f>
        <v>License Suspended</v>
      </c>
    </row>
    <row r="871" spans="2:23" s="7" customFormat="1" ht="21" x14ac:dyDescent="0.4">
      <c r="B871" s="19">
        <v>864</v>
      </c>
      <c r="C871" s="19" t="s">
        <v>902</v>
      </c>
      <c r="D871" s="20">
        <f>VLOOKUP($C871, Date, MATCH(Source!D$7, Date!$A$1:$F$1, 0), FALSE)</f>
        <v>44313</v>
      </c>
      <c r="E871" s="40">
        <v>44313</v>
      </c>
      <c r="F871" s="22">
        <f>VLOOKUP($C871, Date, MATCH(Source!F$7, Date!$A$1:$F$1, 0), FALSE)</f>
        <v>36.7152777777778</v>
      </c>
      <c r="G871" s="19">
        <f>VLOOKUP(Table3[[#This Row],[Accident ID]],Date!$A$2:$I$2001,MATCH(Table3[[#Headers],[Hour]],Date!$A$1:$I$1,0),0)</f>
        <v>17</v>
      </c>
      <c r="H871" s="44" t="str">
        <f>IF(AND(Table3[[#This Row],[Hour]]&gt;=7, Table3[[#This Row],[Hour]]&lt;=10), "Peak", IF(AND(Table3[[#This Row],[Hour]]&gt;=16, Table3[[#This Row],[Hour]]&lt;=19), "Peak", "Off-Peak"))</f>
        <v>Peak</v>
      </c>
      <c r="I871" s="19" t="str">
        <f>VLOOKUP($C871,location,MATCH(Source!I$7,Location!$A$1:$D$1,0),0)</f>
        <v>Pune</v>
      </c>
      <c r="J871" s="19" t="str">
        <f>VLOOKUP($C871,location,MATCH(Source!J$7,Location!$A$1:$D$1,0),0)</f>
        <v>Expressway</v>
      </c>
      <c r="K871" s="19" t="str">
        <f>VLOOKUP($C871,location,MATCH(Source!K$7,Location!$A$1:$D$1,0),0)</f>
        <v>Snowy</v>
      </c>
      <c r="L871" s="20" t="str">
        <f>VLOOKUP($C871,vehicle,MATCH(L870,Vehicle!A864:E864,0),0)</f>
        <v>Bike</v>
      </c>
      <c r="M871" s="20" t="str">
        <f>VLOOKUP($C871,vehicle,MATCH(M$7,Vehicle!$A$1:$E$1,0),0)</f>
        <v>Signal Violation</v>
      </c>
      <c r="N871" s="20" t="str">
        <f>VLOOKUP($C871,vehicle,MATCH(N$7,Vehicle!$A$1:$E$1,0),0)</f>
        <v>Low</v>
      </c>
      <c r="O871" s="21">
        <f>VLOOKUP($C871,vehicle,MATCH(O$7,Vehicle!$A$1:$E$1,0),0)</f>
        <v>5</v>
      </c>
      <c r="P871" s="21">
        <f>VLOOKUP($C871,driver,MATCH(P$7,Driver!$A$1:$E$1,0),0)</f>
        <v>45</v>
      </c>
      <c r="Q871" s="21" t="str">
        <f>VLOOKUP($C871,driver,MATCH(Q$7,Driver!$A$1:$E$1,0),0)</f>
        <v>Expired</v>
      </c>
      <c r="R871" s="21">
        <f>VLOOKUP($C871,driver,MATCH(R$7,Driver!$A$1:$E$1,0),0)</f>
        <v>10</v>
      </c>
      <c r="S871" s="21" t="str">
        <f>VLOOKUP($C871,driver,MATCH(S$7,Driver!$A$1:$E$1,0),0)</f>
        <v>Moderate</v>
      </c>
      <c r="T871" s="21">
        <f>VLOOKUP($C871,Effects,MATCH(T$7, Effects!$A$1:$E$1, 0),0)</f>
        <v>15</v>
      </c>
      <c r="U871" s="22" t="str">
        <f>VLOOKUP($C871,Effects,MATCH(U$7, Effects!$A$1:$E$1, 0),0)</f>
        <v>Yes</v>
      </c>
      <c r="V871" s="22" t="str">
        <f>VLOOKUP($C871,Effects,MATCH(V$7, Effects!$A$1:$E$1, 0),0)</f>
        <v>Yes</v>
      </c>
      <c r="W871" s="22" t="str">
        <f>VLOOKUP($C871,Effects,MATCH(W$7, Effects!$A$1:$E$1, 0),0)</f>
        <v>Arrest Made</v>
      </c>
    </row>
    <row r="872" spans="2:23" s="7" customFormat="1" ht="21" x14ac:dyDescent="0.4">
      <c r="B872" s="19">
        <v>865</v>
      </c>
      <c r="C872" s="19" t="s">
        <v>903</v>
      </c>
      <c r="D872" s="20">
        <f>VLOOKUP($C872, Date, MATCH(Source!D$7, Date!$A$1:$F$1, 0), FALSE)</f>
        <v>44267</v>
      </c>
      <c r="E872" s="40">
        <v>44267</v>
      </c>
      <c r="F872" s="22">
        <f>VLOOKUP($C872, Date, MATCH(Source!F$7, Date!$A$1:$F$1, 0), FALSE)</f>
        <v>36.7569444444444</v>
      </c>
      <c r="G872" s="19">
        <f>VLOOKUP(Table3[[#This Row],[Accident ID]],Date!$A$2:$I$2001,MATCH(Table3[[#Headers],[Hour]],Date!$A$1:$I$1,0),0)</f>
        <v>18</v>
      </c>
      <c r="H872" s="44" t="str">
        <f>IF(AND(Table3[[#This Row],[Hour]]&gt;=7, Table3[[#This Row],[Hour]]&lt;=10), "Peak", IF(AND(Table3[[#This Row],[Hour]]&gt;=16, Table3[[#This Row],[Hour]]&lt;=19), "Peak", "Off-Peak"))</f>
        <v>Peak</v>
      </c>
      <c r="I872" s="19" t="str">
        <f>VLOOKUP($C872,location,MATCH(Source!I$7,Location!$A$1:$D$1,0),0)</f>
        <v>Chennai</v>
      </c>
      <c r="J872" s="19" t="str">
        <f>VLOOKUP($C872,location,MATCH(Source!J$7,Location!$A$1:$D$1,0),0)</f>
        <v>Expressway</v>
      </c>
      <c r="K872" s="19" t="str">
        <f>VLOOKUP($C872,location,MATCH(Source!K$7,Location!$A$1:$D$1,0),0)</f>
        <v>Foggy</v>
      </c>
      <c r="L872" s="20" t="str">
        <f>VLOOKUP($C872,vehicle,MATCH(L871,Vehicle!A865:E865,0),0)</f>
        <v>Pedestrian</v>
      </c>
      <c r="M872" s="20" t="str">
        <f>VLOOKUP($C872,vehicle,MATCH(M$7,Vehicle!$A$1:$E$1,0),0)</f>
        <v>Weather Conditions</v>
      </c>
      <c r="N872" s="20" t="str">
        <f>VLOOKUP($C872,vehicle,MATCH(N$7,Vehicle!$A$1:$E$1,0),0)</f>
        <v>High</v>
      </c>
      <c r="O872" s="21">
        <f>VLOOKUP($C872,vehicle,MATCH(O$7,Vehicle!$A$1:$E$1,0),0)</f>
        <v>1</v>
      </c>
      <c r="P872" s="21">
        <f>VLOOKUP($C872,driver,MATCH(P$7,Driver!$A$1:$E$1,0),0)</f>
        <v>45</v>
      </c>
      <c r="Q872" s="21" t="str">
        <f>VLOOKUP($C872,driver,MATCH(Q$7,Driver!$A$1:$E$1,0),0)</f>
        <v>Expired</v>
      </c>
      <c r="R872" s="21">
        <f>VLOOKUP($C872,driver,MATCH(R$7,Driver!$A$1:$E$1,0),0)</f>
        <v>6</v>
      </c>
      <c r="S872" s="21" t="str">
        <f>VLOOKUP($C872,driver,MATCH(S$7,Driver!$A$1:$E$1,0),0)</f>
        <v>Minor</v>
      </c>
      <c r="T872" s="21">
        <f>VLOOKUP($C872,Effects,MATCH(T$7, Effects!$A$1:$E$1, 0),0)</f>
        <v>7</v>
      </c>
      <c r="U872" s="22" t="str">
        <f>VLOOKUP($C872,Effects,MATCH(U$7, Effects!$A$1:$E$1, 0),0)</f>
        <v>No</v>
      </c>
      <c r="V872" s="22" t="str">
        <f>VLOOKUP($C872,Effects,MATCH(V$7, Effects!$A$1:$E$1, 0),0)</f>
        <v>Yes</v>
      </c>
      <c r="W872" s="22" t="str">
        <f>VLOOKUP($C872,Effects,MATCH(W$7, Effects!$A$1:$E$1, 0),0)</f>
        <v>License Suspended</v>
      </c>
    </row>
    <row r="873" spans="2:23" s="7" customFormat="1" ht="21" x14ac:dyDescent="0.4">
      <c r="B873" s="19">
        <v>866</v>
      </c>
      <c r="C873" s="19" t="s">
        <v>904</v>
      </c>
      <c r="D873" s="20">
        <f>VLOOKUP($C873, Date, MATCH(Source!D$7, Date!$A$1:$F$1, 0), FALSE)</f>
        <v>44655</v>
      </c>
      <c r="E873" s="40">
        <v>44655</v>
      </c>
      <c r="F873" s="22">
        <f>VLOOKUP($C873, Date, MATCH(Source!F$7, Date!$A$1:$F$1, 0), FALSE)</f>
        <v>36.7986111111111</v>
      </c>
      <c r="G873" s="19">
        <f>VLOOKUP(Table3[[#This Row],[Accident ID]],Date!$A$2:$I$2001,MATCH(Table3[[#Headers],[Hour]],Date!$A$1:$I$1,0),0)</f>
        <v>19</v>
      </c>
      <c r="H873" s="44" t="str">
        <f>IF(AND(Table3[[#This Row],[Hour]]&gt;=7, Table3[[#This Row],[Hour]]&lt;=10), "Peak", IF(AND(Table3[[#This Row],[Hour]]&gt;=16, Table3[[#This Row],[Hour]]&lt;=19), "Peak", "Off-Peak"))</f>
        <v>Peak</v>
      </c>
      <c r="I873" s="19" t="str">
        <f>VLOOKUP($C873,location,MATCH(Source!I$7,Location!$A$1:$D$1,0),0)</f>
        <v>Ahmedabad</v>
      </c>
      <c r="J873" s="19" t="str">
        <f>VLOOKUP($C873,location,MATCH(Source!J$7,Location!$A$1:$D$1,0),0)</f>
        <v>Highway</v>
      </c>
      <c r="K873" s="19" t="str">
        <f>VLOOKUP($C873,location,MATCH(Source!K$7,Location!$A$1:$D$1,0),0)</f>
        <v>Rainy</v>
      </c>
      <c r="L873" s="20" t="str">
        <f>VLOOKUP($C873,vehicle,MATCH(L872,Vehicle!A866:E866,0),0)</f>
        <v>Pedestrian</v>
      </c>
      <c r="M873" s="20" t="str">
        <f>VLOOKUP($C873,vehicle,MATCH(M$7,Vehicle!$A$1:$E$1,0),0)</f>
        <v>Signal Violation</v>
      </c>
      <c r="N873" s="20" t="str">
        <f>VLOOKUP($C873,vehicle,MATCH(N$7,Vehicle!$A$1:$E$1,0),0)</f>
        <v>High</v>
      </c>
      <c r="O873" s="21">
        <f>VLOOKUP($C873,vehicle,MATCH(O$7,Vehicle!$A$1:$E$1,0),0)</f>
        <v>5</v>
      </c>
      <c r="P873" s="21">
        <f>VLOOKUP($C873,driver,MATCH(P$7,Driver!$A$1:$E$1,0),0)</f>
        <v>30</v>
      </c>
      <c r="Q873" s="21" t="str">
        <f>VLOOKUP($C873,driver,MATCH(Q$7,Driver!$A$1:$E$1,0),0)</f>
        <v>Valid</v>
      </c>
      <c r="R873" s="21">
        <f>VLOOKUP($C873,driver,MATCH(R$7,Driver!$A$1:$E$1,0),0)</f>
        <v>0</v>
      </c>
      <c r="S873" s="21" t="str">
        <f>VLOOKUP($C873,driver,MATCH(S$7,Driver!$A$1:$E$1,0),0)</f>
        <v>Minor</v>
      </c>
      <c r="T873" s="21">
        <f>VLOOKUP($C873,Effects,MATCH(T$7, Effects!$A$1:$E$1, 0),0)</f>
        <v>57</v>
      </c>
      <c r="U873" s="22" t="str">
        <f>VLOOKUP($C873,Effects,MATCH(U$7, Effects!$A$1:$E$1, 0),0)</f>
        <v>Yes</v>
      </c>
      <c r="V873" s="22" t="str">
        <f>VLOOKUP($C873,Effects,MATCH(V$7, Effects!$A$1:$E$1, 0),0)</f>
        <v>Yes</v>
      </c>
      <c r="W873" s="22" t="str">
        <f>VLOOKUP($C873,Effects,MATCH(W$7, Effects!$A$1:$E$1, 0),0)</f>
        <v>License Suspended</v>
      </c>
    </row>
    <row r="874" spans="2:23" s="7" customFormat="1" ht="21" x14ac:dyDescent="0.4">
      <c r="B874" s="19">
        <v>867</v>
      </c>
      <c r="C874" s="19" t="s">
        <v>905</v>
      </c>
      <c r="D874" s="20">
        <f>VLOOKUP($C874, Date, MATCH(Source!D$7, Date!$A$1:$F$1, 0), FALSE)</f>
        <v>45312</v>
      </c>
      <c r="E874" s="40">
        <v>45312</v>
      </c>
      <c r="F874" s="22">
        <f>VLOOKUP($C874, Date, MATCH(Source!F$7, Date!$A$1:$F$1, 0), FALSE)</f>
        <v>36.8402777777778</v>
      </c>
      <c r="G874" s="19">
        <f>VLOOKUP(Table3[[#This Row],[Accident ID]],Date!$A$2:$I$2001,MATCH(Table3[[#Headers],[Hour]],Date!$A$1:$I$1,0),0)</f>
        <v>20</v>
      </c>
      <c r="H874" s="44" t="str">
        <f>IF(AND(Table3[[#This Row],[Hour]]&gt;=7, Table3[[#This Row],[Hour]]&lt;=10), "Peak", IF(AND(Table3[[#This Row],[Hour]]&gt;=16, Table3[[#This Row],[Hour]]&lt;=19), "Peak", "Off-Peak"))</f>
        <v>Off-Peak</v>
      </c>
      <c r="I874" s="19" t="str">
        <f>VLOOKUP($C874,location,MATCH(Source!I$7,Location!$A$1:$D$1,0),0)</f>
        <v>Pune</v>
      </c>
      <c r="J874" s="19" t="str">
        <f>VLOOKUP($C874,location,MATCH(Source!J$7,Location!$A$1:$D$1,0),0)</f>
        <v>City Road</v>
      </c>
      <c r="K874" s="19" t="str">
        <f>VLOOKUP($C874,location,MATCH(Source!K$7,Location!$A$1:$D$1,0),0)</f>
        <v>Snowy</v>
      </c>
      <c r="L874" s="20" t="str">
        <f>VLOOKUP($C874,vehicle,MATCH(L873,Vehicle!A867:E867,0),0)</f>
        <v>Truck</v>
      </c>
      <c r="M874" s="20" t="str">
        <f>VLOOKUP($C874,vehicle,MATCH(M$7,Vehicle!$A$1:$E$1,0),0)</f>
        <v>Signal Violation</v>
      </c>
      <c r="N874" s="20" t="str">
        <f>VLOOKUP($C874,vehicle,MATCH(N$7,Vehicle!$A$1:$E$1,0),0)</f>
        <v>Low</v>
      </c>
      <c r="O874" s="21">
        <f>VLOOKUP($C874,vehicle,MATCH(O$7,Vehicle!$A$1:$E$1,0),0)</f>
        <v>5</v>
      </c>
      <c r="P874" s="21">
        <f>VLOOKUP($C874,driver,MATCH(P$7,Driver!$A$1:$E$1,0),0)</f>
        <v>30</v>
      </c>
      <c r="Q874" s="21" t="str">
        <f>VLOOKUP($C874,driver,MATCH(Q$7,Driver!$A$1:$E$1,0),0)</f>
        <v>Valid</v>
      </c>
      <c r="R874" s="21">
        <f>VLOOKUP($C874,driver,MATCH(R$7,Driver!$A$1:$E$1,0),0)</f>
        <v>7</v>
      </c>
      <c r="S874" s="21" t="str">
        <f>VLOOKUP($C874,driver,MATCH(S$7,Driver!$A$1:$E$1,0),0)</f>
        <v>Moderate</v>
      </c>
      <c r="T874" s="21">
        <f>VLOOKUP($C874,Effects,MATCH(T$7, Effects!$A$1:$E$1, 0),0)</f>
        <v>32</v>
      </c>
      <c r="U874" s="22" t="str">
        <f>VLOOKUP($C874,Effects,MATCH(U$7, Effects!$A$1:$E$1, 0),0)</f>
        <v>No</v>
      </c>
      <c r="V874" s="22" t="str">
        <f>VLOOKUP($C874,Effects,MATCH(V$7, Effects!$A$1:$E$1, 0),0)</f>
        <v>No</v>
      </c>
      <c r="W874" s="22" t="str">
        <f>VLOOKUP($C874,Effects,MATCH(W$7, Effects!$A$1:$E$1, 0),0)</f>
        <v>None</v>
      </c>
    </row>
    <row r="875" spans="2:23" s="7" customFormat="1" ht="21" x14ac:dyDescent="0.4">
      <c r="B875" s="19">
        <v>868</v>
      </c>
      <c r="C875" s="19" t="s">
        <v>906</v>
      </c>
      <c r="D875" s="20">
        <f>VLOOKUP($C875, Date, MATCH(Source!D$7, Date!$A$1:$F$1, 0), FALSE)</f>
        <v>44826</v>
      </c>
      <c r="E875" s="40">
        <v>44826</v>
      </c>
      <c r="F875" s="22">
        <f>VLOOKUP($C875, Date, MATCH(Source!F$7, Date!$A$1:$F$1, 0), FALSE)</f>
        <v>36.8819444444444</v>
      </c>
      <c r="G875" s="19">
        <f>VLOOKUP(Table3[[#This Row],[Accident ID]],Date!$A$2:$I$2001,MATCH(Table3[[#Headers],[Hour]],Date!$A$1:$I$1,0),0)</f>
        <v>21</v>
      </c>
      <c r="H875" s="44" t="str">
        <f>IF(AND(Table3[[#This Row],[Hour]]&gt;=7, Table3[[#This Row],[Hour]]&lt;=10), "Peak", IF(AND(Table3[[#This Row],[Hour]]&gt;=16, Table3[[#This Row],[Hour]]&lt;=19), "Peak", "Off-Peak"))</f>
        <v>Off-Peak</v>
      </c>
      <c r="I875" s="19" t="str">
        <f>VLOOKUP($C875,location,MATCH(Source!I$7,Location!$A$1:$D$1,0),0)</f>
        <v>Pune</v>
      </c>
      <c r="J875" s="19" t="str">
        <f>VLOOKUP($C875,location,MATCH(Source!J$7,Location!$A$1:$D$1,0),0)</f>
        <v>Rural Road</v>
      </c>
      <c r="K875" s="19" t="str">
        <f>VLOOKUP($C875,location,MATCH(Source!K$7,Location!$A$1:$D$1,0),0)</f>
        <v>Clear</v>
      </c>
      <c r="L875" s="20" t="str">
        <f>VLOOKUP($C875,vehicle,MATCH(L874,Vehicle!A868:E868,0),0)</f>
        <v>Pedestrian</v>
      </c>
      <c r="M875" s="20" t="str">
        <f>VLOOKUP($C875,vehicle,MATCH(M$7,Vehicle!$A$1:$E$1,0),0)</f>
        <v>Reckless Driving</v>
      </c>
      <c r="N875" s="20" t="str">
        <f>VLOOKUP($C875,vehicle,MATCH(N$7,Vehicle!$A$1:$E$1,0),0)</f>
        <v>Medium</v>
      </c>
      <c r="O875" s="21">
        <f>VLOOKUP($C875,vehicle,MATCH(O$7,Vehicle!$A$1:$E$1,0),0)</f>
        <v>5</v>
      </c>
      <c r="P875" s="21">
        <f>VLOOKUP($C875,driver,MATCH(P$7,Driver!$A$1:$E$1,0),0)</f>
        <v>31</v>
      </c>
      <c r="Q875" s="21" t="str">
        <f>VLOOKUP($C875,driver,MATCH(Q$7,Driver!$A$1:$E$1,0),0)</f>
        <v>Valid</v>
      </c>
      <c r="R875" s="21">
        <f>VLOOKUP($C875,driver,MATCH(R$7,Driver!$A$1:$E$1,0),0)</f>
        <v>0</v>
      </c>
      <c r="S875" s="21" t="str">
        <f>VLOOKUP($C875,driver,MATCH(S$7,Driver!$A$1:$E$1,0),0)</f>
        <v>Severe</v>
      </c>
      <c r="T875" s="21">
        <f>VLOOKUP($C875,Effects,MATCH(T$7, Effects!$A$1:$E$1, 0),0)</f>
        <v>21</v>
      </c>
      <c r="U875" s="22" t="str">
        <f>VLOOKUP($C875,Effects,MATCH(U$7, Effects!$A$1:$E$1, 0),0)</f>
        <v>Yes</v>
      </c>
      <c r="V875" s="22" t="str">
        <f>VLOOKUP($C875,Effects,MATCH(V$7, Effects!$A$1:$E$1, 0),0)</f>
        <v>Yes</v>
      </c>
      <c r="W875" s="22" t="str">
        <f>VLOOKUP($C875,Effects,MATCH(W$7, Effects!$A$1:$E$1, 0),0)</f>
        <v>None</v>
      </c>
    </row>
    <row r="876" spans="2:23" s="7" customFormat="1" ht="21" x14ac:dyDescent="0.4">
      <c r="B876" s="19">
        <v>869</v>
      </c>
      <c r="C876" s="19" t="s">
        <v>907</v>
      </c>
      <c r="D876" s="20">
        <f>VLOOKUP($C876, Date, MATCH(Source!D$7, Date!$A$1:$F$1, 0), FALSE)</f>
        <v>44085</v>
      </c>
      <c r="E876" s="40">
        <v>44085</v>
      </c>
      <c r="F876" s="22">
        <f>VLOOKUP($C876, Date, MATCH(Source!F$7, Date!$A$1:$F$1, 0), FALSE)</f>
        <v>36.9236111111111</v>
      </c>
      <c r="G876" s="19">
        <f>VLOOKUP(Table3[[#This Row],[Accident ID]],Date!$A$2:$I$2001,MATCH(Table3[[#Headers],[Hour]],Date!$A$1:$I$1,0),0)</f>
        <v>22</v>
      </c>
      <c r="H876" s="44" t="str">
        <f>IF(AND(Table3[[#This Row],[Hour]]&gt;=7, Table3[[#This Row],[Hour]]&lt;=10), "Peak", IF(AND(Table3[[#This Row],[Hour]]&gt;=16, Table3[[#This Row],[Hour]]&lt;=19), "Peak", "Off-Peak"))</f>
        <v>Off-Peak</v>
      </c>
      <c r="I876" s="19" t="str">
        <f>VLOOKUP($C876,location,MATCH(Source!I$7,Location!$A$1:$D$1,0),0)</f>
        <v>Ahmedabad</v>
      </c>
      <c r="J876" s="19" t="str">
        <f>VLOOKUP($C876,location,MATCH(Source!J$7,Location!$A$1:$D$1,0),0)</f>
        <v>Residential Area</v>
      </c>
      <c r="K876" s="19" t="str">
        <f>VLOOKUP($C876,location,MATCH(Source!K$7,Location!$A$1:$D$1,0),0)</f>
        <v>Windy</v>
      </c>
      <c r="L876" s="20" t="str">
        <f>VLOOKUP($C876,vehicle,MATCH(L875,Vehicle!A869:E869,0),0)</f>
        <v>Car</v>
      </c>
      <c r="M876" s="20" t="str">
        <f>VLOOKUP($C876,vehicle,MATCH(M$7,Vehicle!$A$1:$E$1,0),0)</f>
        <v>Reckless Driving</v>
      </c>
      <c r="N876" s="20" t="str">
        <f>VLOOKUP($C876,vehicle,MATCH(N$7,Vehicle!$A$1:$E$1,0),0)</f>
        <v>Severe</v>
      </c>
      <c r="O876" s="21">
        <f>VLOOKUP($C876,vehicle,MATCH(O$7,Vehicle!$A$1:$E$1,0),0)</f>
        <v>3</v>
      </c>
      <c r="P876" s="21">
        <f>VLOOKUP($C876,driver,MATCH(P$7,Driver!$A$1:$E$1,0),0)</f>
        <v>62</v>
      </c>
      <c r="Q876" s="21" t="str">
        <f>VLOOKUP($C876,driver,MATCH(Q$7,Driver!$A$1:$E$1,0),0)</f>
        <v>Valid</v>
      </c>
      <c r="R876" s="21">
        <f>VLOOKUP($C876,driver,MATCH(R$7,Driver!$A$1:$E$1,0),0)</f>
        <v>3</v>
      </c>
      <c r="S876" s="21" t="str">
        <f>VLOOKUP($C876,driver,MATCH(S$7,Driver!$A$1:$E$1,0),0)</f>
        <v>Severe</v>
      </c>
      <c r="T876" s="21">
        <f>VLOOKUP($C876,Effects,MATCH(T$7, Effects!$A$1:$E$1, 0),0)</f>
        <v>53</v>
      </c>
      <c r="U876" s="22" t="str">
        <f>VLOOKUP($C876,Effects,MATCH(U$7, Effects!$A$1:$E$1, 0),0)</f>
        <v>No</v>
      </c>
      <c r="V876" s="22" t="str">
        <f>VLOOKUP($C876,Effects,MATCH(V$7, Effects!$A$1:$E$1, 0),0)</f>
        <v>No</v>
      </c>
      <c r="W876" s="22" t="str">
        <f>VLOOKUP($C876,Effects,MATCH(W$7, Effects!$A$1:$E$1, 0),0)</f>
        <v>License Suspended</v>
      </c>
    </row>
    <row r="877" spans="2:23" s="7" customFormat="1" ht="21" x14ac:dyDescent="0.4">
      <c r="B877" s="19">
        <v>870</v>
      </c>
      <c r="C877" s="19" t="s">
        <v>908</v>
      </c>
      <c r="D877" s="20">
        <f>VLOOKUP($C877, Date, MATCH(Source!D$7, Date!$A$1:$F$1, 0), FALSE)</f>
        <v>45051</v>
      </c>
      <c r="E877" s="40">
        <v>45051</v>
      </c>
      <c r="F877" s="22">
        <f>VLOOKUP($C877, Date, MATCH(Source!F$7, Date!$A$1:$F$1, 0), FALSE)</f>
        <v>36.9652777777778</v>
      </c>
      <c r="G877" s="19">
        <f>VLOOKUP(Table3[[#This Row],[Accident ID]],Date!$A$2:$I$2001,MATCH(Table3[[#Headers],[Hour]],Date!$A$1:$I$1,0),0)</f>
        <v>23</v>
      </c>
      <c r="H877" s="44" t="str">
        <f>IF(AND(Table3[[#This Row],[Hour]]&gt;=7, Table3[[#This Row],[Hour]]&lt;=10), "Peak", IF(AND(Table3[[#This Row],[Hour]]&gt;=16, Table3[[#This Row],[Hour]]&lt;=19), "Peak", "Off-Peak"))</f>
        <v>Off-Peak</v>
      </c>
      <c r="I877" s="19" t="str">
        <f>VLOOKUP($C877,location,MATCH(Source!I$7,Location!$A$1:$D$1,0),0)</f>
        <v>Ahmedabad</v>
      </c>
      <c r="J877" s="19" t="str">
        <f>VLOOKUP($C877,location,MATCH(Source!J$7,Location!$A$1:$D$1,0),0)</f>
        <v>Residential Area</v>
      </c>
      <c r="K877" s="19" t="str">
        <f>VLOOKUP($C877,location,MATCH(Source!K$7,Location!$A$1:$D$1,0),0)</f>
        <v>Rainy</v>
      </c>
      <c r="L877" s="20" t="str">
        <f>VLOOKUP($C877,vehicle,MATCH(L876,Vehicle!A870:E870,0),0)</f>
        <v>Bus</v>
      </c>
      <c r="M877" s="20" t="str">
        <f>VLOOKUP($C877,vehicle,MATCH(M$7,Vehicle!$A$1:$E$1,0),0)</f>
        <v>Brake Failure</v>
      </c>
      <c r="N877" s="20" t="str">
        <f>VLOOKUP($C877,vehicle,MATCH(N$7,Vehicle!$A$1:$E$1,0),0)</f>
        <v>Medium</v>
      </c>
      <c r="O877" s="21">
        <f>VLOOKUP($C877,vehicle,MATCH(O$7,Vehicle!$A$1:$E$1,0),0)</f>
        <v>3</v>
      </c>
      <c r="P877" s="21">
        <f>VLOOKUP($C877,driver,MATCH(P$7,Driver!$A$1:$E$1,0),0)</f>
        <v>72</v>
      </c>
      <c r="Q877" s="21" t="str">
        <f>VLOOKUP($C877,driver,MATCH(Q$7,Driver!$A$1:$E$1,0),0)</f>
        <v>Expired</v>
      </c>
      <c r="R877" s="21">
        <f>VLOOKUP($C877,driver,MATCH(R$7,Driver!$A$1:$E$1,0),0)</f>
        <v>10</v>
      </c>
      <c r="S877" s="21" t="str">
        <f>VLOOKUP($C877,driver,MATCH(S$7,Driver!$A$1:$E$1,0),0)</f>
        <v>Fatal</v>
      </c>
      <c r="T877" s="21">
        <f>VLOOKUP($C877,Effects,MATCH(T$7, Effects!$A$1:$E$1, 0),0)</f>
        <v>10</v>
      </c>
      <c r="U877" s="22" t="str">
        <f>VLOOKUP($C877,Effects,MATCH(U$7, Effects!$A$1:$E$1, 0),0)</f>
        <v>Yes</v>
      </c>
      <c r="V877" s="22" t="str">
        <f>VLOOKUP($C877,Effects,MATCH(V$7, Effects!$A$1:$E$1, 0),0)</f>
        <v>Yes</v>
      </c>
      <c r="W877" s="22" t="str">
        <f>VLOOKUP($C877,Effects,MATCH(W$7, Effects!$A$1:$E$1, 0),0)</f>
        <v>Arrest Made</v>
      </c>
    </row>
    <row r="878" spans="2:23" s="7" customFormat="1" ht="21" x14ac:dyDescent="0.4">
      <c r="B878" s="19">
        <v>871</v>
      </c>
      <c r="C878" s="19" t="s">
        <v>909</v>
      </c>
      <c r="D878" s="20">
        <f>VLOOKUP($C878, Date, MATCH(Source!D$7, Date!$A$1:$F$1, 0), FALSE)</f>
        <v>44425</v>
      </c>
      <c r="E878" s="40">
        <v>44425</v>
      </c>
      <c r="F878" s="22">
        <f>VLOOKUP($C878, Date, MATCH(Source!F$7, Date!$A$1:$F$1, 0), FALSE)</f>
        <v>37.0069444444444</v>
      </c>
      <c r="G878" s="19">
        <f>VLOOKUP(Table3[[#This Row],[Accident ID]],Date!$A$2:$I$2001,MATCH(Table3[[#Headers],[Hour]],Date!$A$1:$I$1,0),0)</f>
        <v>0</v>
      </c>
      <c r="H878" s="44" t="str">
        <f>IF(AND(Table3[[#This Row],[Hour]]&gt;=7, Table3[[#This Row],[Hour]]&lt;=10), "Peak", IF(AND(Table3[[#This Row],[Hour]]&gt;=16, Table3[[#This Row],[Hour]]&lt;=19), "Peak", "Off-Peak"))</f>
        <v>Off-Peak</v>
      </c>
      <c r="I878" s="19" t="str">
        <f>VLOOKUP($C878,location,MATCH(Source!I$7,Location!$A$1:$D$1,0),0)</f>
        <v>Ahmedabad</v>
      </c>
      <c r="J878" s="19" t="str">
        <f>VLOOKUP($C878,location,MATCH(Source!J$7,Location!$A$1:$D$1,0),0)</f>
        <v>Expressway</v>
      </c>
      <c r="K878" s="19" t="str">
        <f>VLOOKUP($C878,location,MATCH(Source!K$7,Location!$A$1:$D$1,0),0)</f>
        <v>Foggy</v>
      </c>
      <c r="L878" s="20" t="str">
        <f>VLOOKUP($C878,vehicle,MATCH(L877,Vehicle!A871:E871,0),0)</f>
        <v>Truck</v>
      </c>
      <c r="M878" s="20" t="str">
        <f>VLOOKUP($C878,vehicle,MATCH(M$7,Vehicle!$A$1:$E$1,0),0)</f>
        <v>Reckless Driving</v>
      </c>
      <c r="N878" s="20" t="str">
        <f>VLOOKUP($C878,vehicle,MATCH(N$7,Vehicle!$A$1:$E$1,0),0)</f>
        <v>Severe</v>
      </c>
      <c r="O878" s="21">
        <f>VLOOKUP($C878,vehicle,MATCH(O$7,Vehicle!$A$1:$E$1,0),0)</f>
        <v>2</v>
      </c>
      <c r="P878" s="21">
        <f>VLOOKUP($C878,driver,MATCH(P$7,Driver!$A$1:$E$1,0),0)</f>
        <v>25</v>
      </c>
      <c r="Q878" s="21" t="str">
        <f>VLOOKUP($C878,driver,MATCH(Q$7,Driver!$A$1:$E$1,0),0)</f>
        <v>Suspended</v>
      </c>
      <c r="R878" s="21">
        <f>VLOOKUP($C878,driver,MATCH(R$7,Driver!$A$1:$E$1,0),0)</f>
        <v>6</v>
      </c>
      <c r="S878" s="21" t="str">
        <f>VLOOKUP($C878,driver,MATCH(S$7,Driver!$A$1:$E$1,0),0)</f>
        <v>Severe</v>
      </c>
      <c r="T878" s="21">
        <f>VLOOKUP($C878,Effects,MATCH(T$7, Effects!$A$1:$E$1, 0),0)</f>
        <v>54</v>
      </c>
      <c r="U878" s="22" t="str">
        <f>VLOOKUP($C878,Effects,MATCH(U$7, Effects!$A$1:$E$1, 0),0)</f>
        <v>Yes</v>
      </c>
      <c r="V878" s="22" t="str">
        <f>VLOOKUP($C878,Effects,MATCH(V$7, Effects!$A$1:$E$1, 0),0)</f>
        <v>No</v>
      </c>
      <c r="W878" s="22" t="str">
        <f>VLOOKUP($C878,Effects,MATCH(W$7, Effects!$A$1:$E$1, 0),0)</f>
        <v>None</v>
      </c>
    </row>
    <row r="879" spans="2:23" s="7" customFormat="1" ht="21" x14ac:dyDescent="0.4">
      <c r="B879" s="19">
        <v>872</v>
      </c>
      <c r="C879" s="19" t="s">
        <v>910</v>
      </c>
      <c r="D879" s="20">
        <f>VLOOKUP($C879, Date, MATCH(Source!D$7, Date!$A$1:$F$1, 0), FALSE)</f>
        <v>44522</v>
      </c>
      <c r="E879" s="40">
        <v>44522</v>
      </c>
      <c r="F879" s="22">
        <f>VLOOKUP($C879, Date, MATCH(Source!F$7, Date!$A$1:$F$1, 0), FALSE)</f>
        <v>37.0486111111111</v>
      </c>
      <c r="G879" s="19">
        <f>VLOOKUP(Table3[[#This Row],[Accident ID]],Date!$A$2:$I$2001,MATCH(Table3[[#Headers],[Hour]],Date!$A$1:$I$1,0),0)</f>
        <v>1</v>
      </c>
      <c r="H879" s="44" t="str">
        <f>IF(AND(Table3[[#This Row],[Hour]]&gt;=7, Table3[[#This Row],[Hour]]&lt;=10), "Peak", IF(AND(Table3[[#This Row],[Hour]]&gt;=16, Table3[[#This Row],[Hour]]&lt;=19), "Peak", "Off-Peak"))</f>
        <v>Off-Peak</v>
      </c>
      <c r="I879" s="19" t="str">
        <f>VLOOKUP($C879,location,MATCH(Source!I$7,Location!$A$1:$D$1,0),0)</f>
        <v>Kolkata</v>
      </c>
      <c r="J879" s="19" t="str">
        <f>VLOOKUP($C879,location,MATCH(Source!J$7,Location!$A$1:$D$1,0),0)</f>
        <v>Residential Area</v>
      </c>
      <c r="K879" s="19" t="str">
        <f>VLOOKUP($C879,location,MATCH(Source!K$7,Location!$A$1:$D$1,0),0)</f>
        <v>Windy</v>
      </c>
      <c r="L879" s="20" t="str">
        <f>VLOOKUP($C879,vehicle,MATCH(L878,Vehicle!A872:E872,0),0)</f>
        <v>Truck</v>
      </c>
      <c r="M879" s="20" t="str">
        <f>VLOOKUP($C879,vehicle,MATCH(M$7,Vehicle!$A$1:$E$1,0),0)</f>
        <v>Signal Violation</v>
      </c>
      <c r="N879" s="20" t="str">
        <f>VLOOKUP($C879,vehicle,MATCH(N$7,Vehicle!$A$1:$E$1,0),0)</f>
        <v>Medium</v>
      </c>
      <c r="O879" s="21">
        <f>VLOOKUP($C879,vehicle,MATCH(O$7,Vehicle!$A$1:$E$1,0),0)</f>
        <v>3</v>
      </c>
      <c r="P879" s="21">
        <f>VLOOKUP($C879,driver,MATCH(P$7,Driver!$A$1:$E$1,0),0)</f>
        <v>51</v>
      </c>
      <c r="Q879" s="21" t="str">
        <f>VLOOKUP($C879,driver,MATCH(Q$7,Driver!$A$1:$E$1,0),0)</f>
        <v>Suspended</v>
      </c>
      <c r="R879" s="21">
        <f>VLOOKUP($C879,driver,MATCH(R$7,Driver!$A$1:$E$1,0),0)</f>
        <v>1</v>
      </c>
      <c r="S879" s="21" t="str">
        <f>VLOOKUP($C879,driver,MATCH(S$7,Driver!$A$1:$E$1,0),0)</f>
        <v>Minor</v>
      </c>
      <c r="T879" s="21">
        <f>VLOOKUP($C879,Effects,MATCH(T$7, Effects!$A$1:$E$1, 0),0)</f>
        <v>23</v>
      </c>
      <c r="U879" s="22" t="str">
        <f>VLOOKUP($C879,Effects,MATCH(U$7, Effects!$A$1:$E$1, 0),0)</f>
        <v>Yes</v>
      </c>
      <c r="V879" s="22" t="str">
        <f>VLOOKUP($C879,Effects,MATCH(V$7, Effects!$A$1:$E$1, 0),0)</f>
        <v>No</v>
      </c>
      <c r="W879" s="22" t="str">
        <f>VLOOKUP($C879,Effects,MATCH(W$7, Effects!$A$1:$E$1, 0),0)</f>
        <v>Fine Issued</v>
      </c>
    </row>
    <row r="880" spans="2:23" s="7" customFormat="1" ht="21" x14ac:dyDescent="0.4">
      <c r="B880" s="19">
        <v>873</v>
      </c>
      <c r="C880" s="19" t="s">
        <v>911</v>
      </c>
      <c r="D880" s="20">
        <f>VLOOKUP($C880, Date, MATCH(Source!D$7, Date!$A$1:$F$1, 0), FALSE)</f>
        <v>44894</v>
      </c>
      <c r="E880" s="40">
        <v>44894</v>
      </c>
      <c r="F880" s="22">
        <f>VLOOKUP($C880, Date, MATCH(Source!F$7, Date!$A$1:$F$1, 0), FALSE)</f>
        <v>37.0902777777778</v>
      </c>
      <c r="G880" s="19">
        <f>VLOOKUP(Table3[[#This Row],[Accident ID]],Date!$A$2:$I$2001,MATCH(Table3[[#Headers],[Hour]],Date!$A$1:$I$1,0),0)</f>
        <v>2</v>
      </c>
      <c r="H880" s="44" t="str">
        <f>IF(AND(Table3[[#This Row],[Hour]]&gt;=7, Table3[[#This Row],[Hour]]&lt;=10), "Peak", IF(AND(Table3[[#This Row],[Hour]]&gt;=16, Table3[[#This Row],[Hour]]&lt;=19), "Peak", "Off-Peak"))</f>
        <v>Off-Peak</v>
      </c>
      <c r="I880" s="19" t="str">
        <f>VLOOKUP($C880,location,MATCH(Source!I$7,Location!$A$1:$D$1,0),0)</f>
        <v>Ahmedabad</v>
      </c>
      <c r="J880" s="19" t="str">
        <f>VLOOKUP($C880,location,MATCH(Source!J$7,Location!$A$1:$D$1,0),0)</f>
        <v>City Road</v>
      </c>
      <c r="K880" s="19" t="str">
        <f>VLOOKUP($C880,location,MATCH(Source!K$7,Location!$A$1:$D$1,0),0)</f>
        <v>Windy</v>
      </c>
      <c r="L880" s="20" t="str">
        <f>VLOOKUP($C880,vehicle,MATCH(L879,Vehicle!A873:E873,0),0)</f>
        <v>Pedestrian</v>
      </c>
      <c r="M880" s="20" t="str">
        <f>VLOOKUP($C880,vehicle,MATCH(M$7,Vehicle!$A$1:$E$1,0),0)</f>
        <v>Over Speeding</v>
      </c>
      <c r="N880" s="20" t="str">
        <f>VLOOKUP($C880,vehicle,MATCH(N$7,Vehicle!$A$1:$E$1,0),0)</f>
        <v>Severe</v>
      </c>
      <c r="O880" s="21">
        <f>VLOOKUP($C880,vehicle,MATCH(O$7,Vehicle!$A$1:$E$1,0),0)</f>
        <v>1</v>
      </c>
      <c r="P880" s="21">
        <f>VLOOKUP($C880,driver,MATCH(P$7,Driver!$A$1:$E$1,0),0)</f>
        <v>22</v>
      </c>
      <c r="Q880" s="21" t="str">
        <f>VLOOKUP($C880,driver,MATCH(Q$7,Driver!$A$1:$E$1,0),0)</f>
        <v>Expired</v>
      </c>
      <c r="R880" s="21">
        <f>VLOOKUP($C880,driver,MATCH(R$7,Driver!$A$1:$E$1,0),0)</f>
        <v>4</v>
      </c>
      <c r="S880" s="21" t="str">
        <f>VLOOKUP($C880,driver,MATCH(S$7,Driver!$A$1:$E$1,0),0)</f>
        <v>Moderate</v>
      </c>
      <c r="T880" s="21">
        <f>VLOOKUP($C880,Effects,MATCH(T$7, Effects!$A$1:$E$1, 0),0)</f>
        <v>58</v>
      </c>
      <c r="U880" s="22" t="str">
        <f>VLOOKUP($C880,Effects,MATCH(U$7, Effects!$A$1:$E$1, 0),0)</f>
        <v>No</v>
      </c>
      <c r="V880" s="22" t="str">
        <f>VLOOKUP($C880,Effects,MATCH(V$7, Effects!$A$1:$E$1, 0),0)</f>
        <v>No</v>
      </c>
      <c r="W880" s="22" t="str">
        <f>VLOOKUP($C880,Effects,MATCH(W$7, Effects!$A$1:$E$1, 0),0)</f>
        <v>None</v>
      </c>
    </row>
    <row r="881" spans="2:23" s="7" customFormat="1" ht="21" x14ac:dyDescent="0.4">
      <c r="B881" s="19">
        <v>874</v>
      </c>
      <c r="C881" s="19" t="s">
        <v>912</v>
      </c>
      <c r="D881" s="20">
        <f>VLOOKUP($C881, Date, MATCH(Source!D$7, Date!$A$1:$F$1, 0), FALSE)</f>
        <v>45214</v>
      </c>
      <c r="E881" s="40">
        <v>45214</v>
      </c>
      <c r="F881" s="22">
        <f>VLOOKUP($C881, Date, MATCH(Source!F$7, Date!$A$1:$F$1, 0), FALSE)</f>
        <v>37.1319444444444</v>
      </c>
      <c r="G881" s="19">
        <f>VLOOKUP(Table3[[#This Row],[Accident ID]],Date!$A$2:$I$2001,MATCH(Table3[[#Headers],[Hour]],Date!$A$1:$I$1,0),0)</f>
        <v>3</v>
      </c>
      <c r="H881" s="44" t="str">
        <f>IF(AND(Table3[[#This Row],[Hour]]&gt;=7, Table3[[#This Row],[Hour]]&lt;=10), "Peak", IF(AND(Table3[[#This Row],[Hour]]&gt;=16, Table3[[#This Row],[Hour]]&lt;=19), "Peak", "Off-Peak"))</f>
        <v>Off-Peak</v>
      </c>
      <c r="I881" s="19" t="str">
        <f>VLOOKUP($C881,location,MATCH(Source!I$7,Location!$A$1:$D$1,0),0)</f>
        <v>Pune</v>
      </c>
      <c r="J881" s="19" t="str">
        <f>VLOOKUP($C881,location,MATCH(Source!J$7,Location!$A$1:$D$1,0),0)</f>
        <v>Highway</v>
      </c>
      <c r="K881" s="19" t="str">
        <f>VLOOKUP($C881,location,MATCH(Source!K$7,Location!$A$1:$D$1,0),0)</f>
        <v>Snowy</v>
      </c>
      <c r="L881" s="20" t="str">
        <f>VLOOKUP($C881,vehicle,MATCH(L880,Vehicle!A874:E874,0),0)</f>
        <v>Car</v>
      </c>
      <c r="M881" s="20" t="str">
        <f>VLOOKUP($C881,vehicle,MATCH(M$7,Vehicle!$A$1:$E$1,0),0)</f>
        <v>Drunk Driving</v>
      </c>
      <c r="N881" s="20" t="str">
        <f>VLOOKUP($C881,vehicle,MATCH(N$7,Vehicle!$A$1:$E$1,0),0)</f>
        <v>Medium</v>
      </c>
      <c r="O881" s="21">
        <f>VLOOKUP($C881,vehicle,MATCH(O$7,Vehicle!$A$1:$E$1,0),0)</f>
        <v>2</v>
      </c>
      <c r="P881" s="21">
        <f>VLOOKUP($C881,driver,MATCH(P$7,Driver!$A$1:$E$1,0),0)</f>
        <v>37</v>
      </c>
      <c r="Q881" s="21" t="str">
        <f>VLOOKUP($C881,driver,MATCH(Q$7,Driver!$A$1:$E$1,0),0)</f>
        <v>Suspended</v>
      </c>
      <c r="R881" s="21">
        <f>VLOOKUP($C881,driver,MATCH(R$7,Driver!$A$1:$E$1,0),0)</f>
        <v>6</v>
      </c>
      <c r="S881" s="21" t="str">
        <f>VLOOKUP($C881,driver,MATCH(S$7,Driver!$A$1:$E$1,0),0)</f>
        <v>Severe</v>
      </c>
      <c r="T881" s="21">
        <f>VLOOKUP($C881,Effects,MATCH(T$7, Effects!$A$1:$E$1, 0),0)</f>
        <v>23</v>
      </c>
      <c r="U881" s="22" t="str">
        <f>VLOOKUP($C881,Effects,MATCH(U$7, Effects!$A$1:$E$1, 0),0)</f>
        <v>No</v>
      </c>
      <c r="V881" s="22" t="str">
        <f>VLOOKUP($C881,Effects,MATCH(V$7, Effects!$A$1:$E$1, 0),0)</f>
        <v>No</v>
      </c>
      <c r="W881" s="22" t="str">
        <f>VLOOKUP($C881,Effects,MATCH(W$7, Effects!$A$1:$E$1, 0),0)</f>
        <v>None</v>
      </c>
    </row>
    <row r="882" spans="2:23" s="7" customFormat="1" ht="21" x14ac:dyDescent="0.4">
      <c r="B882" s="19">
        <v>875</v>
      </c>
      <c r="C882" s="19" t="s">
        <v>913</v>
      </c>
      <c r="D882" s="20">
        <f>VLOOKUP($C882, Date, MATCH(Source!D$7, Date!$A$1:$F$1, 0), FALSE)</f>
        <v>45288</v>
      </c>
      <c r="E882" s="40">
        <v>45288</v>
      </c>
      <c r="F882" s="22">
        <f>VLOOKUP($C882, Date, MATCH(Source!F$7, Date!$A$1:$F$1, 0), FALSE)</f>
        <v>37.1736111111111</v>
      </c>
      <c r="G882" s="19">
        <f>VLOOKUP(Table3[[#This Row],[Accident ID]],Date!$A$2:$I$2001,MATCH(Table3[[#Headers],[Hour]],Date!$A$1:$I$1,0),0)</f>
        <v>4</v>
      </c>
      <c r="H882" s="44" t="str">
        <f>IF(AND(Table3[[#This Row],[Hour]]&gt;=7, Table3[[#This Row],[Hour]]&lt;=10), "Peak", IF(AND(Table3[[#This Row],[Hour]]&gt;=16, Table3[[#This Row],[Hour]]&lt;=19), "Peak", "Off-Peak"))</f>
        <v>Off-Peak</v>
      </c>
      <c r="I882" s="19" t="str">
        <f>VLOOKUP($C882,location,MATCH(Source!I$7,Location!$A$1:$D$1,0),0)</f>
        <v>Kolkata</v>
      </c>
      <c r="J882" s="19" t="str">
        <f>VLOOKUP($C882,location,MATCH(Source!J$7,Location!$A$1:$D$1,0),0)</f>
        <v>Rural Road</v>
      </c>
      <c r="K882" s="19" t="str">
        <f>VLOOKUP($C882,location,MATCH(Source!K$7,Location!$A$1:$D$1,0),0)</f>
        <v>Windy</v>
      </c>
      <c r="L882" s="20" t="str">
        <f>VLOOKUP($C882,vehicle,MATCH(L881,Vehicle!A875:E875,0),0)</f>
        <v>Bicycle</v>
      </c>
      <c r="M882" s="20" t="str">
        <f>VLOOKUP($C882,vehicle,MATCH(M$7,Vehicle!$A$1:$E$1,0),0)</f>
        <v>Signal Violation</v>
      </c>
      <c r="N882" s="20" t="str">
        <f>VLOOKUP($C882,vehicle,MATCH(N$7,Vehicle!$A$1:$E$1,0),0)</f>
        <v>Low</v>
      </c>
      <c r="O882" s="21">
        <f>VLOOKUP($C882,vehicle,MATCH(O$7,Vehicle!$A$1:$E$1,0),0)</f>
        <v>5</v>
      </c>
      <c r="P882" s="21">
        <f>VLOOKUP($C882,driver,MATCH(P$7,Driver!$A$1:$E$1,0),0)</f>
        <v>29</v>
      </c>
      <c r="Q882" s="21" t="str">
        <f>VLOOKUP($C882,driver,MATCH(Q$7,Driver!$A$1:$E$1,0),0)</f>
        <v>Suspended</v>
      </c>
      <c r="R882" s="21">
        <f>VLOOKUP($C882,driver,MATCH(R$7,Driver!$A$1:$E$1,0),0)</f>
        <v>0</v>
      </c>
      <c r="S882" s="21" t="str">
        <f>VLOOKUP($C882,driver,MATCH(S$7,Driver!$A$1:$E$1,0),0)</f>
        <v>Minor</v>
      </c>
      <c r="T882" s="21">
        <f>VLOOKUP($C882,Effects,MATCH(T$7, Effects!$A$1:$E$1, 0),0)</f>
        <v>13</v>
      </c>
      <c r="U882" s="22" t="str">
        <f>VLOOKUP($C882,Effects,MATCH(U$7, Effects!$A$1:$E$1, 0),0)</f>
        <v>Yes</v>
      </c>
      <c r="V882" s="22" t="str">
        <f>VLOOKUP($C882,Effects,MATCH(V$7, Effects!$A$1:$E$1, 0),0)</f>
        <v>Yes</v>
      </c>
      <c r="W882" s="22" t="str">
        <f>VLOOKUP($C882,Effects,MATCH(W$7, Effects!$A$1:$E$1, 0),0)</f>
        <v>Fine Issued</v>
      </c>
    </row>
    <row r="883" spans="2:23" s="7" customFormat="1" ht="21" x14ac:dyDescent="0.4">
      <c r="B883" s="19">
        <v>876</v>
      </c>
      <c r="C883" s="19" t="s">
        <v>914</v>
      </c>
      <c r="D883" s="20">
        <f>VLOOKUP($C883, Date, MATCH(Source!D$7, Date!$A$1:$F$1, 0), FALSE)</f>
        <v>44991</v>
      </c>
      <c r="E883" s="40">
        <v>44991</v>
      </c>
      <c r="F883" s="22">
        <f>VLOOKUP($C883, Date, MATCH(Source!F$7, Date!$A$1:$F$1, 0), FALSE)</f>
        <v>37.2152777777778</v>
      </c>
      <c r="G883" s="19">
        <f>VLOOKUP(Table3[[#This Row],[Accident ID]],Date!$A$2:$I$2001,MATCH(Table3[[#Headers],[Hour]],Date!$A$1:$I$1,0),0)</f>
        <v>5</v>
      </c>
      <c r="H883" s="44" t="str">
        <f>IF(AND(Table3[[#This Row],[Hour]]&gt;=7, Table3[[#This Row],[Hour]]&lt;=10), "Peak", IF(AND(Table3[[#This Row],[Hour]]&gt;=16, Table3[[#This Row],[Hour]]&lt;=19), "Peak", "Off-Peak"))</f>
        <v>Off-Peak</v>
      </c>
      <c r="I883" s="19" t="str">
        <f>VLOOKUP($C883,location,MATCH(Source!I$7,Location!$A$1:$D$1,0),0)</f>
        <v>Delhi</v>
      </c>
      <c r="J883" s="19" t="str">
        <f>VLOOKUP($C883,location,MATCH(Source!J$7,Location!$A$1:$D$1,0),0)</f>
        <v>City Road</v>
      </c>
      <c r="K883" s="19" t="str">
        <f>VLOOKUP($C883,location,MATCH(Source!K$7,Location!$A$1:$D$1,0),0)</f>
        <v>Windy</v>
      </c>
      <c r="L883" s="20" t="str">
        <f>VLOOKUP($C883,vehicle,MATCH(L882,Vehicle!A876:E876,0),0)</f>
        <v>Bus</v>
      </c>
      <c r="M883" s="20" t="str">
        <f>VLOOKUP($C883,vehicle,MATCH(M$7,Vehicle!$A$1:$E$1,0),0)</f>
        <v>Drunk Driving</v>
      </c>
      <c r="N883" s="20" t="str">
        <f>VLOOKUP($C883,vehicle,MATCH(N$7,Vehicle!$A$1:$E$1,0),0)</f>
        <v>High</v>
      </c>
      <c r="O883" s="21">
        <f>VLOOKUP($C883,vehicle,MATCH(O$7,Vehicle!$A$1:$E$1,0),0)</f>
        <v>1</v>
      </c>
      <c r="P883" s="21">
        <f>VLOOKUP($C883,driver,MATCH(P$7,Driver!$A$1:$E$1,0),0)</f>
        <v>66</v>
      </c>
      <c r="Q883" s="21" t="str">
        <f>VLOOKUP($C883,driver,MATCH(Q$7,Driver!$A$1:$E$1,0),0)</f>
        <v>Expired</v>
      </c>
      <c r="R883" s="21">
        <f>VLOOKUP($C883,driver,MATCH(R$7,Driver!$A$1:$E$1,0),0)</f>
        <v>1</v>
      </c>
      <c r="S883" s="21" t="str">
        <f>VLOOKUP($C883,driver,MATCH(S$7,Driver!$A$1:$E$1,0),0)</f>
        <v>Moderate</v>
      </c>
      <c r="T883" s="21">
        <f>VLOOKUP($C883,Effects,MATCH(T$7, Effects!$A$1:$E$1, 0),0)</f>
        <v>7</v>
      </c>
      <c r="U883" s="22" t="str">
        <f>VLOOKUP($C883,Effects,MATCH(U$7, Effects!$A$1:$E$1, 0),0)</f>
        <v>Yes</v>
      </c>
      <c r="V883" s="22" t="str">
        <f>VLOOKUP($C883,Effects,MATCH(V$7, Effects!$A$1:$E$1, 0),0)</f>
        <v>No</v>
      </c>
      <c r="W883" s="22" t="str">
        <f>VLOOKUP($C883,Effects,MATCH(W$7, Effects!$A$1:$E$1, 0),0)</f>
        <v>Arrest Made</v>
      </c>
    </row>
    <row r="884" spans="2:23" s="7" customFormat="1" ht="21" x14ac:dyDescent="0.4">
      <c r="B884" s="19">
        <v>877</v>
      </c>
      <c r="C884" s="19" t="s">
        <v>915</v>
      </c>
      <c r="D884" s="20">
        <f>VLOOKUP($C884, Date, MATCH(Source!D$7, Date!$A$1:$F$1, 0), FALSE)</f>
        <v>45500</v>
      </c>
      <c r="E884" s="40">
        <v>45500</v>
      </c>
      <c r="F884" s="22">
        <f>VLOOKUP($C884, Date, MATCH(Source!F$7, Date!$A$1:$F$1, 0), FALSE)</f>
        <v>37.2569444444444</v>
      </c>
      <c r="G884" s="19">
        <f>VLOOKUP(Table3[[#This Row],[Accident ID]],Date!$A$2:$I$2001,MATCH(Table3[[#Headers],[Hour]],Date!$A$1:$I$1,0),0)</f>
        <v>6</v>
      </c>
      <c r="H884" s="44" t="str">
        <f>IF(AND(Table3[[#This Row],[Hour]]&gt;=7, Table3[[#This Row],[Hour]]&lt;=10), "Peak", IF(AND(Table3[[#This Row],[Hour]]&gt;=16, Table3[[#This Row],[Hour]]&lt;=19), "Peak", "Off-Peak"))</f>
        <v>Off-Peak</v>
      </c>
      <c r="I884" s="19" t="str">
        <f>VLOOKUP($C884,location,MATCH(Source!I$7,Location!$A$1:$D$1,0),0)</f>
        <v>Ahmedabad</v>
      </c>
      <c r="J884" s="19" t="str">
        <f>VLOOKUP($C884,location,MATCH(Source!J$7,Location!$A$1:$D$1,0),0)</f>
        <v>Expressway</v>
      </c>
      <c r="K884" s="19" t="str">
        <f>VLOOKUP($C884,location,MATCH(Source!K$7,Location!$A$1:$D$1,0),0)</f>
        <v>Windy</v>
      </c>
      <c r="L884" s="20" t="str">
        <f>VLOOKUP($C884,vehicle,MATCH(L883,Vehicle!A877:E877,0),0)</f>
        <v>Auto</v>
      </c>
      <c r="M884" s="20" t="str">
        <f>VLOOKUP($C884,vehicle,MATCH(M$7,Vehicle!$A$1:$E$1,0),0)</f>
        <v>Brake Failure</v>
      </c>
      <c r="N884" s="20" t="str">
        <f>VLOOKUP($C884,vehicle,MATCH(N$7,Vehicle!$A$1:$E$1,0),0)</f>
        <v>Low</v>
      </c>
      <c r="O884" s="21">
        <f>VLOOKUP($C884,vehicle,MATCH(O$7,Vehicle!$A$1:$E$1,0),0)</f>
        <v>3</v>
      </c>
      <c r="P884" s="21">
        <f>VLOOKUP($C884,driver,MATCH(P$7,Driver!$A$1:$E$1,0),0)</f>
        <v>47</v>
      </c>
      <c r="Q884" s="21" t="str">
        <f>VLOOKUP($C884,driver,MATCH(Q$7,Driver!$A$1:$E$1,0),0)</f>
        <v>Expired</v>
      </c>
      <c r="R884" s="21">
        <f>VLOOKUP($C884,driver,MATCH(R$7,Driver!$A$1:$E$1,0),0)</f>
        <v>0</v>
      </c>
      <c r="S884" s="21" t="str">
        <f>VLOOKUP($C884,driver,MATCH(S$7,Driver!$A$1:$E$1,0),0)</f>
        <v>Severe</v>
      </c>
      <c r="T884" s="21">
        <f>VLOOKUP($C884,Effects,MATCH(T$7, Effects!$A$1:$E$1, 0),0)</f>
        <v>5</v>
      </c>
      <c r="U884" s="22" t="str">
        <f>VLOOKUP($C884,Effects,MATCH(U$7, Effects!$A$1:$E$1, 0),0)</f>
        <v>Yes</v>
      </c>
      <c r="V884" s="22" t="str">
        <f>VLOOKUP($C884,Effects,MATCH(V$7, Effects!$A$1:$E$1, 0),0)</f>
        <v>No</v>
      </c>
      <c r="W884" s="22" t="str">
        <f>VLOOKUP($C884,Effects,MATCH(W$7, Effects!$A$1:$E$1, 0),0)</f>
        <v>Arrest Made</v>
      </c>
    </row>
    <row r="885" spans="2:23" s="7" customFormat="1" ht="21" x14ac:dyDescent="0.4">
      <c r="B885" s="19">
        <v>878</v>
      </c>
      <c r="C885" s="19" t="s">
        <v>916</v>
      </c>
      <c r="D885" s="20">
        <f>VLOOKUP($C885, Date, MATCH(Source!D$7, Date!$A$1:$F$1, 0), FALSE)</f>
        <v>45221</v>
      </c>
      <c r="E885" s="40">
        <v>45221</v>
      </c>
      <c r="F885" s="22">
        <f>VLOOKUP($C885, Date, MATCH(Source!F$7, Date!$A$1:$F$1, 0), FALSE)</f>
        <v>37.2986111111111</v>
      </c>
      <c r="G885" s="19">
        <f>VLOOKUP(Table3[[#This Row],[Accident ID]],Date!$A$2:$I$2001,MATCH(Table3[[#Headers],[Hour]],Date!$A$1:$I$1,0),0)</f>
        <v>7</v>
      </c>
      <c r="H885" s="44" t="str">
        <f>IF(AND(Table3[[#This Row],[Hour]]&gt;=7, Table3[[#This Row],[Hour]]&lt;=10), "Peak", IF(AND(Table3[[#This Row],[Hour]]&gt;=16, Table3[[#This Row],[Hour]]&lt;=19), "Peak", "Off-Peak"))</f>
        <v>Peak</v>
      </c>
      <c r="I885" s="19" t="str">
        <f>VLOOKUP($C885,location,MATCH(Source!I$7,Location!$A$1:$D$1,0),0)</f>
        <v>Mumbai</v>
      </c>
      <c r="J885" s="19" t="str">
        <f>VLOOKUP($C885,location,MATCH(Source!J$7,Location!$A$1:$D$1,0),0)</f>
        <v>City Road</v>
      </c>
      <c r="K885" s="19" t="str">
        <f>VLOOKUP($C885,location,MATCH(Source!K$7,Location!$A$1:$D$1,0),0)</f>
        <v>Windy</v>
      </c>
      <c r="L885" s="20" t="str">
        <f>VLOOKUP($C885,vehicle,MATCH(L884,Vehicle!A878:E878,0),0)</f>
        <v>Bicycle</v>
      </c>
      <c r="M885" s="20" t="str">
        <f>VLOOKUP($C885,vehicle,MATCH(M$7,Vehicle!$A$1:$E$1,0),0)</f>
        <v>Drunk Driving</v>
      </c>
      <c r="N885" s="20" t="str">
        <f>VLOOKUP($C885,vehicle,MATCH(N$7,Vehicle!$A$1:$E$1,0),0)</f>
        <v>Low</v>
      </c>
      <c r="O885" s="21">
        <f>VLOOKUP($C885,vehicle,MATCH(O$7,Vehicle!$A$1:$E$1,0),0)</f>
        <v>3</v>
      </c>
      <c r="P885" s="21">
        <f>VLOOKUP($C885,driver,MATCH(P$7,Driver!$A$1:$E$1,0),0)</f>
        <v>30</v>
      </c>
      <c r="Q885" s="21" t="str">
        <f>VLOOKUP($C885,driver,MATCH(Q$7,Driver!$A$1:$E$1,0),0)</f>
        <v>Valid</v>
      </c>
      <c r="R885" s="21">
        <f>VLOOKUP($C885,driver,MATCH(R$7,Driver!$A$1:$E$1,0),0)</f>
        <v>8</v>
      </c>
      <c r="S885" s="21" t="str">
        <f>VLOOKUP($C885,driver,MATCH(S$7,Driver!$A$1:$E$1,0),0)</f>
        <v>Moderate</v>
      </c>
      <c r="T885" s="21">
        <f>VLOOKUP($C885,Effects,MATCH(T$7, Effects!$A$1:$E$1, 0),0)</f>
        <v>23</v>
      </c>
      <c r="U885" s="22" t="str">
        <f>VLOOKUP($C885,Effects,MATCH(U$7, Effects!$A$1:$E$1, 0),0)</f>
        <v>No</v>
      </c>
      <c r="V885" s="22" t="str">
        <f>VLOOKUP($C885,Effects,MATCH(V$7, Effects!$A$1:$E$1, 0),0)</f>
        <v>Yes</v>
      </c>
      <c r="W885" s="22" t="str">
        <f>VLOOKUP($C885,Effects,MATCH(W$7, Effects!$A$1:$E$1, 0),0)</f>
        <v>Arrest Made</v>
      </c>
    </row>
    <row r="886" spans="2:23" s="7" customFormat="1" ht="21" x14ac:dyDescent="0.4">
      <c r="B886" s="19">
        <v>879</v>
      </c>
      <c r="C886" s="19" t="s">
        <v>917</v>
      </c>
      <c r="D886" s="20">
        <f>VLOOKUP($C886, Date, MATCH(Source!D$7, Date!$A$1:$F$1, 0), FALSE)</f>
        <v>45654</v>
      </c>
      <c r="E886" s="40">
        <v>45654</v>
      </c>
      <c r="F886" s="22">
        <f>VLOOKUP($C886, Date, MATCH(Source!F$7, Date!$A$1:$F$1, 0), FALSE)</f>
        <v>37.3402777777778</v>
      </c>
      <c r="G886" s="19">
        <f>VLOOKUP(Table3[[#This Row],[Accident ID]],Date!$A$2:$I$2001,MATCH(Table3[[#Headers],[Hour]],Date!$A$1:$I$1,0),0)</f>
        <v>8</v>
      </c>
      <c r="H886" s="44" t="str">
        <f>IF(AND(Table3[[#This Row],[Hour]]&gt;=7, Table3[[#This Row],[Hour]]&lt;=10), "Peak", IF(AND(Table3[[#This Row],[Hour]]&gt;=16, Table3[[#This Row],[Hour]]&lt;=19), "Peak", "Off-Peak"))</f>
        <v>Peak</v>
      </c>
      <c r="I886" s="19" t="str">
        <f>VLOOKUP($C886,location,MATCH(Source!I$7,Location!$A$1:$D$1,0),0)</f>
        <v>Mumbai</v>
      </c>
      <c r="J886" s="19" t="str">
        <f>VLOOKUP($C886,location,MATCH(Source!J$7,Location!$A$1:$D$1,0),0)</f>
        <v>Rural Road</v>
      </c>
      <c r="K886" s="19" t="str">
        <f>VLOOKUP($C886,location,MATCH(Source!K$7,Location!$A$1:$D$1,0),0)</f>
        <v>Rainy</v>
      </c>
      <c r="L886" s="20" t="str">
        <f>VLOOKUP($C886,vehicle,MATCH(L885,Vehicle!A879:E879,0),0)</f>
        <v>Auto</v>
      </c>
      <c r="M886" s="20" t="str">
        <f>VLOOKUP($C886,vehicle,MATCH(M$7,Vehicle!$A$1:$E$1,0),0)</f>
        <v>Drunk Driving</v>
      </c>
      <c r="N886" s="20" t="str">
        <f>VLOOKUP($C886,vehicle,MATCH(N$7,Vehicle!$A$1:$E$1,0),0)</f>
        <v>Severe</v>
      </c>
      <c r="O886" s="21">
        <f>VLOOKUP($C886,vehicle,MATCH(O$7,Vehicle!$A$1:$E$1,0),0)</f>
        <v>2</v>
      </c>
      <c r="P886" s="21">
        <f>VLOOKUP($C886,driver,MATCH(P$7,Driver!$A$1:$E$1,0),0)</f>
        <v>61</v>
      </c>
      <c r="Q886" s="21" t="str">
        <f>VLOOKUP($C886,driver,MATCH(Q$7,Driver!$A$1:$E$1,0),0)</f>
        <v>Suspended</v>
      </c>
      <c r="R886" s="21">
        <f>VLOOKUP($C886,driver,MATCH(R$7,Driver!$A$1:$E$1,0),0)</f>
        <v>10</v>
      </c>
      <c r="S886" s="21" t="str">
        <f>VLOOKUP($C886,driver,MATCH(S$7,Driver!$A$1:$E$1,0),0)</f>
        <v>Minor</v>
      </c>
      <c r="T886" s="21">
        <f>VLOOKUP($C886,Effects,MATCH(T$7, Effects!$A$1:$E$1, 0),0)</f>
        <v>15</v>
      </c>
      <c r="U886" s="22" t="str">
        <f>VLOOKUP($C886,Effects,MATCH(U$7, Effects!$A$1:$E$1, 0),0)</f>
        <v>No</v>
      </c>
      <c r="V886" s="22" t="str">
        <f>VLOOKUP($C886,Effects,MATCH(V$7, Effects!$A$1:$E$1, 0),0)</f>
        <v>No</v>
      </c>
      <c r="W886" s="22" t="str">
        <f>VLOOKUP($C886,Effects,MATCH(W$7, Effects!$A$1:$E$1, 0),0)</f>
        <v>None</v>
      </c>
    </row>
    <row r="887" spans="2:23" s="7" customFormat="1" ht="21" x14ac:dyDescent="0.4">
      <c r="B887" s="19">
        <v>880</v>
      </c>
      <c r="C887" s="19" t="s">
        <v>918</v>
      </c>
      <c r="D887" s="20">
        <f>VLOOKUP($C887, Date, MATCH(Source!D$7, Date!$A$1:$F$1, 0), FALSE)</f>
        <v>44429</v>
      </c>
      <c r="E887" s="40">
        <v>44429</v>
      </c>
      <c r="F887" s="22">
        <f>VLOOKUP($C887, Date, MATCH(Source!F$7, Date!$A$1:$F$1, 0), FALSE)</f>
        <v>37.3819444444444</v>
      </c>
      <c r="G887" s="19">
        <f>VLOOKUP(Table3[[#This Row],[Accident ID]],Date!$A$2:$I$2001,MATCH(Table3[[#Headers],[Hour]],Date!$A$1:$I$1,0),0)</f>
        <v>9</v>
      </c>
      <c r="H887" s="44" t="str">
        <f>IF(AND(Table3[[#This Row],[Hour]]&gt;=7, Table3[[#This Row],[Hour]]&lt;=10), "Peak", IF(AND(Table3[[#This Row],[Hour]]&gt;=16, Table3[[#This Row],[Hour]]&lt;=19), "Peak", "Off-Peak"))</f>
        <v>Peak</v>
      </c>
      <c r="I887" s="19" t="str">
        <f>VLOOKUP($C887,location,MATCH(Source!I$7,Location!$A$1:$D$1,0),0)</f>
        <v>Kolkata</v>
      </c>
      <c r="J887" s="19" t="str">
        <f>VLOOKUP($C887,location,MATCH(Source!J$7,Location!$A$1:$D$1,0),0)</f>
        <v>Residential Area</v>
      </c>
      <c r="K887" s="19" t="str">
        <f>VLOOKUP($C887,location,MATCH(Source!K$7,Location!$A$1:$D$1,0),0)</f>
        <v>Snowy</v>
      </c>
      <c r="L887" s="20" t="str">
        <f>VLOOKUP($C887,vehicle,MATCH(L886,Vehicle!A880:E880,0),0)</f>
        <v>Bus</v>
      </c>
      <c r="M887" s="20" t="str">
        <f>VLOOKUP($C887,vehicle,MATCH(M$7,Vehicle!$A$1:$E$1,0),0)</f>
        <v>Pedestrian Crossing</v>
      </c>
      <c r="N887" s="20" t="str">
        <f>VLOOKUP($C887,vehicle,MATCH(N$7,Vehicle!$A$1:$E$1,0),0)</f>
        <v>Low</v>
      </c>
      <c r="O887" s="21">
        <f>VLOOKUP($C887,vehicle,MATCH(O$7,Vehicle!$A$1:$E$1,0),0)</f>
        <v>5</v>
      </c>
      <c r="P887" s="21">
        <f>VLOOKUP($C887,driver,MATCH(P$7,Driver!$A$1:$E$1,0),0)</f>
        <v>21</v>
      </c>
      <c r="Q887" s="21" t="str">
        <f>VLOOKUP($C887,driver,MATCH(Q$7,Driver!$A$1:$E$1,0),0)</f>
        <v>Expired</v>
      </c>
      <c r="R887" s="21">
        <f>VLOOKUP($C887,driver,MATCH(R$7,Driver!$A$1:$E$1,0),0)</f>
        <v>7</v>
      </c>
      <c r="S887" s="21" t="str">
        <f>VLOOKUP($C887,driver,MATCH(S$7,Driver!$A$1:$E$1,0),0)</f>
        <v>Moderate</v>
      </c>
      <c r="T887" s="21">
        <f>VLOOKUP($C887,Effects,MATCH(T$7, Effects!$A$1:$E$1, 0),0)</f>
        <v>10</v>
      </c>
      <c r="U887" s="22" t="str">
        <f>VLOOKUP($C887,Effects,MATCH(U$7, Effects!$A$1:$E$1, 0),0)</f>
        <v>Yes</v>
      </c>
      <c r="V887" s="22" t="str">
        <f>VLOOKUP($C887,Effects,MATCH(V$7, Effects!$A$1:$E$1, 0),0)</f>
        <v>Yes</v>
      </c>
      <c r="W887" s="22" t="str">
        <f>VLOOKUP($C887,Effects,MATCH(W$7, Effects!$A$1:$E$1, 0),0)</f>
        <v>License Suspended</v>
      </c>
    </row>
    <row r="888" spans="2:23" s="7" customFormat="1" ht="21" x14ac:dyDescent="0.4">
      <c r="B888" s="19">
        <v>881</v>
      </c>
      <c r="C888" s="19" t="s">
        <v>919</v>
      </c>
      <c r="D888" s="20">
        <f>VLOOKUP($C888, Date, MATCH(Source!D$7, Date!$A$1:$F$1, 0), FALSE)</f>
        <v>45242</v>
      </c>
      <c r="E888" s="40">
        <v>45242</v>
      </c>
      <c r="F888" s="22">
        <f>VLOOKUP($C888, Date, MATCH(Source!F$7, Date!$A$1:$F$1, 0), FALSE)</f>
        <v>37.4236111111111</v>
      </c>
      <c r="G888" s="19">
        <f>VLOOKUP(Table3[[#This Row],[Accident ID]],Date!$A$2:$I$2001,MATCH(Table3[[#Headers],[Hour]],Date!$A$1:$I$1,0),0)</f>
        <v>10</v>
      </c>
      <c r="H888" s="44" t="str">
        <f>IF(AND(Table3[[#This Row],[Hour]]&gt;=7, Table3[[#This Row],[Hour]]&lt;=10), "Peak", IF(AND(Table3[[#This Row],[Hour]]&gt;=16, Table3[[#This Row],[Hour]]&lt;=19), "Peak", "Off-Peak"))</f>
        <v>Peak</v>
      </c>
      <c r="I888" s="19" t="str">
        <f>VLOOKUP($C888,location,MATCH(Source!I$7,Location!$A$1:$D$1,0),0)</f>
        <v>Ahmedabad</v>
      </c>
      <c r="J888" s="19" t="str">
        <f>VLOOKUP($C888,location,MATCH(Source!J$7,Location!$A$1:$D$1,0),0)</f>
        <v>Rural Road</v>
      </c>
      <c r="K888" s="19" t="str">
        <f>VLOOKUP($C888,location,MATCH(Source!K$7,Location!$A$1:$D$1,0),0)</f>
        <v>Foggy</v>
      </c>
      <c r="L888" s="20" t="str">
        <f>VLOOKUP($C888,vehicle,MATCH(L887,Vehicle!A881:E881,0),0)</f>
        <v>Auto</v>
      </c>
      <c r="M888" s="20" t="str">
        <f>VLOOKUP($C888,vehicle,MATCH(M$7,Vehicle!$A$1:$E$1,0),0)</f>
        <v>Over Speeding</v>
      </c>
      <c r="N888" s="20" t="str">
        <f>VLOOKUP($C888,vehicle,MATCH(N$7,Vehicle!$A$1:$E$1,0),0)</f>
        <v>Medium</v>
      </c>
      <c r="O888" s="21">
        <f>VLOOKUP($C888,vehicle,MATCH(O$7,Vehicle!$A$1:$E$1,0),0)</f>
        <v>2</v>
      </c>
      <c r="P888" s="21">
        <f>VLOOKUP($C888,driver,MATCH(P$7,Driver!$A$1:$E$1,0),0)</f>
        <v>44</v>
      </c>
      <c r="Q888" s="21" t="str">
        <f>VLOOKUP($C888,driver,MATCH(Q$7,Driver!$A$1:$E$1,0),0)</f>
        <v>Suspended</v>
      </c>
      <c r="R888" s="21">
        <f>VLOOKUP($C888,driver,MATCH(R$7,Driver!$A$1:$E$1,0),0)</f>
        <v>8</v>
      </c>
      <c r="S888" s="21" t="str">
        <f>VLOOKUP($C888,driver,MATCH(S$7,Driver!$A$1:$E$1,0),0)</f>
        <v>Severe</v>
      </c>
      <c r="T888" s="21">
        <f>VLOOKUP($C888,Effects,MATCH(T$7, Effects!$A$1:$E$1, 0),0)</f>
        <v>13</v>
      </c>
      <c r="U888" s="22" t="str">
        <f>VLOOKUP($C888,Effects,MATCH(U$7, Effects!$A$1:$E$1, 0),0)</f>
        <v>No</v>
      </c>
      <c r="V888" s="22" t="str">
        <f>VLOOKUP($C888,Effects,MATCH(V$7, Effects!$A$1:$E$1, 0),0)</f>
        <v>Yes</v>
      </c>
      <c r="W888" s="22" t="str">
        <f>VLOOKUP($C888,Effects,MATCH(W$7, Effects!$A$1:$E$1, 0),0)</f>
        <v>None</v>
      </c>
    </row>
    <row r="889" spans="2:23" s="7" customFormat="1" ht="21" x14ac:dyDescent="0.4">
      <c r="B889" s="19">
        <v>882</v>
      </c>
      <c r="C889" s="19" t="s">
        <v>920</v>
      </c>
      <c r="D889" s="20">
        <f>VLOOKUP($C889, Date, MATCH(Source!D$7, Date!$A$1:$F$1, 0), FALSE)</f>
        <v>45187</v>
      </c>
      <c r="E889" s="40">
        <v>45187</v>
      </c>
      <c r="F889" s="22">
        <f>VLOOKUP($C889, Date, MATCH(Source!F$7, Date!$A$1:$F$1, 0), FALSE)</f>
        <v>37.4652777777778</v>
      </c>
      <c r="G889" s="19">
        <f>VLOOKUP(Table3[[#This Row],[Accident ID]],Date!$A$2:$I$2001,MATCH(Table3[[#Headers],[Hour]],Date!$A$1:$I$1,0),0)</f>
        <v>11</v>
      </c>
      <c r="H889" s="44" t="str">
        <f>IF(AND(Table3[[#This Row],[Hour]]&gt;=7, Table3[[#This Row],[Hour]]&lt;=10), "Peak", IF(AND(Table3[[#This Row],[Hour]]&gt;=16, Table3[[#This Row],[Hour]]&lt;=19), "Peak", "Off-Peak"))</f>
        <v>Off-Peak</v>
      </c>
      <c r="I889" s="19" t="str">
        <f>VLOOKUP($C889,location,MATCH(Source!I$7,Location!$A$1:$D$1,0),0)</f>
        <v>Pune</v>
      </c>
      <c r="J889" s="19" t="str">
        <f>VLOOKUP($C889,location,MATCH(Source!J$7,Location!$A$1:$D$1,0),0)</f>
        <v>Expressway</v>
      </c>
      <c r="K889" s="19" t="str">
        <f>VLOOKUP($C889,location,MATCH(Source!K$7,Location!$A$1:$D$1,0),0)</f>
        <v>Rainy</v>
      </c>
      <c r="L889" s="20" t="str">
        <f>VLOOKUP($C889,vehicle,MATCH(L888,Vehicle!A882:E882,0),0)</f>
        <v>Truck</v>
      </c>
      <c r="M889" s="20" t="str">
        <f>VLOOKUP($C889,vehicle,MATCH(M$7,Vehicle!$A$1:$E$1,0),0)</f>
        <v>Brake Failure</v>
      </c>
      <c r="N889" s="20" t="str">
        <f>VLOOKUP($C889,vehicle,MATCH(N$7,Vehicle!$A$1:$E$1,0),0)</f>
        <v>High</v>
      </c>
      <c r="O889" s="21">
        <f>VLOOKUP($C889,vehicle,MATCH(O$7,Vehicle!$A$1:$E$1,0),0)</f>
        <v>5</v>
      </c>
      <c r="P889" s="21">
        <f>VLOOKUP($C889,driver,MATCH(P$7,Driver!$A$1:$E$1,0),0)</f>
        <v>64</v>
      </c>
      <c r="Q889" s="21" t="str">
        <f>VLOOKUP($C889,driver,MATCH(Q$7,Driver!$A$1:$E$1,0),0)</f>
        <v>Expired</v>
      </c>
      <c r="R889" s="21">
        <f>VLOOKUP($C889,driver,MATCH(R$7,Driver!$A$1:$E$1,0),0)</f>
        <v>2</v>
      </c>
      <c r="S889" s="21" t="str">
        <f>VLOOKUP($C889,driver,MATCH(S$7,Driver!$A$1:$E$1,0),0)</f>
        <v>Severe</v>
      </c>
      <c r="T889" s="21">
        <f>VLOOKUP($C889,Effects,MATCH(T$7, Effects!$A$1:$E$1, 0),0)</f>
        <v>40</v>
      </c>
      <c r="U889" s="22" t="str">
        <f>VLOOKUP($C889,Effects,MATCH(U$7, Effects!$A$1:$E$1, 0),0)</f>
        <v>Yes</v>
      </c>
      <c r="V889" s="22" t="str">
        <f>VLOOKUP($C889,Effects,MATCH(V$7, Effects!$A$1:$E$1, 0),0)</f>
        <v>Yes</v>
      </c>
      <c r="W889" s="22" t="str">
        <f>VLOOKUP($C889,Effects,MATCH(W$7, Effects!$A$1:$E$1, 0),0)</f>
        <v>Arrest Made</v>
      </c>
    </row>
    <row r="890" spans="2:23" s="7" customFormat="1" ht="21" x14ac:dyDescent="0.4">
      <c r="B890" s="19">
        <v>883</v>
      </c>
      <c r="C890" s="19" t="s">
        <v>921</v>
      </c>
      <c r="D890" s="20">
        <f>VLOOKUP($C890, Date, MATCH(Source!D$7, Date!$A$1:$F$1, 0), FALSE)</f>
        <v>45161</v>
      </c>
      <c r="E890" s="40">
        <v>45161</v>
      </c>
      <c r="F890" s="22">
        <f>VLOOKUP($C890, Date, MATCH(Source!F$7, Date!$A$1:$F$1, 0), FALSE)</f>
        <v>37.5069444444444</v>
      </c>
      <c r="G890" s="19">
        <f>VLOOKUP(Table3[[#This Row],[Accident ID]],Date!$A$2:$I$2001,MATCH(Table3[[#Headers],[Hour]],Date!$A$1:$I$1,0),0)</f>
        <v>12</v>
      </c>
      <c r="H890" s="44" t="str">
        <f>IF(AND(Table3[[#This Row],[Hour]]&gt;=7, Table3[[#This Row],[Hour]]&lt;=10), "Peak", IF(AND(Table3[[#This Row],[Hour]]&gt;=16, Table3[[#This Row],[Hour]]&lt;=19), "Peak", "Off-Peak"))</f>
        <v>Off-Peak</v>
      </c>
      <c r="I890" s="19" t="str">
        <f>VLOOKUP($C890,location,MATCH(Source!I$7,Location!$A$1:$D$1,0),0)</f>
        <v>Hyderabad</v>
      </c>
      <c r="J890" s="19" t="str">
        <f>VLOOKUP($C890,location,MATCH(Source!J$7,Location!$A$1:$D$1,0),0)</f>
        <v>Expressway</v>
      </c>
      <c r="K890" s="19" t="str">
        <f>VLOOKUP($C890,location,MATCH(Source!K$7,Location!$A$1:$D$1,0),0)</f>
        <v>Windy</v>
      </c>
      <c r="L890" s="20" t="str">
        <f>VLOOKUP($C890,vehicle,MATCH(L889,Vehicle!A883:E883,0),0)</f>
        <v>Car</v>
      </c>
      <c r="M890" s="20" t="str">
        <f>VLOOKUP($C890,vehicle,MATCH(M$7,Vehicle!$A$1:$E$1,0),0)</f>
        <v>Signal Violation</v>
      </c>
      <c r="N890" s="20" t="str">
        <f>VLOOKUP($C890,vehicle,MATCH(N$7,Vehicle!$A$1:$E$1,0),0)</f>
        <v>Medium</v>
      </c>
      <c r="O890" s="21">
        <f>VLOOKUP($C890,vehicle,MATCH(O$7,Vehicle!$A$1:$E$1,0),0)</f>
        <v>2</v>
      </c>
      <c r="P890" s="21">
        <f>VLOOKUP($C890,driver,MATCH(P$7,Driver!$A$1:$E$1,0),0)</f>
        <v>63</v>
      </c>
      <c r="Q890" s="21" t="str">
        <f>VLOOKUP($C890,driver,MATCH(Q$7,Driver!$A$1:$E$1,0),0)</f>
        <v>Suspended</v>
      </c>
      <c r="R890" s="21">
        <f>VLOOKUP($C890,driver,MATCH(R$7,Driver!$A$1:$E$1,0),0)</f>
        <v>7</v>
      </c>
      <c r="S890" s="21" t="str">
        <f>VLOOKUP($C890,driver,MATCH(S$7,Driver!$A$1:$E$1,0),0)</f>
        <v>Severe</v>
      </c>
      <c r="T890" s="21">
        <f>VLOOKUP($C890,Effects,MATCH(T$7, Effects!$A$1:$E$1, 0),0)</f>
        <v>13</v>
      </c>
      <c r="U890" s="22" t="str">
        <f>VLOOKUP($C890,Effects,MATCH(U$7, Effects!$A$1:$E$1, 0),0)</f>
        <v>Yes</v>
      </c>
      <c r="V890" s="22" t="str">
        <f>VLOOKUP($C890,Effects,MATCH(V$7, Effects!$A$1:$E$1, 0),0)</f>
        <v>No</v>
      </c>
      <c r="W890" s="22" t="str">
        <f>VLOOKUP($C890,Effects,MATCH(W$7, Effects!$A$1:$E$1, 0),0)</f>
        <v>None</v>
      </c>
    </row>
    <row r="891" spans="2:23" s="7" customFormat="1" ht="21" x14ac:dyDescent="0.4">
      <c r="B891" s="19">
        <v>884</v>
      </c>
      <c r="C891" s="19" t="s">
        <v>922</v>
      </c>
      <c r="D891" s="20">
        <f>VLOOKUP($C891, Date, MATCH(Source!D$7, Date!$A$1:$F$1, 0), FALSE)</f>
        <v>44060</v>
      </c>
      <c r="E891" s="40">
        <v>44060</v>
      </c>
      <c r="F891" s="22">
        <f>VLOOKUP($C891, Date, MATCH(Source!F$7, Date!$A$1:$F$1, 0), FALSE)</f>
        <v>37.5486111111111</v>
      </c>
      <c r="G891" s="19">
        <f>VLOOKUP(Table3[[#This Row],[Accident ID]],Date!$A$2:$I$2001,MATCH(Table3[[#Headers],[Hour]],Date!$A$1:$I$1,0),0)</f>
        <v>13</v>
      </c>
      <c r="H891" s="44" t="str">
        <f>IF(AND(Table3[[#This Row],[Hour]]&gt;=7, Table3[[#This Row],[Hour]]&lt;=10), "Peak", IF(AND(Table3[[#This Row],[Hour]]&gt;=16, Table3[[#This Row],[Hour]]&lt;=19), "Peak", "Off-Peak"))</f>
        <v>Off-Peak</v>
      </c>
      <c r="I891" s="19" t="str">
        <f>VLOOKUP($C891,location,MATCH(Source!I$7,Location!$A$1:$D$1,0),0)</f>
        <v>Hyderabad</v>
      </c>
      <c r="J891" s="19" t="str">
        <f>VLOOKUP($C891,location,MATCH(Source!J$7,Location!$A$1:$D$1,0),0)</f>
        <v>Highway</v>
      </c>
      <c r="K891" s="19" t="str">
        <f>VLOOKUP($C891,location,MATCH(Source!K$7,Location!$A$1:$D$1,0),0)</f>
        <v>Rainy</v>
      </c>
      <c r="L891" s="20" t="str">
        <f>VLOOKUP($C891,vehicle,MATCH(L890,Vehicle!A884:E884,0),0)</f>
        <v>Truck</v>
      </c>
      <c r="M891" s="20" t="str">
        <f>VLOOKUP($C891,vehicle,MATCH(M$7,Vehicle!$A$1:$E$1,0),0)</f>
        <v>Drunk Driving</v>
      </c>
      <c r="N891" s="20" t="str">
        <f>VLOOKUP($C891,vehicle,MATCH(N$7,Vehicle!$A$1:$E$1,0),0)</f>
        <v>High</v>
      </c>
      <c r="O891" s="21">
        <f>VLOOKUP($C891,vehicle,MATCH(O$7,Vehicle!$A$1:$E$1,0),0)</f>
        <v>4</v>
      </c>
      <c r="P891" s="21">
        <f>VLOOKUP($C891,driver,MATCH(P$7,Driver!$A$1:$E$1,0),0)</f>
        <v>31</v>
      </c>
      <c r="Q891" s="21" t="str">
        <f>VLOOKUP($C891,driver,MATCH(Q$7,Driver!$A$1:$E$1,0),0)</f>
        <v>Suspended</v>
      </c>
      <c r="R891" s="21">
        <f>VLOOKUP($C891,driver,MATCH(R$7,Driver!$A$1:$E$1,0),0)</f>
        <v>3</v>
      </c>
      <c r="S891" s="21" t="str">
        <f>VLOOKUP($C891,driver,MATCH(S$7,Driver!$A$1:$E$1,0),0)</f>
        <v>Moderate</v>
      </c>
      <c r="T891" s="21">
        <f>VLOOKUP($C891,Effects,MATCH(T$7, Effects!$A$1:$E$1, 0),0)</f>
        <v>57</v>
      </c>
      <c r="U891" s="22" t="str">
        <f>VLOOKUP($C891,Effects,MATCH(U$7, Effects!$A$1:$E$1, 0),0)</f>
        <v>No</v>
      </c>
      <c r="V891" s="22" t="str">
        <f>VLOOKUP($C891,Effects,MATCH(V$7, Effects!$A$1:$E$1, 0),0)</f>
        <v>No</v>
      </c>
      <c r="W891" s="22" t="str">
        <f>VLOOKUP($C891,Effects,MATCH(W$7, Effects!$A$1:$E$1, 0),0)</f>
        <v>License Suspended</v>
      </c>
    </row>
    <row r="892" spans="2:23" s="7" customFormat="1" ht="21" x14ac:dyDescent="0.4">
      <c r="B892" s="19">
        <v>885</v>
      </c>
      <c r="C892" s="19" t="s">
        <v>923</v>
      </c>
      <c r="D892" s="20">
        <f>VLOOKUP($C892, Date, MATCH(Source!D$7, Date!$A$1:$F$1, 0), FALSE)</f>
        <v>44447</v>
      </c>
      <c r="E892" s="40">
        <v>44447</v>
      </c>
      <c r="F892" s="22">
        <f>VLOOKUP($C892, Date, MATCH(Source!F$7, Date!$A$1:$F$1, 0), FALSE)</f>
        <v>37.5902777777778</v>
      </c>
      <c r="G892" s="19">
        <f>VLOOKUP(Table3[[#This Row],[Accident ID]],Date!$A$2:$I$2001,MATCH(Table3[[#Headers],[Hour]],Date!$A$1:$I$1,0),0)</f>
        <v>14</v>
      </c>
      <c r="H892" s="44" t="str">
        <f>IF(AND(Table3[[#This Row],[Hour]]&gt;=7, Table3[[#This Row],[Hour]]&lt;=10), "Peak", IF(AND(Table3[[#This Row],[Hour]]&gt;=16, Table3[[#This Row],[Hour]]&lt;=19), "Peak", "Off-Peak"))</f>
        <v>Off-Peak</v>
      </c>
      <c r="I892" s="19" t="str">
        <f>VLOOKUP($C892,location,MATCH(Source!I$7,Location!$A$1:$D$1,0),0)</f>
        <v>Ahmedabad</v>
      </c>
      <c r="J892" s="19" t="str">
        <f>VLOOKUP($C892,location,MATCH(Source!J$7,Location!$A$1:$D$1,0),0)</f>
        <v>Expressway</v>
      </c>
      <c r="K892" s="19" t="str">
        <f>VLOOKUP($C892,location,MATCH(Source!K$7,Location!$A$1:$D$1,0),0)</f>
        <v>Rainy</v>
      </c>
      <c r="L892" s="20" t="str">
        <f>VLOOKUP($C892,vehicle,MATCH(L891,Vehicle!A885:E885,0),0)</f>
        <v>Car</v>
      </c>
      <c r="M892" s="20" t="str">
        <f>VLOOKUP($C892,vehicle,MATCH(M$7,Vehicle!$A$1:$E$1,0),0)</f>
        <v>Reckless Driving</v>
      </c>
      <c r="N892" s="20" t="str">
        <f>VLOOKUP($C892,vehicle,MATCH(N$7,Vehicle!$A$1:$E$1,0),0)</f>
        <v>Medium</v>
      </c>
      <c r="O892" s="21">
        <f>VLOOKUP($C892,vehicle,MATCH(O$7,Vehicle!$A$1:$E$1,0),0)</f>
        <v>1</v>
      </c>
      <c r="P892" s="21">
        <f>VLOOKUP($C892,driver,MATCH(P$7,Driver!$A$1:$E$1,0),0)</f>
        <v>55</v>
      </c>
      <c r="Q892" s="21" t="str">
        <f>VLOOKUP($C892,driver,MATCH(Q$7,Driver!$A$1:$E$1,0),0)</f>
        <v>Expired</v>
      </c>
      <c r="R892" s="21">
        <f>VLOOKUP($C892,driver,MATCH(R$7,Driver!$A$1:$E$1,0),0)</f>
        <v>9</v>
      </c>
      <c r="S892" s="21" t="str">
        <f>VLOOKUP($C892,driver,MATCH(S$7,Driver!$A$1:$E$1,0),0)</f>
        <v>Minor</v>
      </c>
      <c r="T892" s="21">
        <f>VLOOKUP($C892,Effects,MATCH(T$7, Effects!$A$1:$E$1, 0),0)</f>
        <v>41</v>
      </c>
      <c r="U892" s="22" t="str">
        <f>VLOOKUP($C892,Effects,MATCH(U$7, Effects!$A$1:$E$1, 0),0)</f>
        <v>Yes</v>
      </c>
      <c r="V892" s="22" t="str">
        <f>VLOOKUP($C892,Effects,MATCH(V$7, Effects!$A$1:$E$1, 0),0)</f>
        <v>Yes</v>
      </c>
      <c r="W892" s="22" t="str">
        <f>VLOOKUP($C892,Effects,MATCH(W$7, Effects!$A$1:$E$1, 0),0)</f>
        <v>Fine Issued</v>
      </c>
    </row>
    <row r="893" spans="2:23" s="7" customFormat="1" ht="21" x14ac:dyDescent="0.4">
      <c r="B893" s="19">
        <v>886</v>
      </c>
      <c r="C893" s="19" t="s">
        <v>924</v>
      </c>
      <c r="D893" s="20">
        <f>VLOOKUP($C893, Date, MATCH(Source!D$7, Date!$A$1:$F$1, 0), FALSE)</f>
        <v>45628</v>
      </c>
      <c r="E893" s="40">
        <v>45628</v>
      </c>
      <c r="F893" s="22">
        <f>VLOOKUP($C893, Date, MATCH(Source!F$7, Date!$A$1:$F$1, 0), FALSE)</f>
        <v>37.6319444444444</v>
      </c>
      <c r="G893" s="19">
        <f>VLOOKUP(Table3[[#This Row],[Accident ID]],Date!$A$2:$I$2001,MATCH(Table3[[#Headers],[Hour]],Date!$A$1:$I$1,0),0)</f>
        <v>15</v>
      </c>
      <c r="H893" s="44" t="str">
        <f>IF(AND(Table3[[#This Row],[Hour]]&gt;=7, Table3[[#This Row],[Hour]]&lt;=10), "Peak", IF(AND(Table3[[#This Row],[Hour]]&gt;=16, Table3[[#This Row],[Hour]]&lt;=19), "Peak", "Off-Peak"))</f>
        <v>Off-Peak</v>
      </c>
      <c r="I893" s="19" t="str">
        <f>VLOOKUP($C893,location,MATCH(Source!I$7,Location!$A$1:$D$1,0),0)</f>
        <v>Hyderabad</v>
      </c>
      <c r="J893" s="19" t="str">
        <f>VLOOKUP($C893,location,MATCH(Source!J$7,Location!$A$1:$D$1,0),0)</f>
        <v>Expressway</v>
      </c>
      <c r="K893" s="19" t="str">
        <f>VLOOKUP($C893,location,MATCH(Source!K$7,Location!$A$1:$D$1,0),0)</f>
        <v>Windy</v>
      </c>
      <c r="L893" s="20" t="str">
        <f>VLOOKUP($C893,vehicle,MATCH(L892,Vehicle!A886:E886,0),0)</f>
        <v>Truck</v>
      </c>
      <c r="M893" s="20" t="str">
        <f>VLOOKUP($C893,vehicle,MATCH(M$7,Vehicle!$A$1:$E$1,0),0)</f>
        <v>Pedestrian Crossing</v>
      </c>
      <c r="N893" s="20" t="str">
        <f>VLOOKUP($C893,vehicle,MATCH(N$7,Vehicle!$A$1:$E$1,0),0)</f>
        <v>High</v>
      </c>
      <c r="O893" s="21">
        <f>VLOOKUP($C893,vehicle,MATCH(O$7,Vehicle!$A$1:$E$1,0),0)</f>
        <v>3</v>
      </c>
      <c r="P893" s="21">
        <f>VLOOKUP($C893,driver,MATCH(P$7,Driver!$A$1:$E$1,0),0)</f>
        <v>69</v>
      </c>
      <c r="Q893" s="21" t="str">
        <f>VLOOKUP($C893,driver,MATCH(Q$7,Driver!$A$1:$E$1,0),0)</f>
        <v>Expired</v>
      </c>
      <c r="R893" s="21">
        <f>VLOOKUP($C893,driver,MATCH(R$7,Driver!$A$1:$E$1,0),0)</f>
        <v>8</v>
      </c>
      <c r="S893" s="21" t="str">
        <f>VLOOKUP($C893,driver,MATCH(S$7,Driver!$A$1:$E$1,0),0)</f>
        <v>Fatal</v>
      </c>
      <c r="T893" s="21">
        <f>VLOOKUP($C893,Effects,MATCH(T$7, Effects!$A$1:$E$1, 0),0)</f>
        <v>56</v>
      </c>
      <c r="U893" s="22" t="str">
        <f>VLOOKUP($C893,Effects,MATCH(U$7, Effects!$A$1:$E$1, 0),0)</f>
        <v>No</v>
      </c>
      <c r="V893" s="22" t="str">
        <f>VLOOKUP($C893,Effects,MATCH(V$7, Effects!$A$1:$E$1, 0),0)</f>
        <v>Yes</v>
      </c>
      <c r="W893" s="22" t="str">
        <f>VLOOKUP($C893,Effects,MATCH(W$7, Effects!$A$1:$E$1, 0),0)</f>
        <v>None</v>
      </c>
    </row>
    <row r="894" spans="2:23" s="7" customFormat="1" ht="21" x14ac:dyDescent="0.4">
      <c r="B894" s="19">
        <v>887</v>
      </c>
      <c r="C894" s="19" t="s">
        <v>925</v>
      </c>
      <c r="D894" s="20">
        <f>VLOOKUP($C894, Date, MATCH(Source!D$7, Date!$A$1:$F$1, 0), FALSE)</f>
        <v>44751</v>
      </c>
      <c r="E894" s="40">
        <v>44751</v>
      </c>
      <c r="F894" s="22">
        <f>VLOOKUP($C894, Date, MATCH(Source!F$7, Date!$A$1:$F$1, 0), FALSE)</f>
        <v>37.6736111111111</v>
      </c>
      <c r="G894" s="19">
        <f>VLOOKUP(Table3[[#This Row],[Accident ID]],Date!$A$2:$I$2001,MATCH(Table3[[#Headers],[Hour]],Date!$A$1:$I$1,0),0)</f>
        <v>16</v>
      </c>
      <c r="H894" s="44" t="str">
        <f>IF(AND(Table3[[#This Row],[Hour]]&gt;=7, Table3[[#This Row],[Hour]]&lt;=10), "Peak", IF(AND(Table3[[#This Row],[Hour]]&gt;=16, Table3[[#This Row],[Hour]]&lt;=19), "Peak", "Off-Peak"))</f>
        <v>Peak</v>
      </c>
      <c r="I894" s="19" t="str">
        <f>VLOOKUP($C894,location,MATCH(Source!I$7,Location!$A$1:$D$1,0),0)</f>
        <v>Ahmedabad</v>
      </c>
      <c r="J894" s="19" t="str">
        <f>VLOOKUP($C894,location,MATCH(Source!J$7,Location!$A$1:$D$1,0),0)</f>
        <v>Expressway</v>
      </c>
      <c r="K894" s="19" t="str">
        <f>VLOOKUP($C894,location,MATCH(Source!K$7,Location!$A$1:$D$1,0),0)</f>
        <v>Snowy</v>
      </c>
      <c r="L894" s="20" t="str">
        <f>VLOOKUP($C894,vehicle,MATCH(L893,Vehicle!A887:E887,0),0)</f>
        <v>Pedestrian</v>
      </c>
      <c r="M894" s="20" t="str">
        <f>VLOOKUP($C894,vehicle,MATCH(M$7,Vehicle!$A$1:$E$1,0),0)</f>
        <v>Weather Conditions</v>
      </c>
      <c r="N894" s="20" t="str">
        <f>VLOOKUP($C894,vehicle,MATCH(N$7,Vehicle!$A$1:$E$1,0),0)</f>
        <v>Low</v>
      </c>
      <c r="O894" s="21">
        <f>VLOOKUP($C894,vehicle,MATCH(O$7,Vehicle!$A$1:$E$1,0),0)</f>
        <v>5</v>
      </c>
      <c r="P894" s="21">
        <f>VLOOKUP($C894,driver,MATCH(P$7,Driver!$A$1:$E$1,0),0)</f>
        <v>21</v>
      </c>
      <c r="Q894" s="21" t="str">
        <f>VLOOKUP($C894,driver,MATCH(Q$7,Driver!$A$1:$E$1,0),0)</f>
        <v>Valid</v>
      </c>
      <c r="R894" s="21">
        <f>VLOOKUP($C894,driver,MATCH(R$7,Driver!$A$1:$E$1,0),0)</f>
        <v>7</v>
      </c>
      <c r="S894" s="21" t="str">
        <f>VLOOKUP($C894,driver,MATCH(S$7,Driver!$A$1:$E$1,0),0)</f>
        <v>Moderate</v>
      </c>
      <c r="T894" s="21">
        <f>VLOOKUP($C894,Effects,MATCH(T$7, Effects!$A$1:$E$1, 0),0)</f>
        <v>59</v>
      </c>
      <c r="U894" s="22" t="str">
        <f>VLOOKUP($C894,Effects,MATCH(U$7, Effects!$A$1:$E$1, 0),0)</f>
        <v>Yes</v>
      </c>
      <c r="V894" s="22" t="str">
        <f>VLOOKUP($C894,Effects,MATCH(V$7, Effects!$A$1:$E$1, 0),0)</f>
        <v>Yes</v>
      </c>
      <c r="W894" s="22" t="str">
        <f>VLOOKUP($C894,Effects,MATCH(W$7, Effects!$A$1:$E$1, 0),0)</f>
        <v>None</v>
      </c>
    </row>
    <row r="895" spans="2:23" s="7" customFormat="1" ht="21" x14ac:dyDescent="0.4">
      <c r="B895" s="19">
        <v>888</v>
      </c>
      <c r="C895" s="19" t="s">
        <v>926</v>
      </c>
      <c r="D895" s="20">
        <f>VLOOKUP($C895, Date, MATCH(Source!D$7, Date!$A$1:$F$1, 0), FALSE)</f>
        <v>45550</v>
      </c>
      <c r="E895" s="40">
        <v>45550</v>
      </c>
      <c r="F895" s="22">
        <f>VLOOKUP($C895, Date, MATCH(Source!F$7, Date!$A$1:$F$1, 0), FALSE)</f>
        <v>37.7152777777778</v>
      </c>
      <c r="G895" s="19">
        <f>VLOOKUP(Table3[[#This Row],[Accident ID]],Date!$A$2:$I$2001,MATCH(Table3[[#Headers],[Hour]],Date!$A$1:$I$1,0),0)</f>
        <v>17</v>
      </c>
      <c r="H895" s="44" t="str">
        <f>IF(AND(Table3[[#This Row],[Hour]]&gt;=7, Table3[[#This Row],[Hour]]&lt;=10), "Peak", IF(AND(Table3[[#This Row],[Hour]]&gt;=16, Table3[[#This Row],[Hour]]&lt;=19), "Peak", "Off-Peak"))</f>
        <v>Peak</v>
      </c>
      <c r="I895" s="19" t="str">
        <f>VLOOKUP($C895,location,MATCH(Source!I$7,Location!$A$1:$D$1,0),0)</f>
        <v>Delhi</v>
      </c>
      <c r="J895" s="19" t="str">
        <f>VLOOKUP($C895,location,MATCH(Source!J$7,Location!$A$1:$D$1,0),0)</f>
        <v>Residential Area</v>
      </c>
      <c r="K895" s="19" t="str">
        <f>VLOOKUP($C895,location,MATCH(Source!K$7,Location!$A$1:$D$1,0),0)</f>
        <v>Clear</v>
      </c>
      <c r="L895" s="20" t="str">
        <f>VLOOKUP($C895,vehicle,MATCH(L894,Vehicle!A888:E888,0),0)</f>
        <v>Bus</v>
      </c>
      <c r="M895" s="20" t="str">
        <f>VLOOKUP($C895,vehicle,MATCH(M$7,Vehicle!$A$1:$E$1,0),0)</f>
        <v>Drunk Driving</v>
      </c>
      <c r="N895" s="20" t="str">
        <f>VLOOKUP($C895,vehicle,MATCH(N$7,Vehicle!$A$1:$E$1,0),0)</f>
        <v>Low</v>
      </c>
      <c r="O895" s="21">
        <f>VLOOKUP($C895,vehicle,MATCH(O$7,Vehicle!$A$1:$E$1,0),0)</f>
        <v>5</v>
      </c>
      <c r="P895" s="21">
        <f>VLOOKUP($C895,driver,MATCH(P$7,Driver!$A$1:$E$1,0),0)</f>
        <v>46</v>
      </c>
      <c r="Q895" s="21" t="str">
        <f>VLOOKUP($C895,driver,MATCH(Q$7,Driver!$A$1:$E$1,0),0)</f>
        <v>Expired</v>
      </c>
      <c r="R895" s="21">
        <f>VLOOKUP($C895,driver,MATCH(R$7,Driver!$A$1:$E$1,0),0)</f>
        <v>8</v>
      </c>
      <c r="S895" s="21" t="str">
        <f>VLOOKUP($C895,driver,MATCH(S$7,Driver!$A$1:$E$1,0),0)</f>
        <v>Fatal</v>
      </c>
      <c r="T895" s="21">
        <f>VLOOKUP($C895,Effects,MATCH(T$7, Effects!$A$1:$E$1, 0),0)</f>
        <v>5</v>
      </c>
      <c r="U895" s="22" t="str">
        <f>VLOOKUP($C895,Effects,MATCH(U$7, Effects!$A$1:$E$1, 0),0)</f>
        <v>Yes</v>
      </c>
      <c r="V895" s="22" t="str">
        <f>VLOOKUP($C895,Effects,MATCH(V$7, Effects!$A$1:$E$1, 0),0)</f>
        <v>No</v>
      </c>
      <c r="W895" s="22" t="str">
        <f>VLOOKUP($C895,Effects,MATCH(W$7, Effects!$A$1:$E$1, 0),0)</f>
        <v>Arrest Made</v>
      </c>
    </row>
    <row r="896" spans="2:23" s="7" customFormat="1" ht="21" x14ac:dyDescent="0.4">
      <c r="B896" s="19">
        <v>889</v>
      </c>
      <c r="C896" s="19" t="s">
        <v>927</v>
      </c>
      <c r="D896" s="20">
        <f>VLOOKUP($C896, Date, MATCH(Source!D$7, Date!$A$1:$F$1, 0), FALSE)</f>
        <v>43908</v>
      </c>
      <c r="E896" s="40">
        <v>43908</v>
      </c>
      <c r="F896" s="22">
        <f>VLOOKUP($C896, Date, MATCH(Source!F$7, Date!$A$1:$F$1, 0), FALSE)</f>
        <v>37.7569444444444</v>
      </c>
      <c r="G896" s="19">
        <f>VLOOKUP(Table3[[#This Row],[Accident ID]],Date!$A$2:$I$2001,MATCH(Table3[[#Headers],[Hour]],Date!$A$1:$I$1,0),0)</f>
        <v>18</v>
      </c>
      <c r="H896" s="44" t="str">
        <f>IF(AND(Table3[[#This Row],[Hour]]&gt;=7, Table3[[#This Row],[Hour]]&lt;=10), "Peak", IF(AND(Table3[[#This Row],[Hour]]&gt;=16, Table3[[#This Row],[Hour]]&lt;=19), "Peak", "Off-Peak"))</f>
        <v>Peak</v>
      </c>
      <c r="I896" s="19" t="str">
        <f>VLOOKUP($C896,location,MATCH(Source!I$7,Location!$A$1:$D$1,0),0)</f>
        <v>Kolkata</v>
      </c>
      <c r="J896" s="19" t="str">
        <f>VLOOKUP($C896,location,MATCH(Source!J$7,Location!$A$1:$D$1,0),0)</f>
        <v>Rural Road</v>
      </c>
      <c r="K896" s="19" t="str">
        <f>VLOOKUP($C896,location,MATCH(Source!K$7,Location!$A$1:$D$1,0),0)</f>
        <v>Clear</v>
      </c>
      <c r="L896" s="20" t="str">
        <f>VLOOKUP($C896,vehicle,MATCH(L895,Vehicle!A889:E889,0),0)</f>
        <v>Pedestrian</v>
      </c>
      <c r="M896" s="20" t="str">
        <f>VLOOKUP($C896,vehicle,MATCH(M$7,Vehicle!$A$1:$E$1,0),0)</f>
        <v>Brake Failure</v>
      </c>
      <c r="N896" s="20" t="str">
        <f>VLOOKUP($C896,vehicle,MATCH(N$7,Vehicle!$A$1:$E$1,0),0)</f>
        <v>Low</v>
      </c>
      <c r="O896" s="21">
        <f>VLOOKUP($C896,vehicle,MATCH(O$7,Vehicle!$A$1:$E$1,0),0)</f>
        <v>5</v>
      </c>
      <c r="P896" s="21">
        <f>VLOOKUP($C896,driver,MATCH(P$7,Driver!$A$1:$E$1,0),0)</f>
        <v>41</v>
      </c>
      <c r="Q896" s="21" t="str">
        <f>VLOOKUP($C896,driver,MATCH(Q$7,Driver!$A$1:$E$1,0),0)</f>
        <v>Suspended</v>
      </c>
      <c r="R896" s="21">
        <f>VLOOKUP($C896,driver,MATCH(R$7,Driver!$A$1:$E$1,0),0)</f>
        <v>9</v>
      </c>
      <c r="S896" s="21" t="str">
        <f>VLOOKUP($C896,driver,MATCH(S$7,Driver!$A$1:$E$1,0),0)</f>
        <v>Moderate</v>
      </c>
      <c r="T896" s="21">
        <f>VLOOKUP($C896,Effects,MATCH(T$7, Effects!$A$1:$E$1, 0),0)</f>
        <v>32</v>
      </c>
      <c r="U896" s="22" t="str">
        <f>VLOOKUP($C896,Effects,MATCH(U$7, Effects!$A$1:$E$1, 0),0)</f>
        <v>No</v>
      </c>
      <c r="V896" s="22" t="str">
        <f>VLOOKUP($C896,Effects,MATCH(V$7, Effects!$A$1:$E$1, 0),0)</f>
        <v>Yes</v>
      </c>
      <c r="W896" s="22" t="str">
        <f>VLOOKUP($C896,Effects,MATCH(W$7, Effects!$A$1:$E$1, 0),0)</f>
        <v>Fine Issued</v>
      </c>
    </row>
    <row r="897" spans="2:23" s="7" customFormat="1" ht="21" x14ac:dyDescent="0.4">
      <c r="B897" s="19">
        <v>890</v>
      </c>
      <c r="C897" s="19" t="s">
        <v>928</v>
      </c>
      <c r="D897" s="20">
        <f>VLOOKUP($C897, Date, MATCH(Source!D$7, Date!$A$1:$F$1, 0), FALSE)</f>
        <v>44957</v>
      </c>
      <c r="E897" s="40">
        <v>44957</v>
      </c>
      <c r="F897" s="22">
        <f>VLOOKUP($C897, Date, MATCH(Source!F$7, Date!$A$1:$F$1, 0), FALSE)</f>
        <v>37.7986111111111</v>
      </c>
      <c r="G897" s="19">
        <f>VLOOKUP(Table3[[#This Row],[Accident ID]],Date!$A$2:$I$2001,MATCH(Table3[[#Headers],[Hour]],Date!$A$1:$I$1,0),0)</f>
        <v>19</v>
      </c>
      <c r="H897" s="44" t="str">
        <f>IF(AND(Table3[[#This Row],[Hour]]&gt;=7, Table3[[#This Row],[Hour]]&lt;=10), "Peak", IF(AND(Table3[[#This Row],[Hour]]&gt;=16, Table3[[#This Row],[Hour]]&lt;=19), "Peak", "Off-Peak"))</f>
        <v>Peak</v>
      </c>
      <c r="I897" s="19" t="str">
        <f>VLOOKUP($C897,location,MATCH(Source!I$7,Location!$A$1:$D$1,0),0)</f>
        <v>Bangalore</v>
      </c>
      <c r="J897" s="19" t="str">
        <f>VLOOKUP($C897,location,MATCH(Source!J$7,Location!$A$1:$D$1,0),0)</f>
        <v>Expressway</v>
      </c>
      <c r="K897" s="19" t="str">
        <f>VLOOKUP($C897,location,MATCH(Source!K$7,Location!$A$1:$D$1,0),0)</f>
        <v>Rainy</v>
      </c>
      <c r="L897" s="20" t="str">
        <f>VLOOKUP($C897,vehicle,MATCH(L896,Vehicle!A890:E890,0),0)</f>
        <v>Auto</v>
      </c>
      <c r="M897" s="20" t="str">
        <f>VLOOKUP($C897,vehicle,MATCH(M$7,Vehicle!$A$1:$E$1,0),0)</f>
        <v>Weather Conditions</v>
      </c>
      <c r="N897" s="20" t="str">
        <f>VLOOKUP($C897,vehicle,MATCH(N$7,Vehicle!$A$1:$E$1,0),0)</f>
        <v>Medium</v>
      </c>
      <c r="O897" s="21">
        <f>VLOOKUP($C897,vehicle,MATCH(O$7,Vehicle!$A$1:$E$1,0),0)</f>
        <v>5</v>
      </c>
      <c r="P897" s="21">
        <f>VLOOKUP($C897,driver,MATCH(P$7,Driver!$A$1:$E$1,0),0)</f>
        <v>50</v>
      </c>
      <c r="Q897" s="21" t="str">
        <f>VLOOKUP($C897,driver,MATCH(Q$7,Driver!$A$1:$E$1,0),0)</f>
        <v>Expired</v>
      </c>
      <c r="R897" s="21">
        <f>VLOOKUP($C897,driver,MATCH(R$7,Driver!$A$1:$E$1,0),0)</f>
        <v>0</v>
      </c>
      <c r="S897" s="21" t="str">
        <f>VLOOKUP($C897,driver,MATCH(S$7,Driver!$A$1:$E$1,0),0)</f>
        <v>Moderate</v>
      </c>
      <c r="T897" s="21">
        <f>VLOOKUP($C897,Effects,MATCH(T$7, Effects!$A$1:$E$1, 0),0)</f>
        <v>14</v>
      </c>
      <c r="U897" s="22" t="str">
        <f>VLOOKUP($C897,Effects,MATCH(U$7, Effects!$A$1:$E$1, 0),0)</f>
        <v>No</v>
      </c>
      <c r="V897" s="22" t="str">
        <f>VLOOKUP($C897,Effects,MATCH(V$7, Effects!$A$1:$E$1, 0),0)</f>
        <v>Yes</v>
      </c>
      <c r="W897" s="22" t="str">
        <f>VLOOKUP($C897,Effects,MATCH(W$7, Effects!$A$1:$E$1, 0),0)</f>
        <v>Arrest Made</v>
      </c>
    </row>
    <row r="898" spans="2:23" s="7" customFormat="1" ht="21" x14ac:dyDescent="0.4">
      <c r="B898" s="19">
        <v>891</v>
      </c>
      <c r="C898" s="19" t="s">
        <v>929</v>
      </c>
      <c r="D898" s="20">
        <f>VLOOKUP($C898, Date, MATCH(Source!D$7, Date!$A$1:$F$1, 0), FALSE)</f>
        <v>44823</v>
      </c>
      <c r="E898" s="40">
        <v>44823</v>
      </c>
      <c r="F898" s="22">
        <f>VLOOKUP($C898, Date, MATCH(Source!F$7, Date!$A$1:$F$1, 0), FALSE)</f>
        <v>37.8402777777778</v>
      </c>
      <c r="G898" s="19">
        <f>VLOOKUP(Table3[[#This Row],[Accident ID]],Date!$A$2:$I$2001,MATCH(Table3[[#Headers],[Hour]],Date!$A$1:$I$1,0),0)</f>
        <v>20</v>
      </c>
      <c r="H898" s="44" t="str">
        <f>IF(AND(Table3[[#This Row],[Hour]]&gt;=7, Table3[[#This Row],[Hour]]&lt;=10), "Peak", IF(AND(Table3[[#This Row],[Hour]]&gt;=16, Table3[[#This Row],[Hour]]&lt;=19), "Peak", "Off-Peak"))</f>
        <v>Off-Peak</v>
      </c>
      <c r="I898" s="19" t="str">
        <f>VLOOKUP($C898,location,MATCH(Source!I$7,Location!$A$1:$D$1,0),0)</f>
        <v>Chennai</v>
      </c>
      <c r="J898" s="19" t="str">
        <f>VLOOKUP($C898,location,MATCH(Source!J$7,Location!$A$1:$D$1,0),0)</f>
        <v>Highway</v>
      </c>
      <c r="K898" s="19" t="str">
        <f>VLOOKUP($C898,location,MATCH(Source!K$7,Location!$A$1:$D$1,0),0)</f>
        <v>Clear</v>
      </c>
      <c r="L898" s="20" t="str">
        <f>VLOOKUP($C898,vehicle,MATCH(L897,Vehicle!A891:E891,0),0)</f>
        <v>Bike</v>
      </c>
      <c r="M898" s="20" t="str">
        <f>VLOOKUP($C898,vehicle,MATCH(M$7,Vehicle!$A$1:$E$1,0),0)</f>
        <v>Reckless Driving</v>
      </c>
      <c r="N898" s="20" t="str">
        <f>VLOOKUP($C898,vehicle,MATCH(N$7,Vehicle!$A$1:$E$1,0),0)</f>
        <v>High</v>
      </c>
      <c r="O898" s="21">
        <f>VLOOKUP($C898,vehicle,MATCH(O$7,Vehicle!$A$1:$E$1,0),0)</f>
        <v>3</v>
      </c>
      <c r="P898" s="21">
        <f>VLOOKUP($C898,driver,MATCH(P$7,Driver!$A$1:$E$1,0),0)</f>
        <v>48</v>
      </c>
      <c r="Q898" s="21" t="str">
        <f>VLOOKUP($C898,driver,MATCH(Q$7,Driver!$A$1:$E$1,0),0)</f>
        <v>Expired</v>
      </c>
      <c r="R898" s="21">
        <f>VLOOKUP($C898,driver,MATCH(R$7,Driver!$A$1:$E$1,0),0)</f>
        <v>2</v>
      </c>
      <c r="S898" s="21" t="str">
        <f>VLOOKUP($C898,driver,MATCH(S$7,Driver!$A$1:$E$1,0),0)</f>
        <v>Severe</v>
      </c>
      <c r="T898" s="21">
        <f>VLOOKUP($C898,Effects,MATCH(T$7, Effects!$A$1:$E$1, 0),0)</f>
        <v>51</v>
      </c>
      <c r="U898" s="22" t="str">
        <f>VLOOKUP($C898,Effects,MATCH(U$7, Effects!$A$1:$E$1, 0),0)</f>
        <v>No</v>
      </c>
      <c r="V898" s="22" t="str">
        <f>VLOOKUP($C898,Effects,MATCH(V$7, Effects!$A$1:$E$1, 0),0)</f>
        <v>No</v>
      </c>
      <c r="W898" s="22" t="str">
        <f>VLOOKUP($C898,Effects,MATCH(W$7, Effects!$A$1:$E$1, 0),0)</f>
        <v>License Suspended</v>
      </c>
    </row>
    <row r="899" spans="2:23" s="7" customFormat="1" ht="21" x14ac:dyDescent="0.4">
      <c r="B899" s="19">
        <v>892</v>
      </c>
      <c r="C899" s="19" t="s">
        <v>930</v>
      </c>
      <c r="D899" s="20">
        <f>VLOOKUP($C899, Date, MATCH(Source!D$7, Date!$A$1:$F$1, 0), FALSE)</f>
        <v>44699</v>
      </c>
      <c r="E899" s="40">
        <v>44699</v>
      </c>
      <c r="F899" s="22">
        <f>VLOOKUP($C899, Date, MATCH(Source!F$7, Date!$A$1:$F$1, 0), FALSE)</f>
        <v>37.8819444444444</v>
      </c>
      <c r="G899" s="19">
        <f>VLOOKUP(Table3[[#This Row],[Accident ID]],Date!$A$2:$I$2001,MATCH(Table3[[#Headers],[Hour]],Date!$A$1:$I$1,0),0)</f>
        <v>21</v>
      </c>
      <c r="H899" s="44" t="str">
        <f>IF(AND(Table3[[#This Row],[Hour]]&gt;=7, Table3[[#This Row],[Hour]]&lt;=10), "Peak", IF(AND(Table3[[#This Row],[Hour]]&gt;=16, Table3[[#This Row],[Hour]]&lt;=19), "Peak", "Off-Peak"))</f>
        <v>Off-Peak</v>
      </c>
      <c r="I899" s="19" t="str">
        <f>VLOOKUP($C899,location,MATCH(Source!I$7,Location!$A$1:$D$1,0),0)</f>
        <v>Chennai</v>
      </c>
      <c r="J899" s="19" t="str">
        <f>VLOOKUP($C899,location,MATCH(Source!J$7,Location!$A$1:$D$1,0),0)</f>
        <v>Residential Area</v>
      </c>
      <c r="K899" s="19" t="str">
        <f>VLOOKUP($C899,location,MATCH(Source!K$7,Location!$A$1:$D$1,0),0)</f>
        <v>Windy</v>
      </c>
      <c r="L899" s="20" t="str">
        <f>VLOOKUP($C899,vehicle,MATCH(L898,Vehicle!A892:E892,0),0)</f>
        <v>Bicycle</v>
      </c>
      <c r="M899" s="20" t="str">
        <f>VLOOKUP($C899,vehicle,MATCH(M$7,Vehicle!$A$1:$E$1,0),0)</f>
        <v>Brake Failure</v>
      </c>
      <c r="N899" s="20" t="str">
        <f>VLOOKUP($C899,vehicle,MATCH(N$7,Vehicle!$A$1:$E$1,0),0)</f>
        <v>Low</v>
      </c>
      <c r="O899" s="21">
        <f>VLOOKUP($C899,vehicle,MATCH(O$7,Vehicle!$A$1:$E$1,0),0)</f>
        <v>5</v>
      </c>
      <c r="P899" s="21">
        <f>VLOOKUP($C899,driver,MATCH(P$7,Driver!$A$1:$E$1,0),0)</f>
        <v>25</v>
      </c>
      <c r="Q899" s="21" t="str">
        <f>VLOOKUP($C899,driver,MATCH(Q$7,Driver!$A$1:$E$1,0),0)</f>
        <v>Suspended</v>
      </c>
      <c r="R899" s="21">
        <f>VLOOKUP($C899,driver,MATCH(R$7,Driver!$A$1:$E$1,0),0)</f>
        <v>9</v>
      </c>
      <c r="S899" s="21" t="str">
        <f>VLOOKUP($C899,driver,MATCH(S$7,Driver!$A$1:$E$1,0),0)</f>
        <v>Minor</v>
      </c>
      <c r="T899" s="21">
        <f>VLOOKUP($C899,Effects,MATCH(T$7, Effects!$A$1:$E$1, 0),0)</f>
        <v>9</v>
      </c>
      <c r="U899" s="22" t="str">
        <f>VLOOKUP($C899,Effects,MATCH(U$7, Effects!$A$1:$E$1, 0),0)</f>
        <v>No</v>
      </c>
      <c r="V899" s="22" t="str">
        <f>VLOOKUP($C899,Effects,MATCH(V$7, Effects!$A$1:$E$1, 0),0)</f>
        <v>Yes</v>
      </c>
      <c r="W899" s="22" t="str">
        <f>VLOOKUP($C899,Effects,MATCH(W$7, Effects!$A$1:$E$1, 0),0)</f>
        <v>Arrest Made</v>
      </c>
    </row>
    <row r="900" spans="2:23" s="7" customFormat="1" ht="21" x14ac:dyDescent="0.4">
      <c r="B900" s="19">
        <v>893</v>
      </c>
      <c r="C900" s="19" t="s">
        <v>931</v>
      </c>
      <c r="D900" s="20">
        <f>VLOOKUP($C900, Date, MATCH(Source!D$7, Date!$A$1:$F$1, 0), FALSE)</f>
        <v>44631</v>
      </c>
      <c r="E900" s="40">
        <v>44631</v>
      </c>
      <c r="F900" s="22">
        <f>VLOOKUP($C900, Date, MATCH(Source!F$7, Date!$A$1:$F$1, 0), FALSE)</f>
        <v>37.9236111111111</v>
      </c>
      <c r="G900" s="19">
        <f>VLOOKUP(Table3[[#This Row],[Accident ID]],Date!$A$2:$I$2001,MATCH(Table3[[#Headers],[Hour]],Date!$A$1:$I$1,0),0)</f>
        <v>22</v>
      </c>
      <c r="H900" s="44" t="str">
        <f>IF(AND(Table3[[#This Row],[Hour]]&gt;=7, Table3[[#This Row],[Hour]]&lt;=10), "Peak", IF(AND(Table3[[#This Row],[Hour]]&gt;=16, Table3[[#This Row],[Hour]]&lt;=19), "Peak", "Off-Peak"))</f>
        <v>Off-Peak</v>
      </c>
      <c r="I900" s="19" t="str">
        <f>VLOOKUP($C900,location,MATCH(Source!I$7,Location!$A$1:$D$1,0),0)</f>
        <v>Bangalore</v>
      </c>
      <c r="J900" s="19" t="str">
        <f>VLOOKUP($C900,location,MATCH(Source!J$7,Location!$A$1:$D$1,0),0)</f>
        <v>Expressway</v>
      </c>
      <c r="K900" s="19" t="str">
        <f>VLOOKUP($C900,location,MATCH(Source!K$7,Location!$A$1:$D$1,0),0)</f>
        <v>Foggy</v>
      </c>
      <c r="L900" s="20" t="str">
        <f>VLOOKUP($C900,vehicle,MATCH(L899,Vehicle!A893:E893,0),0)</f>
        <v>Truck</v>
      </c>
      <c r="M900" s="20" t="str">
        <f>VLOOKUP($C900,vehicle,MATCH(M$7,Vehicle!$A$1:$E$1,0),0)</f>
        <v>Drunk Driving</v>
      </c>
      <c r="N900" s="20" t="str">
        <f>VLOOKUP($C900,vehicle,MATCH(N$7,Vehicle!$A$1:$E$1,0),0)</f>
        <v>Severe</v>
      </c>
      <c r="O900" s="21">
        <f>VLOOKUP($C900,vehicle,MATCH(O$7,Vehicle!$A$1:$E$1,0),0)</f>
        <v>2</v>
      </c>
      <c r="P900" s="21">
        <f>VLOOKUP($C900,driver,MATCH(P$7,Driver!$A$1:$E$1,0),0)</f>
        <v>51</v>
      </c>
      <c r="Q900" s="21" t="str">
        <f>VLOOKUP($C900,driver,MATCH(Q$7,Driver!$A$1:$E$1,0),0)</f>
        <v>Suspended</v>
      </c>
      <c r="R900" s="21">
        <f>VLOOKUP($C900,driver,MATCH(R$7,Driver!$A$1:$E$1,0),0)</f>
        <v>6</v>
      </c>
      <c r="S900" s="21" t="str">
        <f>VLOOKUP($C900,driver,MATCH(S$7,Driver!$A$1:$E$1,0),0)</f>
        <v>Minor</v>
      </c>
      <c r="T900" s="21">
        <f>VLOOKUP($C900,Effects,MATCH(T$7, Effects!$A$1:$E$1, 0),0)</f>
        <v>34</v>
      </c>
      <c r="U900" s="22" t="str">
        <f>VLOOKUP($C900,Effects,MATCH(U$7, Effects!$A$1:$E$1, 0),0)</f>
        <v>Yes</v>
      </c>
      <c r="V900" s="22" t="str">
        <f>VLOOKUP($C900,Effects,MATCH(V$7, Effects!$A$1:$E$1, 0),0)</f>
        <v>No</v>
      </c>
      <c r="W900" s="22" t="str">
        <f>VLOOKUP($C900,Effects,MATCH(W$7, Effects!$A$1:$E$1, 0),0)</f>
        <v>License Suspended</v>
      </c>
    </row>
    <row r="901" spans="2:23" s="7" customFormat="1" ht="21" x14ac:dyDescent="0.4">
      <c r="B901" s="19">
        <v>894</v>
      </c>
      <c r="C901" s="19" t="s">
        <v>932</v>
      </c>
      <c r="D901" s="20">
        <f>VLOOKUP($C901, Date, MATCH(Source!D$7, Date!$A$1:$F$1, 0), FALSE)</f>
        <v>45388</v>
      </c>
      <c r="E901" s="40">
        <v>45388</v>
      </c>
      <c r="F901" s="22">
        <f>VLOOKUP($C901, Date, MATCH(Source!F$7, Date!$A$1:$F$1, 0), FALSE)</f>
        <v>37.9652777777778</v>
      </c>
      <c r="G901" s="19">
        <f>VLOOKUP(Table3[[#This Row],[Accident ID]],Date!$A$2:$I$2001,MATCH(Table3[[#Headers],[Hour]],Date!$A$1:$I$1,0),0)</f>
        <v>23</v>
      </c>
      <c r="H901" s="44" t="str">
        <f>IF(AND(Table3[[#This Row],[Hour]]&gt;=7, Table3[[#This Row],[Hour]]&lt;=10), "Peak", IF(AND(Table3[[#This Row],[Hour]]&gt;=16, Table3[[#This Row],[Hour]]&lt;=19), "Peak", "Off-Peak"))</f>
        <v>Off-Peak</v>
      </c>
      <c r="I901" s="19" t="str">
        <f>VLOOKUP($C901,location,MATCH(Source!I$7,Location!$A$1:$D$1,0),0)</f>
        <v>Bangalore</v>
      </c>
      <c r="J901" s="19" t="str">
        <f>VLOOKUP($C901,location,MATCH(Source!J$7,Location!$A$1:$D$1,0),0)</f>
        <v>Rural Road</v>
      </c>
      <c r="K901" s="19" t="str">
        <f>VLOOKUP($C901,location,MATCH(Source!K$7,Location!$A$1:$D$1,0),0)</f>
        <v>Foggy</v>
      </c>
      <c r="L901" s="20" t="str">
        <f>VLOOKUP($C901,vehicle,MATCH(L900,Vehicle!A894:E894,0),0)</f>
        <v>Bicycle</v>
      </c>
      <c r="M901" s="20" t="str">
        <f>VLOOKUP($C901,vehicle,MATCH(M$7,Vehicle!$A$1:$E$1,0),0)</f>
        <v>Drunk Driving</v>
      </c>
      <c r="N901" s="20" t="str">
        <f>VLOOKUP($C901,vehicle,MATCH(N$7,Vehicle!$A$1:$E$1,0),0)</f>
        <v>Low</v>
      </c>
      <c r="O901" s="21">
        <f>VLOOKUP($C901,vehicle,MATCH(O$7,Vehicle!$A$1:$E$1,0),0)</f>
        <v>3</v>
      </c>
      <c r="P901" s="21">
        <f>VLOOKUP($C901,driver,MATCH(P$7,Driver!$A$1:$E$1,0),0)</f>
        <v>75</v>
      </c>
      <c r="Q901" s="21" t="str">
        <f>VLOOKUP($C901,driver,MATCH(Q$7,Driver!$A$1:$E$1,0),0)</f>
        <v>Valid</v>
      </c>
      <c r="R901" s="21">
        <f>VLOOKUP($C901,driver,MATCH(R$7,Driver!$A$1:$E$1,0),0)</f>
        <v>5</v>
      </c>
      <c r="S901" s="21" t="str">
        <f>VLOOKUP($C901,driver,MATCH(S$7,Driver!$A$1:$E$1,0),0)</f>
        <v>Moderate</v>
      </c>
      <c r="T901" s="21">
        <f>VLOOKUP($C901,Effects,MATCH(T$7, Effects!$A$1:$E$1, 0),0)</f>
        <v>29</v>
      </c>
      <c r="U901" s="22" t="str">
        <f>VLOOKUP($C901,Effects,MATCH(U$7, Effects!$A$1:$E$1, 0),0)</f>
        <v>No</v>
      </c>
      <c r="V901" s="22" t="str">
        <f>VLOOKUP($C901,Effects,MATCH(V$7, Effects!$A$1:$E$1, 0),0)</f>
        <v>Yes</v>
      </c>
      <c r="W901" s="22" t="str">
        <f>VLOOKUP($C901,Effects,MATCH(W$7, Effects!$A$1:$E$1, 0),0)</f>
        <v>None</v>
      </c>
    </row>
    <row r="902" spans="2:23" s="7" customFormat="1" ht="21" x14ac:dyDescent="0.4">
      <c r="B902" s="19">
        <v>895</v>
      </c>
      <c r="C902" s="19" t="s">
        <v>933</v>
      </c>
      <c r="D902" s="20">
        <f>VLOOKUP($C902, Date, MATCH(Source!D$7, Date!$A$1:$F$1, 0), FALSE)</f>
        <v>44673</v>
      </c>
      <c r="E902" s="40">
        <v>44673</v>
      </c>
      <c r="F902" s="22">
        <f>VLOOKUP($C902, Date, MATCH(Source!F$7, Date!$A$1:$F$1, 0), FALSE)</f>
        <v>38.0069444444444</v>
      </c>
      <c r="G902" s="19">
        <f>VLOOKUP(Table3[[#This Row],[Accident ID]],Date!$A$2:$I$2001,MATCH(Table3[[#Headers],[Hour]],Date!$A$1:$I$1,0),0)</f>
        <v>0</v>
      </c>
      <c r="H902" s="44" t="str">
        <f>IF(AND(Table3[[#This Row],[Hour]]&gt;=7, Table3[[#This Row],[Hour]]&lt;=10), "Peak", IF(AND(Table3[[#This Row],[Hour]]&gt;=16, Table3[[#This Row],[Hour]]&lt;=19), "Peak", "Off-Peak"))</f>
        <v>Off-Peak</v>
      </c>
      <c r="I902" s="19" t="str">
        <f>VLOOKUP($C902,location,MATCH(Source!I$7,Location!$A$1:$D$1,0),0)</f>
        <v>Pune</v>
      </c>
      <c r="J902" s="19" t="str">
        <f>VLOOKUP($C902,location,MATCH(Source!J$7,Location!$A$1:$D$1,0),0)</f>
        <v>Highway</v>
      </c>
      <c r="K902" s="19" t="str">
        <f>VLOOKUP($C902,location,MATCH(Source!K$7,Location!$A$1:$D$1,0),0)</f>
        <v>Foggy</v>
      </c>
      <c r="L902" s="20" t="str">
        <f>VLOOKUP($C902,vehicle,MATCH(L901,Vehicle!A895:E895,0),0)</f>
        <v>Car</v>
      </c>
      <c r="M902" s="20" t="str">
        <f>VLOOKUP($C902,vehicle,MATCH(M$7,Vehicle!$A$1:$E$1,0),0)</f>
        <v>Brake Failure</v>
      </c>
      <c r="N902" s="20" t="str">
        <f>VLOOKUP($C902,vehicle,MATCH(N$7,Vehicle!$A$1:$E$1,0),0)</f>
        <v>Low</v>
      </c>
      <c r="O902" s="21">
        <f>VLOOKUP($C902,vehicle,MATCH(O$7,Vehicle!$A$1:$E$1,0),0)</f>
        <v>3</v>
      </c>
      <c r="P902" s="21">
        <f>VLOOKUP($C902,driver,MATCH(P$7,Driver!$A$1:$E$1,0),0)</f>
        <v>19</v>
      </c>
      <c r="Q902" s="21" t="str">
        <f>VLOOKUP($C902,driver,MATCH(Q$7,Driver!$A$1:$E$1,0),0)</f>
        <v>Expired</v>
      </c>
      <c r="R902" s="21">
        <f>VLOOKUP($C902,driver,MATCH(R$7,Driver!$A$1:$E$1,0),0)</f>
        <v>6</v>
      </c>
      <c r="S902" s="21" t="str">
        <f>VLOOKUP($C902,driver,MATCH(S$7,Driver!$A$1:$E$1,0),0)</f>
        <v>Severe</v>
      </c>
      <c r="T902" s="21">
        <f>VLOOKUP($C902,Effects,MATCH(T$7, Effects!$A$1:$E$1, 0),0)</f>
        <v>31</v>
      </c>
      <c r="U902" s="22" t="str">
        <f>VLOOKUP($C902,Effects,MATCH(U$7, Effects!$A$1:$E$1, 0),0)</f>
        <v>No</v>
      </c>
      <c r="V902" s="22" t="str">
        <f>VLOOKUP($C902,Effects,MATCH(V$7, Effects!$A$1:$E$1, 0),0)</f>
        <v>Yes</v>
      </c>
      <c r="W902" s="22" t="str">
        <f>VLOOKUP($C902,Effects,MATCH(W$7, Effects!$A$1:$E$1, 0),0)</f>
        <v>None</v>
      </c>
    </row>
    <row r="903" spans="2:23" s="7" customFormat="1" ht="21" x14ac:dyDescent="0.4">
      <c r="B903" s="19">
        <v>896</v>
      </c>
      <c r="C903" s="19" t="s">
        <v>934</v>
      </c>
      <c r="D903" s="20">
        <f>VLOOKUP($C903, Date, MATCH(Source!D$7, Date!$A$1:$F$1, 0), FALSE)</f>
        <v>45453</v>
      </c>
      <c r="E903" s="40">
        <v>45453</v>
      </c>
      <c r="F903" s="22">
        <f>VLOOKUP($C903, Date, MATCH(Source!F$7, Date!$A$1:$F$1, 0), FALSE)</f>
        <v>38.0486111111111</v>
      </c>
      <c r="G903" s="19">
        <f>VLOOKUP(Table3[[#This Row],[Accident ID]],Date!$A$2:$I$2001,MATCH(Table3[[#Headers],[Hour]],Date!$A$1:$I$1,0),0)</f>
        <v>1</v>
      </c>
      <c r="H903" s="44" t="str">
        <f>IF(AND(Table3[[#This Row],[Hour]]&gt;=7, Table3[[#This Row],[Hour]]&lt;=10), "Peak", IF(AND(Table3[[#This Row],[Hour]]&gt;=16, Table3[[#This Row],[Hour]]&lt;=19), "Peak", "Off-Peak"))</f>
        <v>Off-Peak</v>
      </c>
      <c r="I903" s="19" t="str">
        <f>VLOOKUP($C903,location,MATCH(Source!I$7,Location!$A$1:$D$1,0),0)</f>
        <v>Kolkata</v>
      </c>
      <c r="J903" s="19" t="str">
        <f>VLOOKUP($C903,location,MATCH(Source!J$7,Location!$A$1:$D$1,0),0)</f>
        <v>Rural Road</v>
      </c>
      <c r="K903" s="19" t="str">
        <f>VLOOKUP($C903,location,MATCH(Source!K$7,Location!$A$1:$D$1,0),0)</f>
        <v>Rainy</v>
      </c>
      <c r="L903" s="20" t="str">
        <f>VLOOKUP($C903,vehicle,MATCH(L902,Vehicle!A896:E896,0),0)</f>
        <v>Bus</v>
      </c>
      <c r="M903" s="20" t="str">
        <f>VLOOKUP($C903,vehicle,MATCH(M$7,Vehicle!$A$1:$E$1,0),0)</f>
        <v>Signal Violation</v>
      </c>
      <c r="N903" s="20" t="str">
        <f>VLOOKUP($C903,vehicle,MATCH(N$7,Vehicle!$A$1:$E$1,0),0)</f>
        <v>Medium</v>
      </c>
      <c r="O903" s="21">
        <f>VLOOKUP($C903,vehicle,MATCH(O$7,Vehicle!$A$1:$E$1,0),0)</f>
        <v>2</v>
      </c>
      <c r="P903" s="21">
        <f>VLOOKUP($C903,driver,MATCH(P$7,Driver!$A$1:$E$1,0),0)</f>
        <v>45</v>
      </c>
      <c r="Q903" s="21" t="str">
        <f>VLOOKUP($C903,driver,MATCH(Q$7,Driver!$A$1:$E$1,0),0)</f>
        <v>Suspended</v>
      </c>
      <c r="R903" s="21">
        <f>VLOOKUP($C903,driver,MATCH(R$7,Driver!$A$1:$E$1,0),0)</f>
        <v>3</v>
      </c>
      <c r="S903" s="21" t="str">
        <f>VLOOKUP($C903,driver,MATCH(S$7,Driver!$A$1:$E$1,0),0)</f>
        <v>Moderate</v>
      </c>
      <c r="T903" s="21">
        <f>VLOOKUP($C903,Effects,MATCH(T$7, Effects!$A$1:$E$1, 0),0)</f>
        <v>47</v>
      </c>
      <c r="U903" s="22" t="str">
        <f>VLOOKUP($C903,Effects,MATCH(U$7, Effects!$A$1:$E$1, 0),0)</f>
        <v>Yes</v>
      </c>
      <c r="V903" s="22" t="str">
        <f>VLOOKUP($C903,Effects,MATCH(V$7, Effects!$A$1:$E$1, 0),0)</f>
        <v>No</v>
      </c>
      <c r="W903" s="22" t="str">
        <f>VLOOKUP($C903,Effects,MATCH(W$7, Effects!$A$1:$E$1, 0),0)</f>
        <v>Fine Issued</v>
      </c>
    </row>
    <row r="904" spans="2:23" s="7" customFormat="1" ht="21" x14ac:dyDescent="0.4">
      <c r="B904" s="19">
        <v>897</v>
      </c>
      <c r="C904" s="19" t="s">
        <v>935</v>
      </c>
      <c r="D904" s="20">
        <f>VLOOKUP($C904, Date, MATCH(Source!D$7, Date!$A$1:$F$1, 0), FALSE)</f>
        <v>45274</v>
      </c>
      <c r="E904" s="40">
        <v>45274</v>
      </c>
      <c r="F904" s="22">
        <f>VLOOKUP($C904, Date, MATCH(Source!F$7, Date!$A$1:$F$1, 0), FALSE)</f>
        <v>38.0902777777778</v>
      </c>
      <c r="G904" s="19">
        <f>VLOOKUP(Table3[[#This Row],[Accident ID]],Date!$A$2:$I$2001,MATCH(Table3[[#Headers],[Hour]],Date!$A$1:$I$1,0),0)</f>
        <v>2</v>
      </c>
      <c r="H904" s="44" t="str">
        <f>IF(AND(Table3[[#This Row],[Hour]]&gt;=7, Table3[[#This Row],[Hour]]&lt;=10), "Peak", IF(AND(Table3[[#This Row],[Hour]]&gt;=16, Table3[[#This Row],[Hour]]&lt;=19), "Peak", "Off-Peak"))</f>
        <v>Off-Peak</v>
      </c>
      <c r="I904" s="19" t="str">
        <f>VLOOKUP($C904,location,MATCH(Source!I$7,Location!$A$1:$D$1,0),0)</f>
        <v>Bangalore</v>
      </c>
      <c r="J904" s="19" t="str">
        <f>VLOOKUP($C904,location,MATCH(Source!J$7,Location!$A$1:$D$1,0),0)</f>
        <v>Residential Area</v>
      </c>
      <c r="K904" s="19" t="str">
        <f>VLOOKUP($C904,location,MATCH(Source!K$7,Location!$A$1:$D$1,0),0)</f>
        <v>Rainy</v>
      </c>
      <c r="L904" s="20" t="str">
        <f>VLOOKUP($C904,vehicle,MATCH(L903,Vehicle!A897:E897,0),0)</f>
        <v>Pedestrian</v>
      </c>
      <c r="M904" s="20" t="str">
        <f>VLOOKUP($C904,vehicle,MATCH(M$7,Vehicle!$A$1:$E$1,0),0)</f>
        <v>Weather Conditions</v>
      </c>
      <c r="N904" s="20" t="str">
        <f>VLOOKUP($C904,vehicle,MATCH(N$7,Vehicle!$A$1:$E$1,0),0)</f>
        <v>Severe</v>
      </c>
      <c r="O904" s="21">
        <f>VLOOKUP($C904,vehicle,MATCH(O$7,Vehicle!$A$1:$E$1,0),0)</f>
        <v>5</v>
      </c>
      <c r="P904" s="21">
        <f>VLOOKUP($C904,driver,MATCH(P$7,Driver!$A$1:$E$1,0),0)</f>
        <v>64</v>
      </c>
      <c r="Q904" s="21" t="str">
        <f>VLOOKUP($C904,driver,MATCH(Q$7,Driver!$A$1:$E$1,0),0)</f>
        <v>Suspended</v>
      </c>
      <c r="R904" s="21">
        <f>VLOOKUP($C904,driver,MATCH(R$7,Driver!$A$1:$E$1,0),0)</f>
        <v>4</v>
      </c>
      <c r="S904" s="21" t="str">
        <f>VLOOKUP($C904,driver,MATCH(S$7,Driver!$A$1:$E$1,0),0)</f>
        <v>Moderate</v>
      </c>
      <c r="T904" s="21">
        <f>VLOOKUP($C904,Effects,MATCH(T$7, Effects!$A$1:$E$1, 0),0)</f>
        <v>26</v>
      </c>
      <c r="U904" s="22" t="str">
        <f>VLOOKUP($C904,Effects,MATCH(U$7, Effects!$A$1:$E$1, 0),0)</f>
        <v>No</v>
      </c>
      <c r="V904" s="22" t="str">
        <f>VLOOKUP($C904,Effects,MATCH(V$7, Effects!$A$1:$E$1, 0),0)</f>
        <v>No</v>
      </c>
      <c r="W904" s="22" t="str">
        <f>VLOOKUP($C904,Effects,MATCH(W$7, Effects!$A$1:$E$1, 0),0)</f>
        <v>Arrest Made</v>
      </c>
    </row>
    <row r="905" spans="2:23" s="7" customFormat="1" ht="21" x14ac:dyDescent="0.4">
      <c r="B905" s="19">
        <v>898</v>
      </c>
      <c r="C905" s="19" t="s">
        <v>936</v>
      </c>
      <c r="D905" s="20">
        <f>VLOOKUP($C905, Date, MATCH(Source!D$7, Date!$A$1:$F$1, 0), FALSE)</f>
        <v>44435</v>
      </c>
      <c r="E905" s="40">
        <v>44435</v>
      </c>
      <c r="F905" s="22">
        <f>VLOOKUP($C905, Date, MATCH(Source!F$7, Date!$A$1:$F$1, 0), FALSE)</f>
        <v>38.1319444444444</v>
      </c>
      <c r="G905" s="19">
        <f>VLOOKUP(Table3[[#This Row],[Accident ID]],Date!$A$2:$I$2001,MATCH(Table3[[#Headers],[Hour]],Date!$A$1:$I$1,0),0)</f>
        <v>3</v>
      </c>
      <c r="H905" s="44" t="str">
        <f>IF(AND(Table3[[#This Row],[Hour]]&gt;=7, Table3[[#This Row],[Hour]]&lt;=10), "Peak", IF(AND(Table3[[#This Row],[Hour]]&gt;=16, Table3[[#This Row],[Hour]]&lt;=19), "Peak", "Off-Peak"))</f>
        <v>Off-Peak</v>
      </c>
      <c r="I905" s="19" t="str">
        <f>VLOOKUP($C905,location,MATCH(Source!I$7,Location!$A$1:$D$1,0),0)</f>
        <v>Mumbai</v>
      </c>
      <c r="J905" s="19" t="str">
        <f>VLOOKUP($C905,location,MATCH(Source!J$7,Location!$A$1:$D$1,0),0)</f>
        <v>Rural Road</v>
      </c>
      <c r="K905" s="19" t="str">
        <f>VLOOKUP($C905,location,MATCH(Source!K$7,Location!$A$1:$D$1,0),0)</f>
        <v>Snowy</v>
      </c>
      <c r="L905" s="20" t="str">
        <f>VLOOKUP($C905,vehicle,MATCH(L904,Vehicle!A898:E898,0),0)</f>
        <v>Car</v>
      </c>
      <c r="M905" s="20" t="str">
        <f>VLOOKUP($C905,vehicle,MATCH(M$7,Vehicle!$A$1:$E$1,0),0)</f>
        <v>Brake Failure</v>
      </c>
      <c r="N905" s="20" t="str">
        <f>VLOOKUP($C905,vehicle,MATCH(N$7,Vehicle!$A$1:$E$1,0),0)</f>
        <v>Medium</v>
      </c>
      <c r="O905" s="21">
        <f>VLOOKUP($C905,vehicle,MATCH(O$7,Vehicle!$A$1:$E$1,0),0)</f>
        <v>1</v>
      </c>
      <c r="P905" s="21">
        <f>VLOOKUP($C905,driver,MATCH(P$7,Driver!$A$1:$E$1,0),0)</f>
        <v>19</v>
      </c>
      <c r="Q905" s="21" t="str">
        <f>VLOOKUP($C905,driver,MATCH(Q$7,Driver!$A$1:$E$1,0),0)</f>
        <v>Suspended</v>
      </c>
      <c r="R905" s="21">
        <f>VLOOKUP($C905,driver,MATCH(R$7,Driver!$A$1:$E$1,0),0)</f>
        <v>0</v>
      </c>
      <c r="S905" s="21" t="str">
        <f>VLOOKUP($C905,driver,MATCH(S$7,Driver!$A$1:$E$1,0),0)</f>
        <v>Minor</v>
      </c>
      <c r="T905" s="21">
        <f>VLOOKUP($C905,Effects,MATCH(T$7, Effects!$A$1:$E$1, 0),0)</f>
        <v>47</v>
      </c>
      <c r="U905" s="22" t="str">
        <f>VLOOKUP($C905,Effects,MATCH(U$7, Effects!$A$1:$E$1, 0),0)</f>
        <v>Yes</v>
      </c>
      <c r="V905" s="22" t="str">
        <f>VLOOKUP($C905,Effects,MATCH(V$7, Effects!$A$1:$E$1, 0),0)</f>
        <v>Yes</v>
      </c>
      <c r="W905" s="22" t="str">
        <f>VLOOKUP($C905,Effects,MATCH(W$7, Effects!$A$1:$E$1, 0),0)</f>
        <v>Arrest Made</v>
      </c>
    </row>
    <row r="906" spans="2:23" s="7" customFormat="1" ht="21" x14ac:dyDescent="0.4">
      <c r="B906" s="19">
        <v>899</v>
      </c>
      <c r="C906" s="19" t="s">
        <v>937</v>
      </c>
      <c r="D906" s="20">
        <f>VLOOKUP($C906, Date, MATCH(Source!D$7, Date!$A$1:$F$1, 0), FALSE)</f>
        <v>44527</v>
      </c>
      <c r="E906" s="40">
        <v>44527</v>
      </c>
      <c r="F906" s="22">
        <f>VLOOKUP($C906, Date, MATCH(Source!F$7, Date!$A$1:$F$1, 0), FALSE)</f>
        <v>38.1736111111111</v>
      </c>
      <c r="G906" s="19">
        <f>VLOOKUP(Table3[[#This Row],[Accident ID]],Date!$A$2:$I$2001,MATCH(Table3[[#Headers],[Hour]],Date!$A$1:$I$1,0),0)</f>
        <v>4</v>
      </c>
      <c r="H906" s="44" t="str">
        <f>IF(AND(Table3[[#This Row],[Hour]]&gt;=7, Table3[[#This Row],[Hour]]&lt;=10), "Peak", IF(AND(Table3[[#This Row],[Hour]]&gt;=16, Table3[[#This Row],[Hour]]&lt;=19), "Peak", "Off-Peak"))</f>
        <v>Off-Peak</v>
      </c>
      <c r="I906" s="19" t="str">
        <f>VLOOKUP($C906,location,MATCH(Source!I$7,Location!$A$1:$D$1,0),0)</f>
        <v>Mumbai</v>
      </c>
      <c r="J906" s="19" t="str">
        <f>VLOOKUP($C906,location,MATCH(Source!J$7,Location!$A$1:$D$1,0),0)</f>
        <v>Rural Road</v>
      </c>
      <c r="K906" s="19" t="str">
        <f>VLOOKUP($C906,location,MATCH(Source!K$7,Location!$A$1:$D$1,0),0)</f>
        <v>Rainy</v>
      </c>
      <c r="L906" s="20" t="str">
        <f>VLOOKUP($C906,vehicle,MATCH(L905,Vehicle!A899:E899,0),0)</f>
        <v>Bike</v>
      </c>
      <c r="M906" s="20" t="str">
        <f>VLOOKUP($C906,vehicle,MATCH(M$7,Vehicle!$A$1:$E$1,0),0)</f>
        <v>Weather Conditions</v>
      </c>
      <c r="N906" s="20" t="str">
        <f>VLOOKUP($C906,vehicle,MATCH(N$7,Vehicle!$A$1:$E$1,0),0)</f>
        <v>Medium</v>
      </c>
      <c r="O906" s="21">
        <f>VLOOKUP($C906,vehicle,MATCH(O$7,Vehicle!$A$1:$E$1,0),0)</f>
        <v>1</v>
      </c>
      <c r="P906" s="21">
        <f>VLOOKUP($C906,driver,MATCH(P$7,Driver!$A$1:$E$1,0),0)</f>
        <v>20</v>
      </c>
      <c r="Q906" s="21" t="str">
        <f>VLOOKUP($C906,driver,MATCH(Q$7,Driver!$A$1:$E$1,0),0)</f>
        <v>Valid</v>
      </c>
      <c r="R906" s="21">
        <f>VLOOKUP($C906,driver,MATCH(R$7,Driver!$A$1:$E$1,0),0)</f>
        <v>5</v>
      </c>
      <c r="S906" s="21" t="str">
        <f>VLOOKUP($C906,driver,MATCH(S$7,Driver!$A$1:$E$1,0),0)</f>
        <v>Fatal</v>
      </c>
      <c r="T906" s="21">
        <f>VLOOKUP($C906,Effects,MATCH(T$7, Effects!$A$1:$E$1, 0),0)</f>
        <v>49</v>
      </c>
      <c r="U906" s="22" t="str">
        <f>VLOOKUP($C906,Effects,MATCH(U$7, Effects!$A$1:$E$1, 0),0)</f>
        <v>No</v>
      </c>
      <c r="V906" s="22" t="str">
        <f>VLOOKUP($C906,Effects,MATCH(V$7, Effects!$A$1:$E$1, 0),0)</f>
        <v>Yes</v>
      </c>
      <c r="W906" s="22" t="str">
        <f>VLOOKUP($C906,Effects,MATCH(W$7, Effects!$A$1:$E$1, 0),0)</f>
        <v>Arrest Made</v>
      </c>
    </row>
    <row r="907" spans="2:23" s="7" customFormat="1" ht="21" x14ac:dyDescent="0.4">
      <c r="B907" s="19">
        <v>900</v>
      </c>
      <c r="C907" s="19" t="s">
        <v>938</v>
      </c>
      <c r="D907" s="20">
        <f>VLOOKUP($C907, Date, MATCH(Source!D$7, Date!$A$1:$F$1, 0), FALSE)</f>
        <v>44216</v>
      </c>
      <c r="E907" s="40">
        <v>44216</v>
      </c>
      <c r="F907" s="22">
        <f>VLOOKUP($C907, Date, MATCH(Source!F$7, Date!$A$1:$F$1, 0), FALSE)</f>
        <v>38.2152777777778</v>
      </c>
      <c r="G907" s="19">
        <f>VLOOKUP(Table3[[#This Row],[Accident ID]],Date!$A$2:$I$2001,MATCH(Table3[[#Headers],[Hour]],Date!$A$1:$I$1,0),0)</f>
        <v>5</v>
      </c>
      <c r="H907" s="44" t="str">
        <f>IF(AND(Table3[[#This Row],[Hour]]&gt;=7, Table3[[#This Row],[Hour]]&lt;=10), "Peak", IF(AND(Table3[[#This Row],[Hour]]&gt;=16, Table3[[#This Row],[Hour]]&lt;=19), "Peak", "Off-Peak"))</f>
        <v>Off-Peak</v>
      </c>
      <c r="I907" s="19" t="str">
        <f>VLOOKUP($C907,location,MATCH(Source!I$7,Location!$A$1:$D$1,0),0)</f>
        <v>Chennai</v>
      </c>
      <c r="J907" s="19" t="str">
        <f>VLOOKUP($C907,location,MATCH(Source!J$7,Location!$A$1:$D$1,0),0)</f>
        <v>Expressway</v>
      </c>
      <c r="K907" s="19" t="str">
        <f>VLOOKUP($C907,location,MATCH(Source!K$7,Location!$A$1:$D$1,0),0)</f>
        <v>Windy</v>
      </c>
      <c r="L907" s="20" t="str">
        <f>VLOOKUP($C907,vehicle,MATCH(L906,Vehicle!A900:E900,0),0)</f>
        <v>Car</v>
      </c>
      <c r="M907" s="20" t="str">
        <f>VLOOKUP($C907,vehicle,MATCH(M$7,Vehicle!$A$1:$E$1,0),0)</f>
        <v>Brake Failure</v>
      </c>
      <c r="N907" s="20" t="str">
        <f>VLOOKUP($C907,vehicle,MATCH(N$7,Vehicle!$A$1:$E$1,0),0)</f>
        <v>Low</v>
      </c>
      <c r="O907" s="21">
        <f>VLOOKUP($C907,vehicle,MATCH(O$7,Vehicle!$A$1:$E$1,0),0)</f>
        <v>3</v>
      </c>
      <c r="P907" s="21">
        <f>VLOOKUP($C907,driver,MATCH(P$7,Driver!$A$1:$E$1,0),0)</f>
        <v>58</v>
      </c>
      <c r="Q907" s="21" t="str">
        <f>VLOOKUP($C907,driver,MATCH(Q$7,Driver!$A$1:$E$1,0),0)</f>
        <v>Valid</v>
      </c>
      <c r="R907" s="21">
        <f>VLOOKUP($C907,driver,MATCH(R$7,Driver!$A$1:$E$1,0),0)</f>
        <v>2</v>
      </c>
      <c r="S907" s="21" t="str">
        <f>VLOOKUP($C907,driver,MATCH(S$7,Driver!$A$1:$E$1,0),0)</f>
        <v>Fatal</v>
      </c>
      <c r="T907" s="21">
        <f>VLOOKUP($C907,Effects,MATCH(T$7, Effects!$A$1:$E$1, 0),0)</f>
        <v>39</v>
      </c>
      <c r="U907" s="22" t="str">
        <f>VLOOKUP($C907,Effects,MATCH(U$7, Effects!$A$1:$E$1, 0),0)</f>
        <v>Yes</v>
      </c>
      <c r="V907" s="22" t="str">
        <f>VLOOKUP($C907,Effects,MATCH(V$7, Effects!$A$1:$E$1, 0),0)</f>
        <v>Yes</v>
      </c>
      <c r="W907" s="22" t="str">
        <f>VLOOKUP($C907,Effects,MATCH(W$7, Effects!$A$1:$E$1, 0),0)</f>
        <v>None</v>
      </c>
    </row>
    <row r="908" spans="2:23" s="7" customFormat="1" ht="21" x14ac:dyDescent="0.4">
      <c r="B908" s="19">
        <v>901</v>
      </c>
      <c r="C908" s="19" t="s">
        <v>939</v>
      </c>
      <c r="D908" s="20">
        <f>VLOOKUP($C908, Date, MATCH(Source!D$7, Date!$A$1:$F$1, 0), FALSE)</f>
        <v>43890</v>
      </c>
      <c r="E908" s="40">
        <v>43890</v>
      </c>
      <c r="F908" s="22">
        <f>VLOOKUP($C908, Date, MATCH(Source!F$7, Date!$A$1:$F$1, 0), FALSE)</f>
        <v>38.2569444444444</v>
      </c>
      <c r="G908" s="19">
        <f>VLOOKUP(Table3[[#This Row],[Accident ID]],Date!$A$2:$I$2001,MATCH(Table3[[#Headers],[Hour]],Date!$A$1:$I$1,0),0)</f>
        <v>6</v>
      </c>
      <c r="H908" s="44" t="str">
        <f>IF(AND(Table3[[#This Row],[Hour]]&gt;=7, Table3[[#This Row],[Hour]]&lt;=10), "Peak", IF(AND(Table3[[#This Row],[Hour]]&gt;=16, Table3[[#This Row],[Hour]]&lt;=19), "Peak", "Off-Peak"))</f>
        <v>Off-Peak</v>
      </c>
      <c r="I908" s="19" t="str">
        <f>VLOOKUP($C908,location,MATCH(Source!I$7,Location!$A$1:$D$1,0),0)</f>
        <v>Kolkata</v>
      </c>
      <c r="J908" s="19" t="str">
        <f>VLOOKUP($C908,location,MATCH(Source!J$7,Location!$A$1:$D$1,0),0)</f>
        <v>Highway</v>
      </c>
      <c r="K908" s="19" t="str">
        <f>VLOOKUP($C908,location,MATCH(Source!K$7,Location!$A$1:$D$1,0),0)</f>
        <v>Foggy</v>
      </c>
      <c r="L908" s="20" t="str">
        <f>VLOOKUP($C908,vehicle,MATCH(L907,Vehicle!A901:E901,0),0)</f>
        <v>Bicycle</v>
      </c>
      <c r="M908" s="20" t="str">
        <f>VLOOKUP($C908,vehicle,MATCH(M$7,Vehicle!$A$1:$E$1,0),0)</f>
        <v>Signal Violation</v>
      </c>
      <c r="N908" s="20" t="str">
        <f>VLOOKUP($C908,vehicle,MATCH(N$7,Vehicle!$A$1:$E$1,0),0)</f>
        <v>Low</v>
      </c>
      <c r="O908" s="21">
        <f>VLOOKUP($C908,vehicle,MATCH(O$7,Vehicle!$A$1:$E$1,0),0)</f>
        <v>5</v>
      </c>
      <c r="P908" s="21">
        <f>VLOOKUP($C908,driver,MATCH(P$7,Driver!$A$1:$E$1,0),0)</f>
        <v>60</v>
      </c>
      <c r="Q908" s="21" t="str">
        <f>VLOOKUP($C908,driver,MATCH(Q$7,Driver!$A$1:$E$1,0),0)</f>
        <v>Valid</v>
      </c>
      <c r="R908" s="21">
        <f>VLOOKUP($C908,driver,MATCH(R$7,Driver!$A$1:$E$1,0),0)</f>
        <v>2</v>
      </c>
      <c r="S908" s="21" t="str">
        <f>VLOOKUP($C908,driver,MATCH(S$7,Driver!$A$1:$E$1,0),0)</f>
        <v>Moderate</v>
      </c>
      <c r="T908" s="21">
        <f>VLOOKUP($C908,Effects,MATCH(T$7, Effects!$A$1:$E$1, 0),0)</f>
        <v>7</v>
      </c>
      <c r="U908" s="22" t="str">
        <f>VLOOKUP($C908,Effects,MATCH(U$7, Effects!$A$1:$E$1, 0),0)</f>
        <v>No</v>
      </c>
      <c r="V908" s="22" t="str">
        <f>VLOOKUP($C908,Effects,MATCH(V$7, Effects!$A$1:$E$1, 0),0)</f>
        <v>No</v>
      </c>
      <c r="W908" s="22" t="str">
        <f>VLOOKUP($C908,Effects,MATCH(W$7, Effects!$A$1:$E$1, 0),0)</f>
        <v>License Suspended</v>
      </c>
    </row>
    <row r="909" spans="2:23" s="7" customFormat="1" ht="21" x14ac:dyDescent="0.4">
      <c r="B909" s="19">
        <v>902</v>
      </c>
      <c r="C909" s="19" t="s">
        <v>940</v>
      </c>
      <c r="D909" s="20">
        <f>VLOOKUP($C909, Date, MATCH(Source!D$7, Date!$A$1:$F$1, 0), FALSE)</f>
        <v>43975</v>
      </c>
      <c r="E909" s="40">
        <v>43975</v>
      </c>
      <c r="F909" s="22">
        <f>VLOOKUP($C909, Date, MATCH(Source!F$7, Date!$A$1:$F$1, 0), FALSE)</f>
        <v>38.2986111111111</v>
      </c>
      <c r="G909" s="19">
        <f>VLOOKUP(Table3[[#This Row],[Accident ID]],Date!$A$2:$I$2001,MATCH(Table3[[#Headers],[Hour]],Date!$A$1:$I$1,0),0)</f>
        <v>7</v>
      </c>
      <c r="H909" s="44" t="str">
        <f>IF(AND(Table3[[#This Row],[Hour]]&gt;=7, Table3[[#This Row],[Hour]]&lt;=10), "Peak", IF(AND(Table3[[#This Row],[Hour]]&gt;=16, Table3[[#This Row],[Hour]]&lt;=19), "Peak", "Off-Peak"))</f>
        <v>Peak</v>
      </c>
      <c r="I909" s="19" t="str">
        <f>VLOOKUP($C909,location,MATCH(Source!I$7,Location!$A$1:$D$1,0),0)</f>
        <v>Ahmedabad</v>
      </c>
      <c r="J909" s="19" t="str">
        <f>VLOOKUP($C909,location,MATCH(Source!J$7,Location!$A$1:$D$1,0),0)</f>
        <v>Residential Area</v>
      </c>
      <c r="K909" s="19" t="str">
        <f>VLOOKUP($C909,location,MATCH(Source!K$7,Location!$A$1:$D$1,0),0)</f>
        <v>Clear</v>
      </c>
      <c r="L909" s="20" t="str">
        <f>VLOOKUP($C909,vehicle,MATCH(L908,Vehicle!A902:E902,0),0)</f>
        <v>Bus</v>
      </c>
      <c r="M909" s="20" t="str">
        <f>VLOOKUP($C909,vehicle,MATCH(M$7,Vehicle!$A$1:$E$1,0),0)</f>
        <v>Over Speeding</v>
      </c>
      <c r="N909" s="20" t="str">
        <f>VLOOKUP($C909,vehicle,MATCH(N$7,Vehicle!$A$1:$E$1,0),0)</f>
        <v>Medium</v>
      </c>
      <c r="O909" s="21">
        <f>VLOOKUP($C909,vehicle,MATCH(O$7,Vehicle!$A$1:$E$1,0),0)</f>
        <v>3</v>
      </c>
      <c r="P909" s="21">
        <f>VLOOKUP($C909,driver,MATCH(P$7,Driver!$A$1:$E$1,0),0)</f>
        <v>19</v>
      </c>
      <c r="Q909" s="21" t="str">
        <f>VLOOKUP($C909,driver,MATCH(Q$7,Driver!$A$1:$E$1,0),0)</f>
        <v>Expired</v>
      </c>
      <c r="R909" s="21">
        <f>VLOOKUP($C909,driver,MATCH(R$7,Driver!$A$1:$E$1,0),0)</f>
        <v>2</v>
      </c>
      <c r="S909" s="21" t="str">
        <f>VLOOKUP($C909,driver,MATCH(S$7,Driver!$A$1:$E$1,0),0)</f>
        <v>Severe</v>
      </c>
      <c r="T909" s="21">
        <f>VLOOKUP($C909,Effects,MATCH(T$7, Effects!$A$1:$E$1, 0),0)</f>
        <v>33</v>
      </c>
      <c r="U909" s="22" t="str">
        <f>VLOOKUP($C909,Effects,MATCH(U$7, Effects!$A$1:$E$1, 0),0)</f>
        <v>No</v>
      </c>
      <c r="V909" s="22" t="str">
        <f>VLOOKUP($C909,Effects,MATCH(V$7, Effects!$A$1:$E$1, 0),0)</f>
        <v>No</v>
      </c>
      <c r="W909" s="22" t="str">
        <f>VLOOKUP($C909,Effects,MATCH(W$7, Effects!$A$1:$E$1, 0),0)</f>
        <v>Arrest Made</v>
      </c>
    </row>
    <row r="910" spans="2:23" s="7" customFormat="1" ht="21" x14ac:dyDescent="0.4">
      <c r="B910" s="19">
        <v>903</v>
      </c>
      <c r="C910" s="19" t="s">
        <v>941</v>
      </c>
      <c r="D910" s="20">
        <f>VLOOKUP($C910, Date, MATCH(Source!D$7, Date!$A$1:$F$1, 0), FALSE)</f>
        <v>45530</v>
      </c>
      <c r="E910" s="40">
        <v>45530</v>
      </c>
      <c r="F910" s="22">
        <f>VLOOKUP($C910, Date, MATCH(Source!F$7, Date!$A$1:$F$1, 0), FALSE)</f>
        <v>38.3402777777778</v>
      </c>
      <c r="G910" s="19">
        <f>VLOOKUP(Table3[[#This Row],[Accident ID]],Date!$A$2:$I$2001,MATCH(Table3[[#Headers],[Hour]],Date!$A$1:$I$1,0),0)</f>
        <v>8</v>
      </c>
      <c r="H910" s="44" t="str">
        <f>IF(AND(Table3[[#This Row],[Hour]]&gt;=7, Table3[[#This Row],[Hour]]&lt;=10), "Peak", IF(AND(Table3[[#This Row],[Hour]]&gt;=16, Table3[[#This Row],[Hour]]&lt;=19), "Peak", "Off-Peak"))</f>
        <v>Peak</v>
      </c>
      <c r="I910" s="19" t="str">
        <f>VLOOKUP($C910,location,MATCH(Source!I$7,Location!$A$1:$D$1,0),0)</f>
        <v>Ahmedabad</v>
      </c>
      <c r="J910" s="19" t="str">
        <f>VLOOKUP($C910,location,MATCH(Source!J$7,Location!$A$1:$D$1,0),0)</f>
        <v>City Road</v>
      </c>
      <c r="K910" s="19" t="str">
        <f>VLOOKUP($C910,location,MATCH(Source!K$7,Location!$A$1:$D$1,0),0)</f>
        <v>Windy</v>
      </c>
      <c r="L910" s="20" t="str">
        <f>VLOOKUP($C910,vehicle,MATCH(L909,Vehicle!A903:E903,0),0)</f>
        <v>Pedestrian</v>
      </c>
      <c r="M910" s="20" t="str">
        <f>VLOOKUP($C910,vehicle,MATCH(M$7,Vehicle!$A$1:$E$1,0),0)</f>
        <v>Drunk Driving</v>
      </c>
      <c r="N910" s="20" t="str">
        <f>VLOOKUP($C910,vehicle,MATCH(N$7,Vehicle!$A$1:$E$1,0),0)</f>
        <v>High</v>
      </c>
      <c r="O910" s="21">
        <f>VLOOKUP($C910,vehicle,MATCH(O$7,Vehicle!$A$1:$E$1,0),0)</f>
        <v>2</v>
      </c>
      <c r="P910" s="21">
        <f>VLOOKUP($C910,driver,MATCH(P$7,Driver!$A$1:$E$1,0),0)</f>
        <v>33</v>
      </c>
      <c r="Q910" s="21" t="str">
        <f>VLOOKUP($C910,driver,MATCH(Q$7,Driver!$A$1:$E$1,0),0)</f>
        <v>Suspended</v>
      </c>
      <c r="R910" s="21">
        <f>VLOOKUP($C910,driver,MATCH(R$7,Driver!$A$1:$E$1,0),0)</f>
        <v>3</v>
      </c>
      <c r="S910" s="21" t="str">
        <f>VLOOKUP($C910,driver,MATCH(S$7,Driver!$A$1:$E$1,0),0)</f>
        <v>Minor</v>
      </c>
      <c r="T910" s="21">
        <f>VLOOKUP($C910,Effects,MATCH(T$7, Effects!$A$1:$E$1, 0),0)</f>
        <v>38</v>
      </c>
      <c r="U910" s="22" t="str">
        <f>VLOOKUP($C910,Effects,MATCH(U$7, Effects!$A$1:$E$1, 0),0)</f>
        <v>No</v>
      </c>
      <c r="V910" s="22" t="str">
        <f>VLOOKUP($C910,Effects,MATCH(V$7, Effects!$A$1:$E$1, 0),0)</f>
        <v>No</v>
      </c>
      <c r="W910" s="22" t="str">
        <f>VLOOKUP($C910,Effects,MATCH(W$7, Effects!$A$1:$E$1, 0),0)</f>
        <v>Arrest Made</v>
      </c>
    </row>
    <row r="911" spans="2:23" s="7" customFormat="1" ht="21" x14ac:dyDescent="0.4">
      <c r="B911" s="19">
        <v>904</v>
      </c>
      <c r="C911" s="19" t="s">
        <v>942</v>
      </c>
      <c r="D911" s="20">
        <f>VLOOKUP($C911, Date, MATCH(Source!D$7, Date!$A$1:$F$1, 0), FALSE)</f>
        <v>44042</v>
      </c>
      <c r="E911" s="40">
        <v>44042</v>
      </c>
      <c r="F911" s="22">
        <f>VLOOKUP($C911, Date, MATCH(Source!F$7, Date!$A$1:$F$1, 0), FALSE)</f>
        <v>38.3819444444444</v>
      </c>
      <c r="G911" s="19">
        <f>VLOOKUP(Table3[[#This Row],[Accident ID]],Date!$A$2:$I$2001,MATCH(Table3[[#Headers],[Hour]],Date!$A$1:$I$1,0),0)</f>
        <v>9</v>
      </c>
      <c r="H911" s="44" t="str">
        <f>IF(AND(Table3[[#This Row],[Hour]]&gt;=7, Table3[[#This Row],[Hour]]&lt;=10), "Peak", IF(AND(Table3[[#This Row],[Hour]]&gt;=16, Table3[[#This Row],[Hour]]&lt;=19), "Peak", "Off-Peak"))</f>
        <v>Peak</v>
      </c>
      <c r="I911" s="19" t="str">
        <f>VLOOKUP($C911,location,MATCH(Source!I$7,Location!$A$1:$D$1,0),0)</f>
        <v>Chennai</v>
      </c>
      <c r="J911" s="19" t="str">
        <f>VLOOKUP($C911,location,MATCH(Source!J$7,Location!$A$1:$D$1,0),0)</f>
        <v>City Road</v>
      </c>
      <c r="K911" s="19" t="str">
        <f>VLOOKUP($C911,location,MATCH(Source!K$7,Location!$A$1:$D$1,0),0)</f>
        <v>Windy</v>
      </c>
      <c r="L911" s="20" t="str">
        <f>VLOOKUP($C911,vehicle,MATCH(L910,Vehicle!A904:E904,0),0)</f>
        <v>Truck</v>
      </c>
      <c r="M911" s="20" t="str">
        <f>VLOOKUP($C911,vehicle,MATCH(M$7,Vehicle!$A$1:$E$1,0),0)</f>
        <v>Reckless Driving</v>
      </c>
      <c r="N911" s="20" t="str">
        <f>VLOOKUP($C911,vehicle,MATCH(N$7,Vehicle!$A$1:$E$1,0),0)</f>
        <v>High</v>
      </c>
      <c r="O911" s="21">
        <f>VLOOKUP($C911,vehicle,MATCH(O$7,Vehicle!$A$1:$E$1,0),0)</f>
        <v>4</v>
      </c>
      <c r="P911" s="21">
        <f>VLOOKUP($C911,driver,MATCH(P$7,Driver!$A$1:$E$1,0),0)</f>
        <v>51</v>
      </c>
      <c r="Q911" s="21" t="str">
        <f>VLOOKUP($C911,driver,MATCH(Q$7,Driver!$A$1:$E$1,0),0)</f>
        <v>Expired</v>
      </c>
      <c r="R911" s="21">
        <f>VLOOKUP($C911,driver,MATCH(R$7,Driver!$A$1:$E$1,0),0)</f>
        <v>9</v>
      </c>
      <c r="S911" s="21" t="str">
        <f>VLOOKUP($C911,driver,MATCH(S$7,Driver!$A$1:$E$1,0),0)</f>
        <v>Fatal</v>
      </c>
      <c r="T911" s="21">
        <f>VLOOKUP($C911,Effects,MATCH(T$7, Effects!$A$1:$E$1, 0),0)</f>
        <v>31</v>
      </c>
      <c r="U911" s="22" t="str">
        <f>VLOOKUP($C911,Effects,MATCH(U$7, Effects!$A$1:$E$1, 0),0)</f>
        <v>Yes</v>
      </c>
      <c r="V911" s="22" t="str">
        <f>VLOOKUP($C911,Effects,MATCH(V$7, Effects!$A$1:$E$1, 0),0)</f>
        <v>No</v>
      </c>
      <c r="W911" s="22" t="str">
        <f>VLOOKUP($C911,Effects,MATCH(W$7, Effects!$A$1:$E$1, 0),0)</f>
        <v>Fine Issued</v>
      </c>
    </row>
    <row r="912" spans="2:23" s="7" customFormat="1" ht="21" x14ac:dyDescent="0.4">
      <c r="B912" s="19">
        <v>905</v>
      </c>
      <c r="C912" s="19" t="s">
        <v>943</v>
      </c>
      <c r="D912" s="20">
        <f>VLOOKUP($C912, Date, MATCH(Source!D$7, Date!$A$1:$F$1, 0), FALSE)</f>
        <v>44435</v>
      </c>
      <c r="E912" s="40">
        <v>44435</v>
      </c>
      <c r="F912" s="22">
        <f>VLOOKUP($C912, Date, MATCH(Source!F$7, Date!$A$1:$F$1, 0), FALSE)</f>
        <v>38.4236111111111</v>
      </c>
      <c r="G912" s="19">
        <f>VLOOKUP(Table3[[#This Row],[Accident ID]],Date!$A$2:$I$2001,MATCH(Table3[[#Headers],[Hour]],Date!$A$1:$I$1,0),0)</f>
        <v>10</v>
      </c>
      <c r="H912" s="44" t="str">
        <f>IF(AND(Table3[[#This Row],[Hour]]&gt;=7, Table3[[#This Row],[Hour]]&lt;=10), "Peak", IF(AND(Table3[[#This Row],[Hour]]&gt;=16, Table3[[#This Row],[Hour]]&lt;=19), "Peak", "Off-Peak"))</f>
        <v>Peak</v>
      </c>
      <c r="I912" s="19" t="str">
        <f>VLOOKUP($C912,location,MATCH(Source!I$7,Location!$A$1:$D$1,0),0)</f>
        <v>Ahmedabad</v>
      </c>
      <c r="J912" s="19" t="str">
        <f>VLOOKUP($C912,location,MATCH(Source!J$7,Location!$A$1:$D$1,0),0)</f>
        <v>Highway</v>
      </c>
      <c r="K912" s="19" t="str">
        <f>VLOOKUP($C912,location,MATCH(Source!K$7,Location!$A$1:$D$1,0),0)</f>
        <v>Rainy</v>
      </c>
      <c r="L912" s="20" t="str">
        <f>VLOOKUP($C912,vehicle,MATCH(L911,Vehicle!A905:E905,0),0)</f>
        <v>Bicycle</v>
      </c>
      <c r="M912" s="20" t="str">
        <f>VLOOKUP($C912,vehicle,MATCH(M$7,Vehicle!$A$1:$E$1,0),0)</f>
        <v>Reckless Driving</v>
      </c>
      <c r="N912" s="20" t="str">
        <f>VLOOKUP($C912,vehicle,MATCH(N$7,Vehicle!$A$1:$E$1,0),0)</f>
        <v>Severe</v>
      </c>
      <c r="O912" s="21">
        <f>VLOOKUP($C912,vehicle,MATCH(O$7,Vehicle!$A$1:$E$1,0),0)</f>
        <v>3</v>
      </c>
      <c r="P912" s="21">
        <f>VLOOKUP($C912,driver,MATCH(P$7,Driver!$A$1:$E$1,0),0)</f>
        <v>33</v>
      </c>
      <c r="Q912" s="21" t="str">
        <f>VLOOKUP($C912,driver,MATCH(Q$7,Driver!$A$1:$E$1,0),0)</f>
        <v>Suspended</v>
      </c>
      <c r="R912" s="21">
        <f>VLOOKUP($C912,driver,MATCH(R$7,Driver!$A$1:$E$1,0),0)</f>
        <v>6</v>
      </c>
      <c r="S912" s="21" t="str">
        <f>VLOOKUP($C912,driver,MATCH(S$7,Driver!$A$1:$E$1,0),0)</f>
        <v>Minor</v>
      </c>
      <c r="T912" s="21">
        <f>VLOOKUP($C912,Effects,MATCH(T$7, Effects!$A$1:$E$1, 0),0)</f>
        <v>22</v>
      </c>
      <c r="U912" s="22" t="str">
        <f>VLOOKUP($C912,Effects,MATCH(U$7, Effects!$A$1:$E$1, 0),0)</f>
        <v>Yes</v>
      </c>
      <c r="V912" s="22" t="str">
        <f>VLOOKUP($C912,Effects,MATCH(V$7, Effects!$A$1:$E$1, 0),0)</f>
        <v>No</v>
      </c>
      <c r="W912" s="22" t="str">
        <f>VLOOKUP($C912,Effects,MATCH(W$7, Effects!$A$1:$E$1, 0),0)</f>
        <v>Fine Issued</v>
      </c>
    </row>
    <row r="913" spans="2:23" s="7" customFormat="1" ht="21" x14ac:dyDescent="0.4">
      <c r="B913" s="19">
        <v>906</v>
      </c>
      <c r="C913" s="19" t="s">
        <v>944</v>
      </c>
      <c r="D913" s="20">
        <f>VLOOKUP($C913, Date, MATCH(Source!D$7, Date!$A$1:$F$1, 0), FALSE)</f>
        <v>44842</v>
      </c>
      <c r="E913" s="40">
        <v>44842</v>
      </c>
      <c r="F913" s="22">
        <f>VLOOKUP($C913, Date, MATCH(Source!F$7, Date!$A$1:$F$1, 0), FALSE)</f>
        <v>38.4652777777778</v>
      </c>
      <c r="G913" s="19">
        <f>VLOOKUP(Table3[[#This Row],[Accident ID]],Date!$A$2:$I$2001,MATCH(Table3[[#Headers],[Hour]],Date!$A$1:$I$1,0),0)</f>
        <v>11</v>
      </c>
      <c r="H913" s="44" t="str">
        <f>IF(AND(Table3[[#This Row],[Hour]]&gt;=7, Table3[[#This Row],[Hour]]&lt;=10), "Peak", IF(AND(Table3[[#This Row],[Hour]]&gt;=16, Table3[[#This Row],[Hour]]&lt;=19), "Peak", "Off-Peak"))</f>
        <v>Off-Peak</v>
      </c>
      <c r="I913" s="19" t="str">
        <f>VLOOKUP($C913,location,MATCH(Source!I$7,Location!$A$1:$D$1,0),0)</f>
        <v>Bangalore</v>
      </c>
      <c r="J913" s="19" t="str">
        <f>VLOOKUP($C913,location,MATCH(Source!J$7,Location!$A$1:$D$1,0),0)</f>
        <v>Residential Area</v>
      </c>
      <c r="K913" s="19" t="str">
        <f>VLOOKUP($C913,location,MATCH(Source!K$7,Location!$A$1:$D$1,0),0)</f>
        <v>Windy</v>
      </c>
      <c r="L913" s="20" t="str">
        <f>VLOOKUP($C913,vehicle,MATCH(L912,Vehicle!A906:E906,0),0)</f>
        <v>Bike</v>
      </c>
      <c r="M913" s="20" t="str">
        <f>VLOOKUP($C913,vehicle,MATCH(M$7,Vehicle!$A$1:$E$1,0),0)</f>
        <v>Signal Violation</v>
      </c>
      <c r="N913" s="20" t="str">
        <f>VLOOKUP($C913,vehicle,MATCH(N$7,Vehicle!$A$1:$E$1,0),0)</f>
        <v>Low</v>
      </c>
      <c r="O913" s="21">
        <f>VLOOKUP($C913,vehicle,MATCH(O$7,Vehicle!$A$1:$E$1,0),0)</f>
        <v>3</v>
      </c>
      <c r="P913" s="21">
        <f>VLOOKUP($C913,driver,MATCH(P$7,Driver!$A$1:$E$1,0),0)</f>
        <v>18</v>
      </c>
      <c r="Q913" s="21" t="str">
        <f>VLOOKUP($C913,driver,MATCH(Q$7,Driver!$A$1:$E$1,0),0)</f>
        <v>Expired</v>
      </c>
      <c r="R913" s="21">
        <f>VLOOKUP($C913,driver,MATCH(R$7,Driver!$A$1:$E$1,0),0)</f>
        <v>5</v>
      </c>
      <c r="S913" s="21" t="str">
        <f>VLOOKUP($C913,driver,MATCH(S$7,Driver!$A$1:$E$1,0),0)</f>
        <v>Moderate</v>
      </c>
      <c r="T913" s="21">
        <f>VLOOKUP($C913,Effects,MATCH(T$7, Effects!$A$1:$E$1, 0),0)</f>
        <v>29</v>
      </c>
      <c r="U913" s="22" t="str">
        <f>VLOOKUP($C913,Effects,MATCH(U$7, Effects!$A$1:$E$1, 0),0)</f>
        <v>No</v>
      </c>
      <c r="V913" s="22" t="str">
        <f>VLOOKUP($C913,Effects,MATCH(V$7, Effects!$A$1:$E$1, 0),0)</f>
        <v>No</v>
      </c>
      <c r="W913" s="22" t="str">
        <f>VLOOKUP($C913,Effects,MATCH(W$7, Effects!$A$1:$E$1, 0),0)</f>
        <v>Arrest Made</v>
      </c>
    </row>
    <row r="914" spans="2:23" s="7" customFormat="1" ht="21" x14ac:dyDescent="0.4">
      <c r="B914" s="19">
        <v>907</v>
      </c>
      <c r="C914" s="19" t="s">
        <v>945</v>
      </c>
      <c r="D914" s="20">
        <f>VLOOKUP($C914, Date, MATCH(Source!D$7, Date!$A$1:$F$1, 0), FALSE)</f>
        <v>45569</v>
      </c>
      <c r="E914" s="40">
        <v>45569</v>
      </c>
      <c r="F914" s="22">
        <f>VLOOKUP($C914, Date, MATCH(Source!F$7, Date!$A$1:$F$1, 0), FALSE)</f>
        <v>38.5069444444444</v>
      </c>
      <c r="G914" s="19">
        <f>VLOOKUP(Table3[[#This Row],[Accident ID]],Date!$A$2:$I$2001,MATCH(Table3[[#Headers],[Hour]],Date!$A$1:$I$1,0),0)</f>
        <v>12</v>
      </c>
      <c r="H914" s="44" t="str">
        <f>IF(AND(Table3[[#This Row],[Hour]]&gt;=7, Table3[[#This Row],[Hour]]&lt;=10), "Peak", IF(AND(Table3[[#This Row],[Hour]]&gt;=16, Table3[[#This Row],[Hour]]&lt;=19), "Peak", "Off-Peak"))</f>
        <v>Off-Peak</v>
      </c>
      <c r="I914" s="19" t="str">
        <f>VLOOKUP($C914,location,MATCH(Source!I$7,Location!$A$1:$D$1,0),0)</f>
        <v>Bangalore</v>
      </c>
      <c r="J914" s="19" t="str">
        <f>VLOOKUP($C914,location,MATCH(Source!J$7,Location!$A$1:$D$1,0),0)</f>
        <v>City Road</v>
      </c>
      <c r="K914" s="19" t="str">
        <f>VLOOKUP($C914,location,MATCH(Source!K$7,Location!$A$1:$D$1,0),0)</f>
        <v>Clear</v>
      </c>
      <c r="L914" s="20" t="str">
        <f>VLOOKUP($C914,vehicle,MATCH(L913,Vehicle!A907:E907,0),0)</f>
        <v>Auto</v>
      </c>
      <c r="M914" s="20" t="str">
        <f>VLOOKUP($C914,vehicle,MATCH(M$7,Vehicle!$A$1:$E$1,0),0)</f>
        <v>Reckless Driving</v>
      </c>
      <c r="N914" s="20" t="str">
        <f>VLOOKUP($C914,vehicle,MATCH(N$7,Vehicle!$A$1:$E$1,0),0)</f>
        <v>Medium</v>
      </c>
      <c r="O914" s="21">
        <f>VLOOKUP($C914,vehicle,MATCH(O$7,Vehicle!$A$1:$E$1,0),0)</f>
        <v>1</v>
      </c>
      <c r="P914" s="21">
        <f>VLOOKUP($C914,driver,MATCH(P$7,Driver!$A$1:$E$1,0),0)</f>
        <v>49</v>
      </c>
      <c r="Q914" s="21" t="str">
        <f>VLOOKUP($C914,driver,MATCH(Q$7,Driver!$A$1:$E$1,0),0)</f>
        <v>Valid</v>
      </c>
      <c r="R914" s="21">
        <f>VLOOKUP($C914,driver,MATCH(R$7,Driver!$A$1:$E$1,0),0)</f>
        <v>2</v>
      </c>
      <c r="S914" s="21" t="str">
        <f>VLOOKUP($C914,driver,MATCH(S$7,Driver!$A$1:$E$1,0),0)</f>
        <v>Minor</v>
      </c>
      <c r="T914" s="21">
        <f>VLOOKUP($C914,Effects,MATCH(T$7, Effects!$A$1:$E$1, 0),0)</f>
        <v>22</v>
      </c>
      <c r="U914" s="22" t="str">
        <f>VLOOKUP($C914,Effects,MATCH(U$7, Effects!$A$1:$E$1, 0),0)</f>
        <v>No</v>
      </c>
      <c r="V914" s="22" t="str">
        <f>VLOOKUP($C914,Effects,MATCH(V$7, Effects!$A$1:$E$1, 0),0)</f>
        <v>No</v>
      </c>
      <c r="W914" s="22" t="str">
        <f>VLOOKUP($C914,Effects,MATCH(W$7, Effects!$A$1:$E$1, 0),0)</f>
        <v>Arrest Made</v>
      </c>
    </row>
    <row r="915" spans="2:23" s="7" customFormat="1" ht="21" x14ac:dyDescent="0.4">
      <c r="B915" s="19">
        <v>908</v>
      </c>
      <c r="C915" s="19" t="s">
        <v>946</v>
      </c>
      <c r="D915" s="20">
        <f>VLOOKUP($C915, Date, MATCH(Source!D$7, Date!$A$1:$F$1, 0), FALSE)</f>
        <v>45379</v>
      </c>
      <c r="E915" s="40">
        <v>45379</v>
      </c>
      <c r="F915" s="22">
        <f>VLOOKUP($C915, Date, MATCH(Source!F$7, Date!$A$1:$F$1, 0), FALSE)</f>
        <v>38.5486111111111</v>
      </c>
      <c r="G915" s="19">
        <f>VLOOKUP(Table3[[#This Row],[Accident ID]],Date!$A$2:$I$2001,MATCH(Table3[[#Headers],[Hour]],Date!$A$1:$I$1,0),0)</f>
        <v>13</v>
      </c>
      <c r="H915" s="44" t="str">
        <f>IF(AND(Table3[[#This Row],[Hour]]&gt;=7, Table3[[#This Row],[Hour]]&lt;=10), "Peak", IF(AND(Table3[[#This Row],[Hour]]&gt;=16, Table3[[#This Row],[Hour]]&lt;=19), "Peak", "Off-Peak"))</f>
        <v>Off-Peak</v>
      </c>
      <c r="I915" s="19" t="str">
        <f>VLOOKUP($C915,location,MATCH(Source!I$7,Location!$A$1:$D$1,0),0)</f>
        <v>Kolkata</v>
      </c>
      <c r="J915" s="19" t="str">
        <f>VLOOKUP($C915,location,MATCH(Source!J$7,Location!$A$1:$D$1,0),0)</f>
        <v>Residential Area</v>
      </c>
      <c r="K915" s="19" t="str">
        <f>VLOOKUP($C915,location,MATCH(Source!K$7,Location!$A$1:$D$1,0),0)</f>
        <v>Snowy</v>
      </c>
      <c r="L915" s="20" t="str">
        <f>VLOOKUP($C915,vehicle,MATCH(L914,Vehicle!A908:E908,0),0)</f>
        <v>Bike</v>
      </c>
      <c r="M915" s="20" t="str">
        <f>VLOOKUP($C915,vehicle,MATCH(M$7,Vehicle!$A$1:$E$1,0),0)</f>
        <v>Weather Conditions</v>
      </c>
      <c r="N915" s="20" t="str">
        <f>VLOOKUP($C915,vehicle,MATCH(N$7,Vehicle!$A$1:$E$1,0),0)</f>
        <v>High</v>
      </c>
      <c r="O915" s="21">
        <f>VLOOKUP($C915,vehicle,MATCH(O$7,Vehicle!$A$1:$E$1,0),0)</f>
        <v>5</v>
      </c>
      <c r="P915" s="21">
        <f>VLOOKUP($C915,driver,MATCH(P$7,Driver!$A$1:$E$1,0),0)</f>
        <v>62</v>
      </c>
      <c r="Q915" s="21" t="str">
        <f>VLOOKUP($C915,driver,MATCH(Q$7,Driver!$A$1:$E$1,0),0)</f>
        <v>Suspended</v>
      </c>
      <c r="R915" s="21">
        <f>VLOOKUP($C915,driver,MATCH(R$7,Driver!$A$1:$E$1,0),0)</f>
        <v>0</v>
      </c>
      <c r="S915" s="21" t="str">
        <f>VLOOKUP($C915,driver,MATCH(S$7,Driver!$A$1:$E$1,0),0)</f>
        <v>Moderate</v>
      </c>
      <c r="T915" s="21">
        <f>VLOOKUP($C915,Effects,MATCH(T$7, Effects!$A$1:$E$1, 0),0)</f>
        <v>16</v>
      </c>
      <c r="U915" s="22" t="str">
        <f>VLOOKUP($C915,Effects,MATCH(U$7, Effects!$A$1:$E$1, 0),0)</f>
        <v>No</v>
      </c>
      <c r="V915" s="22" t="str">
        <f>VLOOKUP($C915,Effects,MATCH(V$7, Effects!$A$1:$E$1, 0),0)</f>
        <v>No</v>
      </c>
      <c r="W915" s="22" t="str">
        <f>VLOOKUP($C915,Effects,MATCH(W$7, Effects!$A$1:$E$1, 0),0)</f>
        <v>Fine Issued</v>
      </c>
    </row>
    <row r="916" spans="2:23" s="7" customFormat="1" ht="21" x14ac:dyDescent="0.4">
      <c r="B916" s="19">
        <v>909</v>
      </c>
      <c r="C916" s="19" t="s">
        <v>947</v>
      </c>
      <c r="D916" s="20">
        <f>VLOOKUP($C916, Date, MATCH(Source!D$7, Date!$A$1:$F$1, 0), FALSE)</f>
        <v>44987</v>
      </c>
      <c r="E916" s="40">
        <v>44987</v>
      </c>
      <c r="F916" s="22">
        <f>VLOOKUP($C916, Date, MATCH(Source!F$7, Date!$A$1:$F$1, 0), FALSE)</f>
        <v>38.5902777777778</v>
      </c>
      <c r="G916" s="19">
        <f>VLOOKUP(Table3[[#This Row],[Accident ID]],Date!$A$2:$I$2001,MATCH(Table3[[#Headers],[Hour]],Date!$A$1:$I$1,0),0)</f>
        <v>14</v>
      </c>
      <c r="H916" s="44" t="str">
        <f>IF(AND(Table3[[#This Row],[Hour]]&gt;=7, Table3[[#This Row],[Hour]]&lt;=10), "Peak", IF(AND(Table3[[#This Row],[Hour]]&gt;=16, Table3[[#This Row],[Hour]]&lt;=19), "Peak", "Off-Peak"))</f>
        <v>Off-Peak</v>
      </c>
      <c r="I916" s="19" t="str">
        <f>VLOOKUP($C916,location,MATCH(Source!I$7,Location!$A$1:$D$1,0),0)</f>
        <v>Hyderabad</v>
      </c>
      <c r="J916" s="19" t="str">
        <f>VLOOKUP($C916,location,MATCH(Source!J$7,Location!$A$1:$D$1,0),0)</f>
        <v>Highway</v>
      </c>
      <c r="K916" s="19" t="str">
        <f>VLOOKUP($C916,location,MATCH(Source!K$7,Location!$A$1:$D$1,0),0)</f>
        <v>Windy</v>
      </c>
      <c r="L916" s="20" t="str">
        <f>VLOOKUP($C916,vehicle,MATCH(L915,Vehicle!A909:E909,0),0)</f>
        <v>Car</v>
      </c>
      <c r="M916" s="20" t="str">
        <f>VLOOKUP($C916,vehicle,MATCH(M$7,Vehicle!$A$1:$E$1,0),0)</f>
        <v>Brake Failure</v>
      </c>
      <c r="N916" s="20" t="str">
        <f>VLOOKUP($C916,vehicle,MATCH(N$7,Vehicle!$A$1:$E$1,0),0)</f>
        <v>Severe</v>
      </c>
      <c r="O916" s="21">
        <f>VLOOKUP($C916,vehicle,MATCH(O$7,Vehicle!$A$1:$E$1,0),0)</f>
        <v>5</v>
      </c>
      <c r="P916" s="21">
        <f>VLOOKUP($C916,driver,MATCH(P$7,Driver!$A$1:$E$1,0),0)</f>
        <v>57</v>
      </c>
      <c r="Q916" s="21" t="str">
        <f>VLOOKUP($C916,driver,MATCH(Q$7,Driver!$A$1:$E$1,0),0)</f>
        <v>Expired</v>
      </c>
      <c r="R916" s="21">
        <f>VLOOKUP($C916,driver,MATCH(R$7,Driver!$A$1:$E$1,0),0)</f>
        <v>1</v>
      </c>
      <c r="S916" s="21" t="str">
        <f>VLOOKUP($C916,driver,MATCH(S$7,Driver!$A$1:$E$1,0),0)</f>
        <v>Moderate</v>
      </c>
      <c r="T916" s="21">
        <f>VLOOKUP($C916,Effects,MATCH(T$7, Effects!$A$1:$E$1, 0),0)</f>
        <v>27</v>
      </c>
      <c r="U916" s="22" t="str">
        <f>VLOOKUP($C916,Effects,MATCH(U$7, Effects!$A$1:$E$1, 0),0)</f>
        <v>Yes</v>
      </c>
      <c r="V916" s="22" t="str">
        <f>VLOOKUP($C916,Effects,MATCH(V$7, Effects!$A$1:$E$1, 0),0)</f>
        <v>No</v>
      </c>
      <c r="W916" s="22" t="str">
        <f>VLOOKUP($C916,Effects,MATCH(W$7, Effects!$A$1:$E$1, 0),0)</f>
        <v>Arrest Made</v>
      </c>
    </row>
    <row r="917" spans="2:23" s="7" customFormat="1" ht="21" x14ac:dyDescent="0.4">
      <c r="B917" s="19">
        <v>910</v>
      </c>
      <c r="C917" s="19" t="s">
        <v>948</v>
      </c>
      <c r="D917" s="20">
        <f>VLOOKUP($C917, Date, MATCH(Source!D$7, Date!$A$1:$F$1, 0), FALSE)</f>
        <v>44312</v>
      </c>
      <c r="E917" s="40">
        <v>44312</v>
      </c>
      <c r="F917" s="22">
        <f>VLOOKUP($C917, Date, MATCH(Source!F$7, Date!$A$1:$F$1, 0), FALSE)</f>
        <v>38.6319444444444</v>
      </c>
      <c r="G917" s="19">
        <f>VLOOKUP(Table3[[#This Row],[Accident ID]],Date!$A$2:$I$2001,MATCH(Table3[[#Headers],[Hour]],Date!$A$1:$I$1,0),0)</f>
        <v>15</v>
      </c>
      <c r="H917" s="44" t="str">
        <f>IF(AND(Table3[[#This Row],[Hour]]&gt;=7, Table3[[#This Row],[Hour]]&lt;=10), "Peak", IF(AND(Table3[[#This Row],[Hour]]&gt;=16, Table3[[#This Row],[Hour]]&lt;=19), "Peak", "Off-Peak"))</f>
        <v>Off-Peak</v>
      </c>
      <c r="I917" s="19" t="str">
        <f>VLOOKUP($C917,location,MATCH(Source!I$7,Location!$A$1:$D$1,0),0)</f>
        <v>Mumbai</v>
      </c>
      <c r="J917" s="19" t="str">
        <f>VLOOKUP($C917,location,MATCH(Source!J$7,Location!$A$1:$D$1,0),0)</f>
        <v>Residential Area</v>
      </c>
      <c r="K917" s="19" t="str">
        <f>VLOOKUP($C917,location,MATCH(Source!K$7,Location!$A$1:$D$1,0),0)</f>
        <v>Snowy</v>
      </c>
      <c r="L917" s="20" t="str">
        <f>VLOOKUP($C917,vehicle,MATCH(L916,Vehicle!A910:E910,0),0)</f>
        <v>Pedestrian</v>
      </c>
      <c r="M917" s="20" t="str">
        <f>VLOOKUP($C917,vehicle,MATCH(M$7,Vehicle!$A$1:$E$1,0),0)</f>
        <v>Pedestrian Crossing</v>
      </c>
      <c r="N917" s="20" t="str">
        <f>VLOOKUP($C917,vehicle,MATCH(N$7,Vehicle!$A$1:$E$1,0),0)</f>
        <v>High</v>
      </c>
      <c r="O917" s="21">
        <f>VLOOKUP($C917,vehicle,MATCH(O$7,Vehicle!$A$1:$E$1,0),0)</f>
        <v>3</v>
      </c>
      <c r="P917" s="21">
        <f>VLOOKUP($C917,driver,MATCH(P$7,Driver!$A$1:$E$1,0),0)</f>
        <v>19</v>
      </c>
      <c r="Q917" s="21" t="str">
        <f>VLOOKUP($C917,driver,MATCH(Q$7,Driver!$A$1:$E$1,0),0)</f>
        <v>Expired</v>
      </c>
      <c r="R917" s="21">
        <f>VLOOKUP($C917,driver,MATCH(R$7,Driver!$A$1:$E$1,0),0)</f>
        <v>0</v>
      </c>
      <c r="S917" s="21" t="str">
        <f>VLOOKUP($C917,driver,MATCH(S$7,Driver!$A$1:$E$1,0),0)</f>
        <v>Moderate</v>
      </c>
      <c r="T917" s="21">
        <f>VLOOKUP($C917,Effects,MATCH(T$7, Effects!$A$1:$E$1, 0),0)</f>
        <v>50</v>
      </c>
      <c r="U917" s="22" t="str">
        <f>VLOOKUP($C917,Effects,MATCH(U$7, Effects!$A$1:$E$1, 0),0)</f>
        <v>Yes</v>
      </c>
      <c r="V917" s="22" t="str">
        <f>VLOOKUP($C917,Effects,MATCH(V$7, Effects!$A$1:$E$1, 0),0)</f>
        <v>Yes</v>
      </c>
      <c r="W917" s="22" t="str">
        <f>VLOOKUP($C917,Effects,MATCH(W$7, Effects!$A$1:$E$1, 0),0)</f>
        <v>License Suspended</v>
      </c>
    </row>
    <row r="918" spans="2:23" s="7" customFormat="1" ht="21" x14ac:dyDescent="0.4">
      <c r="B918" s="19">
        <v>911</v>
      </c>
      <c r="C918" s="19" t="s">
        <v>949</v>
      </c>
      <c r="D918" s="20">
        <f>VLOOKUP($C918, Date, MATCH(Source!D$7, Date!$A$1:$F$1, 0), FALSE)</f>
        <v>44623</v>
      </c>
      <c r="E918" s="40">
        <v>44623</v>
      </c>
      <c r="F918" s="22">
        <f>VLOOKUP($C918, Date, MATCH(Source!F$7, Date!$A$1:$F$1, 0), FALSE)</f>
        <v>38.6736111111111</v>
      </c>
      <c r="G918" s="19">
        <f>VLOOKUP(Table3[[#This Row],[Accident ID]],Date!$A$2:$I$2001,MATCH(Table3[[#Headers],[Hour]],Date!$A$1:$I$1,0),0)</f>
        <v>16</v>
      </c>
      <c r="H918" s="44" t="str">
        <f>IF(AND(Table3[[#This Row],[Hour]]&gt;=7, Table3[[#This Row],[Hour]]&lt;=10), "Peak", IF(AND(Table3[[#This Row],[Hour]]&gt;=16, Table3[[#This Row],[Hour]]&lt;=19), "Peak", "Off-Peak"))</f>
        <v>Peak</v>
      </c>
      <c r="I918" s="19" t="str">
        <f>VLOOKUP($C918,location,MATCH(Source!I$7,Location!$A$1:$D$1,0),0)</f>
        <v>Kolkata</v>
      </c>
      <c r="J918" s="19" t="str">
        <f>VLOOKUP($C918,location,MATCH(Source!J$7,Location!$A$1:$D$1,0),0)</f>
        <v>Rural Road</v>
      </c>
      <c r="K918" s="19" t="str">
        <f>VLOOKUP($C918,location,MATCH(Source!K$7,Location!$A$1:$D$1,0),0)</f>
        <v>Snowy</v>
      </c>
      <c r="L918" s="20" t="str">
        <f>VLOOKUP($C918,vehicle,MATCH(L917,Vehicle!A911:E911,0),0)</f>
        <v>Bus</v>
      </c>
      <c r="M918" s="20" t="str">
        <f>VLOOKUP($C918,vehicle,MATCH(M$7,Vehicle!$A$1:$E$1,0),0)</f>
        <v>Signal Violation</v>
      </c>
      <c r="N918" s="20" t="str">
        <f>VLOOKUP($C918,vehicle,MATCH(N$7,Vehicle!$A$1:$E$1,0),0)</f>
        <v>Severe</v>
      </c>
      <c r="O918" s="21">
        <f>VLOOKUP($C918,vehicle,MATCH(O$7,Vehicle!$A$1:$E$1,0),0)</f>
        <v>5</v>
      </c>
      <c r="P918" s="21">
        <f>VLOOKUP($C918,driver,MATCH(P$7,Driver!$A$1:$E$1,0),0)</f>
        <v>33</v>
      </c>
      <c r="Q918" s="21" t="str">
        <f>VLOOKUP($C918,driver,MATCH(Q$7,Driver!$A$1:$E$1,0),0)</f>
        <v>Valid</v>
      </c>
      <c r="R918" s="21">
        <f>VLOOKUP($C918,driver,MATCH(R$7,Driver!$A$1:$E$1,0),0)</f>
        <v>0</v>
      </c>
      <c r="S918" s="21" t="str">
        <f>VLOOKUP($C918,driver,MATCH(S$7,Driver!$A$1:$E$1,0),0)</f>
        <v>Severe</v>
      </c>
      <c r="T918" s="21">
        <f>VLOOKUP($C918,Effects,MATCH(T$7, Effects!$A$1:$E$1, 0),0)</f>
        <v>39</v>
      </c>
      <c r="U918" s="22" t="str">
        <f>VLOOKUP($C918,Effects,MATCH(U$7, Effects!$A$1:$E$1, 0),0)</f>
        <v>Yes</v>
      </c>
      <c r="V918" s="22" t="str">
        <f>VLOOKUP($C918,Effects,MATCH(V$7, Effects!$A$1:$E$1, 0),0)</f>
        <v>Yes</v>
      </c>
      <c r="W918" s="22" t="str">
        <f>VLOOKUP($C918,Effects,MATCH(W$7, Effects!$A$1:$E$1, 0),0)</f>
        <v>Arrest Made</v>
      </c>
    </row>
    <row r="919" spans="2:23" s="7" customFormat="1" ht="21" x14ac:dyDescent="0.4">
      <c r="B919" s="19">
        <v>912</v>
      </c>
      <c r="C919" s="19" t="s">
        <v>950</v>
      </c>
      <c r="D919" s="20">
        <f>VLOOKUP($C919, Date, MATCH(Source!D$7, Date!$A$1:$F$1, 0), FALSE)</f>
        <v>44773</v>
      </c>
      <c r="E919" s="40">
        <v>44773</v>
      </c>
      <c r="F919" s="22">
        <f>VLOOKUP($C919, Date, MATCH(Source!F$7, Date!$A$1:$F$1, 0), FALSE)</f>
        <v>38.7152777777778</v>
      </c>
      <c r="G919" s="19">
        <f>VLOOKUP(Table3[[#This Row],[Accident ID]],Date!$A$2:$I$2001,MATCH(Table3[[#Headers],[Hour]],Date!$A$1:$I$1,0),0)</f>
        <v>17</v>
      </c>
      <c r="H919" s="44" t="str">
        <f>IF(AND(Table3[[#This Row],[Hour]]&gt;=7, Table3[[#This Row],[Hour]]&lt;=10), "Peak", IF(AND(Table3[[#This Row],[Hour]]&gt;=16, Table3[[#This Row],[Hour]]&lt;=19), "Peak", "Off-Peak"))</f>
        <v>Peak</v>
      </c>
      <c r="I919" s="19" t="str">
        <f>VLOOKUP($C919,location,MATCH(Source!I$7,Location!$A$1:$D$1,0),0)</f>
        <v>Hyderabad</v>
      </c>
      <c r="J919" s="19" t="str">
        <f>VLOOKUP($C919,location,MATCH(Source!J$7,Location!$A$1:$D$1,0),0)</f>
        <v>Highway</v>
      </c>
      <c r="K919" s="19" t="str">
        <f>VLOOKUP($C919,location,MATCH(Source!K$7,Location!$A$1:$D$1,0),0)</f>
        <v>Windy</v>
      </c>
      <c r="L919" s="20" t="str">
        <f>VLOOKUP($C919,vehicle,MATCH(L918,Vehicle!A912:E912,0),0)</f>
        <v>Bike</v>
      </c>
      <c r="M919" s="20" t="str">
        <f>VLOOKUP($C919,vehicle,MATCH(M$7,Vehicle!$A$1:$E$1,0),0)</f>
        <v>Drunk Driving</v>
      </c>
      <c r="N919" s="20" t="str">
        <f>VLOOKUP($C919,vehicle,MATCH(N$7,Vehicle!$A$1:$E$1,0),0)</f>
        <v>High</v>
      </c>
      <c r="O919" s="21">
        <f>VLOOKUP($C919,vehicle,MATCH(O$7,Vehicle!$A$1:$E$1,0),0)</f>
        <v>1</v>
      </c>
      <c r="P919" s="21">
        <f>VLOOKUP($C919,driver,MATCH(P$7,Driver!$A$1:$E$1,0),0)</f>
        <v>37</v>
      </c>
      <c r="Q919" s="21" t="str">
        <f>VLOOKUP($C919,driver,MATCH(Q$7,Driver!$A$1:$E$1,0),0)</f>
        <v>Valid</v>
      </c>
      <c r="R919" s="21">
        <f>VLOOKUP($C919,driver,MATCH(R$7,Driver!$A$1:$E$1,0),0)</f>
        <v>4</v>
      </c>
      <c r="S919" s="21" t="str">
        <f>VLOOKUP($C919,driver,MATCH(S$7,Driver!$A$1:$E$1,0),0)</f>
        <v>Moderate</v>
      </c>
      <c r="T919" s="21">
        <f>VLOOKUP($C919,Effects,MATCH(T$7, Effects!$A$1:$E$1, 0),0)</f>
        <v>48</v>
      </c>
      <c r="U919" s="22" t="str">
        <f>VLOOKUP($C919,Effects,MATCH(U$7, Effects!$A$1:$E$1, 0),0)</f>
        <v>Yes</v>
      </c>
      <c r="V919" s="22" t="str">
        <f>VLOOKUP($C919,Effects,MATCH(V$7, Effects!$A$1:$E$1, 0),0)</f>
        <v>Yes</v>
      </c>
      <c r="W919" s="22" t="str">
        <f>VLOOKUP($C919,Effects,MATCH(W$7, Effects!$A$1:$E$1, 0),0)</f>
        <v>None</v>
      </c>
    </row>
    <row r="920" spans="2:23" s="7" customFormat="1" ht="21" x14ac:dyDescent="0.4">
      <c r="B920" s="19">
        <v>913</v>
      </c>
      <c r="C920" s="19" t="s">
        <v>951</v>
      </c>
      <c r="D920" s="20">
        <f>VLOOKUP($C920, Date, MATCH(Source!D$7, Date!$A$1:$F$1, 0), FALSE)</f>
        <v>45093</v>
      </c>
      <c r="E920" s="40">
        <v>45093</v>
      </c>
      <c r="F920" s="22">
        <f>VLOOKUP($C920, Date, MATCH(Source!F$7, Date!$A$1:$F$1, 0), FALSE)</f>
        <v>38.7569444444444</v>
      </c>
      <c r="G920" s="19">
        <f>VLOOKUP(Table3[[#This Row],[Accident ID]],Date!$A$2:$I$2001,MATCH(Table3[[#Headers],[Hour]],Date!$A$1:$I$1,0),0)</f>
        <v>18</v>
      </c>
      <c r="H920" s="44" t="str">
        <f>IF(AND(Table3[[#This Row],[Hour]]&gt;=7, Table3[[#This Row],[Hour]]&lt;=10), "Peak", IF(AND(Table3[[#This Row],[Hour]]&gt;=16, Table3[[#This Row],[Hour]]&lt;=19), "Peak", "Off-Peak"))</f>
        <v>Peak</v>
      </c>
      <c r="I920" s="19" t="str">
        <f>VLOOKUP($C920,location,MATCH(Source!I$7,Location!$A$1:$D$1,0),0)</f>
        <v>Pune</v>
      </c>
      <c r="J920" s="19" t="str">
        <f>VLOOKUP($C920,location,MATCH(Source!J$7,Location!$A$1:$D$1,0),0)</f>
        <v>Rural Road</v>
      </c>
      <c r="K920" s="19" t="str">
        <f>VLOOKUP($C920,location,MATCH(Source!K$7,Location!$A$1:$D$1,0),0)</f>
        <v>Clear</v>
      </c>
      <c r="L920" s="20" t="str">
        <f>VLOOKUP($C920,vehicle,MATCH(L919,Vehicle!A913:E913,0),0)</f>
        <v>Pedestrian</v>
      </c>
      <c r="M920" s="20" t="str">
        <f>VLOOKUP($C920,vehicle,MATCH(M$7,Vehicle!$A$1:$E$1,0),0)</f>
        <v>Brake Failure</v>
      </c>
      <c r="N920" s="20" t="str">
        <f>VLOOKUP($C920,vehicle,MATCH(N$7,Vehicle!$A$1:$E$1,0),0)</f>
        <v>Medium</v>
      </c>
      <c r="O920" s="21">
        <f>VLOOKUP($C920,vehicle,MATCH(O$7,Vehicle!$A$1:$E$1,0),0)</f>
        <v>3</v>
      </c>
      <c r="P920" s="21">
        <f>VLOOKUP($C920,driver,MATCH(P$7,Driver!$A$1:$E$1,0),0)</f>
        <v>45</v>
      </c>
      <c r="Q920" s="21" t="str">
        <f>VLOOKUP($C920,driver,MATCH(Q$7,Driver!$A$1:$E$1,0),0)</f>
        <v>Suspended</v>
      </c>
      <c r="R920" s="21">
        <f>VLOOKUP($C920,driver,MATCH(R$7,Driver!$A$1:$E$1,0),0)</f>
        <v>2</v>
      </c>
      <c r="S920" s="21" t="str">
        <f>VLOOKUP($C920,driver,MATCH(S$7,Driver!$A$1:$E$1,0),0)</f>
        <v>Severe</v>
      </c>
      <c r="T920" s="21">
        <f>VLOOKUP($C920,Effects,MATCH(T$7, Effects!$A$1:$E$1, 0),0)</f>
        <v>41</v>
      </c>
      <c r="U920" s="22" t="str">
        <f>VLOOKUP($C920,Effects,MATCH(U$7, Effects!$A$1:$E$1, 0),0)</f>
        <v>Yes</v>
      </c>
      <c r="V920" s="22" t="str">
        <f>VLOOKUP($C920,Effects,MATCH(V$7, Effects!$A$1:$E$1, 0),0)</f>
        <v>Yes</v>
      </c>
      <c r="W920" s="22" t="str">
        <f>VLOOKUP($C920,Effects,MATCH(W$7, Effects!$A$1:$E$1, 0),0)</f>
        <v>None</v>
      </c>
    </row>
    <row r="921" spans="2:23" s="7" customFormat="1" ht="21" x14ac:dyDescent="0.4">
      <c r="B921" s="19">
        <v>914</v>
      </c>
      <c r="C921" s="19" t="s">
        <v>952</v>
      </c>
      <c r="D921" s="20">
        <f>VLOOKUP($C921, Date, MATCH(Source!D$7, Date!$A$1:$F$1, 0), FALSE)</f>
        <v>44029</v>
      </c>
      <c r="E921" s="40">
        <v>44029</v>
      </c>
      <c r="F921" s="22">
        <f>VLOOKUP($C921, Date, MATCH(Source!F$7, Date!$A$1:$F$1, 0), FALSE)</f>
        <v>38.7986111111111</v>
      </c>
      <c r="G921" s="19">
        <f>VLOOKUP(Table3[[#This Row],[Accident ID]],Date!$A$2:$I$2001,MATCH(Table3[[#Headers],[Hour]],Date!$A$1:$I$1,0),0)</f>
        <v>19</v>
      </c>
      <c r="H921" s="44" t="str">
        <f>IF(AND(Table3[[#This Row],[Hour]]&gt;=7, Table3[[#This Row],[Hour]]&lt;=10), "Peak", IF(AND(Table3[[#This Row],[Hour]]&gt;=16, Table3[[#This Row],[Hour]]&lt;=19), "Peak", "Off-Peak"))</f>
        <v>Peak</v>
      </c>
      <c r="I921" s="19" t="str">
        <f>VLOOKUP($C921,location,MATCH(Source!I$7,Location!$A$1:$D$1,0),0)</f>
        <v>Bangalore</v>
      </c>
      <c r="J921" s="19" t="str">
        <f>VLOOKUP($C921,location,MATCH(Source!J$7,Location!$A$1:$D$1,0),0)</f>
        <v>Rural Road</v>
      </c>
      <c r="K921" s="19" t="str">
        <f>VLOOKUP($C921,location,MATCH(Source!K$7,Location!$A$1:$D$1,0),0)</f>
        <v>Foggy</v>
      </c>
      <c r="L921" s="20" t="str">
        <f>VLOOKUP($C921,vehicle,MATCH(L920,Vehicle!A914:E914,0),0)</f>
        <v>Auto</v>
      </c>
      <c r="M921" s="20" t="str">
        <f>VLOOKUP($C921,vehicle,MATCH(M$7,Vehicle!$A$1:$E$1,0),0)</f>
        <v>Brake Failure</v>
      </c>
      <c r="N921" s="20" t="str">
        <f>VLOOKUP($C921,vehicle,MATCH(N$7,Vehicle!$A$1:$E$1,0),0)</f>
        <v>Medium</v>
      </c>
      <c r="O921" s="21">
        <f>VLOOKUP($C921,vehicle,MATCH(O$7,Vehicle!$A$1:$E$1,0),0)</f>
        <v>4</v>
      </c>
      <c r="P921" s="21">
        <f>VLOOKUP($C921,driver,MATCH(P$7,Driver!$A$1:$E$1,0),0)</f>
        <v>72</v>
      </c>
      <c r="Q921" s="21" t="str">
        <f>VLOOKUP($C921,driver,MATCH(Q$7,Driver!$A$1:$E$1,0),0)</f>
        <v>Valid</v>
      </c>
      <c r="R921" s="21">
        <f>VLOOKUP($C921,driver,MATCH(R$7,Driver!$A$1:$E$1,0),0)</f>
        <v>5</v>
      </c>
      <c r="S921" s="21" t="str">
        <f>VLOOKUP($C921,driver,MATCH(S$7,Driver!$A$1:$E$1,0),0)</f>
        <v>Minor</v>
      </c>
      <c r="T921" s="21">
        <f>VLOOKUP($C921,Effects,MATCH(T$7, Effects!$A$1:$E$1, 0),0)</f>
        <v>44</v>
      </c>
      <c r="U921" s="22" t="str">
        <f>VLOOKUP($C921,Effects,MATCH(U$7, Effects!$A$1:$E$1, 0),0)</f>
        <v>Yes</v>
      </c>
      <c r="V921" s="22" t="str">
        <f>VLOOKUP($C921,Effects,MATCH(V$7, Effects!$A$1:$E$1, 0),0)</f>
        <v>Yes</v>
      </c>
      <c r="W921" s="22" t="str">
        <f>VLOOKUP($C921,Effects,MATCH(W$7, Effects!$A$1:$E$1, 0),0)</f>
        <v>License Suspended</v>
      </c>
    </row>
    <row r="922" spans="2:23" s="7" customFormat="1" ht="21" x14ac:dyDescent="0.4">
      <c r="B922" s="19">
        <v>915</v>
      </c>
      <c r="C922" s="19" t="s">
        <v>953</v>
      </c>
      <c r="D922" s="20">
        <f>VLOOKUP($C922, Date, MATCH(Source!D$7, Date!$A$1:$F$1, 0), FALSE)</f>
        <v>44716</v>
      </c>
      <c r="E922" s="40">
        <v>44716</v>
      </c>
      <c r="F922" s="22">
        <f>VLOOKUP($C922, Date, MATCH(Source!F$7, Date!$A$1:$F$1, 0), FALSE)</f>
        <v>38.8402777777778</v>
      </c>
      <c r="G922" s="19">
        <f>VLOOKUP(Table3[[#This Row],[Accident ID]],Date!$A$2:$I$2001,MATCH(Table3[[#Headers],[Hour]],Date!$A$1:$I$1,0),0)</f>
        <v>20</v>
      </c>
      <c r="H922" s="44" t="str">
        <f>IF(AND(Table3[[#This Row],[Hour]]&gt;=7, Table3[[#This Row],[Hour]]&lt;=10), "Peak", IF(AND(Table3[[#This Row],[Hour]]&gt;=16, Table3[[#This Row],[Hour]]&lt;=19), "Peak", "Off-Peak"))</f>
        <v>Off-Peak</v>
      </c>
      <c r="I922" s="19" t="str">
        <f>VLOOKUP($C922,location,MATCH(Source!I$7,Location!$A$1:$D$1,0),0)</f>
        <v>Chennai</v>
      </c>
      <c r="J922" s="19" t="str">
        <f>VLOOKUP($C922,location,MATCH(Source!J$7,Location!$A$1:$D$1,0),0)</f>
        <v>Rural Road</v>
      </c>
      <c r="K922" s="19" t="str">
        <f>VLOOKUP($C922,location,MATCH(Source!K$7,Location!$A$1:$D$1,0),0)</f>
        <v>Snowy</v>
      </c>
      <c r="L922" s="20" t="str">
        <f>VLOOKUP($C922,vehicle,MATCH(L921,Vehicle!A915:E915,0),0)</f>
        <v>Bicycle</v>
      </c>
      <c r="M922" s="20" t="str">
        <f>VLOOKUP($C922,vehicle,MATCH(M$7,Vehicle!$A$1:$E$1,0),0)</f>
        <v>Reckless Driving</v>
      </c>
      <c r="N922" s="20" t="str">
        <f>VLOOKUP($C922,vehicle,MATCH(N$7,Vehicle!$A$1:$E$1,0),0)</f>
        <v>Severe</v>
      </c>
      <c r="O922" s="21">
        <f>VLOOKUP($C922,vehicle,MATCH(O$7,Vehicle!$A$1:$E$1,0),0)</f>
        <v>4</v>
      </c>
      <c r="P922" s="21">
        <f>VLOOKUP($C922,driver,MATCH(P$7,Driver!$A$1:$E$1,0),0)</f>
        <v>19</v>
      </c>
      <c r="Q922" s="21" t="str">
        <f>VLOOKUP($C922,driver,MATCH(Q$7,Driver!$A$1:$E$1,0),0)</f>
        <v>Valid</v>
      </c>
      <c r="R922" s="21">
        <f>VLOOKUP($C922,driver,MATCH(R$7,Driver!$A$1:$E$1,0),0)</f>
        <v>2</v>
      </c>
      <c r="S922" s="21" t="str">
        <f>VLOOKUP($C922,driver,MATCH(S$7,Driver!$A$1:$E$1,0),0)</f>
        <v>Minor</v>
      </c>
      <c r="T922" s="21">
        <f>VLOOKUP($C922,Effects,MATCH(T$7, Effects!$A$1:$E$1, 0),0)</f>
        <v>15</v>
      </c>
      <c r="U922" s="22" t="str">
        <f>VLOOKUP($C922,Effects,MATCH(U$7, Effects!$A$1:$E$1, 0),0)</f>
        <v>Yes</v>
      </c>
      <c r="V922" s="22" t="str">
        <f>VLOOKUP($C922,Effects,MATCH(V$7, Effects!$A$1:$E$1, 0),0)</f>
        <v>Yes</v>
      </c>
      <c r="W922" s="22" t="str">
        <f>VLOOKUP($C922,Effects,MATCH(W$7, Effects!$A$1:$E$1, 0),0)</f>
        <v>Arrest Made</v>
      </c>
    </row>
    <row r="923" spans="2:23" s="7" customFormat="1" ht="21" x14ac:dyDescent="0.4">
      <c r="B923" s="19">
        <v>916</v>
      </c>
      <c r="C923" s="19" t="s">
        <v>954</v>
      </c>
      <c r="D923" s="20">
        <f>VLOOKUP($C923, Date, MATCH(Source!D$7, Date!$A$1:$F$1, 0), FALSE)</f>
        <v>45358</v>
      </c>
      <c r="E923" s="40">
        <v>45358</v>
      </c>
      <c r="F923" s="22">
        <f>VLOOKUP($C923, Date, MATCH(Source!F$7, Date!$A$1:$F$1, 0), FALSE)</f>
        <v>38.8819444444444</v>
      </c>
      <c r="G923" s="19">
        <f>VLOOKUP(Table3[[#This Row],[Accident ID]],Date!$A$2:$I$2001,MATCH(Table3[[#Headers],[Hour]],Date!$A$1:$I$1,0),0)</f>
        <v>21</v>
      </c>
      <c r="H923" s="44" t="str">
        <f>IF(AND(Table3[[#This Row],[Hour]]&gt;=7, Table3[[#This Row],[Hour]]&lt;=10), "Peak", IF(AND(Table3[[#This Row],[Hour]]&gt;=16, Table3[[#This Row],[Hour]]&lt;=19), "Peak", "Off-Peak"))</f>
        <v>Off-Peak</v>
      </c>
      <c r="I923" s="19" t="str">
        <f>VLOOKUP($C923,location,MATCH(Source!I$7,Location!$A$1:$D$1,0),0)</f>
        <v>Chennai</v>
      </c>
      <c r="J923" s="19" t="str">
        <f>VLOOKUP($C923,location,MATCH(Source!J$7,Location!$A$1:$D$1,0),0)</f>
        <v>Highway</v>
      </c>
      <c r="K923" s="19" t="str">
        <f>VLOOKUP($C923,location,MATCH(Source!K$7,Location!$A$1:$D$1,0),0)</f>
        <v>Snowy</v>
      </c>
      <c r="L923" s="20" t="str">
        <f>VLOOKUP($C923,vehicle,MATCH(L922,Vehicle!A916:E916,0),0)</f>
        <v>Truck</v>
      </c>
      <c r="M923" s="20" t="str">
        <f>VLOOKUP($C923,vehicle,MATCH(M$7,Vehicle!$A$1:$E$1,0),0)</f>
        <v>Signal Violation</v>
      </c>
      <c r="N923" s="20" t="str">
        <f>VLOOKUP($C923,vehicle,MATCH(N$7,Vehicle!$A$1:$E$1,0),0)</f>
        <v>Low</v>
      </c>
      <c r="O923" s="21">
        <f>VLOOKUP($C923,vehicle,MATCH(O$7,Vehicle!$A$1:$E$1,0),0)</f>
        <v>2</v>
      </c>
      <c r="P923" s="21">
        <f>VLOOKUP($C923,driver,MATCH(P$7,Driver!$A$1:$E$1,0),0)</f>
        <v>27</v>
      </c>
      <c r="Q923" s="21" t="str">
        <f>VLOOKUP($C923,driver,MATCH(Q$7,Driver!$A$1:$E$1,0),0)</f>
        <v>Expired</v>
      </c>
      <c r="R923" s="21">
        <f>VLOOKUP($C923,driver,MATCH(R$7,Driver!$A$1:$E$1,0),0)</f>
        <v>0</v>
      </c>
      <c r="S923" s="21" t="str">
        <f>VLOOKUP($C923,driver,MATCH(S$7,Driver!$A$1:$E$1,0),0)</f>
        <v>Fatal</v>
      </c>
      <c r="T923" s="21">
        <f>VLOOKUP($C923,Effects,MATCH(T$7, Effects!$A$1:$E$1, 0),0)</f>
        <v>32</v>
      </c>
      <c r="U923" s="22" t="str">
        <f>VLOOKUP($C923,Effects,MATCH(U$7, Effects!$A$1:$E$1, 0),0)</f>
        <v>Yes</v>
      </c>
      <c r="V923" s="22" t="str">
        <f>VLOOKUP($C923,Effects,MATCH(V$7, Effects!$A$1:$E$1, 0),0)</f>
        <v>No</v>
      </c>
      <c r="W923" s="22" t="str">
        <f>VLOOKUP($C923,Effects,MATCH(W$7, Effects!$A$1:$E$1, 0),0)</f>
        <v>Fine Issued</v>
      </c>
    </row>
    <row r="924" spans="2:23" s="7" customFormat="1" ht="21" x14ac:dyDescent="0.4">
      <c r="B924" s="19">
        <v>917</v>
      </c>
      <c r="C924" s="19" t="s">
        <v>955</v>
      </c>
      <c r="D924" s="20">
        <f>VLOOKUP($C924, Date, MATCH(Source!D$7, Date!$A$1:$F$1, 0), FALSE)</f>
        <v>44119</v>
      </c>
      <c r="E924" s="40">
        <v>44119</v>
      </c>
      <c r="F924" s="22">
        <f>VLOOKUP($C924, Date, MATCH(Source!F$7, Date!$A$1:$F$1, 0), FALSE)</f>
        <v>38.9236111111111</v>
      </c>
      <c r="G924" s="19">
        <f>VLOOKUP(Table3[[#This Row],[Accident ID]],Date!$A$2:$I$2001,MATCH(Table3[[#Headers],[Hour]],Date!$A$1:$I$1,0),0)</f>
        <v>22</v>
      </c>
      <c r="H924" s="44" t="str">
        <f>IF(AND(Table3[[#This Row],[Hour]]&gt;=7, Table3[[#This Row],[Hour]]&lt;=10), "Peak", IF(AND(Table3[[#This Row],[Hour]]&gt;=16, Table3[[#This Row],[Hour]]&lt;=19), "Peak", "Off-Peak"))</f>
        <v>Off-Peak</v>
      </c>
      <c r="I924" s="19" t="str">
        <f>VLOOKUP($C924,location,MATCH(Source!I$7,Location!$A$1:$D$1,0),0)</f>
        <v>Kolkata</v>
      </c>
      <c r="J924" s="19" t="str">
        <f>VLOOKUP($C924,location,MATCH(Source!J$7,Location!$A$1:$D$1,0),0)</f>
        <v>Residential Area</v>
      </c>
      <c r="K924" s="19" t="str">
        <f>VLOOKUP($C924,location,MATCH(Source!K$7,Location!$A$1:$D$1,0),0)</f>
        <v>Clear</v>
      </c>
      <c r="L924" s="20" t="str">
        <f>VLOOKUP($C924,vehicle,MATCH(L923,Vehicle!A917:E917,0),0)</f>
        <v>Car</v>
      </c>
      <c r="M924" s="20" t="str">
        <f>VLOOKUP($C924,vehicle,MATCH(M$7,Vehicle!$A$1:$E$1,0),0)</f>
        <v>Signal Violation</v>
      </c>
      <c r="N924" s="20" t="str">
        <f>VLOOKUP($C924,vehicle,MATCH(N$7,Vehicle!$A$1:$E$1,0),0)</f>
        <v>Medium</v>
      </c>
      <c r="O924" s="21">
        <f>VLOOKUP($C924,vehicle,MATCH(O$7,Vehicle!$A$1:$E$1,0),0)</f>
        <v>5</v>
      </c>
      <c r="P924" s="21">
        <f>VLOOKUP($C924,driver,MATCH(P$7,Driver!$A$1:$E$1,0),0)</f>
        <v>60</v>
      </c>
      <c r="Q924" s="21" t="str">
        <f>VLOOKUP($C924,driver,MATCH(Q$7,Driver!$A$1:$E$1,0),0)</f>
        <v>Valid</v>
      </c>
      <c r="R924" s="21">
        <f>VLOOKUP($C924,driver,MATCH(R$7,Driver!$A$1:$E$1,0),0)</f>
        <v>4</v>
      </c>
      <c r="S924" s="21" t="str">
        <f>VLOOKUP($C924,driver,MATCH(S$7,Driver!$A$1:$E$1,0),0)</f>
        <v>Minor</v>
      </c>
      <c r="T924" s="21">
        <f>VLOOKUP($C924,Effects,MATCH(T$7, Effects!$A$1:$E$1, 0),0)</f>
        <v>21</v>
      </c>
      <c r="U924" s="22" t="str">
        <f>VLOOKUP($C924,Effects,MATCH(U$7, Effects!$A$1:$E$1, 0),0)</f>
        <v>No</v>
      </c>
      <c r="V924" s="22" t="str">
        <f>VLOOKUP($C924,Effects,MATCH(V$7, Effects!$A$1:$E$1, 0),0)</f>
        <v>Yes</v>
      </c>
      <c r="W924" s="22" t="str">
        <f>VLOOKUP($C924,Effects,MATCH(W$7, Effects!$A$1:$E$1, 0),0)</f>
        <v>Arrest Made</v>
      </c>
    </row>
    <row r="925" spans="2:23" s="7" customFormat="1" ht="21" x14ac:dyDescent="0.4">
      <c r="B925" s="19">
        <v>918</v>
      </c>
      <c r="C925" s="19" t="s">
        <v>956</v>
      </c>
      <c r="D925" s="20">
        <f>VLOOKUP($C925, Date, MATCH(Source!D$7, Date!$A$1:$F$1, 0), FALSE)</f>
        <v>44860</v>
      </c>
      <c r="E925" s="40">
        <v>44860</v>
      </c>
      <c r="F925" s="22">
        <f>VLOOKUP($C925, Date, MATCH(Source!F$7, Date!$A$1:$F$1, 0), FALSE)</f>
        <v>38.9652777777778</v>
      </c>
      <c r="G925" s="19">
        <f>VLOOKUP(Table3[[#This Row],[Accident ID]],Date!$A$2:$I$2001,MATCH(Table3[[#Headers],[Hour]],Date!$A$1:$I$1,0),0)</f>
        <v>23</v>
      </c>
      <c r="H925" s="44" t="str">
        <f>IF(AND(Table3[[#This Row],[Hour]]&gt;=7, Table3[[#This Row],[Hour]]&lt;=10), "Peak", IF(AND(Table3[[#This Row],[Hour]]&gt;=16, Table3[[#This Row],[Hour]]&lt;=19), "Peak", "Off-Peak"))</f>
        <v>Off-Peak</v>
      </c>
      <c r="I925" s="19" t="str">
        <f>VLOOKUP($C925,location,MATCH(Source!I$7,Location!$A$1:$D$1,0),0)</f>
        <v>Mumbai</v>
      </c>
      <c r="J925" s="19" t="str">
        <f>VLOOKUP($C925,location,MATCH(Source!J$7,Location!$A$1:$D$1,0),0)</f>
        <v>Highway</v>
      </c>
      <c r="K925" s="19" t="str">
        <f>VLOOKUP($C925,location,MATCH(Source!K$7,Location!$A$1:$D$1,0),0)</f>
        <v>Rainy</v>
      </c>
      <c r="L925" s="20" t="str">
        <f>VLOOKUP($C925,vehicle,MATCH(L924,Vehicle!A918:E918,0),0)</f>
        <v>Truck</v>
      </c>
      <c r="M925" s="20" t="str">
        <f>VLOOKUP($C925,vehicle,MATCH(M$7,Vehicle!$A$1:$E$1,0),0)</f>
        <v>Brake Failure</v>
      </c>
      <c r="N925" s="20" t="str">
        <f>VLOOKUP($C925,vehicle,MATCH(N$7,Vehicle!$A$1:$E$1,0),0)</f>
        <v>High</v>
      </c>
      <c r="O925" s="21">
        <f>VLOOKUP($C925,vehicle,MATCH(O$7,Vehicle!$A$1:$E$1,0),0)</f>
        <v>5</v>
      </c>
      <c r="P925" s="21">
        <f>VLOOKUP($C925,driver,MATCH(P$7,Driver!$A$1:$E$1,0),0)</f>
        <v>45</v>
      </c>
      <c r="Q925" s="21" t="str">
        <f>VLOOKUP($C925,driver,MATCH(Q$7,Driver!$A$1:$E$1,0),0)</f>
        <v>Suspended</v>
      </c>
      <c r="R925" s="21">
        <f>VLOOKUP($C925,driver,MATCH(R$7,Driver!$A$1:$E$1,0),0)</f>
        <v>4</v>
      </c>
      <c r="S925" s="21" t="str">
        <f>VLOOKUP($C925,driver,MATCH(S$7,Driver!$A$1:$E$1,0),0)</f>
        <v>Moderate</v>
      </c>
      <c r="T925" s="21">
        <f>VLOOKUP($C925,Effects,MATCH(T$7, Effects!$A$1:$E$1, 0),0)</f>
        <v>31</v>
      </c>
      <c r="U925" s="22" t="str">
        <f>VLOOKUP($C925,Effects,MATCH(U$7, Effects!$A$1:$E$1, 0),0)</f>
        <v>No</v>
      </c>
      <c r="V925" s="22" t="str">
        <f>VLOOKUP($C925,Effects,MATCH(V$7, Effects!$A$1:$E$1, 0),0)</f>
        <v>Yes</v>
      </c>
      <c r="W925" s="22" t="str">
        <f>VLOOKUP($C925,Effects,MATCH(W$7, Effects!$A$1:$E$1, 0),0)</f>
        <v>Arrest Made</v>
      </c>
    </row>
    <row r="926" spans="2:23" s="7" customFormat="1" ht="21" x14ac:dyDescent="0.4">
      <c r="B926" s="19">
        <v>919</v>
      </c>
      <c r="C926" s="23" t="s">
        <v>957</v>
      </c>
      <c r="D926" s="20">
        <f>VLOOKUP($C926, Date, MATCH(Source!D$7, Date!$A$1:$F$1, 0), FALSE)</f>
        <v>45496</v>
      </c>
      <c r="E926" s="40">
        <v>45496</v>
      </c>
      <c r="F926" s="22">
        <f>VLOOKUP($C926, Date, MATCH(Source!F$7, Date!$A$1:$F$1, 0), FALSE)</f>
        <v>39.0069444444444</v>
      </c>
      <c r="G926" s="19">
        <f>VLOOKUP(Table3[[#This Row],[Accident ID]],Date!$A$2:$I$2001,MATCH(Table3[[#Headers],[Hour]],Date!$A$1:$I$1,0),0)</f>
        <v>0</v>
      </c>
      <c r="H926" s="44" t="str">
        <f>IF(AND(Table3[[#This Row],[Hour]]&gt;=7, Table3[[#This Row],[Hour]]&lt;=10), "Peak", IF(AND(Table3[[#This Row],[Hour]]&gt;=16, Table3[[#This Row],[Hour]]&lt;=19), "Peak", "Off-Peak"))</f>
        <v>Off-Peak</v>
      </c>
      <c r="I926" s="19" t="str">
        <f>VLOOKUP($C926,location,MATCH(Source!I$7,Location!$A$1:$D$1,0),0)</f>
        <v>Chennai</v>
      </c>
      <c r="J926" s="19" t="str">
        <f>VLOOKUP($C926,location,MATCH(Source!J$7,Location!$A$1:$D$1,0),0)</f>
        <v>Expressway</v>
      </c>
      <c r="K926" s="19" t="str">
        <f>VLOOKUP($C926,location,MATCH(Source!K$7,Location!$A$1:$D$1,0),0)</f>
        <v>Foggy</v>
      </c>
      <c r="L926" s="20" t="str">
        <f>VLOOKUP($C926,vehicle,MATCH(L925,Vehicle!A919:E919,0),0)</f>
        <v>Pedestrian</v>
      </c>
      <c r="M926" s="20" t="str">
        <f>VLOOKUP($C926,vehicle,MATCH(M$7,Vehicle!$A$1:$E$1,0),0)</f>
        <v>Weather Conditions</v>
      </c>
      <c r="N926" s="20" t="str">
        <f>VLOOKUP($C926,vehicle,MATCH(N$7,Vehicle!$A$1:$E$1,0),0)</f>
        <v>Low</v>
      </c>
      <c r="O926" s="21">
        <f>VLOOKUP($C926,vehicle,MATCH(O$7,Vehicle!$A$1:$E$1,0),0)</f>
        <v>5</v>
      </c>
      <c r="P926" s="21">
        <f>VLOOKUP($C926,driver,MATCH(P$7,Driver!$A$1:$E$1,0),0)</f>
        <v>52</v>
      </c>
      <c r="Q926" s="21" t="str">
        <f>VLOOKUP($C926,driver,MATCH(Q$7,Driver!$A$1:$E$1,0),0)</f>
        <v>Valid</v>
      </c>
      <c r="R926" s="21">
        <f>VLOOKUP($C926,driver,MATCH(R$7,Driver!$A$1:$E$1,0),0)</f>
        <v>4</v>
      </c>
      <c r="S926" s="21" t="str">
        <f>VLOOKUP($C926,driver,MATCH(S$7,Driver!$A$1:$E$1,0),0)</f>
        <v>Moderate</v>
      </c>
      <c r="T926" s="21">
        <f>VLOOKUP($C926,Effects,MATCH(T$7, Effects!$A$1:$E$1, 0),0)</f>
        <v>26</v>
      </c>
      <c r="U926" s="22" t="str">
        <f>VLOOKUP($C926,Effects,MATCH(U$7, Effects!$A$1:$E$1, 0),0)</f>
        <v>Yes</v>
      </c>
      <c r="V926" s="22" t="str">
        <f>VLOOKUP($C926,Effects,MATCH(V$7, Effects!$A$1:$E$1, 0),0)</f>
        <v>No</v>
      </c>
      <c r="W926" s="22" t="str">
        <f>VLOOKUP($C926,Effects,MATCH(W$7, Effects!$A$1:$E$1, 0),0)</f>
        <v>Fine Issued</v>
      </c>
    </row>
    <row r="927" spans="2:23" s="7" customFormat="1" ht="21" x14ac:dyDescent="0.4">
      <c r="B927" s="19">
        <v>920</v>
      </c>
      <c r="C927" s="19" t="s">
        <v>958</v>
      </c>
      <c r="D927" s="20">
        <f>VLOOKUP($C927, Date, MATCH(Source!D$7, Date!$A$1:$F$1, 0), FALSE)</f>
        <v>44885</v>
      </c>
      <c r="E927" s="40">
        <v>44885</v>
      </c>
      <c r="F927" s="22">
        <f>VLOOKUP($C927, Date, MATCH(Source!F$7, Date!$A$1:$F$1, 0), FALSE)</f>
        <v>39.0486111111111</v>
      </c>
      <c r="G927" s="19">
        <f>VLOOKUP(Table3[[#This Row],[Accident ID]],Date!$A$2:$I$2001,MATCH(Table3[[#Headers],[Hour]],Date!$A$1:$I$1,0),0)</f>
        <v>1</v>
      </c>
      <c r="H927" s="44" t="str">
        <f>IF(AND(Table3[[#This Row],[Hour]]&gt;=7, Table3[[#This Row],[Hour]]&lt;=10), "Peak", IF(AND(Table3[[#This Row],[Hour]]&gt;=16, Table3[[#This Row],[Hour]]&lt;=19), "Peak", "Off-Peak"))</f>
        <v>Off-Peak</v>
      </c>
      <c r="I927" s="19" t="str">
        <f>VLOOKUP($C927,location,MATCH(Source!I$7,Location!$A$1:$D$1,0),0)</f>
        <v>Kolkata</v>
      </c>
      <c r="J927" s="19" t="str">
        <f>VLOOKUP($C927,location,MATCH(Source!J$7,Location!$A$1:$D$1,0),0)</f>
        <v>Expressway</v>
      </c>
      <c r="K927" s="19" t="str">
        <f>VLOOKUP($C927,location,MATCH(Source!K$7,Location!$A$1:$D$1,0),0)</f>
        <v>Snowy</v>
      </c>
      <c r="L927" s="20" t="str">
        <f>VLOOKUP($C927,vehicle,MATCH(L926,Vehicle!A920:E920,0),0)</f>
        <v>Auto</v>
      </c>
      <c r="M927" s="20" t="str">
        <f>VLOOKUP($C927,vehicle,MATCH(M$7,Vehicle!$A$1:$E$1,0),0)</f>
        <v>Over Speeding</v>
      </c>
      <c r="N927" s="20" t="str">
        <f>VLOOKUP($C927,vehicle,MATCH(N$7,Vehicle!$A$1:$E$1,0),0)</f>
        <v>Medium</v>
      </c>
      <c r="O927" s="21">
        <f>VLOOKUP($C927,vehicle,MATCH(O$7,Vehicle!$A$1:$E$1,0),0)</f>
        <v>5</v>
      </c>
      <c r="P927" s="21">
        <f>VLOOKUP($C927,driver,MATCH(P$7,Driver!$A$1:$E$1,0),0)</f>
        <v>22</v>
      </c>
      <c r="Q927" s="21" t="str">
        <f>VLOOKUP($C927,driver,MATCH(Q$7,Driver!$A$1:$E$1,0),0)</f>
        <v>Expired</v>
      </c>
      <c r="R927" s="21">
        <f>VLOOKUP($C927,driver,MATCH(R$7,Driver!$A$1:$E$1,0),0)</f>
        <v>9</v>
      </c>
      <c r="S927" s="21" t="str">
        <f>VLOOKUP($C927,driver,MATCH(S$7,Driver!$A$1:$E$1,0),0)</f>
        <v>Severe</v>
      </c>
      <c r="T927" s="21">
        <f>VLOOKUP($C927,Effects,MATCH(T$7, Effects!$A$1:$E$1, 0),0)</f>
        <v>10</v>
      </c>
      <c r="U927" s="22" t="str">
        <f>VLOOKUP($C927,Effects,MATCH(U$7, Effects!$A$1:$E$1, 0),0)</f>
        <v>No</v>
      </c>
      <c r="V927" s="22" t="str">
        <f>VLOOKUP($C927,Effects,MATCH(V$7, Effects!$A$1:$E$1, 0),0)</f>
        <v>No</v>
      </c>
      <c r="W927" s="22" t="str">
        <f>VLOOKUP($C927,Effects,MATCH(W$7, Effects!$A$1:$E$1, 0),0)</f>
        <v>License Suspended</v>
      </c>
    </row>
    <row r="928" spans="2:23" s="7" customFormat="1" ht="21" x14ac:dyDescent="0.4">
      <c r="B928" s="19">
        <v>921</v>
      </c>
      <c r="C928" s="19" t="s">
        <v>959</v>
      </c>
      <c r="D928" s="20">
        <f>VLOOKUP($C928, Date, MATCH(Source!D$7, Date!$A$1:$F$1, 0), FALSE)</f>
        <v>44593</v>
      </c>
      <c r="E928" s="40">
        <v>44593</v>
      </c>
      <c r="F928" s="22">
        <f>VLOOKUP($C928, Date, MATCH(Source!F$7, Date!$A$1:$F$1, 0), FALSE)</f>
        <v>39.0902777777778</v>
      </c>
      <c r="G928" s="19">
        <f>VLOOKUP(Table3[[#This Row],[Accident ID]],Date!$A$2:$I$2001,MATCH(Table3[[#Headers],[Hour]],Date!$A$1:$I$1,0),0)</f>
        <v>2</v>
      </c>
      <c r="H928" s="44" t="str">
        <f>IF(AND(Table3[[#This Row],[Hour]]&gt;=7, Table3[[#This Row],[Hour]]&lt;=10), "Peak", IF(AND(Table3[[#This Row],[Hour]]&gt;=16, Table3[[#This Row],[Hour]]&lt;=19), "Peak", "Off-Peak"))</f>
        <v>Off-Peak</v>
      </c>
      <c r="I928" s="19" t="str">
        <f>VLOOKUP($C928,location,MATCH(Source!I$7,Location!$A$1:$D$1,0),0)</f>
        <v>Hyderabad</v>
      </c>
      <c r="J928" s="19" t="str">
        <f>VLOOKUP($C928,location,MATCH(Source!J$7,Location!$A$1:$D$1,0),0)</f>
        <v>Highway</v>
      </c>
      <c r="K928" s="19" t="str">
        <f>VLOOKUP($C928,location,MATCH(Source!K$7,Location!$A$1:$D$1,0),0)</f>
        <v>Clear</v>
      </c>
      <c r="L928" s="20" t="str">
        <f>VLOOKUP($C928,vehicle,MATCH(L927,Vehicle!A921:E921,0),0)</f>
        <v>Bus</v>
      </c>
      <c r="M928" s="20" t="str">
        <f>VLOOKUP($C928,vehicle,MATCH(M$7,Vehicle!$A$1:$E$1,0),0)</f>
        <v>Weather Conditions</v>
      </c>
      <c r="N928" s="20" t="str">
        <f>VLOOKUP($C928,vehicle,MATCH(N$7,Vehicle!$A$1:$E$1,0),0)</f>
        <v>High</v>
      </c>
      <c r="O928" s="21">
        <f>VLOOKUP($C928,vehicle,MATCH(O$7,Vehicle!$A$1:$E$1,0),0)</f>
        <v>2</v>
      </c>
      <c r="P928" s="21">
        <f>VLOOKUP($C928,driver,MATCH(P$7,Driver!$A$1:$E$1,0),0)</f>
        <v>43</v>
      </c>
      <c r="Q928" s="21" t="str">
        <f>VLOOKUP($C928,driver,MATCH(Q$7,Driver!$A$1:$E$1,0),0)</f>
        <v>Valid</v>
      </c>
      <c r="R928" s="21">
        <f>VLOOKUP($C928,driver,MATCH(R$7,Driver!$A$1:$E$1,0),0)</f>
        <v>4</v>
      </c>
      <c r="S928" s="21" t="str">
        <f>VLOOKUP($C928,driver,MATCH(S$7,Driver!$A$1:$E$1,0),0)</f>
        <v>Severe</v>
      </c>
      <c r="T928" s="21">
        <f>VLOOKUP($C928,Effects,MATCH(T$7, Effects!$A$1:$E$1, 0),0)</f>
        <v>54</v>
      </c>
      <c r="U928" s="22" t="str">
        <f>VLOOKUP($C928,Effects,MATCH(U$7, Effects!$A$1:$E$1, 0),0)</f>
        <v>Yes</v>
      </c>
      <c r="V928" s="22" t="str">
        <f>VLOOKUP($C928,Effects,MATCH(V$7, Effects!$A$1:$E$1, 0),0)</f>
        <v>Yes</v>
      </c>
      <c r="W928" s="22" t="str">
        <f>VLOOKUP($C928,Effects,MATCH(W$7, Effects!$A$1:$E$1, 0),0)</f>
        <v>Arrest Made</v>
      </c>
    </row>
    <row r="929" spans="2:23" s="7" customFormat="1" ht="21" x14ac:dyDescent="0.4">
      <c r="B929" s="19">
        <v>922</v>
      </c>
      <c r="C929" s="19" t="s">
        <v>960</v>
      </c>
      <c r="D929" s="20">
        <f>VLOOKUP($C929, Date, MATCH(Source!D$7, Date!$A$1:$F$1, 0), FALSE)</f>
        <v>43861</v>
      </c>
      <c r="E929" s="40">
        <v>43861</v>
      </c>
      <c r="F929" s="22">
        <f>VLOOKUP($C929, Date, MATCH(Source!F$7, Date!$A$1:$F$1, 0), FALSE)</f>
        <v>39.1319444444444</v>
      </c>
      <c r="G929" s="19">
        <f>VLOOKUP(Table3[[#This Row],[Accident ID]],Date!$A$2:$I$2001,MATCH(Table3[[#Headers],[Hour]],Date!$A$1:$I$1,0),0)</f>
        <v>3</v>
      </c>
      <c r="H929" s="44" t="str">
        <f>IF(AND(Table3[[#This Row],[Hour]]&gt;=7, Table3[[#This Row],[Hour]]&lt;=10), "Peak", IF(AND(Table3[[#This Row],[Hour]]&gt;=16, Table3[[#This Row],[Hour]]&lt;=19), "Peak", "Off-Peak"))</f>
        <v>Off-Peak</v>
      </c>
      <c r="I929" s="19" t="str">
        <f>VLOOKUP($C929,location,MATCH(Source!I$7,Location!$A$1:$D$1,0),0)</f>
        <v>Pune</v>
      </c>
      <c r="J929" s="19" t="str">
        <f>VLOOKUP($C929,location,MATCH(Source!J$7,Location!$A$1:$D$1,0),0)</f>
        <v>Residential Area</v>
      </c>
      <c r="K929" s="19" t="str">
        <f>VLOOKUP($C929,location,MATCH(Source!K$7,Location!$A$1:$D$1,0),0)</f>
        <v>Foggy</v>
      </c>
      <c r="L929" s="20" t="str">
        <f>VLOOKUP($C929,vehicle,MATCH(L928,Vehicle!A922:E922,0),0)</f>
        <v>Auto</v>
      </c>
      <c r="M929" s="20" t="str">
        <f>VLOOKUP($C929,vehicle,MATCH(M$7,Vehicle!$A$1:$E$1,0),0)</f>
        <v>Over Speeding</v>
      </c>
      <c r="N929" s="20" t="str">
        <f>VLOOKUP($C929,vehicle,MATCH(N$7,Vehicle!$A$1:$E$1,0),0)</f>
        <v>High</v>
      </c>
      <c r="O929" s="21">
        <f>VLOOKUP($C929,vehicle,MATCH(O$7,Vehicle!$A$1:$E$1,0),0)</f>
        <v>3</v>
      </c>
      <c r="P929" s="21">
        <f>VLOOKUP($C929,driver,MATCH(P$7,Driver!$A$1:$E$1,0),0)</f>
        <v>56</v>
      </c>
      <c r="Q929" s="21" t="str">
        <f>VLOOKUP($C929,driver,MATCH(Q$7,Driver!$A$1:$E$1,0),0)</f>
        <v>Suspended</v>
      </c>
      <c r="R929" s="21">
        <f>VLOOKUP($C929,driver,MATCH(R$7,Driver!$A$1:$E$1,0),0)</f>
        <v>8</v>
      </c>
      <c r="S929" s="21" t="str">
        <f>VLOOKUP($C929,driver,MATCH(S$7,Driver!$A$1:$E$1,0),0)</f>
        <v>Fatal</v>
      </c>
      <c r="T929" s="21">
        <f>VLOOKUP($C929,Effects,MATCH(T$7, Effects!$A$1:$E$1, 0),0)</f>
        <v>20</v>
      </c>
      <c r="U929" s="22" t="str">
        <f>VLOOKUP($C929,Effects,MATCH(U$7, Effects!$A$1:$E$1, 0),0)</f>
        <v>Yes</v>
      </c>
      <c r="V929" s="22" t="str">
        <f>VLOOKUP($C929,Effects,MATCH(V$7, Effects!$A$1:$E$1, 0),0)</f>
        <v>No</v>
      </c>
      <c r="W929" s="22" t="str">
        <f>VLOOKUP($C929,Effects,MATCH(W$7, Effects!$A$1:$E$1, 0),0)</f>
        <v>Fine Issued</v>
      </c>
    </row>
    <row r="930" spans="2:23" s="7" customFormat="1" ht="21" x14ac:dyDescent="0.4">
      <c r="B930" s="19">
        <v>923</v>
      </c>
      <c r="C930" s="19" t="s">
        <v>961</v>
      </c>
      <c r="D930" s="20">
        <f>VLOOKUP($C930, Date, MATCH(Source!D$7, Date!$A$1:$F$1, 0), FALSE)</f>
        <v>44377</v>
      </c>
      <c r="E930" s="40">
        <v>44377</v>
      </c>
      <c r="F930" s="22">
        <f>VLOOKUP($C930, Date, MATCH(Source!F$7, Date!$A$1:$F$1, 0), FALSE)</f>
        <v>39.1736111111111</v>
      </c>
      <c r="G930" s="19">
        <f>VLOOKUP(Table3[[#This Row],[Accident ID]],Date!$A$2:$I$2001,MATCH(Table3[[#Headers],[Hour]],Date!$A$1:$I$1,0),0)</f>
        <v>4</v>
      </c>
      <c r="H930" s="44" t="str">
        <f>IF(AND(Table3[[#This Row],[Hour]]&gt;=7, Table3[[#This Row],[Hour]]&lt;=10), "Peak", IF(AND(Table3[[#This Row],[Hour]]&gt;=16, Table3[[#This Row],[Hour]]&lt;=19), "Peak", "Off-Peak"))</f>
        <v>Off-Peak</v>
      </c>
      <c r="I930" s="19" t="str">
        <f>VLOOKUP($C930,location,MATCH(Source!I$7,Location!$A$1:$D$1,0),0)</f>
        <v>Delhi</v>
      </c>
      <c r="J930" s="19" t="str">
        <f>VLOOKUP($C930,location,MATCH(Source!J$7,Location!$A$1:$D$1,0),0)</f>
        <v>City Road</v>
      </c>
      <c r="K930" s="19" t="str">
        <f>VLOOKUP($C930,location,MATCH(Source!K$7,Location!$A$1:$D$1,0),0)</f>
        <v>Snowy</v>
      </c>
      <c r="L930" s="20" t="str">
        <f>VLOOKUP($C930,vehicle,MATCH(L929,Vehicle!A923:E923,0),0)</f>
        <v>Bike</v>
      </c>
      <c r="M930" s="20" t="str">
        <f>VLOOKUP($C930,vehicle,MATCH(M$7,Vehicle!$A$1:$E$1,0),0)</f>
        <v>Reckless Driving</v>
      </c>
      <c r="N930" s="20" t="str">
        <f>VLOOKUP($C930,vehicle,MATCH(N$7,Vehicle!$A$1:$E$1,0),0)</f>
        <v>High</v>
      </c>
      <c r="O930" s="21">
        <f>VLOOKUP($C930,vehicle,MATCH(O$7,Vehicle!$A$1:$E$1,0),0)</f>
        <v>4</v>
      </c>
      <c r="P930" s="21">
        <f>VLOOKUP($C930,driver,MATCH(P$7,Driver!$A$1:$E$1,0),0)</f>
        <v>45</v>
      </c>
      <c r="Q930" s="21" t="str">
        <f>VLOOKUP($C930,driver,MATCH(Q$7,Driver!$A$1:$E$1,0),0)</f>
        <v>Suspended</v>
      </c>
      <c r="R930" s="21">
        <f>VLOOKUP($C930,driver,MATCH(R$7,Driver!$A$1:$E$1,0),0)</f>
        <v>4</v>
      </c>
      <c r="S930" s="21" t="str">
        <f>VLOOKUP($C930,driver,MATCH(S$7,Driver!$A$1:$E$1,0),0)</f>
        <v>Fatal</v>
      </c>
      <c r="T930" s="21">
        <f>VLOOKUP($C930,Effects,MATCH(T$7, Effects!$A$1:$E$1, 0),0)</f>
        <v>20</v>
      </c>
      <c r="U930" s="22" t="str">
        <f>VLOOKUP($C930,Effects,MATCH(U$7, Effects!$A$1:$E$1, 0),0)</f>
        <v>No</v>
      </c>
      <c r="V930" s="22" t="str">
        <f>VLOOKUP($C930,Effects,MATCH(V$7, Effects!$A$1:$E$1, 0),0)</f>
        <v>No</v>
      </c>
      <c r="W930" s="22" t="str">
        <f>VLOOKUP($C930,Effects,MATCH(W$7, Effects!$A$1:$E$1, 0),0)</f>
        <v>Arrest Made</v>
      </c>
    </row>
    <row r="931" spans="2:23" s="7" customFormat="1" ht="21" x14ac:dyDescent="0.4">
      <c r="B931" s="19">
        <v>924</v>
      </c>
      <c r="C931" s="19" t="s">
        <v>962</v>
      </c>
      <c r="D931" s="20">
        <f>VLOOKUP($C931, Date, MATCH(Source!D$7, Date!$A$1:$F$1, 0), FALSE)</f>
        <v>44526</v>
      </c>
      <c r="E931" s="40">
        <v>44526</v>
      </c>
      <c r="F931" s="22">
        <f>VLOOKUP($C931, Date, MATCH(Source!F$7, Date!$A$1:$F$1, 0), FALSE)</f>
        <v>39.2152777777778</v>
      </c>
      <c r="G931" s="19">
        <f>VLOOKUP(Table3[[#This Row],[Accident ID]],Date!$A$2:$I$2001,MATCH(Table3[[#Headers],[Hour]],Date!$A$1:$I$1,0),0)</f>
        <v>5</v>
      </c>
      <c r="H931" s="44" t="str">
        <f>IF(AND(Table3[[#This Row],[Hour]]&gt;=7, Table3[[#This Row],[Hour]]&lt;=10), "Peak", IF(AND(Table3[[#This Row],[Hour]]&gt;=16, Table3[[#This Row],[Hour]]&lt;=19), "Peak", "Off-Peak"))</f>
        <v>Off-Peak</v>
      </c>
      <c r="I931" s="19" t="str">
        <f>VLOOKUP($C931,location,MATCH(Source!I$7,Location!$A$1:$D$1,0),0)</f>
        <v>Mumbai</v>
      </c>
      <c r="J931" s="19" t="str">
        <f>VLOOKUP($C931,location,MATCH(Source!J$7,Location!$A$1:$D$1,0),0)</f>
        <v>City Road</v>
      </c>
      <c r="K931" s="19" t="str">
        <f>VLOOKUP($C931,location,MATCH(Source!K$7,Location!$A$1:$D$1,0),0)</f>
        <v>Windy</v>
      </c>
      <c r="L931" s="20" t="str">
        <f>VLOOKUP($C931,vehicle,MATCH(L930,Vehicle!A924:E924,0),0)</f>
        <v>Pedestrian</v>
      </c>
      <c r="M931" s="20" t="str">
        <f>VLOOKUP($C931,vehicle,MATCH(M$7,Vehicle!$A$1:$E$1,0),0)</f>
        <v>Pedestrian Crossing</v>
      </c>
      <c r="N931" s="20" t="str">
        <f>VLOOKUP($C931,vehicle,MATCH(N$7,Vehicle!$A$1:$E$1,0),0)</f>
        <v>Severe</v>
      </c>
      <c r="O931" s="21">
        <f>VLOOKUP($C931,vehicle,MATCH(O$7,Vehicle!$A$1:$E$1,0),0)</f>
        <v>1</v>
      </c>
      <c r="P931" s="21">
        <f>VLOOKUP($C931,driver,MATCH(P$7,Driver!$A$1:$E$1,0),0)</f>
        <v>39</v>
      </c>
      <c r="Q931" s="21" t="str">
        <f>VLOOKUP($C931,driver,MATCH(Q$7,Driver!$A$1:$E$1,0),0)</f>
        <v>Expired</v>
      </c>
      <c r="R931" s="21">
        <f>VLOOKUP($C931,driver,MATCH(R$7,Driver!$A$1:$E$1,0),0)</f>
        <v>7</v>
      </c>
      <c r="S931" s="21" t="str">
        <f>VLOOKUP($C931,driver,MATCH(S$7,Driver!$A$1:$E$1,0),0)</f>
        <v>Minor</v>
      </c>
      <c r="T931" s="21">
        <f>VLOOKUP($C931,Effects,MATCH(T$7, Effects!$A$1:$E$1, 0),0)</f>
        <v>15</v>
      </c>
      <c r="U931" s="22" t="str">
        <f>VLOOKUP($C931,Effects,MATCH(U$7, Effects!$A$1:$E$1, 0),0)</f>
        <v>No</v>
      </c>
      <c r="V931" s="22" t="str">
        <f>VLOOKUP($C931,Effects,MATCH(V$7, Effects!$A$1:$E$1, 0),0)</f>
        <v>No</v>
      </c>
      <c r="W931" s="22" t="str">
        <f>VLOOKUP($C931,Effects,MATCH(W$7, Effects!$A$1:$E$1, 0),0)</f>
        <v>Arrest Made</v>
      </c>
    </row>
    <row r="932" spans="2:23" s="7" customFormat="1" ht="21" x14ac:dyDescent="0.4">
      <c r="B932" s="19">
        <v>925</v>
      </c>
      <c r="C932" s="19" t="s">
        <v>963</v>
      </c>
      <c r="D932" s="20">
        <f>VLOOKUP($C932, Date, MATCH(Source!D$7, Date!$A$1:$F$1, 0), FALSE)</f>
        <v>45636</v>
      </c>
      <c r="E932" s="40">
        <v>45636</v>
      </c>
      <c r="F932" s="22">
        <f>VLOOKUP($C932, Date, MATCH(Source!F$7, Date!$A$1:$F$1, 0), FALSE)</f>
        <v>39.2569444444444</v>
      </c>
      <c r="G932" s="19">
        <f>VLOOKUP(Table3[[#This Row],[Accident ID]],Date!$A$2:$I$2001,MATCH(Table3[[#Headers],[Hour]],Date!$A$1:$I$1,0),0)</f>
        <v>6</v>
      </c>
      <c r="H932" s="44" t="str">
        <f>IF(AND(Table3[[#This Row],[Hour]]&gt;=7, Table3[[#This Row],[Hour]]&lt;=10), "Peak", IF(AND(Table3[[#This Row],[Hour]]&gt;=16, Table3[[#This Row],[Hour]]&lt;=19), "Peak", "Off-Peak"))</f>
        <v>Off-Peak</v>
      </c>
      <c r="I932" s="19" t="str">
        <f>VLOOKUP($C932,location,MATCH(Source!I$7,Location!$A$1:$D$1,0),0)</f>
        <v>Bangalore</v>
      </c>
      <c r="J932" s="19" t="str">
        <f>VLOOKUP($C932,location,MATCH(Source!J$7,Location!$A$1:$D$1,0),0)</f>
        <v>City Road</v>
      </c>
      <c r="K932" s="19" t="str">
        <f>VLOOKUP($C932,location,MATCH(Source!K$7,Location!$A$1:$D$1,0),0)</f>
        <v>Foggy</v>
      </c>
      <c r="L932" s="20" t="str">
        <f>VLOOKUP($C932,vehicle,MATCH(L931,Vehicle!A925:E925,0),0)</f>
        <v>Car</v>
      </c>
      <c r="M932" s="20" t="str">
        <f>VLOOKUP($C932,vehicle,MATCH(M$7,Vehicle!$A$1:$E$1,0),0)</f>
        <v>Weather Conditions</v>
      </c>
      <c r="N932" s="20" t="str">
        <f>VLOOKUP($C932,vehicle,MATCH(N$7,Vehicle!$A$1:$E$1,0),0)</f>
        <v>Medium</v>
      </c>
      <c r="O932" s="21">
        <f>VLOOKUP($C932,vehicle,MATCH(O$7,Vehicle!$A$1:$E$1,0),0)</f>
        <v>5</v>
      </c>
      <c r="P932" s="21">
        <f>VLOOKUP($C932,driver,MATCH(P$7,Driver!$A$1:$E$1,0),0)</f>
        <v>54</v>
      </c>
      <c r="Q932" s="21" t="str">
        <f>VLOOKUP($C932,driver,MATCH(Q$7,Driver!$A$1:$E$1,0),0)</f>
        <v>Expired</v>
      </c>
      <c r="R932" s="21">
        <f>VLOOKUP($C932,driver,MATCH(R$7,Driver!$A$1:$E$1,0),0)</f>
        <v>4</v>
      </c>
      <c r="S932" s="21" t="str">
        <f>VLOOKUP($C932,driver,MATCH(S$7,Driver!$A$1:$E$1,0),0)</f>
        <v>Minor</v>
      </c>
      <c r="T932" s="21">
        <f>VLOOKUP($C932,Effects,MATCH(T$7, Effects!$A$1:$E$1, 0),0)</f>
        <v>24</v>
      </c>
      <c r="U932" s="22" t="str">
        <f>VLOOKUP($C932,Effects,MATCH(U$7, Effects!$A$1:$E$1, 0),0)</f>
        <v>No</v>
      </c>
      <c r="V932" s="22" t="str">
        <f>VLOOKUP($C932,Effects,MATCH(V$7, Effects!$A$1:$E$1, 0),0)</f>
        <v>Yes</v>
      </c>
      <c r="W932" s="22" t="str">
        <f>VLOOKUP($C932,Effects,MATCH(W$7, Effects!$A$1:$E$1, 0),0)</f>
        <v>Arrest Made</v>
      </c>
    </row>
    <row r="933" spans="2:23" s="7" customFormat="1" ht="21" x14ac:dyDescent="0.4">
      <c r="B933" s="19">
        <v>926</v>
      </c>
      <c r="C933" s="19" t="s">
        <v>964</v>
      </c>
      <c r="D933" s="20">
        <f>VLOOKUP($C933, Date, MATCH(Source!D$7, Date!$A$1:$F$1, 0), FALSE)</f>
        <v>44381</v>
      </c>
      <c r="E933" s="40">
        <v>44381</v>
      </c>
      <c r="F933" s="22">
        <f>VLOOKUP($C933, Date, MATCH(Source!F$7, Date!$A$1:$F$1, 0), FALSE)</f>
        <v>39.2986111111111</v>
      </c>
      <c r="G933" s="19">
        <f>VLOOKUP(Table3[[#This Row],[Accident ID]],Date!$A$2:$I$2001,MATCH(Table3[[#Headers],[Hour]],Date!$A$1:$I$1,0),0)</f>
        <v>7</v>
      </c>
      <c r="H933" s="44" t="str">
        <f>IF(AND(Table3[[#This Row],[Hour]]&gt;=7, Table3[[#This Row],[Hour]]&lt;=10), "Peak", IF(AND(Table3[[#This Row],[Hour]]&gt;=16, Table3[[#This Row],[Hour]]&lt;=19), "Peak", "Off-Peak"))</f>
        <v>Peak</v>
      </c>
      <c r="I933" s="19" t="str">
        <f>VLOOKUP($C933,location,MATCH(Source!I$7,Location!$A$1:$D$1,0),0)</f>
        <v>Bangalore</v>
      </c>
      <c r="J933" s="19" t="str">
        <f>VLOOKUP($C933,location,MATCH(Source!J$7,Location!$A$1:$D$1,0),0)</f>
        <v>Expressway</v>
      </c>
      <c r="K933" s="19" t="str">
        <f>VLOOKUP($C933,location,MATCH(Source!K$7,Location!$A$1:$D$1,0),0)</f>
        <v>Windy</v>
      </c>
      <c r="L933" s="20" t="str">
        <f>VLOOKUP($C933,vehicle,MATCH(L932,Vehicle!A926:E926,0),0)</f>
        <v>Car</v>
      </c>
      <c r="M933" s="20" t="str">
        <f>VLOOKUP($C933,vehicle,MATCH(M$7,Vehicle!$A$1:$E$1,0),0)</f>
        <v>Reckless Driving</v>
      </c>
      <c r="N933" s="20" t="str">
        <f>VLOOKUP($C933,vehicle,MATCH(N$7,Vehicle!$A$1:$E$1,0),0)</f>
        <v>Severe</v>
      </c>
      <c r="O933" s="21">
        <f>VLOOKUP($C933,vehicle,MATCH(O$7,Vehicle!$A$1:$E$1,0),0)</f>
        <v>5</v>
      </c>
      <c r="P933" s="21">
        <f>VLOOKUP($C933,driver,MATCH(P$7,Driver!$A$1:$E$1,0),0)</f>
        <v>63</v>
      </c>
      <c r="Q933" s="21" t="str">
        <f>VLOOKUP($C933,driver,MATCH(Q$7,Driver!$A$1:$E$1,0),0)</f>
        <v>Valid</v>
      </c>
      <c r="R933" s="21">
        <f>VLOOKUP($C933,driver,MATCH(R$7,Driver!$A$1:$E$1,0),0)</f>
        <v>1</v>
      </c>
      <c r="S933" s="21" t="str">
        <f>VLOOKUP($C933,driver,MATCH(S$7,Driver!$A$1:$E$1,0),0)</f>
        <v>Severe</v>
      </c>
      <c r="T933" s="21">
        <f>VLOOKUP($C933,Effects,MATCH(T$7, Effects!$A$1:$E$1, 0),0)</f>
        <v>39</v>
      </c>
      <c r="U933" s="22" t="str">
        <f>VLOOKUP($C933,Effects,MATCH(U$7, Effects!$A$1:$E$1, 0),0)</f>
        <v>No</v>
      </c>
      <c r="V933" s="22" t="str">
        <f>VLOOKUP($C933,Effects,MATCH(V$7, Effects!$A$1:$E$1, 0),0)</f>
        <v>Yes</v>
      </c>
      <c r="W933" s="22" t="str">
        <f>VLOOKUP($C933,Effects,MATCH(W$7, Effects!$A$1:$E$1, 0),0)</f>
        <v>None</v>
      </c>
    </row>
    <row r="934" spans="2:23" s="7" customFormat="1" ht="21" x14ac:dyDescent="0.4">
      <c r="B934" s="19">
        <v>927</v>
      </c>
      <c r="C934" s="19" t="s">
        <v>965</v>
      </c>
      <c r="D934" s="20">
        <f>VLOOKUP($C934, Date, MATCH(Source!D$7, Date!$A$1:$F$1, 0), FALSE)</f>
        <v>45300</v>
      </c>
      <c r="E934" s="40">
        <v>45300</v>
      </c>
      <c r="F934" s="22">
        <f>VLOOKUP($C934, Date, MATCH(Source!F$7, Date!$A$1:$F$1, 0), FALSE)</f>
        <v>39.3402777777778</v>
      </c>
      <c r="G934" s="19">
        <f>VLOOKUP(Table3[[#This Row],[Accident ID]],Date!$A$2:$I$2001,MATCH(Table3[[#Headers],[Hour]],Date!$A$1:$I$1,0),0)</f>
        <v>8</v>
      </c>
      <c r="H934" s="44" t="str">
        <f>IF(AND(Table3[[#This Row],[Hour]]&gt;=7, Table3[[#This Row],[Hour]]&lt;=10), "Peak", IF(AND(Table3[[#This Row],[Hour]]&gt;=16, Table3[[#This Row],[Hour]]&lt;=19), "Peak", "Off-Peak"))</f>
        <v>Peak</v>
      </c>
      <c r="I934" s="19" t="str">
        <f>VLOOKUP($C934,location,MATCH(Source!I$7,Location!$A$1:$D$1,0),0)</f>
        <v>Mumbai</v>
      </c>
      <c r="J934" s="19" t="str">
        <f>VLOOKUP($C934,location,MATCH(Source!J$7,Location!$A$1:$D$1,0),0)</f>
        <v>Rural Road</v>
      </c>
      <c r="K934" s="19" t="str">
        <f>VLOOKUP($C934,location,MATCH(Source!K$7,Location!$A$1:$D$1,0),0)</f>
        <v>Foggy</v>
      </c>
      <c r="L934" s="20" t="str">
        <f>VLOOKUP($C934,vehicle,MATCH(L933,Vehicle!A927:E927,0),0)</f>
        <v>Bike</v>
      </c>
      <c r="M934" s="20" t="str">
        <f>VLOOKUP($C934,vehicle,MATCH(M$7,Vehicle!$A$1:$E$1,0),0)</f>
        <v>Over Speeding</v>
      </c>
      <c r="N934" s="20" t="str">
        <f>VLOOKUP($C934,vehicle,MATCH(N$7,Vehicle!$A$1:$E$1,0),0)</f>
        <v>Medium</v>
      </c>
      <c r="O934" s="21">
        <f>VLOOKUP($C934,vehicle,MATCH(O$7,Vehicle!$A$1:$E$1,0),0)</f>
        <v>3</v>
      </c>
      <c r="P934" s="21">
        <f>VLOOKUP($C934,driver,MATCH(P$7,Driver!$A$1:$E$1,0),0)</f>
        <v>73</v>
      </c>
      <c r="Q934" s="21" t="str">
        <f>VLOOKUP($C934,driver,MATCH(Q$7,Driver!$A$1:$E$1,0),0)</f>
        <v>Suspended</v>
      </c>
      <c r="R934" s="21">
        <f>VLOOKUP($C934,driver,MATCH(R$7,Driver!$A$1:$E$1,0),0)</f>
        <v>4</v>
      </c>
      <c r="S934" s="21" t="str">
        <f>VLOOKUP($C934,driver,MATCH(S$7,Driver!$A$1:$E$1,0),0)</f>
        <v>Moderate</v>
      </c>
      <c r="T934" s="21">
        <f>VLOOKUP($C934,Effects,MATCH(T$7, Effects!$A$1:$E$1, 0),0)</f>
        <v>7</v>
      </c>
      <c r="U934" s="22" t="str">
        <f>VLOOKUP($C934,Effects,MATCH(U$7, Effects!$A$1:$E$1, 0),0)</f>
        <v>No</v>
      </c>
      <c r="V934" s="22" t="str">
        <f>VLOOKUP($C934,Effects,MATCH(V$7, Effects!$A$1:$E$1, 0),0)</f>
        <v>Yes</v>
      </c>
      <c r="W934" s="22" t="str">
        <f>VLOOKUP($C934,Effects,MATCH(W$7, Effects!$A$1:$E$1, 0),0)</f>
        <v>None</v>
      </c>
    </row>
    <row r="935" spans="2:23" s="7" customFormat="1" ht="21" x14ac:dyDescent="0.4">
      <c r="B935" s="19">
        <v>928</v>
      </c>
      <c r="C935" s="19" t="s">
        <v>966</v>
      </c>
      <c r="D935" s="20">
        <f>VLOOKUP($C935, Date, MATCH(Source!D$7, Date!$A$1:$F$1, 0), FALSE)</f>
        <v>45302</v>
      </c>
      <c r="E935" s="40">
        <v>45302</v>
      </c>
      <c r="F935" s="22">
        <f>VLOOKUP($C935, Date, MATCH(Source!F$7, Date!$A$1:$F$1, 0), FALSE)</f>
        <v>39.3819444444444</v>
      </c>
      <c r="G935" s="19">
        <f>VLOOKUP(Table3[[#This Row],[Accident ID]],Date!$A$2:$I$2001,MATCH(Table3[[#Headers],[Hour]],Date!$A$1:$I$1,0),0)</f>
        <v>9</v>
      </c>
      <c r="H935" s="44" t="str">
        <f>IF(AND(Table3[[#This Row],[Hour]]&gt;=7, Table3[[#This Row],[Hour]]&lt;=10), "Peak", IF(AND(Table3[[#This Row],[Hour]]&gt;=16, Table3[[#This Row],[Hour]]&lt;=19), "Peak", "Off-Peak"))</f>
        <v>Peak</v>
      </c>
      <c r="I935" s="19" t="str">
        <f>VLOOKUP($C935,location,MATCH(Source!I$7,Location!$A$1:$D$1,0),0)</f>
        <v>Chennai</v>
      </c>
      <c r="J935" s="19" t="str">
        <f>VLOOKUP($C935,location,MATCH(Source!J$7,Location!$A$1:$D$1,0),0)</f>
        <v>Highway</v>
      </c>
      <c r="K935" s="19" t="str">
        <f>VLOOKUP($C935,location,MATCH(Source!K$7,Location!$A$1:$D$1,0),0)</f>
        <v>Foggy</v>
      </c>
      <c r="L935" s="20" t="str">
        <f>VLOOKUP($C935,vehicle,MATCH(L934,Vehicle!A928:E928,0),0)</f>
        <v>Truck</v>
      </c>
      <c r="M935" s="20" t="str">
        <f>VLOOKUP($C935,vehicle,MATCH(M$7,Vehicle!$A$1:$E$1,0),0)</f>
        <v>Brake Failure</v>
      </c>
      <c r="N935" s="20" t="str">
        <f>VLOOKUP($C935,vehicle,MATCH(N$7,Vehicle!$A$1:$E$1,0),0)</f>
        <v>Severe</v>
      </c>
      <c r="O935" s="21">
        <f>VLOOKUP($C935,vehicle,MATCH(O$7,Vehicle!$A$1:$E$1,0),0)</f>
        <v>3</v>
      </c>
      <c r="P935" s="21">
        <f>VLOOKUP($C935,driver,MATCH(P$7,Driver!$A$1:$E$1,0),0)</f>
        <v>43</v>
      </c>
      <c r="Q935" s="21" t="str">
        <f>VLOOKUP($C935,driver,MATCH(Q$7,Driver!$A$1:$E$1,0),0)</f>
        <v>Valid</v>
      </c>
      <c r="R935" s="21">
        <f>VLOOKUP($C935,driver,MATCH(R$7,Driver!$A$1:$E$1,0),0)</f>
        <v>8</v>
      </c>
      <c r="S935" s="21" t="str">
        <f>VLOOKUP($C935,driver,MATCH(S$7,Driver!$A$1:$E$1,0),0)</f>
        <v>Severe</v>
      </c>
      <c r="T935" s="21">
        <f>VLOOKUP($C935,Effects,MATCH(T$7, Effects!$A$1:$E$1, 0),0)</f>
        <v>37</v>
      </c>
      <c r="U935" s="22" t="str">
        <f>VLOOKUP($C935,Effects,MATCH(U$7, Effects!$A$1:$E$1, 0),0)</f>
        <v>No</v>
      </c>
      <c r="V935" s="22" t="str">
        <f>VLOOKUP($C935,Effects,MATCH(V$7, Effects!$A$1:$E$1, 0),0)</f>
        <v>No</v>
      </c>
      <c r="W935" s="22" t="str">
        <f>VLOOKUP($C935,Effects,MATCH(W$7, Effects!$A$1:$E$1, 0),0)</f>
        <v>License Suspended</v>
      </c>
    </row>
    <row r="936" spans="2:23" s="7" customFormat="1" ht="21" x14ac:dyDescent="0.4">
      <c r="B936" s="19">
        <v>929</v>
      </c>
      <c r="C936" s="19" t="s">
        <v>967</v>
      </c>
      <c r="D936" s="20">
        <f>VLOOKUP($C936, Date, MATCH(Source!D$7, Date!$A$1:$F$1, 0), FALSE)</f>
        <v>45480</v>
      </c>
      <c r="E936" s="40">
        <v>45480</v>
      </c>
      <c r="F936" s="22">
        <f>VLOOKUP($C936, Date, MATCH(Source!F$7, Date!$A$1:$F$1, 0), FALSE)</f>
        <v>39.4236111111111</v>
      </c>
      <c r="G936" s="19">
        <f>VLOOKUP(Table3[[#This Row],[Accident ID]],Date!$A$2:$I$2001,MATCH(Table3[[#Headers],[Hour]],Date!$A$1:$I$1,0),0)</f>
        <v>10</v>
      </c>
      <c r="H936" s="44" t="str">
        <f>IF(AND(Table3[[#This Row],[Hour]]&gt;=7, Table3[[#This Row],[Hour]]&lt;=10), "Peak", IF(AND(Table3[[#This Row],[Hour]]&gt;=16, Table3[[#This Row],[Hour]]&lt;=19), "Peak", "Off-Peak"))</f>
        <v>Peak</v>
      </c>
      <c r="I936" s="19" t="str">
        <f>VLOOKUP($C936,location,MATCH(Source!I$7,Location!$A$1:$D$1,0),0)</f>
        <v>Ahmedabad</v>
      </c>
      <c r="J936" s="19" t="str">
        <f>VLOOKUP($C936,location,MATCH(Source!J$7,Location!$A$1:$D$1,0),0)</f>
        <v>Residential Area</v>
      </c>
      <c r="K936" s="19" t="str">
        <f>VLOOKUP($C936,location,MATCH(Source!K$7,Location!$A$1:$D$1,0),0)</f>
        <v>Snowy</v>
      </c>
      <c r="L936" s="20" t="str">
        <f>VLOOKUP($C936,vehicle,MATCH(L935,Vehicle!A929:E929,0),0)</f>
        <v>Bicycle</v>
      </c>
      <c r="M936" s="20" t="str">
        <f>VLOOKUP($C936,vehicle,MATCH(M$7,Vehicle!$A$1:$E$1,0),0)</f>
        <v>Drunk Driving</v>
      </c>
      <c r="N936" s="20" t="str">
        <f>VLOOKUP($C936,vehicle,MATCH(N$7,Vehicle!$A$1:$E$1,0),0)</f>
        <v>High</v>
      </c>
      <c r="O936" s="21">
        <f>VLOOKUP($C936,vehicle,MATCH(O$7,Vehicle!$A$1:$E$1,0),0)</f>
        <v>3</v>
      </c>
      <c r="P936" s="21">
        <f>VLOOKUP($C936,driver,MATCH(P$7,Driver!$A$1:$E$1,0),0)</f>
        <v>42</v>
      </c>
      <c r="Q936" s="21" t="str">
        <f>VLOOKUP($C936,driver,MATCH(Q$7,Driver!$A$1:$E$1,0),0)</f>
        <v>Expired</v>
      </c>
      <c r="R936" s="21">
        <f>VLOOKUP($C936,driver,MATCH(R$7,Driver!$A$1:$E$1,0),0)</f>
        <v>2</v>
      </c>
      <c r="S936" s="21" t="str">
        <f>VLOOKUP($C936,driver,MATCH(S$7,Driver!$A$1:$E$1,0),0)</f>
        <v>Fatal</v>
      </c>
      <c r="T936" s="21">
        <f>VLOOKUP($C936,Effects,MATCH(T$7, Effects!$A$1:$E$1, 0),0)</f>
        <v>8</v>
      </c>
      <c r="U936" s="22" t="str">
        <f>VLOOKUP($C936,Effects,MATCH(U$7, Effects!$A$1:$E$1, 0),0)</f>
        <v>No</v>
      </c>
      <c r="V936" s="22" t="str">
        <f>VLOOKUP($C936,Effects,MATCH(V$7, Effects!$A$1:$E$1, 0),0)</f>
        <v>Yes</v>
      </c>
      <c r="W936" s="22" t="str">
        <f>VLOOKUP($C936,Effects,MATCH(W$7, Effects!$A$1:$E$1, 0),0)</f>
        <v>Fine Issued</v>
      </c>
    </row>
    <row r="937" spans="2:23" s="7" customFormat="1" ht="21" x14ac:dyDescent="0.4">
      <c r="B937" s="19">
        <v>930</v>
      </c>
      <c r="C937" s="19" t="s">
        <v>968</v>
      </c>
      <c r="D937" s="20">
        <f>VLOOKUP($C937, Date, MATCH(Source!D$7, Date!$A$1:$F$1, 0), FALSE)</f>
        <v>45584</v>
      </c>
      <c r="E937" s="40">
        <v>45584</v>
      </c>
      <c r="F937" s="22">
        <f>VLOOKUP($C937, Date, MATCH(Source!F$7, Date!$A$1:$F$1, 0), FALSE)</f>
        <v>39.4652777777778</v>
      </c>
      <c r="G937" s="19">
        <f>VLOOKUP(Table3[[#This Row],[Accident ID]],Date!$A$2:$I$2001,MATCH(Table3[[#Headers],[Hour]],Date!$A$1:$I$1,0),0)</f>
        <v>11</v>
      </c>
      <c r="H937" s="44" t="str">
        <f>IF(AND(Table3[[#This Row],[Hour]]&gt;=7, Table3[[#This Row],[Hour]]&lt;=10), "Peak", IF(AND(Table3[[#This Row],[Hour]]&gt;=16, Table3[[#This Row],[Hour]]&lt;=19), "Peak", "Off-Peak"))</f>
        <v>Off-Peak</v>
      </c>
      <c r="I937" s="19" t="str">
        <f>VLOOKUP($C937,location,MATCH(Source!I$7,Location!$A$1:$D$1,0),0)</f>
        <v>Mumbai</v>
      </c>
      <c r="J937" s="19" t="str">
        <f>VLOOKUP($C937,location,MATCH(Source!J$7,Location!$A$1:$D$1,0),0)</f>
        <v>Residential Area</v>
      </c>
      <c r="K937" s="19" t="str">
        <f>VLOOKUP($C937,location,MATCH(Source!K$7,Location!$A$1:$D$1,0),0)</f>
        <v>Rainy</v>
      </c>
      <c r="L937" s="20" t="str">
        <f>VLOOKUP($C937,vehicle,MATCH(L936,Vehicle!A930:E930,0),0)</f>
        <v>Bike</v>
      </c>
      <c r="M937" s="20" t="str">
        <f>VLOOKUP($C937,vehicle,MATCH(M$7,Vehicle!$A$1:$E$1,0),0)</f>
        <v>Signal Violation</v>
      </c>
      <c r="N937" s="20" t="str">
        <f>VLOOKUP($C937,vehicle,MATCH(N$7,Vehicle!$A$1:$E$1,0),0)</f>
        <v>Low</v>
      </c>
      <c r="O937" s="21">
        <f>VLOOKUP($C937,vehicle,MATCH(O$7,Vehicle!$A$1:$E$1,0),0)</f>
        <v>5</v>
      </c>
      <c r="P937" s="21">
        <f>VLOOKUP($C937,driver,MATCH(P$7,Driver!$A$1:$E$1,0),0)</f>
        <v>36</v>
      </c>
      <c r="Q937" s="21" t="str">
        <f>VLOOKUP($C937,driver,MATCH(Q$7,Driver!$A$1:$E$1,0),0)</f>
        <v>Suspended</v>
      </c>
      <c r="R937" s="21">
        <f>VLOOKUP($C937,driver,MATCH(R$7,Driver!$A$1:$E$1,0),0)</f>
        <v>5</v>
      </c>
      <c r="S937" s="21" t="str">
        <f>VLOOKUP($C937,driver,MATCH(S$7,Driver!$A$1:$E$1,0),0)</f>
        <v>Fatal</v>
      </c>
      <c r="T937" s="21">
        <f>VLOOKUP($C937,Effects,MATCH(T$7, Effects!$A$1:$E$1, 0),0)</f>
        <v>21</v>
      </c>
      <c r="U937" s="22" t="str">
        <f>VLOOKUP($C937,Effects,MATCH(U$7, Effects!$A$1:$E$1, 0),0)</f>
        <v>Yes</v>
      </c>
      <c r="V937" s="22" t="str">
        <f>VLOOKUP($C937,Effects,MATCH(V$7, Effects!$A$1:$E$1, 0),0)</f>
        <v>Yes</v>
      </c>
      <c r="W937" s="22" t="str">
        <f>VLOOKUP($C937,Effects,MATCH(W$7, Effects!$A$1:$E$1, 0),0)</f>
        <v>None</v>
      </c>
    </row>
    <row r="938" spans="2:23" s="7" customFormat="1" ht="21" x14ac:dyDescent="0.4">
      <c r="B938" s="19">
        <v>931</v>
      </c>
      <c r="C938" s="23" t="s">
        <v>969</v>
      </c>
      <c r="D938" s="20">
        <f>VLOOKUP($C938, Date, MATCH(Source!D$7, Date!$A$1:$F$1, 0), FALSE)</f>
        <v>44952</v>
      </c>
      <c r="E938" s="40">
        <v>44952</v>
      </c>
      <c r="F938" s="22">
        <f>VLOOKUP($C938, Date, MATCH(Source!F$7, Date!$A$1:$F$1, 0), FALSE)</f>
        <v>39.5069444444444</v>
      </c>
      <c r="G938" s="19">
        <f>VLOOKUP(Table3[[#This Row],[Accident ID]],Date!$A$2:$I$2001,MATCH(Table3[[#Headers],[Hour]],Date!$A$1:$I$1,0),0)</f>
        <v>12</v>
      </c>
      <c r="H938" s="44" t="str">
        <f>IF(AND(Table3[[#This Row],[Hour]]&gt;=7, Table3[[#This Row],[Hour]]&lt;=10), "Peak", IF(AND(Table3[[#This Row],[Hour]]&gt;=16, Table3[[#This Row],[Hour]]&lt;=19), "Peak", "Off-Peak"))</f>
        <v>Off-Peak</v>
      </c>
      <c r="I938" s="19" t="str">
        <f>VLOOKUP($C938,location,MATCH(Source!I$7,Location!$A$1:$D$1,0),0)</f>
        <v>Hyderabad</v>
      </c>
      <c r="J938" s="19" t="str">
        <f>VLOOKUP($C938,location,MATCH(Source!J$7,Location!$A$1:$D$1,0),0)</f>
        <v>Rural Road</v>
      </c>
      <c r="K938" s="19" t="str">
        <f>VLOOKUP($C938,location,MATCH(Source!K$7,Location!$A$1:$D$1,0),0)</f>
        <v>Foggy</v>
      </c>
      <c r="L938" s="20" t="str">
        <f>VLOOKUP($C938,vehicle,MATCH(L937,Vehicle!A931:E931,0),0)</f>
        <v>Pedestrian</v>
      </c>
      <c r="M938" s="20" t="str">
        <f>VLOOKUP($C938,vehicle,MATCH(M$7,Vehicle!$A$1:$E$1,0),0)</f>
        <v>Brake Failure</v>
      </c>
      <c r="N938" s="20" t="str">
        <f>VLOOKUP($C938,vehicle,MATCH(N$7,Vehicle!$A$1:$E$1,0),0)</f>
        <v>Medium</v>
      </c>
      <c r="O938" s="21">
        <f>VLOOKUP($C938,vehicle,MATCH(O$7,Vehicle!$A$1:$E$1,0),0)</f>
        <v>2</v>
      </c>
      <c r="P938" s="21">
        <f>VLOOKUP($C938,driver,MATCH(P$7,Driver!$A$1:$E$1,0),0)</f>
        <v>35</v>
      </c>
      <c r="Q938" s="21" t="str">
        <f>VLOOKUP($C938,driver,MATCH(Q$7,Driver!$A$1:$E$1,0),0)</f>
        <v>Valid</v>
      </c>
      <c r="R938" s="21">
        <f>VLOOKUP($C938,driver,MATCH(R$7,Driver!$A$1:$E$1,0),0)</f>
        <v>7</v>
      </c>
      <c r="S938" s="21" t="str">
        <f>VLOOKUP($C938,driver,MATCH(S$7,Driver!$A$1:$E$1,0),0)</f>
        <v>Moderate</v>
      </c>
      <c r="T938" s="21">
        <f>VLOOKUP($C938,Effects,MATCH(T$7, Effects!$A$1:$E$1, 0),0)</f>
        <v>31</v>
      </c>
      <c r="U938" s="22" t="str">
        <f>VLOOKUP($C938,Effects,MATCH(U$7, Effects!$A$1:$E$1, 0),0)</f>
        <v>Yes</v>
      </c>
      <c r="V938" s="22" t="str">
        <f>VLOOKUP($C938,Effects,MATCH(V$7, Effects!$A$1:$E$1, 0),0)</f>
        <v>Yes</v>
      </c>
      <c r="W938" s="22" t="str">
        <f>VLOOKUP($C938,Effects,MATCH(W$7, Effects!$A$1:$E$1, 0),0)</f>
        <v>Arrest Made</v>
      </c>
    </row>
    <row r="939" spans="2:23" s="7" customFormat="1" ht="21" x14ac:dyDescent="0.4">
      <c r="B939" s="19">
        <v>932</v>
      </c>
      <c r="C939" s="19" t="s">
        <v>970</v>
      </c>
      <c r="D939" s="20">
        <f>VLOOKUP($C939, Date, MATCH(Source!D$7, Date!$A$1:$F$1, 0), FALSE)</f>
        <v>45138</v>
      </c>
      <c r="E939" s="40">
        <v>45138</v>
      </c>
      <c r="F939" s="22">
        <f>VLOOKUP($C939, Date, MATCH(Source!F$7, Date!$A$1:$F$1, 0), FALSE)</f>
        <v>39.5486111111111</v>
      </c>
      <c r="G939" s="19">
        <f>VLOOKUP(Table3[[#This Row],[Accident ID]],Date!$A$2:$I$2001,MATCH(Table3[[#Headers],[Hour]],Date!$A$1:$I$1,0),0)</f>
        <v>13</v>
      </c>
      <c r="H939" s="44" t="str">
        <f>IF(AND(Table3[[#This Row],[Hour]]&gt;=7, Table3[[#This Row],[Hour]]&lt;=10), "Peak", IF(AND(Table3[[#This Row],[Hour]]&gt;=16, Table3[[#This Row],[Hour]]&lt;=19), "Peak", "Off-Peak"))</f>
        <v>Off-Peak</v>
      </c>
      <c r="I939" s="19" t="str">
        <f>VLOOKUP($C939,location,MATCH(Source!I$7,Location!$A$1:$D$1,0),0)</f>
        <v>Pune</v>
      </c>
      <c r="J939" s="19" t="str">
        <f>VLOOKUP($C939,location,MATCH(Source!J$7,Location!$A$1:$D$1,0),0)</f>
        <v>Expressway</v>
      </c>
      <c r="K939" s="19" t="str">
        <f>VLOOKUP($C939,location,MATCH(Source!K$7,Location!$A$1:$D$1,0),0)</f>
        <v>Snowy</v>
      </c>
      <c r="L939" s="20" t="str">
        <f>VLOOKUP($C939,vehicle,MATCH(L938,Vehicle!A932:E932,0),0)</f>
        <v>Bike</v>
      </c>
      <c r="M939" s="20" t="str">
        <f>VLOOKUP($C939,vehicle,MATCH(M$7,Vehicle!$A$1:$E$1,0),0)</f>
        <v>Pedestrian Crossing</v>
      </c>
      <c r="N939" s="20" t="str">
        <f>VLOOKUP($C939,vehicle,MATCH(N$7,Vehicle!$A$1:$E$1,0),0)</f>
        <v>High</v>
      </c>
      <c r="O939" s="21">
        <f>VLOOKUP($C939,vehicle,MATCH(O$7,Vehicle!$A$1:$E$1,0),0)</f>
        <v>3</v>
      </c>
      <c r="P939" s="21">
        <f>VLOOKUP($C939,driver,MATCH(P$7,Driver!$A$1:$E$1,0),0)</f>
        <v>48</v>
      </c>
      <c r="Q939" s="21" t="str">
        <f>VLOOKUP($C939,driver,MATCH(Q$7,Driver!$A$1:$E$1,0),0)</f>
        <v>Suspended</v>
      </c>
      <c r="R939" s="21">
        <f>VLOOKUP($C939,driver,MATCH(R$7,Driver!$A$1:$E$1,0),0)</f>
        <v>4</v>
      </c>
      <c r="S939" s="21" t="str">
        <f>VLOOKUP($C939,driver,MATCH(S$7,Driver!$A$1:$E$1,0),0)</f>
        <v>Severe</v>
      </c>
      <c r="T939" s="21">
        <f>VLOOKUP($C939,Effects,MATCH(T$7, Effects!$A$1:$E$1, 0),0)</f>
        <v>47</v>
      </c>
      <c r="U939" s="22" t="str">
        <f>VLOOKUP($C939,Effects,MATCH(U$7, Effects!$A$1:$E$1, 0),0)</f>
        <v>No</v>
      </c>
      <c r="V939" s="22" t="str">
        <f>VLOOKUP($C939,Effects,MATCH(V$7, Effects!$A$1:$E$1, 0),0)</f>
        <v>Yes</v>
      </c>
      <c r="W939" s="22" t="str">
        <f>VLOOKUP($C939,Effects,MATCH(W$7, Effects!$A$1:$E$1, 0),0)</f>
        <v>License Suspended</v>
      </c>
    </row>
    <row r="940" spans="2:23" s="7" customFormat="1" ht="21" x14ac:dyDescent="0.4">
      <c r="B940" s="19">
        <v>933</v>
      </c>
      <c r="C940" s="19" t="s">
        <v>971</v>
      </c>
      <c r="D940" s="20">
        <f>VLOOKUP($C940, Date, MATCH(Source!D$7, Date!$A$1:$F$1, 0), FALSE)</f>
        <v>44008</v>
      </c>
      <c r="E940" s="40">
        <v>44008</v>
      </c>
      <c r="F940" s="22">
        <f>VLOOKUP($C940, Date, MATCH(Source!F$7, Date!$A$1:$F$1, 0), FALSE)</f>
        <v>39.5902777777778</v>
      </c>
      <c r="G940" s="19">
        <f>VLOOKUP(Table3[[#This Row],[Accident ID]],Date!$A$2:$I$2001,MATCH(Table3[[#Headers],[Hour]],Date!$A$1:$I$1,0),0)</f>
        <v>14</v>
      </c>
      <c r="H940" s="44" t="str">
        <f>IF(AND(Table3[[#This Row],[Hour]]&gt;=7, Table3[[#This Row],[Hour]]&lt;=10), "Peak", IF(AND(Table3[[#This Row],[Hour]]&gt;=16, Table3[[#This Row],[Hour]]&lt;=19), "Peak", "Off-Peak"))</f>
        <v>Off-Peak</v>
      </c>
      <c r="I940" s="19" t="str">
        <f>VLOOKUP($C940,location,MATCH(Source!I$7,Location!$A$1:$D$1,0),0)</f>
        <v>Delhi</v>
      </c>
      <c r="J940" s="19" t="str">
        <f>VLOOKUP($C940,location,MATCH(Source!J$7,Location!$A$1:$D$1,0),0)</f>
        <v>Highway</v>
      </c>
      <c r="K940" s="19" t="str">
        <f>VLOOKUP($C940,location,MATCH(Source!K$7,Location!$A$1:$D$1,0),0)</f>
        <v>Foggy</v>
      </c>
      <c r="L940" s="20" t="str">
        <f>VLOOKUP($C940,vehicle,MATCH(L939,Vehicle!A933:E933,0),0)</f>
        <v>Auto</v>
      </c>
      <c r="M940" s="20" t="str">
        <f>VLOOKUP($C940,vehicle,MATCH(M$7,Vehicle!$A$1:$E$1,0),0)</f>
        <v>Brake Failure</v>
      </c>
      <c r="N940" s="20" t="str">
        <f>VLOOKUP($C940,vehicle,MATCH(N$7,Vehicle!$A$1:$E$1,0),0)</f>
        <v>High</v>
      </c>
      <c r="O940" s="21">
        <f>VLOOKUP($C940,vehicle,MATCH(O$7,Vehicle!$A$1:$E$1,0),0)</f>
        <v>4</v>
      </c>
      <c r="P940" s="21">
        <f>VLOOKUP($C940,driver,MATCH(P$7,Driver!$A$1:$E$1,0),0)</f>
        <v>41</v>
      </c>
      <c r="Q940" s="21" t="str">
        <f>VLOOKUP($C940,driver,MATCH(Q$7,Driver!$A$1:$E$1,0),0)</f>
        <v>Valid</v>
      </c>
      <c r="R940" s="21">
        <f>VLOOKUP($C940,driver,MATCH(R$7,Driver!$A$1:$E$1,0),0)</f>
        <v>3</v>
      </c>
      <c r="S940" s="21" t="str">
        <f>VLOOKUP($C940,driver,MATCH(S$7,Driver!$A$1:$E$1,0),0)</f>
        <v>Severe</v>
      </c>
      <c r="T940" s="21">
        <f>VLOOKUP($C940,Effects,MATCH(T$7, Effects!$A$1:$E$1, 0),0)</f>
        <v>22</v>
      </c>
      <c r="U940" s="22" t="str">
        <f>VLOOKUP($C940,Effects,MATCH(U$7, Effects!$A$1:$E$1, 0),0)</f>
        <v>No</v>
      </c>
      <c r="V940" s="22" t="str">
        <f>VLOOKUP($C940,Effects,MATCH(V$7, Effects!$A$1:$E$1, 0),0)</f>
        <v>Yes</v>
      </c>
      <c r="W940" s="22" t="str">
        <f>VLOOKUP($C940,Effects,MATCH(W$7, Effects!$A$1:$E$1, 0),0)</f>
        <v>None</v>
      </c>
    </row>
    <row r="941" spans="2:23" s="7" customFormat="1" ht="21" x14ac:dyDescent="0.4">
      <c r="B941" s="19">
        <v>934</v>
      </c>
      <c r="C941" s="19" t="s">
        <v>972</v>
      </c>
      <c r="D941" s="20">
        <f>VLOOKUP($C941, Date, MATCH(Source!D$7, Date!$A$1:$F$1, 0), FALSE)</f>
        <v>44350</v>
      </c>
      <c r="E941" s="40">
        <v>44350</v>
      </c>
      <c r="F941" s="22">
        <f>VLOOKUP($C941, Date, MATCH(Source!F$7, Date!$A$1:$F$1, 0), FALSE)</f>
        <v>39.6319444444444</v>
      </c>
      <c r="G941" s="19">
        <f>VLOOKUP(Table3[[#This Row],[Accident ID]],Date!$A$2:$I$2001,MATCH(Table3[[#Headers],[Hour]],Date!$A$1:$I$1,0),0)</f>
        <v>15</v>
      </c>
      <c r="H941" s="44" t="str">
        <f>IF(AND(Table3[[#This Row],[Hour]]&gt;=7, Table3[[#This Row],[Hour]]&lt;=10), "Peak", IF(AND(Table3[[#This Row],[Hour]]&gt;=16, Table3[[#This Row],[Hour]]&lt;=19), "Peak", "Off-Peak"))</f>
        <v>Off-Peak</v>
      </c>
      <c r="I941" s="19" t="str">
        <f>VLOOKUP($C941,location,MATCH(Source!I$7,Location!$A$1:$D$1,0),0)</f>
        <v>Hyderabad</v>
      </c>
      <c r="J941" s="19" t="str">
        <f>VLOOKUP($C941,location,MATCH(Source!J$7,Location!$A$1:$D$1,0),0)</f>
        <v>City Road</v>
      </c>
      <c r="K941" s="19" t="str">
        <f>VLOOKUP($C941,location,MATCH(Source!K$7,Location!$A$1:$D$1,0),0)</f>
        <v>Windy</v>
      </c>
      <c r="L941" s="20" t="str">
        <f>VLOOKUP($C941,vehicle,MATCH(L940,Vehicle!A934:E934,0),0)</f>
        <v>Auto</v>
      </c>
      <c r="M941" s="20" t="str">
        <f>VLOOKUP($C941,vehicle,MATCH(M$7,Vehicle!$A$1:$E$1,0),0)</f>
        <v>Signal Violation</v>
      </c>
      <c r="N941" s="20" t="str">
        <f>VLOOKUP($C941,vehicle,MATCH(N$7,Vehicle!$A$1:$E$1,0),0)</f>
        <v>Low</v>
      </c>
      <c r="O941" s="21">
        <f>VLOOKUP($C941,vehicle,MATCH(O$7,Vehicle!$A$1:$E$1,0),0)</f>
        <v>4</v>
      </c>
      <c r="P941" s="21">
        <f>VLOOKUP($C941,driver,MATCH(P$7,Driver!$A$1:$E$1,0),0)</f>
        <v>20</v>
      </c>
      <c r="Q941" s="21" t="str">
        <f>VLOOKUP($C941,driver,MATCH(Q$7,Driver!$A$1:$E$1,0),0)</f>
        <v>Expired</v>
      </c>
      <c r="R941" s="21">
        <f>VLOOKUP($C941,driver,MATCH(R$7,Driver!$A$1:$E$1,0),0)</f>
        <v>8</v>
      </c>
      <c r="S941" s="21" t="str">
        <f>VLOOKUP($C941,driver,MATCH(S$7,Driver!$A$1:$E$1,0),0)</f>
        <v>Moderate</v>
      </c>
      <c r="T941" s="21">
        <f>VLOOKUP($C941,Effects,MATCH(T$7, Effects!$A$1:$E$1, 0),0)</f>
        <v>43</v>
      </c>
      <c r="U941" s="22" t="str">
        <f>VLOOKUP($C941,Effects,MATCH(U$7, Effects!$A$1:$E$1, 0),0)</f>
        <v>Yes</v>
      </c>
      <c r="V941" s="22" t="str">
        <f>VLOOKUP($C941,Effects,MATCH(V$7, Effects!$A$1:$E$1, 0),0)</f>
        <v>No</v>
      </c>
      <c r="W941" s="22" t="str">
        <f>VLOOKUP($C941,Effects,MATCH(W$7, Effects!$A$1:$E$1, 0),0)</f>
        <v>None</v>
      </c>
    </row>
    <row r="942" spans="2:23" s="7" customFormat="1" ht="21" x14ac:dyDescent="0.4">
      <c r="B942" s="19">
        <v>935</v>
      </c>
      <c r="C942" s="19" t="s">
        <v>973</v>
      </c>
      <c r="D942" s="20">
        <f>VLOOKUP($C942, Date, MATCH(Source!D$7, Date!$A$1:$F$1, 0), FALSE)</f>
        <v>44485</v>
      </c>
      <c r="E942" s="40">
        <v>44485</v>
      </c>
      <c r="F942" s="22">
        <f>VLOOKUP($C942, Date, MATCH(Source!F$7, Date!$A$1:$F$1, 0), FALSE)</f>
        <v>39.6736111111111</v>
      </c>
      <c r="G942" s="19">
        <f>VLOOKUP(Table3[[#This Row],[Accident ID]],Date!$A$2:$I$2001,MATCH(Table3[[#Headers],[Hour]],Date!$A$1:$I$1,0),0)</f>
        <v>16</v>
      </c>
      <c r="H942" s="44" t="str">
        <f>IF(AND(Table3[[#This Row],[Hour]]&gt;=7, Table3[[#This Row],[Hour]]&lt;=10), "Peak", IF(AND(Table3[[#This Row],[Hour]]&gt;=16, Table3[[#This Row],[Hour]]&lt;=19), "Peak", "Off-Peak"))</f>
        <v>Peak</v>
      </c>
      <c r="I942" s="19" t="str">
        <f>VLOOKUP($C942,location,MATCH(Source!I$7,Location!$A$1:$D$1,0),0)</f>
        <v>Hyderabad</v>
      </c>
      <c r="J942" s="19" t="str">
        <f>VLOOKUP($C942,location,MATCH(Source!J$7,Location!$A$1:$D$1,0),0)</f>
        <v>Rural Road</v>
      </c>
      <c r="K942" s="19" t="str">
        <f>VLOOKUP($C942,location,MATCH(Source!K$7,Location!$A$1:$D$1,0),0)</f>
        <v>Windy</v>
      </c>
      <c r="L942" s="20" t="str">
        <f>VLOOKUP($C942,vehicle,MATCH(L941,Vehicle!A935:E935,0),0)</f>
        <v>Pedestrian</v>
      </c>
      <c r="M942" s="20" t="str">
        <f>VLOOKUP($C942,vehicle,MATCH(M$7,Vehicle!$A$1:$E$1,0),0)</f>
        <v>Brake Failure</v>
      </c>
      <c r="N942" s="20" t="str">
        <f>VLOOKUP($C942,vehicle,MATCH(N$7,Vehicle!$A$1:$E$1,0),0)</f>
        <v>High</v>
      </c>
      <c r="O942" s="21">
        <f>VLOOKUP($C942,vehicle,MATCH(O$7,Vehicle!$A$1:$E$1,0),0)</f>
        <v>3</v>
      </c>
      <c r="P942" s="21">
        <f>VLOOKUP($C942,driver,MATCH(P$7,Driver!$A$1:$E$1,0),0)</f>
        <v>42</v>
      </c>
      <c r="Q942" s="21" t="str">
        <f>VLOOKUP($C942,driver,MATCH(Q$7,Driver!$A$1:$E$1,0),0)</f>
        <v>Suspended</v>
      </c>
      <c r="R942" s="21">
        <f>VLOOKUP($C942,driver,MATCH(R$7,Driver!$A$1:$E$1,0),0)</f>
        <v>9</v>
      </c>
      <c r="S942" s="21" t="str">
        <f>VLOOKUP($C942,driver,MATCH(S$7,Driver!$A$1:$E$1,0),0)</f>
        <v>Moderate</v>
      </c>
      <c r="T942" s="21">
        <f>VLOOKUP($C942,Effects,MATCH(T$7, Effects!$A$1:$E$1, 0),0)</f>
        <v>10</v>
      </c>
      <c r="U942" s="22" t="str">
        <f>VLOOKUP($C942,Effects,MATCH(U$7, Effects!$A$1:$E$1, 0),0)</f>
        <v>Yes</v>
      </c>
      <c r="V942" s="22" t="str">
        <f>VLOOKUP($C942,Effects,MATCH(V$7, Effects!$A$1:$E$1, 0),0)</f>
        <v>Yes</v>
      </c>
      <c r="W942" s="22" t="str">
        <f>VLOOKUP($C942,Effects,MATCH(W$7, Effects!$A$1:$E$1, 0),0)</f>
        <v>Arrest Made</v>
      </c>
    </row>
    <row r="943" spans="2:23" s="7" customFormat="1" ht="21" x14ac:dyDescent="0.4">
      <c r="B943" s="19">
        <v>936</v>
      </c>
      <c r="C943" s="19" t="s">
        <v>974</v>
      </c>
      <c r="D943" s="20">
        <f>VLOOKUP($C943, Date, MATCH(Source!D$7, Date!$A$1:$F$1, 0), FALSE)</f>
        <v>45610</v>
      </c>
      <c r="E943" s="40">
        <v>45610</v>
      </c>
      <c r="F943" s="22">
        <f>VLOOKUP($C943, Date, MATCH(Source!F$7, Date!$A$1:$F$1, 0), FALSE)</f>
        <v>39.7152777777778</v>
      </c>
      <c r="G943" s="19">
        <f>VLOOKUP(Table3[[#This Row],[Accident ID]],Date!$A$2:$I$2001,MATCH(Table3[[#Headers],[Hour]],Date!$A$1:$I$1,0),0)</f>
        <v>17</v>
      </c>
      <c r="H943" s="44" t="str">
        <f>IF(AND(Table3[[#This Row],[Hour]]&gt;=7, Table3[[#This Row],[Hour]]&lt;=10), "Peak", IF(AND(Table3[[#This Row],[Hour]]&gt;=16, Table3[[#This Row],[Hour]]&lt;=19), "Peak", "Off-Peak"))</f>
        <v>Peak</v>
      </c>
      <c r="I943" s="19" t="str">
        <f>VLOOKUP($C943,location,MATCH(Source!I$7,Location!$A$1:$D$1,0),0)</f>
        <v>Delhi</v>
      </c>
      <c r="J943" s="19" t="str">
        <f>VLOOKUP($C943,location,MATCH(Source!J$7,Location!$A$1:$D$1,0),0)</f>
        <v>Highway</v>
      </c>
      <c r="K943" s="19" t="str">
        <f>VLOOKUP($C943,location,MATCH(Source!K$7,Location!$A$1:$D$1,0),0)</f>
        <v>Snowy</v>
      </c>
      <c r="L943" s="20" t="str">
        <f>VLOOKUP($C943,vehicle,MATCH(L942,Vehicle!A936:E936,0),0)</f>
        <v>Truck</v>
      </c>
      <c r="M943" s="20" t="str">
        <f>VLOOKUP($C943,vehicle,MATCH(M$7,Vehicle!$A$1:$E$1,0),0)</f>
        <v>Over Speeding</v>
      </c>
      <c r="N943" s="20" t="str">
        <f>VLOOKUP($C943,vehicle,MATCH(N$7,Vehicle!$A$1:$E$1,0),0)</f>
        <v>Medium</v>
      </c>
      <c r="O943" s="21">
        <f>VLOOKUP($C943,vehicle,MATCH(O$7,Vehicle!$A$1:$E$1,0),0)</f>
        <v>3</v>
      </c>
      <c r="P943" s="21">
        <f>VLOOKUP($C943,driver,MATCH(P$7,Driver!$A$1:$E$1,0),0)</f>
        <v>47</v>
      </c>
      <c r="Q943" s="21" t="str">
        <f>VLOOKUP($C943,driver,MATCH(Q$7,Driver!$A$1:$E$1,0),0)</f>
        <v>Suspended</v>
      </c>
      <c r="R943" s="21">
        <f>VLOOKUP($C943,driver,MATCH(R$7,Driver!$A$1:$E$1,0),0)</f>
        <v>6</v>
      </c>
      <c r="S943" s="21" t="str">
        <f>VLOOKUP($C943,driver,MATCH(S$7,Driver!$A$1:$E$1,0),0)</f>
        <v>Moderate</v>
      </c>
      <c r="T943" s="21">
        <f>VLOOKUP($C943,Effects,MATCH(T$7, Effects!$A$1:$E$1, 0),0)</f>
        <v>19</v>
      </c>
      <c r="U943" s="22" t="str">
        <f>VLOOKUP($C943,Effects,MATCH(U$7, Effects!$A$1:$E$1, 0),0)</f>
        <v>No</v>
      </c>
      <c r="V943" s="22" t="str">
        <f>VLOOKUP($C943,Effects,MATCH(V$7, Effects!$A$1:$E$1, 0),0)</f>
        <v>No</v>
      </c>
      <c r="W943" s="22" t="str">
        <f>VLOOKUP($C943,Effects,MATCH(W$7, Effects!$A$1:$E$1, 0),0)</f>
        <v>Arrest Made</v>
      </c>
    </row>
    <row r="944" spans="2:23" s="7" customFormat="1" ht="21" x14ac:dyDescent="0.4">
      <c r="B944" s="19">
        <v>937</v>
      </c>
      <c r="C944" s="19">
        <v>57495429</v>
      </c>
      <c r="D944" s="20">
        <f>VLOOKUP($C944, Date, MATCH(Source!D$7, Date!$A$1:$F$1, 0), FALSE)</f>
        <v>43969</v>
      </c>
      <c r="E944" s="40">
        <v>43969</v>
      </c>
      <c r="F944" s="22">
        <f>VLOOKUP($C944, Date, MATCH(Source!F$7, Date!$A$1:$F$1, 0), FALSE)</f>
        <v>39.7569444444444</v>
      </c>
      <c r="G944" s="19">
        <f>VLOOKUP(Table3[[#This Row],[Accident ID]],Date!$A$2:$I$2001,MATCH(Table3[[#Headers],[Hour]],Date!$A$1:$I$1,0),0)</f>
        <v>18</v>
      </c>
      <c r="H944" s="44" t="str">
        <f>IF(AND(Table3[[#This Row],[Hour]]&gt;=7, Table3[[#This Row],[Hour]]&lt;=10), "Peak", IF(AND(Table3[[#This Row],[Hour]]&gt;=16, Table3[[#This Row],[Hour]]&lt;=19), "Peak", "Off-Peak"))</f>
        <v>Peak</v>
      </c>
      <c r="I944" s="19" t="str">
        <f>VLOOKUP($C944,location,MATCH(Source!I$7,Location!$A$1:$D$1,0),0)</f>
        <v>Kolkata</v>
      </c>
      <c r="J944" s="19" t="str">
        <f>VLOOKUP($C944,location,MATCH(Source!J$7,Location!$A$1:$D$1,0),0)</f>
        <v>City Road</v>
      </c>
      <c r="K944" s="19" t="str">
        <f>VLOOKUP($C944,location,MATCH(Source!K$7,Location!$A$1:$D$1,0),0)</f>
        <v>Snowy</v>
      </c>
      <c r="L944" s="20" t="str">
        <f>VLOOKUP($C944,vehicle,MATCH(L943,Vehicle!A937:E937,0),0)</f>
        <v>Auto</v>
      </c>
      <c r="M944" s="20" t="str">
        <f>VLOOKUP($C944,vehicle,MATCH(M$7,Vehicle!$A$1:$E$1,0),0)</f>
        <v>Reckless Driving</v>
      </c>
      <c r="N944" s="20" t="str">
        <f>VLOOKUP($C944,vehicle,MATCH(N$7,Vehicle!$A$1:$E$1,0),0)</f>
        <v>Medium</v>
      </c>
      <c r="O944" s="21">
        <f>VLOOKUP($C944,vehicle,MATCH(O$7,Vehicle!$A$1:$E$1,0),0)</f>
        <v>1</v>
      </c>
      <c r="P944" s="21">
        <f>VLOOKUP($C944,driver,MATCH(P$7,Driver!$A$1:$E$1,0),0)</f>
        <v>18</v>
      </c>
      <c r="Q944" s="21" t="str">
        <f>VLOOKUP($C944,driver,MATCH(Q$7,Driver!$A$1:$E$1,0),0)</f>
        <v>Valid</v>
      </c>
      <c r="R944" s="21">
        <f>VLOOKUP($C944,driver,MATCH(R$7,Driver!$A$1:$E$1,0),0)</f>
        <v>3</v>
      </c>
      <c r="S944" s="21" t="str">
        <f>VLOOKUP($C944,driver,MATCH(S$7,Driver!$A$1:$E$1,0),0)</f>
        <v>Severe</v>
      </c>
      <c r="T944" s="21">
        <f>VLOOKUP($C944,Effects,MATCH(T$7, Effects!$A$1:$E$1, 0),0)</f>
        <v>15</v>
      </c>
      <c r="U944" s="22" t="str">
        <f>VLOOKUP($C944,Effects,MATCH(U$7, Effects!$A$1:$E$1, 0),0)</f>
        <v>No</v>
      </c>
      <c r="V944" s="22" t="str">
        <f>VLOOKUP($C944,Effects,MATCH(V$7, Effects!$A$1:$E$1, 0),0)</f>
        <v>Yes</v>
      </c>
      <c r="W944" s="22" t="str">
        <f>VLOOKUP($C944,Effects,MATCH(W$7, Effects!$A$1:$E$1, 0),0)</f>
        <v>Fine Issued</v>
      </c>
    </row>
    <row r="945" spans="2:23" s="7" customFormat="1" ht="21" x14ac:dyDescent="0.4">
      <c r="B945" s="19">
        <v>938</v>
      </c>
      <c r="C945" s="19">
        <v>1515261</v>
      </c>
      <c r="D945" s="20">
        <f>VLOOKUP($C945, Date, MATCH(Source!D$7, Date!$A$1:$F$1, 0), FALSE)</f>
        <v>43903</v>
      </c>
      <c r="E945" s="40">
        <v>43903</v>
      </c>
      <c r="F945" s="22">
        <f>VLOOKUP($C945, Date, MATCH(Source!F$7, Date!$A$1:$F$1, 0), FALSE)</f>
        <v>39.7986111111111</v>
      </c>
      <c r="G945" s="19">
        <f>VLOOKUP(Table3[[#This Row],[Accident ID]],Date!$A$2:$I$2001,MATCH(Table3[[#Headers],[Hour]],Date!$A$1:$I$1,0),0)</f>
        <v>19</v>
      </c>
      <c r="H945" s="44" t="str">
        <f>IF(AND(Table3[[#This Row],[Hour]]&gt;=7, Table3[[#This Row],[Hour]]&lt;=10), "Peak", IF(AND(Table3[[#This Row],[Hour]]&gt;=16, Table3[[#This Row],[Hour]]&lt;=19), "Peak", "Off-Peak"))</f>
        <v>Peak</v>
      </c>
      <c r="I945" s="19" t="str">
        <f>VLOOKUP($C945,location,MATCH(Source!I$7,Location!$A$1:$D$1,0),0)</f>
        <v>Ahmedabad</v>
      </c>
      <c r="J945" s="19" t="str">
        <f>VLOOKUP($C945,location,MATCH(Source!J$7,Location!$A$1:$D$1,0),0)</f>
        <v>Residential Area</v>
      </c>
      <c r="K945" s="19" t="str">
        <f>VLOOKUP($C945,location,MATCH(Source!K$7,Location!$A$1:$D$1,0),0)</f>
        <v>Rainy</v>
      </c>
      <c r="L945" s="20" t="str">
        <f>VLOOKUP($C945,vehicle,MATCH(L944,Vehicle!A938:E938,0),0)</f>
        <v>Car</v>
      </c>
      <c r="M945" s="20" t="str">
        <f>VLOOKUP($C945,vehicle,MATCH(M$7,Vehicle!$A$1:$E$1,0),0)</f>
        <v>Drunk Driving</v>
      </c>
      <c r="N945" s="20" t="str">
        <f>VLOOKUP($C945,vehicle,MATCH(N$7,Vehicle!$A$1:$E$1,0),0)</f>
        <v>Low</v>
      </c>
      <c r="O945" s="21">
        <f>VLOOKUP($C945,vehicle,MATCH(O$7,Vehicle!$A$1:$E$1,0),0)</f>
        <v>1</v>
      </c>
      <c r="P945" s="21">
        <f>VLOOKUP($C945,driver,MATCH(P$7,Driver!$A$1:$E$1,0),0)</f>
        <v>51</v>
      </c>
      <c r="Q945" s="21" t="str">
        <f>VLOOKUP($C945,driver,MATCH(Q$7,Driver!$A$1:$E$1,0),0)</f>
        <v>Valid</v>
      </c>
      <c r="R945" s="21">
        <f>VLOOKUP($C945,driver,MATCH(R$7,Driver!$A$1:$E$1,0),0)</f>
        <v>5</v>
      </c>
      <c r="S945" s="21" t="str">
        <f>VLOOKUP($C945,driver,MATCH(S$7,Driver!$A$1:$E$1,0),0)</f>
        <v>Minor</v>
      </c>
      <c r="T945" s="21">
        <f>VLOOKUP($C945,Effects,MATCH(T$7, Effects!$A$1:$E$1, 0),0)</f>
        <v>45</v>
      </c>
      <c r="U945" s="22" t="str">
        <f>VLOOKUP($C945,Effects,MATCH(U$7, Effects!$A$1:$E$1, 0),0)</f>
        <v>Yes</v>
      </c>
      <c r="V945" s="22" t="str">
        <f>VLOOKUP($C945,Effects,MATCH(V$7, Effects!$A$1:$E$1, 0),0)</f>
        <v>Yes</v>
      </c>
      <c r="W945" s="22" t="str">
        <f>VLOOKUP($C945,Effects,MATCH(W$7, Effects!$A$1:$E$1, 0),0)</f>
        <v>Fine Issued</v>
      </c>
    </row>
    <row r="946" spans="2:23" s="7" customFormat="1" ht="21" x14ac:dyDescent="0.4">
      <c r="B946" s="19">
        <v>939</v>
      </c>
      <c r="C946" s="19" t="s">
        <v>975</v>
      </c>
      <c r="D946" s="20">
        <f>VLOOKUP($C946, Date, MATCH(Source!D$7, Date!$A$1:$F$1, 0), FALSE)</f>
        <v>45538</v>
      </c>
      <c r="E946" s="40">
        <v>45538</v>
      </c>
      <c r="F946" s="22">
        <f>VLOOKUP($C946, Date, MATCH(Source!F$7, Date!$A$1:$F$1, 0), FALSE)</f>
        <v>39.8402777777778</v>
      </c>
      <c r="G946" s="19">
        <f>VLOOKUP(Table3[[#This Row],[Accident ID]],Date!$A$2:$I$2001,MATCH(Table3[[#Headers],[Hour]],Date!$A$1:$I$1,0),0)</f>
        <v>20</v>
      </c>
      <c r="H946" s="44" t="str">
        <f>IF(AND(Table3[[#This Row],[Hour]]&gt;=7, Table3[[#This Row],[Hour]]&lt;=10), "Peak", IF(AND(Table3[[#This Row],[Hour]]&gt;=16, Table3[[#This Row],[Hour]]&lt;=19), "Peak", "Off-Peak"))</f>
        <v>Off-Peak</v>
      </c>
      <c r="I946" s="19" t="str">
        <f>VLOOKUP($C946,location,MATCH(Source!I$7,Location!$A$1:$D$1,0),0)</f>
        <v>Kolkata</v>
      </c>
      <c r="J946" s="19" t="str">
        <f>VLOOKUP($C946,location,MATCH(Source!J$7,Location!$A$1:$D$1,0),0)</f>
        <v>Expressway</v>
      </c>
      <c r="K946" s="19" t="str">
        <f>VLOOKUP($C946,location,MATCH(Source!K$7,Location!$A$1:$D$1,0),0)</f>
        <v>Rainy</v>
      </c>
      <c r="L946" s="20" t="str">
        <f>VLOOKUP($C946,vehicle,MATCH(L945,Vehicle!A939:E939,0),0)</f>
        <v>Truck</v>
      </c>
      <c r="M946" s="20" t="str">
        <f>VLOOKUP($C946,vehicle,MATCH(M$7,Vehicle!$A$1:$E$1,0),0)</f>
        <v>Pedestrian Crossing</v>
      </c>
      <c r="N946" s="20" t="str">
        <f>VLOOKUP($C946,vehicle,MATCH(N$7,Vehicle!$A$1:$E$1,0),0)</f>
        <v>High</v>
      </c>
      <c r="O946" s="21">
        <f>VLOOKUP($C946,vehicle,MATCH(O$7,Vehicle!$A$1:$E$1,0),0)</f>
        <v>4</v>
      </c>
      <c r="P946" s="21">
        <f>VLOOKUP($C946,driver,MATCH(P$7,Driver!$A$1:$E$1,0),0)</f>
        <v>68</v>
      </c>
      <c r="Q946" s="21" t="str">
        <f>VLOOKUP($C946,driver,MATCH(Q$7,Driver!$A$1:$E$1,0),0)</f>
        <v>Expired</v>
      </c>
      <c r="R946" s="21">
        <f>VLOOKUP($C946,driver,MATCH(R$7,Driver!$A$1:$E$1,0),0)</f>
        <v>5</v>
      </c>
      <c r="S946" s="21" t="str">
        <f>VLOOKUP($C946,driver,MATCH(S$7,Driver!$A$1:$E$1,0),0)</f>
        <v>Moderate</v>
      </c>
      <c r="T946" s="21">
        <f>VLOOKUP($C946,Effects,MATCH(T$7, Effects!$A$1:$E$1, 0),0)</f>
        <v>55</v>
      </c>
      <c r="U946" s="22" t="str">
        <f>VLOOKUP($C946,Effects,MATCH(U$7, Effects!$A$1:$E$1, 0),0)</f>
        <v>No</v>
      </c>
      <c r="V946" s="22" t="str">
        <f>VLOOKUP($C946,Effects,MATCH(V$7, Effects!$A$1:$E$1, 0),0)</f>
        <v>Yes</v>
      </c>
      <c r="W946" s="22" t="str">
        <f>VLOOKUP($C946,Effects,MATCH(W$7, Effects!$A$1:$E$1, 0),0)</f>
        <v>Fine Issued</v>
      </c>
    </row>
    <row r="947" spans="2:23" s="7" customFormat="1" ht="21" x14ac:dyDescent="0.4">
      <c r="B947" s="19">
        <v>940</v>
      </c>
      <c r="C947" s="19" t="s">
        <v>976</v>
      </c>
      <c r="D947" s="20">
        <f>VLOOKUP($C947, Date, MATCH(Source!D$7, Date!$A$1:$F$1, 0), FALSE)</f>
        <v>45417</v>
      </c>
      <c r="E947" s="40">
        <v>45417</v>
      </c>
      <c r="F947" s="22">
        <f>VLOOKUP($C947, Date, MATCH(Source!F$7, Date!$A$1:$F$1, 0), FALSE)</f>
        <v>39.8819444444444</v>
      </c>
      <c r="G947" s="19">
        <f>VLOOKUP(Table3[[#This Row],[Accident ID]],Date!$A$2:$I$2001,MATCH(Table3[[#Headers],[Hour]],Date!$A$1:$I$1,0),0)</f>
        <v>21</v>
      </c>
      <c r="H947" s="44" t="str">
        <f>IF(AND(Table3[[#This Row],[Hour]]&gt;=7, Table3[[#This Row],[Hour]]&lt;=10), "Peak", IF(AND(Table3[[#This Row],[Hour]]&gt;=16, Table3[[#This Row],[Hour]]&lt;=19), "Peak", "Off-Peak"))</f>
        <v>Off-Peak</v>
      </c>
      <c r="I947" s="19" t="str">
        <f>VLOOKUP($C947,location,MATCH(Source!I$7,Location!$A$1:$D$1,0),0)</f>
        <v>Kolkata</v>
      </c>
      <c r="J947" s="19" t="str">
        <f>VLOOKUP($C947,location,MATCH(Source!J$7,Location!$A$1:$D$1,0),0)</f>
        <v>Rural Road</v>
      </c>
      <c r="K947" s="19" t="str">
        <f>VLOOKUP($C947,location,MATCH(Source!K$7,Location!$A$1:$D$1,0),0)</f>
        <v>Windy</v>
      </c>
      <c r="L947" s="20" t="str">
        <f>VLOOKUP($C947,vehicle,MATCH(L946,Vehicle!A940:E940,0),0)</f>
        <v>Pedestrian</v>
      </c>
      <c r="M947" s="20" t="str">
        <f>VLOOKUP($C947,vehicle,MATCH(M$7,Vehicle!$A$1:$E$1,0),0)</f>
        <v>Weather Conditions</v>
      </c>
      <c r="N947" s="20" t="str">
        <f>VLOOKUP($C947,vehicle,MATCH(N$7,Vehicle!$A$1:$E$1,0),0)</f>
        <v>Low</v>
      </c>
      <c r="O947" s="21">
        <f>VLOOKUP($C947,vehicle,MATCH(O$7,Vehicle!$A$1:$E$1,0),0)</f>
        <v>4</v>
      </c>
      <c r="P947" s="21">
        <f>VLOOKUP($C947,driver,MATCH(P$7,Driver!$A$1:$E$1,0),0)</f>
        <v>62</v>
      </c>
      <c r="Q947" s="21" t="str">
        <f>VLOOKUP($C947,driver,MATCH(Q$7,Driver!$A$1:$E$1,0),0)</f>
        <v>Suspended</v>
      </c>
      <c r="R947" s="21">
        <f>VLOOKUP($C947,driver,MATCH(R$7,Driver!$A$1:$E$1,0),0)</f>
        <v>9</v>
      </c>
      <c r="S947" s="21" t="str">
        <f>VLOOKUP($C947,driver,MATCH(S$7,Driver!$A$1:$E$1,0),0)</f>
        <v>Minor</v>
      </c>
      <c r="T947" s="21">
        <f>VLOOKUP($C947,Effects,MATCH(T$7, Effects!$A$1:$E$1, 0),0)</f>
        <v>44</v>
      </c>
      <c r="U947" s="22" t="str">
        <f>VLOOKUP($C947,Effects,MATCH(U$7, Effects!$A$1:$E$1, 0),0)</f>
        <v>Yes</v>
      </c>
      <c r="V947" s="22" t="str">
        <f>VLOOKUP($C947,Effects,MATCH(V$7, Effects!$A$1:$E$1, 0),0)</f>
        <v>Yes</v>
      </c>
      <c r="W947" s="22" t="str">
        <f>VLOOKUP($C947,Effects,MATCH(W$7, Effects!$A$1:$E$1, 0),0)</f>
        <v>None</v>
      </c>
    </row>
    <row r="948" spans="2:23" s="7" customFormat="1" ht="21" x14ac:dyDescent="0.4">
      <c r="B948" s="19">
        <v>941</v>
      </c>
      <c r="C948" s="19" t="s">
        <v>977</v>
      </c>
      <c r="D948" s="20">
        <f>VLOOKUP($C948, Date, MATCH(Source!D$7, Date!$A$1:$F$1, 0), FALSE)</f>
        <v>43846</v>
      </c>
      <c r="E948" s="40">
        <v>43846</v>
      </c>
      <c r="F948" s="22">
        <f>VLOOKUP($C948, Date, MATCH(Source!F$7, Date!$A$1:$F$1, 0), FALSE)</f>
        <v>39.9236111111111</v>
      </c>
      <c r="G948" s="19">
        <f>VLOOKUP(Table3[[#This Row],[Accident ID]],Date!$A$2:$I$2001,MATCH(Table3[[#Headers],[Hour]],Date!$A$1:$I$1,0),0)</f>
        <v>22</v>
      </c>
      <c r="H948" s="44" t="str">
        <f>IF(AND(Table3[[#This Row],[Hour]]&gt;=7, Table3[[#This Row],[Hour]]&lt;=10), "Peak", IF(AND(Table3[[#This Row],[Hour]]&gt;=16, Table3[[#This Row],[Hour]]&lt;=19), "Peak", "Off-Peak"))</f>
        <v>Off-Peak</v>
      </c>
      <c r="I948" s="19" t="str">
        <f>VLOOKUP($C948,location,MATCH(Source!I$7,Location!$A$1:$D$1,0),0)</f>
        <v>Hyderabad</v>
      </c>
      <c r="J948" s="19" t="str">
        <f>VLOOKUP($C948,location,MATCH(Source!J$7,Location!$A$1:$D$1,0),0)</f>
        <v>Rural Road</v>
      </c>
      <c r="K948" s="19" t="str">
        <f>VLOOKUP($C948,location,MATCH(Source!K$7,Location!$A$1:$D$1,0),0)</f>
        <v>Snowy</v>
      </c>
      <c r="L948" s="20" t="str">
        <f>VLOOKUP($C948,vehicle,MATCH(L947,Vehicle!A941:E941,0),0)</f>
        <v>Bus</v>
      </c>
      <c r="M948" s="20" t="str">
        <f>VLOOKUP($C948,vehicle,MATCH(M$7,Vehicle!$A$1:$E$1,0),0)</f>
        <v>Weather Conditions</v>
      </c>
      <c r="N948" s="20" t="str">
        <f>VLOOKUP($C948,vehicle,MATCH(N$7,Vehicle!$A$1:$E$1,0),0)</f>
        <v>High</v>
      </c>
      <c r="O948" s="21">
        <f>VLOOKUP($C948,vehicle,MATCH(O$7,Vehicle!$A$1:$E$1,0),0)</f>
        <v>1</v>
      </c>
      <c r="P948" s="21">
        <f>VLOOKUP($C948,driver,MATCH(P$7,Driver!$A$1:$E$1,0),0)</f>
        <v>67</v>
      </c>
      <c r="Q948" s="21" t="str">
        <f>VLOOKUP($C948,driver,MATCH(Q$7,Driver!$A$1:$E$1,0),0)</f>
        <v>Expired</v>
      </c>
      <c r="R948" s="21">
        <f>VLOOKUP($C948,driver,MATCH(R$7,Driver!$A$1:$E$1,0),0)</f>
        <v>7</v>
      </c>
      <c r="S948" s="21" t="str">
        <f>VLOOKUP($C948,driver,MATCH(S$7,Driver!$A$1:$E$1,0),0)</f>
        <v>Minor</v>
      </c>
      <c r="T948" s="21">
        <f>VLOOKUP($C948,Effects,MATCH(T$7, Effects!$A$1:$E$1, 0),0)</f>
        <v>43</v>
      </c>
      <c r="U948" s="22" t="str">
        <f>VLOOKUP($C948,Effects,MATCH(U$7, Effects!$A$1:$E$1, 0),0)</f>
        <v>Yes</v>
      </c>
      <c r="V948" s="22" t="str">
        <f>VLOOKUP($C948,Effects,MATCH(V$7, Effects!$A$1:$E$1, 0),0)</f>
        <v>Yes</v>
      </c>
      <c r="W948" s="22" t="str">
        <f>VLOOKUP($C948,Effects,MATCH(W$7, Effects!$A$1:$E$1, 0),0)</f>
        <v>Fine Issued</v>
      </c>
    </row>
    <row r="949" spans="2:23" s="7" customFormat="1" ht="21" x14ac:dyDescent="0.4">
      <c r="B949" s="19">
        <v>942</v>
      </c>
      <c r="C949" s="19" t="s">
        <v>978</v>
      </c>
      <c r="D949" s="20">
        <f>VLOOKUP($C949, Date, MATCH(Source!D$7, Date!$A$1:$F$1, 0), FALSE)</f>
        <v>45498</v>
      </c>
      <c r="E949" s="40">
        <v>45498</v>
      </c>
      <c r="F949" s="22">
        <f>VLOOKUP($C949, Date, MATCH(Source!F$7, Date!$A$1:$F$1, 0), FALSE)</f>
        <v>39.9652777777778</v>
      </c>
      <c r="G949" s="19">
        <f>VLOOKUP(Table3[[#This Row],[Accident ID]],Date!$A$2:$I$2001,MATCH(Table3[[#Headers],[Hour]],Date!$A$1:$I$1,0),0)</f>
        <v>23</v>
      </c>
      <c r="H949" s="44" t="str">
        <f>IF(AND(Table3[[#This Row],[Hour]]&gt;=7, Table3[[#This Row],[Hour]]&lt;=10), "Peak", IF(AND(Table3[[#This Row],[Hour]]&gt;=16, Table3[[#This Row],[Hour]]&lt;=19), "Peak", "Off-Peak"))</f>
        <v>Off-Peak</v>
      </c>
      <c r="I949" s="19" t="str">
        <f>VLOOKUP($C949,location,MATCH(Source!I$7,Location!$A$1:$D$1,0),0)</f>
        <v>Ahmedabad</v>
      </c>
      <c r="J949" s="19" t="str">
        <f>VLOOKUP($C949,location,MATCH(Source!J$7,Location!$A$1:$D$1,0),0)</f>
        <v>Rural Road</v>
      </c>
      <c r="K949" s="19" t="str">
        <f>VLOOKUP($C949,location,MATCH(Source!K$7,Location!$A$1:$D$1,0),0)</f>
        <v>Snowy</v>
      </c>
      <c r="L949" s="20" t="str">
        <f>VLOOKUP($C949,vehicle,MATCH(L948,Vehicle!A942:E942,0),0)</f>
        <v>Bicycle</v>
      </c>
      <c r="M949" s="20" t="str">
        <f>VLOOKUP($C949,vehicle,MATCH(M$7,Vehicle!$A$1:$E$1,0),0)</f>
        <v>Weather Conditions</v>
      </c>
      <c r="N949" s="20" t="str">
        <f>VLOOKUP($C949,vehicle,MATCH(N$7,Vehicle!$A$1:$E$1,0),0)</f>
        <v>Low</v>
      </c>
      <c r="O949" s="21">
        <f>VLOOKUP($C949,vehicle,MATCH(O$7,Vehicle!$A$1:$E$1,0),0)</f>
        <v>2</v>
      </c>
      <c r="P949" s="21">
        <f>VLOOKUP($C949,driver,MATCH(P$7,Driver!$A$1:$E$1,0),0)</f>
        <v>72</v>
      </c>
      <c r="Q949" s="21" t="str">
        <f>VLOOKUP($C949,driver,MATCH(Q$7,Driver!$A$1:$E$1,0),0)</f>
        <v>Suspended</v>
      </c>
      <c r="R949" s="21">
        <f>VLOOKUP($C949,driver,MATCH(R$7,Driver!$A$1:$E$1,0),0)</f>
        <v>2</v>
      </c>
      <c r="S949" s="21" t="str">
        <f>VLOOKUP($C949,driver,MATCH(S$7,Driver!$A$1:$E$1,0),0)</f>
        <v>Severe</v>
      </c>
      <c r="T949" s="21">
        <f>VLOOKUP($C949,Effects,MATCH(T$7, Effects!$A$1:$E$1, 0),0)</f>
        <v>26</v>
      </c>
      <c r="U949" s="22" t="str">
        <f>VLOOKUP($C949,Effects,MATCH(U$7, Effects!$A$1:$E$1, 0),0)</f>
        <v>Yes</v>
      </c>
      <c r="V949" s="22" t="str">
        <f>VLOOKUP($C949,Effects,MATCH(V$7, Effects!$A$1:$E$1, 0),0)</f>
        <v>Yes</v>
      </c>
      <c r="W949" s="22" t="str">
        <f>VLOOKUP($C949,Effects,MATCH(W$7, Effects!$A$1:$E$1, 0),0)</f>
        <v>License Suspended</v>
      </c>
    </row>
    <row r="950" spans="2:23" s="7" customFormat="1" ht="21" x14ac:dyDescent="0.4">
      <c r="B950" s="19">
        <v>943</v>
      </c>
      <c r="C950" s="19" t="s">
        <v>979</v>
      </c>
      <c r="D950" s="20">
        <f>VLOOKUP($C950, Date, MATCH(Source!D$7, Date!$A$1:$F$1, 0), FALSE)</f>
        <v>45446</v>
      </c>
      <c r="E950" s="40">
        <v>45446</v>
      </c>
      <c r="F950" s="22">
        <f>VLOOKUP($C950, Date, MATCH(Source!F$7, Date!$A$1:$F$1, 0), FALSE)</f>
        <v>40.0069444444444</v>
      </c>
      <c r="G950" s="19">
        <f>VLOOKUP(Table3[[#This Row],[Accident ID]],Date!$A$2:$I$2001,MATCH(Table3[[#Headers],[Hour]],Date!$A$1:$I$1,0),0)</f>
        <v>0</v>
      </c>
      <c r="H950" s="44" t="str">
        <f>IF(AND(Table3[[#This Row],[Hour]]&gt;=7, Table3[[#This Row],[Hour]]&lt;=10), "Peak", IF(AND(Table3[[#This Row],[Hour]]&gt;=16, Table3[[#This Row],[Hour]]&lt;=19), "Peak", "Off-Peak"))</f>
        <v>Off-Peak</v>
      </c>
      <c r="I950" s="19" t="str">
        <f>VLOOKUP($C950,location,MATCH(Source!I$7,Location!$A$1:$D$1,0),0)</f>
        <v>Pune</v>
      </c>
      <c r="J950" s="19" t="str">
        <f>VLOOKUP($C950,location,MATCH(Source!J$7,Location!$A$1:$D$1,0),0)</f>
        <v>Residential Area</v>
      </c>
      <c r="K950" s="19" t="str">
        <f>VLOOKUP($C950,location,MATCH(Source!K$7,Location!$A$1:$D$1,0),0)</f>
        <v>Windy</v>
      </c>
      <c r="L950" s="20" t="str">
        <f>VLOOKUP($C950,vehicle,MATCH(L949,Vehicle!A943:E943,0),0)</f>
        <v>Bicycle</v>
      </c>
      <c r="M950" s="20" t="str">
        <f>VLOOKUP($C950,vehicle,MATCH(M$7,Vehicle!$A$1:$E$1,0),0)</f>
        <v>Reckless Driving</v>
      </c>
      <c r="N950" s="20" t="str">
        <f>VLOOKUP($C950,vehicle,MATCH(N$7,Vehicle!$A$1:$E$1,0),0)</f>
        <v>Severe</v>
      </c>
      <c r="O950" s="21">
        <f>VLOOKUP($C950,vehicle,MATCH(O$7,Vehicle!$A$1:$E$1,0),0)</f>
        <v>4</v>
      </c>
      <c r="P950" s="21">
        <f>VLOOKUP($C950,driver,MATCH(P$7,Driver!$A$1:$E$1,0),0)</f>
        <v>34</v>
      </c>
      <c r="Q950" s="21" t="str">
        <f>VLOOKUP($C950,driver,MATCH(Q$7,Driver!$A$1:$E$1,0),0)</f>
        <v>Valid</v>
      </c>
      <c r="R950" s="21">
        <f>VLOOKUP($C950,driver,MATCH(R$7,Driver!$A$1:$E$1,0),0)</f>
        <v>8</v>
      </c>
      <c r="S950" s="21" t="str">
        <f>VLOOKUP($C950,driver,MATCH(S$7,Driver!$A$1:$E$1,0),0)</f>
        <v>Fatal</v>
      </c>
      <c r="T950" s="21">
        <f>VLOOKUP($C950,Effects,MATCH(T$7, Effects!$A$1:$E$1, 0),0)</f>
        <v>54</v>
      </c>
      <c r="U950" s="22" t="str">
        <f>VLOOKUP($C950,Effects,MATCH(U$7, Effects!$A$1:$E$1, 0),0)</f>
        <v>Yes</v>
      </c>
      <c r="V950" s="22" t="str">
        <f>VLOOKUP($C950,Effects,MATCH(V$7, Effects!$A$1:$E$1, 0),0)</f>
        <v>No</v>
      </c>
      <c r="W950" s="22" t="str">
        <f>VLOOKUP($C950,Effects,MATCH(W$7, Effects!$A$1:$E$1, 0),0)</f>
        <v>License Suspended</v>
      </c>
    </row>
    <row r="951" spans="2:23" s="7" customFormat="1" ht="21" x14ac:dyDescent="0.4">
      <c r="B951" s="19">
        <v>944</v>
      </c>
      <c r="C951" s="19" t="s">
        <v>980</v>
      </c>
      <c r="D951" s="20">
        <f>VLOOKUP($C951, Date, MATCH(Source!D$7, Date!$A$1:$F$1, 0), FALSE)</f>
        <v>44666</v>
      </c>
      <c r="E951" s="40">
        <v>44666</v>
      </c>
      <c r="F951" s="22">
        <f>VLOOKUP($C951, Date, MATCH(Source!F$7, Date!$A$1:$F$1, 0), FALSE)</f>
        <v>40.0486111111111</v>
      </c>
      <c r="G951" s="19">
        <f>VLOOKUP(Table3[[#This Row],[Accident ID]],Date!$A$2:$I$2001,MATCH(Table3[[#Headers],[Hour]],Date!$A$1:$I$1,0),0)</f>
        <v>1</v>
      </c>
      <c r="H951" s="44" t="str">
        <f>IF(AND(Table3[[#This Row],[Hour]]&gt;=7, Table3[[#This Row],[Hour]]&lt;=10), "Peak", IF(AND(Table3[[#This Row],[Hour]]&gt;=16, Table3[[#This Row],[Hour]]&lt;=19), "Peak", "Off-Peak"))</f>
        <v>Off-Peak</v>
      </c>
      <c r="I951" s="19" t="str">
        <f>VLOOKUP($C951,location,MATCH(Source!I$7,Location!$A$1:$D$1,0),0)</f>
        <v>Pune</v>
      </c>
      <c r="J951" s="19" t="str">
        <f>VLOOKUP($C951,location,MATCH(Source!J$7,Location!$A$1:$D$1,0),0)</f>
        <v>Residential Area</v>
      </c>
      <c r="K951" s="19" t="str">
        <f>VLOOKUP($C951,location,MATCH(Source!K$7,Location!$A$1:$D$1,0),0)</f>
        <v>Foggy</v>
      </c>
      <c r="L951" s="20" t="str">
        <f>VLOOKUP($C951,vehicle,MATCH(L950,Vehicle!A944:E944,0),0)</f>
        <v>Bus</v>
      </c>
      <c r="M951" s="20" t="str">
        <f>VLOOKUP($C951,vehicle,MATCH(M$7,Vehicle!$A$1:$E$1,0),0)</f>
        <v>Reckless Driving</v>
      </c>
      <c r="N951" s="20" t="str">
        <f>VLOOKUP($C951,vehicle,MATCH(N$7,Vehicle!$A$1:$E$1,0),0)</f>
        <v>High</v>
      </c>
      <c r="O951" s="21">
        <f>VLOOKUP($C951,vehicle,MATCH(O$7,Vehicle!$A$1:$E$1,0),0)</f>
        <v>3</v>
      </c>
      <c r="P951" s="21">
        <f>VLOOKUP($C951,driver,MATCH(P$7,Driver!$A$1:$E$1,0),0)</f>
        <v>74</v>
      </c>
      <c r="Q951" s="21" t="str">
        <f>VLOOKUP($C951,driver,MATCH(Q$7,Driver!$A$1:$E$1,0),0)</f>
        <v>Expired</v>
      </c>
      <c r="R951" s="21">
        <f>VLOOKUP($C951,driver,MATCH(R$7,Driver!$A$1:$E$1,0),0)</f>
        <v>9</v>
      </c>
      <c r="S951" s="21" t="str">
        <f>VLOOKUP($C951,driver,MATCH(S$7,Driver!$A$1:$E$1,0),0)</f>
        <v>Severe</v>
      </c>
      <c r="T951" s="21">
        <f>VLOOKUP($C951,Effects,MATCH(T$7, Effects!$A$1:$E$1, 0),0)</f>
        <v>36</v>
      </c>
      <c r="U951" s="22" t="str">
        <f>VLOOKUP($C951,Effects,MATCH(U$7, Effects!$A$1:$E$1, 0),0)</f>
        <v>No</v>
      </c>
      <c r="V951" s="22" t="str">
        <f>VLOOKUP($C951,Effects,MATCH(V$7, Effects!$A$1:$E$1, 0),0)</f>
        <v>Yes</v>
      </c>
      <c r="W951" s="22" t="str">
        <f>VLOOKUP($C951,Effects,MATCH(W$7, Effects!$A$1:$E$1, 0),0)</f>
        <v>Arrest Made</v>
      </c>
    </row>
    <row r="952" spans="2:23" s="7" customFormat="1" ht="21" x14ac:dyDescent="0.4">
      <c r="B952" s="19">
        <v>945</v>
      </c>
      <c r="C952" s="19" t="s">
        <v>981</v>
      </c>
      <c r="D952" s="20">
        <f>VLOOKUP($C952, Date, MATCH(Source!D$7, Date!$A$1:$F$1, 0), FALSE)</f>
        <v>44434</v>
      </c>
      <c r="E952" s="40">
        <v>44434</v>
      </c>
      <c r="F952" s="22">
        <f>VLOOKUP($C952, Date, MATCH(Source!F$7, Date!$A$1:$F$1, 0), FALSE)</f>
        <v>40.0902777777778</v>
      </c>
      <c r="G952" s="19">
        <f>VLOOKUP(Table3[[#This Row],[Accident ID]],Date!$A$2:$I$2001,MATCH(Table3[[#Headers],[Hour]],Date!$A$1:$I$1,0),0)</f>
        <v>2</v>
      </c>
      <c r="H952" s="44" t="str">
        <f>IF(AND(Table3[[#This Row],[Hour]]&gt;=7, Table3[[#This Row],[Hour]]&lt;=10), "Peak", IF(AND(Table3[[#This Row],[Hour]]&gt;=16, Table3[[#This Row],[Hour]]&lt;=19), "Peak", "Off-Peak"))</f>
        <v>Off-Peak</v>
      </c>
      <c r="I952" s="19" t="str">
        <f>VLOOKUP($C952,location,MATCH(Source!I$7,Location!$A$1:$D$1,0),0)</f>
        <v>Chennai</v>
      </c>
      <c r="J952" s="19" t="str">
        <f>VLOOKUP($C952,location,MATCH(Source!J$7,Location!$A$1:$D$1,0),0)</f>
        <v>Expressway</v>
      </c>
      <c r="K952" s="19" t="str">
        <f>VLOOKUP($C952,location,MATCH(Source!K$7,Location!$A$1:$D$1,0),0)</f>
        <v>Windy</v>
      </c>
      <c r="L952" s="20" t="str">
        <f>VLOOKUP($C952,vehicle,MATCH(L951,Vehicle!A945:E945,0),0)</f>
        <v>Bus</v>
      </c>
      <c r="M952" s="20" t="str">
        <f>VLOOKUP($C952,vehicle,MATCH(M$7,Vehicle!$A$1:$E$1,0),0)</f>
        <v>Over Speeding</v>
      </c>
      <c r="N952" s="20" t="str">
        <f>VLOOKUP($C952,vehicle,MATCH(N$7,Vehicle!$A$1:$E$1,0),0)</f>
        <v>Medium</v>
      </c>
      <c r="O952" s="21">
        <f>VLOOKUP($C952,vehicle,MATCH(O$7,Vehicle!$A$1:$E$1,0),0)</f>
        <v>5</v>
      </c>
      <c r="P952" s="21">
        <f>VLOOKUP($C952,driver,MATCH(P$7,Driver!$A$1:$E$1,0),0)</f>
        <v>30</v>
      </c>
      <c r="Q952" s="21" t="str">
        <f>VLOOKUP($C952,driver,MATCH(Q$7,Driver!$A$1:$E$1,0),0)</f>
        <v>Valid</v>
      </c>
      <c r="R952" s="21">
        <f>VLOOKUP($C952,driver,MATCH(R$7,Driver!$A$1:$E$1,0),0)</f>
        <v>2</v>
      </c>
      <c r="S952" s="21" t="str">
        <f>VLOOKUP($C952,driver,MATCH(S$7,Driver!$A$1:$E$1,0),0)</f>
        <v>Minor</v>
      </c>
      <c r="T952" s="21">
        <f>VLOOKUP($C952,Effects,MATCH(T$7, Effects!$A$1:$E$1, 0),0)</f>
        <v>13</v>
      </c>
      <c r="U952" s="22" t="str">
        <f>VLOOKUP($C952,Effects,MATCH(U$7, Effects!$A$1:$E$1, 0),0)</f>
        <v>Yes</v>
      </c>
      <c r="V952" s="22" t="str">
        <f>VLOOKUP($C952,Effects,MATCH(V$7, Effects!$A$1:$E$1, 0),0)</f>
        <v>Yes</v>
      </c>
      <c r="W952" s="22" t="str">
        <f>VLOOKUP($C952,Effects,MATCH(W$7, Effects!$A$1:$E$1, 0),0)</f>
        <v>Fine Issued</v>
      </c>
    </row>
    <row r="953" spans="2:23" s="7" customFormat="1" ht="21" x14ac:dyDescent="0.4">
      <c r="B953" s="19">
        <v>946</v>
      </c>
      <c r="C953" s="19" t="s">
        <v>982</v>
      </c>
      <c r="D953" s="20">
        <f>VLOOKUP($C953, Date, MATCH(Source!D$7, Date!$A$1:$F$1, 0), FALSE)</f>
        <v>44231</v>
      </c>
      <c r="E953" s="40">
        <v>44231</v>
      </c>
      <c r="F953" s="22">
        <f>VLOOKUP($C953, Date, MATCH(Source!F$7, Date!$A$1:$F$1, 0), FALSE)</f>
        <v>40.1319444444444</v>
      </c>
      <c r="G953" s="19">
        <f>VLOOKUP(Table3[[#This Row],[Accident ID]],Date!$A$2:$I$2001,MATCH(Table3[[#Headers],[Hour]],Date!$A$1:$I$1,0),0)</f>
        <v>3</v>
      </c>
      <c r="H953" s="44" t="str">
        <f>IF(AND(Table3[[#This Row],[Hour]]&gt;=7, Table3[[#This Row],[Hour]]&lt;=10), "Peak", IF(AND(Table3[[#This Row],[Hour]]&gt;=16, Table3[[#This Row],[Hour]]&lt;=19), "Peak", "Off-Peak"))</f>
        <v>Off-Peak</v>
      </c>
      <c r="I953" s="19" t="str">
        <f>VLOOKUP($C953,location,MATCH(Source!I$7,Location!$A$1:$D$1,0),0)</f>
        <v>Chennai</v>
      </c>
      <c r="J953" s="19" t="str">
        <f>VLOOKUP($C953,location,MATCH(Source!J$7,Location!$A$1:$D$1,0),0)</f>
        <v>City Road</v>
      </c>
      <c r="K953" s="19" t="str">
        <f>VLOOKUP($C953,location,MATCH(Source!K$7,Location!$A$1:$D$1,0),0)</f>
        <v>Windy</v>
      </c>
      <c r="L953" s="20" t="str">
        <f>VLOOKUP($C953,vehicle,MATCH(L952,Vehicle!A946:E946,0),0)</f>
        <v>Bicycle</v>
      </c>
      <c r="M953" s="20" t="str">
        <f>VLOOKUP($C953,vehicle,MATCH(M$7,Vehicle!$A$1:$E$1,0),0)</f>
        <v>Brake Failure</v>
      </c>
      <c r="N953" s="20" t="str">
        <f>VLOOKUP($C953,vehicle,MATCH(N$7,Vehicle!$A$1:$E$1,0),0)</f>
        <v>Medium</v>
      </c>
      <c r="O953" s="21">
        <f>VLOOKUP($C953,vehicle,MATCH(O$7,Vehicle!$A$1:$E$1,0),0)</f>
        <v>2</v>
      </c>
      <c r="P953" s="21">
        <f>VLOOKUP($C953,driver,MATCH(P$7,Driver!$A$1:$E$1,0),0)</f>
        <v>55</v>
      </c>
      <c r="Q953" s="21" t="str">
        <f>VLOOKUP($C953,driver,MATCH(Q$7,Driver!$A$1:$E$1,0),0)</f>
        <v>Expired</v>
      </c>
      <c r="R953" s="21">
        <f>VLOOKUP($C953,driver,MATCH(R$7,Driver!$A$1:$E$1,0),0)</f>
        <v>9</v>
      </c>
      <c r="S953" s="21" t="str">
        <f>VLOOKUP($C953,driver,MATCH(S$7,Driver!$A$1:$E$1,0),0)</f>
        <v>Minor</v>
      </c>
      <c r="T953" s="21">
        <f>VLOOKUP($C953,Effects,MATCH(T$7, Effects!$A$1:$E$1, 0),0)</f>
        <v>24</v>
      </c>
      <c r="U953" s="22" t="str">
        <f>VLOOKUP($C953,Effects,MATCH(U$7, Effects!$A$1:$E$1, 0),0)</f>
        <v>No</v>
      </c>
      <c r="V953" s="22" t="str">
        <f>VLOOKUP($C953,Effects,MATCH(V$7, Effects!$A$1:$E$1, 0),0)</f>
        <v>Yes</v>
      </c>
      <c r="W953" s="22" t="str">
        <f>VLOOKUP($C953,Effects,MATCH(W$7, Effects!$A$1:$E$1, 0),0)</f>
        <v>Fine Issued</v>
      </c>
    </row>
    <row r="954" spans="2:23" s="7" customFormat="1" ht="21" x14ac:dyDescent="0.4">
      <c r="B954" s="19">
        <v>947</v>
      </c>
      <c r="C954" s="19" t="s">
        <v>983</v>
      </c>
      <c r="D954" s="20">
        <f>VLOOKUP($C954, Date, MATCH(Source!D$7, Date!$A$1:$F$1, 0), FALSE)</f>
        <v>45458</v>
      </c>
      <c r="E954" s="40">
        <v>45458</v>
      </c>
      <c r="F954" s="22">
        <f>VLOOKUP($C954, Date, MATCH(Source!F$7, Date!$A$1:$F$1, 0), FALSE)</f>
        <v>40.1736111111111</v>
      </c>
      <c r="G954" s="19">
        <f>VLOOKUP(Table3[[#This Row],[Accident ID]],Date!$A$2:$I$2001,MATCH(Table3[[#Headers],[Hour]],Date!$A$1:$I$1,0),0)</f>
        <v>4</v>
      </c>
      <c r="H954" s="44" t="str">
        <f>IF(AND(Table3[[#This Row],[Hour]]&gt;=7, Table3[[#This Row],[Hour]]&lt;=10), "Peak", IF(AND(Table3[[#This Row],[Hour]]&gt;=16, Table3[[#This Row],[Hour]]&lt;=19), "Peak", "Off-Peak"))</f>
        <v>Off-Peak</v>
      </c>
      <c r="I954" s="19" t="str">
        <f>VLOOKUP($C954,location,MATCH(Source!I$7,Location!$A$1:$D$1,0),0)</f>
        <v>Mumbai</v>
      </c>
      <c r="J954" s="19" t="str">
        <f>VLOOKUP($C954,location,MATCH(Source!J$7,Location!$A$1:$D$1,0),0)</f>
        <v>City Road</v>
      </c>
      <c r="K954" s="19" t="str">
        <f>VLOOKUP($C954,location,MATCH(Source!K$7,Location!$A$1:$D$1,0),0)</f>
        <v>Windy</v>
      </c>
      <c r="L954" s="20" t="str">
        <f>VLOOKUP($C954,vehicle,MATCH(L953,Vehicle!A947:E947,0),0)</f>
        <v>Bus</v>
      </c>
      <c r="M954" s="20" t="str">
        <f>VLOOKUP($C954,vehicle,MATCH(M$7,Vehicle!$A$1:$E$1,0),0)</f>
        <v>Brake Failure</v>
      </c>
      <c r="N954" s="20" t="str">
        <f>VLOOKUP($C954,vehicle,MATCH(N$7,Vehicle!$A$1:$E$1,0),0)</f>
        <v>Medium</v>
      </c>
      <c r="O954" s="21">
        <f>VLOOKUP($C954,vehicle,MATCH(O$7,Vehicle!$A$1:$E$1,0),0)</f>
        <v>1</v>
      </c>
      <c r="P954" s="21">
        <f>VLOOKUP($C954,driver,MATCH(P$7,Driver!$A$1:$E$1,0),0)</f>
        <v>22</v>
      </c>
      <c r="Q954" s="21" t="str">
        <f>VLOOKUP($C954,driver,MATCH(Q$7,Driver!$A$1:$E$1,0),0)</f>
        <v>Valid</v>
      </c>
      <c r="R954" s="21">
        <f>VLOOKUP($C954,driver,MATCH(R$7,Driver!$A$1:$E$1,0),0)</f>
        <v>5</v>
      </c>
      <c r="S954" s="21" t="str">
        <f>VLOOKUP($C954,driver,MATCH(S$7,Driver!$A$1:$E$1,0),0)</f>
        <v>Moderate</v>
      </c>
      <c r="T954" s="21">
        <f>VLOOKUP($C954,Effects,MATCH(T$7, Effects!$A$1:$E$1, 0),0)</f>
        <v>21</v>
      </c>
      <c r="U954" s="22" t="str">
        <f>VLOOKUP($C954,Effects,MATCH(U$7, Effects!$A$1:$E$1, 0),0)</f>
        <v>No</v>
      </c>
      <c r="V954" s="22" t="str">
        <f>VLOOKUP($C954,Effects,MATCH(V$7, Effects!$A$1:$E$1, 0),0)</f>
        <v>Yes</v>
      </c>
      <c r="W954" s="22" t="str">
        <f>VLOOKUP($C954,Effects,MATCH(W$7, Effects!$A$1:$E$1, 0),0)</f>
        <v>Arrest Made</v>
      </c>
    </row>
    <row r="955" spans="2:23" s="7" customFormat="1" ht="21" x14ac:dyDescent="0.4">
      <c r="B955" s="19">
        <v>948</v>
      </c>
      <c r="C955" s="19" t="s">
        <v>984</v>
      </c>
      <c r="D955" s="20">
        <f>VLOOKUP($C955, Date, MATCH(Source!D$7, Date!$A$1:$F$1, 0), FALSE)</f>
        <v>45239</v>
      </c>
      <c r="E955" s="40">
        <v>45239</v>
      </c>
      <c r="F955" s="22">
        <f>VLOOKUP($C955, Date, MATCH(Source!F$7, Date!$A$1:$F$1, 0), FALSE)</f>
        <v>40.2152777777778</v>
      </c>
      <c r="G955" s="19">
        <f>VLOOKUP(Table3[[#This Row],[Accident ID]],Date!$A$2:$I$2001,MATCH(Table3[[#Headers],[Hour]],Date!$A$1:$I$1,0),0)</f>
        <v>5</v>
      </c>
      <c r="H955" s="44" t="str">
        <f>IF(AND(Table3[[#This Row],[Hour]]&gt;=7, Table3[[#This Row],[Hour]]&lt;=10), "Peak", IF(AND(Table3[[#This Row],[Hour]]&gt;=16, Table3[[#This Row],[Hour]]&lt;=19), "Peak", "Off-Peak"))</f>
        <v>Off-Peak</v>
      </c>
      <c r="I955" s="19" t="str">
        <f>VLOOKUP($C955,location,MATCH(Source!I$7,Location!$A$1:$D$1,0),0)</f>
        <v>Kolkata</v>
      </c>
      <c r="J955" s="19" t="str">
        <f>VLOOKUP($C955,location,MATCH(Source!J$7,Location!$A$1:$D$1,0),0)</f>
        <v>Residential Area</v>
      </c>
      <c r="K955" s="19" t="str">
        <f>VLOOKUP($C955,location,MATCH(Source!K$7,Location!$A$1:$D$1,0),0)</f>
        <v>Snowy</v>
      </c>
      <c r="L955" s="20" t="str">
        <f>VLOOKUP($C955,vehicle,MATCH(L954,Vehicle!A948:E948,0),0)</f>
        <v>Car</v>
      </c>
      <c r="M955" s="20" t="str">
        <f>VLOOKUP($C955,vehicle,MATCH(M$7,Vehicle!$A$1:$E$1,0),0)</f>
        <v>Drunk Driving</v>
      </c>
      <c r="N955" s="20" t="str">
        <f>VLOOKUP($C955,vehicle,MATCH(N$7,Vehicle!$A$1:$E$1,0),0)</f>
        <v>Severe</v>
      </c>
      <c r="O955" s="21">
        <f>VLOOKUP($C955,vehicle,MATCH(O$7,Vehicle!$A$1:$E$1,0),0)</f>
        <v>1</v>
      </c>
      <c r="P955" s="21">
        <f>VLOOKUP($C955,driver,MATCH(P$7,Driver!$A$1:$E$1,0),0)</f>
        <v>60</v>
      </c>
      <c r="Q955" s="21" t="str">
        <f>VLOOKUP($C955,driver,MATCH(Q$7,Driver!$A$1:$E$1,0),0)</f>
        <v>Expired</v>
      </c>
      <c r="R955" s="21">
        <f>VLOOKUP($C955,driver,MATCH(R$7,Driver!$A$1:$E$1,0),0)</f>
        <v>7</v>
      </c>
      <c r="S955" s="21" t="str">
        <f>VLOOKUP($C955,driver,MATCH(S$7,Driver!$A$1:$E$1,0),0)</f>
        <v>Minor</v>
      </c>
      <c r="T955" s="21">
        <f>VLOOKUP($C955,Effects,MATCH(T$7, Effects!$A$1:$E$1, 0),0)</f>
        <v>30</v>
      </c>
      <c r="U955" s="22" t="str">
        <f>VLOOKUP($C955,Effects,MATCH(U$7, Effects!$A$1:$E$1, 0),0)</f>
        <v>No</v>
      </c>
      <c r="V955" s="22" t="str">
        <f>VLOOKUP($C955,Effects,MATCH(V$7, Effects!$A$1:$E$1, 0),0)</f>
        <v>Yes</v>
      </c>
      <c r="W955" s="22" t="str">
        <f>VLOOKUP($C955,Effects,MATCH(W$7, Effects!$A$1:$E$1, 0),0)</f>
        <v>None</v>
      </c>
    </row>
    <row r="956" spans="2:23" s="7" customFormat="1" ht="21" x14ac:dyDescent="0.4">
      <c r="B956" s="19">
        <v>949</v>
      </c>
      <c r="C956" s="19" t="s">
        <v>985</v>
      </c>
      <c r="D956" s="20">
        <f>VLOOKUP($C956, Date, MATCH(Source!D$7, Date!$A$1:$F$1, 0), FALSE)</f>
        <v>45469</v>
      </c>
      <c r="E956" s="40">
        <v>45469</v>
      </c>
      <c r="F956" s="22">
        <f>VLOOKUP($C956, Date, MATCH(Source!F$7, Date!$A$1:$F$1, 0), FALSE)</f>
        <v>40.2569444444444</v>
      </c>
      <c r="G956" s="19">
        <f>VLOOKUP(Table3[[#This Row],[Accident ID]],Date!$A$2:$I$2001,MATCH(Table3[[#Headers],[Hour]],Date!$A$1:$I$1,0),0)</f>
        <v>6</v>
      </c>
      <c r="H956" s="44" t="str">
        <f>IF(AND(Table3[[#This Row],[Hour]]&gt;=7, Table3[[#This Row],[Hour]]&lt;=10), "Peak", IF(AND(Table3[[#This Row],[Hour]]&gt;=16, Table3[[#This Row],[Hour]]&lt;=19), "Peak", "Off-Peak"))</f>
        <v>Off-Peak</v>
      </c>
      <c r="I956" s="19" t="str">
        <f>VLOOKUP($C956,location,MATCH(Source!I$7,Location!$A$1:$D$1,0),0)</f>
        <v>Bangalore</v>
      </c>
      <c r="J956" s="19" t="str">
        <f>VLOOKUP($C956,location,MATCH(Source!J$7,Location!$A$1:$D$1,0),0)</f>
        <v>Expressway</v>
      </c>
      <c r="K956" s="19" t="str">
        <f>VLOOKUP($C956,location,MATCH(Source!K$7,Location!$A$1:$D$1,0),0)</f>
        <v>Snowy</v>
      </c>
      <c r="L956" s="20" t="str">
        <f>VLOOKUP($C956,vehicle,MATCH(L955,Vehicle!A949:E949,0),0)</f>
        <v>Auto</v>
      </c>
      <c r="M956" s="20" t="str">
        <f>VLOOKUP($C956,vehicle,MATCH(M$7,Vehicle!$A$1:$E$1,0),0)</f>
        <v>Pedestrian Crossing</v>
      </c>
      <c r="N956" s="20" t="str">
        <f>VLOOKUP($C956,vehicle,MATCH(N$7,Vehicle!$A$1:$E$1,0),0)</f>
        <v>Low</v>
      </c>
      <c r="O956" s="21">
        <f>VLOOKUP($C956,vehicle,MATCH(O$7,Vehicle!$A$1:$E$1,0),0)</f>
        <v>3</v>
      </c>
      <c r="P956" s="21">
        <f>VLOOKUP($C956,driver,MATCH(P$7,Driver!$A$1:$E$1,0),0)</f>
        <v>23</v>
      </c>
      <c r="Q956" s="21" t="str">
        <f>VLOOKUP($C956,driver,MATCH(Q$7,Driver!$A$1:$E$1,0),0)</f>
        <v>Expired</v>
      </c>
      <c r="R956" s="21">
        <f>VLOOKUP($C956,driver,MATCH(R$7,Driver!$A$1:$E$1,0),0)</f>
        <v>5</v>
      </c>
      <c r="S956" s="21" t="str">
        <f>VLOOKUP($C956,driver,MATCH(S$7,Driver!$A$1:$E$1,0),0)</f>
        <v>Moderate</v>
      </c>
      <c r="T956" s="21">
        <f>VLOOKUP($C956,Effects,MATCH(T$7, Effects!$A$1:$E$1, 0),0)</f>
        <v>50</v>
      </c>
      <c r="U956" s="22" t="str">
        <f>VLOOKUP($C956,Effects,MATCH(U$7, Effects!$A$1:$E$1, 0),0)</f>
        <v>Yes</v>
      </c>
      <c r="V956" s="22" t="str">
        <f>VLOOKUP($C956,Effects,MATCH(V$7, Effects!$A$1:$E$1, 0),0)</f>
        <v>Yes</v>
      </c>
      <c r="W956" s="22" t="str">
        <f>VLOOKUP($C956,Effects,MATCH(W$7, Effects!$A$1:$E$1, 0),0)</f>
        <v>License Suspended</v>
      </c>
    </row>
    <row r="957" spans="2:23" s="7" customFormat="1" ht="21" x14ac:dyDescent="0.4">
      <c r="B957" s="19">
        <v>950</v>
      </c>
      <c r="C957" s="19">
        <v>26426491</v>
      </c>
      <c r="D957" s="20">
        <f>VLOOKUP($C957, Date, MATCH(Source!D$7, Date!$A$1:$F$1, 0), FALSE)</f>
        <v>44720</v>
      </c>
      <c r="E957" s="40">
        <v>44720</v>
      </c>
      <c r="F957" s="22">
        <f>VLOOKUP($C957, Date, MATCH(Source!F$7, Date!$A$1:$F$1, 0), FALSE)</f>
        <v>40.2986111111111</v>
      </c>
      <c r="G957" s="19">
        <f>VLOOKUP(Table3[[#This Row],[Accident ID]],Date!$A$2:$I$2001,MATCH(Table3[[#Headers],[Hour]],Date!$A$1:$I$1,0),0)</f>
        <v>7</v>
      </c>
      <c r="H957" s="44" t="str">
        <f>IF(AND(Table3[[#This Row],[Hour]]&gt;=7, Table3[[#This Row],[Hour]]&lt;=10), "Peak", IF(AND(Table3[[#This Row],[Hour]]&gt;=16, Table3[[#This Row],[Hour]]&lt;=19), "Peak", "Off-Peak"))</f>
        <v>Peak</v>
      </c>
      <c r="I957" s="19" t="str">
        <f>VLOOKUP($C957,location,MATCH(Source!I$7,Location!$A$1:$D$1,0),0)</f>
        <v>Mumbai</v>
      </c>
      <c r="J957" s="19" t="str">
        <f>VLOOKUP($C957,location,MATCH(Source!J$7,Location!$A$1:$D$1,0),0)</f>
        <v>Rural Road</v>
      </c>
      <c r="K957" s="19" t="str">
        <f>VLOOKUP($C957,location,MATCH(Source!K$7,Location!$A$1:$D$1,0),0)</f>
        <v>Clear</v>
      </c>
      <c r="L957" s="20" t="str">
        <f>VLOOKUP($C957,vehicle,MATCH(L956,Vehicle!A950:E950,0),0)</f>
        <v>Bicycle</v>
      </c>
      <c r="M957" s="20" t="str">
        <f>VLOOKUP($C957,vehicle,MATCH(M$7,Vehicle!$A$1:$E$1,0),0)</f>
        <v>Pedestrian Crossing</v>
      </c>
      <c r="N957" s="20" t="str">
        <f>VLOOKUP($C957,vehicle,MATCH(N$7,Vehicle!$A$1:$E$1,0),0)</f>
        <v>Medium</v>
      </c>
      <c r="O957" s="21">
        <f>VLOOKUP($C957,vehicle,MATCH(O$7,Vehicle!$A$1:$E$1,0),0)</f>
        <v>3</v>
      </c>
      <c r="P957" s="21">
        <f>VLOOKUP($C957,driver,MATCH(P$7,Driver!$A$1:$E$1,0),0)</f>
        <v>61</v>
      </c>
      <c r="Q957" s="21" t="str">
        <f>VLOOKUP($C957,driver,MATCH(Q$7,Driver!$A$1:$E$1,0),0)</f>
        <v>Expired</v>
      </c>
      <c r="R957" s="21">
        <f>VLOOKUP($C957,driver,MATCH(R$7,Driver!$A$1:$E$1,0),0)</f>
        <v>8</v>
      </c>
      <c r="S957" s="21" t="str">
        <f>VLOOKUP($C957,driver,MATCH(S$7,Driver!$A$1:$E$1,0),0)</f>
        <v>Fatal</v>
      </c>
      <c r="T957" s="21">
        <f>VLOOKUP($C957,Effects,MATCH(T$7, Effects!$A$1:$E$1, 0),0)</f>
        <v>52</v>
      </c>
      <c r="U957" s="22" t="str">
        <f>VLOOKUP($C957,Effects,MATCH(U$7, Effects!$A$1:$E$1, 0),0)</f>
        <v>No</v>
      </c>
      <c r="V957" s="22" t="str">
        <f>VLOOKUP($C957,Effects,MATCH(V$7, Effects!$A$1:$E$1, 0),0)</f>
        <v>No</v>
      </c>
      <c r="W957" s="22" t="str">
        <f>VLOOKUP($C957,Effects,MATCH(W$7, Effects!$A$1:$E$1, 0),0)</f>
        <v>License Suspended</v>
      </c>
    </row>
    <row r="958" spans="2:23" s="7" customFormat="1" ht="21" x14ac:dyDescent="0.4">
      <c r="B958" s="19">
        <v>951</v>
      </c>
      <c r="C958" s="19" t="s">
        <v>986</v>
      </c>
      <c r="D958" s="20">
        <f>VLOOKUP($C958, Date, MATCH(Source!D$7, Date!$A$1:$F$1, 0), FALSE)</f>
        <v>45617</v>
      </c>
      <c r="E958" s="40">
        <v>45617</v>
      </c>
      <c r="F958" s="22">
        <f>VLOOKUP($C958, Date, MATCH(Source!F$7, Date!$A$1:$F$1, 0), FALSE)</f>
        <v>40.3402777777778</v>
      </c>
      <c r="G958" s="19">
        <f>VLOOKUP(Table3[[#This Row],[Accident ID]],Date!$A$2:$I$2001,MATCH(Table3[[#Headers],[Hour]],Date!$A$1:$I$1,0),0)</f>
        <v>8</v>
      </c>
      <c r="H958" s="44" t="str">
        <f>IF(AND(Table3[[#This Row],[Hour]]&gt;=7, Table3[[#This Row],[Hour]]&lt;=10), "Peak", IF(AND(Table3[[#This Row],[Hour]]&gt;=16, Table3[[#This Row],[Hour]]&lt;=19), "Peak", "Off-Peak"))</f>
        <v>Peak</v>
      </c>
      <c r="I958" s="19" t="str">
        <f>VLOOKUP($C958,location,MATCH(Source!I$7,Location!$A$1:$D$1,0),0)</f>
        <v>Chennai</v>
      </c>
      <c r="J958" s="19" t="str">
        <f>VLOOKUP($C958,location,MATCH(Source!J$7,Location!$A$1:$D$1,0),0)</f>
        <v>Expressway</v>
      </c>
      <c r="K958" s="19" t="str">
        <f>VLOOKUP($C958,location,MATCH(Source!K$7,Location!$A$1:$D$1,0),0)</f>
        <v>Windy</v>
      </c>
      <c r="L958" s="20" t="str">
        <f>VLOOKUP($C958,vehicle,MATCH(L957,Vehicle!A951:E951,0),0)</f>
        <v>Truck</v>
      </c>
      <c r="M958" s="20" t="str">
        <f>VLOOKUP($C958,vehicle,MATCH(M$7,Vehicle!$A$1:$E$1,0),0)</f>
        <v>Signal Violation</v>
      </c>
      <c r="N958" s="20" t="str">
        <f>VLOOKUP($C958,vehicle,MATCH(N$7,Vehicle!$A$1:$E$1,0),0)</f>
        <v>High</v>
      </c>
      <c r="O958" s="21">
        <f>VLOOKUP($C958,vehicle,MATCH(O$7,Vehicle!$A$1:$E$1,0),0)</f>
        <v>3</v>
      </c>
      <c r="P958" s="21">
        <f>VLOOKUP($C958,driver,MATCH(P$7,Driver!$A$1:$E$1,0),0)</f>
        <v>37</v>
      </c>
      <c r="Q958" s="21" t="str">
        <f>VLOOKUP($C958,driver,MATCH(Q$7,Driver!$A$1:$E$1,0),0)</f>
        <v>Suspended</v>
      </c>
      <c r="R958" s="21">
        <f>VLOOKUP($C958,driver,MATCH(R$7,Driver!$A$1:$E$1,0),0)</f>
        <v>5</v>
      </c>
      <c r="S958" s="21" t="str">
        <f>VLOOKUP($C958,driver,MATCH(S$7,Driver!$A$1:$E$1,0),0)</f>
        <v>Severe</v>
      </c>
      <c r="T958" s="21">
        <f>VLOOKUP($C958,Effects,MATCH(T$7, Effects!$A$1:$E$1, 0),0)</f>
        <v>13</v>
      </c>
      <c r="U958" s="22" t="str">
        <f>VLOOKUP($C958,Effects,MATCH(U$7, Effects!$A$1:$E$1, 0),0)</f>
        <v>Yes</v>
      </c>
      <c r="V958" s="22" t="str">
        <f>VLOOKUP($C958,Effects,MATCH(V$7, Effects!$A$1:$E$1, 0),0)</f>
        <v>Yes</v>
      </c>
      <c r="W958" s="22" t="str">
        <f>VLOOKUP($C958,Effects,MATCH(W$7, Effects!$A$1:$E$1, 0),0)</f>
        <v>Fine Issued</v>
      </c>
    </row>
    <row r="959" spans="2:23" s="7" customFormat="1" ht="21" x14ac:dyDescent="0.4">
      <c r="B959" s="19">
        <v>952</v>
      </c>
      <c r="C959" s="19" t="s">
        <v>987</v>
      </c>
      <c r="D959" s="20">
        <f>VLOOKUP($C959, Date, MATCH(Source!D$7, Date!$A$1:$F$1, 0), FALSE)</f>
        <v>45547</v>
      </c>
      <c r="E959" s="40">
        <v>45547</v>
      </c>
      <c r="F959" s="22">
        <f>VLOOKUP($C959, Date, MATCH(Source!F$7, Date!$A$1:$F$1, 0), FALSE)</f>
        <v>40.3819444444444</v>
      </c>
      <c r="G959" s="19">
        <f>VLOOKUP(Table3[[#This Row],[Accident ID]],Date!$A$2:$I$2001,MATCH(Table3[[#Headers],[Hour]],Date!$A$1:$I$1,0),0)</f>
        <v>9</v>
      </c>
      <c r="H959" s="44" t="str">
        <f>IF(AND(Table3[[#This Row],[Hour]]&gt;=7, Table3[[#This Row],[Hour]]&lt;=10), "Peak", IF(AND(Table3[[#This Row],[Hour]]&gt;=16, Table3[[#This Row],[Hour]]&lt;=19), "Peak", "Off-Peak"))</f>
        <v>Peak</v>
      </c>
      <c r="I959" s="19" t="str">
        <f>VLOOKUP($C959,location,MATCH(Source!I$7,Location!$A$1:$D$1,0),0)</f>
        <v>Hyderabad</v>
      </c>
      <c r="J959" s="19" t="str">
        <f>VLOOKUP($C959,location,MATCH(Source!J$7,Location!$A$1:$D$1,0),0)</f>
        <v>Rural Road</v>
      </c>
      <c r="K959" s="19" t="str">
        <f>VLOOKUP($C959,location,MATCH(Source!K$7,Location!$A$1:$D$1,0),0)</f>
        <v>Foggy</v>
      </c>
      <c r="L959" s="20" t="str">
        <f>VLOOKUP($C959,vehicle,MATCH(L958,Vehicle!A952:E952,0),0)</f>
        <v>Truck</v>
      </c>
      <c r="M959" s="20" t="str">
        <f>VLOOKUP($C959,vehicle,MATCH(M$7,Vehicle!$A$1:$E$1,0),0)</f>
        <v>Brake Failure</v>
      </c>
      <c r="N959" s="20" t="str">
        <f>VLOOKUP($C959,vehicle,MATCH(N$7,Vehicle!$A$1:$E$1,0),0)</f>
        <v>High</v>
      </c>
      <c r="O959" s="21">
        <f>VLOOKUP($C959,vehicle,MATCH(O$7,Vehicle!$A$1:$E$1,0),0)</f>
        <v>3</v>
      </c>
      <c r="P959" s="21">
        <f>VLOOKUP($C959,driver,MATCH(P$7,Driver!$A$1:$E$1,0),0)</f>
        <v>57</v>
      </c>
      <c r="Q959" s="21" t="str">
        <f>VLOOKUP($C959,driver,MATCH(Q$7,Driver!$A$1:$E$1,0),0)</f>
        <v>Expired</v>
      </c>
      <c r="R959" s="21">
        <f>VLOOKUP($C959,driver,MATCH(R$7,Driver!$A$1:$E$1,0),0)</f>
        <v>7</v>
      </c>
      <c r="S959" s="21" t="str">
        <f>VLOOKUP($C959,driver,MATCH(S$7,Driver!$A$1:$E$1,0),0)</f>
        <v>Moderate</v>
      </c>
      <c r="T959" s="21">
        <f>VLOOKUP($C959,Effects,MATCH(T$7, Effects!$A$1:$E$1, 0),0)</f>
        <v>14</v>
      </c>
      <c r="U959" s="22" t="str">
        <f>VLOOKUP($C959,Effects,MATCH(U$7, Effects!$A$1:$E$1, 0),0)</f>
        <v>Yes</v>
      </c>
      <c r="V959" s="22" t="str">
        <f>VLOOKUP($C959,Effects,MATCH(V$7, Effects!$A$1:$E$1, 0),0)</f>
        <v>Yes</v>
      </c>
      <c r="W959" s="22" t="str">
        <f>VLOOKUP($C959,Effects,MATCH(W$7, Effects!$A$1:$E$1, 0),0)</f>
        <v>License Suspended</v>
      </c>
    </row>
    <row r="960" spans="2:23" s="7" customFormat="1" ht="21" x14ac:dyDescent="0.4">
      <c r="B960" s="19">
        <v>953</v>
      </c>
      <c r="C960" s="19" t="s">
        <v>988</v>
      </c>
      <c r="D960" s="20">
        <f>VLOOKUP($C960, Date, MATCH(Source!D$7, Date!$A$1:$F$1, 0), FALSE)</f>
        <v>44399</v>
      </c>
      <c r="E960" s="40">
        <v>44399</v>
      </c>
      <c r="F960" s="22">
        <f>VLOOKUP($C960, Date, MATCH(Source!F$7, Date!$A$1:$F$1, 0), FALSE)</f>
        <v>40.4236111111111</v>
      </c>
      <c r="G960" s="19">
        <f>VLOOKUP(Table3[[#This Row],[Accident ID]],Date!$A$2:$I$2001,MATCH(Table3[[#Headers],[Hour]],Date!$A$1:$I$1,0),0)</f>
        <v>10</v>
      </c>
      <c r="H960" s="44" t="str">
        <f>IF(AND(Table3[[#This Row],[Hour]]&gt;=7, Table3[[#This Row],[Hour]]&lt;=10), "Peak", IF(AND(Table3[[#This Row],[Hour]]&gt;=16, Table3[[#This Row],[Hour]]&lt;=19), "Peak", "Off-Peak"))</f>
        <v>Peak</v>
      </c>
      <c r="I960" s="19" t="str">
        <f>VLOOKUP($C960,location,MATCH(Source!I$7,Location!$A$1:$D$1,0),0)</f>
        <v>Pune</v>
      </c>
      <c r="J960" s="19" t="str">
        <f>VLOOKUP($C960,location,MATCH(Source!J$7,Location!$A$1:$D$1,0),0)</f>
        <v>City Road</v>
      </c>
      <c r="K960" s="19" t="str">
        <f>VLOOKUP($C960,location,MATCH(Source!K$7,Location!$A$1:$D$1,0),0)</f>
        <v>Clear</v>
      </c>
      <c r="L960" s="20" t="str">
        <f>VLOOKUP($C960,vehicle,MATCH(L959,Vehicle!A953:E953,0),0)</f>
        <v>Car</v>
      </c>
      <c r="M960" s="20" t="str">
        <f>VLOOKUP($C960,vehicle,MATCH(M$7,Vehicle!$A$1:$E$1,0),0)</f>
        <v>Pedestrian Crossing</v>
      </c>
      <c r="N960" s="20" t="str">
        <f>VLOOKUP($C960,vehicle,MATCH(N$7,Vehicle!$A$1:$E$1,0),0)</f>
        <v>Medium</v>
      </c>
      <c r="O960" s="21">
        <f>VLOOKUP($C960,vehicle,MATCH(O$7,Vehicle!$A$1:$E$1,0),0)</f>
        <v>2</v>
      </c>
      <c r="P960" s="21">
        <f>VLOOKUP($C960,driver,MATCH(P$7,Driver!$A$1:$E$1,0),0)</f>
        <v>54</v>
      </c>
      <c r="Q960" s="21" t="str">
        <f>VLOOKUP($C960,driver,MATCH(Q$7,Driver!$A$1:$E$1,0),0)</f>
        <v>Suspended</v>
      </c>
      <c r="R960" s="21">
        <f>VLOOKUP($C960,driver,MATCH(R$7,Driver!$A$1:$E$1,0),0)</f>
        <v>9</v>
      </c>
      <c r="S960" s="21" t="str">
        <f>VLOOKUP($C960,driver,MATCH(S$7,Driver!$A$1:$E$1,0),0)</f>
        <v>Fatal</v>
      </c>
      <c r="T960" s="21">
        <f>VLOOKUP($C960,Effects,MATCH(T$7, Effects!$A$1:$E$1, 0),0)</f>
        <v>38</v>
      </c>
      <c r="U960" s="22" t="str">
        <f>VLOOKUP($C960,Effects,MATCH(U$7, Effects!$A$1:$E$1, 0),0)</f>
        <v>No</v>
      </c>
      <c r="V960" s="22" t="str">
        <f>VLOOKUP($C960,Effects,MATCH(V$7, Effects!$A$1:$E$1, 0),0)</f>
        <v>No</v>
      </c>
      <c r="W960" s="22" t="str">
        <f>VLOOKUP($C960,Effects,MATCH(W$7, Effects!$A$1:$E$1, 0),0)</f>
        <v>Fine Issued</v>
      </c>
    </row>
    <row r="961" spans="2:23" s="7" customFormat="1" ht="21" x14ac:dyDescent="0.4">
      <c r="B961" s="19">
        <v>954</v>
      </c>
      <c r="C961" s="19" t="s">
        <v>989</v>
      </c>
      <c r="D961" s="20">
        <f>VLOOKUP($C961, Date, MATCH(Source!D$7, Date!$A$1:$F$1, 0), FALSE)</f>
        <v>43935</v>
      </c>
      <c r="E961" s="40">
        <v>43935</v>
      </c>
      <c r="F961" s="22">
        <f>VLOOKUP($C961, Date, MATCH(Source!F$7, Date!$A$1:$F$1, 0), FALSE)</f>
        <v>40.4652777777778</v>
      </c>
      <c r="G961" s="19">
        <f>VLOOKUP(Table3[[#This Row],[Accident ID]],Date!$A$2:$I$2001,MATCH(Table3[[#Headers],[Hour]],Date!$A$1:$I$1,0),0)</f>
        <v>11</v>
      </c>
      <c r="H961" s="44" t="str">
        <f>IF(AND(Table3[[#This Row],[Hour]]&gt;=7, Table3[[#This Row],[Hour]]&lt;=10), "Peak", IF(AND(Table3[[#This Row],[Hour]]&gt;=16, Table3[[#This Row],[Hour]]&lt;=19), "Peak", "Off-Peak"))</f>
        <v>Off-Peak</v>
      </c>
      <c r="I961" s="19" t="str">
        <f>VLOOKUP($C961,location,MATCH(Source!I$7,Location!$A$1:$D$1,0),0)</f>
        <v>Mumbai</v>
      </c>
      <c r="J961" s="19" t="str">
        <f>VLOOKUP($C961,location,MATCH(Source!J$7,Location!$A$1:$D$1,0),0)</f>
        <v>Residential Area</v>
      </c>
      <c r="K961" s="19" t="str">
        <f>VLOOKUP($C961,location,MATCH(Source!K$7,Location!$A$1:$D$1,0),0)</f>
        <v>Snowy</v>
      </c>
      <c r="L961" s="20" t="str">
        <f>VLOOKUP($C961,vehicle,MATCH(L960,Vehicle!A954:E954,0),0)</f>
        <v>Pedestrian</v>
      </c>
      <c r="M961" s="20" t="str">
        <f>VLOOKUP($C961,vehicle,MATCH(M$7,Vehicle!$A$1:$E$1,0),0)</f>
        <v>Pedestrian Crossing</v>
      </c>
      <c r="N961" s="20" t="str">
        <f>VLOOKUP($C961,vehicle,MATCH(N$7,Vehicle!$A$1:$E$1,0),0)</f>
        <v>Low</v>
      </c>
      <c r="O961" s="21">
        <f>VLOOKUP($C961,vehicle,MATCH(O$7,Vehicle!$A$1:$E$1,0),0)</f>
        <v>2</v>
      </c>
      <c r="P961" s="21">
        <f>VLOOKUP($C961,driver,MATCH(P$7,Driver!$A$1:$E$1,0),0)</f>
        <v>29</v>
      </c>
      <c r="Q961" s="21" t="str">
        <f>VLOOKUP($C961,driver,MATCH(Q$7,Driver!$A$1:$E$1,0),0)</f>
        <v>Valid</v>
      </c>
      <c r="R961" s="21">
        <f>VLOOKUP($C961,driver,MATCH(R$7,Driver!$A$1:$E$1,0),0)</f>
        <v>4</v>
      </c>
      <c r="S961" s="21" t="str">
        <f>VLOOKUP($C961,driver,MATCH(S$7,Driver!$A$1:$E$1,0),0)</f>
        <v>Minor</v>
      </c>
      <c r="T961" s="21">
        <f>VLOOKUP($C961,Effects,MATCH(T$7, Effects!$A$1:$E$1, 0),0)</f>
        <v>22</v>
      </c>
      <c r="U961" s="22" t="str">
        <f>VLOOKUP($C961,Effects,MATCH(U$7, Effects!$A$1:$E$1, 0),0)</f>
        <v>Yes</v>
      </c>
      <c r="V961" s="22" t="str">
        <f>VLOOKUP($C961,Effects,MATCH(V$7, Effects!$A$1:$E$1, 0),0)</f>
        <v>No</v>
      </c>
      <c r="W961" s="22" t="str">
        <f>VLOOKUP($C961,Effects,MATCH(W$7, Effects!$A$1:$E$1, 0),0)</f>
        <v>None</v>
      </c>
    </row>
    <row r="962" spans="2:23" s="7" customFormat="1" ht="21" x14ac:dyDescent="0.4">
      <c r="B962" s="19">
        <v>955</v>
      </c>
      <c r="C962" s="19" t="s">
        <v>990</v>
      </c>
      <c r="D962" s="20">
        <f>VLOOKUP($C962, Date, MATCH(Source!D$7, Date!$A$1:$F$1, 0), FALSE)</f>
        <v>44890</v>
      </c>
      <c r="E962" s="40">
        <v>44890</v>
      </c>
      <c r="F962" s="22">
        <f>VLOOKUP($C962, Date, MATCH(Source!F$7, Date!$A$1:$F$1, 0), FALSE)</f>
        <v>40.5069444444444</v>
      </c>
      <c r="G962" s="19">
        <f>VLOOKUP(Table3[[#This Row],[Accident ID]],Date!$A$2:$I$2001,MATCH(Table3[[#Headers],[Hour]],Date!$A$1:$I$1,0),0)</f>
        <v>12</v>
      </c>
      <c r="H962" s="44" t="str">
        <f>IF(AND(Table3[[#This Row],[Hour]]&gt;=7, Table3[[#This Row],[Hour]]&lt;=10), "Peak", IF(AND(Table3[[#This Row],[Hour]]&gt;=16, Table3[[#This Row],[Hour]]&lt;=19), "Peak", "Off-Peak"))</f>
        <v>Off-Peak</v>
      </c>
      <c r="I962" s="19" t="str">
        <f>VLOOKUP($C962,location,MATCH(Source!I$7,Location!$A$1:$D$1,0),0)</f>
        <v>Bangalore</v>
      </c>
      <c r="J962" s="19" t="str">
        <f>VLOOKUP($C962,location,MATCH(Source!J$7,Location!$A$1:$D$1,0),0)</f>
        <v>Rural Road</v>
      </c>
      <c r="K962" s="19" t="str">
        <f>VLOOKUP($C962,location,MATCH(Source!K$7,Location!$A$1:$D$1,0),0)</f>
        <v>Windy</v>
      </c>
      <c r="L962" s="20" t="str">
        <f>VLOOKUP($C962,vehicle,MATCH(L961,Vehicle!A955:E955,0),0)</f>
        <v>Pedestrian</v>
      </c>
      <c r="M962" s="20" t="str">
        <f>VLOOKUP($C962,vehicle,MATCH(M$7,Vehicle!$A$1:$E$1,0),0)</f>
        <v>Signal Violation</v>
      </c>
      <c r="N962" s="20" t="str">
        <f>VLOOKUP($C962,vehicle,MATCH(N$7,Vehicle!$A$1:$E$1,0),0)</f>
        <v>Medium</v>
      </c>
      <c r="O962" s="21">
        <f>VLOOKUP($C962,vehicle,MATCH(O$7,Vehicle!$A$1:$E$1,0),0)</f>
        <v>3</v>
      </c>
      <c r="P962" s="21">
        <f>VLOOKUP($C962,driver,MATCH(P$7,Driver!$A$1:$E$1,0),0)</f>
        <v>53</v>
      </c>
      <c r="Q962" s="21" t="str">
        <f>VLOOKUP($C962,driver,MATCH(Q$7,Driver!$A$1:$E$1,0),0)</f>
        <v>Suspended</v>
      </c>
      <c r="R962" s="21">
        <f>VLOOKUP($C962,driver,MATCH(R$7,Driver!$A$1:$E$1,0),0)</f>
        <v>4</v>
      </c>
      <c r="S962" s="21" t="str">
        <f>VLOOKUP($C962,driver,MATCH(S$7,Driver!$A$1:$E$1,0),0)</f>
        <v>Moderate</v>
      </c>
      <c r="T962" s="21">
        <f>VLOOKUP($C962,Effects,MATCH(T$7, Effects!$A$1:$E$1, 0),0)</f>
        <v>30</v>
      </c>
      <c r="U962" s="22" t="str">
        <f>VLOOKUP($C962,Effects,MATCH(U$7, Effects!$A$1:$E$1, 0),0)</f>
        <v>No</v>
      </c>
      <c r="V962" s="22" t="str">
        <f>VLOOKUP($C962,Effects,MATCH(V$7, Effects!$A$1:$E$1, 0),0)</f>
        <v>Yes</v>
      </c>
      <c r="W962" s="22" t="str">
        <f>VLOOKUP($C962,Effects,MATCH(W$7, Effects!$A$1:$E$1, 0),0)</f>
        <v>None</v>
      </c>
    </row>
    <row r="963" spans="2:23" s="7" customFormat="1" ht="21" x14ac:dyDescent="0.4">
      <c r="B963" s="19">
        <v>956</v>
      </c>
      <c r="C963" s="19" t="s">
        <v>991</v>
      </c>
      <c r="D963" s="20">
        <f>VLOOKUP($C963, Date, MATCH(Source!D$7, Date!$A$1:$F$1, 0), FALSE)</f>
        <v>44829</v>
      </c>
      <c r="E963" s="40">
        <v>44829</v>
      </c>
      <c r="F963" s="22">
        <f>VLOOKUP($C963, Date, MATCH(Source!F$7, Date!$A$1:$F$1, 0), FALSE)</f>
        <v>40.5486111111111</v>
      </c>
      <c r="G963" s="19">
        <f>VLOOKUP(Table3[[#This Row],[Accident ID]],Date!$A$2:$I$2001,MATCH(Table3[[#Headers],[Hour]],Date!$A$1:$I$1,0),0)</f>
        <v>13</v>
      </c>
      <c r="H963" s="44" t="str">
        <f>IF(AND(Table3[[#This Row],[Hour]]&gt;=7, Table3[[#This Row],[Hour]]&lt;=10), "Peak", IF(AND(Table3[[#This Row],[Hour]]&gt;=16, Table3[[#This Row],[Hour]]&lt;=19), "Peak", "Off-Peak"))</f>
        <v>Off-Peak</v>
      </c>
      <c r="I963" s="19" t="str">
        <f>VLOOKUP($C963,location,MATCH(Source!I$7,Location!$A$1:$D$1,0),0)</f>
        <v>Pune</v>
      </c>
      <c r="J963" s="19" t="str">
        <f>VLOOKUP($C963,location,MATCH(Source!J$7,Location!$A$1:$D$1,0),0)</f>
        <v>City Road</v>
      </c>
      <c r="K963" s="19" t="str">
        <f>VLOOKUP($C963,location,MATCH(Source!K$7,Location!$A$1:$D$1,0),0)</f>
        <v>Windy</v>
      </c>
      <c r="L963" s="20" t="str">
        <f>VLOOKUP($C963,vehicle,MATCH(L962,Vehicle!A956:E956,0),0)</f>
        <v>Pedestrian</v>
      </c>
      <c r="M963" s="20" t="str">
        <f>VLOOKUP($C963,vehicle,MATCH(M$7,Vehicle!$A$1:$E$1,0),0)</f>
        <v>Over Speeding</v>
      </c>
      <c r="N963" s="20" t="str">
        <f>VLOOKUP($C963,vehicle,MATCH(N$7,Vehicle!$A$1:$E$1,0),0)</f>
        <v>Severe</v>
      </c>
      <c r="O963" s="21">
        <f>VLOOKUP($C963,vehicle,MATCH(O$7,Vehicle!$A$1:$E$1,0),0)</f>
        <v>5</v>
      </c>
      <c r="P963" s="21">
        <f>VLOOKUP($C963,driver,MATCH(P$7,Driver!$A$1:$E$1,0),0)</f>
        <v>57</v>
      </c>
      <c r="Q963" s="21" t="str">
        <f>VLOOKUP($C963,driver,MATCH(Q$7,Driver!$A$1:$E$1,0),0)</f>
        <v>Valid</v>
      </c>
      <c r="R963" s="21">
        <f>VLOOKUP($C963,driver,MATCH(R$7,Driver!$A$1:$E$1,0),0)</f>
        <v>4</v>
      </c>
      <c r="S963" s="21" t="str">
        <f>VLOOKUP($C963,driver,MATCH(S$7,Driver!$A$1:$E$1,0),0)</f>
        <v>Severe</v>
      </c>
      <c r="T963" s="21">
        <f>VLOOKUP($C963,Effects,MATCH(T$7, Effects!$A$1:$E$1, 0),0)</f>
        <v>49</v>
      </c>
      <c r="U963" s="22" t="str">
        <f>VLOOKUP($C963,Effects,MATCH(U$7, Effects!$A$1:$E$1, 0),0)</f>
        <v>Yes</v>
      </c>
      <c r="V963" s="22" t="str">
        <f>VLOOKUP($C963,Effects,MATCH(V$7, Effects!$A$1:$E$1, 0),0)</f>
        <v>Yes</v>
      </c>
      <c r="W963" s="22" t="str">
        <f>VLOOKUP($C963,Effects,MATCH(W$7, Effects!$A$1:$E$1, 0),0)</f>
        <v>License Suspended</v>
      </c>
    </row>
    <row r="964" spans="2:23" s="7" customFormat="1" ht="21" x14ac:dyDescent="0.4">
      <c r="B964" s="19">
        <v>957</v>
      </c>
      <c r="C964" s="19" t="s">
        <v>992</v>
      </c>
      <c r="D964" s="20">
        <f>VLOOKUP($C964, Date, MATCH(Source!D$7, Date!$A$1:$F$1, 0), FALSE)</f>
        <v>44889</v>
      </c>
      <c r="E964" s="40">
        <v>44889</v>
      </c>
      <c r="F964" s="22">
        <f>VLOOKUP($C964, Date, MATCH(Source!F$7, Date!$A$1:$F$1, 0), FALSE)</f>
        <v>40.5902777777778</v>
      </c>
      <c r="G964" s="19">
        <f>VLOOKUP(Table3[[#This Row],[Accident ID]],Date!$A$2:$I$2001,MATCH(Table3[[#Headers],[Hour]],Date!$A$1:$I$1,0),0)</f>
        <v>14</v>
      </c>
      <c r="H964" s="44" t="str">
        <f>IF(AND(Table3[[#This Row],[Hour]]&gt;=7, Table3[[#This Row],[Hour]]&lt;=10), "Peak", IF(AND(Table3[[#This Row],[Hour]]&gt;=16, Table3[[#This Row],[Hour]]&lt;=19), "Peak", "Off-Peak"))</f>
        <v>Off-Peak</v>
      </c>
      <c r="I964" s="19" t="str">
        <f>VLOOKUP($C964,location,MATCH(Source!I$7,Location!$A$1:$D$1,0),0)</f>
        <v>Kolkata</v>
      </c>
      <c r="J964" s="19" t="str">
        <f>VLOOKUP($C964,location,MATCH(Source!J$7,Location!$A$1:$D$1,0),0)</f>
        <v>Expressway</v>
      </c>
      <c r="K964" s="19" t="str">
        <f>VLOOKUP($C964,location,MATCH(Source!K$7,Location!$A$1:$D$1,0),0)</f>
        <v>Foggy</v>
      </c>
      <c r="L964" s="20" t="str">
        <f>VLOOKUP($C964,vehicle,MATCH(L963,Vehicle!A957:E957,0),0)</f>
        <v>Bike</v>
      </c>
      <c r="M964" s="20" t="str">
        <f>VLOOKUP($C964,vehicle,MATCH(M$7,Vehicle!$A$1:$E$1,0),0)</f>
        <v>Signal Violation</v>
      </c>
      <c r="N964" s="20" t="str">
        <f>VLOOKUP($C964,vehicle,MATCH(N$7,Vehicle!$A$1:$E$1,0),0)</f>
        <v>High</v>
      </c>
      <c r="O964" s="21">
        <f>VLOOKUP($C964,vehicle,MATCH(O$7,Vehicle!$A$1:$E$1,0),0)</f>
        <v>2</v>
      </c>
      <c r="P964" s="21">
        <f>VLOOKUP($C964,driver,MATCH(P$7,Driver!$A$1:$E$1,0),0)</f>
        <v>50</v>
      </c>
      <c r="Q964" s="21" t="str">
        <f>VLOOKUP($C964,driver,MATCH(Q$7,Driver!$A$1:$E$1,0),0)</f>
        <v>Valid</v>
      </c>
      <c r="R964" s="21">
        <f>VLOOKUP($C964,driver,MATCH(R$7,Driver!$A$1:$E$1,0),0)</f>
        <v>8</v>
      </c>
      <c r="S964" s="21" t="str">
        <f>VLOOKUP($C964,driver,MATCH(S$7,Driver!$A$1:$E$1,0),0)</f>
        <v>Minor</v>
      </c>
      <c r="T964" s="21">
        <f>VLOOKUP($C964,Effects,MATCH(T$7, Effects!$A$1:$E$1, 0),0)</f>
        <v>16</v>
      </c>
      <c r="U964" s="22" t="str">
        <f>VLOOKUP($C964,Effects,MATCH(U$7, Effects!$A$1:$E$1, 0),0)</f>
        <v>No</v>
      </c>
      <c r="V964" s="22" t="str">
        <f>VLOOKUP($C964,Effects,MATCH(V$7, Effects!$A$1:$E$1, 0),0)</f>
        <v>Yes</v>
      </c>
      <c r="W964" s="22" t="str">
        <f>VLOOKUP($C964,Effects,MATCH(W$7, Effects!$A$1:$E$1, 0),0)</f>
        <v>License Suspended</v>
      </c>
    </row>
    <row r="965" spans="2:23" s="7" customFormat="1" ht="21" x14ac:dyDescent="0.4">
      <c r="B965" s="19">
        <v>958</v>
      </c>
      <c r="C965" s="19" t="s">
        <v>993</v>
      </c>
      <c r="D965" s="20">
        <f>VLOOKUP($C965, Date, MATCH(Source!D$7, Date!$A$1:$F$1, 0), FALSE)</f>
        <v>45628</v>
      </c>
      <c r="E965" s="40">
        <v>45628</v>
      </c>
      <c r="F965" s="22">
        <f>VLOOKUP($C965, Date, MATCH(Source!F$7, Date!$A$1:$F$1, 0), FALSE)</f>
        <v>40.6319444444444</v>
      </c>
      <c r="G965" s="19">
        <f>VLOOKUP(Table3[[#This Row],[Accident ID]],Date!$A$2:$I$2001,MATCH(Table3[[#Headers],[Hour]],Date!$A$1:$I$1,0),0)</f>
        <v>15</v>
      </c>
      <c r="H965" s="44" t="str">
        <f>IF(AND(Table3[[#This Row],[Hour]]&gt;=7, Table3[[#This Row],[Hour]]&lt;=10), "Peak", IF(AND(Table3[[#This Row],[Hour]]&gt;=16, Table3[[#This Row],[Hour]]&lt;=19), "Peak", "Off-Peak"))</f>
        <v>Off-Peak</v>
      </c>
      <c r="I965" s="19" t="str">
        <f>VLOOKUP($C965,location,MATCH(Source!I$7,Location!$A$1:$D$1,0),0)</f>
        <v>Pune</v>
      </c>
      <c r="J965" s="19" t="str">
        <f>VLOOKUP($C965,location,MATCH(Source!J$7,Location!$A$1:$D$1,0),0)</f>
        <v>City Road</v>
      </c>
      <c r="K965" s="19" t="str">
        <f>VLOOKUP($C965,location,MATCH(Source!K$7,Location!$A$1:$D$1,0),0)</f>
        <v>Clear</v>
      </c>
      <c r="L965" s="20" t="str">
        <f>VLOOKUP($C965,vehicle,MATCH(L964,Vehicle!A958:E958,0),0)</f>
        <v>Truck</v>
      </c>
      <c r="M965" s="20" t="str">
        <f>VLOOKUP($C965,vehicle,MATCH(M$7,Vehicle!$A$1:$E$1,0),0)</f>
        <v>Brake Failure</v>
      </c>
      <c r="N965" s="20" t="str">
        <f>VLOOKUP($C965,vehicle,MATCH(N$7,Vehicle!$A$1:$E$1,0),0)</f>
        <v>Medium</v>
      </c>
      <c r="O965" s="21">
        <f>VLOOKUP($C965,vehicle,MATCH(O$7,Vehicle!$A$1:$E$1,0),0)</f>
        <v>2</v>
      </c>
      <c r="P965" s="21">
        <f>VLOOKUP($C965,driver,MATCH(P$7,Driver!$A$1:$E$1,0),0)</f>
        <v>62</v>
      </c>
      <c r="Q965" s="21" t="str">
        <f>VLOOKUP($C965,driver,MATCH(Q$7,Driver!$A$1:$E$1,0),0)</f>
        <v>Suspended</v>
      </c>
      <c r="R965" s="21">
        <f>VLOOKUP($C965,driver,MATCH(R$7,Driver!$A$1:$E$1,0),0)</f>
        <v>4</v>
      </c>
      <c r="S965" s="21" t="str">
        <f>VLOOKUP($C965,driver,MATCH(S$7,Driver!$A$1:$E$1,0),0)</f>
        <v>Fatal</v>
      </c>
      <c r="T965" s="21">
        <f>VLOOKUP($C965,Effects,MATCH(T$7, Effects!$A$1:$E$1, 0),0)</f>
        <v>19</v>
      </c>
      <c r="U965" s="22" t="str">
        <f>VLOOKUP($C965,Effects,MATCH(U$7, Effects!$A$1:$E$1, 0),0)</f>
        <v>Yes</v>
      </c>
      <c r="V965" s="22" t="str">
        <f>VLOOKUP($C965,Effects,MATCH(V$7, Effects!$A$1:$E$1, 0),0)</f>
        <v>No</v>
      </c>
      <c r="W965" s="22" t="str">
        <f>VLOOKUP($C965,Effects,MATCH(W$7, Effects!$A$1:$E$1, 0),0)</f>
        <v>None</v>
      </c>
    </row>
    <row r="966" spans="2:23" s="7" customFormat="1" ht="21" x14ac:dyDescent="0.4">
      <c r="B966" s="19">
        <v>959</v>
      </c>
      <c r="C966" s="19" t="s">
        <v>994</v>
      </c>
      <c r="D966" s="20">
        <f>VLOOKUP($C966, Date, MATCH(Source!D$7, Date!$A$1:$F$1, 0), FALSE)</f>
        <v>44835</v>
      </c>
      <c r="E966" s="40">
        <v>44835</v>
      </c>
      <c r="F966" s="22">
        <f>VLOOKUP($C966, Date, MATCH(Source!F$7, Date!$A$1:$F$1, 0), FALSE)</f>
        <v>40.6736111111111</v>
      </c>
      <c r="G966" s="19">
        <f>VLOOKUP(Table3[[#This Row],[Accident ID]],Date!$A$2:$I$2001,MATCH(Table3[[#Headers],[Hour]],Date!$A$1:$I$1,0),0)</f>
        <v>16</v>
      </c>
      <c r="H966" s="44" t="str">
        <f>IF(AND(Table3[[#This Row],[Hour]]&gt;=7, Table3[[#This Row],[Hour]]&lt;=10), "Peak", IF(AND(Table3[[#This Row],[Hour]]&gt;=16, Table3[[#This Row],[Hour]]&lt;=19), "Peak", "Off-Peak"))</f>
        <v>Peak</v>
      </c>
      <c r="I966" s="19" t="str">
        <f>VLOOKUP($C966,location,MATCH(Source!I$7,Location!$A$1:$D$1,0),0)</f>
        <v>Bangalore</v>
      </c>
      <c r="J966" s="19" t="str">
        <f>VLOOKUP($C966,location,MATCH(Source!J$7,Location!$A$1:$D$1,0),0)</f>
        <v>City Road</v>
      </c>
      <c r="K966" s="19" t="str">
        <f>VLOOKUP($C966,location,MATCH(Source!K$7,Location!$A$1:$D$1,0),0)</f>
        <v>Clear</v>
      </c>
      <c r="L966" s="20" t="str">
        <f>VLOOKUP($C966,vehicle,MATCH(L965,Vehicle!A959:E959,0),0)</f>
        <v>Bicycle</v>
      </c>
      <c r="M966" s="20" t="str">
        <f>VLOOKUP($C966,vehicle,MATCH(M$7,Vehicle!$A$1:$E$1,0),0)</f>
        <v>Drunk Driving</v>
      </c>
      <c r="N966" s="20" t="str">
        <f>VLOOKUP($C966,vehicle,MATCH(N$7,Vehicle!$A$1:$E$1,0),0)</f>
        <v>Severe</v>
      </c>
      <c r="O966" s="21">
        <f>VLOOKUP($C966,vehicle,MATCH(O$7,Vehicle!$A$1:$E$1,0),0)</f>
        <v>4</v>
      </c>
      <c r="P966" s="21">
        <f>VLOOKUP($C966,driver,MATCH(P$7,Driver!$A$1:$E$1,0),0)</f>
        <v>53</v>
      </c>
      <c r="Q966" s="21" t="str">
        <f>VLOOKUP($C966,driver,MATCH(Q$7,Driver!$A$1:$E$1,0),0)</f>
        <v>Valid</v>
      </c>
      <c r="R966" s="21">
        <f>VLOOKUP($C966,driver,MATCH(R$7,Driver!$A$1:$E$1,0),0)</f>
        <v>8</v>
      </c>
      <c r="S966" s="21" t="str">
        <f>VLOOKUP($C966,driver,MATCH(S$7,Driver!$A$1:$E$1,0),0)</f>
        <v>Fatal</v>
      </c>
      <c r="T966" s="21">
        <f>VLOOKUP($C966,Effects,MATCH(T$7, Effects!$A$1:$E$1, 0),0)</f>
        <v>12</v>
      </c>
      <c r="U966" s="22" t="str">
        <f>VLOOKUP($C966,Effects,MATCH(U$7, Effects!$A$1:$E$1, 0),0)</f>
        <v>Yes</v>
      </c>
      <c r="V966" s="22" t="str">
        <f>VLOOKUP($C966,Effects,MATCH(V$7, Effects!$A$1:$E$1, 0),0)</f>
        <v>No</v>
      </c>
      <c r="W966" s="22" t="str">
        <f>VLOOKUP($C966,Effects,MATCH(W$7, Effects!$A$1:$E$1, 0),0)</f>
        <v>Fine Issued</v>
      </c>
    </row>
    <row r="967" spans="2:23" s="7" customFormat="1" ht="21" x14ac:dyDescent="0.4">
      <c r="B967" s="19">
        <v>960</v>
      </c>
      <c r="C967" s="19" t="s">
        <v>995</v>
      </c>
      <c r="D967" s="20">
        <f>VLOOKUP($C967, Date, MATCH(Source!D$7, Date!$A$1:$F$1, 0), FALSE)</f>
        <v>45448</v>
      </c>
      <c r="E967" s="40">
        <v>45448</v>
      </c>
      <c r="F967" s="22">
        <f>VLOOKUP($C967, Date, MATCH(Source!F$7, Date!$A$1:$F$1, 0), FALSE)</f>
        <v>40.7152777777778</v>
      </c>
      <c r="G967" s="19">
        <f>VLOOKUP(Table3[[#This Row],[Accident ID]],Date!$A$2:$I$2001,MATCH(Table3[[#Headers],[Hour]],Date!$A$1:$I$1,0),0)</f>
        <v>17</v>
      </c>
      <c r="H967" s="44" t="str">
        <f>IF(AND(Table3[[#This Row],[Hour]]&gt;=7, Table3[[#This Row],[Hour]]&lt;=10), "Peak", IF(AND(Table3[[#This Row],[Hour]]&gt;=16, Table3[[#This Row],[Hour]]&lt;=19), "Peak", "Off-Peak"))</f>
        <v>Peak</v>
      </c>
      <c r="I967" s="19" t="str">
        <f>VLOOKUP($C967,location,MATCH(Source!I$7,Location!$A$1:$D$1,0),0)</f>
        <v>Kolkata</v>
      </c>
      <c r="J967" s="19" t="str">
        <f>VLOOKUP($C967,location,MATCH(Source!J$7,Location!$A$1:$D$1,0),0)</f>
        <v>Highway</v>
      </c>
      <c r="K967" s="19" t="str">
        <f>VLOOKUP($C967,location,MATCH(Source!K$7,Location!$A$1:$D$1,0),0)</f>
        <v>Snowy</v>
      </c>
      <c r="L967" s="20" t="str">
        <f>VLOOKUP($C967,vehicle,MATCH(L966,Vehicle!A960:E960,0),0)</f>
        <v>Pedestrian</v>
      </c>
      <c r="M967" s="20" t="str">
        <f>VLOOKUP($C967,vehicle,MATCH(M$7,Vehicle!$A$1:$E$1,0),0)</f>
        <v>Weather Conditions</v>
      </c>
      <c r="N967" s="20" t="str">
        <f>VLOOKUP($C967,vehicle,MATCH(N$7,Vehicle!$A$1:$E$1,0),0)</f>
        <v>Medium</v>
      </c>
      <c r="O967" s="21">
        <f>VLOOKUP($C967,vehicle,MATCH(O$7,Vehicle!$A$1:$E$1,0),0)</f>
        <v>5</v>
      </c>
      <c r="P967" s="21">
        <f>VLOOKUP($C967,driver,MATCH(P$7,Driver!$A$1:$E$1,0),0)</f>
        <v>26</v>
      </c>
      <c r="Q967" s="21" t="str">
        <f>VLOOKUP($C967,driver,MATCH(Q$7,Driver!$A$1:$E$1,0),0)</f>
        <v>Valid</v>
      </c>
      <c r="R967" s="21">
        <f>VLOOKUP($C967,driver,MATCH(R$7,Driver!$A$1:$E$1,0),0)</f>
        <v>0</v>
      </c>
      <c r="S967" s="21" t="str">
        <f>VLOOKUP($C967,driver,MATCH(S$7,Driver!$A$1:$E$1,0),0)</f>
        <v>Minor</v>
      </c>
      <c r="T967" s="21">
        <f>VLOOKUP($C967,Effects,MATCH(T$7, Effects!$A$1:$E$1, 0),0)</f>
        <v>39</v>
      </c>
      <c r="U967" s="22" t="str">
        <f>VLOOKUP($C967,Effects,MATCH(U$7, Effects!$A$1:$E$1, 0),0)</f>
        <v>Yes</v>
      </c>
      <c r="V967" s="22" t="str">
        <f>VLOOKUP($C967,Effects,MATCH(V$7, Effects!$A$1:$E$1, 0),0)</f>
        <v>No</v>
      </c>
      <c r="W967" s="22" t="str">
        <f>VLOOKUP($C967,Effects,MATCH(W$7, Effects!$A$1:$E$1, 0),0)</f>
        <v>License Suspended</v>
      </c>
    </row>
    <row r="968" spans="2:23" s="7" customFormat="1" ht="21" x14ac:dyDescent="0.4">
      <c r="B968" s="19">
        <v>961</v>
      </c>
      <c r="C968" s="19" t="s">
        <v>996</v>
      </c>
      <c r="D968" s="20">
        <f>VLOOKUP($C968, Date, MATCH(Source!D$7, Date!$A$1:$F$1, 0), FALSE)</f>
        <v>43849</v>
      </c>
      <c r="E968" s="40">
        <v>43849</v>
      </c>
      <c r="F968" s="22">
        <f>VLOOKUP($C968, Date, MATCH(Source!F$7, Date!$A$1:$F$1, 0), FALSE)</f>
        <v>40.7569444444444</v>
      </c>
      <c r="G968" s="19">
        <f>VLOOKUP(Table3[[#This Row],[Accident ID]],Date!$A$2:$I$2001,MATCH(Table3[[#Headers],[Hour]],Date!$A$1:$I$1,0),0)</f>
        <v>18</v>
      </c>
      <c r="H968" s="44" t="str">
        <f>IF(AND(Table3[[#This Row],[Hour]]&gt;=7, Table3[[#This Row],[Hour]]&lt;=10), "Peak", IF(AND(Table3[[#This Row],[Hour]]&gt;=16, Table3[[#This Row],[Hour]]&lt;=19), "Peak", "Off-Peak"))</f>
        <v>Peak</v>
      </c>
      <c r="I968" s="19" t="str">
        <f>VLOOKUP($C968,location,MATCH(Source!I$7,Location!$A$1:$D$1,0),0)</f>
        <v>Hyderabad</v>
      </c>
      <c r="J968" s="19" t="str">
        <f>VLOOKUP($C968,location,MATCH(Source!J$7,Location!$A$1:$D$1,0),0)</f>
        <v>Rural Road</v>
      </c>
      <c r="K968" s="19" t="str">
        <f>VLOOKUP($C968,location,MATCH(Source!K$7,Location!$A$1:$D$1,0),0)</f>
        <v>Clear</v>
      </c>
      <c r="L968" s="20" t="str">
        <f>VLOOKUP($C968,vehicle,MATCH(L967,Vehicle!A961:E961,0),0)</f>
        <v>Truck</v>
      </c>
      <c r="M968" s="20" t="str">
        <f>VLOOKUP($C968,vehicle,MATCH(M$7,Vehicle!$A$1:$E$1,0),0)</f>
        <v>Over Speeding</v>
      </c>
      <c r="N968" s="20" t="str">
        <f>VLOOKUP($C968,vehicle,MATCH(N$7,Vehicle!$A$1:$E$1,0),0)</f>
        <v>High</v>
      </c>
      <c r="O968" s="21">
        <f>VLOOKUP($C968,vehicle,MATCH(O$7,Vehicle!$A$1:$E$1,0),0)</f>
        <v>2</v>
      </c>
      <c r="P968" s="21">
        <f>VLOOKUP($C968,driver,MATCH(P$7,Driver!$A$1:$E$1,0),0)</f>
        <v>73</v>
      </c>
      <c r="Q968" s="21" t="str">
        <f>VLOOKUP($C968,driver,MATCH(Q$7,Driver!$A$1:$E$1,0),0)</f>
        <v>Expired</v>
      </c>
      <c r="R968" s="21">
        <f>VLOOKUP($C968,driver,MATCH(R$7,Driver!$A$1:$E$1,0),0)</f>
        <v>2</v>
      </c>
      <c r="S968" s="21" t="str">
        <f>VLOOKUP($C968,driver,MATCH(S$7,Driver!$A$1:$E$1,0),0)</f>
        <v>Moderate</v>
      </c>
      <c r="T968" s="21">
        <f>VLOOKUP($C968,Effects,MATCH(T$7, Effects!$A$1:$E$1, 0),0)</f>
        <v>49</v>
      </c>
      <c r="U968" s="22" t="str">
        <f>VLOOKUP($C968,Effects,MATCH(U$7, Effects!$A$1:$E$1, 0),0)</f>
        <v>No</v>
      </c>
      <c r="V968" s="22" t="str">
        <f>VLOOKUP($C968,Effects,MATCH(V$7, Effects!$A$1:$E$1, 0),0)</f>
        <v>Yes</v>
      </c>
      <c r="W968" s="22" t="str">
        <f>VLOOKUP($C968,Effects,MATCH(W$7, Effects!$A$1:$E$1, 0),0)</f>
        <v>License Suspended</v>
      </c>
    </row>
    <row r="969" spans="2:23" s="7" customFormat="1" ht="21" x14ac:dyDescent="0.4">
      <c r="B969" s="19">
        <v>962</v>
      </c>
      <c r="C969" s="19" t="s">
        <v>997</v>
      </c>
      <c r="D969" s="20">
        <f>VLOOKUP($C969, Date, MATCH(Source!D$7, Date!$A$1:$F$1, 0), FALSE)</f>
        <v>44827</v>
      </c>
      <c r="E969" s="40">
        <v>44827</v>
      </c>
      <c r="F969" s="22">
        <f>VLOOKUP($C969, Date, MATCH(Source!F$7, Date!$A$1:$F$1, 0), FALSE)</f>
        <v>40.7986111111111</v>
      </c>
      <c r="G969" s="19">
        <f>VLOOKUP(Table3[[#This Row],[Accident ID]],Date!$A$2:$I$2001,MATCH(Table3[[#Headers],[Hour]],Date!$A$1:$I$1,0),0)</f>
        <v>19</v>
      </c>
      <c r="H969" s="44" t="str">
        <f>IF(AND(Table3[[#This Row],[Hour]]&gt;=7, Table3[[#This Row],[Hour]]&lt;=10), "Peak", IF(AND(Table3[[#This Row],[Hour]]&gt;=16, Table3[[#This Row],[Hour]]&lt;=19), "Peak", "Off-Peak"))</f>
        <v>Peak</v>
      </c>
      <c r="I969" s="19" t="str">
        <f>VLOOKUP($C969,location,MATCH(Source!I$7,Location!$A$1:$D$1,0),0)</f>
        <v>Pune</v>
      </c>
      <c r="J969" s="19" t="str">
        <f>VLOOKUP($C969,location,MATCH(Source!J$7,Location!$A$1:$D$1,0),0)</f>
        <v>Rural Road</v>
      </c>
      <c r="K969" s="19" t="str">
        <f>VLOOKUP($C969,location,MATCH(Source!K$7,Location!$A$1:$D$1,0),0)</f>
        <v>Foggy</v>
      </c>
      <c r="L969" s="20" t="str">
        <f>VLOOKUP($C969,vehicle,MATCH(L968,Vehicle!A962:E962,0),0)</f>
        <v>Pedestrian</v>
      </c>
      <c r="M969" s="20" t="str">
        <f>VLOOKUP($C969,vehicle,MATCH(M$7,Vehicle!$A$1:$E$1,0),0)</f>
        <v>Weather Conditions</v>
      </c>
      <c r="N969" s="20" t="str">
        <f>VLOOKUP($C969,vehicle,MATCH(N$7,Vehicle!$A$1:$E$1,0),0)</f>
        <v>High</v>
      </c>
      <c r="O969" s="21">
        <f>VLOOKUP($C969,vehicle,MATCH(O$7,Vehicle!$A$1:$E$1,0),0)</f>
        <v>5</v>
      </c>
      <c r="P969" s="21">
        <f>VLOOKUP($C969,driver,MATCH(P$7,Driver!$A$1:$E$1,0),0)</f>
        <v>71</v>
      </c>
      <c r="Q969" s="21" t="str">
        <f>VLOOKUP($C969,driver,MATCH(Q$7,Driver!$A$1:$E$1,0),0)</f>
        <v>Suspended</v>
      </c>
      <c r="R969" s="21">
        <f>VLOOKUP($C969,driver,MATCH(R$7,Driver!$A$1:$E$1,0),0)</f>
        <v>3</v>
      </c>
      <c r="S969" s="21" t="str">
        <f>VLOOKUP($C969,driver,MATCH(S$7,Driver!$A$1:$E$1,0),0)</f>
        <v>Minor</v>
      </c>
      <c r="T969" s="21">
        <f>VLOOKUP($C969,Effects,MATCH(T$7, Effects!$A$1:$E$1, 0),0)</f>
        <v>6</v>
      </c>
      <c r="U969" s="22" t="str">
        <f>VLOOKUP($C969,Effects,MATCH(U$7, Effects!$A$1:$E$1, 0),0)</f>
        <v>Yes</v>
      </c>
      <c r="V969" s="22" t="str">
        <f>VLOOKUP($C969,Effects,MATCH(V$7, Effects!$A$1:$E$1, 0),0)</f>
        <v>No</v>
      </c>
      <c r="W969" s="22" t="str">
        <f>VLOOKUP($C969,Effects,MATCH(W$7, Effects!$A$1:$E$1, 0),0)</f>
        <v>Arrest Made</v>
      </c>
    </row>
    <row r="970" spans="2:23" s="7" customFormat="1" ht="21" x14ac:dyDescent="0.4">
      <c r="B970" s="19">
        <v>963</v>
      </c>
      <c r="C970" s="19" t="s">
        <v>998</v>
      </c>
      <c r="D970" s="20">
        <f>VLOOKUP($C970, Date, MATCH(Source!D$7, Date!$A$1:$F$1, 0), FALSE)</f>
        <v>45510</v>
      </c>
      <c r="E970" s="40">
        <v>45510</v>
      </c>
      <c r="F970" s="22">
        <f>VLOOKUP($C970, Date, MATCH(Source!F$7, Date!$A$1:$F$1, 0), FALSE)</f>
        <v>40.8402777777778</v>
      </c>
      <c r="G970" s="19">
        <f>VLOOKUP(Table3[[#This Row],[Accident ID]],Date!$A$2:$I$2001,MATCH(Table3[[#Headers],[Hour]],Date!$A$1:$I$1,0),0)</f>
        <v>20</v>
      </c>
      <c r="H970" s="44" t="str">
        <f>IF(AND(Table3[[#This Row],[Hour]]&gt;=7, Table3[[#This Row],[Hour]]&lt;=10), "Peak", IF(AND(Table3[[#This Row],[Hour]]&gt;=16, Table3[[#This Row],[Hour]]&lt;=19), "Peak", "Off-Peak"))</f>
        <v>Off-Peak</v>
      </c>
      <c r="I970" s="19" t="str">
        <f>VLOOKUP($C970,location,MATCH(Source!I$7,Location!$A$1:$D$1,0),0)</f>
        <v>Ahmedabad</v>
      </c>
      <c r="J970" s="19" t="str">
        <f>VLOOKUP($C970,location,MATCH(Source!J$7,Location!$A$1:$D$1,0),0)</f>
        <v>City Road</v>
      </c>
      <c r="K970" s="19" t="str">
        <f>VLOOKUP($C970,location,MATCH(Source!K$7,Location!$A$1:$D$1,0),0)</f>
        <v>Clear</v>
      </c>
      <c r="L970" s="20" t="str">
        <f>VLOOKUP($C970,vehicle,MATCH(L969,Vehicle!A963:E963,0),0)</f>
        <v>Bus</v>
      </c>
      <c r="M970" s="20" t="str">
        <f>VLOOKUP($C970,vehicle,MATCH(M$7,Vehicle!$A$1:$E$1,0),0)</f>
        <v>Over Speeding</v>
      </c>
      <c r="N970" s="20" t="str">
        <f>VLOOKUP($C970,vehicle,MATCH(N$7,Vehicle!$A$1:$E$1,0),0)</f>
        <v>High</v>
      </c>
      <c r="O970" s="21">
        <f>VLOOKUP($C970,vehicle,MATCH(O$7,Vehicle!$A$1:$E$1,0),0)</f>
        <v>2</v>
      </c>
      <c r="P970" s="21">
        <f>VLOOKUP($C970,driver,MATCH(P$7,Driver!$A$1:$E$1,0),0)</f>
        <v>54</v>
      </c>
      <c r="Q970" s="21" t="str">
        <f>VLOOKUP($C970,driver,MATCH(Q$7,Driver!$A$1:$E$1,0),0)</f>
        <v>Expired</v>
      </c>
      <c r="R970" s="21">
        <f>VLOOKUP($C970,driver,MATCH(R$7,Driver!$A$1:$E$1,0),0)</f>
        <v>4</v>
      </c>
      <c r="S970" s="21" t="str">
        <f>VLOOKUP($C970,driver,MATCH(S$7,Driver!$A$1:$E$1,0),0)</f>
        <v>Severe</v>
      </c>
      <c r="T970" s="21">
        <f>VLOOKUP($C970,Effects,MATCH(T$7, Effects!$A$1:$E$1, 0),0)</f>
        <v>14</v>
      </c>
      <c r="U970" s="22" t="str">
        <f>VLOOKUP($C970,Effects,MATCH(U$7, Effects!$A$1:$E$1, 0),0)</f>
        <v>No</v>
      </c>
      <c r="V970" s="22" t="str">
        <f>VLOOKUP($C970,Effects,MATCH(V$7, Effects!$A$1:$E$1, 0),0)</f>
        <v>Yes</v>
      </c>
      <c r="W970" s="22" t="str">
        <f>VLOOKUP($C970,Effects,MATCH(W$7, Effects!$A$1:$E$1, 0),0)</f>
        <v>License Suspended</v>
      </c>
    </row>
    <row r="971" spans="2:23" s="7" customFormat="1" ht="21" x14ac:dyDescent="0.4">
      <c r="B971" s="19">
        <v>964</v>
      </c>
      <c r="C971" s="19" t="s">
        <v>999</v>
      </c>
      <c r="D971" s="20">
        <f>VLOOKUP($C971, Date, MATCH(Source!D$7, Date!$A$1:$F$1, 0), FALSE)</f>
        <v>43845</v>
      </c>
      <c r="E971" s="40">
        <v>43845</v>
      </c>
      <c r="F971" s="22">
        <f>VLOOKUP($C971, Date, MATCH(Source!F$7, Date!$A$1:$F$1, 0), FALSE)</f>
        <v>40.8819444444444</v>
      </c>
      <c r="G971" s="19">
        <f>VLOOKUP(Table3[[#This Row],[Accident ID]],Date!$A$2:$I$2001,MATCH(Table3[[#Headers],[Hour]],Date!$A$1:$I$1,0),0)</f>
        <v>21</v>
      </c>
      <c r="H971" s="44" t="str">
        <f>IF(AND(Table3[[#This Row],[Hour]]&gt;=7, Table3[[#This Row],[Hour]]&lt;=10), "Peak", IF(AND(Table3[[#This Row],[Hour]]&gt;=16, Table3[[#This Row],[Hour]]&lt;=19), "Peak", "Off-Peak"))</f>
        <v>Off-Peak</v>
      </c>
      <c r="I971" s="19" t="str">
        <f>VLOOKUP($C971,location,MATCH(Source!I$7,Location!$A$1:$D$1,0),0)</f>
        <v>Kolkata</v>
      </c>
      <c r="J971" s="19" t="str">
        <f>VLOOKUP($C971,location,MATCH(Source!J$7,Location!$A$1:$D$1,0),0)</f>
        <v>Highway</v>
      </c>
      <c r="K971" s="19" t="str">
        <f>VLOOKUP($C971,location,MATCH(Source!K$7,Location!$A$1:$D$1,0),0)</f>
        <v>Rainy</v>
      </c>
      <c r="L971" s="20" t="str">
        <f>VLOOKUP($C971,vehicle,MATCH(L970,Vehicle!A964:E964,0),0)</f>
        <v>Auto</v>
      </c>
      <c r="M971" s="20" t="str">
        <f>VLOOKUP($C971,vehicle,MATCH(M$7,Vehicle!$A$1:$E$1,0),0)</f>
        <v>Pedestrian Crossing</v>
      </c>
      <c r="N971" s="20" t="str">
        <f>VLOOKUP($C971,vehicle,MATCH(N$7,Vehicle!$A$1:$E$1,0),0)</f>
        <v>High</v>
      </c>
      <c r="O971" s="21">
        <f>VLOOKUP($C971,vehicle,MATCH(O$7,Vehicle!$A$1:$E$1,0),0)</f>
        <v>1</v>
      </c>
      <c r="P971" s="21">
        <f>VLOOKUP($C971,driver,MATCH(P$7,Driver!$A$1:$E$1,0),0)</f>
        <v>63</v>
      </c>
      <c r="Q971" s="21" t="str">
        <f>VLOOKUP($C971,driver,MATCH(Q$7,Driver!$A$1:$E$1,0),0)</f>
        <v>Suspended</v>
      </c>
      <c r="R971" s="21">
        <f>VLOOKUP($C971,driver,MATCH(R$7,Driver!$A$1:$E$1,0),0)</f>
        <v>0</v>
      </c>
      <c r="S971" s="21" t="str">
        <f>VLOOKUP($C971,driver,MATCH(S$7,Driver!$A$1:$E$1,0),0)</f>
        <v>Fatal</v>
      </c>
      <c r="T971" s="21">
        <f>VLOOKUP($C971,Effects,MATCH(T$7, Effects!$A$1:$E$1, 0),0)</f>
        <v>27</v>
      </c>
      <c r="U971" s="22" t="str">
        <f>VLOOKUP($C971,Effects,MATCH(U$7, Effects!$A$1:$E$1, 0),0)</f>
        <v>Yes</v>
      </c>
      <c r="V971" s="22" t="str">
        <f>VLOOKUP($C971,Effects,MATCH(V$7, Effects!$A$1:$E$1, 0),0)</f>
        <v>No</v>
      </c>
      <c r="W971" s="22" t="str">
        <f>VLOOKUP($C971,Effects,MATCH(W$7, Effects!$A$1:$E$1, 0),0)</f>
        <v>Arrest Made</v>
      </c>
    </row>
    <row r="972" spans="2:23" s="7" customFormat="1" ht="21" x14ac:dyDescent="0.4">
      <c r="B972" s="19">
        <v>965</v>
      </c>
      <c r="C972" s="19" t="s">
        <v>1000</v>
      </c>
      <c r="D972" s="20">
        <f>VLOOKUP($C972, Date, MATCH(Source!D$7, Date!$A$1:$F$1, 0), FALSE)</f>
        <v>45566</v>
      </c>
      <c r="E972" s="40">
        <v>45566</v>
      </c>
      <c r="F972" s="22">
        <f>VLOOKUP($C972, Date, MATCH(Source!F$7, Date!$A$1:$F$1, 0), FALSE)</f>
        <v>40.9236111111111</v>
      </c>
      <c r="G972" s="19">
        <f>VLOOKUP(Table3[[#This Row],[Accident ID]],Date!$A$2:$I$2001,MATCH(Table3[[#Headers],[Hour]],Date!$A$1:$I$1,0),0)</f>
        <v>22</v>
      </c>
      <c r="H972" s="44" t="str">
        <f>IF(AND(Table3[[#This Row],[Hour]]&gt;=7, Table3[[#This Row],[Hour]]&lt;=10), "Peak", IF(AND(Table3[[#This Row],[Hour]]&gt;=16, Table3[[#This Row],[Hour]]&lt;=19), "Peak", "Off-Peak"))</f>
        <v>Off-Peak</v>
      </c>
      <c r="I972" s="19" t="str">
        <f>VLOOKUP($C972,location,MATCH(Source!I$7,Location!$A$1:$D$1,0),0)</f>
        <v>Bangalore</v>
      </c>
      <c r="J972" s="19" t="str">
        <f>VLOOKUP($C972,location,MATCH(Source!J$7,Location!$A$1:$D$1,0),0)</f>
        <v>Expressway</v>
      </c>
      <c r="K972" s="19" t="str">
        <f>VLOOKUP($C972,location,MATCH(Source!K$7,Location!$A$1:$D$1,0),0)</f>
        <v>Clear</v>
      </c>
      <c r="L972" s="20" t="str">
        <f>VLOOKUP($C972,vehicle,MATCH(L971,Vehicle!A965:E965,0),0)</f>
        <v>Car</v>
      </c>
      <c r="M972" s="20" t="str">
        <f>VLOOKUP($C972,vehicle,MATCH(M$7,Vehicle!$A$1:$E$1,0),0)</f>
        <v>Brake Failure</v>
      </c>
      <c r="N972" s="20" t="str">
        <f>VLOOKUP($C972,vehicle,MATCH(N$7,Vehicle!$A$1:$E$1,0),0)</f>
        <v>Medium</v>
      </c>
      <c r="O972" s="21">
        <f>VLOOKUP($C972,vehicle,MATCH(O$7,Vehicle!$A$1:$E$1,0),0)</f>
        <v>2</v>
      </c>
      <c r="P972" s="21">
        <f>VLOOKUP($C972,driver,MATCH(P$7,Driver!$A$1:$E$1,0),0)</f>
        <v>53</v>
      </c>
      <c r="Q972" s="21" t="str">
        <f>VLOOKUP($C972,driver,MATCH(Q$7,Driver!$A$1:$E$1,0),0)</f>
        <v>Expired</v>
      </c>
      <c r="R972" s="21">
        <f>VLOOKUP($C972,driver,MATCH(R$7,Driver!$A$1:$E$1,0),0)</f>
        <v>5</v>
      </c>
      <c r="S972" s="21" t="str">
        <f>VLOOKUP($C972,driver,MATCH(S$7,Driver!$A$1:$E$1,0),0)</f>
        <v>Fatal</v>
      </c>
      <c r="T972" s="21">
        <f>VLOOKUP($C972,Effects,MATCH(T$7, Effects!$A$1:$E$1, 0),0)</f>
        <v>30</v>
      </c>
      <c r="U972" s="22" t="str">
        <f>VLOOKUP($C972,Effects,MATCH(U$7, Effects!$A$1:$E$1, 0),0)</f>
        <v>Yes</v>
      </c>
      <c r="V972" s="22" t="str">
        <f>VLOOKUP($C972,Effects,MATCH(V$7, Effects!$A$1:$E$1, 0),0)</f>
        <v>Yes</v>
      </c>
      <c r="W972" s="22" t="str">
        <f>VLOOKUP($C972,Effects,MATCH(W$7, Effects!$A$1:$E$1, 0),0)</f>
        <v>Fine Issued</v>
      </c>
    </row>
    <row r="973" spans="2:23" s="7" customFormat="1" ht="21" x14ac:dyDescent="0.4">
      <c r="B973" s="19">
        <v>966</v>
      </c>
      <c r="C973" s="19" t="s">
        <v>1001</v>
      </c>
      <c r="D973" s="20">
        <f>VLOOKUP($C973, Date, MATCH(Source!D$7, Date!$A$1:$F$1, 0), FALSE)</f>
        <v>45396</v>
      </c>
      <c r="E973" s="40">
        <v>45396</v>
      </c>
      <c r="F973" s="22">
        <f>VLOOKUP($C973, Date, MATCH(Source!F$7, Date!$A$1:$F$1, 0), FALSE)</f>
        <v>40.9652777777778</v>
      </c>
      <c r="G973" s="19">
        <f>VLOOKUP(Table3[[#This Row],[Accident ID]],Date!$A$2:$I$2001,MATCH(Table3[[#Headers],[Hour]],Date!$A$1:$I$1,0),0)</f>
        <v>23</v>
      </c>
      <c r="H973" s="44" t="str">
        <f>IF(AND(Table3[[#This Row],[Hour]]&gt;=7, Table3[[#This Row],[Hour]]&lt;=10), "Peak", IF(AND(Table3[[#This Row],[Hour]]&gt;=16, Table3[[#This Row],[Hour]]&lt;=19), "Peak", "Off-Peak"))</f>
        <v>Off-Peak</v>
      </c>
      <c r="I973" s="19" t="str">
        <f>VLOOKUP($C973,location,MATCH(Source!I$7,Location!$A$1:$D$1,0),0)</f>
        <v>Pune</v>
      </c>
      <c r="J973" s="19" t="str">
        <f>VLOOKUP($C973,location,MATCH(Source!J$7,Location!$A$1:$D$1,0),0)</f>
        <v>Expressway</v>
      </c>
      <c r="K973" s="19" t="str">
        <f>VLOOKUP($C973,location,MATCH(Source!K$7,Location!$A$1:$D$1,0),0)</f>
        <v>Clear</v>
      </c>
      <c r="L973" s="20" t="str">
        <f>VLOOKUP($C973,vehicle,MATCH(L972,Vehicle!A966:E966,0),0)</f>
        <v>Bike</v>
      </c>
      <c r="M973" s="20" t="str">
        <f>VLOOKUP($C973,vehicle,MATCH(M$7,Vehicle!$A$1:$E$1,0),0)</f>
        <v>Weather Conditions</v>
      </c>
      <c r="N973" s="20" t="str">
        <f>VLOOKUP($C973,vehicle,MATCH(N$7,Vehicle!$A$1:$E$1,0),0)</f>
        <v>High</v>
      </c>
      <c r="O973" s="21">
        <f>VLOOKUP($C973,vehicle,MATCH(O$7,Vehicle!$A$1:$E$1,0),0)</f>
        <v>4</v>
      </c>
      <c r="P973" s="21">
        <f>VLOOKUP($C973,driver,MATCH(P$7,Driver!$A$1:$E$1,0),0)</f>
        <v>19</v>
      </c>
      <c r="Q973" s="21" t="str">
        <f>VLOOKUP($C973,driver,MATCH(Q$7,Driver!$A$1:$E$1,0),0)</f>
        <v>Suspended</v>
      </c>
      <c r="R973" s="21">
        <f>VLOOKUP($C973,driver,MATCH(R$7,Driver!$A$1:$E$1,0),0)</f>
        <v>5</v>
      </c>
      <c r="S973" s="21" t="str">
        <f>VLOOKUP($C973,driver,MATCH(S$7,Driver!$A$1:$E$1,0),0)</f>
        <v>Severe</v>
      </c>
      <c r="T973" s="21">
        <f>VLOOKUP($C973,Effects,MATCH(T$7, Effects!$A$1:$E$1, 0),0)</f>
        <v>16</v>
      </c>
      <c r="U973" s="22" t="str">
        <f>VLOOKUP($C973,Effects,MATCH(U$7, Effects!$A$1:$E$1, 0),0)</f>
        <v>No</v>
      </c>
      <c r="V973" s="22" t="str">
        <f>VLOOKUP($C973,Effects,MATCH(V$7, Effects!$A$1:$E$1, 0),0)</f>
        <v>No</v>
      </c>
      <c r="W973" s="22" t="str">
        <f>VLOOKUP($C973,Effects,MATCH(W$7, Effects!$A$1:$E$1, 0),0)</f>
        <v>License Suspended</v>
      </c>
    </row>
    <row r="974" spans="2:23" s="7" customFormat="1" ht="21" x14ac:dyDescent="0.4">
      <c r="B974" s="19">
        <v>967</v>
      </c>
      <c r="C974" s="19" t="s">
        <v>1002</v>
      </c>
      <c r="D974" s="20">
        <f>VLOOKUP($C974, Date, MATCH(Source!D$7, Date!$A$1:$F$1, 0), FALSE)</f>
        <v>45354</v>
      </c>
      <c r="E974" s="40">
        <v>45354</v>
      </c>
      <c r="F974" s="22">
        <f>VLOOKUP($C974, Date, MATCH(Source!F$7, Date!$A$1:$F$1, 0), FALSE)</f>
        <v>41.0069444444444</v>
      </c>
      <c r="G974" s="19">
        <f>VLOOKUP(Table3[[#This Row],[Accident ID]],Date!$A$2:$I$2001,MATCH(Table3[[#Headers],[Hour]],Date!$A$1:$I$1,0),0)</f>
        <v>0</v>
      </c>
      <c r="H974" s="44" t="str">
        <f>IF(AND(Table3[[#This Row],[Hour]]&gt;=7, Table3[[#This Row],[Hour]]&lt;=10), "Peak", IF(AND(Table3[[#This Row],[Hour]]&gt;=16, Table3[[#This Row],[Hour]]&lt;=19), "Peak", "Off-Peak"))</f>
        <v>Off-Peak</v>
      </c>
      <c r="I974" s="19" t="str">
        <f>VLOOKUP($C974,location,MATCH(Source!I$7,Location!$A$1:$D$1,0),0)</f>
        <v>Mumbai</v>
      </c>
      <c r="J974" s="19" t="str">
        <f>VLOOKUP($C974,location,MATCH(Source!J$7,Location!$A$1:$D$1,0),0)</f>
        <v>Rural Road</v>
      </c>
      <c r="K974" s="19" t="str">
        <f>VLOOKUP($C974,location,MATCH(Source!K$7,Location!$A$1:$D$1,0),0)</f>
        <v>Foggy</v>
      </c>
      <c r="L974" s="20" t="str">
        <f>VLOOKUP($C974,vehicle,MATCH(L973,Vehicle!A967:E967,0),0)</f>
        <v>Auto</v>
      </c>
      <c r="M974" s="20" t="str">
        <f>VLOOKUP($C974,vehicle,MATCH(M$7,Vehicle!$A$1:$E$1,0),0)</f>
        <v>Weather Conditions</v>
      </c>
      <c r="N974" s="20" t="str">
        <f>VLOOKUP($C974,vehicle,MATCH(N$7,Vehicle!$A$1:$E$1,0),0)</f>
        <v>High</v>
      </c>
      <c r="O974" s="21">
        <f>VLOOKUP($C974,vehicle,MATCH(O$7,Vehicle!$A$1:$E$1,0),0)</f>
        <v>3</v>
      </c>
      <c r="P974" s="21">
        <f>VLOOKUP($C974,driver,MATCH(P$7,Driver!$A$1:$E$1,0),0)</f>
        <v>67</v>
      </c>
      <c r="Q974" s="21" t="str">
        <f>VLOOKUP($C974,driver,MATCH(Q$7,Driver!$A$1:$E$1,0),0)</f>
        <v>Valid</v>
      </c>
      <c r="R974" s="21">
        <f>VLOOKUP($C974,driver,MATCH(R$7,Driver!$A$1:$E$1,0),0)</f>
        <v>10</v>
      </c>
      <c r="S974" s="21" t="str">
        <f>VLOOKUP($C974,driver,MATCH(S$7,Driver!$A$1:$E$1,0),0)</f>
        <v>Minor</v>
      </c>
      <c r="T974" s="21">
        <f>VLOOKUP($C974,Effects,MATCH(T$7, Effects!$A$1:$E$1, 0),0)</f>
        <v>5</v>
      </c>
      <c r="U974" s="22" t="str">
        <f>VLOOKUP($C974,Effects,MATCH(U$7, Effects!$A$1:$E$1, 0),0)</f>
        <v>No</v>
      </c>
      <c r="V974" s="22" t="str">
        <f>VLOOKUP($C974,Effects,MATCH(V$7, Effects!$A$1:$E$1, 0),0)</f>
        <v>No</v>
      </c>
      <c r="W974" s="22" t="str">
        <f>VLOOKUP($C974,Effects,MATCH(W$7, Effects!$A$1:$E$1, 0),0)</f>
        <v>License Suspended</v>
      </c>
    </row>
    <row r="975" spans="2:23" s="7" customFormat="1" ht="21" x14ac:dyDescent="0.4">
      <c r="B975" s="19">
        <v>968</v>
      </c>
      <c r="C975" s="19" t="s">
        <v>1003</v>
      </c>
      <c r="D975" s="20">
        <f>VLOOKUP($C975, Date, MATCH(Source!D$7, Date!$A$1:$F$1, 0), FALSE)</f>
        <v>44314</v>
      </c>
      <c r="E975" s="40">
        <v>44314</v>
      </c>
      <c r="F975" s="22">
        <f>VLOOKUP($C975, Date, MATCH(Source!F$7, Date!$A$1:$F$1, 0), FALSE)</f>
        <v>41.0486111111111</v>
      </c>
      <c r="G975" s="19">
        <f>VLOOKUP(Table3[[#This Row],[Accident ID]],Date!$A$2:$I$2001,MATCH(Table3[[#Headers],[Hour]],Date!$A$1:$I$1,0),0)</f>
        <v>1</v>
      </c>
      <c r="H975" s="44" t="str">
        <f>IF(AND(Table3[[#This Row],[Hour]]&gt;=7, Table3[[#This Row],[Hour]]&lt;=10), "Peak", IF(AND(Table3[[#This Row],[Hour]]&gt;=16, Table3[[#This Row],[Hour]]&lt;=19), "Peak", "Off-Peak"))</f>
        <v>Off-Peak</v>
      </c>
      <c r="I975" s="19" t="str">
        <f>VLOOKUP($C975,location,MATCH(Source!I$7,Location!$A$1:$D$1,0),0)</f>
        <v>Mumbai</v>
      </c>
      <c r="J975" s="19" t="str">
        <f>VLOOKUP($C975,location,MATCH(Source!J$7,Location!$A$1:$D$1,0),0)</f>
        <v>Residential Area</v>
      </c>
      <c r="K975" s="19" t="str">
        <f>VLOOKUP($C975,location,MATCH(Source!K$7,Location!$A$1:$D$1,0),0)</f>
        <v>Windy</v>
      </c>
      <c r="L975" s="20" t="str">
        <f>VLOOKUP($C975,vehicle,MATCH(L974,Vehicle!A968:E968,0),0)</f>
        <v>Bicycle</v>
      </c>
      <c r="M975" s="20" t="str">
        <f>VLOOKUP($C975,vehicle,MATCH(M$7,Vehicle!$A$1:$E$1,0),0)</f>
        <v>Brake Failure</v>
      </c>
      <c r="N975" s="20" t="str">
        <f>VLOOKUP($C975,vehicle,MATCH(N$7,Vehicle!$A$1:$E$1,0),0)</f>
        <v>High</v>
      </c>
      <c r="O975" s="21">
        <f>VLOOKUP($C975,vehicle,MATCH(O$7,Vehicle!$A$1:$E$1,0),0)</f>
        <v>3</v>
      </c>
      <c r="P975" s="21">
        <f>VLOOKUP($C975,driver,MATCH(P$7,Driver!$A$1:$E$1,0),0)</f>
        <v>56</v>
      </c>
      <c r="Q975" s="21" t="str">
        <f>VLOOKUP($C975,driver,MATCH(Q$7,Driver!$A$1:$E$1,0),0)</f>
        <v>Valid</v>
      </c>
      <c r="R975" s="21">
        <f>VLOOKUP($C975,driver,MATCH(R$7,Driver!$A$1:$E$1,0),0)</f>
        <v>2</v>
      </c>
      <c r="S975" s="21" t="str">
        <f>VLOOKUP($C975,driver,MATCH(S$7,Driver!$A$1:$E$1,0),0)</f>
        <v>Severe</v>
      </c>
      <c r="T975" s="21">
        <f>VLOOKUP($C975,Effects,MATCH(T$7, Effects!$A$1:$E$1, 0),0)</f>
        <v>32</v>
      </c>
      <c r="U975" s="22" t="str">
        <f>VLOOKUP($C975,Effects,MATCH(U$7, Effects!$A$1:$E$1, 0),0)</f>
        <v>Yes</v>
      </c>
      <c r="V975" s="22" t="str">
        <f>VLOOKUP($C975,Effects,MATCH(V$7, Effects!$A$1:$E$1, 0),0)</f>
        <v>No</v>
      </c>
      <c r="W975" s="22" t="str">
        <f>VLOOKUP($C975,Effects,MATCH(W$7, Effects!$A$1:$E$1, 0),0)</f>
        <v>None</v>
      </c>
    </row>
    <row r="976" spans="2:23" s="7" customFormat="1" ht="21" x14ac:dyDescent="0.4">
      <c r="B976" s="19">
        <v>969</v>
      </c>
      <c r="C976" s="19" t="s">
        <v>1004</v>
      </c>
      <c r="D976" s="20">
        <f>VLOOKUP($C976, Date, MATCH(Source!D$7, Date!$A$1:$F$1, 0), FALSE)</f>
        <v>44071</v>
      </c>
      <c r="E976" s="40">
        <v>44071</v>
      </c>
      <c r="F976" s="22">
        <f>VLOOKUP($C976, Date, MATCH(Source!F$7, Date!$A$1:$F$1, 0), FALSE)</f>
        <v>41.0902777777778</v>
      </c>
      <c r="G976" s="19">
        <f>VLOOKUP(Table3[[#This Row],[Accident ID]],Date!$A$2:$I$2001,MATCH(Table3[[#Headers],[Hour]],Date!$A$1:$I$1,0),0)</f>
        <v>2</v>
      </c>
      <c r="H976" s="44" t="str">
        <f>IF(AND(Table3[[#This Row],[Hour]]&gt;=7, Table3[[#This Row],[Hour]]&lt;=10), "Peak", IF(AND(Table3[[#This Row],[Hour]]&gt;=16, Table3[[#This Row],[Hour]]&lt;=19), "Peak", "Off-Peak"))</f>
        <v>Off-Peak</v>
      </c>
      <c r="I976" s="19" t="str">
        <f>VLOOKUP($C976,location,MATCH(Source!I$7,Location!$A$1:$D$1,0),0)</f>
        <v>Kolkata</v>
      </c>
      <c r="J976" s="19" t="str">
        <f>VLOOKUP($C976,location,MATCH(Source!J$7,Location!$A$1:$D$1,0),0)</f>
        <v>Rural Road</v>
      </c>
      <c r="K976" s="19" t="str">
        <f>VLOOKUP($C976,location,MATCH(Source!K$7,Location!$A$1:$D$1,0),0)</f>
        <v>Clear</v>
      </c>
      <c r="L976" s="20" t="str">
        <f>VLOOKUP($C976,vehicle,MATCH(L975,Vehicle!A969:E969,0),0)</f>
        <v>Bicycle</v>
      </c>
      <c r="M976" s="20" t="str">
        <f>VLOOKUP($C976,vehicle,MATCH(M$7,Vehicle!$A$1:$E$1,0),0)</f>
        <v>Signal Violation</v>
      </c>
      <c r="N976" s="20" t="str">
        <f>VLOOKUP($C976,vehicle,MATCH(N$7,Vehicle!$A$1:$E$1,0),0)</f>
        <v>High</v>
      </c>
      <c r="O976" s="21">
        <f>VLOOKUP($C976,vehicle,MATCH(O$7,Vehicle!$A$1:$E$1,0),0)</f>
        <v>3</v>
      </c>
      <c r="P976" s="21">
        <f>VLOOKUP($C976,driver,MATCH(P$7,Driver!$A$1:$E$1,0),0)</f>
        <v>31</v>
      </c>
      <c r="Q976" s="21" t="str">
        <f>VLOOKUP($C976,driver,MATCH(Q$7,Driver!$A$1:$E$1,0),0)</f>
        <v>Valid</v>
      </c>
      <c r="R976" s="21">
        <f>VLOOKUP($C976,driver,MATCH(R$7,Driver!$A$1:$E$1,0),0)</f>
        <v>10</v>
      </c>
      <c r="S976" s="21" t="str">
        <f>VLOOKUP($C976,driver,MATCH(S$7,Driver!$A$1:$E$1,0),0)</f>
        <v>Minor</v>
      </c>
      <c r="T976" s="21">
        <f>VLOOKUP($C976,Effects,MATCH(T$7, Effects!$A$1:$E$1, 0),0)</f>
        <v>49</v>
      </c>
      <c r="U976" s="22" t="str">
        <f>VLOOKUP($C976,Effects,MATCH(U$7, Effects!$A$1:$E$1, 0),0)</f>
        <v>Yes</v>
      </c>
      <c r="V976" s="22" t="str">
        <f>VLOOKUP($C976,Effects,MATCH(V$7, Effects!$A$1:$E$1, 0),0)</f>
        <v>Yes</v>
      </c>
      <c r="W976" s="22" t="str">
        <f>VLOOKUP($C976,Effects,MATCH(W$7, Effects!$A$1:$E$1, 0),0)</f>
        <v>None</v>
      </c>
    </row>
    <row r="977" spans="2:23" s="7" customFormat="1" ht="21" x14ac:dyDescent="0.4">
      <c r="B977" s="19">
        <v>970</v>
      </c>
      <c r="C977" s="19" t="s">
        <v>1005</v>
      </c>
      <c r="D977" s="20">
        <f>VLOOKUP($C977, Date, MATCH(Source!D$7, Date!$A$1:$F$1, 0), FALSE)</f>
        <v>44630</v>
      </c>
      <c r="E977" s="40">
        <v>44630</v>
      </c>
      <c r="F977" s="22">
        <f>VLOOKUP($C977, Date, MATCH(Source!F$7, Date!$A$1:$F$1, 0), FALSE)</f>
        <v>41.1319444444444</v>
      </c>
      <c r="G977" s="19">
        <f>VLOOKUP(Table3[[#This Row],[Accident ID]],Date!$A$2:$I$2001,MATCH(Table3[[#Headers],[Hour]],Date!$A$1:$I$1,0),0)</f>
        <v>3</v>
      </c>
      <c r="H977" s="44" t="str">
        <f>IF(AND(Table3[[#This Row],[Hour]]&gt;=7, Table3[[#This Row],[Hour]]&lt;=10), "Peak", IF(AND(Table3[[#This Row],[Hour]]&gt;=16, Table3[[#This Row],[Hour]]&lt;=19), "Peak", "Off-Peak"))</f>
        <v>Off-Peak</v>
      </c>
      <c r="I977" s="19" t="str">
        <f>VLOOKUP($C977,location,MATCH(Source!I$7,Location!$A$1:$D$1,0),0)</f>
        <v>Pune</v>
      </c>
      <c r="J977" s="19" t="str">
        <f>VLOOKUP($C977,location,MATCH(Source!J$7,Location!$A$1:$D$1,0),0)</f>
        <v>Highway</v>
      </c>
      <c r="K977" s="19" t="str">
        <f>VLOOKUP($C977,location,MATCH(Source!K$7,Location!$A$1:$D$1,0),0)</f>
        <v>Foggy</v>
      </c>
      <c r="L977" s="20" t="str">
        <f>VLOOKUP($C977,vehicle,MATCH(L976,Vehicle!A970:E970,0),0)</f>
        <v>Truck</v>
      </c>
      <c r="M977" s="20" t="str">
        <f>VLOOKUP($C977,vehicle,MATCH(M$7,Vehicle!$A$1:$E$1,0),0)</f>
        <v>Brake Failure</v>
      </c>
      <c r="N977" s="20" t="str">
        <f>VLOOKUP($C977,vehicle,MATCH(N$7,Vehicle!$A$1:$E$1,0),0)</f>
        <v>Medium</v>
      </c>
      <c r="O977" s="21">
        <f>VLOOKUP($C977,vehicle,MATCH(O$7,Vehicle!$A$1:$E$1,0),0)</f>
        <v>3</v>
      </c>
      <c r="P977" s="21">
        <f>VLOOKUP($C977,driver,MATCH(P$7,Driver!$A$1:$E$1,0),0)</f>
        <v>48</v>
      </c>
      <c r="Q977" s="21" t="str">
        <f>VLOOKUP($C977,driver,MATCH(Q$7,Driver!$A$1:$E$1,0),0)</f>
        <v>Suspended</v>
      </c>
      <c r="R977" s="21">
        <f>VLOOKUP($C977,driver,MATCH(R$7,Driver!$A$1:$E$1,0),0)</f>
        <v>7</v>
      </c>
      <c r="S977" s="21" t="str">
        <f>VLOOKUP($C977,driver,MATCH(S$7,Driver!$A$1:$E$1,0),0)</f>
        <v>Minor</v>
      </c>
      <c r="T977" s="21">
        <f>VLOOKUP($C977,Effects,MATCH(T$7, Effects!$A$1:$E$1, 0),0)</f>
        <v>13</v>
      </c>
      <c r="U977" s="22" t="str">
        <f>VLOOKUP($C977,Effects,MATCH(U$7, Effects!$A$1:$E$1, 0),0)</f>
        <v>Yes</v>
      </c>
      <c r="V977" s="22" t="str">
        <f>VLOOKUP($C977,Effects,MATCH(V$7, Effects!$A$1:$E$1, 0),0)</f>
        <v>Yes</v>
      </c>
      <c r="W977" s="22" t="str">
        <f>VLOOKUP($C977,Effects,MATCH(W$7, Effects!$A$1:$E$1, 0),0)</f>
        <v>Arrest Made</v>
      </c>
    </row>
    <row r="978" spans="2:23" s="7" customFormat="1" ht="21" x14ac:dyDescent="0.4">
      <c r="B978" s="19">
        <v>971</v>
      </c>
      <c r="C978" s="19" t="s">
        <v>1006</v>
      </c>
      <c r="D978" s="20">
        <f>VLOOKUP($C978, Date, MATCH(Source!D$7, Date!$A$1:$F$1, 0), FALSE)</f>
        <v>44239</v>
      </c>
      <c r="E978" s="40">
        <v>44239</v>
      </c>
      <c r="F978" s="22">
        <f>VLOOKUP($C978, Date, MATCH(Source!F$7, Date!$A$1:$F$1, 0), FALSE)</f>
        <v>41.1736111111111</v>
      </c>
      <c r="G978" s="19">
        <f>VLOOKUP(Table3[[#This Row],[Accident ID]],Date!$A$2:$I$2001,MATCH(Table3[[#Headers],[Hour]],Date!$A$1:$I$1,0),0)</f>
        <v>4</v>
      </c>
      <c r="H978" s="44" t="str">
        <f>IF(AND(Table3[[#This Row],[Hour]]&gt;=7, Table3[[#This Row],[Hour]]&lt;=10), "Peak", IF(AND(Table3[[#This Row],[Hour]]&gt;=16, Table3[[#This Row],[Hour]]&lt;=19), "Peak", "Off-Peak"))</f>
        <v>Off-Peak</v>
      </c>
      <c r="I978" s="19" t="str">
        <f>VLOOKUP($C978,location,MATCH(Source!I$7,Location!$A$1:$D$1,0),0)</f>
        <v>Kolkata</v>
      </c>
      <c r="J978" s="19" t="str">
        <f>VLOOKUP($C978,location,MATCH(Source!J$7,Location!$A$1:$D$1,0),0)</f>
        <v>Highway</v>
      </c>
      <c r="K978" s="19" t="str">
        <f>VLOOKUP($C978,location,MATCH(Source!K$7,Location!$A$1:$D$1,0),0)</f>
        <v>Clear</v>
      </c>
      <c r="L978" s="20" t="str">
        <f>VLOOKUP($C978,vehicle,MATCH(L977,Vehicle!A971:E971,0),0)</f>
        <v>Bus</v>
      </c>
      <c r="M978" s="20" t="str">
        <f>VLOOKUP($C978,vehicle,MATCH(M$7,Vehicle!$A$1:$E$1,0),0)</f>
        <v>Signal Violation</v>
      </c>
      <c r="N978" s="20" t="str">
        <f>VLOOKUP($C978,vehicle,MATCH(N$7,Vehicle!$A$1:$E$1,0),0)</f>
        <v>Medium</v>
      </c>
      <c r="O978" s="21">
        <f>VLOOKUP($C978,vehicle,MATCH(O$7,Vehicle!$A$1:$E$1,0),0)</f>
        <v>4</v>
      </c>
      <c r="P978" s="21">
        <f>VLOOKUP($C978,driver,MATCH(P$7,Driver!$A$1:$E$1,0),0)</f>
        <v>32</v>
      </c>
      <c r="Q978" s="21" t="str">
        <f>VLOOKUP($C978,driver,MATCH(Q$7,Driver!$A$1:$E$1,0),0)</f>
        <v>Suspended</v>
      </c>
      <c r="R978" s="21">
        <f>VLOOKUP($C978,driver,MATCH(R$7,Driver!$A$1:$E$1,0),0)</f>
        <v>7</v>
      </c>
      <c r="S978" s="21" t="str">
        <f>VLOOKUP($C978,driver,MATCH(S$7,Driver!$A$1:$E$1,0),0)</f>
        <v>Minor</v>
      </c>
      <c r="T978" s="21">
        <f>VLOOKUP($C978,Effects,MATCH(T$7, Effects!$A$1:$E$1, 0),0)</f>
        <v>10</v>
      </c>
      <c r="U978" s="22" t="str">
        <f>VLOOKUP($C978,Effects,MATCH(U$7, Effects!$A$1:$E$1, 0),0)</f>
        <v>No</v>
      </c>
      <c r="V978" s="22" t="str">
        <f>VLOOKUP($C978,Effects,MATCH(V$7, Effects!$A$1:$E$1, 0),0)</f>
        <v>Yes</v>
      </c>
      <c r="W978" s="22" t="str">
        <f>VLOOKUP($C978,Effects,MATCH(W$7, Effects!$A$1:$E$1, 0),0)</f>
        <v>None</v>
      </c>
    </row>
    <row r="979" spans="2:23" s="7" customFormat="1" ht="21" x14ac:dyDescent="0.4">
      <c r="B979" s="19">
        <v>972</v>
      </c>
      <c r="C979" s="19" t="s">
        <v>1007</v>
      </c>
      <c r="D979" s="20">
        <f>VLOOKUP($C979, Date, MATCH(Source!D$7, Date!$A$1:$F$1, 0), FALSE)</f>
        <v>44027</v>
      </c>
      <c r="E979" s="40">
        <v>44027</v>
      </c>
      <c r="F979" s="22">
        <f>VLOOKUP($C979, Date, MATCH(Source!F$7, Date!$A$1:$F$1, 0), FALSE)</f>
        <v>41.2152777777778</v>
      </c>
      <c r="G979" s="19">
        <f>VLOOKUP(Table3[[#This Row],[Accident ID]],Date!$A$2:$I$2001,MATCH(Table3[[#Headers],[Hour]],Date!$A$1:$I$1,0),0)</f>
        <v>5</v>
      </c>
      <c r="H979" s="44" t="str">
        <f>IF(AND(Table3[[#This Row],[Hour]]&gt;=7, Table3[[#This Row],[Hour]]&lt;=10), "Peak", IF(AND(Table3[[#This Row],[Hour]]&gt;=16, Table3[[#This Row],[Hour]]&lt;=19), "Peak", "Off-Peak"))</f>
        <v>Off-Peak</v>
      </c>
      <c r="I979" s="19" t="str">
        <f>VLOOKUP($C979,location,MATCH(Source!I$7,Location!$A$1:$D$1,0),0)</f>
        <v>Hyderabad</v>
      </c>
      <c r="J979" s="19" t="str">
        <f>VLOOKUP($C979,location,MATCH(Source!J$7,Location!$A$1:$D$1,0),0)</f>
        <v>Expressway</v>
      </c>
      <c r="K979" s="19" t="str">
        <f>VLOOKUP($C979,location,MATCH(Source!K$7,Location!$A$1:$D$1,0),0)</f>
        <v>Windy</v>
      </c>
      <c r="L979" s="20" t="str">
        <f>VLOOKUP($C979,vehicle,MATCH(L978,Vehicle!A972:E972,0),0)</f>
        <v>Truck</v>
      </c>
      <c r="M979" s="20" t="str">
        <f>VLOOKUP($C979,vehicle,MATCH(M$7,Vehicle!$A$1:$E$1,0),0)</f>
        <v>Over Speeding</v>
      </c>
      <c r="N979" s="20" t="str">
        <f>VLOOKUP($C979,vehicle,MATCH(N$7,Vehicle!$A$1:$E$1,0),0)</f>
        <v>Low</v>
      </c>
      <c r="O979" s="21">
        <f>VLOOKUP($C979,vehicle,MATCH(O$7,Vehicle!$A$1:$E$1,0),0)</f>
        <v>1</v>
      </c>
      <c r="P979" s="21">
        <f>VLOOKUP($C979,driver,MATCH(P$7,Driver!$A$1:$E$1,0),0)</f>
        <v>21</v>
      </c>
      <c r="Q979" s="21" t="str">
        <f>VLOOKUP($C979,driver,MATCH(Q$7,Driver!$A$1:$E$1,0),0)</f>
        <v>Expired</v>
      </c>
      <c r="R979" s="21">
        <f>VLOOKUP($C979,driver,MATCH(R$7,Driver!$A$1:$E$1,0),0)</f>
        <v>0</v>
      </c>
      <c r="S979" s="21" t="str">
        <f>VLOOKUP($C979,driver,MATCH(S$7,Driver!$A$1:$E$1,0),0)</f>
        <v>Severe</v>
      </c>
      <c r="T979" s="21">
        <f>VLOOKUP($C979,Effects,MATCH(T$7, Effects!$A$1:$E$1, 0),0)</f>
        <v>53</v>
      </c>
      <c r="U979" s="22" t="str">
        <f>VLOOKUP($C979,Effects,MATCH(U$7, Effects!$A$1:$E$1, 0),0)</f>
        <v>No</v>
      </c>
      <c r="V979" s="22" t="str">
        <f>VLOOKUP($C979,Effects,MATCH(V$7, Effects!$A$1:$E$1, 0),0)</f>
        <v>Yes</v>
      </c>
      <c r="W979" s="22" t="str">
        <f>VLOOKUP($C979,Effects,MATCH(W$7, Effects!$A$1:$E$1, 0),0)</f>
        <v>Fine Issued</v>
      </c>
    </row>
    <row r="980" spans="2:23" s="7" customFormat="1" ht="21" x14ac:dyDescent="0.4">
      <c r="B980" s="19">
        <v>973</v>
      </c>
      <c r="C980" s="19" t="s">
        <v>1008</v>
      </c>
      <c r="D980" s="20">
        <f>VLOOKUP($C980, Date, MATCH(Source!D$7, Date!$A$1:$F$1, 0), FALSE)</f>
        <v>43999</v>
      </c>
      <c r="E980" s="40">
        <v>43999</v>
      </c>
      <c r="F980" s="22">
        <f>VLOOKUP($C980, Date, MATCH(Source!F$7, Date!$A$1:$F$1, 0), FALSE)</f>
        <v>41.2569444444444</v>
      </c>
      <c r="G980" s="19">
        <f>VLOOKUP(Table3[[#This Row],[Accident ID]],Date!$A$2:$I$2001,MATCH(Table3[[#Headers],[Hour]],Date!$A$1:$I$1,0),0)</f>
        <v>6</v>
      </c>
      <c r="H980" s="44" t="str">
        <f>IF(AND(Table3[[#This Row],[Hour]]&gt;=7, Table3[[#This Row],[Hour]]&lt;=10), "Peak", IF(AND(Table3[[#This Row],[Hour]]&gt;=16, Table3[[#This Row],[Hour]]&lt;=19), "Peak", "Off-Peak"))</f>
        <v>Off-Peak</v>
      </c>
      <c r="I980" s="19" t="str">
        <f>VLOOKUP($C980,location,MATCH(Source!I$7,Location!$A$1:$D$1,0),0)</f>
        <v>Pune</v>
      </c>
      <c r="J980" s="19" t="str">
        <f>VLOOKUP($C980,location,MATCH(Source!J$7,Location!$A$1:$D$1,0),0)</f>
        <v>Residential Area</v>
      </c>
      <c r="K980" s="19" t="str">
        <f>VLOOKUP($C980,location,MATCH(Source!K$7,Location!$A$1:$D$1,0),0)</f>
        <v>Rainy</v>
      </c>
      <c r="L980" s="20" t="str">
        <f>VLOOKUP($C980,vehicle,MATCH(L979,Vehicle!A973:E973,0),0)</f>
        <v>Bicycle</v>
      </c>
      <c r="M980" s="20" t="str">
        <f>VLOOKUP($C980,vehicle,MATCH(M$7,Vehicle!$A$1:$E$1,0),0)</f>
        <v>Drunk Driving</v>
      </c>
      <c r="N980" s="20" t="str">
        <f>VLOOKUP($C980,vehicle,MATCH(N$7,Vehicle!$A$1:$E$1,0),0)</f>
        <v>High</v>
      </c>
      <c r="O980" s="21">
        <f>VLOOKUP($C980,vehicle,MATCH(O$7,Vehicle!$A$1:$E$1,0),0)</f>
        <v>2</v>
      </c>
      <c r="P980" s="21">
        <f>VLOOKUP($C980,driver,MATCH(P$7,Driver!$A$1:$E$1,0),0)</f>
        <v>20</v>
      </c>
      <c r="Q980" s="21" t="str">
        <f>VLOOKUP($C980,driver,MATCH(Q$7,Driver!$A$1:$E$1,0),0)</f>
        <v>Valid</v>
      </c>
      <c r="R980" s="21">
        <f>VLOOKUP($C980,driver,MATCH(R$7,Driver!$A$1:$E$1,0),0)</f>
        <v>1</v>
      </c>
      <c r="S980" s="21" t="str">
        <f>VLOOKUP($C980,driver,MATCH(S$7,Driver!$A$1:$E$1,0),0)</f>
        <v>Moderate</v>
      </c>
      <c r="T980" s="21">
        <f>VLOOKUP($C980,Effects,MATCH(T$7, Effects!$A$1:$E$1, 0),0)</f>
        <v>51</v>
      </c>
      <c r="U980" s="22" t="str">
        <f>VLOOKUP($C980,Effects,MATCH(U$7, Effects!$A$1:$E$1, 0),0)</f>
        <v>No</v>
      </c>
      <c r="V980" s="22" t="str">
        <f>VLOOKUP($C980,Effects,MATCH(V$7, Effects!$A$1:$E$1, 0),0)</f>
        <v>Yes</v>
      </c>
      <c r="W980" s="22" t="str">
        <f>VLOOKUP($C980,Effects,MATCH(W$7, Effects!$A$1:$E$1, 0),0)</f>
        <v>Arrest Made</v>
      </c>
    </row>
    <row r="981" spans="2:23" s="7" customFormat="1" ht="21" x14ac:dyDescent="0.4">
      <c r="B981" s="19">
        <v>974</v>
      </c>
      <c r="C981" s="19" t="s">
        <v>1009</v>
      </c>
      <c r="D981" s="20">
        <f>VLOOKUP($C981, Date, MATCH(Source!D$7, Date!$A$1:$F$1, 0), FALSE)</f>
        <v>44289</v>
      </c>
      <c r="E981" s="40">
        <v>44289</v>
      </c>
      <c r="F981" s="22">
        <f>VLOOKUP($C981, Date, MATCH(Source!F$7, Date!$A$1:$F$1, 0), FALSE)</f>
        <v>41.2986111111111</v>
      </c>
      <c r="G981" s="19">
        <f>VLOOKUP(Table3[[#This Row],[Accident ID]],Date!$A$2:$I$2001,MATCH(Table3[[#Headers],[Hour]],Date!$A$1:$I$1,0),0)</f>
        <v>7</v>
      </c>
      <c r="H981" s="44" t="str">
        <f>IF(AND(Table3[[#This Row],[Hour]]&gt;=7, Table3[[#This Row],[Hour]]&lt;=10), "Peak", IF(AND(Table3[[#This Row],[Hour]]&gt;=16, Table3[[#This Row],[Hour]]&lt;=19), "Peak", "Off-Peak"))</f>
        <v>Peak</v>
      </c>
      <c r="I981" s="19" t="str">
        <f>VLOOKUP($C981,location,MATCH(Source!I$7,Location!$A$1:$D$1,0),0)</f>
        <v>Chennai</v>
      </c>
      <c r="J981" s="19" t="str">
        <f>VLOOKUP($C981,location,MATCH(Source!J$7,Location!$A$1:$D$1,0),0)</f>
        <v>Highway</v>
      </c>
      <c r="K981" s="19" t="str">
        <f>VLOOKUP($C981,location,MATCH(Source!K$7,Location!$A$1:$D$1,0),0)</f>
        <v>Clear</v>
      </c>
      <c r="L981" s="20" t="str">
        <f>VLOOKUP($C981,vehicle,MATCH(L980,Vehicle!A974:E974,0),0)</f>
        <v>Truck</v>
      </c>
      <c r="M981" s="20" t="str">
        <f>VLOOKUP($C981,vehicle,MATCH(M$7,Vehicle!$A$1:$E$1,0),0)</f>
        <v>Pedestrian Crossing</v>
      </c>
      <c r="N981" s="20" t="str">
        <f>VLOOKUP($C981,vehicle,MATCH(N$7,Vehicle!$A$1:$E$1,0),0)</f>
        <v>Severe</v>
      </c>
      <c r="O981" s="21">
        <f>VLOOKUP($C981,vehicle,MATCH(O$7,Vehicle!$A$1:$E$1,0),0)</f>
        <v>2</v>
      </c>
      <c r="P981" s="21">
        <f>VLOOKUP($C981,driver,MATCH(P$7,Driver!$A$1:$E$1,0),0)</f>
        <v>36</v>
      </c>
      <c r="Q981" s="21" t="str">
        <f>VLOOKUP($C981,driver,MATCH(Q$7,Driver!$A$1:$E$1,0),0)</f>
        <v>Expired</v>
      </c>
      <c r="R981" s="21">
        <f>VLOOKUP($C981,driver,MATCH(R$7,Driver!$A$1:$E$1,0),0)</f>
        <v>3</v>
      </c>
      <c r="S981" s="21" t="str">
        <f>VLOOKUP($C981,driver,MATCH(S$7,Driver!$A$1:$E$1,0),0)</f>
        <v>Fatal</v>
      </c>
      <c r="T981" s="21">
        <f>VLOOKUP($C981,Effects,MATCH(T$7, Effects!$A$1:$E$1, 0),0)</f>
        <v>56</v>
      </c>
      <c r="U981" s="22" t="str">
        <f>VLOOKUP($C981,Effects,MATCH(U$7, Effects!$A$1:$E$1, 0),0)</f>
        <v>Yes</v>
      </c>
      <c r="V981" s="22" t="str">
        <f>VLOOKUP($C981,Effects,MATCH(V$7, Effects!$A$1:$E$1, 0),0)</f>
        <v>Yes</v>
      </c>
      <c r="W981" s="22" t="str">
        <f>VLOOKUP($C981,Effects,MATCH(W$7, Effects!$A$1:$E$1, 0),0)</f>
        <v>License Suspended</v>
      </c>
    </row>
    <row r="982" spans="2:23" s="7" customFormat="1" ht="21" x14ac:dyDescent="0.4">
      <c r="B982" s="19">
        <v>975</v>
      </c>
      <c r="C982" s="23">
        <v>36400000000000</v>
      </c>
      <c r="D982" s="20">
        <f>VLOOKUP($C982, Date, MATCH(Source!D$7, Date!$A$1:$F$1, 0), FALSE)</f>
        <v>44696</v>
      </c>
      <c r="E982" s="40">
        <v>44696</v>
      </c>
      <c r="F982" s="22">
        <f>VLOOKUP($C982, Date, MATCH(Source!F$7, Date!$A$1:$F$1, 0), FALSE)</f>
        <v>41.3402777777778</v>
      </c>
      <c r="G982" s="19">
        <f>VLOOKUP(Table3[[#This Row],[Accident ID]],Date!$A$2:$I$2001,MATCH(Table3[[#Headers],[Hour]],Date!$A$1:$I$1,0),0)</f>
        <v>8</v>
      </c>
      <c r="H982" s="44" t="str">
        <f>IF(AND(Table3[[#This Row],[Hour]]&gt;=7, Table3[[#This Row],[Hour]]&lt;=10), "Peak", IF(AND(Table3[[#This Row],[Hour]]&gt;=16, Table3[[#This Row],[Hour]]&lt;=19), "Peak", "Off-Peak"))</f>
        <v>Peak</v>
      </c>
      <c r="I982" s="19" t="str">
        <f>VLOOKUP($C982,location,MATCH(Source!I$7,Location!$A$1:$D$1,0),0)</f>
        <v>Pune</v>
      </c>
      <c r="J982" s="19" t="str">
        <f>VLOOKUP($C982,location,MATCH(Source!J$7,Location!$A$1:$D$1,0),0)</f>
        <v>Residential Area</v>
      </c>
      <c r="K982" s="19" t="str">
        <f>VLOOKUP($C982,location,MATCH(Source!K$7,Location!$A$1:$D$1,0),0)</f>
        <v>Windy</v>
      </c>
      <c r="L982" s="20" t="str">
        <f>VLOOKUP($C982,vehicle,MATCH(L981,Vehicle!A975:E975,0),0)</f>
        <v>Car</v>
      </c>
      <c r="M982" s="20" t="str">
        <f>VLOOKUP($C982,vehicle,MATCH(M$7,Vehicle!$A$1:$E$1,0),0)</f>
        <v>Signal Violation</v>
      </c>
      <c r="N982" s="20" t="str">
        <f>VLOOKUP($C982,vehicle,MATCH(N$7,Vehicle!$A$1:$E$1,0),0)</f>
        <v>Severe</v>
      </c>
      <c r="O982" s="21">
        <f>VLOOKUP($C982,vehicle,MATCH(O$7,Vehicle!$A$1:$E$1,0),0)</f>
        <v>4</v>
      </c>
      <c r="P982" s="21">
        <f>VLOOKUP($C982,driver,MATCH(P$7,Driver!$A$1:$E$1,0),0)</f>
        <v>63</v>
      </c>
      <c r="Q982" s="21" t="str">
        <f>VLOOKUP($C982,driver,MATCH(Q$7,Driver!$A$1:$E$1,0),0)</f>
        <v>Valid</v>
      </c>
      <c r="R982" s="21">
        <f>VLOOKUP($C982,driver,MATCH(R$7,Driver!$A$1:$E$1,0),0)</f>
        <v>2</v>
      </c>
      <c r="S982" s="21" t="str">
        <f>VLOOKUP($C982,driver,MATCH(S$7,Driver!$A$1:$E$1,0),0)</f>
        <v>Moderate</v>
      </c>
      <c r="T982" s="21">
        <f>VLOOKUP($C982,Effects,MATCH(T$7, Effects!$A$1:$E$1, 0),0)</f>
        <v>42</v>
      </c>
      <c r="U982" s="22" t="str">
        <f>VLOOKUP($C982,Effects,MATCH(U$7, Effects!$A$1:$E$1, 0),0)</f>
        <v>Yes</v>
      </c>
      <c r="V982" s="22" t="str">
        <f>VLOOKUP($C982,Effects,MATCH(V$7, Effects!$A$1:$E$1, 0),0)</f>
        <v>No</v>
      </c>
      <c r="W982" s="22" t="str">
        <f>VLOOKUP($C982,Effects,MATCH(W$7, Effects!$A$1:$E$1, 0),0)</f>
        <v>Fine Issued</v>
      </c>
    </row>
    <row r="983" spans="2:23" s="7" customFormat="1" ht="21" x14ac:dyDescent="0.4">
      <c r="B983" s="19">
        <v>976</v>
      </c>
      <c r="C983" s="19" t="s">
        <v>1010</v>
      </c>
      <c r="D983" s="20">
        <f>VLOOKUP($C983, Date, MATCH(Source!D$7, Date!$A$1:$F$1, 0), FALSE)</f>
        <v>43887</v>
      </c>
      <c r="E983" s="40">
        <v>43887</v>
      </c>
      <c r="F983" s="22">
        <f>VLOOKUP($C983, Date, MATCH(Source!F$7, Date!$A$1:$F$1, 0), FALSE)</f>
        <v>41.3819444444444</v>
      </c>
      <c r="G983" s="19">
        <f>VLOOKUP(Table3[[#This Row],[Accident ID]],Date!$A$2:$I$2001,MATCH(Table3[[#Headers],[Hour]],Date!$A$1:$I$1,0),0)</f>
        <v>9</v>
      </c>
      <c r="H983" s="44" t="str">
        <f>IF(AND(Table3[[#This Row],[Hour]]&gt;=7, Table3[[#This Row],[Hour]]&lt;=10), "Peak", IF(AND(Table3[[#This Row],[Hour]]&gt;=16, Table3[[#This Row],[Hour]]&lt;=19), "Peak", "Off-Peak"))</f>
        <v>Peak</v>
      </c>
      <c r="I983" s="19" t="str">
        <f>VLOOKUP($C983,location,MATCH(Source!I$7,Location!$A$1:$D$1,0),0)</f>
        <v>Chennai</v>
      </c>
      <c r="J983" s="19" t="str">
        <f>VLOOKUP($C983,location,MATCH(Source!J$7,Location!$A$1:$D$1,0),0)</f>
        <v>Residential Area</v>
      </c>
      <c r="K983" s="19" t="str">
        <f>VLOOKUP($C983,location,MATCH(Source!K$7,Location!$A$1:$D$1,0),0)</f>
        <v>Windy</v>
      </c>
      <c r="L983" s="20" t="str">
        <f>VLOOKUP($C983,vehicle,MATCH(L982,Vehicle!A976:E976,0),0)</f>
        <v>Truck</v>
      </c>
      <c r="M983" s="20" t="str">
        <f>VLOOKUP($C983,vehicle,MATCH(M$7,Vehicle!$A$1:$E$1,0),0)</f>
        <v>Brake Failure</v>
      </c>
      <c r="N983" s="20" t="str">
        <f>VLOOKUP($C983,vehicle,MATCH(N$7,Vehicle!$A$1:$E$1,0),0)</f>
        <v>High</v>
      </c>
      <c r="O983" s="21">
        <f>VLOOKUP($C983,vehicle,MATCH(O$7,Vehicle!$A$1:$E$1,0),0)</f>
        <v>5</v>
      </c>
      <c r="P983" s="21">
        <f>VLOOKUP($C983,driver,MATCH(P$7,Driver!$A$1:$E$1,0),0)</f>
        <v>44</v>
      </c>
      <c r="Q983" s="21" t="str">
        <f>VLOOKUP($C983,driver,MATCH(Q$7,Driver!$A$1:$E$1,0),0)</f>
        <v>Valid</v>
      </c>
      <c r="R983" s="21">
        <f>VLOOKUP($C983,driver,MATCH(R$7,Driver!$A$1:$E$1,0),0)</f>
        <v>6</v>
      </c>
      <c r="S983" s="21" t="str">
        <f>VLOOKUP($C983,driver,MATCH(S$7,Driver!$A$1:$E$1,0),0)</f>
        <v>Fatal</v>
      </c>
      <c r="T983" s="21">
        <f>VLOOKUP($C983,Effects,MATCH(T$7, Effects!$A$1:$E$1, 0),0)</f>
        <v>36</v>
      </c>
      <c r="U983" s="22" t="str">
        <f>VLOOKUP($C983,Effects,MATCH(U$7, Effects!$A$1:$E$1, 0),0)</f>
        <v>No</v>
      </c>
      <c r="V983" s="22" t="str">
        <f>VLOOKUP($C983,Effects,MATCH(V$7, Effects!$A$1:$E$1, 0),0)</f>
        <v>Yes</v>
      </c>
      <c r="W983" s="22" t="str">
        <f>VLOOKUP($C983,Effects,MATCH(W$7, Effects!$A$1:$E$1, 0),0)</f>
        <v>Arrest Made</v>
      </c>
    </row>
    <row r="984" spans="2:23" s="7" customFormat="1" ht="21" x14ac:dyDescent="0.4">
      <c r="B984" s="19">
        <v>977</v>
      </c>
      <c r="C984" s="19" t="s">
        <v>1011</v>
      </c>
      <c r="D984" s="20">
        <f>VLOOKUP($C984, Date, MATCH(Source!D$7, Date!$A$1:$F$1, 0), FALSE)</f>
        <v>45562</v>
      </c>
      <c r="E984" s="40">
        <v>45562</v>
      </c>
      <c r="F984" s="22">
        <f>VLOOKUP($C984, Date, MATCH(Source!F$7, Date!$A$1:$F$1, 0), FALSE)</f>
        <v>41.4236111111111</v>
      </c>
      <c r="G984" s="19">
        <f>VLOOKUP(Table3[[#This Row],[Accident ID]],Date!$A$2:$I$2001,MATCH(Table3[[#Headers],[Hour]],Date!$A$1:$I$1,0),0)</f>
        <v>10</v>
      </c>
      <c r="H984" s="44" t="str">
        <f>IF(AND(Table3[[#This Row],[Hour]]&gt;=7, Table3[[#This Row],[Hour]]&lt;=10), "Peak", IF(AND(Table3[[#This Row],[Hour]]&gt;=16, Table3[[#This Row],[Hour]]&lt;=19), "Peak", "Off-Peak"))</f>
        <v>Peak</v>
      </c>
      <c r="I984" s="19" t="str">
        <f>VLOOKUP($C984,location,MATCH(Source!I$7,Location!$A$1:$D$1,0),0)</f>
        <v>Ahmedabad</v>
      </c>
      <c r="J984" s="19" t="str">
        <f>VLOOKUP($C984,location,MATCH(Source!J$7,Location!$A$1:$D$1,0),0)</f>
        <v>Expressway</v>
      </c>
      <c r="K984" s="19" t="str">
        <f>VLOOKUP($C984,location,MATCH(Source!K$7,Location!$A$1:$D$1,0),0)</f>
        <v>Snowy</v>
      </c>
      <c r="L984" s="20" t="str">
        <f>VLOOKUP($C984,vehicle,MATCH(L983,Vehicle!A977:E977,0),0)</f>
        <v>Car</v>
      </c>
      <c r="M984" s="20" t="str">
        <f>VLOOKUP($C984,vehicle,MATCH(M$7,Vehicle!$A$1:$E$1,0),0)</f>
        <v>Pedestrian Crossing</v>
      </c>
      <c r="N984" s="20" t="str">
        <f>VLOOKUP($C984,vehicle,MATCH(N$7,Vehicle!$A$1:$E$1,0),0)</f>
        <v>Medium</v>
      </c>
      <c r="O984" s="21">
        <f>VLOOKUP($C984,vehicle,MATCH(O$7,Vehicle!$A$1:$E$1,0),0)</f>
        <v>5</v>
      </c>
      <c r="P984" s="21">
        <f>VLOOKUP($C984,driver,MATCH(P$7,Driver!$A$1:$E$1,0),0)</f>
        <v>30</v>
      </c>
      <c r="Q984" s="21" t="str">
        <f>VLOOKUP($C984,driver,MATCH(Q$7,Driver!$A$1:$E$1,0),0)</f>
        <v>Suspended</v>
      </c>
      <c r="R984" s="21">
        <f>VLOOKUP($C984,driver,MATCH(R$7,Driver!$A$1:$E$1,0),0)</f>
        <v>1</v>
      </c>
      <c r="S984" s="21" t="str">
        <f>VLOOKUP($C984,driver,MATCH(S$7,Driver!$A$1:$E$1,0),0)</f>
        <v>Fatal</v>
      </c>
      <c r="T984" s="21">
        <f>VLOOKUP($C984,Effects,MATCH(T$7, Effects!$A$1:$E$1, 0),0)</f>
        <v>16</v>
      </c>
      <c r="U984" s="22" t="str">
        <f>VLOOKUP($C984,Effects,MATCH(U$7, Effects!$A$1:$E$1, 0),0)</f>
        <v>No</v>
      </c>
      <c r="V984" s="22" t="str">
        <f>VLOOKUP($C984,Effects,MATCH(V$7, Effects!$A$1:$E$1, 0),0)</f>
        <v>No</v>
      </c>
      <c r="W984" s="22" t="str">
        <f>VLOOKUP($C984,Effects,MATCH(W$7, Effects!$A$1:$E$1, 0),0)</f>
        <v>Fine Issued</v>
      </c>
    </row>
    <row r="985" spans="2:23" s="7" customFormat="1" ht="21" x14ac:dyDescent="0.4">
      <c r="B985" s="19">
        <v>978</v>
      </c>
      <c r="C985" s="19" t="s">
        <v>1012</v>
      </c>
      <c r="D985" s="20">
        <f>VLOOKUP($C985, Date, MATCH(Source!D$7, Date!$A$1:$F$1, 0), FALSE)</f>
        <v>45201</v>
      </c>
      <c r="E985" s="40">
        <v>45201</v>
      </c>
      <c r="F985" s="22">
        <f>VLOOKUP($C985, Date, MATCH(Source!F$7, Date!$A$1:$F$1, 0), FALSE)</f>
        <v>41.4652777777778</v>
      </c>
      <c r="G985" s="19">
        <f>VLOOKUP(Table3[[#This Row],[Accident ID]],Date!$A$2:$I$2001,MATCH(Table3[[#Headers],[Hour]],Date!$A$1:$I$1,0),0)</f>
        <v>11</v>
      </c>
      <c r="H985" s="44" t="str">
        <f>IF(AND(Table3[[#This Row],[Hour]]&gt;=7, Table3[[#This Row],[Hour]]&lt;=10), "Peak", IF(AND(Table3[[#This Row],[Hour]]&gt;=16, Table3[[#This Row],[Hour]]&lt;=19), "Peak", "Off-Peak"))</f>
        <v>Off-Peak</v>
      </c>
      <c r="I985" s="19" t="str">
        <f>VLOOKUP($C985,location,MATCH(Source!I$7,Location!$A$1:$D$1,0),0)</f>
        <v>Bangalore</v>
      </c>
      <c r="J985" s="19" t="str">
        <f>VLOOKUP($C985,location,MATCH(Source!J$7,Location!$A$1:$D$1,0),0)</f>
        <v>City Road</v>
      </c>
      <c r="K985" s="19" t="str">
        <f>VLOOKUP($C985,location,MATCH(Source!K$7,Location!$A$1:$D$1,0),0)</f>
        <v>Snowy</v>
      </c>
      <c r="L985" s="20" t="str">
        <f>VLOOKUP($C985,vehicle,MATCH(L984,Vehicle!A978:E978,0),0)</f>
        <v>Truck</v>
      </c>
      <c r="M985" s="20" t="str">
        <f>VLOOKUP($C985,vehicle,MATCH(M$7,Vehicle!$A$1:$E$1,0),0)</f>
        <v>Signal Violation</v>
      </c>
      <c r="N985" s="20" t="str">
        <f>VLOOKUP($C985,vehicle,MATCH(N$7,Vehicle!$A$1:$E$1,0),0)</f>
        <v>High</v>
      </c>
      <c r="O985" s="21">
        <f>VLOOKUP($C985,vehicle,MATCH(O$7,Vehicle!$A$1:$E$1,0),0)</f>
        <v>1</v>
      </c>
      <c r="P985" s="21">
        <f>VLOOKUP($C985,driver,MATCH(P$7,Driver!$A$1:$E$1,0),0)</f>
        <v>37</v>
      </c>
      <c r="Q985" s="21" t="str">
        <f>VLOOKUP($C985,driver,MATCH(Q$7,Driver!$A$1:$E$1,0),0)</f>
        <v>Suspended</v>
      </c>
      <c r="R985" s="21">
        <f>VLOOKUP($C985,driver,MATCH(R$7,Driver!$A$1:$E$1,0),0)</f>
        <v>8</v>
      </c>
      <c r="S985" s="21" t="str">
        <f>VLOOKUP($C985,driver,MATCH(S$7,Driver!$A$1:$E$1,0),0)</f>
        <v>Moderate</v>
      </c>
      <c r="T985" s="21">
        <f>VLOOKUP($C985,Effects,MATCH(T$7, Effects!$A$1:$E$1, 0),0)</f>
        <v>49</v>
      </c>
      <c r="U985" s="22" t="str">
        <f>VLOOKUP($C985,Effects,MATCH(U$7, Effects!$A$1:$E$1, 0),0)</f>
        <v>Yes</v>
      </c>
      <c r="V985" s="22" t="str">
        <f>VLOOKUP($C985,Effects,MATCH(V$7, Effects!$A$1:$E$1, 0),0)</f>
        <v>No</v>
      </c>
      <c r="W985" s="22" t="str">
        <f>VLOOKUP($C985,Effects,MATCH(W$7, Effects!$A$1:$E$1, 0),0)</f>
        <v>License Suspended</v>
      </c>
    </row>
    <row r="986" spans="2:23" s="7" customFormat="1" ht="21" x14ac:dyDescent="0.4">
      <c r="B986" s="19">
        <v>979</v>
      </c>
      <c r="C986" s="19" t="s">
        <v>1013</v>
      </c>
      <c r="D986" s="20">
        <f>VLOOKUP($C986, Date, MATCH(Source!D$7, Date!$A$1:$F$1, 0), FALSE)</f>
        <v>44139</v>
      </c>
      <c r="E986" s="40">
        <v>44139</v>
      </c>
      <c r="F986" s="22">
        <f>VLOOKUP($C986, Date, MATCH(Source!F$7, Date!$A$1:$F$1, 0), FALSE)</f>
        <v>41.5069444444444</v>
      </c>
      <c r="G986" s="19">
        <f>VLOOKUP(Table3[[#This Row],[Accident ID]],Date!$A$2:$I$2001,MATCH(Table3[[#Headers],[Hour]],Date!$A$1:$I$1,0),0)</f>
        <v>12</v>
      </c>
      <c r="H986" s="44" t="str">
        <f>IF(AND(Table3[[#This Row],[Hour]]&gt;=7, Table3[[#This Row],[Hour]]&lt;=10), "Peak", IF(AND(Table3[[#This Row],[Hour]]&gt;=16, Table3[[#This Row],[Hour]]&lt;=19), "Peak", "Off-Peak"))</f>
        <v>Off-Peak</v>
      </c>
      <c r="I986" s="19" t="str">
        <f>VLOOKUP($C986,location,MATCH(Source!I$7,Location!$A$1:$D$1,0),0)</f>
        <v>Bangalore</v>
      </c>
      <c r="J986" s="19" t="str">
        <f>VLOOKUP($C986,location,MATCH(Source!J$7,Location!$A$1:$D$1,0),0)</f>
        <v>Highway</v>
      </c>
      <c r="K986" s="19" t="str">
        <f>VLOOKUP($C986,location,MATCH(Source!K$7,Location!$A$1:$D$1,0),0)</f>
        <v>Clear</v>
      </c>
      <c r="L986" s="20" t="str">
        <f>VLOOKUP($C986,vehicle,MATCH(L985,Vehicle!A979:E979,0),0)</f>
        <v>Car</v>
      </c>
      <c r="M986" s="20" t="str">
        <f>VLOOKUP($C986,vehicle,MATCH(M$7,Vehicle!$A$1:$E$1,0),0)</f>
        <v>Signal Violation</v>
      </c>
      <c r="N986" s="20" t="str">
        <f>VLOOKUP($C986,vehicle,MATCH(N$7,Vehicle!$A$1:$E$1,0),0)</f>
        <v>Low</v>
      </c>
      <c r="O986" s="21">
        <f>VLOOKUP($C986,vehicle,MATCH(O$7,Vehicle!$A$1:$E$1,0),0)</f>
        <v>5</v>
      </c>
      <c r="P986" s="21">
        <f>VLOOKUP($C986,driver,MATCH(P$7,Driver!$A$1:$E$1,0),0)</f>
        <v>43</v>
      </c>
      <c r="Q986" s="21" t="str">
        <f>VLOOKUP($C986,driver,MATCH(Q$7,Driver!$A$1:$E$1,0),0)</f>
        <v>Expired</v>
      </c>
      <c r="R986" s="21">
        <f>VLOOKUP($C986,driver,MATCH(R$7,Driver!$A$1:$E$1,0),0)</f>
        <v>10</v>
      </c>
      <c r="S986" s="21" t="str">
        <f>VLOOKUP($C986,driver,MATCH(S$7,Driver!$A$1:$E$1,0),0)</f>
        <v>Fatal</v>
      </c>
      <c r="T986" s="21">
        <f>VLOOKUP($C986,Effects,MATCH(T$7, Effects!$A$1:$E$1, 0),0)</f>
        <v>48</v>
      </c>
      <c r="U986" s="22" t="str">
        <f>VLOOKUP($C986,Effects,MATCH(U$7, Effects!$A$1:$E$1, 0),0)</f>
        <v>No</v>
      </c>
      <c r="V986" s="22" t="str">
        <f>VLOOKUP($C986,Effects,MATCH(V$7, Effects!$A$1:$E$1, 0),0)</f>
        <v>Yes</v>
      </c>
      <c r="W986" s="22" t="str">
        <f>VLOOKUP($C986,Effects,MATCH(W$7, Effects!$A$1:$E$1, 0),0)</f>
        <v>License Suspended</v>
      </c>
    </row>
    <row r="987" spans="2:23" s="7" customFormat="1" ht="21" x14ac:dyDescent="0.4">
      <c r="B987" s="19">
        <v>980</v>
      </c>
      <c r="C987" s="19" t="s">
        <v>1014</v>
      </c>
      <c r="D987" s="20">
        <f>VLOOKUP($C987, Date, MATCH(Source!D$7, Date!$A$1:$F$1, 0), FALSE)</f>
        <v>44155</v>
      </c>
      <c r="E987" s="40">
        <v>44155</v>
      </c>
      <c r="F987" s="22">
        <f>VLOOKUP($C987, Date, MATCH(Source!F$7, Date!$A$1:$F$1, 0), FALSE)</f>
        <v>41.5486111111111</v>
      </c>
      <c r="G987" s="19">
        <f>VLOOKUP(Table3[[#This Row],[Accident ID]],Date!$A$2:$I$2001,MATCH(Table3[[#Headers],[Hour]],Date!$A$1:$I$1,0),0)</f>
        <v>13</v>
      </c>
      <c r="H987" s="44" t="str">
        <f>IF(AND(Table3[[#This Row],[Hour]]&gt;=7, Table3[[#This Row],[Hour]]&lt;=10), "Peak", IF(AND(Table3[[#This Row],[Hour]]&gt;=16, Table3[[#This Row],[Hour]]&lt;=19), "Peak", "Off-Peak"))</f>
        <v>Off-Peak</v>
      </c>
      <c r="I987" s="19" t="str">
        <f>VLOOKUP($C987,location,MATCH(Source!I$7,Location!$A$1:$D$1,0),0)</f>
        <v>Chennai</v>
      </c>
      <c r="J987" s="19" t="str">
        <f>VLOOKUP($C987,location,MATCH(Source!J$7,Location!$A$1:$D$1,0),0)</f>
        <v>Highway</v>
      </c>
      <c r="K987" s="19" t="str">
        <f>VLOOKUP($C987,location,MATCH(Source!K$7,Location!$A$1:$D$1,0),0)</f>
        <v>Windy</v>
      </c>
      <c r="L987" s="20" t="str">
        <f>VLOOKUP($C987,vehicle,MATCH(L986,Vehicle!A980:E980,0),0)</f>
        <v>Truck</v>
      </c>
      <c r="M987" s="20" t="str">
        <f>VLOOKUP($C987,vehicle,MATCH(M$7,Vehicle!$A$1:$E$1,0),0)</f>
        <v>Over Speeding</v>
      </c>
      <c r="N987" s="20" t="str">
        <f>VLOOKUP($C987,vehicle,MATCH(N$7,Vehicle!$A$1:$E$1,0),0)</f>
        <v>Low</v>
      </c>
      <c r="O987" s="21">
        <f>VLOOKUP($C987,vehicle,MATCH(O$7,Vehicle!$A$1:$E$1,0),0)</f>
        <v>4</v>
      </c>
      <c r="P987" s="21">
        <f>VLOOKUP($C987,driver,MATCH(P$7,Driver!$A$1:$E$1,0),0)</f>
        <v>43</v>
      </c>
      <c r="Q987" s="21" t="str">
        <f>VLOOKUP($C987,driver,MATCH(Q$7,Driver!$A$1:$E$1,0),0)</f>
        <v>Suspended</v>
      </c>
      <c r="R987" s="21">
        <f>VLOOKUP($C987,driver,MATCH(R$7,Driver!$A$1:$E$1,0),0)</f>
        <v>2</v>
      </c>
      <c r="S987" s="21" t="str">
        <f>VLOOKUP($C987,driver,MATCH(S$7,Driver!$A$1:$E$1,0),0)</f>
        <v>Severe</v>
      </c>
      <c r="T987" s="21">
        <f>VLOOKUP($C987,Effects,MATCH(T$7, Effects!$A$1:$E$1, 0),0)</f>
        <v>16</v>
      </c>
      <c r="U987" s="22" t="str">
        <f>VLOOKUP($C987,Effects,MATCH(U$7, Effects!$A$1:$E$1, 0),0)</f>
        <v>Yes</v>
      </c>
      <c r="V987" s="22" t="str">
        <f>VLOOKUP($C987,Effects,MATCH(V$7, Effects!$A$1:$E$1, 0),0)</f>
        <v>No</v>
      </c>
      <c r="W987" s="22" t="str">
        <f>VLOOKUP($C987,Effects,MATCH(W$7, Effects!$A$1:$E$1, 0),0)</f>
        <v>Arrest Made</v>
      </c>
    </row>
    <row r="988" spans="2:23" s="7" customFormat="1" ht="21" x14ac:dyDescent="0.4">
      <c r="B988" s="19">
        <v>981</v>
      </c>
      <c r="C988" s="19" t="s">
        <v>1015</v>
      </c>
      <c r="D988" s="20">
        <f>VLOOKUP($C988, Date, MATCH(Source!D$7, Date!$A$1:$F$1, 0), FALSE)</f>
        <v>44981</v>
      </c>
      <c r="E988" s="40">
        <v>44981</v>
      </c>
      <c r="F988" s="22">
        <f>VLOOKUP($C988, Date, MATCH(Source!F$7, Date!$A$1:$F$1, 0), FALSE)</f>
        <v>41.5902777777778</v>
      </c>
      <c r="G988" s="19">
        <f>VLOOKUP(Table3[[#This Row],[Accident ID]],Date!$A$2:$I$2001,MATCH(Table3[[#Headers],[Hour]],Date!$A$1:$I$1,0),0)</f>
        <v>14</v>
      </c>
      <c r="H988" s="44" t="str">
        <f>IF(AND(Table3[[#This Row],[Hour]]&gt;=7, Table3[[#This Row],[Hour]]&lt;=10), "Peak", IF(AND(Table3[[#This Row],[Hour]]&gt;=16, Table3[[#This Row],[Hour]]&lt;=19), "Peak", "Off-Peak"))</f>
        <v>Off-Peak</v>
      </c>
      <c r="I988" s="19" t="str">
        <f>VLOOKUP($C988,location,MATCH(Source!I$7,Location!$A$1:$D$1,0),0)</f>
        <v>Kolkata</v>
      </c>
      <c r="J988" s="19" t="str">
        <f>VLOOKUP($C988,location,MATCH(Source!J$7,Location!$A$1:$D$1,0),0)</f>
        <v>Residential Area</v>
      </c>
      <c r="K988" s="19" t="str">
        <f>VLOOKUP($C988,location,MATCH(Source!K$7,Location!$A$1:$D$1,0),0)</f>
        <v>Clear</v>
      </c>
      <c r="L988" s="20" t="str">
        <f>VLOOKUP($C988,vehicle,MATCH(L987,Vehicle!A981:E981,0),0)</f>
        <v>Bicycle</v>
      </c>
      <c r="M988" s="20" t="str">
        <f>VLOOKUP($C988,vehicle,MATCH(M$7,Vehicle!$A$1:$E$1,0),0)</f>
        <v>Weather Conditions</v>
      </c>
      <c r="N988" s="20" t="str">
        <f>VLOOKUP($C988,vehicle,MATCH(N$7,Vehicle!$A$1:$E$1,0),0)</f>
        <v>High</v>
      </c>
      <c r="O988" s="21">
        <f>VLOOKUP($C988,vehicle,MATCH(O$7,Vehicle!$A$1:$E$1,0),0)</f>
        <v>2</v>
      </c>
      <c r="P988" s="21">
        <f>VLOOKUP($C988,driver,MATCH(P$7,Driver!$A$1:$E$1,0),0)</f>
        <v>21</v>
      </c>
      <c r="Q988" s="21" t="str">
        <f>VLOOKUP($C988,driver,MATCH(Q$7,Driver!$A$1:$E$1,0),0)</f>
        <v>Expired</v>
      </c>
      <c r="R988" s="21">
        <f>VLOOKUP($C988,driver,MATCH(R$7,Driver!$A$1:$E$1,0),0)</f>
        <v>10</v>
      </c>
      <c r="S988" s="21" t="str">
        <f>VLOOKUP($C988,driver,MATCH(S$7,Driver!$A$1:$E$1,0),0)</f>
        <v>Moderate</v>
      </c>
      <c r="T988" s="21">
        <f>VLOOKUP($C988,Effects,MATCH(T$7, Effects!$A$1:$E$1, 0),0)</f>
        <v>27</v>
      </c>
      <c r="U988" s="22" t="str">
        <f>VLOOKUP($C988,Effects,MATCH(U$7, Effects!$A$1:$E$1, 0),0)</f>
        <v>Yes</v>
      </c>
      <c r="V988" s="22" t="str">
        <f>VLOOKUP($C988,Effects,MATCH(V$7, Effects!$A$1:$E$1, 0),0)</f>
        <v>No</v>
      </c>
      <c r="W988" s="22" t="str">
        <f>VLOOKUP($C988,Effects,MATCH(W$7, Effects!$A$1:$E$1, 0),0)</f>
        <v>Fine Issued</v>
      </c>
    </row>
    <row r="989" spans="2:23" s="7" customFormat="1" ht="21" x14ac:dyDescent="0.4">
      <c r="B989" s="19">
        <v>982</v>
      </c>
      <c r="C989" s="19" t="s">
        <v>1016</v>
      </c>
      <c r="D989" s="20">
        <f>VLOOKUP($C989, Date, MATCH(Source!D$7, Date!$A$1:$F$1, 0), FALSE)</f>
        <v>44594</v>
      </c>
      <c r="E989" s="40">
        <v>44594</v>
      </c>
      <c r="F989" s="22">
        <f>VLOOKUP($C989, Date, MATCH(Source!F$7, Date!$A$1:$F$1, 0), FALSE)</f>
        <v>41.6319444444444</v>
      </c>
      <c r="G989" s="19">
        <f>VLOOKUP(Table3[[#This Row],[Accident ID]],Date!$A$2:$I$2001,MATCH(Table3[[#Headers],[Hour]],Date!$A$1:$I$1,0),0)</f>
        <v>15</v>
      </c>
      <c r="H989" s="44" t="str">
        <f>IF(AND(Table3[[#This Row],[Hour]]&gt;=7, Table3[[#This Row],[Hour]]&lt;=10), "Peak", IF(AND(Table3[[#This Row],[Hour]]&gt;=16, Table3[[#This Row],[Hour]]&lt;=19), "Peak", "Off-Peak"))</f>
        <v>Off-Peak</v>
      </c>
      <c r="I989" s="19" t="str">
        <f>VLOOKUP($C989,location,MATCH(Source!I$7,Location!$A$1:$D$1,0),0)</f>
        <v>Ahmedabad</v>
      </c>
      <c r="J989" s="19" t="str">
        <f>VLOOKUP($C989,location,MATCH(Source!J$7,Location!$A$1:$D$1,0),0)</f>
        <v>Residential Area</v>
      </c>
      <c r="K989" s="19" t="str">
        <f>VLOOKUP($C989,location,MATCH(Source!K$7,Location!$A$1:$D$1,0),0)</f>
        <v>Rainy</v>
      </c>
      <c r="L989" s="20" t="str">
        <f>VLOOKUP($C989,vehicle,MATCH(L988,Vehicle!A982:E982,0),0)</f>
        <v>Bike</v>
      </c>
      <c r="M989" s="20" t="str">
        <f>VLOOKUP($C989,vehicle,MATCH(M$7,Vehicle!$A$1:$E$1,0),0)</f>
        <v>Reckless Driving</v>
      </c>
      <c r="N989" s="20" t="str">
        <f>VLOOKUP($C989,vehicle,MATCH(N$7,Vehicle!$A$1:$E$1,0),0)</f>
        <v>High</v>
      </c>
      <c r="O989" s="21">
        <f>VLOOKUP($C989,vehicle,MATCH(O$7,Vehicle!$A$1:$E$1,0),0)</f>
        <v>5</v>
      </c>
      <c r="P989" s="21">
        <f>VLOOKUP($C989,driver,MATCH(P$7,Driver!$A$1:$E$1,0),0)</f>
        <v>25</v>
      </c>
      <c r="Q989" s="21" t="str">
        <f>VLOOKUP($C989,driver,MATCH(Q$7,Driver!$A$1:$E$1,0),0)</f>
        <v>Valid</v>
      </c>
      <c r="R989" s="21">
        <f>VLOOKUP($C989,driver,MATCH(R$7,Driver!$A$1:$E$1,0),0)</f>
        <v>7</v>
      </c>
      <c r="S989" s="21" t="str">
        <f>VLOOKUP($C989,driver,MATCH(S$7,Driver!$A$1:$E$1,0),0)</f>
        <v>Severe</v>
      </c>
      <c r="T989" s="21">
        <f>VLOOKUP($C989,Effects,MATCH(T$7, Effects!$A$1:$E$1, 0),0)</f>
        <v>19</v>
      </c>
      <c r="U989" s="22" t="str">
        <f>VLOOKUP($C989,Effects,MATCH(U$7, Effects!$A$1:$E$1, 0),0)</f>
        <v>Yes</v>
      </c>
      <c r="V989" s="22" t="str">
        <f>VLOOKUP($C989,Effects,MATCH(V$7, Effects!$A$1:$E$1, 0),0)</f>
        <v>Yes</v>
      </c>
      <c r="W989" s="22" t="str">
        <f>VLOOKUP($C989,Effects,MATCH(W$7, Effects!$A$1:$E$1, 0),0)</f>
        <v>Arrest Made</v>
      </c>
    </row>
    <row r="990" spans="2:23" s="7" customFormat="1" ht="21" x14ac:dyDescent="0.4">
      <c r="B990" s="19">
        <v>983</v>
      </c>
      <c r="C990" s="19" t="s">
        <v>1017</v>
      </c>
      <c r="D990" s="20">
        <f>VLOOKUP($C990, Date, MATCH(Source!D$7, Date!$A$1:$F$1, 0), FALSE)</f>
        <v>44225</v>
      </c>
      <c r="E990" s="40">
        <v>44225</v>
      </c>
      <c r="F990" s="22">
        <f>VLOOKUP($C990, Date, MATCH(Source!F$7, Date!$A$1:$F$1, 0), FALSE)</f>
        <v>41.6736111111111</v>
      </c>
      <c r="G990" s="19">
        <f>VLOOKUP(Table3[[#This Row],[Accident ID]],Date!$A$2:$I$2001,MATCH(Table3[[#Headers],[Hour]],Date!$A$1:$I$1,0),0)</f>
        <v>16</v>
      </c>
      <c r="H990" s="44" t="str">
        <f>IF(AND(Table3[[#This Row],[Hour]]&gt;=7, Table3[[#This Row],[Hour]]&lt;=10), "Peak", IF(AND(Table3[[#This Row],[Hour]]&gt;=16, Table3[[#This Row],[Hour]]&lt;=19), "Peak", "Off-Peak"))</f>
        <v>Peak</v>
      </c>
      <c r="I990" s="19" t="str">
        <f>VLOOKUP($C990,location,MATCH(Source!I$7,Location!$A$1:$D$1,0),0)</f>
        <v>Hyderabad</v>
      </c>
      <c r="J990" s="19" t="str">
        <f>VLOOKUP($C990,location,MATCH(Source!J$7,Location!$A$1:$D$1,0),0)</f>
        <v>Residential Area</v>
      </c>
      <c r="K990" s="19" t="str">
        <f>VLOOKUP($C990,location,MATCH(Source!K$7,Location!$A$1:$D$1,0),0)</f>
        <v>Foggy</v>
      </c>
      <c r="L990" s="20" t="str">
        <f>VLOOKUP($C990,vehicle,MATCH(L989,Vehicle!A983:E983,0),0)</f>
        <v>Auto</v>
      </c>
      <c r="M990" s="20" t="str">
        <f>VLOOKUP($C990,vehicle,MATCH(M$7,Vehicle!$A$1:$E$1,0),0)</f>
        <v>Pedestrian Crossing</v>
      </c>
      <c r="N990" s="20" t="str">
        <f>VLOOKUP($C990,vehicle,MATCH(N$7,Vehicle!$A$1:$E$1,0),0)</f>
        <v>High</v>
      </c>
      <c r="O990" s="21">
        <f>VLOOKUP($C990,vehicle,MATCH(O$7,Vehicle!$A$1:$E$1,0),0)</f>
        <v>3</v>
      </c>
      <c r="P990" s="21">
        <f>VLOOKUP($C990,driver,MATCH(P$7,Driver!$A$1:$E$1,0),0)</f>
        <v>45</v>
      </c>
      <c r="Q990" s="21" t="str">
        <f>VLOOKUP($C990,driver,MATCH(Q$7,Driver!$A$1:$E$1,0),0)</f>
        <v>Suspended</v>
      </c>
      <c r="R990" s="21">
        <f>VLOOKUP($C990,driver,MATCH(R$7,Driver!$A$1:$E$1,0),0)</f>
        <v>0</v>
      </c>
      <c r="S990" s="21" t="str">
        <f>VLOOKUP($C990,driver,MATCH(S$7,Driver!$A$1:$E$1,0),0)</f>
        <v>Moderate</v>
      </c>
      <c r="T990" s="21">
        <f>VLOOKUP($C990,Effects,MATCH(T$7, Effects!$A$1:$E$1, 0),0)</f>
        <v>27</v>
      </c>
      <c r="U990" s="22" t="str">
        <f>VLOOKUP($C990,Effects,MATCH(U$7, Effects!$A$1:$E$1, 0),0)</f>
        <v>No</v>
      </c>
      <c r="V990" s="22" t="str">
        <f>VLOOKUP($C990,Effects,MATCH(V$7, Effects!$A$1:$E$1, 0),0)</f>
        <v>No</v>
      </c>
      <c r="W990" s="22" t="str">
        <f>VLOOKUP($C990,Effects,MATCH(W$7, Effects!$A$1:$E$1, 0),0)</f>
        <v>Arrest Made</v>
      </c>
    </row>
    <row r="991" spans="2:23" s="7" customFormat="1" ht="21" x14ac:dyDescent="0.4">
      <c r="B991" s="19">
        <v>984</v>
      </c>
      <c r="C991" s="19" t="s">
        <v>1018</v>
      </c>
      <c r="D991" s="20">
        <f>VLOOKUP($C991, Date, MATCH(Source!D$7, Date!$A$1:$F$1, 0), FALSE)</f>
        <v>45402</v>
      </c>
      <c r="E991" s="40">
        <v>45402</v>
      </c>
      <c r="F991" s="22">
        <f>VLOOKUP($C991, Date, MATCH(Source!F$7, Date!$A$1:$F$1, 0), FALSE)</f>
        <v>41.7152777777778</v>
      </c>
      <c r="G991" s="19">
        <f>VLOOKUP(Table3[[#This Row],[Accident ID]],Date!$A$2:$I$2001,MATCH(Table3[[#Headers],[Hour]],Date!$A$1:$I$1,0),0)</f>
        <v>17</v>
      </c>
      <c r="H991" s="44" t="str">
        <f>IF(AND(Table3[[#This Row],[Hour]]&gt;=7, Table3[[#This Row],[Hour]]&lt;=10), "Peak", IF(AND(Table3[[#This Row],[Hour]]&gt;=16, Table3[[#This Row],[Hour]]&lt;=19), "Peak", "Off-Peak"))</f>
        <v>Peak</v>
      </c>
      <c r="I991" s="19" t="str">
        <f>VLOOKUP($C991,location,MATCH(Source!I$7,Location!$A$1:$D$1,0),0)</f>
        <v>Ahmedabad</v>
      </c>
      <c r="J991" s="19" t="str">
        <f>VLOOKUP($C991,location,MATCH(Source!J$7,Location!$A$1:$D$1,0),0)</f>
        <v>City Road</v>
      </c>
      <c r="K991" s="19" t="str">
        <f>VLOOKUP($C991,location,MATCH(Source!K$7,Location!$A$1:$D$1,0),0)</f>
        <v>Windy</v>
      </c>
      <c r="L991" s="20" t="str">
        <f>VLOOKUP($C991,vehicle,MATCH(L990,Vehicle!A984:E984,0),0)</f>
        <v>Bicycle</v>
      </c>
      <c r="M991" s="20" t="str">
        <f>VLOOKUP($C991,vehicle,MATCH(M$7,Vehicle!$A$1:$E$1,0),0)</f>
        <v>Reckless Driving</v>
      </c>
      <c r="N991" s="20" t="str">
        <f>VLOOKUP($C991,vehicle,MATCH(N$7,Vehicle!$A$1:$E$1,0),0)</f>
        <v>Low</v>
      </c>
      <c r="O991" s="21">
        <f>VLOOKUP($C991,vehicle,MATCH(O$7,Vehicle!$A$1:$E$1,0),0)</f>
        <v>1</v>
      </c>
      <c r="P991" s="21">
        <f>VLOOKUP($C991,driver,MATCH(P$7,Driver!$A$1:$E$1,0),0)</f>
        <v>36</v>
      </c>
      <c r="Q991" s="21" t="str">
        <f>VLOOKUP($C991,driver,MATCH(Q$7,Driver!$A$1:$E$1,0),0)</f>
        <v>Valid</v>
      </c>
      <c r="R991" s="21">
        <f>VLOOKUP($C991,driver,MATCH(R$7,Driver!$A$1:$E$1,0),0)</f>
        <v>3</v>
      </c>
      <c r="S991" s="21" t="str">
        <f>VLOOKUP($C991,driver,MATCH(S$7,Driver!$A$1:$E$1,0),0)</f>
        <v>Moderate</v>
      </c>
      <c r="T991" s="21">
        <f>VLOOKUP($C991,Effects,MATCH(T$7, Effects!$A$1:$E$1, 0),0)</f>
        <v>57</v>
      </c>
      <c r="U991" s="22" t="str">
        <f>VLOOKUP($C991,Effects,MATCH(U$7, Effects!$A$1:$E$1, 0),0)</f>
        <v>No</v>
      </c>
      <c r="V991" s="22" t="str">
        <f>VLOOKUP($C991,Effects,MATCH(V$7, Effects!$A$1:$E$1, 0),0)</f>
        <v>No</v>
      </c>
      <c r="W991" s="22" t="str">
        <f>VLOOKUP($C991,Effects,MATCH(W$7, Effects!$A$1:$E$1, 0),0)</f>
        <v>None</v>
      </c>
    </row>
    <row r="992" spans="2:23" s="7" customFormat="1" ht="21" x14ac:dyDescent="0.4">
      <c r="B992" s="19">
        <v>985</v>
      </c>
      <c r="C992" s="19" t="s">
        <v>1019</v>
      </c>
      <c r="D992" s="20">
        <f>VLOOKUP($C992, Date, MATCH(Source!D$7, Date!$A$1:$F$1, 0), FALSE)</f>
        <v>45081</v>
      </c>
      <c r="E992" s="40">
        <v>45081</v>
      </c>
      <c r="F992" s="22">
        <f>VLOOKUP($C992, Date, MATCH(Source!F$7, Date!$A$1:$F$1, 0), FALSE)</f>
        <v>41.7569444444444</v>
      </c>
      <c r="G992" s="19">
        <f>VLOOKUP(Table3[[#This Row],[Accident ID]],Date!$A$2:$I$2001,MATCH(Table3[[#Headers],[Hour]],Date!$A$1:$I$1,0),0)</f>
        <v>18</v>
      </c>
      <c r="H992" s="44" t="str">
        <f>IF(AND(Table3[[#This Row],[Hour]]&gt;=7, Table3[[#This Row],[Hour]]&lt;=10), "Peak", IF(AND(Table3[[#This Row],[Hour]]&gt;=16, Table3[[#This Row],[Hour]]&lt;=19), "Peak", "Off-Peak"))</f>
        <v>Peak</v>
      </c>
      <c r="I992" s="19" t="str">
        <f>VLOOKUP($C992,location,MATCH(Source!I$7,Location!$A$1:$D$1,0),0)</f>
        <v>Hyderabad</v>
      </c>
      <c r="J992" s="19" t="str">
        <f>VLOOKUP($C992,location,MATCH(Source!J$7,Location!$A$1:$D$1,0),0)</f>
        <v>Expressway</v>
      </c>
      <c r="K992" s="19" t="str">
        <f>VLOOKUP($C992,location,MATCH(Source!K$7,Location!$A$1:$D$1,0),0)</f>
        <v>Windy</v>
      </c>
      <c r="L992" s="20" t="str">
        <f>VLOOKUP($C992,vehicle,MATCH(L991,Vehicle!A985:E985,0),0)</f>
        <v>Bus</v>
      </c>
      <c r="M992" s="20" t="str">
        <f>VLOOKUP($C992,vehicle,MATCH(M$7,Vehicle!$A$1:$E$1,0),0)</f>
        <v>Brake Failure</v>
      </c>
      <c r="N992" s="20" t="str">
        <f>VLOOKUP($C992,vehicle,MATCH(N$7,Vehicle!$A$1:$E$1,0),0)</f>
        <v>Medium</v>
      </c>
      <c r="O992" s="21">
        <f>VLOOKUP($C992,vehicle,MATCH(O$7,Vehicle!$A$1:$E$1,0),0)</f>
        <v>2</v>
      </c>
      <c r="P992" s="21">
        <f>VLOOKUP($C992,driver,MATCH(P$7,Driver!$A$1:$E$1,0),0)</f>
        <v>70</v>
      </c>
      <c r="Q992" s="21" t="str">
        <f>VLOOKUP($C992,driver,MATCH(Q$7,Driver!$A$1:$E$1,0),0)</f>
        <v>Valid</v>
      </c>
      <c r="R992" s="21">
        <f>VLOOKUP($C992,driver,MATCH(R$7,Driver!$A$1:$E$1,0),0)</f>
        <v>6</v>
      </c>
      <c r="S992" s="21" t="str">
        <f>VLOOKUP($C992,driver,MATCH(S$7,Driver!$A$1:$E$1,0),0)</f>
        <v>Minor</v>
      </c>
      <c r="T992" s="21">
        <f>VLOOKUP($C992,Effects,MATCH(T$7, Effects!$A$1:$E$1, 0),0)</f>
        <v>10</v>
      </c>
      <c r="U992" s="22" t="str">
        <f>VLOOKUP($C992,Effects,MATCH(U$7, Effects!$A$1:$E$1, 0),0)</f>
        <v>Yes</v>
      </c>
      <c r="V992" s="22" t="str">
        <f>VLOOKUP($C992,Effects,MATCH(V$7, Effects!$A$1:$E$1, 0),0)</f>
        <v>No</v>
      </c>
      <c r="W992" s="22" t="str">
        <f>VLOOKUP($C992,Effects,MATCH(W$7, Effects!$A$1:$E$1, 0),0)</f>
        <v>None</v>
      </c>
    </row>
    <row r="993" spans="2:23" s="7" customFormat="1" ht="21" x14ac:dyDescent="0.4">
      <c r="B993" s="19">
        <v>986</v>
      </c>
      <c r="C993" s="19" t="s">
        <v>1020</v>
      </c>
      <c r="D993" s="20">
        <f>VLOOKUP($C993, Date, MATCH(Source!D$7, Date!$A$1:$F$1, 0), FALSE)</f>
        <v>45440</v>
      </c>
      <c r="E993" s="40">
        <v>45440</v>
      </c>
      <c r="F993" s="22">
        <f>VLOOKUP($C993, Date, MATCH(Source!F$7, Date!$A$1:$F$1, 0), FALSE)</f>
        <v>41.7986111111111</v>
      </c>
      <c r="G993" s="19">
        <f>VLOOKUP(Table3[[#This Row],[Accident ID]],Date!$A$2:$I$2001,MATCH(Table3[[#Headers],[Hour]],Date!$A$1:$I$1,0),0)</f>
        <v>19</v>
      </c>
      <c r="H993" s="44" t="str">
        <f>IF(AND(Table3[[#This Row],[Hour]]&gt;=7, Table3[[#This Row],[Hour]]&lt;=10), "Peak", IF(AND(Table3[[#This Row],[Hour]]&gt;=16, Table3[[#This Row],[Hour]]&lt;=19), "Peak", "Off-Peak"))</f>
        <v>Peak</v>
      </c>
      <c r="I993" s="19" t="str">
        <f>VLOOKUP($C993,location,MATCH(Source!I$7,Location!$A$1:$D$1,0),0)</f>
        <v>Mumbai</v>
      </c>
      <c r="J993" s="19" t="str">
        <f>VLOOKUP($C993,location,MATCH(Source!J$7,Location!$A$1:$D$1,0),0)</f>
        <v>City Road</v>
      </c>
      <c r="K993" s="19" t="str">
        <f>VLOOKUP($C993,location,MATCH(Source!K$7,Location!$A$1:$D$1,0),0)</f>
        <v>Snowy</v>
      </c>
      <c r="L993" s="20" t="str">
        <f>VLOOKUP($C993,vehicle,MATCH(L992,Vehicle!A986:E986,0),0)</f>
        <v>Bus</v>
      </c>
      <c r="M993" s="20" t="str">
        <f>VLOOKUP($C993,vehicle,MATCH(M$7,Vehicle!$A$1:$E$1,0),0)</f>
        <v>Signal Violation</v>
      </c>
      <c r="N993" s="20" t="str">
        <f>VLOOKUP($C993,vehicle,MATCH(N$7,Vehicle!$A$1:$E$1,0),0)</f>
        <v>High</v>
      </c>
      <c r="O993" s="21">
        <f>VLOOKUP($C993,vehicle,MATCH(O$7,Vehicle!$A$1:$E$1,0),0)</f>
        <v>3</v>
      </c>
      <c r="P993" s="21">
        <f>VLOOKUP($C993,driver,MATCH(P$7,Driver!$A$1:$E$1,0),0)</f>
        <v>54</v>
      </c>
      <c r="Q993" s="21" t="str">
        <f>VLOOKUP($C993,driver,MATCH(Q$7,Driver!$A$1:$E$1,0),0)</f>
        <v>Suspended</v>
      </c>
      <c r="R993" s="21">
        <f>VLOOKUP($C993,driver,MATCH(R$7,Driver!$A$1:$E$1,0),0)</f>
        <v>10</v>
      </c>
      <c r="S993" s="21" t="str">
        <f>VLOOKUP($C993,driver,MATCH(S$7,Driver!$A$1:$E$1,0),0)</f>
        <v>Severe</v>
      </c>
      <c r="T993" s="21">
        <f>VLOOKUP($C993,Effects,MATCH(T$7, Effects!$A$1:$E$1, 0),0)</f>
        <v>27</v>
      </c>
      <c r="U993" s="22" t="str">
        <f>VLOOKUP($C993,Effects,MATCH(U$7, Effects!$A$1:$E$1, 0),0)</f>
        <v>Yes</v>
      </c>
      <c r="V993" s="22" t="str">
        <f>VLOOKUP($C993,Effects,MATCH(V$7, Effects!$A$1:$E$1, 0),0)</f>
        <v>No</v>
      </c>
      <c r="W993" s="22" t="str">
        <f>VLOOKUP($C993,Effects,MATCH(W$7, Effects!$A$1:$E$1, 0),0)</f>
        <v>License Suspended</v>
      </c>
    </row>
    <row r="994" spans="2:23" s="7" customFormat="1" ht="21" x14ac:dyDescent="0.4">
      <c r="B994" s="19">
        <v>987</v>
      </c>
      <c r="C994" s="19" t="s">
        <v>1021</v>
      </c>
      <c r="D994" s="20">
        <f>VLOOKUP($C994, Date, MATCH(Source!D$7, Date!$A$1:$F$1, 0), FALSE)</f>
        <v>43961</v>
      </c>
      <c r="E994" s="40">
        <v>43961</v>
      </c>
      <c r="F994" s="22">
        <f>VLOOKUP($C994, Date, MATCH(Source!F$7, Date!$A$1:$F$1, 0), FALSE)</f>
        <v>41.8402777777778</v>
      </c>
      <c r="G994" s="19">
        <f>VLOOKUP(Table3[[#This Row],[Accident ID]],Date!$A$2:$I$2001,MATCH(Table3[[#Headers],[Hour]],Date!$A$1:$I$1,0),0)</f>
        <v>20</v>
      </c>
      <c r="H994" s="44" t="str">
        <f>IF(AND(Table3[[#This Row],[Hour]]&gt;=7, Table3[[#This Row],[Hour]]&lt;=10), "Peak", IF(AND(Table3[[#This Row],[Hour]]&gt;=16, Table3[[#This Row],[Hour]]&lt;=19), "Peak", "Off-Peak"))</f>
        <v>Off-Peak</v>
      </c>
      <c r="I994" s="19" t="str">
        <f>VLOOKUP($C994,location,MATCH(Source!I$7,Location!$A$1:$D$1,0),0)</f>
        <v>Chennai</v>
      </c>
      <c r="J994" s="19" t="str">
        <f>VLOOKUP($C994,location,MATCH(Source!J$7,Location!$A$1:$D$1,0),0)</f>
        <v>Residential Area</v>
      </c>
      <c r="K994" s="19" t="str">
        <f>VLOOKUP($C994,location,MATCH(Source!K$7,Location!$A$1:$D$1,0),0)</f>
        <v>Windy</v>
      </c>
      <c r="L994" s="20" t="str">
        <f>VLOOKUP($C994,vehicle,MATCH(L993,Vehicle!A987:E987,0),0)</f>
        <v>Bus</v>
      </c>
      <c r="M994" s="20" t="str">
        <f>VLOOKUP($C994,vehicle,MATCH(M$7,Vehicle!$A$1:$E$1,0),0)</f>
        <v>Drunk Driving</v>
      </c>
      <c r="N994" s="20" t="str">
        <f>VLOOKUP($C994,vehicle,MATCH(N$7,Vehicle!$A$1:$E$1,0),0)</f>
        <v>Severe</v>
      </c>
      <c r="O994" s="21">
        <f>VLOOKUP($C994,vehicle,MATCH(O$7,Vehicle!$A$1:$E$1,0),0)</f>
        <v>4</v>
      </c>
      <c r="P994" s="21">
        <f>VLOOKUP($C994,driver,MATCH(P$7,Driver!$A$1:$E$1,0),0)</f>
        <v>66</v>
      </c>
      <c r="Q994" s="21" t="str">
        <f>VLOOKUP($C994,driver,MATCH(Q$7,Driver!$A$1:$E$1,0),0)</f>
        <v>Expired</v>
      </c>
      <c r="R994" s="21">
        <f>VLOOKUP($C994,driver,MATCH(R$7,Driver!$A$1:$E$1,0),0)</f>
        <v>3</v>
      </c>
      <c r="S994" s="21" t="str">
        <f>VLOOKUP($C994,driver,MATCH(S$7,Driver!$A$1:$E$1,0),0)</f>
        <v>Moderate</v>
      </c>
      <c r="T994" s="21">
        <f>VLOOKUP($C994,Effects,MATCH(T$7, Effects!$A$1:$E$1, 0),0)</f>
        <v>51</v>
      </c>
      <c r="U994" s="22" t="str">
        <f>VLOOKUP($C994,Effects,MATCH(U$7, Effects!$A$1:$E$1, 0),0)</f>
        <v>Yes</v>
      </c>
      <c r="V994" s="22" t="str">
        <f>VLOOKUP($C994,Effects,MATCH(V$7, Effects!$A$1:$E$1, 0),0)</f>
        <v>Yes</v>
      </c>
      <c r="W994" s="22" t="str">
        <f>VLOOKUP($C994,Effects,MATCH(W$7, Effects!$A$1:$E$1, 0),0)</f>
        <v>Arrest Made</v>
      </c>
    </row>
    <row r="995" spans="2:23" s="7" customFormat="1" ht="21" x14ac:dyDescent="0.4">
      <c r="B995" s="19">
        <v>988</v>
      </c>
      <c r="C995" s="19" t="s">
        <v>1022</v>
      </c>
      <c r="D995" s="20">
        <f>VLOOKUP($C995, Date, MATCH(Source!D$7, Date!$A$1:$F$1, 0), FALSE)</f>
        <v>45022</v>
      </c>
      <c r="E995" s="40">
        <v>45022</v>
      </c>
      <c r="F995" s="22">
        <f>VLOOKUP($C995, Date, MATCH(Source!F$7, Date!$A$1:$F$1, 0), FALSE)</f>
        <v>41.8819444444444</v>
      </c>
      <c r="G995" s="19">
        <f>VLOOKUP(Table3[[#This Row],[Accident ID]],Date!$A$2:$I$2001,MATCH(Table3[[#Headers],[Hour]],Date!$A$1:$I$1,0),0)</f>
        <v>21</v>
      </c>
      <c r="H995" s="44" t="str">
        <f>IF(AND(Table3[[#This Row],[Hour]]&gt;=7, Table3[[#This Row],[Hour]]&lt;=10), "Peak", IF(AND(Table3[[#This Row],[Hour]]&gt;=16, Table3[[#This Row],[Hour]]&lt;=19), "Peak", "Off-Peak"))</f>
        <v>Off-Peak</v>
      </c>
      <c r="I995" s="19" t="str">
        <f>VLOOKUP($C995,location,MATCH(Source!I$7,Location!$A$1:$D$1,0),0)</f>
        <v>Chennai</v>
      </c>
      <c r="J995" s="19" t="str">
        <f>VLOOKUP($C995,location,MATCH(Source!J$7,Location!$A$1:$D$1,0),0)</f>
        <v>Rural Road</v>
      </c>
      <c r="K995" s="19" t="str">
        <f>VLOOKUP($C995,location,MATCH(Source!K$7,Location!$A$1:$D$1,0),0)</f>
        <v>Snowy</v>
      </c>
      <c r="L995" s="20" t="str">
        <f>VLOOKUP($C995,vehicle,MATCH(L994,Vehicle!A988:E988,0),0)</f>
        <v>Auto</v>
      </c>
      <c r="M995" s="20" t="str">
        <f>VLOOKUP($C995,vehicle,MATCH(M$7,Vehicle!$A$1:$E$1,0),0)</f>
        <v>Weather Conditions</v>
      </c>
      <c r="N995" s="20" t="str">
        <f>VLOOKUP($C995,vehicle,MATCH(N$7,Vehicle!$A$1:$E$1,0),0)</f>
        <v>High</v>
      </c>
      <c r="O995" s="21">
        <f>VLOOKUP($C995,vehicle,MATCH(O$7,Vehicle!$A$1:$E$1,0),0)</f>
        <v>2</v>
      </c>
      <c r="P995" s="21">
        <f>VLOOKUP($C995,driver,MATCH(P$7,Driver!$A$1:$E$1,0),0)</f>
        <v>67</v>
      </c>
      <c r="Q995" s="21" t="str">
        <f>VLOOKUP($C995,driver,MATCH(Q$7,Driver!$A$1:$E$1,0),0)</f>
        <v>Suspended</v>
      </c>
      <c r="R995" s="21">
        <f>VLOOKUP($C995,driver,MATCH(R$7,Driver!$A$1:$E$1,0),0)</f>
        <v>7</v>
      </c>
      <c r="S995" s="21" t="str">
        <f>VLOOKUP($C995,driver,MATCH(S$7,Driver!$A$1:$E$1,0),0)</f>
        <v>Minor</v>
      </c>
      <c r="T995" s="21">
        <f>VLOOKUP($C995,Effects,MATCH(T$7, Effects!$A$1:$E$1, 0),0)</f>
        <v>42</v>
      </c>
      <c r="U995" s="22" t="str">
        <f>VLOOKUP($C995,Effects,MATCH(U$7, Effects!$A$1:$E$1, 0),0)</f>
        <v>Yes</v>
      </c>
      <c r="V995" s="22" t="str">
        <f>VLOOKUP($C995,Effects,MATCH(V$7, Effects!$A$1:$E$1, 0),0)</f>
        <v>Yes</v>
      </c>
      <c r="W995" s="22" t="str">
        <f>VLOOKUP($C995,Effects,MATCH(W$7, Effects!$A$1:$E$1, 0),0)</f>
        <v>Arrest Made</v>
      </c>
    </row>
    <row r="996" spans="2:23" s="7" customFormat="1" ht="21" x14ac:dyDescent="0.4">
      <c r="B996" s="19">
        <v>989</v>
      </c>
      <c r="C996" s="19" t="s">
        <v>1023</v>
      </c>
      <c r="D996" s="20">
        <f>VLOOKUP($C996, Date, MATCH(Source!D$7, Date!$A$1:$F$1, 0), FALSE)</f>
        <v>44837</v>
      </c>
      <c r="E996" s="40">
        <v>44837</v>
      </c>
      <c r="F996" s="22">
        <f>VLOOKUP($C996, Date, MATCH(Source!F$7, Date!$A$1:$F$1, 0), FALSE)</f>
        <v>41.9236111111111</v>
      </c>
      <c r="G996" s="19">
        <f>VLOOKUP(Table3[[#This Row],[Accident ID]],Date!$A$2:$I$2001,MATCH(Table3[[#Headers],[Hour]],Date!$A$1:$I$1,0),0)</f>
        <v>22</v>
      </c>
      <c r="H996" s="44" t="str">
        <f>IF(AND(Table3[[#This Row],[Hour]]&gt;=7, Table3[[#This Row],[Hour]]&lt;=10), "Peak", IF(AND(Table3[[#This Row],[Hour]]&gt;=16, Table3[[#This Row],[Hour]]&lt;=19), "Peak", "Off-Peak"))</f>
        <v>Off-Peak</v>
      </c>
      <c r="I996" s="19" t="str">
        <f>VLOOKUP($C996,location,MATCH(Source!I$7,Location!$A$1:$D$1,0),0)</f>
        <v>Mumbai</v>
      </c>
      <c r="J996" s="19" t="str">
        <f>VLOOKUP($C996,location,MATCH(Source!J$7,Location!$A$1:$D$1,0),0)</f>
        <v>City Road</v>
      </c>
      <c r="K996" s="19" t="str">
        <f>VLOOKUP($C996,location,MATCH(Source!K$7,Location!$A$1:$D$1,0),0)</f>
        <v>Clear</v>
      </c>
      <c r="L996" s="20" t="str">
        <f>VLOOKUP($C996,vehicle,MATCH(L995,Vehicle!A989:E989,0),0)</f>
        <v>Pedestrian</v>
      </c>
      <c r="M996" s="20" t="str">
        <f>VLOOKUP($C996,vehicle,MATCH(M$7,Vehicle!$A$1:$E$1,0),0)</f>
        <v>Weather Conditions</v>
      </c>
      <c r="N996" s="20" t="str">
        <f>VLOOKUP($C996,vehicle,MATCH(N$7,Vehicle!$A$1:$E$1,0),0)</f>
        <v>Medium</v>
      </c>
      <c r="O996" s="21">
        <f>VLOOKUP($C996,vehicle,MATCH(O$7,Vehicle!$A$1:$E$1,0),0)</f>
        <v>4</v>
      </c>
      <c r="P996" s="21">
        <f>VLOOKUP($C996,driver,MATCH(P$7,Driver!$A$1:$E$1,0),0)</f>
        <v>43</v>
      </c>
      <c r="Q996" s="21" t="str">
        <f>VLOOKUP($C996,driver,MATCH(Q$7,Driver!$A$1:$E$1,0),0)</f>
        <v>Expired</v>
      </c>
      <c r="R996" s="21">
        <f>VLOOKUP($C996,driver,MATCH(R$7,Driver!$A$1:$E$1,0),0)</f>
        <v>8</v>
      </c>
      <c r="S996" s="21" t="str">
        <f>VLOOKUP($C996,driver,MATCH(S$7,Driver!$A$1:$E$1,0),0)</f>
        <v>Fatal</v>
      </c>
      <c r="T996" s="21">
        <f>VLOOKUP($C996,Effects,MATCH(T$7, Effects!$A$1:$E$1, 0),0)</f>
        <v>33</v>
      </c>
      <c r="U996" s="22" t="str">
        <f>VLOOKUP($C996,Effects,MATCH(U$7, Effects!$A$1:$E$1, 0),0)</f>
        <v>Yes</v>
      </c>
      <c r="V996" s="22" t="str">
        <f>VLOOKUP($C996,Effects,MATCH(V$7, Effects!$A$1:$E$1, 0),0)</f>
        <v>Yes</v>
      </c>
      <c r="W996" s="22" t="str">
        <f>VLOOKUP($C996,Effects,MATCH(W$7, Effects!$A$1:$E$1, 0),0)</f>
        <v>Arrest Made</v>
      </c>
    </row>
    <row r="997" spans="2:23" s="7" customFormat="1" ht="21" x14ac:dyDescent="0.4">
      <c r="B997" s="19">
        <v>990</v>
      </c>
      <c r="C997" s="19" t="s">
        <v>1024</v>
      </c>
      <c r="D997" s="20">
        <f>VLOOKUP($C997, Date, MATCH(Source!D$7, Date!$A$1:$F$1, 0), FALSE)</f>
        <v>44084</v>
      </c>
      <c r="E997" s="40">
        <v>44084</v>
      </c>
      <c r="F997" s="22">
        <f>VLOOKUP($C997, Date, MATCH(Source!F$7, Date!$A$1:$F$1, 0), FALSE)</f>
        <v>41.9652777777778</v>
      </c>
      <c r="G997" s="19">
        <f>VLOOKUP(Table3[[#This Row],[Accident ID]],Date!$A$2:$I$2001,MATCH(Table3[[#Headers],[Hour]],Date!$A$1:$I$1,0),0)</f>
        <v>23</v>
      </c>
      <c r="H997" s="44" t="str">
        <f>IF(AND(Table3[[#This Row],[Hour]]&gt;=7, Table3[[#This Row],[Hour]]&lt;=10), "Peak", IF(AND(Table3[[#This Row],[Hour]]&gt;=16, Table3[[#This Row],[Hour]]&lt;=19), "Peak", "Off-Peak"))</f>
        <v>Off-Peak</v>
      </c>
      <c r="I997" s="19" t="str">
        <f>VLOOKUP($C997,location,MATCH(Source!I$7,Location!$A$1:$D$1,0),0)</f>
        <v>Pune</v>
      </c>
      <c r="J997" s="19" t="str">
        <f>VLOOKUP($C997,location,MATCH(Source!J$7,Location!$A$1:$D$1,0),0)</f>
        <v>Rural Road</v>
      </c>
      <c r="K997" s="19" t="str">
        <f>VLOOKUP($C997,location,MATCH(Source!K$7,Location!$A$1:$D$1,0),0)</f>
        <v>Snowy</v>
      </c>
      <c r="L997" s="20" t="str">
        <f>VLOOKUP($C997,vehicle,MATCH(L996,Vehicle!A990:E990,0),0)</f>
        <v>Bicycle</v>
      </c>
      <c r="M997" s="20" t="str">
        <f>VLOOKUP($C997,vehicle,MATCH(M$7,Vehicle!$A$1:$E$1,0),0)</f>
        <v>Drunk Driving</v>
      </c>
      <c r="N997" s="20" t="str">
        <f>VLOOKUP($C997,vehicle,MATCH(N$7,Vehicle!$A$1:$E$1,0),0)</f>
        <v>Medium</v>
      </c>
      <c r="O997" s="21">
        <f>VLOOKUP($C997,vehicle,MATCH(O$7,Vehicle!$A$1:$E$1,0),0)</f>
        <v>5</v>
      </c>
      <c r="P997" s="21">
        <f>VLOOKUP($C997,driver,MATCH(P$7,Driver!$A$1:$E$1,0),0)</f>
        <v>63</v>
      </c>
      <c r="Q997" s="21" t="str">
        <f>VLOOKUP($C997,driver,MATCH(Q$7,Driver!$A$1:$E$1,0),0)</f>
        <v>Suspended</v>
      </c>
      <c r="R997" s="21">
        <f>VLOOKUP($C997,driver,MATCH(R$7,Driver!$A$1:$E$1,0),0)</f>
        <v>9</v>
      </c>
      <c r="S997" s="21" t="str">
        <f>VLOOKUP($C997,driver,MATCH(S$7,Driver!$A$1:$E$1,0),0)</f>
        <v>Severe</v>
      </c>
      <c r="T997" s="21">
        <f>VLOOKUP($C997,Effects,MATCH(T$7, Effects!$A$1:$E$1, 0),0)</f>
        <v>9</v>
      </c>
      <c r="U997" s="22" t="str">
        <f>VLOOKUP($C997,Effects,MATCH(U$7, Effects!$A$1:$E$1, 0),0)</f>
        <v>No</v>
      </c>
      <c r="V997" s="22" t="str">
        <f>VLOOKUP($C997,Effects,MATCH(V$7, Effects!$A$1:$E$1, 0),0)</f>
        <v>No</v>
      </c>
      <c r="W997" s="22" t="str">
        <f>VLOOKUP($C997,Effects,MATCH(W$7, Effects!$A$1:$E$1, 0),0)</f>
        <v>None</v>
      </c>
    </row>
    <row r="998" spans="2:23" s="7" customFormat="1" ht="21" x14ac:dyDescent="0.4">
      <c r="B998" s="19">
        <v>991</v>
      </c>
      <c r="C998" s="19" t="s">
        <v>1025</v>
      </c>
      <c r="D998" s="20">
        <f>VLOOKUP($C998, Date, MATCH(Source!D$7, Date!$A$1:$F$1, 0), FALSE)</f>
        <v>44827</v>
      </c>
      <c r="E998" s="40">
        <v>44827</v>
      </c>
      <c r="F998" s="22">
        <f>VLOOKUP($C998, Date, MATCH(Source!F$7, Date!$A$1:$F$1, 0), FALSE)</f>
        <v>42.0069444444444</v>
      </c>
      <c r="G998" s="19">
        <f>VLOOKUP(Table3[[#This Row],[Accident ID]],Date!$A$2:$I$2001,MATCH(Table3[[#Headers],[Hour]],Date!$A$1:$I$1,0),0)</f>
        <v>0</v>
      </c>
      <c r="H998" s="44" t="str">
        <f>IF(AND(Table3[[#This Row],[Hour]]&gt;=7, Table3[[#This Row],[Hour]]&lt;=10), "Peak", IF(AND(Table3[[#This Row],[Hour]]&gt;=16, Table3[[#This Row],[Hour]]&lt;=19), "Peak", "Off-Peak"))</f>
        <v>Off-Peak</v>
      </c>
      <c r="I998" s="19" t="str">
        <f>VLOOKUP($C998,location,MATCH(Source!I$7,Location!$A$1:$D$1,0),0)</f>
        <v>Mumbai</v>
      </c>
      <c r="J998" s="19" t="str">
        <f>VLOOKUP($C998,location,MATCH(Source!J$7,Location!$A$1:$D$1,0),0)</f>
        <v>Residential Area</v>
      </c>
      <c r="K998" s="19" t="str">
        <f>VLOOKUP($C998,location,MATCH(Source!K$7,Location!$A$1:$D$1,0),0)</f>
        <v>Clear</v>
      </c>
      <c r="L998" s="20" t="str">
        <f>VLOOKUP($C998,vehicle,MATCH(L997,Vehicle!A991:E991,0),0)</f>
        <v>Pedestrian</v>
      </c>
      <c r="M998" s="20" t="str">
        <f>VLOOKUP($C998,vehicle,MATCH(M$7,Vehicle!$A$1:$E$1,0),0)</f>
        <v>Over Speeding</v>
      </c>
      <c r="N998" s="20" t="str">
        <f>VLOOKUP($C998,vehicle,MATCH(N$7,Vehicle!$A$1:$E$1,0),0)</f>
        <v>Low</v>
      </c>
      <c r="O998" s="21">
        <f>VLOOKUP($C998,vehicle,MATCH(O$7,Vehicle!$A$1:$E$1,0),0)</f>
        <v>5</v>
      </c>
      <c r="P998" s="21">
        <f>VLOOKUP($C998,driver,MATCH(P$7,Driver!$A$1:$E$1,0),0)</f>
        <v>68</v>
      </c>
      <c r="Q998" s="21" t="str">
        <f>VLOOKUP($C998,driver,MATCH(Q$7,Driver!$A$1:$E$1,0),0)</f>
        <v>Expired</v>
      </c>
      <c r="R998" s="21">
        <f>VLOOKUP($C998,driver,MATCH(R$7,Driver!$A$1:$E$1,0),0)</f>
        <v>5</v>
      </c>
      <c r="S998" s="21" t="str">
        <f>VLOOKUP($C998,driver,MATCH(S$7,Driver!$A$1:$E$1,0),0)</f>
        <v>Severe</v>
      </c>
      <c r="T998" s="21">
        <f>VLOOKUP($C998,Effects,MATCH(T$7, Effects!$A$1:$E$1, 0),0)</f>
        <v>10</v>
      </c>
      <c r="U998" s="22" t="str">
        <f>VLOOKUP($C998,Effects,MATCH(U$7, Effects!$A$1:$E$1, 0),0)</f>
        <v>No</v>
      </c>
      <c r="V998" s="22" t="str">
        <f>VLOOKUP($C998,Effects,MATCH(V$7, Effects!$A$1:$E$1, 0),0)</f>
        <v>Yes</v>
      </c>
      <c r="W998" s="22" t="str">
        <f>VLOOKUP($C998,Effects,MATCH(W$7, Effects!$A$1:$E$1, 0),0)</f>
        <v>License Suspended</v>
      </c>
    </row>
    <row r="999" spans="2:23" s="7" customFormat="1" ht="21" x14ac:dyDescent="0.4">
      <c r="B999" s="19">
        <v>992</v>
      </c>
      <c r="C999" s="19" t="s">
        <v>1026</v>
      </c>
      <c r="D999" s="20">
        <f>VLOOKUP($C999, Date, MATCH(Source!D$7, Date!$A$1:$F$1, 0), FALSE)</f>
        <v>44318</v>
      </c>
      <c r="E999" s="40">
        <v>44318</v>
      </c>
      <c r="F999" s="22">
        <f>VLOOKUP($C999, Date, MATCH(Source!F$7, Date!$A$1:$F$1, 0), FALSE)</f>
        <v>42.0486111111111</v>
      </c>
      <c r="G999" s="19">
        <f>VLOOKUP(Table3[[#This Row],[Accident ID]],Date!$A$2:$I$2001,MATCH(Table3[[#Headers],[Hour]],Date!$A$1:$I$1,0),0)</f>
        <v>1</v>
      </c>
      <c r="H999" s="44" t="str">
        <f>IF(AND(Table3[[#This Row],[Hour]]&gt;=7, Table3[[#This Row],[Hour]]&lt;=10), "Peak", IF(AND(Table3[[#This Row],[Hour]]&gt;=16, Table3[[#This Row],[Hour]]&lt;=19), "Peak", "Off-Peak"))</f>
        <v>Off-Peak</v>
      </c>
      <c r="I999" s="19" t="str">
        <f>VLOOKUP($C999,location,MATCH(Source!I$7,Location!$A$1:$D$1,0),0)</f>
        <v>Pune</v>
      </c>
      <c r="J999" s="19" t="str">
        <f>VLOOKUP($C999,location,MATCH(Source!J$7,Location!$A$1:$D$1,0),0)</f>
        <v>Residential Area</v>
      </c>
      <c r="K999" s="19" t="str">
        <f>VLOOKUP($C999,location,MATCH(Source!K$7,Location!$A$1:$D$1,0),0)</f>
        <v>Snowy</v>
      </c>
      <c r="L999" s="20" t="str">
        <f>VLOOKUP($C999,vehicle,MATCH(L998,Vehicle!A992:E992,0),0)</f>
        <v>Car</v>
      </c>
      <c r="M999" s="20" t="str">
        <f>VLOOKUP($C999,vehicle,MATCH(M$7,Vehicle!$A$1:$E$1,0),0)</f>
        <v>Reckless Driving</v>
      </c>
      <c r="N999" s="20" t="str">
        <f>VLOOKUP($C999,vehicle,MATCH(N$7,Vehicle!$A$1:$E$1,0),0)</f>
        <v>Severe</v>
      </c>
      <c r="O999" s="21">
        <f>VLOOKUP($C999,vehicle,MATCH(O$7,Vehicle!$A$1:$E$1,0),0)</f>
        <v>5</v>
      </c>
      <c r="P999" s="21">
        <f>VLOOKUP($C999,driver,MATCH(P$7,Driver!$A$1:$E$1,0),0)</f>
        <v>67</v>
      </c>
      <c r="Q999" s="21" t="str">
        <f>VLOOKUP($C999,driver,MATCH(Q$7,Driver!$A$1:$E$1,0),0)</f>
        <v>Expired</v>
      </c>
      <c r="R999" s="21">
        <f>VLOOKUP($C999,driver,MATCH(R$7,Driver!$A$1:$E$1,0),0)</f>
        <v>7</v>
      </c>
      <c r="S999" s="21" t="str">
        <f>VLOOKUP($C999,driver,MATCH(S$7,Driver!$A$1:$E$1,0),0)</f>
        <v>Moderate</v>
      </c>
      <c r="T999" s="21">
        <f>VLOOKUP($C999,Effects,MATCH(T$7, Effects!$A$1:$E$1, 0),0)</f>
        <v>5</v>
      </c>
      <c r="U999" s="22" t="str">
        <f>VLOOKUP($C999,Effects,MATCH(U$7, Effects!$A$1:$E$1, 0),0)</f>
        <v>Yes</v>
      </c>
      <c r="V999" s="22" t="str">
        <f>VLOOKUP($C999,Effects,MATCH(V$7, Effects!$A$1:$E$1, 0),0)</f>
        <v>No</v>
      </c>
      <c r="W999" s="22" t="str">
        <f>VLOOKUP($C999,Effects,MATCH(W$7, Effects!$A$1:$E$1, 0),0)</f>
        <v>Fine Issued</v>
      </c>
    </row>
    <row r="1000" spans="2:23" s="7" customFormat="1" ht="21" x14ac:dyDescent="0.4">
      <c r="B1000" s="19">
        <v>993</v>
      </c>
      <c r="C1000" s="19" t="s">
        <v>1027</v>
      </c>
      <c r="D1000" s="20">
        <f>VLOOKUP($C1000, Date, MATCH(Source!D$7, Date!$A$1:$F$1, 0), FALSE)</f>
        <v>45249</v>
      </c>
      <c r="E1000" s="40">
        <v>45249</v>
      </c>
      <c r="F1000" s="22">
        <f>VLOOKUP($C1000, Date, MATCH(Source!F$7, Date!$A$1:$F$1, 0), FALSE)</f>
        <v>42.0902777777778</v>
      </c>
      <c r="G1000" s="19">
        <f>VLOOKUP(Table3[[#This Row],[Accident ID]],Date!$A$2:$I$2001,MATCH(Table3[[#Headers],[Hour]],Date!$A$1:$I$1,0),0)</f>
        <v>2</v>
      </c>
      <c r="H1000" s="44" t="str">
        <f>IF(AND(Table3[[#This Row],[Hour]]&gt;=7, Table3[[#This Row],[Hour]]&lt;=10), "Peak", IF(AND(Table3[[#This Row],[Hour]]&gt;=16, Table3[[#This Row],[Hour]]&lt;=19), "Peak", "Off-Peak"))</f>
        <v>Off-Peak</v>
      </c>
      <c r="I1000" s="19" t="str">
        <f>VLOOKUP($C1000,location,MATCH(Source!I$7,Location!$A$1:$D$1,0),0)</f>
        <v>Ahmedabad</v>
      </c>
      <c r="J1000" s="19" t="str">
        <f>VLOOKUP($C1000,location,MATCH(Source!J$7,Location!$A$1:$D$1,0),0)</f>
        <v>Highway</v>
      </c>
      <c r="K1000" s="19" t="str">
        <f>VLOOKUP($C1000,location,MATCH(Source!K$7,Location!$A$1:$D$1,0),0)</f>
        <v>Foggy</v>
      </c>
      <c r="L1000" s="20" t="str">
        <f>VLOOKUP($C1000,vehicle,MATCH(L999,Vehicle!A993:E993,0),0)</f>
        <v>Car</v>
      </c>
      <c r="M1000" s="20" t="str">
        <f>VLOOKUP($C1000,vehicle,MATCH(M$7,Vehicle!$A$1:$E$1,0),0)</f>
        <v>Drunk Driving</v>
      </c>
      <c r="N1000" s="20" t="str">
        <f>VLOOKUP($C1000,vehicle,MATCH(N$7,Vehicle!$A$1:$E$1,0),0)</f>
        <v>High</v>
      </c>
      <c r="O1000" s="21">
        <f>VLOOKUP($C1000,vehicle,MATCH(O$7,Vehicle!$A$1:$E$1,0),0)</f>
        <v>5</v>
      </c>
      <c r="P1000" s="21">
        <f>VLOOKUP($C1000,driver,MATCH(P$7,Driver!$A$1:$E$1,0),0)</f>
        <v>36</v>
      </c>
      <c r="Q1000" s="21" t="str">
        <f>VLOOKUP($C1000,driver,MATCH(Q$7,Driver!$A$1:$E$1,0),0)</f>
        <v>Expired</v>
      </c>
      <c r="R1000" s="21">
        <f>VLOOKUP($C1000,driver,MATCH(R$7,Driver!$A$1:$E$1,0),0)</f>
        <v>0</v>
      </c>
      <c r="S1000" s="21" t="str">
        <f>VLOOKUP($C1000,driver,MATCH(S$7,Driver!$A$1:$E$1,0),0)</f>
        <v>Minor</v>
      </c>
      <c r="T1000" s="21">
        <f>VLOOKUP($C1000,Effects,MATCH(T$7, Effects!$A$1:$E$1, 0),0)</f>
        <v>19</v>
      </c>
      <c r="U1000" s="22" t="str">
        <f>VLOOKUP($C1000,Effects,MATCH(U$7, Effects!$A$1:$E$1, 0),0)</f>
        <v>No</v>
      </c>
      <c r="V1000" s="22" t="str">
        <f>VLOOKUP($C1000,Effects,MATCH(V$7, Effects!$A$1:$E$1, 0),0)</f>
        <v>Yes</v>
      </c>
      <c r="W1000" s="22" t="str">
        <f>VLOOKUP($C1000,Effects,MATCH(W$7, Effects!$A$1:$E$1, 0),0)</f>
        <v>License Suspended</v>
      </c>
    </row>
    <row r="1001" spans="2:23" s="7" customFormat="1" ht="21" x14ac:dyDescent="0.4">
      <c r="B1001" s="19">
        <v>994</v>
      </c>
      <c r="C1001" s="19" t="s">
        <v>1028</v>
      </c>
      <c r="D1001" s="20">
        <f>VLOOKUP($C1001, Date, MATCH(Source!D$7, Date!$A$1:$F$1, 0), FALSE)</f>
        <v>44224</v>
      </c>
      <c r="E1001" s="40">
        <v>44224</v>
      </c>
      <c r="F1001" s="22">
        <f>VLOOKUP($C1001, Date, MATCH(Source!F$7, Date!$A$1:$F$1, 0), FALSE)</f>
        <v>42.1319444444444</v>
      </c>
      <c r="G1001" s="19">
        <f>VLOOKUP(Table3[[#This Row],[Accident ID]],Date!$A$2:$I$2001,MATCH(Table3[[#Headers],[Hour]],Date!$A$1:$I$1,0),0)</f>
        <v>3</v>
      </c>
      <c r="H1001" s="44" t="str">
        <f>IF(AND(Table3[[#This Row],[Hour]]&gt;=7, Table3[[#This Row],[Hour]]&lt;=10), "Peak", IF(AND(Table3[[#This Row],[Hour]]&gt;=16, Table3[[#This Row],[Hour]]&lt;=19), "Peak", "Off-Peak"))</f>
        <v>Off-Peak</v>
      </c>
      <c r="I1001" s="19" t="str">
        <f>VLOOKUP($C1001,location,MATCH(Source!I$7,Location!$A$1:$D$1,0),0)</f>
        <v>Bangalore</v>
      </c>
      <c r="J1001" s="19" t="str">
        <f>VLOOKUP($C1001,location,MATCH(Source!J$7,Location!$A$1:$D$1,0),0)</f>
        <v>Residential Area</v>
      </c>
      <c r="K1001" s="19" t="str">
        <f>VLOOKUP($C1001,location,MATCH(Source!K$7,Location!$A$1:$D$1,0),0)</f>
        <v>Rainy</v>
      </c>
      <c r="L1001" s="20" t="str">
        <f>VLOOKUP($C1001,vehicle,MATCH(L1000,Vehicle!A994:E994,0),0)</f>
        <v>Pedestrian</v>
      </c>
      <c r="M1001" s="20" t="str">
        <f>VLOOKUP($C1001,vehicle,MATCH(M$7,Vehicle!$A$1:$E$1,0),0)</f>
        <v>Signal Violation</v>
      </c>
      <c r="N1001" s="20" t="str">
        <f>VLOOKUP($C1001,vehicle,MATCH(N$7,Vehicle!$A$1:$E$1,0),0)</f>
        <v>Severe</v>
      </c>
      <c r="O1001" s="21">
        <f>VLOOKUP($C1001,vehicle,MATCH(O$7,Vehicle!$A$1:$E$1,0),0)</f>
        <v>4</v>
      </c>
      <c r="P1001" s="21">
        <f>VLOOKUP($C1001,driver,MATCH(P$7,Driver!$A$1:$E$1,0),0)</f>
        <v>30</v>
      </c>
      <c r="Q1001" s="21" t="str">
        <f>VLOOKUP($C1001,driver,MATCH(Q$7,Driver!$A$1:$E$1,0),0)</f>
        <v>Suspended</v>
      </c>
      <c r="R1001" s="21">
        <f>VLOOKUP($C1001,driver,MATCH(R$7,Driver!$A$1:$E$1,0),0)</f>
        <v>8</v>
      </c>
      <c r="S1001" s="21" t="str">
        <f>VLOOKUP($C1001,driver,MATCH(S$7,Driver!$A$1:$E$1,0),0)</f>
        <v>Minor</v>
      </c>
      <c r="T1001" s="21">
        <f>VLOOKUP($C1001,Effects,MATCH(T$7, Effects!$A$1:$E$1, 0),0)</f>
        <v>30</v>
      </c>
      <c r="U1001" s="22" t="str">
        <f>VLOOKUP($C1001,Effects,MATCH(U$7, Effects!$A$1:$E$1, 0),0)</f>
        <v>No</v>
      </c>
      <c r="V1001" s="22" t="str">
        <f>VLOOKUP($C1001,Effects,MATCH(V$7, Effects!$A$1:$E$1, 0),0)</f>
        <v>No</v>
      </c>
      <c r="W1001" s="22" t="str">
        <f>VLOOKUP($C1001,Effects,MATCH(W$7, Effects!$A$1:$E$1, 0),0)</f>
        <v>Fine Issued</v>
      </c>
    </row>
    <row r="1002" spans="2:23" s="7" customFormat="1" ht="21" x14ac:dyDescent="0.4">
      <c r="B1002" s="19">
        <v>995</v>
      </c>
      <c r="C1002" s="19" t="s">
        <v>1029</v>
      </c>
      <c r="D1002" s="20">
        <f>VLOOKUP($C1002, Date, MATCH(Source!D$7, Date!$A$1:$F$1, 0), FALSE)</f>
        <v>45504</v>
      </c>
      <c r="E1002" s="40">
        <v>45504</v>
      </c>
      <c r="F1002" s="22">
        <f>VLOOKUP($C1002, Date, MATCH(Source!F$7, Date!$A$1:$F$1, 0), FALSE)</f>
        <v>42.1736111111111</v>
      </c>
      <c r="G1002" s="19">
        <f>VLOOKUP(Table3[[#This Row],[Accident ID]],Date!$A$2:$I$2001,MATCH(Table3[[#Headers],[Hour]],Date!$A$1:$I$1,0),0)</f>
        <v>4</v>
      </c>
      <c r="H1002" s="44" t="str">
        <f>IF(AND(Table3[[#This Row],[Hour]]&gt;=7, Table3[[#This Row],[Hour]]&lt;=10), "Peak", IF(AND(Table3[[#This Row],[Hour]]&gt;=16, Table3[[#This Row],[Hour]]&lt;=19), "Peak", "Off-Peak"))</f>
        <v>Off-Peak</v>
      </c>
      <c r="I1002" s="19" t="str">
        <f>VLOOKUP($C1002,location,MATCH(Source!I$7,Location!$A$1:$D$1,0),0)</f>
        <v>Pune</v>
      </c>
      <c r="J1002" s="19" t="str">
        <f>VLOOKUP($C1002,location,MATCH(Source!J$7,Location!$A$1:$D$1,0),0)</f>
        <v>Residential Area</v>
      </c>
      <c r="K1002" s="19" t="str">
        <f>VLOOKUP($C1002,location,MATCH(Source!K$7,Location!$A$1:$D$1,0),0)</f>
        <v>Foggy</v>
      </c>
      <c r="L1002" s="20" t="str">
        <f>VLOOKUP($C1002,vehicle,MATCH(L1001,Vehicle!A995:E995,0),0)</f>
        <v>Bike</v>
      </c>
      <c r="M1002" s="20" t="str">
        <f>VLOOKUP($C1002,vehicle,MATCH(M$7,Vehicle!$A$1:$E$1,0),0)</f>
        <v>Drunk Driving</v>
      </c>
      <c r="N1002" s="20" t="str">
        <f>VLOOKUP($C1002,vehicle,MATCH(N$7,Vehicle!$A$1:$E$1,0),0)</f>
        <v>Low</v>
      </c>
      <c r="O1002" s="21">
        <f>VLOOKUP($C1002,vehicle,MATCH(O$7,Vehicle!$A$1:$E$1,0),0)</f>
        <v>5</v>
      </c>
      <c r="P1002" s="21">
        <f>VLOOKUP($C1002,driver,MATCH(P$7,Driver!$A$1:$E$1,0),0)</f>
        <v>36</v>
      </c>
      <c r="Q1002" s="21" t="str">
        <f>VLOOKUP($C1002,driver,MATCH(Q$7,Driver!$A$1:$E$1,0),0)</f>
        <v>Suspended</v>
      </c>
      <c r="R1002" s="21">
        <f>VLOOKUP($C1002,driver,MATCH(R$7,Driver!$A$1:$E$1,0),0)</f>
        <v>9</v>
      </c>
      <c r="S1002" s="21" t="str">
        <f>VLOOKUP($C1002,driver,MATCH(S$7,Driver!$A$1:$E$1,0),0)</f>
        <v>Severe</v>
      </c>
      <c r="T1002" s="21">
        <f>VLOOKUP($C1002,Effects,MATCH(T$7, Effects!$A$1:$E$1, 0),0)</f>
        <v>51</v>
      </c>
      <c r="U1002" s="22" t="str">
        <f>VLOOKUP($C1002,Effects,MATCH(U$7, Effects!$A$1:$E$1, 0),0)</f>
        <v>No</v>
      </c>
      <c r="V1002" s="22" t="str">
        <f>VLOOKUP($C1002,Effects,MATCH(V$7, Effects!$A$1:$E$1, 0),0)</f>
        <v>Yes</v>
      </c>
      <c r="W1002" s="22" t="str">
        <f>VLOOKUP($C1002,Effects,MATCH(W$7, Effects!$A$1:$E$1, 0),0)</f>
        <v>None</v>
      </c>
    </row>
    <row r="1003" spans="2:23" s="7" customFormat="1" ht="21" x14ac:dyDescent="0.4">
      <c r="B1003" s="19">
        <v>996</v>
      </c>
      <c r="C1003" s="19" t="s">
        <v>1030</v>
      </c>
      <c r="D1003" s="20">
        <f>VLOOKUP($C1003, Date, MATCH(Source!D$7, Date!$A$1:$F$1, 0), FALSE)</f>
        <v>44147</v>
      </c>
      <c r="E1003" s="40">
        <v>44147</v>
      </c>
      <c r="F1003" s="22">
        <f>VLOOKUP($C1003, Date, MATCH(Source!F$7, Date!$A$1:$F$1, 0), FALSE)</f>
        <v>42.2152777777778</v>
      </c>
      <c r="G1003" s="19">
        <f>VLOOKUP(Table3[[#This Row],[Accident ID]],Date!$A$2:$I$2001,MATCH(Table3[[#Headers],[Hour]],Date!$A$1:$I$1,0),0)</f>
        <v>5</v>
      </c>
      <c r="H1003" s="44" t="str">
        <f>IF(AND(Table3[[#This Row],[Hour]]&gt;=7, Table3[[#This Row],[Hour]]&lt;=10), "Peak", IF(AND(Table3[[#This Row],[Hour]]&gt;=16, Table3[[#This Row],[Hour]]&lt;=19), "Peak", "Off-Peak"))</f>
        <v>Off-Peak</v>
      </c>
      <c r="I1003" s="19" t="str">
        <f>VLOOKUP($C1003,location,MATCH(Source!I$7,Location!$A$1:$D$1,0),0)</f>
        <v>Bangalore</v>
      </c>
      <c r="J1003" s="19" t="str">
        <f>VLOOKUP($C1003,location,MATCH(Source!J$7,Location!$A$1:$D$1,0),0)</f>
        <v>City Road</v>
      </c>
      <c r="K1003" s="19" t="str">
        <f>VLOOKUP($C1003,location,MATCH(Source!K$7,Location!$A$1:$D$1,0),0)</f>
        <v>Clear</v>
      </c>
      <c r="L1003" s="20" t="str">
        <f>VLOOKUP($C1003,vehicle,MATCH(L1002,Vehicle!A996:E996,0),0)</f>
        <v>Auto</v>
      </c>
      <c r="M1003" s="20" t="str">
        <f>VLOOKUP($C1003,vehicle,MATCH(M$7,Vehicle!$A$1:$E$1,0),0)</f>
        <v>Reckless Driving</v>
      </c>
      <c r="N1003" s="20" t="str">
        <f>VLOOKUP($C1003,vehicle,MATCH(N$7,Vehicle!$A$1:$E$1,0),0)</f>
        <v>Low</v>
      </c>
      <c r="O1003" s="21">
        <f>VLOOKUP($C1003,vehicle,MATCH(O$7,Vehicle!$A$1:$E$1,0),0)</f>
        <v>4</v>
      </c>
      <c r="P1003" s="21">
        <f>VLOOKUP($C1003,driver,MATCH(P$7,Driver!$A$1:$E$1,0),0)</f>
        <v>75</v>
      </c>
      <c r="Q1003" s="21" t="str">
        <f>VLOOKUP($C1003,driver,MATCH(Q$7,Driver!$A$1:$E$1,0),0)</f>
        <v>Suspended</v>
      </c>
      <c r="R1003" s="21">
        <f>VLOOKUP($C1003,driver,MATCH(R$7,Driver!$A$1:$E$1,0),0)</f>
        <v>7</v>
      </c>
      <c r="S1003" s="21" t="str">
        <f>VLOOKUP($C1003,driver,MATCH(S$7,Driver!$A$1:$E$1,0),0)</f>
        <v>Moderate</v>
      </c>
      <c r="T1003" s="21">
        <f>VLOOKUP($C1003,Effects,MATCH(T$7, Effects!$A$1:$E$1, 0),0)</f>
        <v>10</v>
      </c>
      <c r="U1003" s="22" t="str">
        <f>VLOOKUP($C1003,Effects,MATCH(U$7, Effects!$A$1:$E$1, 0),0)</f>
        <v>No</v>
      </c>
      <c r="V1003" s="22" t="str">
        <f>VLOOKUP($C1003,Effects,MATCH(V$7, Effects!$A$1:$E$1, 0),0)</f>
        <v>Yes</v>
      </c>
      <c r="W1003" s="22" t="str">
        <f>VLOOKUP($C1003,Effects,MATCH(W$7, Effects!$A$1:$E$1, 0),0)</f>
        <v>License Suspended</v>
      </c>
    </row>
    <row r="1004" spans="2:23" s="7" customFormat="1" ht="21" x14ac:dyDescent="0.4">
      <c r="B1004" s="19">
        <v>997</v>
      </c>
      <c r="C1004" s="19" t="s">
        <v>1031</v>
      </c>
      <c r="D1004" s="20">
        <f>VLOOKUP($C1004, Date, MATCH(Source!D$7, Date!$A$1:$F$1, 0), FALSE)</f>
        <v>45205</v>
      </c>
      <c r="E1004" s="40">
        <v>45205</v>
      </c>
      <c r="F1004" s="22">
        <f>VLOOKUP($C1004, Date, MATCH(Source!F$7, Date!$A$1:$F$1, 0), FALSE)</f>
        <v>42.2569444444444</v>
      </c>
      <c r="G1004" s="19">
        <f>VLOOKUP(Table3[[#This Row],[Accident ID]],Date!$A$2:$I$2001,MATCH(Table3[[#Headers],[Hour]],Date!$A$1:$I$1,0),0)</f>
        <v>6</v>
      </c>
      <c r="H1004" s="44" t="str">
        <f>IF(AND(Table3[[#This Row],[Hour]]&gt;=7, Table3[[#This Row],[Hour]]&lt;=10), "Peak", IF(AND(Table3[[#This Row],[Hour]]&gt;=16, Table3[[#This Row],[Hour]]&lt;=19), "Peak", "Off-Peak"))</f>
        <v>Off-Peak</v>
      </c>
      <c r="I1004" s="19" t="str">
        <f>VLOOKUP($C1004,location,MATCH(Source!I$7,Location!$A$1:$D$1,0),0)</f>
        <v>Ahmedabad</v>
      </c>
      <c r="J1004" s="19" t="str">
        <f>VLOOKUP($C1004,location,MATCH(Source!J$7,Location!$A$1:$D$1,0),0)</f>
        <v>Rural Road</v>
      </c>
      <c r="K1004" s="19" t="str">
        <f>VLOOKUP($C1004,location,MATCH(Source!K$7,Location!$A$1:$D$1,0),0)</f>
        <v>Windy</v>
      </c>
      <c r="L1004" s="20" t="str">
        <f>VLOOKUP($C1004,vehicle,MATCH(L1003,Vehicle!A997:E997,0),0)</f>
        <v>Bicycle</v>
      </c>
      <c r="M1004" s="20" t="str">
        <f>VLOOKUP($C1004,vehicle,MATCH(M$7,Vehicle!$A$1:$E$1,0),0)</f>
        <v>Signal Violation</v>
      </c>
      <c r="N1004" s="20" t="str">
        <f>VLOOKUP($C1004,vehicle,MATCH(N$7,Vehicle!$A$1:$E$1,0),0)</f>
        <v>Severe</v>
      </c>
      <c r="O1004" s="21">
        <f>VLOOKUP($C1004,vehicle,MATCH(O$7,Vehicle!$A$1:$E$1,0),0)</f>
        <v>5</v>
      </c>
      <c r="P1004" s="21">
        <f>VLOOKUP($C1004,driver,MATCH(P$7,Driver!$A$1:$E$1,0),0)</f>
        <v>33</v>
      </c>
      <c r="Q1004" s="21" t="str">
        <f>VLOOKUP($C1004,driver,MATCH(Q$7,Driver!$A$1:$E$1,0),0)</f>
        <v>Suspended</v>
      </c>
      <c r="R1004" s="21">
        <f>VLOOKUP($C1004,driver,MATCH(R$7,Driver!$A$1:$E$1,0),0)</f>
        <v>2</v>
      </c>
      <c r="S1004" s="21" t="str">
        <f>VLOOKUP($C1004,driver,MATCH(S$7,Driver!$A$1:$E$1,0),0)</f>
        <v>Severe</v>
      </c>
      <c r="T1004" s="21">
        <f>VLOOKUP($C1004,Effects,MATCH(T$7, Effects!$A$1:$E$1, 0),0)</f>
        <v>31</v>
      </c>
      <c r="U1004" s="22" t="str">
        <f>VLOOKUP($C1004,Effects,MATCH(U$7, Effects!$A$1:$E$1, 0),0)</f>
        <v>No</v>
      </c>
      <c r="V1004" s="22" t="str">
        <f>VLOOKUP($C1004,Effects,MATCH(V$7, Effects!$A$1:$E$1, 0),0)</f>
        <v>No</v>
      </c>
      <c r="W1004" s="22" t="str">
        <f>VLOOKUP($C1004,Effects,MATCH(W$7, Effects!$A$1:$E$1, 0),0)</f>
        <v>Arrest Made</v>
      </c>
    </row>
    <row r="1005" spans="2:23" s="7" customFormat="1" ht="21" x14ac:dyDescent="0.4">
      <c r="B1005" s="19">
        <v>998</v>
      </c>
      <c r="C1005" s="19" t="s">
        <v>1032</v>
      </c>
      <c r="D1005" s="20">
        <f>VLOOKUP($C1005, Date, MATCH(Source!D$7, Date!$A$1:$F$1, 0), FALSE)</f>
        <v>43929</v>
      </c>
      <c r="E1005" s="40">
        <v>43929</v>
      </c>
      <c r="F1005" s="22">
        <f>VLOOKUP($C1005, Date, MATCH(Source!F$7, Date!$A$1:$F$1, 0), FALSE)</f>
        <v>42.2986111111111</v>
      </c>
      <c r="G1005" s="19">
        <f>VLOOKUP(Table3[[#This Row],[Accident ID]],Date!$A$2:$I$2001,MATCH(Table3[[#Headers],[Hour]],Date!$A$1:$I$1,0),0)</f>
        <v>7</v>
      </c>
      <c r="H1005" s="44" t="str">
        <f>IF(AND(Table3[[#This Row],[Hour]]&gt;=7, Table3[[#This Row],[Hour]]&lt;=10), "Peak", IF(AND(Table3[[#This Row],[Hour]]&gt;=16, Table3[[#This Row],[Hour]]&lt;=19), "Peak", "Off-Peak"))</f>
        <v>Peak</v>
      </c>
      <c r="I1005" s="19" t="str">
        <f>VLOOKUP($C1005,location,MATCH(Source!I$7,Location!$A$1:$D$1,0),0)</f>
        <v>Chennai</v>
      </c>
      <c r="J1005" s="19" t="str">
        <f>VLOOKUP($C1005,location,MATCH(Source!J$7,Location!$A$1:$D$1,0),0)</f>
        <v>Highway</v>
      </c>
      <c r="K1005" s="19" t="str">
        <f>VLOOKUP($C1005,location,MATCH(Source!K$7,Location!$A$1:$D$1,0),0)</f>
        <v>Rainy</v>
      </c>
      <c r="L1005" s="20" t="str">
        <f>VLOOKUP($C1005,vehicle,MATCH(L1004,Vehicle!A998:E998,0),0)</f>
        <v>Car</v>
      </c>
      <c r="M1005" s="20" t="str">
        <f>VLOOKUP($C1005,vehicle,MATCH(M$7,Vehicle!$A$1:$E$1,0),0)</f>
        <v>Over Speeding</v>
      </c>
      <c r="N1005" s="20" t="str">
        <f>VLOOKUP($C1005,vehicle,MATCH(N$7,Vehicle!$A$1:$E$1,0),0)</f>
        <v>Low</v>
      </c>
      <c r="O1005" s="21">
        <f>VLOOKUP($C1005,vehicle,MATCH(O$7,Vehicle!$A$1:$E$1,0),0)</f>
        <v>4</v>
      </c>
      <c r="P1005" s="21">
        <f>VLOOKUP($C1005,driver,MATCH(P$7,Driver!$A$1:$E$1,0),0)</f>
        <v>20</v>
      </c>
      <c r="Q1005" s="21" t="str">
        <f>VLOOKUP($C1005,driver,MATCH(Q$7,Driver!$A$1:$E$1,0),0)</f>
        <v>Valid</v>
      </c>
      <c r="R1005" s="21">
        <f>VLOOKUP($C1005,driver,MATCH(R$7,Driver!$A$1:$E$1,0),0)</f>
        <v>5</v>
      </c>
      <c r="S1005" s="21" t="str">
        <f>VLOOKUP($C1005,driver,MATCH(S$7,Driver!$A$1:$E$1,0),0)</f>
        <v>Severe</v>
      </c>
      <c r="T1005" s="21">
        <f>VLOOKUP($C1005,Effects,MATCH(T$7, Effects!$A$1:$E$1, 0),0)</f>
        <v>53</v>
      </c>
      <c r="U1005" s="22" t="str">
        <f>VLOOKUP($C1005,Effects,MATCH(U$7, Effects!$A$1:$E$1, 0),0)</f>
        <v>Yes</v>
      </c>
      <c r="V1005" s="22" t="str">
        <f>VLOOKUP($C1005,Effects,MATCH(V$7, Effects!$A$1:$E$1, 0),0)</f>
        <v>Yes</v>
      </c>
      <c r="W1005" s="22" t="str">
        <f>VLOOKUP($C1005,Effects,MATCH(W$7, Effects!$A$1:$E$1, 0),0)</f>
        <v>License Suspended</v>
      </c>
    </row>
    <row r="1006" spans="2:23" s="7" customFormat="1" ht="21" x14ac:dyDescent="0.4">
      <c r="B1006" s="19">
        <v>999</v>
      </c>
      <c r="C1006" s="19" t="s">
        <v>1033</v>
      </c>
      <c r="D1006" s="20">
        <f>VLOOKUP($C1006, Date, MATCH(Source!D$7, Date!$A$1:$F$1, 0), FALSE)</f>
        <v>45392</v>
      </c>
      <c r="E1006" s="40">
        <v>45392</v>
      </c>
      <c r="F1006" s="22">
        <f>VLOOKUP($C1006, Date, MATCH(Source!F$7, Date!$A$1:$F$1, 0), FALSE)</f>
        <v>42.3402777777778</v>
      </c>
      <c r="G1006" s="19">
        <f>VLOOKUP(Table3[[#This Row],[Accident ID]],Date!$A$2:$I$2001,MATCH(Table3[[#Headers],[Hour]],Date!$A$1:$I$1,0),0)</f>
        <v>8</v>
      </c>
      <c r="H1006" s="44" t="str">
        <f>IF(AND(Table3[[#This Row],[Hour]]&gt;=7, Table3[[#This Row],[Hour]]&lt;=10), "Peak", IF(AND(Table3[[#This Row],[Hour]]&gt;=16, Table3[[#This Row],[Hour]]&lt;=19), "Peak", "Off-Peak"))</f>
        <v>Peak</v>
      </c>
      <c r="I1006" s="19" t="str">
        <f>VLOOKUP($C1006,location,MATCH(Source!I$7,Location!$A$1:$D$1,0),0)</f>
        <v>Kolkata</v>
      </c>
      <c r="J1006" s="19" t="str">
        <f>VLOOKUP($C1006,location,MATCH(Source!J$7,Location!$A$1:$D$1,0),0)</f>
        <v>Rural Road</v>
      </c>
      <c r="K1006" s="19" t="str">
        <f>VLOOKUP($C1006,location,MATCH(Source!K$7,Location!$A$1:$D$1,0),0)</f>
        <v>Windy</v>
      </c>
      <c r="L1006" s="20" t="str">
        <f>VLOOKUP($C1006,vehicle,MATCH(L1005,Vehicle!A999:E999,0),0)</f>
        <v>Auto</v>
      </c>
      <c r="M1006" s="20" t="str">
        <f>VLOOKUP($C1006,vehicle,MATCH(M$7,Vehicle!$A$1:$E$1,0),0)</f>
        <v>Reckless Driving</v>
      </c>
      <c r="N1006" s="20" t="str">
        <f>VLOOKUP($C1006,vehicle,MATCH(N$7,Vehicle!$A$1:$E$1,0),0)</f>
        <v>High</v>
      </c>
      <c r="O1006" s="21">
        <f>VLOOKUP($C1006,vehicle,MATCH(O$7,Vehicle!$A$1:$E$1,0),0)</f>
        <v>2</v>
      </c>
      <c r="P1006" s="21">
        <f>VLOOKUP($C1006,driver,MATCH(P$7,Driver!$A$1:$E$1,0),0)</f>
        <v>22</v>
      </c>
      <c r="Q1006" s="21" t="str">
        <f>VLOOKUP($C1006,driver,MATCH(Q$7,Driver!$A$1:$E$1,0),0)</f>
        <v>Expired</v>
      </c>
      <c r="R1006" s="21">
        <f>VLOOKUP($C1006,driver,MATCH(R$7,Driver!$A$1:$E$1,0),0)</f>
        <v>9</v>
      </c>
      <c r="S1006" s="21" t="str">
        <f>VLOOKUP($C1006,driver,MATCH(S$7,Driver!$A$1:$E$1,0),0)</f>
        <v>Fatal</v>
      </c>
      <c r="T1006" s="21">
        <f>VLOOKUP($C1006,Effects,MATCH(T$7, Effects!$A$1:$E$1, 0),0)</f>
        <v>20</v>
      </c>
      <c r="U1006" s="22" t="str">
        <f>VLOOKUP($C1006,Effects,MATCH(U$7, Effects!$A$1:$E$1, 0),0)</f>
        <v>Yes</v>
      </c>
      <c r="V1006" s="22" t="str">
        <f>VLOOKUP($C1006,Effects,MATCH(V$7, Effects!$A$1:$E$1, 0),0)</f>
        <v>No</v>
      </c>
      <c r="W1006" s="22" t="str">
        <f>VLOOKUP($C1006,Effects,MATCH(W$7, Effects!$A$1:$E$1, 0),0)</f>
        <v>Fine Issued</v>
      </c>
    </row>
    <row r="1007" spans="2:23" s="7" customFormat="1" ht="21" x14ac:dyDescent="0.4">
      <c r="B1007" s="19">
        <v>1000</v>
      </c>
      <c r="C1007" s="19" t="s">
        <v>1034</v>
      </c>
      <c r="D1007" s="20">
        <f>VLOOKUP($C1007, Date, MATCH(Source!D$7, Date!$A$1:$F$1, 0), FALSE)</f>
        <v>45142</v>
      </c>
      <c r="E1007" s="40">
        <v>45142</v>
      </c>
      <c r="F1007" s="22">
        <f>VLOOKUP($C1007, Date, MATCH(Source!F$7, Date!$A$1:$F$1, 0), FALSE)</f>
        <v>42.3819444444444</v>
      </c>
      <c r="G1007" s="19">
        <f>VLOOKUP(Table3[[#This Row],[Accident ID]],Date!$A$2:$I$2001,MATCH(Table3[[#Headers],[Hour]],Date!$A$1:$I$1,0),0)</f>
        <v>9</v>
      </c>
      <c r="H1007" s="44" t="str">
        <f>IF(AND(Table3[[#This Row],[Hour]]&gt;=7, Table3[[#This Row],[Hour]]&lt;=10), "Peak", IF(AND(Table3[[#This Row],[Hour]]&gt;=16, Table3[[#This Row],[Hour]]&lt;=19), "Peak", "Off-Peak"))</f>
        <v>Peak</v>
      </c>
      <c r="I1007" s="19" t="str">
        <f>VLOOKUP($C1007,location,MATCH(Source!I$7,Location!$A$1:$D$1,0),0)</f>
        <v>Kolkata</v>
      </c>
      <c r="J1007" s="19" t="str">
        <f>VLOOKUP($C1007,location,MATCH(Source!J$7,Location!$A$1:$D$1,0),0)</f>
        <v>Highway</v>
      </c>
      <c r="K1007" s="19" t="str">
        <f>VLOOKUP($C1007,location,MATCH(Source!K$7,Location!$A$1:$D$1,0),0)</f>
        <v>Foggy</v>
      </c>
      <c r="L1007" s="20" t="str">
        <f>VLOOKUP($C1007,vehicle,MATCH(L1006,Vehicle!A1000:E1000,0),0)</f>
        <v>Bike</v>
      </c>
      <c r="M1007" s="20" t="str">
        <f>VLOOKUP($C1007,vehicle,MATCH(M$7,Vehicle!$A$1:$E$1,0),0)</f>
        <v>Over Speeding</v>
      </c>
      <c r="N1007" s="20" t="str">
        <f>VLOOKUP($C1007,vehicle,MATCH(N$7,Vehicle!$A$1:$E$1,0),0)</f>
        <v>Severe</v>
      </c>
      <c r="O1007" s="21">
        <f>VLOOKUP($C1007,vehicle,MATCH(O$7,Vehicle!$A$1:$E$1,0),0)</f>
        <v>3</v>
      </c>
      <c r="P1007" s="21">
        <f>VLOOKUP($C1007,driver,MATCH(P$7,Driver!$A$1:$E$1,0),0)</f>
        <v>19</v>
      </c>
      <c r="Q1007" s="21" t="str">
        <f>VLOOKUP($C1007,driver,MATCH(Q$7,Driver!$A$1:$E$1,0),0)</f>
        <v>Expired</v>
      </c>
      <c r="R1007" s="21">
        <f>VLOOKUP($C1007,driver,MATCH(R$7,Driver!$A$1:$E$1,0),0)</f>
        <v>6</v>
      </c>
      <c r="S1007" s="21" t="str">
        <f>VLOOKUP($C1007,driver,MATCH(S$7,Driver!$A$1:$E$1,0),0)</f>
        <v>Minor</v>
      </c>
      <c r="T1007" s="21">
        <f>VLOOKUP($C1007,Effects,MATCH(T$7, Effects!$A$1:$E$1, 0),0)</f>
        <v>57</v>
      </c>
      <c r="U1007" s="22" t="str">
        <f>VLOOKUP($C1007,Effects,MATCH(U$7, Effects!$A$1:$E$1, 0),0)</f>
        <v>Yes</v>
      </c>
      <c r="V1007" s="22" t="str">
        <f>VLOOKUP($C1007,Effects,MATCH(V$7, Effects!$A$1:$E$1, 0),0)</f>
        <v>Yes</v>
      </c>
      <c r="W1007" s="22" t="str">
        <f>VLOOKUP($C1007,Effects,MATCH(W$7, Effects!$A$1:$E$1, 0),0)</f>
        <v>None</v>
      </c>
    </row>
    <row r="1008" spans="2:23" s="7" customFormat="1" ht="21" x14ac:dyDescent="0.4">
      <c r="B1008" s="19">
        <v>1001</v>
      </c>
      <c r="C1008" s="19" t="s">
        <v>1035</v>
      </c>
      <c r="D1008" s="20">
        <f>VLOOKUP($C1008, Date, MATCH(Source!D$7, Date!$A$1:$F$1, 0), FALSE)</f>
        <v>44592</v>
      </c>
      <c r="E1008" s="40">
        <v>44592</v>
      </c>
      <c r="F1008" s="22">
        <f>VLOOKUP($C1008, Date, MATCH(Source!F$7, Date!$A$1:$F$1, 0), FALSE)</f>
        <v>42.4236111111111</v>
      </c>
      <c r="G1008" s="19">
        <f>VLOOKUP(Table3[[#This Row],[Accident ID]],Date!$A$2:$I$2001,MATCH(Table3[[#Headers],[Hour]],Date!$A$1:$I$1,0),0)</f>
        <v>10</v>
      </c>
      <c r="H1008" s="44" t="str">
        <f>IF(AND(Table3[[#This Row],[Hour]]&gt;=7, Table3[[#This Row],[Hour]]&lt;=10), "Peak", IF(AND(Table3[[#This Row],[Hour]]&gt;=16, Table3[[#This Row],[Hour]]&lt;=19), "Peak", "Off-Peak"))</f>
        <v>Peak</v>
      </c>
      <c r="I1008" s="19" t="str">
        <f>VLOOKUP($C1008,location,MATCH(Source!I$7,Location!$A$1:$D$1,0),0)</f>
        <v>Hyderabad</v>
      </c>
      <c r="J1008" s="19" t="str">
        <f>VLOOKUP($C1008,location,MATCH(Source!J$7,Location!$A$1:$D$1,0),0)</f>
        <v>City Road</v>
      </c>
      <c r="K1008" s="19" t="str">
        <f>VLOOKUP($C1008,location,MATCH(Source!K$7,Location!$A$1:$D$1,0),0)</f>
        <v>Windy</v>
      </c>
      <c r="L1008" s="20" t="str">
        <f>VLOOKUP($C1008,vehicle,MATCH(L1007,Vehicle!A1001:E1001,0),0)</f>
        <v>Car</v>
      </c>
      <c r="M1008" s="20" t="str">
        <f>VLOOKUP($C1008,vehicle,MATCH(M$7,Vehicle!$A$1:$E$1,0),0)</f>
        <v>Reckless Driving</v>
      </c>
      <c r="N1008" s="20" t="str">
        <f>VLOOKUP($C1008,vehicle,MATCH(N$7,Vehicle!$A$1:$E$1,0),0)</f>
        <v>High</v>
      </c>
      <c r="O1008" s="21">
        <f>VLOOKUP($C1008,vehicle,MATCH(O$7,Vehicle!$A$1:$E$1,0),0)</f>
        <v>1</v>
      </c>
      <c r="P1008" s="21">
        <f>VLOOKUP($C1008,driver,MATCH(P$7,Driver!$A$1:$E$1,0),0)</f>
        <v>22</v>
      </c>
      <c r="Q1008" s="21" t="str">
        <f>VLOOKUP($C1008,driver,MATCH(Q$7,Driver!$A$1:$E$1,0),0)</f>
        <v>Suspended</v>
      </c>
      <c r="R1008" s="21">
        <f>VLOOKUP($C1008,driver,MATCH(R$7,Driver!$A$1:$E$1,0),0)</f>
        <v>2</v>
      </c>
      <c r="S1008" s="21" t="str">
        <f>VLOOKUP($C1008,driver,MATCH(S$7,Driver!$A$1:$E$1,0),0)</f>
        <v>Fatal</v>
      </c>
      <c r="T1008" s="21">
        <f>VLOOKUP($C1008,Effects,MATCH(T$7, Effects!$A$1:$E$1, 0),0)</f>
        <v>19</v>
      </c>
      <c r="U1008" s="22" t="str">
        <f>VLOOKUP($C1008,Effects,MATCH(U$7, Effects!$A$1:$E$1, 0),0)</f>
        <v>No</v>
      </c>
      <c r="V1008" s="22" t="str">
        <f>VLOOKUP($C1008,Effects,MATCH(V$7, Effects!$A$1:$E$1, 0),0)</f>
        <v>Yes</v>
      </c>
      <c r="W1008" s="22" t="str">
        <f>VLOOKUP($C1008,Effects,MATCH(W$7, Effects!$A$1:$E$1, 0),0)</f>
        <v>License Suspended</v>
      </c>
    </row>
    <row r="1009" spans="2:23" s="7" customFormat="1" ht="21" x14ac:dyDescent="0.4">
      <c r="B1009" s="19">
        <v>1002</v>
      </c>
      <c r="C1009" s="19" t="s">
        <v>1036</v>
      </c>
      <c r="D1009" s="20">
        <f>VLOOKUP($C1009, Date, MATCH(Source!D$7, Date!$A$1:$F$1, 0), FALSE)</f>
        <v>43981</v>
      </c>
      <c r="E1009" s="40">
        <v>43981</v>
      </c>
      <c r="F1009" s="22">
        <f>VLOOKUP($C1009, Date, MATCH(Source!F$7, Date!$A$1:$F$1, 0), FALSE)</f>
        <v>42.4652777777778</v>
      </c>
      <c r="G1009" s="19">
        <f>VLOOKUP(Table3[[#This Row],[Accident ID]],Date!$A$2:$I$2001,MATCH(Table3[[#Headers],[Hour]],Date!$A$1:$I$1,0),0)</f>
        <v>11</v>
      </c>
      <c r="H1009" s="44" t="str">
        <f>IF(AND(Table3[[#This Row],[Hour]]&gt;=7, Table3[[#This Row],[Hour]]&lt;=10), "Peak", IF(AND(Table3[[#This Row],[Hour]]&gt;=16, Table3[[#This Row],[Hour]]&lt;=19), "Peak", "Off-Peak"))</f>
        <v>Off-Peak</v>
      </c>
      <c r="I1009" s="19" t="str">
        <f>VLOOKUP($C1009,location,MATCH(Source!I$7,Location!$A$1:$D$1,0),0)</f>
        <v>Kolkata</v>
      </c>
      <c r="J1009" s="19" t="str">
        <f>VLOOKUP($C1009,location,MATCH(Source!J$7,Location!$A$1:$D$1,0),0)</f>
        <v>Highway</v>
      </c>
      <c r="K1009" s="19" t="str">
        <f>VLOOKUP($C1009,location,MATCH(Source!K$7,Location!$A$1:$D$1,0),0)</f>
        <v>Clear</v>
      </c>
      <c r="L1009" s="20" t="str">
        <f>VLOOKUP($C1009,vehicle,MATCH(L1008,Vehicle!A1002:E1002,0),0)</f>
        <v>Auto</v>
      </c>
      <c r="M1009" s="20" t="str">
        <f>VLOOKUP($C1009,vehicle,MATCH(M$7,Vehicle!$A$1:$E$1,0),0)</f>
        <v>Reckless Driving</v>
      </c>
      <c r="N1009" s="20" t="str">
        <f>VLOOKUP($C1009,vehicle,MATCH(N$7,Vehicle!$A$1:$E$1,0),0)</f>
        <v>High</v>
      </c>
      <c r="O1009" s="21">
        <f>VLOOKUP($C1009,vehicle,MATCH(O$7,Vehicle!$A$1:$E$1,0),0)</f>
        <v>2</v>
      </c>
      <c r="P1009" s="21">
        <f>VLOOKUP($C1009,driver,MATCH(P$7,Driver!$A$1:$E$1,0),0)</f>
        <v>29</v>
      </c>
      <c r="Q1009" s="21" t="str">
        <f>VLOOKUP($C1009,driver,MATCH(Q$7,Driver!$A$1:$E$1,0),0)</f>
        <v>Valid</v>
      </c>
      <c r="R1009" s="21">
        <f>VLOOKUP($C1009,driver,MATCH(R$7,Driver!$A$1:$E$1,0),0)</f>
        <v>5</v>
      </c>
      <c r="S1009" s="21" t="str">
        <f>VLOOKUP($C1009,driver,MATCH(S$7,Driver!$A$1:$E$1,0),0)</f>
        <v>Severe</v>
      </c>
      <c r="T1009" s="21">
        <f>VLOOKUP($C1009,Effects,MATCH(T$7, Effects!$A$1:$E$1, 0),0)</f>
        <v>41</v>
      </c>
      <c r="U1009" s="22" t="str">
        <f>VLOOKUP($C1009,Effects,MATCH(U$7, Effects!$A$1:$E$1, 0),0)</f>
        <v>No</v>
      </c>
      <c r="V1009" s="22" t="str">
        <f>VLOOKUP($C1009,Effects,MATCH(V$7, Effects!$A$1:$E$1, 0),0)</f>
        <v>Yes</v>
      </c>
      <c r="W1009" s="22" t="str">
        <f>VLOOKUP($C1009,Effects,MATCH(W$7, Effects!$A$1:$E$1, 0),0)</f>
        <v>Fine Issued</v>
      </c>
    </row>
    <row r="1010" spans="2:23" s="7" customFormat="1" ht="21" x14ac:dyDescent="0.4">
      <c r="B1010" s="19">
        <v>1003</v>
      </c>
      <c r="C1010" s="19" t="s">
        <v>1037</v>
      </c>
      <c r="D1010" s="20">
        <f>VLOOKUP($C1010, Date, MATCH(Source!D$7, Date!$A$1:$F$1, 0), FALSE)</f>
        <v>44660</v>
      </c>
      <c r="E1010" s="40">
        <v>44660</v>
      </c>
      <c r="F1010" s="22">
        <f>VLOOKUP($C1010, Date, MATCH(Source!F$7, Date!$A$1:$F$1, 0), FALSE)</f>
        <v>42.5069444444444</v>
      </c>
      <c r="G1010" s="19">
        <f>VLOOKUP(Table3[[#This Row],[Accident ID]],Date!$A$2:$I$2001,MATCH(Table3[[#Headers],[Hour]],Date!$A$1:$I$1,0),0)</f>
        <v>12</v>
      </c>
      <c r="H1010" s="44" t="str">
        <f>IF(AND(Table3[[#This Row],[Hour]]&gt;=7, Table3[[#This Row],[Hour]]&lt;=10), "Peak", IF(AND(Table3[[#This Row],[Hour]]&gt;=16, Table3[[#This Row],[Hour]]&lt;=19), "Peak", "Off-Peak"))</f>
        <v>Off-Peak</v>
      </c>
      <c r="I1010" s="19" t="str">
        <f>VLOOKUP($C1010,location,MATCH(Source!I$7,Location!$A$1:$D$1,0),0)</f>
        <v>Hyderabad</v>
      </c>
      <c r="J1010" s="19" t="str">
        <f>VLOOKUP($C1010,location,MATCH(Source!J$7,Location!$A$1:$D$1,0),0)</f>
        <v>Rural Road</v>
      </c>
      <c r="K1010" s="19" t="str">
        <f>VLOOKUP($C1010,location,MATCH(Source!K$7,Location!$A$1:$D$1,0),0)</f>
        <v>Foggy</v>
      </c>
      <c r="L1010" s="20" t="str">
        <f>VLOOKUP($C1010,vehicle,MATCH(L1009,Vehicle!A1003:E1003,0),0)</f>
        <v>Bus</v>
      </c>
      <c r="M1010" s="20" t="str">
        <f>VLOOKUP($C1010,vehicle,MATCH(M$7,Vehicle!$A$1:$E$1,0),0)</f>
        <v>Brake Failure</v>
      </c>
      <c r="N1010" s="20" t="str">
        <f>VLOOKUP($C1010,vehicle,MATCH(N$7,Vehicle!$A$1:$E$1,0),0)</f>
        <v>Low</v>
      </c>
      <c r="O1010" s="21">
        <f>VLOOKUP($C1010,vehicle,MATCH(O$7,Vehicle!$A$1:$E$1,0),0)</f>
        <v>4</v>
      </c>
      <c r="P1010" s="21">
        <f>VLOOKUP($C1010,driver,MATCH(P$7,Driver!$A$1:$E$1,0),0)</f>
        <v>56</v>
      </c>
      <c r="Q1010" s="21" t="str">
        <f>VLOOKUP($C1010,driver,MATCH(Q$7,Driver!$A$1:$E$1,0),0)</f>
        <v>Suspended</v>
      </c>
      <c r="R1010" s="21">
        <f>VLOOKUP($C1010,driver,MATCH(R$7,Driver!$A$1:$E$1,0),0)</f>
        <v>7</v>
      </c>
      <c r="S1010" s="21" t="str">
        <f>VLOOKUP($C1010,driver,MATCH(S$7,Driver!$A$1:$E$1,0),0)</f>
        <v>Minor</v>
      </c>
      <c r="T1010" s="21">
        <f>VLOOKUP($C1010,Effects,MATCH(T$7, Effects!$A$1:$E$1, 0),0)</f>
        <v>8</v>
      </c>
      <c r="U1010" s="22" t="str">
        <f>VLOOKUP($C1010,Effects,MATCH(U$7, Effects!$A$1:$E$1, 0),0)</f>
        <v>Yes</v>
      </c>
      <c r="V1010" s="22" t="str">
        <f>VLOOKUP($C1010,Effects,MATCH(V$7, Effects!$A$1:$E$1, 0),0)</f>
        <v>No</v>
      </c>
      <c r="W1010" s="22" t="str">
        <f>VLOOKUP($C1010,Effects,MATCH(W$7, Effects!$A$1:$E$1, 0),0)</f>
        <v>Arrest Made</v>
      </c>
    </row>
    <row r="1011" spans="2:23" s="7" customFormat="1" ht="21" x14ac:dyDescent="0.4">
      <c r="B1011" s="19">
        <v>1004</v>
      </c>
      <c r="C1011" s="19" t="s">
        <v>1038</v>
      </c>
      <c r="D1011" s="20">
        <f>VLOOKUP($C1011, Date, MATCH(Source!D$7, Date!$A$1:$F$1, 0), FALSE)</f>
        <v>44358</v>
      </c>
      <c r="E1011" s="40">
        <v>44358</v>
      </c>
      <c r="F1011" s="22">
        <f>VLOOKUP($C1011, Date, MATCH(Source!F$7, Date!$A$1:$F$1, 0), FALSE)</f>
        <v>42.5486111111111</v>
      </c>
      <c r="G1011" s="19">
        <f>VLOOKUP(Table3[[#This Row],[Accident ID]],Date!$A$2:$I$2001,MATCH(Table3[[#Headers],[Hour]],Date!$A$1:$I$1,0),0)</f>
        <v>13</v>
      </c>
      <c r="H1011" s="44" t="str">
        <f>IF(AND(Table3[[#This Row],[Hour]]&gt;=7, Table3[[#This Row],[Hour]]&lt;=10), "Peak", IF(AND(Table3[[#This Row],[Hour]]&gt;=16, Table3[[#This Row],[Hour]]&lt;=19), "Peak", "Off-Peak"))</f>
        <v>Off-Peak</v>
      </c>
      <c r="I1011" s="19" t="str">
        <f>VLOOKUP($C1011,location,MATCH(Source!I$7,Location!$A$1:$D$1,0),0)</f>
        <v>Kolkata</v>
      </c>
      <c r="J1011" s="19" t="str">
        <f>VLOOKUP($C1011,location,MATCH(Source!J$7,Location!$A$1:$D$1,0),0)</f>
        <v>Residential Area</v>
      </c>
      <c r="K1011" s="19" t="str">
        <f>VLOOKUP($C1011,location,MATCH(Source!K$7,Location!$A$1:$D$1,0),0)</f>
        <v>Rainy</v>
      </c>
      <c r="L1011" s="20" t="str">
        <f>VLOOKUP($C1011,vehicle,MATCH(L1010,Vehicle!A1004:E1004,0),0)</f>
        <v>Pedestrian</v>
      </c>
      <c r="M1011" s="20" t="str">
        <f>VLOOKUP($C1011,vehicle,MATCH(M$7,Vehicle!$A$1:$E$1,0),0)</f>
        <v>Over Speeding</v>
      </c>
      <c r="N1011" s="20" t="str">
        <f>VLOOKUP($C1011,vehicle,MATCH(N$7,Vehicle!$A$1:$E$1,0),0)</f>
        <v>Severe</v>
      </c>
      <c r="O1011" s="21">
        <f>VLOOKUP($C1011,vehicle,MATCH(O$7,Vehicle!$A$1:$E$1,0),0)</f>
        <v>4</v>
      </c>
      <c r="P1011" s="21">
        <f>VLOOKUP($C1011,driver,MATCH(P$7,Driver!$A$1:$E$1,0),0)</f>
        <v>62</v>
      </c>
      <c r="Q1011" s="21" t="str">
        <f>VLOOKUP($C1011,driver,MATCH(Q$7,Driver!$A$1:$E$1,0),0)</f>
        <v>Suspended</v>
      </c>
      <c r="R1011" s="21">
        <f>VLOOKUP($C1011,driver,MATCH(R$7,Driver!$A$1:$E$1,0),0)</f>
        <v>5</v>
      </c>
      <c r="S1011" s="21" t="str">
        <f>VLOOKUP($C1011,driver,MATCH(S$7,Driver!$A$1:$E$1,0),0)</f>
        <v>Fatal</v>
      </c>
      <c r="T1011" s="21">
        <f>VLOOKUP($C1011,Effects,MATCH(T$7, Effects!$A$1:$E$1, 0),0)</f>
        <v>8</v>
      </c>
      <c r="U1011" s="22" t="str">
        <f>VLOOKUP($C1011,Effects,MATCH(U$7, Effects!$A$1:$E$1, 0),0)</f>
        <v>No</v>
      </c>
      <c r="V1011" s="22" t="str">
        <f>VLOOKUP($C1011,Effects,MATCH(V$7, Effects!$A$1:$E$1, 0),0)</f>
        <v>No</v>
      </c>
      <c r="W1011" s="22" t="str">
        <f>VLOOKUP($C1011,Effects,MATCH(W$7, Effects!$A$1:$E$1, 0),0)</f>
        <v>License Suspended</v>
      </c>
    </row>
    <row r="1012" spans="2:23" s="7" customFormat="1" ht="21" x14ac:dyDescent="0.4">
      <c r="B1012" s="19">
        <v>1005</v>
      </c>
      <c r="C1012" s="19" t="s">
        <v>1039</v>
      </c>
      <c r="D1012" s="20">
        <f>VLOOKUP($C1012, Date, MATCH(Source!D$7, Date!$A$1:$F$1, 0), FALSE)</f>
        <v>45016</v>
      </c>
      <c r="E1012" s="40">
        <v>45016</v>
      </c>
      <c r="F1012" s="22">
        <f>VLOOKUP($C1012, Date, MATCH(Source!F$7, Date!$A$1:$F$1, 0), FALSE)</f>
        <v>42.5902777777778</v>
      </c>
      <c r="G1012" s="19">
        <f>VLOOKUP(Table3[[#This Row],[Accident ID]],Date!$A$2:$I$2001,MATCH(Table3[[#Headers],[Hour]],Date!$A$1:$I$1,0),0)</f>
        <v>14</v>
      </c>
      <c r="H1012" s="44" t="str">
        <f>IF(AND(Table3[[#This Row],[Hour]]&gt;=7, Table3[[#This Row],[Hour]]&lt;=10), "Peak", IF(AND(Table3[[#This Row],[Hour]]&gt;=16, Table3[[#This Row],[Hour]]&lt;=19), "Peak", "Off-Peak"))</f>
        <v>Off-Peak</v>
      </c>
      <c r="I1012" s="19" t="str">
        <f>VLOOKUP($C1012,location,MATCH(Source!I$7,Location!$A$1:$D$1,0),0)</f>
        <v>Pune</v>
      </c>
      <c r="J1012" s="19" t="str">
        <f>VLOOKUP($C1012,location,MATCH(Source!J$7,Location!$A$1:$D$1,0),0)</f>
        <v>City Road</v>
      </c>
      <c r="K1012" s="19" t="str">
        <f>VLOOKUP($C1012,location,MATCH(Source!K$7,Location!$A$1:$D$1,0),0)</f>
        <v>Foggy</v>
      </c>
      <c r="L1012" s="20" t="str">
        <f>VLOOKUP($C1012,vehicle,MATCH(L1011,Vehicle!A1005:E1005,0),0)</f>
        <v>Truck</v>
      </c>
      <c r="M1012" s="20" t="str">
        <f>VLOOKUP($C1012,vehicle,MATCH(M$7,Vehicle!$A$1:$E$1,0),0)</f>
        <v>Signal Violation</v>
      </c>
      <c r="N1012" s="20" t="str">
        <f>VLOOKUP($C1012,vehicle,MATCH(N$7,Vehicle!$A$1:$E$1,0),0)</f>
        <v>Severe</v>
      </c>
      <c r="O1012" s="21">
        <f>VLOOKUP($C1012,vehicle,MATCH(O$7,Vehicle!$A$1:$E$1,0),0)</f>
        <v>1</v>
      </c>
      <c r="P1012" s="21">
        <f>VLOOKUP($C1012,driver,MATCH(P$7,Driver!$A$1:$E$1,0),0)</f>
        <v>24</v>
      </c>
      <c r="Q1012" s="21" t="str">
        <f>VLOOKUP($C1012,driver,MATCH(Q$7,Driver!$A$1:$E$1,0),0)</f>
        <v>Valid</v>
      </c>
      <c r="R1012" s="21">
        <f>VLOOKUP($C1012,driver,MATCH(R$7,Driver!$A$1:$E$1,0),0)</f>
        <v>8</v>
      </c>
      <c r="S1012" s="21" t="str">
        <f>VLOOKUP($C1012,driver,MATCH(S$7,Driver!$A$1:$E$1,0),0)</f>
        <v>Severe</v>
      </c>
      <c r="T1012" s="21">
        <f>VLOOKUP($C1012,Effects,MATCH(T$7, Effects!$A$1:$E$1, 0),0)</f>
        <v>10</v>
      </c>
      <c r="U1012" s="22" t="str">
        <f>VLOOKUP($C1012,Effects,MATCH(U$7, Effects!$A$1:$E$1, 0),0)</f>
        <v>Yes</v>
      </c>
      <c r="V1012" s="22" t="str">
        <f>VLOOKUP($C1012,Effects,MATCH(V$7, Effects!$A$1:$E$1, 0),0)</f>
        <v>Yes</v>
      </c>
      <c r="W1012" s="22" t="str">
        <f>VLOOKUP($C1012,Effects,MATCH(W$7, Effects!$A$1:$E$1, 0),0)</f>
        <v>Arrest Made</v>
      </c>
    </row>
    <row r="1013" spans="2:23" s="7" customFormat="1" ht="21" x14ac:dyDescent="0.4">
      <c r="B1013" s="19">
        <v>1006</v>
      </c>
      <c r="C1013" s="19" t="s">
        <v>1040</v>
      </c>
      <c r="D1013" s="20">
        <f>VLOOKUP($C1013, Date, MATCH(Source!D$7, Date!$A$1:$F$1, 0), FALSE)</f>
        <v>45032</v>
      </c>
      <c r="E1013" s="40">
        <v>45032</v>
      </c>
      <c r="F1013" s="22">
        <f>VLOOKUP($C1013, Date, MATCH(Source!F$7, Date!$A$1:$F$1, 0), FALSE)</f>
        <v>42.6319444444444</v>
      </c>
      <c r="G1013" s="19">
        <f>VLOOKUP(Table3[[#This Row],[Accident ID]],Date!$A$2:$I$2001,MATCH(Table3[[#Headers],[Hour]],Date!$A$1:$I$1,0),0)</f>
        <v>15</v>
      </c>
      <c r="H1013" s="44" t="str">
        <f>IF(AND(Table3[[#This Row],[Hour]]&gt;=7, Table3[[#This Row],[Hour]]&lt;=10), "Peak", IF(AND(Table3[[#This Row],[Hour]]&gt;=16, Table3[[#This Row],[Hour]]&lt;=19), "Peak", "Off-Peak"))</f>
        <v>Off-Peak</v>
      </c>
      <c r="I1013" s="19" t="str">
        <f>VLOOKUP($C1013,location,MATCH(Source!I$7,Location!$A$1:$D$1,0),0)</f>
        <v>Hyderabad</v>
      </c>
      <c r="J1013" s="19" t="str">
        <f>VLOOKUP($C1013,location,MATCH(Source!J$7,Location!$A$1:$D$1,0),0)</f>
        <v>Rural Road</v>
      </c>
      <c r="K1013" s="19" t="str">
        <f>VLOOKUP($C1013,location,MATCH(Source!K$7,Location!$A$1:$D$1,0),0)</f>
        <v>Windy</v>
      </c>
      <c r="L1013" s="20" t="str">
        <f>VLOOKUP($C1013,vehicle,MATCH(L1012,Vehicle!A1006:E1006,0),0)</f>
        <v>Car</v>
      </c>
      <c r="M1013" s="20" t="str">
        <f>VLOOKUP($C1013,vehicle,MATCH(M$7,Vehicle!$A$1:$E$1,0),0)</f>
        <v>Pedestrian Crossing</v>
      </c>
      <c r="N1013" s="20" t="str">
        <f>VLOOKUP($C1013,vehicle,MATCH(N$7,Vehicle!$A$1:$E$1,0),0)</f>
        <v>High</v>
      </c>
      <c r="O1013" s="21">
        <f>VLOOKUP($C1013,vehicle,MATCH(O$7,Vehicle!$A$1:$E$1,0),0)</f>
        <v>5</v>
      </c>
      <c r="P1013" s="21">
        <f>VLOOKUP($C1013,driver,MATCH(P$7,Driver!$A$1:$E$1,0),0)</f>
        <v>54</v>
      </c>
      <c r="Q1013" s="21" t="str">
        <f>VLOOKUP($C1013,driver,MATCH(Q$7,Driver!$A$1:$E$1,0),0)</f>
        <v>Valid</v>
      </c>
      <c r="R1013" s="21">
        <f>VLOOKUP($C1013,driver,MATCH(R$7,Driver!$A$1:$E$1,0),0)</f>
        <v>10</v>
      </c>
      <c r="S1013" s="21" t="str">
        <f>VLOOKUP($C1013,driver,MATCH(S$7,Driver!$A$1:$E$1,0),0)</f>
        <v>Moderate</v>
      </c>
      <c r="T1013" s="21">
        <f>VLOOKUP($C1013,Effects,MATCH(T$7, Effects!$A$1:$E$1, 0),0)</f>
        <v>9</v>
      </c>
      <c r="U1013" s="22" t="str">
        <f>VLOOKUP($C1013,Effects,MATCH(U$7, Effects!$A$1:$E$1, 0),0)</f>
        <v>No</v>
      </c>
      <c r="V1013" s="22" t="str">
        <f>VLOOKUP($C1013,Effects,MATCH(V$7, Effects!$A$1:$E$1, 0),0)</f>
        <v>No</v>
      </c>
      <c r="W1013" s="22" t="str">
        <f>VLOOKUP($C1013,Effects,MATCH(W$7, Effects!$A$1:$E$1, 0),0)</f>
        <v>Fine Issued</v>
      </c>
    </row>
    <row r="1014" spans="2:23" s="7" customFormat="1" ht="21" x14ac:dyDescent="0.4">
      <c r="B1014" s="19">
        <v>1007</v>
      </c>
      <c r="C1014" s="19" t="s">
        <v>1041</v>
      </c>
      <c r="D1014" s="20">
        <f>VLOOKUP($C1014, Date, MATCH(Source!D$7, Date!$A$1:$F$1, 0), FALSE)</f>
        <v>45267</v>
      </c>
      <c r="E1014" s="40">
        <v>45267</v>
      </c>
      <c r="F1014" s="22">
        <f>VLOOKUP($C1014, Date, MATCH(Source!F$7, Date!$A$1:$F$1, 0), FALSE)</f>
        <v>42.6736111111111</v>
      </c>
      <c r="G1014" s="19">
        <f>VLOOKUP(Table3[[#This Row],[Accident ID]],Date!$A$2:$I$2001,MATCH(Table3[[#Headers],[Hour]],Date!$A$1:$I$1,0),0)</f>
        <v>16</v>
      </c>
      <c r="H1014" s="44" t="str">
        <f>IF(AND(Table3[[#This Row],[Hour]]&gt;=7, Table3[[#This Row],[Hour]]&lt;=10), "Peak", IF(AND(Table3[[#This Row],[Hour]]&gt;=16, Table3[[#This Row],[Hour]]&lt;=19), "Peak", "Off-Peak"))</f>
        <v>Peak</v>
      </c>
      <c r="I1014" s="19" t="str">
        <f>VLOOKUP($C1014,location,MATCH(Source!I$7,Location!$A$1:$D$1,0),0)</f>
        <v>Kolkata</v>
      </c>
      <c r="J1014" s="19" t="str">
        <f>VLOOKUP($C1014,location,MATCH(Source!J$7,Location!$A$1:$D$1,0),0)</f>
        <v>Expressway</v>
      </c>
      <c r="K1014" s="19" t="str">
        <f>VLOOKUP($C1014,location,MATCH(Source!K$7,Location!$A$1:$D$1,0),0)</f>
        <v>Foggy</v>
      </c>
      <c r="L1014" s="20" t="str">
        <f>VLOOKUP($C1014,vehicle,MATCH(L1013,Vehicle!A1007:E1007,0),0)</f>
        <v>Bus</v>
      </c>
      <c r="M1014" s="20" t="str">
        <f>VLOOKUP($C1014,vehicle,MATCH(M$7,Vehicle!$A$1:$E$1,0),0)</f>
        <v>Pedestrian Crossing</v>
      </c>
      <c r="N1014" s="20" t="str">
        <f>VLOOKUP($C1014,vehicle,MATCH(N$7,Vehicle!$A$1:$E$1,0),0)</f>
        <v>Medium</v>
      </c>
      <c r="O1014" s="21">
        <f>VLOOKUP($C1014,vehicle,MATCH(O$7,Vehicle!$A$1:$E$1,0),0)</f>
        <v>2</v>
      </c>
      <c r="P1014" s="21">
        <f>VLOOKUP($C1014,driver,MATCH(P$7,Driver!$A$1:$E$1,0),0)</f>
        <v>44</v>
      </c>
      <c r="Q1014" s="21" t="str">
        <f>VLOOKUP($C1014,driver,MATCH(Q$7,Driver!$A$1:$E$1,0),0)</f>
        <v>Valid</v>
      </c>
      <c r="R1014" s="21">
        <f>VLOOKUP($C1014,driver,MATCH(R$7,Driver!$A$1:$E$1,0),0)</f>
        <v>3</v>
      </c>
      <c r="S1014" s="21" t="str">
        <f>VLOOKUP($C1014,driver,MATCH(S$7,Driver!$A$1:$E$1,0),0)</f>
        <v>Minor</v>
      </c>
      <c r="T1014" s="21">
        <f>VLOOKUP($C1014,Effects,MATCH(T$7, Effects!$A$1:$E$1, 0),0)</f>
        <v>55</v>
      </c>
      <c r="U1014" s="22" t="str">
        <f>VLOOKUP($C1014,Effects,MATCH(U$7, Effects!$A$1:$E$1, 0),0)</f>
        <v>No</v>
      </c>
      <c r="V1014" s="22" t="str">
        <f>VLOOKUP($C1014,Effects,MATCH(V$7, Effects!$A$1:$E$1, 0),0)</f>
        <v>Yes</v>
      </c>
      <c r="W1014" s="22" t="str">
        <f>VLOOKUP($C1014,Effects,MATCH(W$7, Effects!$A$1:$E$1, 0),0)</f>
        <v>Fine Issued</v>
      </c>
    </row>
    <row r="1015" spans="2:23" s="7" customFormat="1" ht="21" x14ac:dyDescent="0.4">
      <c r="B1015" s="19">
        <v>1008</v>
      </c>
      <c r="C1015" s="19" t="s">
        <v>1042</v>
      </c>
      <c r="D1015" s="20">
        <f>VLOOKUP($C1015, Date, MATCH(Source!D$7, Date!$A$1:$F$1, 0), FALSE)</f>
        <v>45606</v>
      </c>
      <c r="E1015" s="40">
        <v>45606</v>
      </c>
      <c r="F1015" s="22">
        <f>VLOOKUP($C1015, Date, MATCH(Source!F$7, Date!$A$1:$F$1, 0), FALSE)</f>
        <v>42.7152777777778</v>
      </c>
      <c r="G1015" s="19">
        <f>VLOOKUP(Table3[[#This Row],[Accident ID]],Date!$A$2:$I$2001,MATCH(Table3[[#Headers],[Hour]],Date!$A$1:$I$1,0),0)</f>
        <v>17</v>
      </c>
      <c r="H1015" s="44" t="str">
        <f>IF(AND(Table3[[#This Row],[Hour]]&gt;=7, Table3[[#This Row],[Hour]]&lt;=10), "Peak", IF(AND(Table3[[#This Row],[Hour]]&gt;=16, Table3[[#This Row],[Hour]]&lt;=19), "Peak", "Off-Peak"))</f>
        <v>Peak</v>
      </c>
      <c r="I1015" s="19" t="str">
        <f>VLOOKUP($C1015,location,MATCH(Source!I$7,Location!$A$1:$D$1,0),0)</f>
        <v>Kolkata</v>
      </c>
      <c r="J1015" s="19" t="str">
        <f>VLOOKUP($C1015,location,MATCH(Source!J$7,Location!$A$1:$D$1,0),0)</f>
        <v>Residential Area</v>
      </c>
      <c r="K1015" s="19" t="str">
        <f>VLOOKUP($C1015,location,MATCH(Source!K$7,Location!$A$1:$D$1,0),0)</f>
        <v>Windy</v>
      </c>
      <c r="L1015" s="20" t="str">
        <f>VLOOKUP($C1015,vehicle,MATCH(L1014,Vehicle!A1008:E1008,0),0)</f>
        <v>Truck</v>
      </c>
      <c r="M1015" s="20" t="str">
        <f>VLOOKUP($C1015,vehicle,MATCH(M$7,Vehicle!$A$1:$E$1,0),0)</f>
        <v>Over Speeding</v>
      </c>
      <c r="N1015" s="20" t="str">
        <f>VLOOKUP($C1015,vehicle,MATCH(N$7,Vehicle!$A$1:$E$1,0),0)</f>
        <v>Severe</v>
      </c>
      <c r="O1015" s="21">
        <f>VLOOKUP($C1015,vehicle,MATCH(O$7,Vehicle!$A$1:$E$1,0),0)</f>
        <v>2</v>
      </c>
      <c r="P1015" s="21">
        <f>VLOOKUP($C1015,driver,MATCH(P$7,Driver!$A$1:$E$1,0),0)</f>
        <v>25</v>
      </c>
      <c r="Q1015" s="21" t="str">
        <f>VLOOKUP($C1015,driver,MATCH(Q$7,Driver!$A$1:$E$1,0),0)</f>
        <v>Valid</v>
      </c>
      <c r="R1015" s="21">
        <f>VLOOKUP($C1015,driver,MATCH(R$7,Driver!$A$1:$E$1,0),0)</f>
        <v>1</v>
      </c>
      <c r="S1015" s="21" t="str">
        <f>VLOOKUP($C1015,driver,MATCH(S$7,Driver!$A$1:$E$1,0),0)</f>
        <v>Moderate</v>
      </c>
      <c r="T1015" s="21">
        <f>VLOOKUP($C1015,Effects,MATCH(T$7, Effects!$A$1:$E$1, 0),0)</f>
        <v>41</v>
      </c>
      <c r="U1015" s="22" t="str">
        <f>VLOOKUP($C1015,Effects,MATCH(U$7, Effects!$A$1:$E$1, 0),0)</f>
        <v>No</v>
      </c>
      <c r="V1015" s="22" t="str">
        <f>VLOOKUP($C1015,Effects,MATCH(V$7, Effects!$A$1:$E$1, 0),0)</f>
        <v>No</v>
      </c>
      <c r="W1015" s="22" t="str">
        <f>VLOOKUP($C1015,Effects,MATCH(W$7, Effects!$A$1:$E$1, 0),0)</f>
        <v>Arrest Made</v>
      </c>
    </row>
    <row r="1016" spans="2:23" s="7" customFormat="1" ht="21" x14ac:dyDescent="0.4">
      <c r="B1016" s="19">
        <v>1009</v>
      </c>
      <c r="C1016" s="19" t="s">
        <v>1043</v>
      </c>
      <c r="D1016" s="20">
        <f>VLOOKUP($C1016, Date, MATCH(Source!D$7, Date!$A$1:$F$1, 0), FALSE)</f>
        <v>44717</v>
      </c>
      <c r="E1016" s="40">
        <v>44717</v>
      </c>
      <c r="F1016" s="22">
        <f>VLOOKUP($C1016, Date, MATCH(Source!F$7, Date!$A$1:$F$1, 0), FALSE)</f>
        <v>42.7569444444444</v>
      </c>
      <c r="G1016" s="19">
        <f>VLOOKUP(Table3[[#This Row],[Accident ID]],Date!$A$2:$I$2001,MATCH(Table3[[#Headers],[Hour]],Date!$A$1:$I$1,0),0)</f>
        <v>18</v>
      </c>
      <c r="H1016" s="44" t="str">
        <f>IF(AND(Table3[[#This Row],[Hour]]&gt;=7, Table3[[#This Row],[Hour]]&lt;=10), "Peak", IF(AND(Table3[[#This Row],[Hour]]&gt;=16, Table3[[#This Row],[Hour]]&lt;=19), "Peak", "Off-Peak"))</f>
        <v>Peak</v>
      </c>
      <c r="I1016" s="19" t="str">
        <f>VLOOKUP($C1016,location,MATCH(Source!I$7,Location!$A$1:$D$1,0),0)</f>
        <v>Chennai</v>
      </c>
      <c r="J1016" s="19" t="str">
        <f>VLOOKUP($C1016,location,MATCH(Source!J$7,Location!$A$1:$D$1,0),0)</f>
        <v>Rural Road</v>
      </c>
      <c r="K1016" s="19" t="str">
        <f>VLOOKUP($C1016,location,MATCH(Source!K$7,Location!$A$1:$D$1,0),0)</f>
        <v>Foggy</v>
      </c>
      <c r="L1016" s="20" t="str">
        <f>VLOOKUP($C1016,vehicle,MATCH(L1015,Vehicle!A1009:E1009,0),0)</f>
        <v>Bicycle</v>
      </c>
      <c r="M1016" s="20" t="str">
        <f>VLOOKUP($C1016,vehicle,MATCH(M$7,Vehicle!$A$1:$E$1,0),0)</f>
        <v>Weather Conditions</v>
      </c>
      <c r="N1016" s="20" t="str">
        <f>VLOOKUP($C1016,vehicle,MATCH(N$7,Vehicle!$A$1:$E$1,0),0)</f>
        <v>Medium</v>
      </c>
      <c r="O1016" s="21">
        <f>VLOOKUP($C1016,vehicle,MATCH(O$7,Vehicle!$A$1:$E$1,0),0)</f>
        <v>4</v>
      </c>
      <c r="P1016" s="21">
        <f>VLOOKUP($C1016,driver,MATCH(P$7,Driver!$A$1:$E$1,0),0)</f>
        <v>68</v>
      </c>
      <c r="Q1016" s="21" t="str">
        <f>VLOOKUP($C1016,driver,MATCH(Q$7,Driver!$A$1:$E$1,0),0)</f>
        <v>Suspended</v>
      </c>
      <c r="R1016" s="21">
        <f>VLOOKUP($C1016,driver,MATCH(R$7,Driver!$A$1:$E$1,0),0)</f>
        <v>3</v>
      </c>
      <c r="S1016" s="21" t="str">
        <f>VLOOKUP($C1016,driver,MATCH(S$7,Driver!$A$1:$E$1,0),0)</f>
        <v>Severe</v>
      </c>
      <c r="T1016" s="21">
        <f>VLOOKUP($C1016,Effects,MATCH(T$7, Effects!$A$1:$E$1, 0),0)</f>
        <v>40</v>
      </c>
      <c r="U1016" s="22" t="str">
        <f>VLOOKUP($C1016,Effects,MATCH(U$7, Effects!$A$1:$E$1, 0),0)</f>
        <v>No</v>
      </c>
      <c r="V1016" s="22" t="str">
        <f>VLOOKUP($C1016,Effects,MATCH(V$7, Effects!$A$1:$E$1, 0),0)</f>
        <v>Yes</v>
      </c>
      <c r="W1016" s="22" t="str">
        <f>VLOOKUP($C1016,Effects,MATCH(W$7, Effects!$A$1:$E$1, 0),0)</f>
        <v>Fine Issued</v>
      </c>
    </row>
    <row r="1017" spans="2:23" s="7" customFormat="1" ht="21" x14ac:dyDescent="0.4">
      <c r="B1017" s="19">
        <v>1010</v>
      </c>
      <c r="C1017" s="19" t="s">
        <v>1044</v>
      </c>
      <c r="D1017" s="20">
        <f>VLOOKUP($C1017, Date, MATCH(Source!D$7, Date!$A$1:$F$1, 0), FALSE)</f>
        <v>45599</v>
      </c>
      <c r="E1017" s="40">
        <v>45599</v>
      </c>
      <c r="F1017" s="22">
        <f>VLOOKUP($C1017, Date, MATCH(Source!F$7, Date!$A$1:$F$1, 0), FALSE)</f>
        <v>42.7986111111111</v>
      </c>
      <c r="G1017" s="19">
        <f>VLOOKUP(Table3[[#This Row],[Accident ID]],Date!$A$2:$I$2001,MATCH(Table3[[#Headers],[Hour]],Date!$A$1:$I$1,0),0)</f>
        <v>19</v>
      </c>
      <c r="H1017" s="44" t="str">
        <f>IF(AND(Table3[[#This Row],[Hour]]&gt;=7, Table3[[#This Row],[Hour]]&lt;=10), "Peak", IF(AND(Table3[[#This Row],[Hour]]&gt;=16, Table3[[#This Row],[Hour]]&lt;=19), "Peak", "Off-Peak"))</f>
        <v>Peak</v>
      </c>
      <c r="I1017" s="19" t="str">
        <f>VLOOKUP($C1017,location,MATCH(Source!I$7,Location!$A$1:$D$1,0),0)</f>
        <v>Pune</v>
      </c>
      <c r="J1017" s="19" t="str">
        <f>VLOOKUP($C1017,location,MATCH(Source!J$7,Location!$A$1:$D$1,0),0)</f>
        <v>Residential Area</v>
      </c>
      <c r="K1017" s="19" t="str">
        <f>VLOOKUP($C1017,location,MATCH(Source!K$7,Location!$A$1:$D$1,0),0)</f>
        <v>Rainy</v>
      </c>
      <c r="L1017" s="20" t="str">
        <f>VLOOKUP($C1017,vehicle,MATCH(L1016,Vehicle!A1010:E1010,0),0)</f>
        <v>Pedestrian</v>
      </c>
      <c r="M1017" s="20" t="str">
        <f>VLOOKUP($C1017,vehicle,MATCH(M$7,Vehicle!$A$1:$E$1,0),0)</f>
        <v>Pedestrian Crossing</v>
      </c>
      <c r="N1017" s="20" t="str">
        <f>VLOOKUP($C1017,vehicle,MATCH(N$7,Vehicle!$A$1:$E$1,0),0)</f>
        <v>Low</v>
      </c>
      <c r="O1017" s="21">
        <f>VLOOKUP($C1017,vehicle,MATCH(O$7,Vehicle!$A$1:$E$1,0),0)</f>
        <v>2</v>
      </c>
      <c r="P1017" s="21">
        <f>VLOOKUP($C1017,driver,MATCH(P$7,Driver!$A$1:$E$1,0),0)</f>
        <v>30</v>
      </c>
      <c r="Q1017" s="21" t="str">
        <f>VLOOKUP($C1017,driver,MATCH(Q$7,Driver!$A$1:$E$1,0),0)</f>
        <v>Expired</v>
      </c>
      <c r="R1017" s="21">
        <f>VLOOKUP($C1017,driver,MATCH(R$7,Driver!$A$1:$E$1,0),0)</f>
        <v>2</v>
      </c>
      <c r="S1017" s="21" t="str">
        <f>VLOOKUP($C1017,driver,MATCH(S$7,Driver!$A$1:$E$1,0),0)</f>
        <v>Fatal</v>
      </c>
      <c r="T1017" s="21">
        <f>VLOOKUP($C1017,Effects,MATCH(T$7, Effects!$A$1:$E$1, 0),0)</f>
        <v>37</v>
      </c>
      <c r="U1017" s="22" t="str">
        <f>VLOOKUP($C1017,Effects,MATCH(U$7, Effects!$A$1:$E$1, 0),0)</f>
        <v>No</v>
      </c>
      <c r="V1017" s="22" t="str">
        <f>VLOOKUP($C1017,Effects,MATCH(V$7, Effects!$A$1:$E$1, 0),0)</f>
        <v>No</v>
      </c>
      <c r="W1017" s="22" t="str">
        <f>VLOOKUP($C1017,Effects,MATCH(W$7, Effects!$A$1:$E$1, 0),0)</f>
        <v>Arrest Made</v>
      </c>
    </row>
    <row r="1018" spans="2:23" s="7" customFormat="1" ht="21" x14ac:dyDescent="0.4">
      <c r="B1018" s="19">
        <v>1011</v>
      </c>
      <c r="C1018" s="19" t="s">
        <v>1045</v>
      </c>
      <c r="D1018" s="20">
        <f>VLOOKUP($C1018, Date, MATCH(Source!D$7, Date!$A$1:$F$1, 0), FALSE)</f>
        <v>44261</v>
      </c>
      <c r="E1018" s="40">
        <v>44261</v>
      </c>
      <c r="F1018" s="22">
        <f>VLOOKUP($C1018, Date, MATCH(Source!F$7, Date!$A$1:$F$1, 0), FALSE)</f>
        <v>42.8402777777778</v>
      </c>
      <c r="G1018" s="19">
        <f>VLOOKUP(Table3[[#This Row],[Accident ID]],Date!$A$2:$I$2001,MATCH(Table3[[#Headers],[Hour]],Date!$A$1:$I$1,0),0)</f>
        <v>20</v>
      </c>
      <c r="H1018" s="44" t="str">
        <f>IF(AND(Table3[[#This Row],[Hour]]&gt;=7, Table3[[#This Row],[Hour]]&lt;=10), "Peak", IF(AND(Table3[[#This Row],[Hour]]&gt;=16, Table3[[#This Row],[Hour]]&lt;=19), "Peak", "Off-Peak"))</f>
        <v>Off-Peak</v>
      </c>
      <c r="I1018" s="19" t="str">
        <f>VLOOKUP($C1018,location,MATCH(Source!I$7,Location!$A$1:$D$1,0),0)</f>
        <v>Pune</v>
      </c>
      <c r="J1018" s="19" t="str">
        <f>VLOOKUP($C1018,location,MATCH(Source!J$7,Location!$A$1:$D$1,0),0)</f>
        <v>Expressway</v>
      </c>
      <c r="K1018" s="19" t="str">
        <f>VLOOKUP($C1018,location,MATCH(Source!K$7,Location!$A$1:$D$1,0),0)</f>
        <v>Clear</v>
      </c>
      <c r="L1018" s="20" t="str">
        <f>VLOOKUP($C1018,vehicle,MATCH(L1017,Vehicle!A1011:E1011,0),0)</f>
        <v>Bus</v>
      </c>
      <c r="M1018" s="20" t="str">
        <f>VLOOKUP($C1018,vehicle,MATCH(M$7,Vehicle!$A$1:$E$1,0),0)</f>
        <v>Signal Violation</v>
      </c>
      <c r="N1018" s="20" t="str">
        <f>VLOOKUP($C1018,vehicle,MATCH(N$7,Vehicle!$A$1:$E$1,0),0)</f>
        <v>Medium</v>
      </c>
      <c r="O1018" s="21">
        <f>VLOOKUP($C1018,vehicle,MATCH(O$7,Vehicle!$A$1:$E$1,0),0)</f>
        <v>1</v>
      </c>
      <c r="P1018" s="21">
        <f>VLOOKUP($C1018,driver,MATCH(P$7,Driver!$A$1:$E$1,0),0)</f>
        <v>35</v>
      </c>
      <c r="Q1018" s="21" t="str">
        <f>VLOOKUP($C1018,driver,MATCH(Q$7,Driver!$A$1:$E$1,0),0)</f>
        <v>Suspended</v>
      </c>
      <c r="R1018" s="21">
        <f>VLOOKUP($C1018,driver,MATCH(R$7,Driver!$A$1:$E$1,0),0)</f>
        <v>5</v>
      </c>
      <c r="S1018" s="21" t="str">
        <f>VLOOKUP($C1018,driver,MATCH(S$7,Driver!$A$1:$E$1,0),0)</f>
        <v>Severe</v>
      </c>
      <c r="T1018" s="21">
        <f>VLOOKUP($C1018,Effects,MATCH(T$7, Effects!$A$1:$E$1, 0),0)</f>
        <v>17</v>
      </c>
      <c r="U1018" s="22" t="str">
        <f>VLOOKUP($C1018,Effects,MATCH(U$7, Effects!$A$1:$E$1, 0),0)</f>
        <v>Yes</v>
      </c>
      <c r="V1018" s="22" t="str">
        <f>VLOOKUP($C1018,Effects,MATCH(V$7, Effects!$A$1:$E$1, 0),0)</f>
        <v>No</v>
      </c>
      <c r="W1018" s="22" t="str">
        <f>VLOOKUP($C1018,Effects,MATCH(W$7, Effects!$A$1:$E$1, 0),0)</f>
        <v>License Suspended</v>
      </c>
    </row>
    <row r="1019" spans="2:23" s="7" customFormat="1" ht="21" x14ac:dyDescent="0.4">
      <c r="B1019" s="19">
        <v>1012</v>
      </c>
      <c r="C1019" s="19" t="s">
        <v>1046</v>
      </c>
      <c r="D1019" s="20">
        <f>VLOOKUP($C1019, Date, MATCH(Source!D$7, Date!$A$1:$F$1, 0), FALSE)</f>
        <v>45487</v>
      </c>
      <c r="E1019" s="40">
        <v>45487</v>
      </c>
      <c r="F1019" s="22">
        <f>VLOOKUP($C1019, Date, MATCH(Source!F$7, Date!$A$1:$F$1, 0), FALSE)</f>
        <v>42.8819444444444</v>
      </c>
      <c r="G1019" s="19">
        <f>VLOOKUP(Table3[[#This Row],[Accident ID]],Date!$A$2:$I$2001,MATCH(Table3[[#Headers],[Hour]],Date!$A$1:$I$1,0),0)</f>
        <v>21</v>
      </c>
      <c r="H1019" s="44" t="str">
        <f>IF(AND(Table3[[#This Row],[Hour]]&gt;=7, Table3[[#This Row],[Hour]]&lt;=10), "Peak", IF(AND(Table3[[#This Row],[Hour]]&gt;=16, Table3[[#This Row],[Hour]]&lt;=19), "Peak", "Off-Peak"))</f>
        <v>Off-Peak</v>
      </c>
      <c r="I1019" s="19" t="str">
        <f>VLOOKUP($C1019,location,MATCH(Source!I$7,Location!$A$1:$D$1,0),0)</f>
        <v>Pune</v>
      </c>
      <c r="J1019" s="19" t="str">
        <f>VLOOKUP($C1019,location,MATCH(Source!J$7,Location!$A$1:$D$1,0),0)</f>
        <v>Residential Area</v>
      </c>
      <c r="K1019" s="19" t="str">
        <f>VLOOKUP($C1019,location,MATCH(Source!K$7,Location!$A$1:$D$1,0),0)</f>
        <v>Windy</v>
      </c>
      <c r="L1019" s="20" t="str">
        <f>VLOOKUP($C1019,vehicle,MATCH(L1018,Vehicle!A1012:E1012,0),0)</f>
        <v>Bicycle</v>
      </c>
      <c r="M1019" s="20" t="str">
        <f>VLOOKUP($C1019,vehicle,MATCH(M$7,Vehicle!$A$1:$E$1,0),0)</f>
        <v>Signal Violation</v>
      </c>
      <c r="N1019" s="20" t="str">
        <f>VLOOKUP($C1019,vehicle,MATCH(N$7,Vehicle!$A$1:$E$1,0),0)</f>
        <v>Medium</v>
      </c>
      <c r="O1019" s="21">
        <f>VLOOKUP($C1019,vehicle,MATCH(O$7,Vehicle!$A$1:$E$1,0),0)</f>
        <v>5</v>
      </c>
      <c r="P1019" s="21">
        <f>VLOOKUP($C1019,driver,MATCH(P$7,Driver!$A$1:$E$1,0),0)</f>
        <v>37</v>
      </c>
      <c r="Q1019" s="21" t="str">
        <f>VLOOKUP($C1019,driver,MATCH(Q$7,Driver!$A$1:$E$1,0),0)</f>
        <v>Suspended</v>
      </c>
      <c r="R1019" s="21">
        <f>VLOOKUP($C1019,driver,MATCH(R$7,Driver!$A$1:$E$1,0),0)</f>
        <v>0</v>
      </c>
      <c r="S1019" s="21" t="str">
        <f>VLOOKUP($C1019,driver,MATCH(S$7,Driver!$A$1:$E$1,0),0)</f>
        <v>Moderate</v>
      </c>
      <c r="T1019" s="21">
        <f>VLOOKUP($C1019,Effects,MATCH(T$7, Effects!$A$1:$E$1, 0),0)</f>
        <v>44</v>
      </c>
      <c r="U1019" s="22" t="str">
        <f>VLOOKUP($C1019,Effects,MATCH(U$7, Effects!$A$1:$E$1, 0),0)</f>
        <v>No</v>
      </c>
      <c r="V1019" s="22" t="str">
        <f>VLOOKUP($C1019,Effects,MATCH(V$7, Effects!$A$1:$E$1, 0),0)</f>
        <v>Yes</v>
      </c>
      <c r="W1019" s="22" t="str">
        <f>VLOOKUP($C1019,Effects,MATCH(W$7, Effects!$A$1:$E$1, 0),0)</f>
        <v>Fine Issued</v>
      </c>
    </row>
    <row r="1020" spans="2:23" s="7" customFormat="1" ht="21" x14ac:dyDescent="0.4">
      <c r="B1020" s="19">
        <v>1013</v>
      </c>
      <c r="C1020" s="19" t="s">
        <v>1047</v>
      </c>
      <c r="D1020" s="20">
        <f>VLOOKUP($C1020, Date, MATCH(Source!D$7, Date!$A$1:$F$1, 0), FALSE)</f>
        <v>44527</v>
      </c>
      <c r="E1020" s="40">
        <v>44527</v>
      </c>
      <c r="F1020" s="22">
        <f>VLOOKUP($C1020, Date, MATCH(Source!F$7, Date!$A$1:$F$1, 0), FALSE)</f>
        <v>42.9236111111111</v>
      </c>
      <c r="G1020" s="19">
        <f>VLOOKUP(Table3[[#This Row],[Accident ID]],Date!$A$2:$I$2001,MATCH(Table3[[#Headers],[Hour]],Date!$A$1:$I$1,0),0)</f>
        <v>22</v>
      </c>
      <c r="H1020" s="44" t="str">
        <f>IF(AND(Table3[[#This Row],[Hour]]&gt;=7, Table3[[#This Row],[Hour]]&lt;=10), "Peak", IF(AND(Table3[[#This Row],[Hour]]&gt;=16, Table3[[#This Row],[Hour]]&lt;=19), "Peak", "Off-Peak"))</f>
        <v>Off-Peak</v>
      </c>
      <c r="I1020" s="19" t="str">
        <f>VLOOKUP($C1020,location,MATCH(Source!I$7,Location!$A$1:$D$1,0),0)</f>
        <v>Kolkata</v>
      </c>
      <c r="J1020" s="19" t="str">
        <f>VLOOKUP($C1020,location,MATCH(Source!J$7,Location!$A$1:$D$1,0),0)</f>
        <v>Expressway</v>
      </c>
      <c r="K1020" s="19" t="str">
        <f>VLOOKUP($C1020,location,MATCH(Source!K$7,Location!$A$1:$D$1,0),0)</f>
        <v>Clear</v>
      </c>
      <c r="L1020" s="20" t="str">
        <f>VLOOKUP($C1020,vehicle,MATCH(L1019,Vehicle!A1013:E1013,0),0)</f>
        <v>Car</v>
      </c>
      <c r="M1020" s="20" t="str">
        <f>VLOOKUP($C1020,vehicle,MATCH(M$7,Vehicle!$A$1:$E$1,0),0)</f>
        <v>Reckless Driving</v>
      </c>
      <c r="N1020" s="20" t="str">
        <f>VLOOKUP($C1020,vehicle,MATCH(N$7,Vehicle!$A$1:$E$1,0),0)</f>
        <v>High</v>
      </c>
      <c r="O1020" s="21">
        <f>VLOOKUP($C1020,vehicle,MATCH(O$7,Vehicle!$A$1:$E$1,0),0)</f>
        <v>1</v>
      </c>
      <c r="P1020" s="21">
        <f>VLOOKUP($C1020,driver,MATCH(P$7,Driver!$A$1:$E$1,0),0)</f>
        <v>64</v>
      </c>
      <c r="Q1020" s="21" t="str">
        <f>VLOOKUP($C1020,driver,MATCH(Q$7,Driver!$A$1:$E$1,0),0)</f>
        <v>Expired</v>
      </c>
      <c r="R1020" s="21">
        <f>VLOOKUP($C1020,driver,MATCH(R$7,Driver!$A$1:$E$1,0),0)</f>
        <v>7</v>
      </c>
      <c r="S1020" s="21" t="str">
        <f>VLOOKUP($C1020,driver,MATCH(S$7,Driver!$A$1:$E$1,0),0)</f>
        <v>Severe</v>
      </c>
      <c r="T1020" s="21">
        <f>VLOOKUP($C1020,Effects,MATCH(T$7, Effects!$A$1:$E$1, 0),0)</f>
        <v>27</v>
      </c>
      <c r="U1020" s="22" t="str">
        <f>VLOOKUP($C1020,Effects,MATCH(U$7, Effects!$A$1:$E$1, 0),0)</f>
        <v>No</v>
      </c>
      <c r="V1020" s="22" t="str">
        <f>VLOOKUP($C1020,Effects,MATCH(V$7, Effects!$A$1:$E$1, 0),0)</f>
        <v>Yes</v>
      </c>
      <c r="W1020" s="22" t="str">
        <f>VLOOKUP($C1020,Effects,MATCH(W$7, Effects!$A$1:$E$1, 0),0)</f>
        <v>Arrest Made</v>
      </c>
    </row>
    <row r="1021" spans="2:23" s="7" customFormat="1" ht="21" x14ac:dyDescent="0.4">
      <c r="B1021" s="19">
        <v>1014</v>
      </c>
      <c r="C1021" s="19" t="s">
        <v>1048</v>
      </c>
      <c r="D1021" s="20">
        <f>VLOOKUP($C1021, Date, MATCH(Source!D$7, Date!$A$1:$F$1, 0), FALSE)</f>
        <v>44439</v>
      </c>
      <c r="E1021" s="40">
        <v>44439</v>
      </c>
      <c r="F1021" s="22">
        <f>VLOOKUP($C1021, Date, MATCH(Source!F$7, Date!$A$1:$F$1, 0), FALSE)</f>
        <v>42.9652777777778</v>
      </c>
      <c r="G1021" s="19">
        <f>VLOOKUP(Table3[[#This Row],[Accident ID]],Date!$A$2:$I$2001,MATCH(Table3[[#Headers],[Hour]],Date!$A$1:$I$1,0),0)</f>
        <v>23</v>
      </c>
      <c r="H1021" s="44" t="str">
        <f>IF(AND(Table3[[#This Row],[Hour]]&gt;=7, Table3[[#This Row],[Hour]]&lt;=10), "Peak", IF(AND(Table3[[#This Row],[Hour]]&gt;=16, Table3[[#This Row],[Hour]]&lt;=19), "Peak", "Off-Peak"))</f>
        <v>Off-Peak</v>
      </c>
      <c r="I1021" s="19" t="str">
        <f>VLOOKUP($C1021,location,MATCH(Source!I$7,Location!$A$1:$D$1,0),0)</f>
        <v>Pune</v>
      </c>
      <c r="J1021" s="19" t="str">
        <f>VLOOKUP($C1021,location,MATCH(Source!J$7,Location!$A$1:$D$1,0),0)</f>
        <v>Residential Area</v>
      </c>
      <c r="K1021" s="19" t="str">
        <f>VLOOKUP($C1021,location,MATCH(Source!K$7,Location!$A$1:$D$1,0),0)</f>
        <v>Foggy</v>
      </c>
      <c r="L1021" s="20" t="str">
        <f>VLOOKUP($C1021,vehicle,MATCH(L1020,Vehicle!A1014:E1014,0),0)</f>
        <v>Bicycle</v>
      </c>
      <c r="M1021" s="20" t="str">
        <f>VLOOKUP($C1021,vehicle,MATCH(M$7,Vehicle!$A$1:$E$1,0),0)</f>
        <v>Weather Conditions</v>
      </c>
      <c r="N1021" s="20" t="str">
        <f>VLOOKUP($C1021,vehicle,MATCH(N$7,Vehicle!$A$1:$E$1,0),0)</f>
        <v>Medium</v>
      </c>
      <c r="O1021" s="21">
        <f>VLOOKUP($C1021,vehicle,MATCH(O$7,Vehicle!$A$1:$E$1,0),0)</f>
        <v>1</v>
      </c>
      <c r="P1021" s="21">
        <f>VLOOKUP($C1021,driver,MATCH(P$7,Driver!$A$1:$E$1,0),0)</f>
        <v>43</v>
      </c>
      <c r="Q1021" s="21" t="str">
        <f>VLOOKUP($C1021,driver,MATCH(Q$7,Driver!$A$1:$E$1,0),0)</f>
        <v>Suspended</v>
      </c>
      <c r="R1021" s="21">
        <f>VLOOKUP($C1021,driver,MATCH(R$7,Driver!$A$1:$E$1,0),0)</f>
        <v>7</v>
      </c>
      <c r="S1021" s="21" t="str">
        <f>VLOOKUP($C1021,driver,MATCH(S$7,Driver!$A$1:$E$1,0),0)</f>
        <v>Minor</v>
      </c>
      <c r="T1021" s="21">
        <f>VLOOKUP($C1021,Effects,MATCH(T$7, Effects!$A$1:$E$1, 0),0)</f>
        <v>10</v>
      </c>
      <c r="U1021" s="22" t="str">
        <f>VLOOKUP($C1021,Effects,MATCH(U$7, Effects!$A$1:$E$1, 0),0)</f>
        <v>No</v>
      </c>
      <c r="V1021" s="22" t="str">
        <f>VLOOKUP($C1021,Effects,MATCH(V$7, Effects!$A$1:$E$1, 0),0)</f>
        <v>Yes</v>
      </c>
      <c r="W1021" s="22" t="str">
        <f>VLOOKUP($C1021,Effects,MATCH(W$7, Effects!$A$1:$E$1, 0),0)</f>
        <v>Fine Issued</v>
      </c>
    </row>
    <row r="1022" spans="2:23" s="7" customFormat="1" ht="21" x14ac:dyDescent="0.4">
      <c r="B1022" s="19">
        <v>1015</v>
      </c>
      <c r="C1022" s="19" t="s">
        <v>1049</v>
      </c>
      <c r="D1022" s="20">
        <f>VLOOKUP($C1022, Date, MATCH(Source!D$7, Date!$A$1:$F$1, 0), FALSE)</f>
        <v>44436</v>
      </c>
      <c r="E1022" s="40">
        <v>44436</v>
      </c>
      <c r="F1022" s="22">
        <f>VLOOKUP($C1022, Date, MATCH(Source!F$7, Date!$A$1:$F$1, 0), FALSE)</f>
        <v>43.0069444444444</v>
      </c>
      <c r="G1022" s="19">
        <f>VLOOKUP(Table3[[#This Row],[Accident ID]],Date!$A$2:$I$2001,MATCH(Table3[[#Headers],[Hour]],Date!$A$1:$I$1,0),0)</f>
        <v>0</v>
      </c>
      <c r="H1022" s="44" t="str">
        <f>IF(AND(Table3[[#This Row],[Hour]]&gt;=7, Table3[[#This Row],[Hour]]&lt;=10), "Peak", IF(AND(Table3[[#This Row],[Hour]]&gt;=16, Table3[[#This Row],[Hour]]&lt;=19), "Peak", "Off-Peak"))</f>
        <v>Off-Peak</v>
      </c>
      <c r="I1022" s="19" t="str">
        <f>VLOOKUP($C1022,location,MATCH(Source!I$7,Location!$A$1:$D$1,0),0)</f>
        <v>Hyderabad</v>
      </c>
      <c r="J1022" s="19" t="str">
        <f>VLOOKUP($C1022,location,MATCH(Source!J$7,Location!$A$1:$D$1,0),0)</f>
        <v>Rural Road</v>
      </c>
      <c r="K1022" s="19" t="str">
        <f>VLOOKUP($C1022,location,MATCH(Source!K$7,Location!$A$1:$D$1,0),0)</f>
        <v>Rainy</v>
      </c>
      <c r="L1022" s="20" t="str">
        <f>VLOOKUP($C1022,vehicle,MATCH(L1021,Vehicle!A1015:E1015,0),0)</f>
        <v>Bike</v>
      </c>
      <c r="M1022" s="20" t="str">
        <f>VLOOKUP($C1022,vehicle,MATCH(M$7,Vehicle!$A$1:$E$1,0),0)</f>
        <v>Reckless Driving</v>
      </c>
      <c r="N1022" s="20" t="str">
        <f>VLOOKUP($C1022,vehicle,MATCH(N$7,Vehicle!$A$1:$E$1,0),0)</f>
        <v>Severe</v>
      </c>
      <c r="O1022" s="21">
        <f>VLOOKUP($C1022,vehicle,MATCH(O$7,Vehicle!$A$1:$E$1,0),0)</f>
        <v>1</v>
      </c>
      <c r="P1022" s="21">
        <f>VLOOKUP($C1022,driver,MATCH(P$7,Driver!$A$1:$E$1,0),0)</f>
        <v>72</v>
      </c>
      <c r="Q1022" s="21" t="str">
        <f>VLOOKUP($C1022,driver,MATCH(Q$7,Driver!$A$1:$E$1,0),0)</f>
        <v>Valid</v>
      </c>
      <c r="R1022" s="21">
        <f>VLOOKUP($C1022,driver,MATCH(R$7,Driver!$A$1:$E$1,0),0)</f>
        <v>6</v>
      </c>
      <c r="S1022" s="21" t="str">
        <f>VLOOKUP($C1022,driver,MATCH(S$7,Driver!$A$1:$E$1,0),0)</f>
        <v>Severe</v>
      </c>
      <c r="T1022" s="21">
        <f>VLOOKUP($C1022,Effects,MATCH(T$7, Effects!$A$1:$E$1, 0),0)</f>
        <v>23</v>
      </c>
      <c r="U1022" s="22" t="str">
        <f>VLOOKUP($C1022,Effects,MATCH(U$7, Effects!$A$1:$E$1, 0),0)</f>
        <v>Yes</v>
      </c>
      <c r="V1022" s="22" t="str">
        <f>VLOOKUP($C1022,Effects,MATCH(V$7, Effects!$A$1:$E$1, 0),0)</f>
        <v>Yes</v>
      </c>
      <c r="W1022" s="22" t="str">
        <f>VLOOKUP($C1022,Effects,MATCH(W$7, Effects!$A$1:$E$1, 0),0)</f>
        <v>License Suspended</v>
      </c>
    </row>
    <row r="1023" spans="2:23" s="7" customFormat="1" ht="21" x14ac:dyDescent="0.4">
      <c r="B1023" s="19">
        <v>1016</v>
      </c>
      <c r="C1023" s="19" t="s">
        <v>1050</v>
      </c>
      <c r="D1023" s="20">
        <f>VLOOKUP($C1023, Date, MATCH(Source!D$7, Date!$A$1:$F$1, 0), FALSE)</f>
        <v>45291</v>
      </c>
      <c r="E1023" s="40">
        <v>45291</v>
      </c>
      <c r="F1023" s="22">
        <f>VLOOKUP($C1023, Date, MATCH(Source!F$7, Date!$A$1:$F$1, 0), FALSE)</f>
        <v>43.0486111111111</v>
      </c>
      <c r="G1023" s="19">
        <f>VLOOKUP(Table3[[#This Row],[Accident ID]],Date!$A$2:$I$2001,MATCH(Table3[[#Headers],[Hour]],Date!$A$1:$I$1,0),0)</f>
        <v>1</v>
      </c>
      <c r="H1023" s="44" t="str">
        <f>IF(AND(Table3[[#This Row],[Hour]]&gt;=7, Table3[[#This Row],[Hour]]&lt;=10), "Peak", IF(AND(Table3[[#This Row],[Hour]]&gt;=16, Table3[[#This Row],[Hour]]&lt;=19), "Peak", "Off-Peak"))</f>
        <v>Off-Peak</v>
      </c>
      <c r="I1023" s="19" t="str">
        <f>VLOOKUP($C1023,location,MATCH(Source!I$7,Location!$A$1:$D$1,0),0)</f>
        <v>Pune</v>
      </c>
      <c r="J1023" s="19" t="str">
        <f>VLOOKUP($C1023,location,MATCH(Source!J$7,Location!$A$1:$D$1,0),0)</f>
        <v>Rural Road</v>
      </c>
      <c r="K1023" s="19" t="str">
        <f>VLOOKUP($C1023,location,MATCH(Source!K$7,Location!$A$1:$D$1,0),0)</f>
        <v>Foggy</v>
      </c>
      <c r="L1023" s="20" t="str">
        <f>VLOOKUP($C1023,vehicle,MATCH(L1022,Vehicle!A1016:E1016,0),0)</f>
        <v>Car</v>
      </c>
      <c r="M1023" s="20" t="str">
        <f>VLOOKUP($C1023,vehicle,MATCH(M$7,Vehicle!$A$1:$E$1,0),0)</f>
        <v>Brake Failure</v>
      </c>
      <c r="N1023" s="20" t="str">
        <f>VLOOKUP($C1023,vehicle,MATCH(N$7,Vehicle!$A$1:$E$1,0),0)</f>
        <v>Low</v>
      </c>
      <c r="O1023" s="21">
        <f>VLOOKUP($C1023,vehicle,MATCH(O$7,Vehicle!$A$1:$E$1,0),0)</f>
        <v>2</v>
      </c>
      <c r="P1023" s="21">
        <f>VLOOKUP($C1023,driver,MATCH(P$7,Driver!$A$1:$E$1,0),0)</f>
        <v>35</v>
      </c>
      <c r="Q1023" s="21" t="str">
        <f>VLOOKUP($C1023,driver,MATCH(Q$7,Driver!$A$1:$E$1,0),0)</f>
        <v>Expired</v>
      </c>
      <c r="R1023" s="21">
        <f>VLOOKUP($C1023,driver,MATCH(R$7,Driver!$A$1:$E$1,0),0)</f>
        <v>8</v>
      </c>
      <c r="S1023" s="21" t="str">
        <f>VLOOKUP($C1023,driver,MATCH(S$7,Driver!$A$1:$E$1,0),0)</f>
        <v>Fatal</v>
      </c>
      <c r="T1023" s="21">
        <f>VLOOKUP($C1023,Effects,MATCH(T$7, Effects!$A$1:$E$1, 0),0)</f>
        <v>56</v>
      </c>
      <c r="U1023" s="22" t="str">
        <f>VLOOKUP($C1023,Effects,MATCH(U$7, Effects!$A$1:$E$1, 0),0)</f>
        <v>Yes</v>
      </c>
      <c r="V1023" s="22" t="str">
        <f>VLOOKUP($C1023,Effects,MATCH(V$7, Effects!$A$1:$E$1, 0),0)</f>
        <v>Yes</v>
      </c>
      <c r="W1023" s="22" t="str">
        <f>VLOOKUP($C1023,Effects,MATCH(W$7, Effects!$A$1:$E$1, 0),0)</f>
        <v>None</v>
      </c>
    </row>
    <row r="1024" spans="2:23" s="7" customFormat="1" ht="21" x14ac:dyDescent="0.4">
      <c r="B1024" s="19">
        <v>1017</v>
      </c>
      <c r="C1024" s="19" t="s">
        <v>1051</v>
      </c>
      <c r="D1024" s="20">
        <f>VLOOKUP($C1024, Date, MATCH(Source!D$7, Date!$A$1:$F$1, 0), FALSE)</f>
        <v>43948</v>
      </c>
      <c r="E1024" s="40">
        <v>43948</v>
      </c>
      <c r="F1024" s="22">
        <f>VLOOKUP($C1024, Date, MATCH(Source!F$7, Date!$A$1:$F$1, 0), FALSE)</f>
        <v>43.0902777777778</v>
      </c>
      <c r="G1024" s="19">
        <f>VLOOKUP(Table3[[#This Row],[Accident ID]],Date!$A$2:$I$2001,MATCH(Table3[[#Headers],[Hour]],Date!$A$1:$I$1,0),0)</f>
        <v>2</v>
      </c>
      <c r="H1024" s="44" t="str">
        <f>IF(AND(Table3[[#This Row],[Hour]]&gt;=7, Table3[[#This Row],[Hour]]&lt;=10), "Peak", IF(AND(Table3[[#This Row],[Hour]]&gt;=16, Table3[[#This Row],[Hour]]&lt;=19), "Peak", "Off-Peak"))</f>
        <v>Off-Peak</v>
      </c>
      <c r="I1024" s="19" t="str">
        <f>VLOOKUP($C1024,location,MATCH(Source!I$7,Location!$A$1:$D$1,0),0)</f>
        <v>Hyderabad</v>
      </c>
      <c r="J1024" s="19" t="str">
        <f>VLOOKUP($C1024,location,MATCH(Source!J$7,Location!$A$1:$D$1,0),0)</f>
        <v>Highway</v>
      </c>
      <c r="K1024" s="19" t="str">
        <f>VLOOKUP($C1024,location,MATCH(Source!K$7,Location!$A$1:$D$1,0),0)</f>
        <v>Snowy</v>
      </c>
      <c r="L1024" s="20" t="str">
        <f>VLOOKUP($C1024,vehicle,MATCH(L1023,Vehicle!A1017:E1017,0),0)</f>
        <v>Car</v>
      </c>
      <c r="M1024" s="20" t="str">
        <f>VLOOKUP($C1024,vehicle,MATCH(M$7,Vehicle!$A$1:$E$1,0),0)</f>
        <v>Drunk Driving</v>
      </c>
      <c r="N1024" s="20" t="str">
        <f>VLOOKUP($C1024,vehicle,MATCH(N$7,Vehicle!$A$1:$E$1,0),0)</f>
        <v>Medium</v>
      </c>
      <c r="O1024" s="21">
        <f>VLOOKUP($C1024,vehicle,MATCH(O$7,Vehicle!$A$1:$E$1,0),0)</f>
        <v>2</v>
      </c>
      <c r="P1024" s="21">
        <f>VLOOKUP($C1024,driver,MATCH(P$7,Driver!$A$1:$E$1,0),0)</f>
        <v>66</v>
      </c>
      <c r="Q1024" s="21" t="str">
        <f>VLOOKUP($C1024,driver,MATCH(Q$7,Driver!$A$1:$E$1,0),0)</f>
        <v>Expired</v>
      </c>
      <c r="R1024" s="21">
        <f>VLOOKUP($C1024,driver,MATCH(R$7,Driver!$A$1:$E$1,0),0)</f>
        <v>8</v>
      </c>
      <c r="S1024" s="21" t="str">
        <f>VLOOKUP($C1024,driver,MATCH(S$7,Driver!$A$1:$E$1,0),0)</f>
        <v>Moderate</v>
      </c>
      <c r="T1024" s="21">
        <f>VLOOKUP($C1024,Effects,MATCH(T$7, Effects!$A$1:$E$1, 0),0)</f>
        <v>25</v>
      </c>
      <c r="U1024" s="22" t="str">
        <f>VLOOKUP($C1024,Effects,MATCH(U$7, Effects!$A$1:$E$1, 0),0)</f>
        <v>No</v>
      </c>
      <c r="V1024" s="22" t="str">
        <f>VLOOKUP($C1024,Effects,MATCH(V$7, Effects!$A$1:$E$1, 0),0)</f>
        <v>Yes</v>
      </c>
      <c r="W1024" s="22" t="str">
        <f>VLOOKUP($C1024,Effects,MATCH(W$7, Effects!$A$1:$E$1, 0),0)</f>
        <v>License Suspended</v>
      </c>
    </row>
    <row r="1025" spans="2:23" s="7" customFormat="1" ht="21" x14ac:dyDescent="0.4">
      <c r="B1025" s="19">
        <v>1018</v>
      </c>
      <c r="C1025" s="19" t="s">
        <v>1052</v>
      </c>
      <c r="D1025" s="20">
        <f>VLOOKUP($C1025, Date, MATCH(Source!D$7, Date!$A$1:$F$1, 0), FALSE)</f>
        <v>45244</v>
      </c>
      <c r="E1025" s="40">
        <v>45244</v>
      </c>
      <c r="F1025" s="22">
        <f>VLOOKUP($C1025, Date, MATCH(Source!F$7, Date!$A$1:$F$1, 0), FALSE)</f>
        <v>43.1319444444444</v>
      </c>
      <c r="G1025" s="19">
        <f>VLOOKUP(Table3[[#This Row],[Accident ID]],Date!$A$2:$I$2001,MATCH(Table3[[#Headers],[Hour]],Date!$A$1:$I$1,0),0)</f>
        <v>3</v>
      </c>
      <c r="H1025" s="44" t="str">
        <f>IF(AND(Table3[[#This Row],[Hour]]&gt;=7, Table3[[#This Row],[Hour]]&lt;=10), "Peak", IF(AND(Table3[[#This Row],[Hour]]&gt;=16, Table3[[#This Row],[Hour]]&lt;=19), "Peak", "Off-Peak"))</f>
        <v>Off-Peak</v>
      </c>
      <c r="I1025" s="19" t="str">
        <f>VLOOKUP($C1025,location,MATCH(Source!I$7,Location!$A$1:$D$1,0),0)</f>
        <v>Bangalore</v>
      </c>
      <c r="J1025" s="19" t="str">
        <f>VLOOKUP($C1025,location,MATCH(Source!J$7,Location!$A$1:$D$1,0),0)</f>
        <v>Residential Area</v>
      </c>
      <c r="K1025" s="19" t="str">
        <f>VLOOKUP($C1025,location,MATCH(Source!K$7,Location!$A$1:$D$1,0),0)</f>
        <v>Windy</v>
      </c>
      <c r="L1025" s="20" t="str">
        <f>VLOOKUP($C1025,vehicle,MATCH(L1024,Vehicle!A1018:E1018,0),0)</f>
        <v>Truck</v>
      </c>
      <c r="M1025" s="20" t="str">
        <f>VLOOKUP($C1025,vehicle,MATCH(M$7,Vehicle!$A$1:$E$1,0),0)</f>
        <v>Weather Conditions</v>
      </c>
      <c r="N1025" s="20" t="str">
        <f>VLOOKUP($C1025,vehicle,MATCH(N$7,Vehicle!$A$1:$E$1,0),0)</f>
        <v>Low</v>
      </c>
      <c r="O1025" s="21">
        <f>VLOOKUP($C1025,vehicle,MATCH(O$7,Vehicle!$A$1:$E$1,0),0)</f>
        <v>2</v>
      </c>
      <c r="P1025" s="21">
        <f>VLOOKUP($C1025,driver,MATCH(P$7,Driver!$A$1:$E$1,0),0)</f>
        <v>73</v>
      </c>
      <c r="Q1025" s="21" t="str">
        <f>VLOOKUP($C1025,driver,MATCH(Q$7,Driver!$A$1:$E$1,0),0)</f>
        <v>Expired</v>
      </c>
      <c r="R1025" s="21">
        <f>VLOOKUP($C1025,driver,MATCH(R$7,Driver!$A$1:$E$1,0),0)</f>
        <v>8</v>
      </c>
      <c r="S1025" s="21" t="str">
        <f>VLOOKUP($C1025,driver,MATCH(S$7,Driver!$A$1:$E$1,0),0)</f>
        <v>Minor</v>
      </c>
      <c r="T1025" s="21">
        <f>VLOOKUP($C1025,Effects,MATCH(T$7, Effects!$A$1:$E$1, 0),0)</f>
        <v>25</v>
      </c>
      <c r="U1025" s="22" t="str">
        <f>VLOOKUP($C1025,Effects,MATCH(U$7, Effects!$A$1:$E$1, 0),0)</f>
        <v>No</v>
      </c>
      <c r="V1025" s="22" t="str">
        <f>VLOOKUP($C1025,Effects,MATCH(V$7, Effects!$A$1:$E$1, 0),0)</f>
        <v>Yes</v>
      </c>
      <c r="W1025" s="22" t="str">
        <f>VLOOKUP($C1025,Effects,MATCH(W$7, Effects!$A$1:$E$1, 0),0)</f>
        <v>Arrest Made</v>
      </c>
    </row>
    <row r="1026" spans="2:23" s="7" customFormat="1" ht="21" x14ac:dyDescent="0.4">
      <c r="B1026" s="19">
        <v>1019</v>
      </c>
      <c r="C1026" s="19" t="s">
        <v>1053</v>
      </c>
      <c r="D1026" s="20">
        <f>VLOOKUP($C1026, Date, MATCH(Source!D$7, Date!$A$1:$F$1, 0), FALSE)</f>
        <v>43952</v>
      </c>
      <c r="E1026" s="40">
        <v>43952</v>
      </c>
      <c r="F1026" s="22">
        <f>VLOOKUP($C1026, Date, MATCH(Source!F$7, Date!$A$1:$F$1, 0), FALSE)</f>
        <v>43.1736111111111</v>
      </c>
      <c r="G1026" s="19">
        <f>VLOOKUP(Table3[[#This Row],[Accident ID]],Date!$A$2:$I$2001,MATCH(Table3[[#Headers],[Hour]],Date!$A$1:$I$1,0),0)</f>
        <v>4</v>
      </c>
      <c r="H1026" s="44" t="str">
        <f>IF(AND(Table3[[#This Row],[Hour]]&gt;=7, Table3[[#This Row],[Hour]]&lt;=10), "Peak", IF(AND(Table3[[#This Row],[Hour]]&gt;=16, Table3[[#This Row],[Hour]]&lt;=19), "Peak", "Off-Peak"))</f>
        <v>Off-Peak</v>
      </c>
      <c r="I1026" s="19" t="str">
        <f>VLOOKUP($C1026,location,MATCH(Source!I$7,Location!$A$1:$D$1,0),0)</f>
        <v>Ahmedabad</v>
      </c>
      <c r="J1026" s="19" t="str">
        <f>VLOOKUP($C1026,location,MATCH(Source!J$7,Location!$A$1:$D$1,0),0)</f>
        <v>Expressway</v>
      </c>
      <c r="K1026" s="19" t="str">
        <f>VLOOKUP($C1026,location,MATCH(Source!K$7,Location!$A$1:$D$1,0),0)</f>
        <v>Foggy</v>
      </c>
      <c r="L1026" s="20" t="str">
        <f>VLOOKUP($C1026,vehicle,MATCH(L1025,Vehicle!A1019:E1019,0),0)</f>
        <v>Bus</v>
      </c>
      <c r="M1026" s="20" t="str">
        <f>VLOOKUP($C1026,vehicle,MATCH(M$7,Vehicle!$A$1:$E$1,0),0)</f>
        <v>Signal Violation</v>
      </c>
      <c r="N1026" s="20" t="str">
        <f>VLOOKUP($C1026,vehicle,MATCH(N$7,Vehicle!$A$1:$E$1,0),0)</f>
        <v>Medium</v>
      </c>
      <c r="O1026" s="21">
        <f>VLOOKUP($C1026,vehicle,MATCH(O$7,Vehicle!$A$1:$E$1,0),0)</f>
        <v>4</v>
      </c>
      <c r="P1026" s="21">
        <f>VLOOKUP($C1026,driver,MATCH(P$7,Driver!$A$1:$E$1,0),0)</f>
        <v>21</v>
      </c>
      <c r="Q1026" s="21" t="str">
        <f>VLOOKUP($C1026,driver,MATCH(Q$7,Driver!$A$1:$E$1,0),0)</f>
        <v>Valid</v>
      </c>
      <c r="R1026" s="21">
        <f>VLOOKUP($C1026,driver,MATCH(R$7,Driver!$A$1:$E$1,0),0)</f>
        <v>0</v>
      </c>
      <c r="S1026" s="21" t="str">
        <f>VLOOKUP($C1026,driver,MATCH(S$7,Driver!$A$1:$E$1,0),0)</f>
        <v>Minor</v>
      </c>
      <c r="T1026" s="21">
        <f>VLOOKUP($C1026,Effects,MATCH(T$7, Effects!$A$1:$E$1, 0),0)</f>
        <v>15</v>
      </c>
      <c r="U1026" s="22" t="str">
        <f>VLOOKUP($C1026,Effects,MATCH(U$7, Effects!$A$1:$E$1, 0),0)</f>
        <v>No</v>
      </c>
      <c r="V1026" s="22" t="str">
        <f>VLOOKUP($C1026,Effects,MATCH(V$7, Effects!$A$1:$E$1, 0),0)</f>
        <v>No</v>
      </c>
      <c r="W1026" s="22" t="str">
        <f>VLOOKUP($C1026,Effects,MATCH(W$7, Effects!$A$1:$E$1, 0),0)</f>
        <v>Fine Issued</v>
      </c>
    </row>
    <row r="1027" spans="2:23" s="7" customFormat="1" ht="21" x14ac:dyDescent="0.4">
      <c r="B1027" s="19">
        <v>1020</v>
      </c>
      <c r="C1027" s="19" t="s">
        <v>1054</v>
      </c>
      <c r="D1027" s="20">
        <f>VLOOKUP($C1027, Date, MATCH(Source!D$7, Date!$A$1:$F$1, 0), FALSE)</f>
        <v>43889</v>
      </c>
      <c r="E1027" s="40">
        <v>43889</v>
      </c>
      <c r="F1027" s="22">
        <f>VLOOKUP($C1027, Date, MATCH(Source!F$7, Date!$A$1:$F$1, 0), FALSE)</f>
        <v>43.2152777777778</v>
      </c>
      <c r="G1027" s="19">
        <f>VLOOKUP(Table3[[#This Row],[Accident ID]],Date!$A$2:$I$2001,MATCH(Table3[[#Headers],[Hour]],Date!$A$1:$I$1,0),0)</f>
        <v>5</v>
      </c>
      <c r="H1027" s="44" t="str">
        <f>IF(AND(Table3[[#This Row],[Hour]]&gt;=7, Table3[[#This Row],[Hour]]&lt;=10), "Peak", IF(AND(Table3[[#This Row],[Hour]]&gt;=16, Table3[[#This Row],[Hour]]&lt;=19), "Peak", "Off-Peak"))</f>
        <v>Off-Peak</v>
      </c>
      <c r="I1027" s="19" t="str">
        <f>VLOOKUP($C1027,location,MATCH(Source!I$7,Location!$A$1:$D$1,0),0)</f>
        <v>Delhi</v>
      </c>
      <c r="J1027" s="19" t="str">
        <f>VLOOKUP($C1027,location,MATCH(Source!J$7,Location!$A$1:$D$1,0),0)</f>
        <v>Expressway</v>
      </c>
      <c r="K1027" s="19" t="str">
        <f>VLOOKUP($C1027,location,MATCH(Source!K$7,Location!$A$1:$D$1,0),0)</f>
        <v>Clear</v>
      </c>
      <c r="L1027" s="20" t="str">
        <f>VLOOKUP($C1027,vehicle,MATCH(L1026,Vehicle!A1020:E1020,0),0)</f>
        <v>Bike</v>
      </c>
      <c r="M1027" s="20" t="str">
        <f>VLOOKUP($C1027,vehicle,MATCH(M$7,Vehicle!$A$1:$E$1,0),0)</f>
        <v>Signal Violation</v>
      </c>
      <c r="N1027" s="20" t="str">
        <f>VLOOKUP($C1027,vehicle,MATCH(N$7,Vehicle!$A$1:$E$1,0),0)</f>
        <v>Low</v>
      </c>
      <c r="O1027" s="21">
        <f>VLOOKUP($C1027,vehicle,MATCH(O$7,Vehicle!$A$1:$E$1,0),0)</f>
        <v>1</v>
      </c>
      <c r="P1027" s="21">
        <f>VLOOKUP($C1027,driver,MATCH(P$7,Driver!$A$1:$E$1,0),0)</f>
        <v>64</v>
      </c>
      <c r="Q1027" s="21" t="str">
        <f>VLOOKUP($C1027,driver,MATCH(Q$7,Driver!$A$1:$E$1,0),0)</f>
        <v>Expired</v>
      </c>
      <c r="R1027" s="21">
        <f>VLOOKUP($C1027,driver,MATCH(R$7,Driver!$A$1:$E$1,0),0)</f>
        <v>5</v>
      </c>
      <c r="S1027" s="21" t="str">
        <f>VLOOKUP($C1027,driver,MATCH(S$7,Driver!$A$1:$E$1,0),0)</f>
        <v>Minor</v>
      </c>
      <c r="T1027" s="21">
        <f>VLOOKUP($C1027,Effects,MATCH(T$7, Effects!$A$1:$E$1, 0),0)</f>
        <v>38</v>
      </c>
      <c r="U1027" s="22" t="str">
        <f>VLOOKUP($C1027,Effects,MATCH(U$7, Effects!$A$1:$E$1, 0),0)</f>
        <v>Yes</v>
      </c>
      <c r="V1027" s="22" t="str">
        <f>VLOOKUP($C1027,Effects,MATCH(V$7, Effects!$A$1:$E$1, 0),0)</f>
        <v>No</v>
      </c>
      <c r="W1027" s="22" t="str">
        <f>VLOOKUP($C1027,Effects,MATCH(W$7, Effects!$A$1:$E$1, 0),0)</f>
        <v>Arrest Made</v>
      </c>
    </row>
    <row r="1028" spans="2:23" s="7" customFormat="1" ht="21" x14ac:dyDescent="0.4">
      <c r="B1028" s="19">
        <v>1021</v>
      </c>
      <c r="C1028" s="19" t="s">
        <v>1055</v>
      </c>
      <c r="D1028" s="20">
        <f>VLOOKUP($C1028, Date, MATCH(Source!D$7, Date!$A$1:$F$1, 0), FALSE)</f>
        <v>44013</v>
      </c>
      <c r="E1028" s="40">
        <v>44013</v>
      </c>
      <c r="F1028" s="22">
        <f>VLOOKUP($C1028, Date, MATCH(Source!F$7, Date!$A$1:$F$1, 0), FALSE)</f>
        <v>43.2569444444444</v>
      </c>
      <c r="G1028" s="19">
        <f>VLOOKUP(Table3[[#This Row],[Accident ID]],Date!$A$2:$I$2001,MATCH(Table3[[#Headers],[Hour]],Date!$A$1:$I$1,0),0)</f>
        <v>6</v>
      </c>
      <c r="H1028" s="44" t="str">
        <f>IF(AND(Table3[[#This Row],[Hour]]&gt;=7, Table3[[#This Row],[Hour]]&lt;=10), "Peak", IF(AND(Table3[[#This Row],[Hour]]&gt;=16, Table3[[#This Row],[Hour]]&lt;=19), "Peak", "Off-Peak"))</f>
        <v>Off-Peak</v>
      </c>
      <c r="I1028" s="19" t="str">
        <f>VLOOKUP($C1028,location,MATCH(Source!I$7,Location!$A$1:$D$1,0),0)</f>
        <v>Pune</v>
      </c>
      <c r="J1028" s="19" t="str">
        <f>VLOOKUP($C1028,location,MATCH(Source!J$7,Location!$A$1:$D$1,0),0)</f>
        <v>Highway</v>
      </c>
      <c r="K1028" s="19" t="str">
        <f>VLOOKUP($C1028,location,MATCH(Source!K$7,Location!$A$1:$D$1,0),0)</f>
        <v>Rainy</v>
      </c>
      <c r="L1028" s="20" t="str">
        <f>VLOOKUP($C1028,vehicle,MATCH(L1027,Vehicle!A1021:E1021,0),0)</f>
        <v>Bike</v>
      </c>
      <c r="M1028" s="20" t="str">
        <f>VLOOKUP($C1028,vehicle,MATCH(M$7,Vehicle!$A$1:$E$1,0),0)</f>
        <v>Reckless Driving</v>
      </c>
      <c r="N1028" s="20" t="str">
        <f>VLOOKUP($C1028,vehicle,MATCH(N$7,Vehicle!$A$1:$E$1,0),0)</f>
        <v>Severe</v>
      </c>
      <c r="O1028" s="21">
        <f>VLOOKUP($C1028,vehicle,MATCH(O$7,Vehicle!$A$1:$E$1,0),0)</f>
        <v>4</v>
      </c>
      <c r="P1028" s="21">
        <f>VLOOKUP($C1028,driver,MATCH(P$7,Driver!$A$1:$E$1,0),0)</f>
        <v>70</v>
      </c>
      <c r="Q1028" s="21" t="str">
        <f>VLOOKUP($C1028,driver,MATCH(Q$7,Driver!$A$1:$E$1,0),0)</f>
        <v>Suspended</v>
      </c>
      <c r="R1028" s="21">
        <f>VLOOKUP($C1028,driver,MATCH(R$7,Driver!$A$1:$E$1,0),0)</f>
        <v>8</v>
      </c>
      <c r="S1028" s="21" t="str">
        <f>VLOOKUP($C1028,driver,MATCH(S$7,Driver!$A$1:$E$1,0),0)</f>
        <v>Severe</v>
      </c>
      <c r="T1028" s="21">
        <f>VLOOKUP($C1028,Effects,MATCH(T$7, Effects!$A$1:$E$1, 0),0)</f>
        <v>49</v>
      </c>
      <c r="U1028" s="22" t="str">
        <f>VLOOKUP($C1028,Effects,MATCH(U$7, Effects!$A$1:$E$1, 0),0)</f>
        <v>Yes</v>
      </c>
      <c r="V1028" s="22" t="str">
        <f>VLOOKUP($C1028,Effects,MATCH(V$7, Effects!$A$1:$E$1, 0),0)</f>
        <v>Yes</v>
      </c>
      <c r="W1028" s="22" t="str">
        <f>VLOOKUP($C1028,Effects,MATCH(W$7, Effects!$A$1:$E$1, 0),0)</f>
        <v>License Suspended</v>
      </c>
    </row>
    <row r="1029" spans="2:23" s="7" customFormat="1" ht="21" x14ac:dyDescent="0.4">
      <c r="B1029" s="19">
        <v>1022</v>
      </c>
      <c r="C1029" s="19" t="s">
        <v>1056</v>
      </c>
      <c r="D1029" s="20">
        <f>VLOOKUP($C1029, Date, MATCH(Source!D$7, Date!$A$1:$F$1, 0), FALSE)</f>
        <v>44757</v>
      </c>
      <c r="E1029" s="40">
        <v>44757</v>
      </c>
      <c r="F1029" s="22">
        <f>VLOOKUP($C1029, Date, MATCH(Source!F$7, Date!$A$1:$F$1, 0), FALSE)</f>
        <v>43.2986111111111</v>
      </c>
      <c r="G1029" s="19">
        <f>VLOOKUP(Table3[[#This Row],[Accident ID]],Date!$A$2:$I$2001,MATCH(Table3[[#Headers],[Hour]],Date!$A$1:$I$1,0),0)</f>
        <v>7</v>
      </c>
      <c r="H1029" s="44" t="str">
        <f>IF(AND(Table3[[#This Row],[Hour]]&gt;=7, Table3[[#This Row],[Hour]]&lt;=10), "Peak", IF(AND(Table3[[#This Row],[Hour]]&gt;=16, Table3[[#This Row],[Hour]]&lt;=19), "Peak", "Off-Peak"))</f>
        <v>Peak</v>
      </c>
      <c r="I1029" s="19" t="str">
        <f>VLOOKUP($C1029,location,MATCH(Source!I$7,Location!$A$1:$D$1,0),0)</f>
        <v>Kolkata</v>
      </c>
      <c r="J1029" s="19" t="str">
        <f>VLOOKUP($C1029,location,MATCH(Source!J$7,Location!$A$1:$D$1,0),0)</f>
        <v>Highway</v>
      </c>
      <c r="K1029" s="19" t="str">
        <f>VLOOKUP($C1029,location,MATCH(Source!K$7,Location!$A$1:$D$1,0),0)</f>
        <v>Foggy</v>
      </c>
      <c r="L1029" s="20" t="str">
        <f>VLOOKUP($C1029,vehicle,MATCH(L1028,Vehicle!A1022:E1022,0),0)</f>
        <v>Bus</v>
      </c>
      <c r="M1029" s="20" t="str">
        <f>VLOOKUP($C1029,vehicle,MATCH(M$7,Vehicle!$A$1:$E$1,0),0)</f>
        <v>Over Speeding</v>
      </c>
      <c r="N1029" s="20" t="str">
        <f>VLOOKUP($C1029,vehicle,MATCH(N$7,Vehicle!$A$1:$E$1,0),0)</f>
        <v>Low</v>
      </c>
      <c r="O1029" s="21">
        <f>VLOOKUP($C1029,vehicle,MATCH(O$7,Vehicle!$A$1:$E$1,0),0)</f>
        <v>3</v>
      </c>
      <c r="P1029" s="21">
        <f>VLOOKUP($C1029,driver,MATCH(P$7,Driver!$A$1:$E$1,0),0)</f>
        <v>38</v>
      </c>
      <c r="Q1029" s="21" t="str">
        <f>VLOOKUP($C1029,driver,MATCH(Q$7,Driver!$A$1:$E$1,0),0)</f>
        <v>Suspended</v>
      </c>
      <c r="R1029" s="21">
        <f>VLOOKUP($C1029,driver,MATCH(R$7,Driver!$A$1:$E$1,0),0)</f>
        <v>2</v>
      </c>
      <c r="S1029" s="21" t="str">
        <f>VLOOKUP($C1029,driver,MATCH(S$7,Driver!$A$1:$E$1,0),0)</f>
        <v>Severe</v>
      </c>
      <c r="T1029" s="21">
        <f>VLOOKUP($C1029,Effects,MATCH(T$7, Effects!$A$1:$E$1, 0),0)</f>
        <v>55</v>
      </c>
      <c r="U1029" s="22" t="str">
        <f>VLOOKUP($C1029,Effects,MATCH(U$7, Effects!$A$1:$E$1, 0),0)</f>
        <v>No</v>
      </c>
      <c r="V1029" s="22" t="str">
        <f>VLOOKUP($C1029,Effects,MATCH(V$7, Effects!$A$1:$E$1, 0),0)</f>
        <v>Yes</v>
      </c>
      <c r="W1029" s="22" t="str">
        <f>VLOOKUP($C1029,Effects,MATCH(W$7, Effects!$A$1:$E$1, 0),0)</f>
        <v>Arrest Made</v>
      </c>
    </row>
    <row r="1030" spans="2:23" s="7" customFormat="1" ht="21" x14ac:dyDescent="0.4">
      <c r="B1030" s="19">
        <v>1023</v>
      </c>
      <c r="C1030" s="19" t="s">
        <v>1057</v>
      </c>
      <c r="D1030" s="20">
        <f>VLOOKUP($C1030, Date, MATCH(Source!D$7, Date!$A$1:$F$1, 0), FALSE)</f>
        <v>45301</v>
      </c>
      <c r="E1030" s="40">
        <v>45301</v>
      </c>
      <c r="F1030" s="22">
        <f>VLOOKUP($C1030, Date, MATCH(Source!F$7, Date!$A$1:$F$1, 0), FALSE)</f>
        <v>43.3402777777778</v>
      </c>
      <c r="G1030" s="19">
        <f>VLOOKUP(Table3[[#This Row],[Accident ID]],Date!$A$2:$I$2001,MATCH(Table3[[#Headers],[Hour]],Date!$A$1:$I$1,0),0)</f>
        <v>8</v>
      </c>
      <c r="H1030" s="44" t="str">
        <f>IF(AND(Table3[[#This Row],[Hour]]&gt;=7, Table3[[#This Row],[Hour]]&lt;=10), "Peak", IF(AND(Table3[[#This Row],[Hour]]&gt;=16, Table3[[#This Row],[Hour]]&lt;=19), "Peak", "Off-Peak"))</f>
        <v>Peak</v>
      </c>
      <c r="I1030" s="19" t="str">
        <f>VLOOKUP($C1030,location,MATCH(Source!I$7,Location!$A$1:$D$1,0),0)</f>
        <v>Chennai</v>
      </c>
      <c r="J1030" s="19" t="str">
        <f>VLOOKUP($C1030,location,MATCH(Source!J$7,Location!$A$1:$D$1,0),0)</f>
        <v>Highway</v>
      </c>
      <c r="K1030" s="19" t="str">
        <f>VLOOKUP($C1030,location,MATCH(Source!K$7,Location!$A$1:$D$1,0),0)</f>
        <v>Clear</v>
      </c>
      <c r="L1030" s="20" t="str">
        <f>VLOOKUP($C1030,vehicle,MATCH(L1029,Vehicle!A1023:E1023,0),0)</f>
        <v>Pedestrian</v>
      </c>
      <c r="M1030" s="20" t="str">
        <f>VLOOKUP($C1030,vehicle,MATCH(M$7,Vehicle!$A$1:$E$1,0),0)</f>
        <v>Pedestrian Crossing</v>
      </c>
      <c r="N1030" s="20" t="str">
        <f>VLOOKUP($C1030,vehicle,MATCH(N$7,Vehicle!$A$1:$E$1,0),0)</f>
        <v>Severe</v>
      </c>
      <c r="O1030" s="21">
        <f>VLOOKUP($C1030,vehicle,MATCH(O$7,Vehicle!$A$1:$E$1,0),0)</f>
        <v>2</v>
      </c>
      <c r="P1030" s="21">
        <f>VLOOKUP($C1030,driver,MATCH(P$7,Driver!$A$1:$E$1,0),0)</f>
        <v>39</v>
      </c>
      <c r="Q1030" s="21" t="str">
        <f>VLOOKUP($C1030,driver,MATCH(Q$7,Driver!$A$1:$E$1,0),0)</f>
        <v>Expired</v>
      </c>
      <c r="R1030" s="21">
        <f>VLOOKUP($C1030,driver,MATCH(R$7,Driver!$A$1:$E$1,0),0)</f>
        <v>2</v>
      </c>
      <c r="S1030" s="21" t="str">
        <f>VLOOKUP($C1030,driver,MATCH(S$7,Driver!$A$1:$E$1,0),0)</f>
        <v>Fatal</v>
      </c>
      <c r="T1030" s="21">
        <f>VLOOKUP($C1030,Effects,MATCH(T$7, Effects!$A$1:$E$1, 0),0)</f>
        <v>51</v>
      </c>
      <c r="U1030" s="22" t="str">
        <f>VLOOKUP($C1030,Effects,MATCH(U$7, Effects!$A$1:$E$1, 0),0)</f>
        <v>Yes</v>
      </c>
      <c r="V1030" s="22" t="str">
        <f>VLOOKUP($C1030,Effects,MATCH(V$7, Effects!$A$1:$E$1, 0),0)</f>
        <v>No</v>
      </c>
      <c r="W1030" s="22" t="str">
        <f>VLOOKUP($C1030,Effects,MATCH(W$7, Effects!$A$1:$E$1, 0),0)</f>
        <v>Arrest Made</v>
      </c>
    </row>
    <row r="1031" spans="2:23" s="7" customFormat="1" ht="21" x14ac:dyDescent="0.4">
      <c r="B1031" s="19">
        <v>1024</v>
      </c>
      <c r="C1031" s="19" t="s">
        <v>1058</v>
      </c>
      <c r="D1031" s="20">
        <f>VLOOKUP($C1031, Date, MATCH(Source!D$7, Date!$A$1:$F$1, 0), FALSE)</f>
        <v>44294</v>
      </c>
      <c r="E1031" s="40">
        <v>44294</v>
      </c>
      <c r="F1031" s="22">
        <f>VLOOKUP($C1031, Date, MATCH(Source!F$7, Date!$A$1:$F$1, 0), FALSE)</f>
        <v>43.3819444444444</v>
      </c>
      <c r="G1031" s="19">
        <f>VLOOKUP(Table3[[#This Row],[Accident ID]],Date!$A$2:$I$2001,MATCH(Table3[[#Headers],[Hour]],Date!$A$1:$I$1,0),0)</f>
        <v>9</v>
      </c>
      <c r="H1031" s="44" t="str">
        <f>IF(AND(Table3[[#This Row],[Hour]]&gt;=7, Table3[[#This Row],[Hour]]&lt;=10), "Peak", IF(AND(Table3[[#This Row],[Hour]]&gt;=16, Table3[[#This Row],[Hour]]&lt;=19), "Peak", "Off-Peak"))</f>
        <v>Peak</v>
      </c>
      <c r="I1031" s="19" t="str">
        <f>VLOOKUP($C1031,location,MATCH(Source!I$7,Location!$A$1:$D$1,0),0)</f>
        <v>Hyderabad</v>
      </c>
      <c r="J1031" s="19" t="str">
        <f>VLOOKUP($C1031,location,MATCH(Source!J$7,Location!$A$1:$D$1,0),0)</f>
        <v>Highway</v>
      </c>
      <c r="K1031" s="19" t="str">
        <f>VLOOKUP($C1031,location,MATCH(Source!K$7,Location!$A$1:$D$1,0),0)</f>
        <v>Snowy</v>
      </c>
      <c r="L1031" s="20" t="str">
        <f>VLOOKUP($C1031,vehicle,MATCH(L1030,Vehicle!A1024:E1024,0),0)</f>
        <v>Pedestrian</v>
      </c>
      <c r="M1031" s="20" t="str">
        <f>VLOOKUP($C1031,vehicle,MATCH(M$7,Vehicle!$A$1:$E$1,0),0)</f>
        <v>Reckless Driving</v>
      </c>
      <c r="N1031" s="20" t="str">
        <f>VLOOKUP($C1031,vehicle,MATCH(N$7,Vehicle!$A$1:$E$1,0),0)</f>
        <v>Severe</v>
      </c>
      <c r="O1031" s="21">
        <f>VLOOKUP($C1031,vehicle,MATCH(O$7,Vehicle!$A$1:$E$1,0),0)</f>
        <v>3</v>
      </c>
      <c r="P1031" s="21">
        <f>VLOOKUP($C1031,driver,MATCH(P$7,Driver!$A$1:$E$1,0),0)</f>
        <v>34</v>
      </c>
      <c r="Q1031" s="21" t="str">
        <f>VLOOKUP($C1031,driver,MATCH(Q$7,Driver!$A$1:$E$1,0),0)</f>
        <v>Expired</v>
      </c>
      <c r="R1031" s="21">
        <f>VLOOKUP($C1031,driver,MATCH(R$7,Driver!$A$1:$E$1,0),0)</f>
        <v>1</v>
      </c>
      <c r="S1031" s="21" t="str">
        <f>VLOOKUP($C1031,driver,MATCH(S$7,Driver!$A$1:$E$1,0),0)</f>
        <v>Moderate</v>
      </c>
      <c r="T1031" s="21">
        <f>VLOOKUP($C1031,Effects,MATCH(T$7, Effects!$A$1:$E$1, 0),0)</f>
        <v>36</v>
      </c>
      <c r="U1031" s="22" t="str">
        <f>VLOOKUP($C1031,Effects,MATCH(U$7, Effects!$A$1:$E$1, 0),0)</f>
        <v>No</v>
      </c>
      <c r="V1031" s="22" t="str">
        <f>VLOOKUP($C1031,Effects,MATCH(V$7, Effects!$A$1:$E$1, 0),0)</f>
        <v>Yes</v>
      </c>
      <c r="W1031" s="22" t="str">
        <f>VLOOKUP($C1031,Effects,MATCH(W$7, Effects!$A$1:$E$1, 0),0)</f>
        <v>Arrest Made</v>
      </c>
    </row>
    <row r="1032" spans="2:23" s="7" customFormat="1" ht="21" x14ac:dyDescent="0.4">
      <c r="B1032" s="19">
        <v>1025</v>
      </c>
      <c r="C1032" s="19" t="s">
        <v>1059</v>
      </c>
      <c r="D1032" s="20">
        <f>VLOOKUP($C1032, Date, MATCH(Source!D$7, Date!$A$1:$F$1, 0), FALSE)</f>
        <v>44547</v>
      </c>
      <c r="E1032" s="40">
        <v>44547</v>
      </c>
      <c r="F1032" s="22">
        <f>VLOOKUP($C1032, Date, MATCH(Source!F$7, Date!$A$1:$F$1, 0), FALSE)</f>
        <v>43.4236111111111</v>
      </c>
      <c r="G1032" s="19">
        <f>VLOOKUP(Table3[[#This Row],[Accident ID]],Date!$A$2:$I$2001,MATCH(Table3[[#Headers],[Hour]],Date!$A$1:$I$1,0),0)</f>
        <v>10</v>
      </c>
      <c r="H1032" s="44" t="str">
        <f>IF(AND(Table3[[#This Row],[Hour]]&gt;=7, Table3[[#This Row],[Hour]]&lt;=10), "Peak", IF(AND(Table3[[#This Row],[Hour]]&gt;=16, Table3[[#This Row],[Hour]]&lt;=19), "Peak", "Off-Peak"))</f>
        <v>Peak</v>
      </c>
      <c r="I1032" s="19" t="str">
        <f>VLOOKUP($C1032,location,MATCH(Source!I$7,Location!$A$1:$D$1,0),0)</f>
        <v>Kolkata</v>
      </c>
      <c r="J1032" s="19" t="str">
        <f>VLOOKUP($C1032,location,MATCH(Source!J$7,Location!$A$1:$D$1,0),0)</f>
        <v>Residential Area</v>
      </c>
      <c r="K1032" s="19" t="str">
        <f>VLOOKUP($C1032,location,MATCH(Source!K$7,Location!$A$1:$D$1,0),0)</f>
        <v>Windy</v>
      </c>
      <c r="L1032" s="20" t="str">
        <f>VLOOKUP($C1032,vehicle,MATCH(L1031,Vehicle!A1025:E1025,0),0)</f>
        <v>Truck</v>
      </c>
      <c r="M1032" s="20" t="str">
        <f>VLOOKUP($C1032,vehicle,MATCH(M$7,Vehicle!$A$1:$E$1,0),0)</f>
        <v>Pedestrian Crossing</v>
      </c>
      <c r="N1032" s="20" t="str">
        <f>VLOOKUP($C1032,vehicle,MATCH(N$7,Vehicle!$A$1:$E$1,0),0)</f>
        <v>High</v>
      </c>
      <c r="O1032" s="21">
        <f>VLOOKUP($C1032,vehicle,MATCH(O$7,Vehicle!$A$1:$E$1,0),0)</f>
        <v>1</v>
      </c>
      <c r="P1032" s="21">
        <f>VLOOKUP($C1032,driver,MATCH(P$7,Driver!$A$1:$E$1,0),0)</f>
        <v>23</v>
      </c>
      <c r="Q1032" s="21" t="str">
        <f>VLOOKUP($C1032,driver,MATCH(Q$7,Driver!$A$1:$E$1,0),0)</f>
        <v>Suspended</v>
      </c>
      <c r="R1032" s="21">
        <f>VLOOKUP($C1032,driver,MATCH(R$7,Driver!$A$1:$E$1,0),0)</f>
        <v>5</v>
      </c>
      <c r="S1032" s="21" t="str">
        <f>VLOOKUP($C1032,driver,MATCH(S$7,Driver!$A$1:$E$1,0),0)</f>
        <v>Fatal</v>
      </c>
      <c r="T1032" s="21">
        <f>VLOOKUP($C1032,Effects,MATCH(T$7, Effects!$A$1:$E$1, 0),0)</f>
        <v>7</v>
      </c>
      <c r="U1032" s="22" t="str">
        <f>VLOOKUP($C1032,Effects,MATCH(U$7, Effects!$A$1:$E$1, 0),0)</f>
        <v>Yes</v>
      </c>
      <c r="V1032" s="22" t="str">
        <f>VLOOKUP($C1032,Effects,MATCH(V$7, Effects!$A$1:$E$1, 0),0)</f>
        <v>No</v>
      </c>
      <c r="W1032" s="22" t="str">
        <f>VLOOKUP($C1032,Effects,MATCH(W$7, Effects!$A$1:$E$1, 0),0)</f>
        <v>License Suspended</v>
      </c>
    </row>
    <row r="1033" spans="2:23" s="7" customFormat="1" ht="21" x14ac:dyDescent="0.4">
      <c r="B1033" s="19">
        <v>1026</v>
      </c>
      <c r="C1033" s="19" t="s">
        <v>1060</v>
      </c>
      <c r="D1033" s="20">
        <f>VLOOKUP($C1033, Date, MATCH(Source!D$7, Date!$A$1:$F$1, 0), FALSE)</f>
        <v>44018</v>
      </c>
      <c r="E1033" s="40">
        <v>44018</v>
      </c>
      <c r="F1033" s="22">
        <f>VLOOKUP($C1033, Date, MATCH(Source!F$7, Date!$A$1:$F$1, 0), FALSE)</f>
        <v>43.4652777777778</v>
      </c>
      <c r="G1033" s="19">
        <f>VLOOKUP(Table3[[#This Row],[Accident ID]],Date!$A$2:$I$2001,MATCH(Table3[[#Headers],[Hour]],Date!$A$1:$I$1,0),0)</f>
        <v>11</v>
      </c>
      <c r="H1033" s="44" t="str">
        <f>IF(AND(Table3[[#This Row],[Hour]]&gt;=7, Table3[[#This Row],[Hour]]&lt;=10), "Peak", IF(AND(Table3[[#This Row],[Hour]]&gt;=16, Table3[[#This Row],[Hour]]&lt;=19), "Peak", "Off-Peak"))</f>
        <v>Off-Peak</v>
      </c>
      <c r="I1033" s="19" t="str">
        <f>VLOOKUP($C1033,location,MATCH(Source!I$7,Location!$A$1:$D$1,0),0)</f>
        <v>Delhi</v>
      </c>
      <c r="J1033" s="19" t="str">
        <f>VLOOKUP($C1033,location,MATCH(Source!J$7,Location!$A$1:$D$1,0),0)</f>
        <v>Expressway</v>
      </c>
      <c r="K1033" s="19" t="str">
        <f>VLOOKUP($C1033,location,MATCH(Source!K$7,Location!$A$1:$D$1,0),0)</f>
        <v>Clear</v>
      </c>
      <c r="L1033" s="20" t="str">
        <f>VLOOKUP($C1033,vehicle,MATCH(L1032,Vehicle!A1026:E1026,0),0)</f>
        <v>Auto</v>
      </c>
      <c r="M1033" s="20" t="str">
        <f>VLOOKUP($C1033,vehicle,MATCH(M$7,Vehicle!$A$1:$E$1,0),0)</f>
        <v>Weather Conditions</v>
      </c>
      <c r="N1033" s="20" t="str">
        <f>VLOOKUP($C1033,vehicle,MATCH(N$7,Vehicle!$A$1:$E$1,0),0)</f>
        <v>Severe</v>
      </c>
      <c r="O1033" s="21">
        <f>VLOOKUP($C1033,vehicle,MATCH(O$7,Vehicle!$A$1:$E$1,0),0)</f>
        <v>4</v>
      </c>
      <c r="P1033" s="21">
        <f>VLOOKUP($C1033,driver,MATCH(P$7,Driver!$A$1:$E$1,0),0)</f>
        <v>67</v>
      </c>
      <c r="Q1033" s="21" t="str">
        <f>VLOOKUP($C1033,driver,MATCH(Q$7,Driver!$A$1:$E$1,0),0)</f>
        <v>Valid</v>
      </c>
      <c r="R1033" s="21">
        <f>VLOOKUP($C1033,driver,MATCH(R$7,Driver!$A$1:$E$1,0),0)</f>
        <v>5</v>
      </c>
      <c r="S1033" s="21" t="str">
        <f>VLOOKUP($C1033,driver,MATCH(S$7,Driver!$A$1:$E$1,0),0)</f>
        <v>Fatal</v>
      </c>
      <c r="T1033" s="21">
        <f>VLOOKUP($C1033,Effects,MATCH(T$7, Effects!$A$1:$E$1, 0),0)</f>
        <v>31</v>
      </c>
      <c r="U1033" s="22" t="str">
        <f>VLOOKUP($C1033,Effects,MATCH(U$7, Effects!$A$1:$E$1, 0),0)</f>
        <v>No</v>
      </c>
      <c r="V1033" s="22" t="str">
        <f>VLOOKUP($C1033,Effects,MATCH(V$7, Effects!$A$1:$E$1, 0),0)</f>
        <v>Yes</v>
      </c>
      <c r="W1033" s="22" t="str">
        <f>VLOOKUP($C1033,Effects,MATCH(W$7, Effects!$A$1:$E$1, 0),0)</f>
        <v>Fine Issued</v>
      </c>
    </row>
    <row r="1034" spans="2:23" s="7" customFormat="1" ht="21" x14ac:dyDescent="0.4">
      <c r="B1034" s="19">
        <v>1027</v>
      </c>
      <c r="C1034" s="19" t="s">
        <v>1061</v>
      </c>
      <c r="D1034" s="20">
        <f>VLOOKUP($C1034, Date, MATCH(Source!D$7, Date!$A$1:$F$1, 0), FALSE)</f>
        <v>45172</v>
      </c>
      <c r="E1034" s="40">
        <v>45172</v>
      </c>
      <c r="F1034" s="22">
        <f>VLOOKUP($C1034, Date, MATCH(Source!F$7, Date!$A$1:$F$1, 0), FALSE)</f>
        <v>43.5069444444444</v>
      </c>
      <c r="G1034" s="19">
        <f>VLOOKUP(Table3[[#This Row],[Accident ID]],Date!$A$2:$I$2001,MATCH(Table3[[#Headers],[Hour]],Date!$A$1:$I$1,0),0)</f>
        <v>12</v>
      </c>
      <c r="H1034" s="44" t="str">
        <f>IF(AND(Table3[[#This Row],[Hour]]&gt;=7, Table3[[#This Row],[Hour]]&lt;=10), "Peak", IF(AND(Table3[[#This Row],[Hour]]&gt;=16, Table3[[#This Row],[Hour]]&lt;=19), "Peak", "Off-Peak"))</f>
        <v>Off-Peak</v>
      </c>
      <c r="I1034" s="19" t="str">
        <f>VLOOKUP($C1034,location,MATCH(Source!I$7,Location!$A$1:$D$1,0),0)</f>
        <v>Delhi</v>
      </c>
      <c r="J1034" s="19" t="str">
        <f>VLOOKUP($C1034,location,MATCH(Source!J$7,Location!$A$1:$D$1,0),0)</f>
        <v>Expressway</v>
      </c>
      <c r="K1034" s="19" t="str">
        <f>VLOOKUP($C1034,location,MATCH(Source!K$7,Location!$A$1:$D$1,0),0)</f>
        <v>Snowy</v>
      </c>
      <c r="L1034" s="20" t="str">
        <f>VLOOKUP($C1034,vehicle,MATCH(L1033,Vehicle!A1027:E1027,0),0)</f>
        <v>Pedestrian</v>
      </c>
      <c r="M1034" s="20" t="str">
        <f>VLOOKUP($C1034,vehicle,MATCH(M$7,Vehicle!$A$1:$E$1,0),0)</f>
        <v>Reckless Driving</v>
      </c>
      <c r="N1034" s="20" t="str">
        <f>VLOOKUP($C1034,vehicle,MATCH(N$7,Vehicle!$A$1:$E$1,0),0)</f>
        <v>Low</v>
      </c>
      <c r="O1034" s="21">
        <f>VLOOKUP($C1034,vehicle,MATCH(O$7,Vehicle!$A$1:$E$1,0),0)</f>
        <v>3</v>
      </c>
      <c r="P1034" s="21">
        <f>VLOOKUP($C1034,driver,MATCH(P$7,Driver!$A$1:$E$1,0),0)</f>
        <v>71</v>
      </c>
      <c r="Q1034" s="21" t="str">
        <f>VLOOKUP($C1034,driver,MATCH(Q$7,Driver!$A$1:$E$1,0),0)</f>
        <v>Suspended</v>
      </c>
      <c r="R1034" s="21">
        <f>VLOOKUP($C1034,driver,MATCH(R$7,Driver!$A$1:$E$1,0),0)</f>
        <v>6</v>
      </c>
      <c r="S1034" s="21" t="str">
        <f>VLOOKUP($C1034,driver,MATCH(S$7,Driver!$A$1:$E$1,0),0)</f>
        <v>Fatal</v>
      </c>
      <c r="T1034" s="21">
        <f>VLOOKUP($C1034,Effects,MATCH(T$7, Effects!$A$1:$E$1, 0),0)</f>
        <v>16</v>
      </c>
      <c r="U1034" s="22" t="str">
        <f>VLOOKUP($C1034,Effects,MATCH(U$7, Effects!$A$1:$E$1, 0),0)</f>
        <v>No</v>
      </c>
      <c r="V1034" s="22" t="str">
        <f>VLOOKUP($C1034,Effects,MATCH(V$7, Effects!$A$1:$E$1, 0),0)</f>
        <v>Yes</v>
      </c>
      <c r="W1034" s="22" t="str">
        <f>VLOOKUP($C1034,Effects,MATCH(W$7, Effects!$A$1:$E$1, 0),0)</f>
        <v>License Suspended</v>
      </c>
    </row>
    <row r="1035" spans="2:23" s="7" customFormat="1" ht="21" x14ac:dyDescent="0.4">
      <c r="B1035" s="19">
        <v>1028</v>
      </c>
      <c r="C1035" s="19" t="s">
        <v>1062</v>
      </c>
      <c r="D1035" s="20">
        <f>VLOOKUP($C1035, Date, MATCH(Source!D$7, Date!$A$1:$F$1, 0), FALSE)</f>
        <v>45337</v>
      </c>
      <c r="E1035" s="40">
        <v>45337</v>
      </c>
      <c r="F1035" s="22">
        <f>VLOOKUP($C1035, Date, MATCH(Source!F$7, Date!$A$1:$F$1, 0), FALSE)</f>
        <v>43.5486111111111</v>
      </c>
      <c r="G1035" s="19">
        <f>VLOOKUP(Table3[[#This Row],[Accident ID]],Date!$A$2:$I$2001,MATCH(Table3[[#Headers],[Hour]],Date!$A$1:$I$1,0),0)</f>
        <v>13</v>
      </c>
      <c r="H1035" s="44" t="str">
        <f>IF(AND(Table3[[#This Row],[Hour]]&gt;=7, Table3[[#This Row],[Hour]]&lt;=10), "Peak", IF(AND(Table3[[#This Row],[Hour]]&gt;=16, Table3[[#This Row],[Hour]]&lt;=19), "Peak", "Off-Peak"))</f>
        <v>Off-Peak</v>
      </c>
      <c r="I1035" s="19" t="str">
        <f>VLOOKUP($C1035,location,MATCH(Source!I$7,Location!$A$1:$D$1,0),0)</f>
        <v>Bangalore</v>
      </c>
      <c r="J1035" s="19" t="str">
        <f>VLOOKUP($C1035,location,MATCH(Source!J$7,Location!$A$1:$D$1,0),0)</f>
        <v>Expressway</v>
      </c>
      <c r="K1035" s="19" t="str">
        <f>VLOOKUP($C1035,location,MATCH(Source!K$7,Location!$A$1:$D$1,0),0)</f>
        <v>Foggy</v>
      </c>
      <c r="L1035" s="20" t="str">
        <f>VLOOKUP($C1035,vehicle,MATCH(L1034,Vehicle!A1028:E1028,0),0)</f>
        <v>Auto</v>
      </c>
      <c r="M1035" s="20" t="str">
        <f>VLOOKUP($C1035,vehicle,MATCH(M$7,Vehicle!$A$1:$E$1,0),0)</f>
        <v>Pedestrian Crossing</v>
      </c>
      <c r="N1035" s="20" t="str">
        <f>VLOOKUP($C1035,vehicle,MATCH(N$7,Vehicle!$A$1:$E$1,0),0)</f>
        <v>Low</v>
      </c>
      <c r="O1035" s="21">
        <f>VLOOKUP($C1035,vehicle,MATCH(O$7,Vehicle!$A$1:$E$1,0),0)</f>
        <v>2</v>
      </c>
      <c r="P1035" s="21">
        <f>VLOOKUP($C1035,driver,MATCH(P$7,Driver!$A$1:$E$1,0),0)</f>
        <v>32</v>
      </c>
      <c r="Q1035" s="21" t="str">
        <f>VLOOKUP($C1035,driver,MATCH(Q$7,Driver!$A$1:$E$1,0),0)</f>
        <v>Expired</v>
      </c>
      <c r="R1035" s="21">
        <f>VLOOKUP($C1035,driver,MATCH(R$7,Driver!$A$1:$E$1,0),0)</f>
        <v>5</v>
      </c>
      <c r="S1035" s="21" t="str">
        <f>VLOOKUP($C1035,driver,MATCH(S$7,Driver!$A$1:$E$1,0),0)</f>
        <v>Minor</v>
      </c>
      <c r="T1035" s="21">
        <f>VLOOKUP($C1035,Effects,MATCH(T$7, Effects!$A$1:$E$1, 0),0)</f>
        <v>22</v>
      </c>
      <c r="U1035" s="22" t="str">
        <f>VLOOKUP($C1035,Effects,MATCH(U$7, Effects!$A$1:$E$1, 0),0)</f>
        <v>No</v>
      </c>
      <c r="V1035" s="22" t="str">
        <f>VLOOKUP($C1035,Effects,MATCH(V$7, Effects!$A$1:$E$1, 0),0)</f>
        <v>No</v>
      </c>
      <c r="W1035" s="22" t="str">
        <f>VLOOKUP($C1035,Effects,MATCH(W$7, Effects!$A$1:$E$1, 0),0)</f>
        <v>Fine Issued</v>
      </c>
    </row>
    <row r="1036" spans="2:23" s="7" customFormat="1" ht="21" x14ac:dyDescent="0.4">
      <c r="B1036" s="19">
        <v>1029</v>
      </c>
      <c r="C1036" s="19" t="s">
        <v>1063</v>
      </c>
      <c r="D1036" s="20">
        <f>VLOOKUP($C1036, Date, MATCH(Source!D$7, Date!$A$1:$F$1, 0), FALSE)</f>
        <v>45060</v>
      </c>
      <c r="E1036" s="40">
        <v>45060</v>
      </c>
      <c r="F1036" s="22">
        <f>VLOOKUP($C1036, Date, MATCH(Source!F$7, Date!$A$1:$F$1, 0), FALSE)</f>
        <v>43.5902777777778</v>
      </c>
      <c r="G1036" s="19">
        <f>VLOOKUP(Table3[[#This Row],[Accident ID]],Date!$A$2:$I$2001,MATCH(Table3[[#Headers],[Hour]],Date!$A$1:$I$1,0),0)</f>
        <v>14</v>
      </c>
      <c r="H1036" s="44" t="str">
        <f>IF(AND(Table3[[#This Row],[Hour]]&gt;=7, Table3[[#This Row],[Hour]]&lt;=10), "Peak", IF(AND(Table3[[#This Row],[Hour]]&gt;=16, Table3[[#This Row],[Hour]]&lt;=19), "Peak", "Off-Peak"))</f>
        <v>Off-Peak</v>
      </c>
      <c r="I1036" s="19" t="str">
        <f>VLOOKUP($C1036,location,MATCH(Source!I$7,Location!$A$1:$D$1,0),0)</f>
        <v>Delhi</v>
      </c>
      <c r="J1036" s="19" t="str">
        <f>VLOOKUP($C1036,location,MATCH(Source!J$7,Location!$A$1:$D$1,0),0)</f>
        <v>Rural Road</v>
      </c>
      <c r="K1036" s="19" t="str">
        <f>VLOOKUP($C1036,location,MATCH(Source!K$7,Location!$A$1:$D$1,0),0)</f>
        <v>Snowy</v>
      </c>
      <c r="L1036" s="20" t="str">
        <f>VLOOKUP($C1036,vehicle,MATCH(L1035,Vehicle!A1029:E1029,0),0)</f>
        <v>Bus</v>
      </c>
      <c r="M1036" s="20" t="str">
        <f>VLOOKUP($C1036,vehicle,MATCH(M$7,Vehicle!$A$1:$E$1,0),0)</f>
        <v>Reckless Driving</v>
      </c>
      <c r="N1036" s="20" t="str">
        <f>VLOOKUP($C1036,vehicle,MATCH(N$7,Vehicle!$A$1:$E$1,0),0)</f>
        <v>High</v>
      </c>
      <c r="O1036" s="21">
        <f>VLOOKUP($C1036,vehicle,MATCH(O$7,Vehicle!$A$1:$E$1,0),0)</f>
        <v>3</v>
      </c>
      <c r="P1036" s="21">
        <f>VLOOKUP($C1036,driver,MATCH(P$7,Driver!$A$1:$E$1,0),0)</f>
        <v>39</v>
      </c>
      <c r="Q1036" s="21" t="str">
        <f>VLOOKUP($C1036,driver,MATCH(Q$7,Driver!$A$1:$E$1,0),0)</f>
        <v>Suspended</v>
      </c>
      <c r="R1036" s="21">
        <f>VLOOKUP($C1036,driver,MATCH(R$7,Driver!$A$1:$E$1,0),0)</f>
        <v>5</v>
      </c>
      <c r="S1036" s="21" t="str">
        <f>VLOOKUP($C1036,driver,MATCH(S$7,Driver!$A$1:$E$1,0),0)</f>
        <v>Severe</v>
      </c>
      <c r="T1036" s="21">
        <f>VLOOKUP($C1036,Effects,MATCH(T$7, Effects!$A$1:$E$1, 0),0)</f>
        <v>5</v>
      </c>
      <c r="U1036" s="22" t="str">
        <f>VLOOKUP($C1036,Effects,MATCH(U$7, Effects!$A$1:$E$1, 0),0)</f>
        <v>Yes</v>
      </c>
      <c r="V1036" s="22" t="str">
        <f>VLOOKUP($C1036,Effects,MATCH(V$7, Effects!$A$1:$E$1, 0),0)</f>
        <v>Yes</v>
      </c>
      <c r="W1036" s="22" t="str">
        <f>VLOOKUP($C1036,Effects,MATCH(W$7, Effects!$A$1:$E$1, 0),0)</f>
        <v>License Suspended</v>
      </c>
    </row>
    <row r="1037" spans="2:23" s="7" customFormat="1" ht="21" x14ac:dyDescent="0.4">
      <c r="B1037" s="19">
        <v>1030</v>
      </c>
      <c r="C1037" s="19" t="s">
        <v>1064</v>
      </c>
      <c r="D1037" s="20">
        <f>VLOOKUP($C1037, Date, MATCH(Source!D$7, Date!$A$1:$F$1, 0), FALSE)</f>
        <v>44697</v>
      </c>
      <c r="E1037" s="40">
        <v>44697</v>
      </c>
      <c r="F1037" s="22">
        <f>VLOOKUP($C1037, Date, MATCH(Source!F$7, Date!$A$1:$F$1, 0), FALSE)</f>
        <v>43.6319444444444</v>
      </c>
      <c r="G1037" s="19">
        <f>VLOOKUP(Table3[[#This Row],[Accident ID]],Date!$A$2:$I$2001,MATCH(Table3[[#Headers],[Hour]],Date!$A$1:$I$1,0),0)</f>
        <v>15</v>
      </c>
      <c r="H1037" s="44" t="str">
        <f>IF(AND(Table3[[#This Row],[Hour]]&gt;=7, Table3[[#This Row],[Hour]]&lt;=10), "Peak", IF(AND(Table3[[#This Row],[Hour]]&gt;=16, Table3[[#This Row],[Hour]]&lt;=19), "Peak", "Off-Peak"))</f>
        <v>Off-Peak</v>
      </c>
      <c r="I1037" s="19" t="str">
        <f>VLOOKUP($C1037,location,MATCH(Source!I$7,Location!$A$1:$D$1,0),0)</f>
        <v>Delhi</v>
      </c>
      <c r="J1037" s="19" t="str">
        <f>VLOOKUP($C1037,location,MATCH(Source!J$7,Location!$A$1:$D$1,0),0)</f>
        <v>City Road</v>
      </c>
      <c r="K1037" s="19" t="str">
        <f>VLOOKUP($C1037,location,MATCH(Source!K$7,Location!$A$1:$D$1,0),0)</f>
        <v>Windy</v>
      </c>
      <c r="L1037" s="20" t="str">
        <f>VLOOKUP($C1037,vehicle,MATCH(L1036,Vehicle!A1030:E1030,0),0)</f>
        <v>Pedestrian</v>
      </c>
      <c r="M1037" s="20" t="str">
        <f>VLOOKUP($C1037,vehicle,MATCH(M$7,Vehicle!$A$1:$E$1,0),0)</f>
        <v>Reckless Driving</v>
      </c>
      <c r="N1037" s="20" t="str">
        <f>VLOOKUP($C1037,vehicle,MATCH(N$7,Vehicle!$A$1:$E$1,0),0)</f>
        <v>Severe</v>
      </c>
      <c r="O1037" s="21">
        <f>VLOOKUP($C1037,vehicle,MATCH(O$7,Vehicle!$A$1:$E$1,0),0)</f>
        <v>4</v>
      </c>
      <c r="P1037" s="21">
        <f>VLOOKUP($C1037,driver,MATCH(P$7,Driver!$A$1:$E$1,0),0)</f>
        <v>74</v>
      </c>
      <c r="Q1037" s="21" t="str">
        <f>VLOOKUP($C1037,driver,MATCH(Q$7,Driver!$A$1:$E$1,0),0)</f>
        <v>Suspended</v>
      </c>
      <c r="R1037" s="21">
        <f>VLOOKUP($C1037,driver,MATCH(R$7,Driver!$A$1:$E$1,0),0)</f>
        <v>10</v>
      </c>
      <c r="S1037" s="21" t="str">
        <f>VLOOKUP($C1037,driver,MATCH(S$7,Driver!$A$1:$E$1,0),0)</f>
        <v>Fatal</v>
      </c>
      <c r="T1037" s="21">
        <f>VLOOKUP($C1037,Effects,MATCH(T$7, Effects!$A$1:$E$1, 0),0)</f>
        <v>30</v>
      </c>
      <c r="U1037" s="22" t="str">
        <f>VLOOKUP($C1037,Effects,MATCH(U$7, Effects!$A$1:$E$1, 0),0)</f>
        <v>Yes</v>
      </c>
      <c r="V1037" s="22" t="str">
        <f>VLOOKUP($C1037,Effects,MATCH(V$7, Effects!$A$1:$E$1, 0),0)</f>
        <v>No</v>
      </c>
      <c r="W1037" s="22" t="str">
        <f>VLOOKUP($C1037,Effects,MATCH(W$7, Effects!$A$1:$E$1, 0),0)</f>
        <v>None</v>
      </c>
    </row>
    <row r="1038" spans="2:23" s="7" customFormat="1" ht="21" x14ac:dyDescent="0.4">
      <c r="B1038" s="19">
        <v>1031</v>
      </c>
      <c r="C1038" s="19" t="s">
        <v>1065</v>
      </c>
      <c r="D1038" s="20">
        <f>VLOOKUP($C1038, Date, MATCH(Source!D$7, Date!$A$1:$F$1, 0), FALSE)</f>
        <v>45359</v>
      </c>
      <c r="E1038" s="40">
        <v>45359</v>
      </c>
      <c r="F1038" s="22">
        <f>VLOOKUP($C1038, Date, MATCH(Source!F$7, Date!$A$1:$F$1, 0), FALSE)</f>
        <v>43.6736111111111</v>
      </c>
      <c r="G1038" s="19">
        <f>VLOOKUP(Table3[[#This Row],[Accident ID]],Date!$A$2:$I$2001,MATCH(Table3[[#Headers],[Hour]],Date!$A$1:$I$1,0),0)</f>
        <v>16</v>
      </c>
      <c r="H1038" s="44" t="str">
        <f>IF(AND(Table3[[#This Row],[Hour]]&gt;=7, Table3[[#This Row],[Hour]]&lt;=10), "Peak", IF(AND(Table3[[#This Row],[Hour]]&gt;=16, Table3[[#This Row],[Hour]]&lt;=19), "Peak", "Off-Peak"))</f>
        <v>Peak</v>
      </c>
      <c r="I1038" s="19" t="str">
        <f>VLOOKUP($C1038,location,MATCH(Source!I$7,Location!$A$1:$D$1,0),0)</f>
        <v>Bangalore</v>
      </c>
      <c r="J1038" s="19" t="str">
        <f>VLOOKUP($C1038,location,MATCH(Source!J$7,Location!$A$1:$D$1,0),0)</f>
        <v>City Road</v>
      </c>
      <c r="K1038" s="19" t="str">
        <f>VLOOKUP($C1038,location,MATCH(Source!K$7,Location!$A$1:$D$1,0),0)</f>
        <v>Clear</v>
      </c>
      <c r="L1038" s="20" t="str">
        <f>VLOOKUP($C1038,vehicle,MATCH(L1037,Vehicle!A1031:E1031,0),0)</f>
        <v>Bicycle</v>
      </c>
      <c r="M1038" s="20" t="str">
        <f>VLOOKUP($C1038,vehicle,MATCH(M$7,Vehicle!$A$1:$E$1,0),0)</f>
        <v>Drunk Driving</v>
      </c>
      <c r="N1038" s="20" t="str">
        <f>VLOOKUP($C1038,vehicle,MATCH(N$7,Vehicle!$A$1:$E$1,0),0)</f>
        <v>Severe</v>
      </c>
      <c r="O1038" s="21">
        <f>VLOOKUP($C1038,vehicle,MATCH(O$7,Vehicle!$A$1:$E$1,0),0)</f>
        <v>4</v>
      </c>
      <c r="P1038" s="21">
        <f>VLOOKUP($C1038,driver,MATCH(P$7,Driver!$A$1:$E$1,0),0)</f>
        <v>48</v>
      </c>
      <c r="Q1038" s="21" t="str">
        <f>VLOOKUP($C1038,driver,MATCH(Q$7,Driver!$A$1:$E$1,0),0)</f>
        <v>Suspended</v>
      </c>
      <c r="R1038" s="21">
        <f>VLOOKUP($C1038,driver,MATCH(R$7,Driver!$A$1:$E$1,0),0)</f>
        <v>2</v>
      </c>
      <c r="S1038" s="21" t="str">
        <f>VLOOKUP($C1038,driver,MATCH(S$7,Driver!$A$1:$E$1,0),0)</f>
        <v>Moderate</v>
      </c>
      <c r="T1038" s="21">
        <f>VLOOKUP($C1038,Effects,MATCH(T$7, Effects!$A$1:$E$1, 0),0)</f>
        <v>37</v>
      </c>
      <c r="U1038" s="22" t="str">
        <f>VLOOKUP($C1038,Effects,MATCH(U$7, Effects!$A$1:$E$1, 0),0)</f>
        <v>Yes</v>
      </c>
      <c r="V1038" s="22" t="str">
        <f>VLOOKUP($C1038,Effects,MATCH(V$7, Effects!$A$1:$E$1, 0),0)</f>
        <v>No</v>
      </c>
      <c r="W1038" s="22" t="str">
        <f>VLOOKUP($C1038,Effects,MATCH(W$7, Effects!$A$1:$E$1, 0),0)</f>
        <v>Fine Issued</v>
      </c>
    </row>
    <row r="1039" spans="2:23" s="7" customFormat="1" ht="21" x14ac:dyDescent="0.4">
      <c r="B1039" s="19">
        <v>1032</v>
      </c>
      <c r="C1039" s="19" t="s">
        <v>1066</v>
      </c>
      <c r="D1039" s="20">
        <f>VLOOKUP($C1039, Date, MATCH(Source!D$7, Date!$A$1:$F$1, 0), FALSE)</f>
        <v>44441</v>
      </c>
      <c r="E1039" s="40">
        <v>44441</v>
      </c>
      <c r="F1039" s="22">
        <f>VLOOKUP($C1039, Date, MATCH(Source!F$7, Date!$A$1:$F$1, 0), FALSE)</f>
        <v>43.7152777777778</v>
      </c>
      <c r="G1039" s="19">
        <f>VLOOKUP(Table3[[#This Row],[Accident ID]],Date!$A$2:$I$2001,MATCH(Table3[[#Headers],[Hour]],Date!$A$1:$I$1,0),0)</f>
        <v>17</v>
      </c>
      <c r="H1039" s="44" t="str">
        <f>IF(AND(Table3[[#This Row],[Hour]]&gt;=7, Table3[[#This Row],[Hour]]&lt;=10), "Peak", IF(AND(Table3[[#This Row],[Hour]]&gt;=16, Table3[[#This Row],[Hour]]&lt;=19), "Peak", "Off-Peak"))</f>
        <v>Peak</v>
      </c>
      <c r="I1039" s="19" t="str">
        <f>VLOOKUP($C1039,location,MATCH(Source!I$7,Location!$A$1:$D$1,0),0)</f>
        <v>Hyderabad</v>
      </c>
      <c r="J1039" s="19" t="str">
        <f>VLOOKUP($C1039,location,MATCH(Source!J$7,Location!$A$1:$D$1,0),0)</f>
        <v>Expressway</v>
      </c>
      <c r="K1039" s="19" t="str">
        <f>VLOOKUP($C1039,location,MATCH(Source!K$7,Location!$A$1:$D$1,0),0)</f>
        <v>Snowy</v>
      </c>
      <c r="L1039" s="20" t="str">
        <f>VLOOKUP($C1039,vehicle,MATCH(L1038,Vehicle!A1032:E1032,0),0)</f>
        <v>Bus</v>
      </c>
      <c r="M1039" s="20" t="str">
        <f>VLOOKUP($C1039,vehicle,MATCH(M$7,Vehicle!$A$1:$E$1,0),0)</f>
        <v>Over Speeding</v>
      </c>
      <c r="N1039" s="20" t="str">
        <f>VLOOKUP($C1039,vehicle,MATCH(N$7,Vehicle!$A$1:$E$1,0),0)</f>
        <v>High</v>
      </c>
      <c r="O1039" s="21">
        <f>VLOOKUP($C1039,vehicle,MATCH(O$7,Vehicle!$A$1:$E$1,0),0)</f>
        <v>1</v>
      </c>
      <c r="P1039" s="21">
        <f>VLOOKUP($C1039,driver,MATCH(P$7,Driver!$A$1:$E$1,0),0)</f>
        <v>44</v>
      </c>
      <c r="Q1039" s="21" t="str">
        <f>VLOOKUP($C1039,driver,MATCH(Q$7,Driver!$A$1:$E$1,0),0)</f>
        <v>Valid</v>
      </c>
      <c r="R1039" s="21">
        <f>VLOOKUP($C1039,driver,MATCH(R$7,Driver!$A$1:$E$1,0),0)</f>
        <v>9</v>
      </c>
      <c r="S1039" s="21" t="str">
        <f>VLOOKUP($C1039,driver,MATCH(S$7,Driver!$A$1:$E$1,0),0)</f>
        <v>Moderate</v>
      </c>
      <c r="T1039" s="21">
        <f>VLOOKUP($C1039,Effects,MATCH(T$7, Effects!$A$1:$E$1, 0),0)</f>
        <v>48</v>
      </c>
      <c r="U1039" s="22" t="str">
        <f>VLOOKUP($C1039,Effects,MATCH(U$7, Effects!$A$1:$E$1, 0),0)</f>
        <v>Yes</v>
      </c>
      <c r="V1039" s="22" t="str">
        <f>VLOOKUP($C1039,Effects,MATCH(V$7, Effects!$A$1:$E$1, 0),0)</f>
        <v>No</v>
      </c>
      <c r="W1039" s="22" t="str">
        <f>VLOOKUP($C1039,Effects,MATCH(W$7, Effects!$A$1:$E$1, 0),0)</f>
        <v>None</v>
      </c>
    </row>
    <row r="1040" spans="2:23" s="7" customFormat="1" ht="21" x14ac:dyDescent="0.4">
      <c r="B1040" s="19">
        <v>1033</v>
      </c>
      <c r="C1040" s="19" t="s">
        <v>1067</v>
      </c>
      <c r="D1040" s="20">
        <f>VLOOKUP($C1040, Date, MATCH(Source!D$7, Date!$A$1:$F$1, 0), FALSE)</f>
        <v>45465</v>
      </c>
      <c r="E1040" s="40">
        <v>45465</v>
      </c>
      <c r="F1040" s="22">
        <f>VLOOKUP($C1040, Date, MATCH(Source!F$7, Date!$A$1:$F$1, 0), FALSE)</f>
        <v>43.7569444444444</v>
      </c>
      <c r="G1040" s="19">
        <f>VLOOKUP(Table3[[#This Row],[Accident ID]],Date!$A$2:$I$2001,MATCH(Table3[[#Headers],[Hour]],Date!$A$1:$I$1,0),0)</f>
        <v>18</v>
      </c>
      <c r="H1040" s="44" t="str">
        <f>IF(AND(Table3[[#This Row],[Hour]]&gt;=7, Table3[[#This Row],[Hour]]&lt;=10), "Peak", IF(AND(Table3[[#This Row],[Hour]]&gt;=16, Table3[[#This Row],[Hour]]&lt;=19), "Peak", "Off-Peak"))</f>
        <v>Peak</v>
      </c>
      <c r="I1040" s="19" t="str">
        <f>VLOOKUP($C1040,location,MATCH(Source!I$7,Location!$A$1:$D$1,0),0)</f>
        <v>Delhi</v>
      </c>
      <c r="J1040" s="19" t="str">
        <f>VLOOKUP($C1040,location,MATCH(Source!J$7,Location!$A$1:$D$1,0),0)</f>
        <v>Residential Area</v>
      </c>
      <c r="K1040" s="19" t="str">
        <f>VLOOKUP($C1040,location,MATCH(Source!K$7,Location!$A$1:$D$1,0),0)</f>
        <v>Foggy</v>
      </c>
      <c r="L1040" s="20" t="str">
        <f>VLOOKUP($C1040,vehicle,MATCH(L1039,Vehicle!A1033:E1033,0),0)</f>
        <v>Bike</v>
      </c>
      <c r="M1040" s="20" t="str">
        <f>VLOOKUP($C1040,vehicle,MATCH(M$7,Vehicle!$A$1:$E$1,0),0)</f>
        <v>Pedestrian Crossing</v>
      </c>
      <c r="N1040" s="20" t="str">
        <f>VLOOKUP($C1040,vehicle,MATCH(N$7,Vehicle!$A$1:$E$1,0),0)</f>
        <v>Medium</v>
      </c>
      <c r="O1040" s="21">
        <f>VLOOKUP($C1040,vehicle,MATCH(O$7,Vehicle!$A$1:$E$1,0),0)</f>
        <v>5</v>
      </c>
      <c r="P1040" s="21">
        <f>VLOOKUP($C1040,driver,MATCH(P$7,Driver!$A$1:$E$1,0),0)</f>
        <v>45</v>
      </c>
      <c r="Q1040" s="21" t="str">
        <f>VLOOKUP($C1040,driver,MATCH(Q$7,Driver!$A$1:$E$1,0),0)</f>
        <v>Expired</v>
      </c>
      <c r="R1040" s="21">
        <f>VLOOKUP($C1040,driver,MATCH(R$7,Driver!$A$1:$E$1,0),0)</f>
        <v>3</v>
      </c>
      <c r="S1040" s="21" t="str">
        <f>VLOOKUP($C1040,driver,MATCH(S$7,Driver!$A$1:$E$1,0),0)</f>
        <v>Fatal</v>
      </c>
      <c r="T1040" s="21">
        <f>VLOOKUP($C1040,Effects,MATCH(T$7, Effects!$A$1:$E$1, 0),0)</f>
        <v>52</v>
      </c>
      <c r="U1040" s="22" t="str">
        <f>VLOOKUP($C1040,Effects,MATCH(U$7, Effects!$A$1:$E$1, 0),0)</f>
        <v>Yes</v>
      </c>
      <c r="V1040" s="22" t="str">
        <f>VLOOKUP($C1040,Effects,MATCH(V$7, Effects!$A$1:$E$1, 0),0)</f>
        <v>No</v>
      </c>
      <c r="W1040" s="22" t="str">
        <f>VLOOKUP($C1040,Effects,MATCH(W$7, Effects!$A$1:$E$1, 0),0)</f>
        <v>License Suspended</v>
      </c>
    </row>
    <row r="1041" spans="2:23" s="7" customFormat="1" ht="21" x14ac:dyDescent="0.4">
      <c r="B1041" s="19">
        <v>1034</v>
      </c>
      <c r="C1041" s="19" t="s">
        <v>1068</v>
      </c>
      <c r="D1041" s="20">
        <f>VLOOKUP($C1041, Date, MATCH(Source!D$7, Date!$A$1:$F$1, 0), FALSE)</f>
        <v>44931</v>
      </c>
      <c r="E1041" s="40">
        <v>44931</v>
      </c>
      <c r="F1041" s="22">
        <f>VLOOKUP($C1041, Date, MATCH(Source!F$7, Date!$A$1:$F$1, 0), FALSE)</f>
        <v>43.7986111111111</v>
      </c>
      <c r="G1041" s="19">
        <f>VLOOKUP(Table3[[#This Row],[Accident ID]],Date!$A$2:$I$2001,MATCH(Table3[[#Headers],[Hour]],Date!$A$1:$I$1,0),0)</f>
        <v>19</v>
      </c>
      <c r="H1041" s="44" t="str">
        <f>IF(AND(Table3[[#This Row],[Hour]]&gt;=7, Table3[[#This Row],[Hour]]&lt;=10), "Peak", IF(AND(Table3[[#This Row],[Hour]]&gt;=16, Table3[[#This Row],[Hour]]&lt;=19), "Peak", "Off-Peak"))</f>
        <v>Peak</v>
      </c>
      <c r="I1041" s="19" t="str">
        <f>VLOOKUP($C1041,location,MATCH(Source!I$7,Location!$A$1:$D$1,0),0)</f>
        <v>Hyderabad</v>
      </c>
      <c r="J1041" s="19" t="str">
        <f>VLOOKUP($C1041,location,MATCH(Source!J$7,Location!$A$1:$D$1,0),0)</f>
        <v>Highway</v>
      </c>
      <c r="K1041" s="19" t="str">
        <f>VLOOKUP($C1041,location,MATCH(Source!K$7,Location!$A$1:$D$1,0),0)</f>
        <v>Snowy</v>
      </c>
      <c r="L1041" s="20" t="str">
        <f>VLOOKUP($C1041,vehicle,MATCH(L1040,Vehicle!A1034:E1034,0),0)</f>
        <v>Car</v>
      </c>
      <c r="M1041" s="20" t="str">
        <f>VLOOKUP($C1041,vehicle,MATCH(M$7,Vehicle!$A$1:$E$1,0),0)</f>
        <v>Reckless Driving</v>
      </c>
      <c r="N1041" s="20" t="str">
        <f>VLOOKUP($C1041,vehicle,MATCH(N$7,Vehicle!$A$1:$E$1,0),0)</f>
        <v>Low</v>
      </c>
      <c r="O1041" s="21">
        <f>VLOOKUP($C1041,vehicle,MATCH(O$7,Vehicle!$A$1:$E$1,0),0)</f>
        <v>2</v>
      </c>
      <c r="P1041" s="21">
        <f>VLOOKUP($C1041,driver,MATCH(P$7,Driver!$A$1:$E$1,0),0)</f>
        <v>21</v>
      </c>
      <c r="Q1041" s="21" t="str">
        <f>VLOOKUP($C1041,driver,MATCH(Q$7,Driver!$A$1:$E$1,0),0)</f>
        <v>Suspended</v>
      </c>
      <c r="R1041" s="21">
        <f>VLOOKUP($C1041,driver,MATCH(R$7,Driver!$A$1:$E$1,0),0)</f>
        <v>2</v>
      </c>
      <c r="S1041" s="21" t="str">
        <f>VLOOKUP($C1041,driver,MATCH(S$7,Driver!$A$1:$E$1,0),0)</f>
        <v>Fatal</v>
      </c>
      <c r="T1041" s="21">
        <f>VLOOKUP($C1041,Effects,MATCH(T$7, Effects!$A$1:$E$1, 0),0)</f>
        <v>41</v>
      </c>
      <c r="U1041" s="22" t="str">
        <f>VLOOKUP($C1041,Effects,MATCH(U$7, Effects!$A$1:$E$1, 0),0)</f>
        <v>Yes</v>
      </c>
      <c r="V1041" s="22" t="str">
        <f>VLOOKUP($C1041,Effects,MATCH(V$7, Effects!$A$1:$E$1, 0),0)</f>
        <v>No</v>
      </c>
      <c r="W1041" s="22" t="str">
        <f>VLOOKUP($C1041,Effects,MATCH(W$7, Effects!$A$1:$E$1, 0),0)</f>
        <v>Arrest Made</v>
      </c>
    </row>
    <row r="1042" spans="2:23" s="7" customFormat="1" ht="21" x14ac:dyDescent="0.4">
      <c r="B1042" s="19">
        <v>1035</v>
      </c>
      <c r="C1042" s="19" t="s">
        <v>1069</v>
      </c>
      <c r="D1042" s="20">
        <f>VLOOKUP($C1042, Date, MATCH(Source!D$7, Date!$A$1:$F$1, 0), FALSE)</f>
        <v>44197</v>
      </c>
      <c r="E1042" s="40">
        <v>44197</v>
      </c>
      <c r="F1042" s="22">
        <f>VLOOKUP($C1042, Date, MATCH(Source!F$7, Date!$A$1:$F$1, 0), FALSE)</f>
        <v>43.8402777777778</v>
      </c>
      <c r="G1042" s="19">
        <f>VLOOKUP(Table3[[#This Row],[Accident ID]],Date!$A$2:$I$2001,MATCH(Table3[[#Headers],[Hour]],Date!$A$1:$I$1,0),0)</f>
        <v>20</v>
      </c>
      <c r="H1042" s="44" t="str">
        <f>IF(AND(Table3[[#This Row],[Hour]]&gt;=7, Table3[[#This Row],[Hour]]&lt;=10), "Peak", IF(AND(Table3[[#This Row],[Hour]]&gt;=16, Table3[[#This Row],[Hour]]&lt;=19), "Peak", "Off-Peak"))</f>
        <v>Off-Peak</v>
      </c>
      <c r="I1042" s="19" t="str">
        <f>VLOOKUP($C1042,location,MATCH(Source!I$7,Location!$A$1:$D$1,0),0)</f>
        <v>Delhi</v>
      </c>
      <c r="J1042" s="19" t="str">
        <f>VLOOKUP($C1042,location,MATCH(Source!J$7,Location!$A$1:$D$1,0),0)</f>
        <v>City Road</v>
      </c>
      <c r="K1042" s="19" t="str">
        <f>VLOOKUP($C1042,location,MATCH(Source!K$7,Location!$A$1:$D$1,0),0)</f>
        <v>Snowy</v>
      </c>
      <c r="L1042" s="20" t="str">
        <f>VLOOKUP($C1042,vehicle,MATCH(L1041,Vehicle!A1035:E1035,0),0)</f>
        <v>Car</v>
      </c>
      <c r="M1042" s="20" t="str">
        <f>VLOOKUP($C1042,vehicle,MATCH(M$7,Vehicle!$A$1:$E$1,0),0)</f>
        <v>Signal Violation</v>
      </c>
      <c r="N1042" s="20" t="str">
        <f>VLOOKUP($C1042,vehicle,MATCH(N$7,Vehicle!$A$1:$E$1,0),0)</f>
        <v>High</v>
      </c>
      <c r="O1042" s="21">
        <f>VLOOKUP($C1042,vehicle,MATCH(O$7,Vehicle!$A$1:$E$1,0),0)</f>
        <v>3</v>
      </c>
      <c r="P1042" s="21">
        <f>VLOOKUP($C1042,driver,MATCH(P$7,Driver!$A$1:$E$1,0),0)</f>
        <v>29</v>
      </c>
      <c r="Q1042" s="21" t="str">
        <f>VLOOKUP($C1042,driver,MATCH(Q$7,Driver!$A$1:$E$1,0),0)</f>
        <v>Expired</v>
      </c>
      <c r="R1042" s="21">
        <f>VLOOKUP($C1042,driver,MATCH(R$7,Driver!$A$1:$E$1,0),0)</f>
        <v>5</v>
      </c>
      <c r="S1042" s="21" t="str">
        <f>VLOOKUP($C1042,driver,MATCH(S$7,Driver!$A$1:$E$1,0),0)</f>
        <v>Minor</v>
      </c>
      <c r="T1042" s="21">
        <f>VLOOKUP($C1042,Effects,MATCH(T$7, Effects!$A$1:$E$1, 0),0)</f>
        <v>26</v>
      </c>
      <c r="U1042" s="22" t="str">
        <f>VLOOKUP($C1042,Effects,MATCH(U$7, Effects!$A$1:$E$1, 0),0)</f>
        <v>No</v>
      </c>
      <c r="V1042" s="22" t="str">
        <f>VLOOKUP($C1042,Effects,MATCH(V$7, Effects!$A$1:$E$1, 0),0)</f>
        <v>Yes</v>
      </c>
      <c r="W1042" s="22" t="str">
        <f>VLOOKUP($C1042,Effects,MATCH(W$7, Effects!$A$1:$E$1, 0),0)</f>
        <v>Fine Issued</v>
      </c>
    </row>
    <row r="1043" spans="2:23" s="7" customFormat="1" ht="21" x14ac:dyDescent="0.4">
      <c r="B1043" s="19">
        <v>1036</v>
      </c>
      <c r="C1043" s="19" t="s">
        <v>1070</v>
      </c>
      <c r="D1043" s="20">
        <f>VLOOKUP($C1043, Date, MATCH(Source!D$7, Date!$A$1:$F$1, 0), FALSE)</f>
        <v>44284</v>
      </c>
      <c r="E1043" s="40">
        <v>44284</v>
      </c>
      <c r="F1043" s="22">
        <f>VLOOKUP($C1043, Date, MATCH(Source!F$7, Date!$A$1:$F$1, 0), FALSE)</f>
        <v>43.8819444444444</v>
      </c>
      <c r="G1043" s="19">
        <f>VLOOKUP(Table3[[#This Row],[Accident ID]],Date!$A$2:$I$2001,MATCH(Table3[[#Headers],[Hour]],Date!$A$1:$I$1,0),0)</f>
        <v>21</v>
      </c>
      <c r="H1043" s="44" t="str">
        <f>IF(AND(Table3[[#This Row],[Hour]]&gt;=7, Table3[[#This Row],[Hour]]&lt;=10), "Peak", IF(AND(Table3[[#This Row],[Hour]]&gt;=16, Table3[[#This Row],[Hour]]&lt;=19), "Peak", "Off-Peak"))</f>
        <v>Off-Peak</v>
      </c>
      <c r="I1043" s="19" t="str">
        <f>VLOOKUP($C1043,location,MATCH(Source!I$7,Location!$A$1:$D$1,0),0)</f>
        <v>Kolkata</v>
      </c>
      <c r="J1043" s="19" t="str">
        <f>VLOOKUP($C1043,location,MATCH(Source!J$7,Location!$A$1:$D$1,0),0)</f>
        <v>Expressway</v>
      </c>
      <c r="K1043" s="19" t="str">
        <f>VLOOKUP($C1043,location,MATCH(Source!K$7,Location!$A$1:$D$1,0),0)</f>
        <v>Clear</v>
      </c>
      <c r="L1043" s="20" t="str">
        <f>VLOOKUP($C1043,vehicle,MATCH(L1042,Vehicle!A1036:E1036,0),0)</f>
        <v>Bus</v>
      </c>
      <c r="M1043" s="20" t="str">
        <f>VLOOKUP($C1043,vehicle,MATCH(M$7,Vehicle!$A$1:$E$1,0),0)</f>
        <v>Reckless Driving</v>
      </c>
      <c r="N1043" s="20" t="str">
        <f>VLOOKUP($C1043,vehicle,MATCH(N$7,Vehicle!$A$1:$E$1,0),0)</f>
        <v>Medium</v>
      </c>
      <c r="O1043" s="21">
        <f>VLOOKUP($C1043,vehicle,MATCH(O$7,Vehicle!$A$1:$E$1,0),0)</f>
        <v>5</v>
      </c>
      <c r="P1043" s="21">
        <f>VLOOKUP($C1043,driver,MATCH(P$7,Driver!$A$1:$E$1,0),0)</f>
        <v>33</v>
      </c>
      <c r="Q1043" s="21" t="str">
        <f>VLOOKUP($C1043,driver,MATCH(Q$7,Driver!$A$1:$E$1,0),0)</f>
        <v>Suspended</v>
      </c>
      <c r="R1043" s="21">
        <f>VLOOKUP($C1043,driver,MATCH(R$7,Driver!$A$1:$E$1,0),0)</f>
        <v>0</v>
      </c>
      <c r="S1043" s="21" t="str">
        <f>VLOOKUP($C1043,driver,MATCH(S$7,Driver!$A$1:$E$1,0),0)</f>
        <v>Fatal</v>
      </c>
      <c r="T1043" s="21">
        <f>VLOOKUP($C1043,Effects,MATCH(T$7, Effects!$A$1:$E$1, 0),0)</f>
        <v>44</v>
      </c>
      <c r="U1043" s="22" t="str">
        <f>VLOOKUP($C1043,Effects,MATCH(U$7, Effects!$A$1:$E$1, 0),0)</f>
        <v>Yes</v>
      </c>
      <c r="V1043" s="22" t="str">
        <f>VLOOKUP($C1043,Effects,MATCH(V$7, Effects!$A$1:$E$1, 0),0)</f>
        <v>Yes</v>
      </c>
      <c r="W1043" s="22" t="str">
        <f>VLOOKUP($C1043,Effects,MATCH(W$7, Effects!$A$1:$E$1, 0),0)</f>
        <v>License Suspended</v>
      </c>
    </row>
    <row r="1044" spans="2:23" s="7" customFormat="1" ht="21" x14ac:dyDescent="0.4">
      <c r="B1044" s="19">
        <v>1037</v>
      </c>
      <c r="C1044" s="19" t="s">
        <v>1071</v>
      </c>
      <c r="D1044" s="20">
        <f>VLOOKUP($C1044, Date, MATCH(Source!D$7, Date!$A$1:$F$1, 0), FALSE)</f>
        <v>44164</v>
      </c>
      <c r="E1044" s="40">
        <v>44164</v>
      </c>
      <c r="F1044" s="22">
        <f>VLOOKUP($C1044, Date, MATCH(Source!F$7, Date!$A$1:$F$1, 0), FALSE)</f>
        <v>43.9236111111111</v>
      </c>
      <c r="G1044" s="19">
        <f>VLOOKUP(Table3[[#This Row],[Accident ID]],Date!$A$2:$I$2001,MATCH(Table3[[#Headers],[Hour]],Date!$A$1:$I$1,0),0)</f>
        <v>22</v>
      </c>
      <c r="H1044" s="44" t="str">
        <f>IF(AND(Table3[[#This Row],[Hour]]&gt;=7, Table3[[#This Row],[Hour]]&lt;=10), "Peak", IF(AND(Table3[[#This Row],[Hour]]&gt;=16, Table3[[#This Row],[Hour]]&lt;=19), "Peak", "Off-Peak"))</f>
        <v>Off-Peak</v>
      </c>
      <c r="I1044" s="19" t="str">
        <f>VLOOKUP($C1044,location,MATCH(Source!I$7,Location!$A$1:$D$1,0),0)</f>
        <v>Ahmedabad</v>
      </c>
      <c r="J1044" s="19" t="str">
        <f>VLOOKUP($C1044,location,MATCH(Source!J$7,Location!$A$1:$D$1,0),0)</f>
        <v>Residential Area</v>
      </c>
      <c r="K1044" s="19" t="str">
        <f>VLOOKUP($C1044,location,MATCH(Source!K$7,Location!$A$1:$D$1,0),0)</f>
        <v>Foggy</v>
      </c>
      <c r="L1044" s="20" t="str">
        <f>VLOOKUP($C1044,vehicle,MATCH(L1043,Vehicle!A1037:E1037,0),0)</f>
        <v>Bicycle</v>
      </c>
      <c r="M1044" s="20" t="str">
        <f>VLOOKUP($C1044,vehicle,MATCH(M$7,Vehicle!$A$1:$E$1,0),0)</f>
        <v>Drunk Driving</v>
      </c>
      <c r="N1044" s="20" t="str">
        <f>VLOOKUP($C1044,vehicle,MATCH(N$7,Vehicle!$A$1:$E$1,0),0)</f>
        <v>Medium</v>
      </c>
      <c r="O1044" s="21">
        <f>VLOOKUP($C1044,vehicle,MATCH(O$7,Vehicle!$A$1:$E$1,0),0)</f>
        <v>5</v>
      </c>
      <c r="P1044" s="21">
        <f>VLOOKUP($C1044,driver,MATCH(P$7,Driver!$A$1:$E$1,0),0)</f>
        <v>43</v>
      </c>
      <c r="Q1044" s="21" t="str">
        <f>VLOOKUP($C1044,driver,MATCH(Q$7,Driver!$A$1:$E$1,0),0)</f>
        <v>Expired</v>
      </c>
      <c r="R1044" s="21">
        <f>VLOOKUP($C1044,driver,MATCH(R$7,Driver!$A$1:$E$1,0),0)</f>
        <v>5</v>
      </c>
      <c r="S1044" s="21" t="str">
        <f>VLOOKUP($C1044,driver,MATCH(S$7,Driver!$A$1:$E$1,0),0)</f>
        <v>Severe</v>
      </c>
      <c r="T1044" s="21">
        <f>VLOOKUP($C1044,Effects,MATCH(T$7, Effects!$A$1:$E$1, 0),0)</f>
        <v>18</v>
      </c>
      <c r="U1044" s="22" t="str">
        <f>VLOOKUP($C1044,Effects,MATCH(U$7, Effects!$A$1:$E$1, 0),0)</f>
        <v>Yes</v>
      </c>
      <c r="V1044" s="22" t="str">
        <f>VLOOKUP($C1044,Effects,MATCH(V$7, Effects!$A$1:$E$1, 0),0)</f>
        <v>No</v>
      </c>
      <c r="W1044" s="22" t="str">
        <f>VLOOKUP($C1044,Effects,MATCH(W$7, Effects!$A$1:$E$1, 0),0)</f>
        <v>License Suspended</v>
      </c>
    </row>
    <row r="1045" spans="2:23" s="7" customFormat="1" ht="21" x14ac:dyDescent="0.4">
      <c r="B1045" s="19">
        <v>1038</v>
      </c>
      <c r="C1045" s="19" t="s">
        <v>1072</v>
      </c>
      <c r="D1045" s="20">
        <f>VLOOKUP($C1045, Date, MATCH(Source!D$7, Date!$A$1:$F$1, 0), FALSE)</f>
        <v>44211</v>
      </c>
      <c r="E1045" s="40">
        <v>44211</v>
      </c>
      <c r="F1045" s="22">
        <f>VLOOKUP($C1045, Date, MATCH(Source!F$7, Date!$A$1:$F$1, 0), FALSE)</f>
        <v>43.9652777777778</v>
      </c>
      <c r="G1045" s="19">
        <f>VLOOKUP(Table3[[#This Row],[Accident ID]],Date!$A$2:$I$2001,MATCH(Table3[[#Headers],[Hour]],Date!$A$1:$I$1,0),0)</f>
        <v>23</v>
      </c>
      <c r="H1045" s="44" t="str">
        <f>IF(AND(Table3[[#This Row],[Hour]]&gt;=7, Table3[[#This Row],[Hour]]&lt;=10), "Peak", IF(AND(Table3[[#This Row],[Hour]]&gt;=16, Table3[[#This Row],[Hour]]&lt;=19), "Peak", "Off-Peak"))</f>
        <v>Off-Peak</v>
      </c>
      <c r="I1045" s="19" t="str">
        <f>VLOOKUP($C1045,location,MATCH(Source!I$7,Location!$A$1:$D$1,0),0)</f>
        <v>Ahmedabad</v>
      </c>
      <c r="J1045" s="19" t="str">
        <f>VLOOKUP($C1045,location,MATCH(Source!J$7,Location!$A$1:$D$1,0),0)</f>
        <v>City Road</v>
      </c>
      <c r="K1045" s="19" t="str">
        <f>VLOOKUP($C1045,location,MATCH(Source!K$7,Location!$A$1:$D$1,0),0)</f>
        <v>Clear</v>
      </c>
      <c r="L1045" s="20" t="str">
        <f>VLOOKUP($C1045,vehicle,MATCH(L1044,Vehicle!A1038:E1038,0),0)</f>
        <v>Bike</v>
      </c>
      <c r="M1045" s="20" t="str">
        <f>VLOOKUP($C1045,vehicle,MATCH(M$7,Vehicle!$A$1:$E$1,0),0)</f>
        <v>Reckless Driving</v>
      </c>
      <c r="N1045" s="20" t="str">
        <f>VLOOKUP($C1045,vehicle,MATCH(N$7,Vehicle!$A$1:$E$1,0),0)</f>
        <v>Severe</v>
      </c>
      <c r="O1045" s="21">
        <f>VLOOKUP($C1045,vehicle,MATCH(O$7,Vehicle!$A$1:$E$1,0),0)</f>
        <v>5</v>
      </c>
      <c r="P1045" s="21">
        <f>VLOOKUP($C1045,driver,MATCH(P$7,Driver!$A$1:$E$1,0),0)</f>
        <v>21</v>
      </c>
      <c r="Q1045" s="21" t="str">
        <f>VLOOKUP($C1045,driver,MATCH(Q$7,Driver!$A$1:$E$1,0),0)</f>
        <v>Suspended</v>
      </c>
      <c r="R1045" s="21">
        <f>VLOOKUP($C1045,driver,MATCH(R$7,Driver!$A$1:$E$1,0),0)</f>
        <v>1</v>
      </c>
      <c r="S1045" s="21" t="str">
        <f>VLOOKUP($C1045,driver,MATCH(S$7,Driver!$A$1:$E$1,0),0)</f>
        <v>Fatal</v>
      </c>
      <c r="T1045" s="21">
        <f>VLOOKUP($C1045,Effects,MATCH(T$7, Effects!$A$1:$E$1, 0),0)</f>
        <v>28</v>
      </c>
      <c r="U1045" s="22" t="str">
        <f>VLOOKUP($C1045,Effects,MATCH(U$7, Effects!$A$1:$E$1, 0),0)</f>
        <v>Yes</v>
      </c>
      <c r="V1045" s="22" t="str">
        <f>VLOOKUP($C1045,Effects,MATCH(V$7, Effects!$A$1:$E$1, 0),0)</f>
        <v>Yes</v>
      </c>
      <c r="W1045" s="22" t="str">
        <f>VLOOKUP($C1045,Effects,MATCH(W$7, Effects!$A$1:$E$1, 0),0)</f>
        <v>License Suspended</v>
      </c>
    </row>
    <row r="1046" spans="2:23" s="7" customFormat="1" ht="21" x14ac:dyDescent="0.4">
      <c r="B1046" s="19">
        <v>1039</v>
      </c>
      <c r="C1046" s="19" t="s">
        <v>1073</v>
      </c>
      <c r="D1046" s="20">
        <f>VLOOKUP($C1046, Date, MATCH(Source!D$7, Date!$A$1:$F$1, 0), FALSE)</f>
        <v>45244</v>
      </c>
      <c r="E1046" s="40">
        <v>45244</v>
      </c>
      <c r="F1046" s="22">
        <f>VLOOKUP($C1046, Date, MATCH(Source!F$7, Date!$A$1:$F$1, 0), FALSE)</f>
        <v>44.0069444444444</v>
      </c>
      <c r="G1046" s="19">
        <f>VLOOKUP(Table3[[#This Row],[Accident ID]],Date!$A$2:$I$2001,MATCH(Table3[[#Headers],[Hour]],Date!$A$1:$I$1,0),0)</f>
        <v>0</v>
      </c>
      <c r="H1046" s="44" t="str">
        <f>IF(AND(Table3[[#This Row],[Hour]]&gt;=7, Table3[[#This Row],[Hour]]&lt;=10), "Peak", IF(AND(Table3[[#This Row],[Hour]]&gt;=16, Table3[[#This Row],[Hour]]&lt;=19), "Peak", "Off-Peak"))</f>
        <v>Off-Peak</v>
      </c>
      <c r="I1046" s="19" t="str">
        <f>VLOOKUP($C1046,location,MATCH(Source!I$7,Location!$A$1:$D$1,0),0)</f>
        <v>Hyderabad</v>
      </c>
      <c r="J1046" s="19" t="str">
        <f>VLOOKUP($C1046,location,MATCH(Source!J$7,Location!$A$1:$D$1,0),0)</f>
        <v>Rural Road</v>
      </c>
      <c r="K1046" s="19" t="str">
        <f>VLOOKUP($C1046,location,MATCH(Source!K$7,Location!$A$1:$D$1,0),0)</f>
        <v>Snowy</v>
      </c>
      <c r="L1046" s="20" t="str">
        <f>VLOOKUP($C1046,vehicle,MATCH(L1045,Vehicle!A1039:E1039,0),0)</f>
        <v>Pedestrian</v>
      </c>
      <c r="M1046" s="20" t="str">
        <f>VLOOKUP($C1046,vehicle,MATCH(M$7,Vehicle!$A$1:$E$1,0),0)</f>
        <v>Weather Conditions</v>
      </c>
      <c r="N1046" s="20" t="str">
        <f>VLOOKUP($C1046,vehicle,MATCH(N$7,Vehicle!$A$1:$E$1,0),0)</f>
        <v>Medium</v>
      </c>
      <c r="O1046" s="21">
        <f>VLOOKUP($C1046,vehicle,MATCH(O$7,Vehicle!$A$1:$E$1,0),0)</f>
        <v>2</v>
      </c>
      <c r="P1046" s="21">
        <f>VLOOKUP($C1046,driver,MATCH(P$7,Driver!$A$1:$E$1,0),0)</f>
        <v>19</v>
      </c>
      <c r="Q1046" s="21" t="str">
        <f>VLOOKUP($C1046,driver,MATCH(Q$7,Driver!$A$1:$E$1,0),0)</f>
        <v>Expired</v>
      </c>
      <c r="R1046" s="21">
        <f>VLOOKUP($C1046,driver,MATCH(R$7,Driver!$A$1:$E$1,0),0)</f>
        <v>0</v>
      </c>
      <c r="S1046" s="21" t="str">
        <f>VLOOKUP($C1046,driver,MATCH(S$7,Driver!$A$1:$E$1,0),0)</f>
        <v>Fatal</v>
      </c>
      <c r="T1046" s="21">
        <f>VLOOKUP($C1046,Effects,MATCH(T$7, Effects!$A$1:$E$1, 0),0)</f>
        <v>9</v>
      </c>
      <c r="U1046" s="22" t="str">
        <f>VLOOKUP($C1046,Effects,MATCH(U$7, Effects!$A$1:$E$1, 0),0)</f>
        <v>Yes</v>
      </c>
      <c r="V1046" s="22" t="str">
        <f>VLOOKUP($C1046,Effects,MATCH(V$7, Effects!$A$1:$E$1, 0),0)</f>
        <v>No</v>
      </c>
      <c r="W1046" s="22" t="str">
        <f>VLOOKUP($C1046,Effects,MATCH(W$7, Effects!$A$1:$E$1, 0),0)</f>
        <v>None</v>
      </c>
    </row>
    <row r="1047" spans="2:23" s="7" customFormat="1" ht="21" x14ac:dyDescent="0.4">
      <c r="B1047" s="19">
        <v>1040</v>
      </c>
      <c r="C1047" s="19" t="s">
        <v>1074</v>
      </c>
      <c r="D1047" s="20">
        <f>VLOOKUP($C1047, Date, MATCH(Source!D$7, Date!$A$1:$F$1, 0), FALSE)</f>
        <v>44032</v>
      </c>
      <c r="E1047" s="40">
        <v>44032</v>
      </c>
      <c r="F1047" s="22">
        <f>VLOOKUP($C1047, Date, MATCH(Source!F$7, Date!$A$1:$F$1, 0), FALSE)</f>
        <v>44.0486111111111</v>
      </c>
      <c r="G1047" s="19">
        <f>VLOOKUP(Table3[[#This Row],[Accident ID]],Date!$A$2:$I$2001,MATCH(Table3[[#Headers],[Hour]],Date!$A$1:$I$1,0),0)</f>
        <v>1</v>
      </c>
      <c r="H1047" s="44" t="str">
        <f>IF(AND(Table3[[#This Row],[Hour]]&gt;=7, Table3[[#This Row],[Hour]]&lt;=10), "Peak", IF(AND(Table3[[#This Row],[Hour]]&gt;=16, Table3[[#This Row],[Hour]]&lt;=19), "Peak", "Off-Peak"))</f>
        <v>Off-Peak</v>
      </c>
      <c r="I1047" s="19" t="str">
        <f>VLOOKUP($C1047,location,MATCH(Source!I$7,Location!$A$1:$D$1,0),0)</f>
        <v>Delhi</v>
      </c>
      <c r="J1047" s="19" t="str">
        <f>VLOOKUP($C1047,location,MATCH(Source!J$7,Location!$A$1:$D$1,0),0)</f>
        <v>Residential Area</v>
      </c>
      <c r="K1047" s="19" t="str">
        <f>VLOOKUP($C1047,location,MATCH(Source!K$7,Location!$A$1:$D$1,0),0)</f>
        <v>Windy</v>
      </c>
      <c r="L1047" s="20" t="str">
        <f>VLOOKUP($C1047,vehicle,MATCH(L1046,Vehicle!A1040:E1040,0),0)</f>
        <v>Bike</v>
      </c>
      <c r="M1047" s="20" t="str">
        <f>VLOOKUP($C1047,vehicle,MATCH(M$7,Vehicle!$A$1:$E$1,0),0)</f>
        <v>Drunk Driving</v>
      </c>
      <c r="N1047" s="20" t="str">
        <f>VLOOKUP($C1047,vehicle,MATCH(N$7,Vehicle!$A$1:$E$1,0),0)</f>
        <v>High</v>
      </c>
      <c r="O1047" s="21">
        <f>VLOOKUP($C1047,vehicle,MATCH(O$7,Vehicle!$A$1:$E$1,0),0)</f>
        <v>1</v>
      </c>
      <c r="P1047" s="21">
        <f>VLOOKUP($C1047,driver,MATCH(P$7,Driver!$A$1:$E$1,0),0)</f>
        <v>24</v>
      </c>
      <c r="Q1047" s="21" t="str">
        <f>VLOOKUP($C1047,driver,MATCH(Q$7,Driver!$A$1:$E$1,0),0)</f>
        <v>Suspended</v>
      </c>
      <c r="R1047" s="21">
        <f>VLOOKUP($C1047,driver,MATCH(R$7,Driver!$A$1:$E$1,0),0)</f>
        <v>10</v>
      </c>
      <c r="S1047" s="21" t="str">
        <f>VLOOKUP($C1047,driver,MATCH(S$7,Driver!$A$1:$E$1,0),0)</f>
        <v>Moderate</v>
      </c>
      <c r="T1047" s="21">
        <f>VLOOKUP($C1047,Effects,MATCH(T$7, Effects!$A$1:$E$1, 0),0)</f>
        <v>37</v>
      </c>
      <c r="U1047" s="22" t="str">
        <f>VLOOKUP($C1047,Effects,MATCH(U$7, Effects!$A$1:$E$1, 0),0)</f>
        <v>Yes</v>
      </c>
      <c r="V1047" s="22" t="str">
        <f>VLOOKUP($C1047,Effects,MATCH(V$7, Effects!$A$1:$E$1, 0),0)</f>
        <v>No</v>
      </c>
      <c r="W1047" s="22" t="str">
        <f>VLOOKUP($C1047,Effects,MATCH(W$7, Effects!$A$1:$E$1, 0),0)</f>
        <v>Fine Issued</v>
      </c>
    </row>
    <row r="1048" spans="2:23" s="7" customFormat="1" ht="21" x14ac:dyDescent="0.4">
      <c r="B1048" s="19">
        <v>1041</v>
      </c>
      <c r="C1048" s="19" t="s">
        <v>1075</v>
      </c>
      <c r="D1048" s="20">
        <f>VLOOKUP($C1048, Date, MATCH(Source!D$7, Date!$A$1:$F$1, 0), FALSE)</f>
        <v>44122</v>
      </c>
      <c r="E1048" s="40">
        <v>44122</v>
      </c>
      <c r="F1048" s="22">
        <f>VLOOKUP($C1048, Date, MATCH(Source!F$7, Date!$A$1:$F$1, 0), FALSE)</f>
        <v>44.0902777777778</v>
      </c>
      <c r="G1048" s="19">
        <f>VLOOKUP(Table3[[#This Row],[Accident ID]],Date!$A$2:$I$2001,MATCH(Table3[[#Headers],[Hour]],Date!$A$1:$I$1,0),0)</f>
        <v>2</v>
      </c>
      <c r="H1048" s="44" t="str">
        <f>IF(AND(Table3[[#This Row],[Hour]]&gt;=7, Table3[[#This Row],[Hour]]&lt;=10), "Peak", IF(AND(Table3[[#This Row],[Hour]]&gt;=16, Table3[[#This Row],[Hour]]&lt;=19), "Peak", "Off-Peak"))</f>
        <v>Off-Peak</v>
      </c>
      <c r="I1048" s="19" t="str">
        <f>VLOOKUP($C1048,location,MATCH(Source!I$7,Location!$A$1:$D$1,0),0)</f>
        <v>Kolkata</v>
      </c>
      <c r="J1048" s="19" t="str">
        <f>VLOOKUP($C1048,location,MATCH(Source!J$7,Location!$A$1:$D$1,0),0)</f>
        <v>Highway</v>
      </c>
      <c r="K1048" s="19" t="str">
        <f>VLOOKUP($C1048,location,MATCH(Source!K$7,Location!$A$1:$D$1,0),0)</f>
        <v>Snowy</v>
      </c>
      <c r="L1048" s="20" t="str">
        <f>VLOOKUP($C1048,vehicle,MATCH(L1047,Vehicle!A1041:E1041,0),0)</f>
        <v>Bicycle</v>
      </c>
      <c r="M1048" s="20" t="str">
        <f>VLOOKUP($C1048,vehicle,MATCH(M$7,Vehicle!$A$1:$E$1,0),0)</f>
        <v>Brake Failure</v>
      </c>
      <c r="N1048" s="20" t="str">
        <f>VLOOKUP($C1048,vehicle,MATCH(N$7,Vehicle!$A$1:$E$1,0),0)</f>
        <v>High</v>
      </c>
      <c r="O1048" s="21">
        <f>VLOOKUP($C1048,vehicle,MATCH(O$7,Vehicle!$A$1:$E$1,0),0)</f>
        <v>4</v>
      </c>
      <c r="P1048" s="21">
        <f>VLOOKUP($C1048,driver,MATCH(P$7,Driver!$A$1:$E$1,0),0)</f>
        <v>23</v>
      </c>
      <c r="Q1048" s="21" t="str">
        <f>VLOOKUP($C1048,driver,MATCH(Q$7,Driver!$A$1:$E$1,0),0)</f>
        <v>Valid</v>
      </c>
      <c r="R1048" s="21">
        <f>VLOOKUP($C1048,driver,MATCH(R$7,Driver!$A$1:$E$1,0),0)</f>
        <v>4</v>
      </c>
      <c r="S1048" s="21" t="str">
        <f>VLOOKUP($C1048,driver,MATCH(S$7,Driver!$A$1:$E$1,0),0)</f>
        <v>Severe</v>
      </c>
      <c r="T1048" s="21">
        <f>VLOOKUP($C1048,Effects,MATCH(T$7, Effects!$A$1:$E$1, 0),0)</f>
        <v>28</v>
      </c>
      <c r="U1048" s="22" t="str">
        <f>VLOOKUP($C1048,Effects,MATCH(U$7, Effects!$A$1:$E$1, 0),0)</f>
        <v>No</v>
      </c>
      <c r="V1048" s="22" t="str">
        <f>VLOOKUP($C1048,Effects,MATCH(V$7, Effects!$A$1:$E$1, 0),0)</f>
        <v>Yes</v>
      </c>
      <c r="W1048" s="22" t="str">
        <f>VLOOKUP($C1048,Effects,MATCH(W$7, Effects!$A$1:$E$1, 0),0)</f>
        <v>Fine Issued</v>
      </c>
    </row>
    <row r="1049" spans="2:23" s="7" customFormat="1" ht="21" x14ac:dyDescent="0.4">
      <c r="B1049" s="19">
        <v>1042</v>
      </c>
      <c r="C1049" s="19" t="s">
        <v>1076</v>
      </c>
      <c r="D1049" s="20">
        <f>VLOOKUP($C1049, Date, MATCH(Source!D$7, Date!$A$1:$F$1, 0), FALSE)</f>
        <v>44977</v>
      </c>
      <c r="E1049" s="40">
        <v>44977</v>
      </c>
      <c r="F1049" s="22">
        <f>VLOOKUP($C1049, Date, MATCH(Source!F$7, Date!$A$1:$F$1, 0), FALSE)</f>
        <v>44.1319444444444</v>
      </c>
      <c r="G1049" s="19">
        <f>VLOOKUP(Table3[[#This Row],[Accident ID]],Date!$A$2:$I$2001,MATCH(Table3[[#Headers],[Hour]],Date!$A$1:$I$1,0),0)</f>
        <v>3</v>
      </c>
      <c r="H1049" s="44" t="str">
        <f>IF(AND(Table3[[#This Row],[Hour]]&gt;=7, Table3[[#This Row],[Hour]]&lt;=10), "Peak", IF(AND(Table3[[#This Row],[Hour]]&gt;=16, Table3[[#This Row],[Hour]]&lt;=19), "Peak", "Off-Peak"))</f>
        <v>Off-Peak</v>
      </c>
      <c r="I1049" s="19" t="str">
        <f>VLOOKUP($C1049,location,MATCH(Source!I$7,Location!$A$1:$D$1,0),0)</f>
        <v>Pune</v>
      </c>
      <c r="J1049" s="19" t="str">
        <f>VLOOKUP($C1049,location,MATCH(Source!J$7,Location!$A$1:$D$1,0),0)</f>
        <v>Residential Area</v>
      </c>
      <c r="K1049" s="19" t="str">
        <f>VLOOKUP($C1049,location,MATCH(Source!K$7,Location!$A$1:$D$1,0),0)</f>
        <v>Rainy</v>
      </c>
      <c r="L1049" s="20" t="str">
        <f>VLOOKUP($C1049,vehicle,MATCH(L1048,Vehicle!A1042:E1042,0),0)</f>
        <v>Car</v>
      </c>
      <c r="M1049" s="20" t="str">
        <f>VLOOKUP($C1049,vehicle,MATCH(M$7,Vehicle!$A$1:$E$1,0),0)</f>
        <v>Reckless Driving</v>
      </c>
      <c r="N1049" s="20" t="str">
        <f>VLOOKUP($C1049,vehicle,MATCH(N$7,Vehicle!$A$1:$E$1,0),0)</f>
        <v>Low</v>
      </c>
      <c r="O1049" s="21">
        <f>VLOOKUP($C1049,vehicle,MATCH(O$7,Vehicle!$A$1:$E$1,0),0)</f>
        <v>1</v>
      </c>
      <c r="P1049" s="21">
        <f>VLOOKUP($C1049,driver,MATCH(P$7,Driver!$A$1:$E$1,0),0)</f>
        <v>68</v>
      </c>
      <c r="Q1049" s="21" t="str">
        <f>VLOOKUP($C1049,driver,MATCH(Q$7,Driver!$A$1:$E$1,0),0)</f>
        <v>Suspended</v>
      </c>
      <c r="R1049" s="21">
        <f>VLOOKUP($C1049,driver,MATCH(R$7,Driver!$A$1:$E$1,0),0)</f>
        <v>1</v>
      </c>
      <c r="S1049" s="21" t="str">
        <f>VLOOKUP($C1049,driver,MATCH(S$7,Driver!$A$1:$E$1,0),0)</f>
        <v>Moderate</v>
      </c>
      <c r="T1049" s="21">
        <f>VLOOKUP($C1049,Effects,MATCH(T$7, Effects!$A$1:$E$1, 0),0)</f>
        <v>30</v>
      </c>
      <c r="U1049" s="22" t="str">
        <f>VLOOKUP($C1049,Effects,MATCH(U$7, Effects!$A$1:$E$1, 0),0)</f>
        <v>Yes</v>
      </c>
      <c r="V1049" s="22" t="str">
        <f>VLOOKUP($C1049,Effects,MATCH(V$7, Effects!$A$1:$E$1, 0),0)</f>
        <v>Yes</v>
      </c>
      <c r="W1049" s="22" t="str">
        <f>VLOOKUP($C1049,Effects,MATCH(W$7, Effects!$A$1:$E$1, 0),0)</f>
        <v>License Suspended</v>
      </c>
    </row>
    <row r="1050" spans="2:23" s="7" customFormat="1" ht="21" x14ac:dyDescent="0.4">
      <c r="B1050" s="19">
        <v>1043</v>
      </c>
      <c r="C1050" s="19" t="s">
        <v>1077</v>
      </c>
      <c r="D1050" s="20">
        <f>VLOOKUP($C1050, Date, MATCH(Source!D$7, Date!$A$1:$F$1, 0), FALSE)</f>
        <v>44753</v>
      </c>
      <c r="E1050" s="40">
        <v>44753</v>
      </c>
      <c r="F1050" s="22">
        <f>VLOOKUP($C1050, Date, MATCH(Source!F$7, Date!$A$1:$F$1, 0), FALSE)</f>
        <v>44.1736111111111</v>
      </c>
      <c r="G1050" s="19">
        <f>VLOOKUP(Table3[[#This Row],[Accident ID]],Date!$A$2:$I$2001,MATCH(Table3[[#Headers],[Hour]],Date!$A$1:$I$1,0),0)</f>
        <v>4</v>
      </c>
      <c r="H1050" s="44" t="str">
        <f>IF(AND(Table3[[#This Row],[Hour]]&gt;=7, Table3[[#This Row],[Hour]]&lt;=10), "Peak", IF(AND(Table3[[#This Row],[Hour]]&gt;=16, Table3[[#This Row],[Hour]]&lt;=19), "Peak", "Off-Peak"))</f>
        <v>Off-Peak</v>
      </c>
      <c r="I1050" s="19" t="str">
        <f>VLOOKUP($C1050,location,MATCH(Source!I$7,Location!$A$1:$D$1,0),0)</f>
        <v>Hyderabad</v>
      </c>
      <c r="J1050" s="19" t="str">
        <f>VLOOKUP($C1050,location,MATCH(Source!J$7,Location!$A$1:$D$1,0),0)</f>
        <v>Rural Road</v>
      </c>
      <c r="K1050" s="19" t="str">
        <f>VLOOKUP($C1050,location,MATCH(Source!K$7,Location!$A$1:$D$1,0),0)</f>
        <v>Foggy</v>
      </c>
      <c r="L1050" s="20" t="str">
        <f>VLOOKUP($C1050,vehicle,MATCH(L1049,Vehicle!A1043:E1043,0),0)</f>
        <v>Truck</v>
      </c>
      <c r="M1050" s="20" t="str">
        <f>VLOOKUP($C1050,vehicle,MATCH(M$7,Vehicle!$A$1:$E$1,0),0)</f>
        <v>Drunk Driving</v>
      </c>
      <c r="N1050" s="20" t="str">
        <f>VLOOKUP($C1050,vehicle,MATCH(N$7,Vehicle!$A$1:$E$1,0),0)</f>
        <v>Low</v>
      </c>
      <c r="O1050" s="21">
        <f>VLOOKUP($C1050,vehicle,MATCH(O$7,Vehicle!$A$1:$E$1,0),0)</f>
        <v>3</v>
      </c>
      <c r="P1050" s="21">
        <f>VLOOKUP($C1050,driver,MATCH(P$7,Driver!$A$1:$E$1,0),0)</f>
        <v>75</v>
      </c>
      <c r="Q1050" s="21" t="str">
        <f>VLOOKUP($C1050,driver,MATCH(Q$7,Driver!$A$1:$E$1,0),0)</f>
        <v>Suspended</v>
      </c>
      <c r="R1050" s="21">
        <f>VLOOKUP($C1050,driver,MATCH(R$7,Driver!$A$1:$E$1,0),0)</f>
        <v>1</v>
      </c>
      <c r="S1050" s="21" t="str">
        <f>VLOOKUP($C1050,driver,MATCH(S$7,Driver!$A$1:$E$1,0),0)</f>
        <v>Severe</v>
      </c>
      <c r="T1050" s="21">
        <f>VLOOKUP($C1050,Effects,MATCH(T$7, Effects!$A$1:$E$1, 0),0)</f>
        <v>34</v>
      </c>
      <c r="U1050" s="22" t="str">
        <f>VLOOKUP($C1050,Effects,MATCH(U$7, Effects!$A$1:$E$1, 0),0)</f>
        <v>Yes</v>
      </c>
      <c r="V1050" s="22" t="str">
        <f>VLOOKUP($C1050,Effects,MATCH(V$7, Effects!$A$1:$E$1, 0),0)</f>
        <v>Yes</v>
      </c>
      <c r="W1050" s="22" t="str">
        <f>VLOOKUP($C1050,Effects,MATCH(W$7, Effects!$A$1:$E$1, 0),0)</f>
        <v>License Suspended</v>
      </c>
    </row>
    <row r="1051" spans="2:23" s="7" customFormat="1" ht="21" x14ac:dyDescent="0.4">
      <c r="B1051" s="19">
        <v>1044</v>
      </c>
      <c r="C1051" s="19" t="s">
        <v>1078</v>
      </c>
      <c r="D1051" s="20">
        <f>VLOOKUP($C1051, Date, MATCH(Source!D$7, Date!$A$1:$F$1, 0), FALSE)</f>
        <v>44946</v>
      </c>
      <c r="E1051" s="40">
        <v>44946</v>
      </c>
      <c r="F1051" s="22">
        <f>VLOOKUP($C1051, Date, MATCH(Source!F$7, Date!$A$1:$F$1, 0), FALSE)</f>
        <v>44.2152777777778</v>
      </c>
      <c r="G1051" s="19">
        <f>VLOOKUP(Table3[[#This Row],[Accident ID]],Date!$A$2:$I$2001,MATCH(Table3[[#Headers],[Hour]],Date!$A$1:$I$1,0),0)</f>
        <v>5</v>
      </c>
      <c r="H1051" s="44" t="str">
        <f>IF(AND(Table3[[#This Row],[Hour]]&gt;=7, Table3[[#This Row],[Hour]]&lt;=10), "Peak", IF(AND(Table3[[#This Row],[Hour]]&gt;=16, Table3[[#This Row],[Hour]]&lt;=19), "Peak", "Off-Peak"))</f>
        <v>Off-Peak</v>
      </c>
      <c r="I1051" s="19" t="str">
        <f>VLOOKUP($C1051,location,MATCH(Source!I$7,Location!$A$1:$D$1,0),0)</f>
        <v>Ahmedabad</v>
      </c>
      <c r="J1051" s="19" t="str">
        <f>VLOOKUP($C1051,location,MATCH(Source!J$7,Location!$A$1:$D$1,0),0)</f>
        <v>Rural Road</v>
      </c>
      <c r="K1051" s="19" t="str">
        <f>VLOOKUP($C1051,location,MATCH(Source!K$7,Location!$A$1:$D$1,0),0)</f>
        <v>Snowy</v>
      </c>
      <c r="L1051" s="20" t="str">
        <f>VLOOKUP($C1051,vehicle,MATCH(L1050,Vehicle!A1044:E1044,0),0)</f>
        <v>Bike</v>
      </c>
      <c r="M1051" s="20" t="str">
        <f>VLOOKUP($C1051,vehicle,MATCH(M$7,Vehicle!$A$1:$E$1,0),0)</f>
        <v>Over Speeding</v>
      </c>
      <c r="N1051" s="20" t="str">
        <f>VLOOKUP($C1051,vehicle,MATCH(N$7,Vehicle!$A$1:$E$1,0),0)</f>
        <v>Low</v>
      </c>
      <c r="O1051" s="21">
        <f>VLOOKUP($C1051,vehicle,MATCH(O$7,Vehicle!$A$1:$E$1,0),0)</f>
        <v>4</v>
      </c>
      <c r="P1051" s="21">
        <f>VLOOKUP($C1051,driver,MATCH(P$7,Driver!$A$1:$E$1,0),0)</f>
        <v>50</v>
      </c>
      <c r="Q1051" s="21" t="str">
        <f>VLOOKUP($C1051,driver,MATCH(Q$7,Driver!$A$1:$E$1,0),0)</f>
        <v>Valid</v>
      </c>
      <c r="R1051" s="21">
        <f>VLOOKUP($C1051,driver,MATCH(R$7,Driver!$A$1:$E$1,0),0)</f>
        <v>6</v>
      </c>
      <c r="S1051" s="21" t="str">
        <f>VLOOKUP($C1051,driver,MATCH(S$7,Driver!$A$1:$E$1,0),0)</f>
        <v>Moderate</v>
      </c>
      <c r="T1051" s="21">
        <f>VLOOKUP($C1051,Effects,MATCH(T$7, Effects!$A$1:$E$1, 0),0)</f>
        <v>30</v>
      </c>
      <c r="U1051" s="22" t="str">
        <f>VLOOKUP($C1051,Effects,MATCH(U$7, Effects!$A$1:$E$1, 0),0)</f>
        <v>No</v>
      </c>
      <c r="V1051" s="22" t="str">
        <f>VLOOKUP($C1051,Effects,MATCH(V$7, Effects!$A$1:$E$1, 0),0)</f>
        <v>Yes</v>
      </c>
      <c r="W1051" s="22" t="str">
        <f>VLOOKUP($C1051,Effects,MATCH(W$7, Effects!$A$1:$E$1, 0),0)</f>
        <v>License Suspended</v>
      </c>
    </row>
    <row r="1052" spans="2:23" s="7" customFormat="1" ht="21" x14ac:dyDescent="0.4">
      <c r="B1052" s="19">
        <v>1045</v>
      </c>
      <c r="C1052" s="19" t="s">
        <v>1079</v>
      </c>
      <c r="D1052" s="20">
        <f>VLOOKUP($C1052, Date, MATCH(Source!D$7, Date!$A$1:$F$1, 0), FALSE)</f>
        <v>44206</v>
      </c>
      <c r="E1052" s="40">
        <v>44206</v>
      </c>
      <c r="F1052" s="22">
        <f>VLOOKUP($C1052, Date, MATCH(Source!F$7, Date!$A$1:$F$1, 0), FALSE)</f>
        <v>44.2569444444444</v>
      </c>
      <c r="G1052" s="19">
        <f>VLOOKUP(Table3[[#This Row],[Accident ID]],Date!$A$2:$I$2001,MATCH(Table3[[#Headers],[Hour]],Date!$A$1:$I$1,0),0)</f>
        <v>6</v>
      </c>
      <c r="H1052" s="44" t="str">
        <f>IF(AND(Table3[[#This Row],[Hour]]&gt;=7, Table3[[#This Row],[Hour]]&lt;=10), "Peak", IF(AND(Table3[[#This Row],[Hour]]&gt;=16, Table3[[#This Row],[Hour]]&lt;=19), "Peak", "Off-Peak"))</f>
        <v>Off-Peak</v>
      </c>
      <c r="I1052" s="19" t="str">
        <f>VLOOKUP($C1052,location,MATCH(Source!I$7,Location!$A$1:$D$1,0),0)</f>
        <v>Kolkata</v>
      </c>
      <c r="J1052" s="19" t="str">
        <f>VLOOKUP($C1052,location,MATCH(Source!J$7,Location!$A$1:$D$1,0),0)</f>
        <v>City Road</v>
      </c>
      <c r="K1052" s="19" t="str">
        <f>VLOOKUP($C1052,location,MATCH(Source!K$7,Location!$A$1:$D$1,0),0)</f>
        <v>Windy</v>
      </c>
      <c r="L1052" s="20" t="str">
        <f>VLOOKUP($C1052,vehicle,MATCH(L1051,Vehicle!A1045:E1045,0),0)</f>
        <v>Auto</v>
      </c>
      <c r="M1052" s="20" t="str">
        <f>VLOOKUP($C1052,vehicle,MATCH(M$7,Vehicle!$A$1:$E$1,0),0)</f>
        <v>Weather Conditions</v>
      </c>
      <c r="N1052" s="20" t="str">
        <f>VLOOKUP($C1052,vehicle,MATCH(N$7,Vehicle!$A$1:$E$1,0),0)</f>
        <v>Low</v>
      </c>
      <c r="O1052" s="21">
        <f>VLOOKUP($C1052,vehicle,MATCH(O$7,Vehicle!$A$1:$E$1,0),0)</f>
        <v>2</v>
      </c>
      <c r="P1052" s="21">
        <f>VLOOKUP($C1052,driver,MATCH(P$7,Driver!$A$1:$E$1,0),0)</f>
        <v>46</v>
      </c>
      <c r="Q1052" s="21" t="str">
        <f>VLOOKUP($C1052,driver,MATCH(Q$7,Driver!$A$1:$E$1,0),0)</f>
        <v>Suspended</v>
      </c>
      <c r="R1052" s="21">
        <f>VLOOKUP($C1052,driver,MATCH(R$7,Driver!$A$1:$E$1,0),0)</f>
        <v>9</v>
      </c>
      <c r="S1052" s="21" t="str">
        <f>VLOOKUP($C1052,driver,MATCH(S$7,Driver!$A$1:$E$1,0),0)</f>
        <v>Minor</v>
      </c>
      <c r="T1052" s="21">
        <f>VLOOKUP($C1052,Effects,MATCH(T$7, Effects!$A$1:$E$1, 0),0)</f>
        <v>32</v>
      </c>
      <c r="U1052" s="22" t="str">
        <f>VLOOKUP($C1052,Effects,MATCH(U$7, Effects!$A$1:$E$1, 0),0)</f>
        <v>Yes</v>
      </c>
      <c r="V1052" s="22" t="str">
        <f>VLOOKUP($C1052,Effects,MATCH(V$7, Effects!$A$1:$E$1, 0),0)</f>
        <v>Yes</v>
      </c>
      <c r="W1052" s="22" t="str">
        <f>VLOOKUP($C1052,Effects,MATCH(W$7, Effects!$A$1:$E$1, 0),0)</f>
        <v>License Suspended</v>
      </c>
    </row>
    <row r="1053" spans="2:23" s="7" customFormat="1" ht="21" x14ac:dyDescent="0.4">
      <c r="B1053" s="19">
        <v>1046</v>
      </c>
      <c r="C1053" s="19" t="s">
        <v>1080</v>
      </c>
      <c r="D1053" s="20">
        <f>VLOOKUP($C1053, Date, MATCH(Source!D$7, Date!$A$1:$F$1, 0), FALSE)</f>
        <v>45283</v>
      </c>
      <c r="E1053" s="40">
        <v>45283</v>
      </c>
      <c r="F1053" s="22">
        <f>VLOOKUP($C1053, Date, MATCH(Source!F$7, Date!$A$1:$F$1, 0), FALSE)</f>
        <v>44.2986111111111</v>
      </c>
      <c r="G1053" s="19">
        <f>VLOOKUP(Table3[[#This Row],[Accident ID]],Date!$A$2:$I$2001,MATCH(Table3[[#Headers],[Hour]],Date!$A$1:$I$1,0),0)</f>
        <v>7</v>
      </c>
      <c r="H1053" s="44" t="str">
        <f>IF(AND(Table3[[#This Row],[Hour]]&gt;=7, Table3[[#This Row],[Hour]]&lt;=10), "Peak", IF(AND(Table3[[#This Row],[Hour]]&gt;=16, Table3[[#This Row],[Hour]]&lt;=19), "Peak", "Off-Peak"))</f>
        <v>Peak</v>
      </c>
      <c r="I1053" s="19" t="str">
        <f>VLOOKUP($C1053,location,MATCH(Source!I$7,Location!$A$1:$D$1,0),0)</f>
        <v>Mumbai</v>
      </c>
      <c r="J1053" s="19" t="str">
        <f>VLOOKUP($C1053,location,MATCH(Source!J$7,Location!$A$1:$D$1,0),0)</f>
        <v>Highway</v>
      </c>
      <c r="K1053" s="19" t="str">
        <f>VLOOKUP($C1053,location,MATCH(Source!K$7,Location!$A$1:$D$1,0),0)</f>
        <v>Rainy</v>
      </c>
      <c r="L1053" s="20" t="str">
        <f>VLOOKUP($C1053,vehicle,MATCH(L1052,Vehicle!A1046:E1046,0),0)</f>
        <v>Bicycle</v>
      </c>
      <c r="M1053" s="20" t="str">
        <f>VLOOKUP($C1053,vehicle,MATCH(M$7,Vehicle!$A$1:$E$1,0),0)</f>
        <v>Brake Failure</v>
      </c>
      <c r="N1053" s="20" t="str">
        <f>VLOOKUP($C1053,vehicle,MATCH(N$7,Vehicle!$A$1:$E$1,0),0)</f>
        <v>Medium</v>
      </c>
      <c r="O1053" s="21">
        <f>VLOOKUP($C1053,vehicle,MATCH(O$7,Vehicle!$A$1:$E$1,0),0)</f>
        <v>5</v>
      </c>
      <c r="P1053" s="21">
        <f>VLOOKUP($C1053,driver,MATCH(P$7,Driver!$A$1:$E$1,0),0)</f>
        <v>39</v>
      </c>
      <c r="Q1053" s="21" t="str">
        <f>VLOOKUP($C1053,driver,MATCH(Q$7,Driver!$A$1:$E$1,0),0)</f>
        <v>Valid</v>
      </c>
      <c r="R1053" s="21">
        <f>VLOOKUP($C1053,driver,MATCH(R$7,Driver!$A$1:$E$1,0),0)</f>
        <v>3</v>
      </c>
      <c r="S1053" s="21" t="str">
        <f>VLOOKUP($C1053,driver,MATCH(S$7,Driver!$A$1:$E$1,0),0)</f>
        <v>Fatal</v>
      </c>
      <c r="T1053" s="21">
        <f>VLOOKUP($C1053,Effects,MATCH(T$7, Effects!$A$1:$E$1, 0),0)</f>
        <v>9</v>
      </c>
      <c r="U1053" s="22" t="str">
        <f>VLOOKUP($C1053,Effects,MATCH(U$7, Effects!$A$1:$E$1, 0),0)</f>
        <v>No</v>
      </c>
      <c r="V1053" s="22" t="str">
        <f>VLOOKUP($C1053,Effects,MATCH(V$7, Effects!$A$1:$E$1, 0),0)</f>
        <v>No</v>
      </c>
      <c r="W1053" s="22" t="str">
        <f>VLOOKUP($C1053,Effects,MATCH(W$7, Effects!$A$1:$E$1, 0),0)</f>
        <v>Arrest Made</v>
      </c>
    </row>
    <row r="1054" spans="2:23" s="7" customFormat="1" ht="21" x14ac:dyDescent="0.4">
      <c r="B1054" s="19">
        <v>1047</v>
      </c>
      <c r="C1054" s="19" t="s">
        <v>1081</v>
      </c>
      <c r="D1054" s="20">
        <f>VLOOKUP($C1054, Date, MATCH(Source!D$7, Date!$A$1:$F$1, 0), FALSE)</f>
        <v>44421</v>
      </c>
      <c r="E1054" s="40">
        <v>44421</v>
      </c>
      <c r="F1054" s="22">
        <f>VLOOKUP($C1054, Date, MATCH(Source!F$7, Date!$A$1:$F$1, 0), FALSE)</f>
        <v>44.3402777777778</v>
      </c>
      <c r="G1054" s="19">
        <f>VLOOKUP(Table3[[#This Row],[Accident ID]],Date!$A$2:$I$2001,MATCH(Table3[[#Headers],[Hour]],Date!$A$1:$I$1,0),0)</f>
        <v>8</v>
      </c>
      <c r="H1054" s="44" t="str">
        <f>IF(AND(Table3[[#This Row],[Hour]]&gt;=7, Table3[[#This Row],[Hour]]&lt;=10), "Peak", IF(AND(Table3[[#This Row],[Hour]]&gt;=16, Table3[[#This Row],[Hour]]&lt;=19), "Peak", "Off-Peak"))</f>
        <v>Peak</v>
      </c>
      <c r="I1054" s="19" t="str">
        <f>VLOOKUP($C1054,location,MATCH(Source!I$7,Location!$A$1:$D$1,0),0)</f>
        <v>Hyderabad</v>
      </c>
      <c r="J1054" s="19" t="str">
        <f>VLOOKUP($C1054,location,MATCH(Source!J$7,Location!$A$1:$D$1,0),0)</f>
        <v>Residential Area</v>
      </c>
      <c r="K1054" s="19" t="str">
        <f>VLOOKUP($C1054,location,MATCH(Source!K$7,Location!$A$1:$D$1,0),0)</f>
        <v>Clear</v>
      </c>
      <c r="L1054" s="20" t="str">
        <f>VLOOKUP($C1054,vehicle,MATCH(L1053,Vehicle!A1047:E1047,0),0)</f>
        <v>Truck</v>
      </c>
      <c r="M1054" s="20" t="str">
        <f>VLOOKUP($C1054,vehicle,MATCH(M$7,Vehicle!$A$1:$E$1,0),0)</f>
        <v>Brake Failure</v>
      </c>
      <c r="N1054" s="20" t="str">
        <f>VLOOKUP($C1054,vehicle,MATCH(N$7,Vehicle!$A$1:$E$1,0),0)</f>
        <v>High</v>
      </c>
      <c r="O1054" s="21">
        <f>VLOOKUP($C1054,vehicle,MATCH(O$7,Vehicle!$A$1:$E$1,0),0)</f>
        <v>1</v>
      </c>
      <c r="P1054" s="21">
        <f>VLOOKUP($C1054,driver,MATCH(P$7,Driver!$A$1:$E$1,0),0)</f>
        <v>47</v>
      </c>
      <c r="Q1054" s="21" t="str">
        <f>VLOOKUP($C1054,driver,MATCH(Q$7,Driver!$A$1:$E$1,0),0)</f>
        <v>Suspended</v>
      </c>
      <c r="R1054" s="21">
        <f>VLOOKUP($C1054,driver,MATCH(R$7,Driver!$A$1:$E$1,0),0)</f>
        <v>0</v>
      </c>
      <c r="S1054" s="21" t="str">
        <f>VLOOKUP($C1054,driver,MATCH(S$7,Driver!$A$1:$E$1,0),0)</f>
        <v>Severe</v>
      </c>
      <c r="T1054" s="21">
        <f>VLOOKUP($C1054,Effects,MATCH(T$7, Effects!$A$1:$E$1, 0),0)</f>
        <v>49</v>
      </c>
      <c r="U1054" s="22" t="str">
        <f>VLOOKUP($C1054,Effects,MATCH(U$7, Effects!$A$1:$E$1, 0),0)</f>
        <v>No</v>
      </c>
      <c r="V1054" s="22" t="str">
        <f>VLOOKUP($C1054,Effects,MATCH(V$7, Effects!$A$1:$E$1, 0),0)</f>
        <v>No</v>
      </c>
      <c r="W1054" s="22" t="str">
        <f>VLOOKUP($C1054,Effects,MATCH(W$7, Effects!$A$1:$E$1, 0),0)</f>
        <v>Arrest Made</v>
      </c>
    </row>
    <row r="1055" spans="2:23" s="7" customFormat="1" ht="21" x14ac:dyDescent="0.4">
      <c r="B1055" s="19">
        <v>1048</v>
      </c>
      <c r="C1055" s="19" t="s">
        <v>1082</v>
      </c>
      <c r="D1055" s="20">
        <f>VLOOKUP($C1055, Date, MATCH(Source!D$7, Date!$A$1:$F$1, 0), FALSE)</f>
        <v>44372</v>
      </c>
      <c r="E1055" s="40">
        <v>44372</v>
      </c>
      <c r="F1055" s="22">
        <f>VLOOKUP($C1055, Date, MATCH(Source!F$7, Date!$A$1:$F$1, 0), FALSE)</f>
        <v>44.3819444444444</v>
      </c>
      <c r="G1055" s="19">
        <f>VLOOKUP(Table3[[#This Row],[Accident ID]],Date!$A$2:$I$2001,MATCH(Table3[[#Headers],[Hour]],Date!$A$1:$I$1,0),0)</f>
        <v>9</v>
      </c>
      <c r="H1055" s="44" t="str">
        <f>IF(AND(Table3[[#This Row],[Hour]]&gt;=7, Table3[[#This Row],[Hour]]&lt;=10), "Peak", IF(AND(Table3[[#This Row],[Hour]]&gt;=16, Table3[[#This Row],[Hour]]&lt;=19), "Peak", "Off-Peak"))</f>
        <v>Peak</v>
      </c>
      <c r="I1055" s="19" t="str">
        <f>VLOOKUP($C1055,location,MATCH(Source!I$7,Location!$A$1:$D$1,0),0)</f>
        <v>Delhi</v>
      </c>
      <c r="J1055" s="19" t="str">
        <f>VLOOKUP($C1055,location,MATCH(Source!J$7,Location!$A$1:$D$1,0),0)</f>
        <v>Rural Road</v>
      </c>
      <c r="K1055" s="19" t="str">
        <f>VLOOKUP($C1055,location,MATCH(Source!K$7,Location!$A$1:$D$1,0),0)</f>
        <v>Clear</v>
      </c>
      <c r="L1055" s="20" t="str">
        <f>VLOOKUP($C1055,vehicle,MATCH(L1054,Vehicle!A1048:E1048,0),0)</f>
        <v>Pedestrian</v>
      </c>
      <c r="M1055" s="20" t="str">
        <f>VLOOKUP($C1055,vehicle,MATCH(M$7,Vehicle!$A$1:$E$1,0),0)</f>
        <v>Weather Conditions</v>
      </c>
      <c r="N1055" s="20" t="str">
        <f>VLOOKUP($C1055,vehicle,MATCH(N$7,Vehicle!$A$1:$E$1,0),0)</f>
        <v>Severe</v>
      </c>
      <c r="O1055" s="21">
        <f>VLOOKUP($C1055,vehicle,MATCH(O$7,Vehicle!$A$1:$E$1,0),0)</f>
        <v>5</v>
      </c>
      <c r="P1055" s="21">
        <f>VLOOKUP($C1055,driver,MATCH(P$7,Driver!$A$1:$E$1,0),0)</f>
        <v>58</v>
      </c>
      <c r="Q1055" s="21" t="str">
        <f>VLOOKUP($C1055,driver,MATCH(Q$7,Driver!$A$1:$E$1,0),0)</f>
        <v>Valid</v>
      </c>
      <c r="R1055" s="21">
        <f>VLOOKUP($C1055,driver,MATCH(R$7,Driver!$A$1:$E$1,0),0)</f>
        <v>10</v>
      </c>
      <c r="S1055" s="21" t="str">
        <f>VLOOKUP($C1055,driver,MATCH(S$7,Driver!$A$1:$E$1,0),0)</f>
        <v>Minor</v>
      </c>
      <c r="T1055" s="21">
        <f>VLOOKUP($C1055,Effects,MATCH(T$7, Effects!$A$1:$E$1, 0),0)</f>
        <v>53</v>
      </c>
      <c r="U1055" s="22" t="str">
        <f>VLOOKUP($C1055,Effects,MATCH(U$7, Effects!$A$1:$E$1, 0),0)</f>
        <v>Yes</v>
      </c>
      <c r="V1055" s="22" t="str">
        <f>VLOOKUP($C1055,Effects,MATCH(V$7, Effects!$A$1:$E$1, 0),0)</f>
        <v>No</v>
      </c>
      <c r="W1055" s="22" t="str">
        <f>VLOOKUP($C1055,Effects,MATCH(W$7, Effects!$A$1:$E$1, 0),0)</f>
        <v>Arrest Made</v>
      </c>
    </row>
    <row r="1056" spans="2:23" s="7" customFormat="1" ht="21" x14ac:dyDescent="0.4">
      <c r="B1056" s="19">
        <v>1049</v>
      </c>
      <c r="C1056" s="19" t="s">
        <v>1083</v>
      </c>
      <c r="D1056" s="20">
        <f>VLOOKUP($C1056, Date, MATCH(Source!D$7, Date!$A$1:$F$1, 0), FALSE)</f>
        <v>44169</v>
      </c>
      <c r="E1056" s="40">
        <v>44169</v>
      </c>
      <c r="F1056" s="22">
        <f>VLOOKUP($C1056, Date, MATCH(Source!F$7, Date!$A$1:$F$1, 0), FALSE)</f>
        <v>44.4236111111111</v>
      </c>
      <c r="G1056" s="19">
        <f>VLOOKUP(Table3[[#This Row],[Accident ID]],Date!$A$2:$I$2001,MATCH(Table3[[#Headers],[Hour]],Date!$A$1:$I$1,0),0)</f>
        <v>10</v>
      </c>
      <c r="H1056" s="44" t="str">
        <f>IF(AND(Table3[[#This Row],[Hour]]&gt;=7, Table3[[#This Row],[Hour]]&lt;=10), "Peak", IF(AND(Table3[[#This Row],[Hour]]&gt;=16, Table3[[#This Row],[Hour]]&lt;=19), "Peak", "Off-Peak"))</f>
        <v>Peak</v>
      </c>
      <c r="I1056" s="19" t="str">
        <f>VLOOKUP($C1056,location,MATCH(Source!I$7,Location!$A$1:$D$1,0),0)</f>
        <v>Pune</v>
      </c>
      <c r="J1056" s="19" t="str">
        <f>VLOOKUP($C1056,location,MATCH(Source!J$7,Location!$A$1:$D$1,0),0)</f>
        <v>Residential Area</v>
      </c>
      <c r="K1056" s="19" t="str">
        <f>VLOOKUP($C1056,location,MATCH(Source!K$7,Location!$A$1:$D$1,0),0)</f>
        <v>Rainy</v>
      </c>
      <c r="L1056" s="20" t="str">
        <f>VLOOKUP($C1056,vehicle,MATCH(L1055,Vehicle!A1049:E1049,0),0)</f>
        <v>Auto</v>
      </c>
      <c r="M1056" s="20" t="str">
        <f>VLOOKUP($C1056,vehicle,MATCH(M$7,Vehicle!$A$1:$E$1,0),0)</f>
        <v>Pedestrian Crossing</v>
      </c>
      <c r="N1056" s="20" t="str">
        <f>VLOOKUP($C1056,vehicle,MATCH(N$7,Vehicle!$A$1:$E$1,0),0)</f>
        <v>Medium</v>
      </c>
      <c r="O1056" s="21">
        <f>VLOOKUP($C1056,vehicle,MATCH(O$7,Vehicle!$A$1:$E$1,0),0)</f>
        <v>3</v>
      </c>
      <c r="P1056" s="21">
        <f>VLOOKUP($C1056,driver,MATCH(P$7,Driver!$A$1:$E$1,0),0)</f>
        <v>26</v>
      </c>
      <c r="Q1056" s="21" t="str">
        <f>VLOOKUP($C1056,driver,MATCH(Q$7,Driver!$A$1:$E$1,0),0)</f>
        <v>Expired</v>
      </c>
      <c r="R1056" s="21">
        <f>VLOOKUP($C1056,driver,MATCH(R$7,Driver!$A$1:$E$1,0),0)</f>
        <v>6</v>
      </c>
      <c r="S1056" s="21" t="str">
        <f>VLOOKUP($C1056,driver,MATCH(S$7,Driver!$A$1:$E$1,0),0)</f>
        <v>Severe</v>
      </c>
      <c r="T1056" s="21">
        <f>VLOOKUP($C1056,Effects,MATCH(T$7, Effects!$A$1:$E$1, 0),0)</f>
        <v>26</v>
      </c>
      <c r="U1056" s="22" t="str">
        <f>VLOOKUP($C1056,Effects,MATCH(U$7, Effects!$A$1:$E$1, 0),0)</f>
        <v>Yes</v>
      </c>
      <c r="V1056" s="22" t="str">
        <f>VLOOKUP($C1056,Effects,MATCH(V$7, Effects!$A$1:$E$1, 0),0)</f>
        <v>Yes</v>
      </c>
      <c r="W1056" s="22" t="str">
        <f>VLOOKUP($C1056,Effects,MATCH(W$7, Effects!$A$1:$E$1, 0),0)</f>
        <v>Arrest Made</v>
      </c>
    </row>
    <row r="1057" spans="2:23" s="7" customFormat="1" ht="21" x14ac:dyDescent="0.4">
      <c r="B1057" s="19">
        <v>1050</v>
      </c>
      <c r="C1057" s="19">
        <v>95934954</v>
      </c>
      <c r="D1057" s="20">
        <f>VLOOKUP($C1057, Date, MATCH(Source!D$7, Date!$A$1:$F$1, 0), FALSE)</f>
        <v>45305</v>
      </c>
      <c r="E1057" s="40">
        <v>45305</v>
      </c>
      <c r="F1057" s="22">
        <f>VLOOKUP($C1057, Date, MATCH(Source!F$7, Date!$A$1:$F$1, 0), FALSE)</f>
        <v>44.4652777777778</v>
      </c>
      <c r="G1057" s="19">
        <f>VLOOKUP(Table3[[#This Row],[Accident ID]],Date!$A$2:$I$2001,MATCH(Table3[[#Headers],[Hour]],Date!$A$1:$I$1,0),0)</f>
        <v>11</v>
      </c>
      <c r="H1057" s="44" t="str">
        <f>IF(AND(Table3[[#This Row],[Hour]]&gt;=7, Table3[[#This Row],[Hour]]&lt;=10), "Peak", IF(AND(Table3[[#This Row],[Hour]]&gt;=16, Table3[[#This Row],[Hour]]&lt;=19), "Peak", "Off-Peak"))</f>
        <v>Off-Peak</v>
      </c>
      <c r="I1057" s="19" t="str">
        <f>VLOOKUP($C1057,location,MATCH(Source!I$7,Location!$A$1:$D$1,0),0)</f>
        <v>Mumbai</v>
      </c>
      <c r="J1057" s="19" t="str">
        <f>VLOOKUP($C1057,location,MATCH(Source!J$7,Location!$A$1:$D$1,0),0)</f>
        <v>Rural Road</v>
      </c>
      <c r="K1057" s="19" t="str">
        <f>VLOOKUP($C1057,location,MATCH(Source!K$7,Location!$A$1:$D$1,0),0)</f>
        <v>Clear</v>
      </c>
      <c r="L1057" s="20" t="str">
        <f>VLOOKUP($C1057,vehicle,MATCH(L1056,Vehicle!A1050:E1050,0),0)</f>
        <v>Pedestrian</v>
      </c>
      <c r="M1057" s="20" t="str">
        <f>VLOOKUP($C1057,vehicle,MATCH(M$7,Vehicle!$A$1:$E$1,0),0)</f>
        <v>Pedestrian Crossing</v>
      </c>
      <c r="N1057" s="20" t="str">
        <f>VLOOKUP($C1057,vehicle,MATCH(N$7,Vehicle!$A$1:$E$1,0),0)</f>
        <v>Severe</v>
      </c>
      <c r="O1057" s="21">
        <f>VLOOKUP($C1057,vehicle,MATCH(O$7,Vehicle!$A$1:$E$1,0),0)</f>
        <v>5</v>
      </c>
      <c r="P1057" s="21">
        <f>VLOOKUP($C1057,driver,MATCH(P$7,Driver!$A$1:$E$1,0),0)</f>
        <v>53</v>
      </c>
      <c r="Q1057" s="21" t="str">
        <f>VLOOKUP($C1057,driver,MATCH(Q$7,Driver!$A$1:$E$1,0),0)</f>
        <v>Suspended</v>
      </c>
      <c r="R1057" s="21">
        <f>VLOOKUP($C1057,driver,MATCH(R$7,Driver!$A$1:$E$1,0),0)</f>
        <v>6</v>
      </c>
      <c r="S1057" s="21" t="str">
        <f>VLOOKUP($C1057,driver,MATCH(S$7,Driver!$A$1:$E$1,0),0)</f>
        <v>Moderate</v>
      </c>
      <c r="T1057" s="21">
        <f>VLOOKUP($C1057,Effects,MATCH(T$7, Effects!$A$1:$E$1, 0),0)</f>
        <v>35</v>
      </c>
      <c r="U1057" s="22" t="str">
        <f>VLOOKUP($C1057,Effects,MATCH(U$7, Effects!$A$1:$E$1, 0),0)</f>
        <v>No</v>
      </c>
      <c r="V1057" s="22" t="str">
        <f>VLOOKUP($C1057,Effects,MATCH(V$7, Effects!$A$1:$E$1, 0),0)</f>
        <v>Yes</v>
      </c>
      <c r="W1057" s="22" t="str">
        <f>VLOOKUP($C1057,Effects,MATCH(W$7, Effects!$A$1:$E$1, 0),0)</f>
        <v>License Suspended</v>
      </c>
    </row>
    <row r="1058" spans="2:23" s="7" customFormat="1" ht="21" x14ac:dyDescent="0.4">
      <c r="B1058" s="19">
        <v>1051</v>
      </c>
      <c r="C1058" s="19" t="s">
        <v>1084</v>
      </c>
      <c r="D1058" s="20">
        <f>VLOOKUP($C1058, Date, MATCH(Source!D$7, Date!$A$1:$F$1, 0), FALSE)</f>
        <v>44289</v>
      </c>
      <c r="E1058" s="40">
        <v>44289</v>
      </c>
      <c r="F1058" s="22">
        <f>VLOOKUP($C1058, Date, MATCH(Source!F$7, Date!$A$1:$F$1, 0), FALSE)</f>
        <v>44.5069444444444</v>
      </c>
      <c r="G1058" s="19">
        <f>VLOOKUP(Table3[[#This Row],[Accident ID]],Date!$A$2:$I$2001,MATCH(Table3[[#Headers],[Hour]],Date!$A$1:$I$1,0),0)</f>
        <v>12</v>
      </c>
      <c r="H1058" s="44" t="str">
        <f>IF(AND(Table3[[#This Row],[Hour]]&gt;=7, Table3[[#This Row],[Hour]]&lt;=10), "Peak", IF(AND(Table3[[#This Row],[Hour]]&gt;=16, Table3[[#This Row],[Hour]]&lt;=19), "Peak", "Off-Peak"))</f>
        <v>Off-Peak</v>
      </c>
      <c r="I1058" s="19" t="str">
        <f>VLOOKUP($C1058,location,MATCH(Source!I$7,Location!$A$1:$D$1,0),0)</f>
        <v>Hyderabad</v>
      </c>
      <c r="J1058" s="19" t="str">
        <f>VLOOKUP($C1058,location,MATCH(Source!J$7,Location!$A$1:$D$1,0),0)</f>
        <v>Highway</v>
      </c>
      <c r="K1058" s="19" t="str">
        <f>VLOOKUP($C1058,location,MATCH(Source!K$7,Location!$A$1:$D$1,0),0)</f>
        <v>Snowy</v>
      </c>
      <c r="L1058" s="20" t="str">
        <f>VLOOKUP($C1058,vehicle,MATCH(L1057,Vehicle!A1051:E1051,0),0)</f>
        <v>Bus</v>
      </c>
      <c r="M1058" s="20" t="str">
        <f>VLOOKUP($C1058,vehicle,MATCH(M$7,Vehicle!$A$1:$E$1,0),0)</f>
        <v>Brake Failure</v>
      </c>
      <c r="N1058" s="20" t="str">
        <f>VLOOKUP($C1058,vehicle,MATCH(N$7,Vehicle!$A$1:$E$1,0),0)</f>
        <v>Medium</v>
      </c>
      <c r="O1058" s="21">
        <f>VLOOKUP($C1058,vehicle,MATCH(O$7,Vehicle!$A$1:$E$1,0),0)</f>
        <v>5</v>
      </c>
      <c r="P1058" s="21">
        <f>VLOOKUP($C1058,driver,MATCH(P$7,Driver!$A$1:$E$1,0),0)</f>
        <v>53</v>
      </c>
      <c r="Q1058" s="21" t="str">
        <f>VLOOKUP($C1058,driver,MATCH(Q$7,Driver!$A$1:$E$1,0),0)</f>
        <v>Suspended</v>
      </c>
      <c r="R1058" s="21">
        <f>VLOOKUP($C1058,driver,MATCH(R$7,Driver!$A$1:$E$1,0),0)</f>
        <v>10</v>
      </c>
      <c r="S1058" s="21" t="str">
        <f>VLOOKUP($C1058,driver,MATCH(S$7,Driver!$A$1:$E$1,0),0)</f>
        <v>Moderate</v>
      </c>
      <c r="T1058" s="21">
        <f>VLOOKUP($C1058,Effects,MATCH(T$7, Effects!$A$1:$E$1, 0),0)</f>
        <v>10</v>
      </c>
      <c r="U1058" s="22" t="str">
        <f>VLOOKUP($C1058,Effects,MATCH(U$7, Effects!$A$1:$E$1, 0),0)</f>
        <v>No</v>
      </c>
      <c r="V1058" s="22" t="str">
        <f>VLOOKUP($C1058,Effects,MATCH(V$7, Effects!$A$1:$E$1, 0),0)</f>
        <v>Yes</v>
      </c>
      <c r="W1058" s="22" t="str">
        <f>VLOOKUP($C1058,Effects,MATCH(W$7, Effects!$A$1:$E$1, 0),0)</f>
        <v>Fine Issued</v>
      </c>
    </row>
    <row r="1059" spans="2:23" s="7" customFormat="1" ht="21" x14ac:dyDescent="0.4">
      <c r="B1059" s="19">
        <v>1052</v>
      </c>
      <c r="C1059" s="19" t="s">
        <v>1085</v>
      </c>
      <c r="D1059" s="20">
        <f>VLOOKUP($C1059, Date, MATCH(Source!D$7, Date!$A$1:$F$1, 0), FALSE)</f>
        <v>44562</v>
      </c>
      <c r="E1059" s="40">
        <v>44562</v>
      </c>
      <c r="F1059" s="22">
        <f>VLOOKUP($C1059, Date, MATCH(Source!F$7, Date!$A$1:$F$1, 0), FALSE)</f>
        <v>44.5486111111111</v>
      </c>
      <c r="G1059" s="19">
        <f>VLOOKUP(Table3[[#This Row],[Accident ID]],Date!$A$2:$I$2001,MATCH(Table3[[#Headers],[Hour]],Date!$A$1:$I$1,0),0)</f>
        <v>13</v>
      </c>
      <c r="H1059" s="44" t="str">
        <f>IF(AND(Table3[[#This Row],[Hour]]&gt;=7, Table3[[#This Row],[Hour]]&lt;=10), "Peak", IF(AND(Table3[[#This Row],[Hour]]&gt;=16, Table3[[#This Row],[Hour]]&lt;=19), "Peak", "Off-Peak"))</f>
        <v>Off-Peak</v>
      </c>
      <c r="I1059" s="19" t="str">
        <f>VLOOKUP($C1059,location,MATCH(Source!I$7,Location!$A$1:$D$1,0),0)</f>
        <v>Pune</v>
      </c>
      <c r="J1059" s="19" t="str">
        <f>VLOOKUP($C1059,location,MATCH(Source!J$7,Location!$A$1:$D$1,0),0)</f>
        <v>Expressway</v>
      </c>
      <c r="K1059" s="19" t="str">
        <f>VLOOKUP($C1059,location,MATCH(Source!K$7,Location!$A$1:$D$1,0),0)</f>
        <v>Foggy</v>
      </c>
      <c r="L1059" s="20" t="str">
        <f>VLOOKUP($C1059,vehicle,MATCH(L1058,Vehicle!A1052:E1052,0),0)</f>
        <v>Bike</v>
      </c>
      <c r="M1059" s="20" t="str">
        <f>VLOOKUP($C1059,vehicle,MATCH(M$7,Vehicle!$A$1:$E$1,0),0)</f>
        <v>Brake Failure</v>
      </c>
      <c r="N1059" s="20" t="str">
        <f>VLOOKUP($C1059,vehicle,MATCH(N$7,Vehicle!$A$1:$E$1,0),0)</f>
        <v>Severe</v>
      </c>
      <c r="O1059" s="21">
        <f>VLOOKUP($C1059,vehicle,MATCH(O$7,Vehicle!$A$1:$E$1,0),0)</f>
        <v>4</v>
      </c>
      <c r="P1059" s="21">
        <f>VLOOKUP($C1059,driver,MATCH(P$7,Driver!$A$1:$E$1,0),0)</f>
        <v>35</v>
      </c>
      <c r="Q1059" s="21" t="str">
        <f>VLOOKUP($C1059,driver,MATCH(Q$7,Driver!$A$1:$E$1,0),0)</f>
        <v>Suspended</v>
      </c>
      <c r="R1059" s="21">
        <f>VLOOKUP($C1059,driver,MATCH(R$7,Driver!$A$1:$E$1,0),0)</f>
        <v>1</v>
      </c>
      <c r="S1059" s="21" t="str">
        <f>VLOOKUP($C1059,driver,MATCH(S$7,Driver!$A$1:$E$1,0),0)</f>
        <v>Moderate</v>
      </c>
      <c r="T1059" s="21">
        <f>VLOOKUP($C1059,Effects,MATCH(T$7, Effects!$A$1:$E$1, 0),0)</f>
        <v>28</v>
      </c>
      <c r="U1059" s="22" t="str">
        <f>VLOOKUP($C1059,Effects,MATCH(U$7, Effects!$A$1:$E$1, 0),0)</f>
        <v>Yes</v>
      </c>
      <c r="V1059" s="22" t="str">
        <f>VLOOKUP($C1059,Effects,MATCH(V$7, Effects!$A$1:$E$1, 0),0)</f>
        <v>No</v>
      </c>
      <c r="W1059" s="22" t="str">
        <f>VLOOKUP($C1059,Effects,MATCH(W$7, Effects!$A$1:$E$1, 0),0)</f>
        <v>None</v>
      </c>
    </row>
    <row r="1060" spans="2:23" s="7" customFormat="1" ht="21" x14ac:dyDescent="0.4">
      <c r="B1060" s="19">
        <v>1053</v>
      </c>
      <c r="C1060" s="19" t="s">
        <v>1086</v>
      </c>
      <c r="D1060" s="20">
        <f>VLOOKUP($C1060, Date, MATCH(Source!D$7, Date!$A$1:$F$1, 0), FALSE)</f>
        <v>44459</v>
      </c>
      <c r="E1060" s="40">
        <v>44459</v>
      </c>
      <c r="F1060" s="22">
        <f>VLOOKUP($C1060, Date, MATCH(Source!F$7, Date!$A$1:$F$1, 0), FALSE)</f>
        <v>44.5902777777778</v>
      </c>
      <c r="G1060" s="19">
        <f>VLOOKUP(Table3[[#This Row],[Accident ID]],Date!$A$2:$I$2001,MATCH(Table3[[#Headers],[Hour]],Date!$A$1:$I$1,0),0)</f>
        <v>14</v>
      </c>
      <c r="H1060" s="44" t="str">
        <f>IF(AND(Table3[[#This Row],[Hour]]&gt;=7, Table3[[#This Row],[Hour]]&lt;=10), "Peak", IF(AND(Table3[[#This Row],[Hour]]&gt;=16, Table3[[#This Row],[Hour]]&lt;=19), "Peak", "Off-Peak"))</f>
        <v>Off-Peak</v>
      </c>
      <c r="I1060" s="19" t="str">
        <f>VLOOKUP($C1060,location,MATCH(Source!I$7,Location!$A$1:$D$1,0),0)</f>
        <v>Delhi</v>
      </c>
      <c r="J1060" s="19" t="str">
        <f>VLOOKUP($C1060,location,MATCH(Source!J$7,Location!$A$1:$D$1,0),0)</f>
        <v>Expressway</v>
      </c>
      <c r="K1060" s="19" t="str">
        <f>VLOOKUP($C1060,location,MATCH(Source!K$7,Location!$A$1:$D$1,0),0)</f>
        <v>Rainy</v>
      </c>
      <c r="L1060" s="20" t="str">
        <f>VLOOKUP($C1060,vehicle,MATCH(L1059,Vehicle!A1053:E1053,0),0)</f>
        <v>Bicycle</v>
      </c>
      <c r="M1060" s="20" t="str">
        <f>VLOOKUP($C1060,vehicle,MATCH(M$7,Vehicle!$A$1:$E$1,0),0)</f>
        <v>Reckless Driving</v>
      </c>
      <c r="N1060" s="20" t="str">
        <f>VLOOKUP($C1060,vehicle,MATCH(N$7,Vehicle!$A$1:$E$1,0),0)</f>
        <v>Severe</v>
      </c>
      <c r="O1060" s="21">
        <f>VLOOKUP($C1060,vehicle,MATCH(O$7,Vehicle!$A$1:$E$1,0),0)</f>
        <v>2</v>
      </c>
      <c r="P1060" s="21">
        <f>VLOOKUP($C1060,driver,MATCH(P$7,Driver!$A$1:$E$1,0),0)</f>
        <v>63</v>
      </c>
      <c r="Q1060" s="21" t="str">
        <f>VLOOKUP($C1060,driver,MATCH(Q$7,Driver!$A$1:$E$1,0),0)</f>
        <v>Expired</v>
      </c>
      <c r="R1060" s="21">
        <f>VLOOKUP($C1060,driver,MATCH(R$7,Driver!$A$1:$E$1,0),0)</f>
        <v>8</v>
      </c>
      <c r="S1060" s="21" t="str">
        <f>VLOOKUP($C1060,driver,MATCH(S$7,Driver!$A$1:$E$1,0),0)</f>
        <v>Moderate</v>
      </c>
      <c r="T1060" s="21">
        <f>VLOOKUP($C1060,Effects,MATCH(T$7, Effects!$A$1:$E$1, 0),0)</f>
        <v>28</v>
      </c>
      <c r="U1060" s="22" t="str">
        <f>VLOOKUP($C1060,Effects,MATCH(U$7, Effects!$A$1:$E$1, 0),0)</f>
        <v>Yes</v>
      </c>
      <c r="V1060" s="22" t="str">
        <f>VLOOKUP($C1060,Effects,MATCH(V$7, Effects!$A$1:$E$1, 0),0)</f>
        <v>No</v>
      </c>
      <c r="W1060" s="22" t="str">
        <f>VLOOKUP($C1060,Effects,MATCH(W$7, Effects!$A$1:$E$1, 0),0)</f>
        <v>License Suspended</v>
      </c>
    </row>
    <row r="1061" spans="2:23" s="7" customFormat="1" ht="21" x14ac:dyDescent="0.4">
      <c r="B1061" s="19">
        <v>1054</v>
      </c>
      <c r="C1061" s="19" t="s">
        <v>1087</v>
      </c>
      <c r="D1061" s="20">
        <f>VLOOKUP($C1061, Date, MATCH(Source!D$7, Date!$A$1:$F$1, 0), FALSE)</f>
        <v>45024</v>
      </c>
      <c r="E1061" s="40">
        <v>45024</v>
      </c>
      <c r="F1061" s="22">
        <f>VLOOKUP($C1061, Date, MATCH(Source!F$7, Date!$A$1:$F$1, 0), FALSE)</f>
        <v>44.6319444444444</v>
      </c>
      <c r="G1061" s="19">
        <f>VLOOKUP(Table3[[#This Row],[Accident ID]],Date!$A$2:$I$2001,MATCH(Table3[[#Headers],[Hour]],Date!$A$1:$I$1,0),0)</f>
        <v>15</v>
      </c>
      <c r="H1061" s="44" t="str">
        <f>IF(AND(Table3[[#This Row],[Hour]]&gt;=7, Table3[[#This Row],[Hour]]&lt;=10), "Peak", IF(AND(Table3[[#This Row],[Hour]]&gt;=16, Table3[[#This Row],[Hour]]&lt;=19), "Peak", "Off-Peak"))</f>
        <v>Off-Peak</v>
      </c>
      <c r="I1061" s="19" t="str">
        <f>VLOOKUP($C1061,location,MATCH(Source!I$7,Location!$A$1:$D$1,0),0)</f>
        <v>Ahmedabad</v>
      </c>
      <c r="J1061" s="19" t="str">
        <f>VLOOKUP($C1061,location,MATCH(Source!J$7,Location!$A$1:$D$1,0),0)</f>
        <v>Residential Area</v>
      </c>
      <c r="K1061" s="19" t="str">
        <f>VLOOKUP($C1061,location,MATCH(Source!K$7,Location!$A$1:$D$1,0),0)</f>
        <v>Windy</v>
      </c>
      <c r="L1061" s="20" t="str">
        <f>VLOOKUP($C1061,vehicle,MATCH(L1060,Vehicle!A1054:E1054,0),0)</f>
        <v>Bicycle</v>
      </c>
      <c r="M1061" s="20" t="str">
        <f>VLOOKUP($C1061,vehicle,MATCH(M$7,Vehicle!$A$1:$E$1,0),0)</f>
        <v>Signal Violation</v>
      </c>
      <c r="N1061" s="20" t="str">
        <f>VLOOKUP($C1061,vehicle,MATCH(N$7,Vehicle!$A$1:$E$1,0),0)</f>
        <v>High</v>
      </c>
      <c r="O1061" s="21">
        <f>VLOOKUP($C1061,vehicle,MATCH(O$7,Vehicle!$A$1:$E$1,0),0)</f>
        <v>5</v>
      </c>
      <c r="P1061" s="21">
        <f>VLOOKUP($C1061,driver,MATCH(P$7,Driver!$A$1:$E$1,0),0)</f>
        <v>64</v>
      </c>
      <c r="Q1061" s="21" t="str">
        <f>VLOOKUP($C1061,driver,MATCH(Q$7,Driver!$A$1:$E$1,0),0)</f>
        <v>Suspended</v>
      </c>
      <c r="R1061" s="21">
        <f>VLOOKUP($C1061,driver,MATCH(R$7,Driver!$A$1:$E$1,0),0)</f>
        <v>1</v>
      </c>
      <c r="S1061" s="21" t="str">
        <f>VLOOKUP($C1061,driver,MATCH(S$7,Driver!$A$1:$E$1,0),0)</f>
        <v>Minor</v>
      </c>
      <c r="T1061" s="21">
        <f>VLOOKUP($C1061,Effects,MATCH(T$7, Effects!$A$1:$E$1, 0),0)</f>
        <v>32</v>
      </c>
      <c r="U1061" s="22" t="str">
        <f>VLOOKUP($C1061,Effects,MATCH(U$7, Effects!$A$1:$E$1, 0),0)</f>
        <v>Yes</v>
      </c>
      <c r="V1061" s="22" t="str">
        <f>VLOOKUP($C1061,Effects,MATCH(V$7, Effects!$A$1:$E$1, 0),0)</f>
        <v>Yes</v>
      </c>
      <c r="W1061" s="22" t="str">
        <f>VLOOKUP($C1061,Effects,MATCH(W$7, Effects!$A$1:$E$1, 0),0)</f>
        <v>None</v>
      </c>
    </row>
    <row r="1062" spans="2:23" s="7" customFormat="1" ht="21" x14ac:dyDescent="0.4">
      <c r="B1062" s="19">
        <v>1055</v>
      </c>
      <c r="C1062" s="19" t="s">
        <v>1088</v>
      </c>
      <c r="D1062" s="20">
        <f>VLOOKUP($C1062, Date, MATCH(Source!D$7, Date!$A$1:$F$1, 0), FALSE)</f>
        <v>45598</v>
      </c>
      <c r="E1062" s="40">
        <v>45598</v>
      </c>
      <c r="F1062" s="22">
        <f>VLOOKUP($C1062, Date, MATCH(Source!F$7, Date!$A$1:$F$1, 0), FALSE)</f>
        <v>44.6736111111111</v>
      </c>
      <c r="G1062" s="19">
        <f>VLOOKUP(Table3[[#This Row],[Accident ID]],Date!$A$2:$I$2001,MATCH(Table3[[#Headers],[Hour]],Date!$A$1:$I$1,0),0)</f>
        <v>16</v>
      </c>
      <c r="H1062" s="44" t="str">
        <f>IF(AND(Table3[[#This Row],[Hour]]&gt;=7, Table3[[#This Row],[Hour]]&lt;=10), "Peak", IF(AND(Table3[[#This Row],[Hour]]&gt;=16, Table3[[#This Row],[Hour]]&lt;=19), "Peak", "Off-Peak"))</f>
        <v>Peak</v>
      </c>
      <c r="I1062" s="19" t="str">
        <f>VLOOKUP($C1062,location,MATCH(Source!I$7,Location!$A$1:$D$1,0),0)</f>
        <v>Chennai</v>
      </c>
      <c r="J1062" s="19" t="str">
        <f>VLOOKUP($C1062,location,MATCH(Source!J$7,Location!$A$1:$D$1,0),0)</f>
        <v>Residential Area</v>
      </c>
      <c r="K1062" s="19" t="str">
        <f>VLOOKUP($C1062,location,MATCH(Source!K$7,Location!$A$1:$D$1,0),0)</f>
        <v>Foggy</v>
      </c>
      <c r="L1062" s="20" t="str">
        <f>VLOOKUP($C1062,vehicle,MATCH(L1061,Vehicle!A1055:E1055,0),0)</f>
        <v>Auto</v>
      </c>
      <c r="M1062" s="20" t="str">
        <f>VLOOKUP($C1062,vehicle,MATCH(M$7,Vehicle!$A$1:$E$1,0),0)</f>
        <v>Pedestrian Crossing</v>
      </c>
      <c r="N1062" s="20" t="str">
        <f>VLOOKUP($C1062,vehicle,MATCH(N$7,Vehicle!$A$1:$E$1,0),0)</f>
        <v>Medium</v>
      </c>
      <c r="O1062" s="21">
        <f>VLOOKUP($C1062,vehicle,MATCH(O$7,Vehicle!$A$1:$E$1,0),0)</f>
        <v>1</v>
      </c>
      <c r="P1062" s="21">
        <f>VLOOKUP($C1062,driver,MATCH(P$7,Driver!$A$1:$E$1,0),0)</f>
        <v>47</v>
      </c>
      <c r="Q1062" s="21" t="str">
        <f>VLOOKUP($C1062,driver,MATCH(Q$7,Driver!$A$1:$E$1,0),0)</f>
        <v>Valid</v>
      </c>
      <c r="R1062" s="21">
        <f>VLOOKUP($C1062,driver,MATCH(R$7,Driver!$A$1:$E$1,0),0)</f>
        <v>8</v>
      </c>
      <c r="S1062" s="21" t="str">
        <f>VLOOKUP($C1062,driver,MATCH(S$7,Driver!$A$1:$E$1,0),0)</f>
        <v>Fatal</v>
      </c>
      <c r="T1062" s="21">
        <f>VLOOKUP($C1062,Effects,MATCH(T$7, Effects!$A$1:$E$1, 0),0)</f>
        <v>33</v>
      </c>
      <c r="U1062" s="22" t="str">
        <f>VLOOKUP($C1062,Effects,MATCH(U$7, Effects!$A$1:$E$1, 0),0)</f>
        <v>No</v>
      </c>
      <c r="V1062" s="22" t="str">
        <f>VLOOKUP($C1062,Effects,MATCH(V$7, Effects!$A$1:$E$1, 0),0)</f>
        <v>Yes</v>
      </c>
      <c r="W1062" s="22" t="str">
        <f>VLOOKUP($C1062,Effects,MATCH(W$7, Effects!$A$1:$E$1, 0),0)</f>
        <v>Arrest Made</v>
      </c>
    </row>
    <row r="1063" spans="2:23" s="7" customFormat="1" ht="21" x14ac:dyDescent="0.4">
      <c r="B1063" s="19">
        <v>1056</v>
      </c>
      <c r="C1063" s="19" t="s">
        <v>1089</v>
      </c>
      <c r="D1063" s="20">
        <f>VLOOKUP($C1063, Date, MATCH(Source!D$7, Date!$A$1:$F$1, 0), FALSE)</f>
        <v>44346</v>
      </c>
      <c r="E1063" s="40">
        <v>44346</v>
      </c>
      <c r="F1063" s="22">
        <f>VLOOKUP($C1063, Date, MATCH(Source!F$7, Date!$A$1:$F$1, 0), FALSE)</f>
        <v>44.7152777777778</v>
      </c>
      <c r="G1063" s="19">
        <f>VLOOKUP(Table3[[#This Row],[Accident ID]],Date!$A$2:$I$2001,MATCH(Table3[[#Headers],[Hour]],Date!$A$1:$I$1,0),0)</f>
        <v>17</v>
      </c>
      <c r="H1063" s="44" t="str">
        <f>IF(AND(Table3[[#This Row],[Hour]]&gt;=7, Table3[[#This Row],[Hour]]&lt;=10), "Peak", IF(AND(Table3[[#This Row],[Hour]]&gt;=16, Table3[[#This Row],[Hour]]&lt;=19), "Peak", "Off-Peak"))</f>
        <v>Peak</v>
      </c>
      <c r="I1063" s="19" t="str">
        <f>VLOOKUP($C1063,location,MATCH(Source!I$7,Location!$A$1:$D$1,0),0)</f>
        <v>Hyderabad</v>
      </c>
      <c r="J1063" s="19" t="str">
        <f>VLOOKUP($C1063,location,MATCH(Source!J$7,Location!$A$1:$D$1,0),0)</f>
        <v>Rural Road</v>
      </c>
      <c r="K1063" s="19" t="str">
        <f>VLOOKUP($C1063,location,MATCH(Source!K$7,Location!$A$1:$D$1,0),0)</f>
        <v>Windy</v>
      </c>
      <c r="L1063" s="20" t="str">
        <f>VLOOKUP($C1063,vehicle,MATCH(L1062,Vehicle!A1056:E1056,0),0)</f>
        <v>Car</v>
      </c>
      <c r="M1063" s="20" t="str">
        <f>VLOOKUP($C1063,vehicle,MATCH(M$7,Vehicle!$A$1:$E$1,0),0)</f>
        <v>Over Speeding</v>
      </c>
      <c r="N1063" s="20" t="str">
        <f>VLOOKUP($C1063,vehicle,MATCH(N$7,Vehicle!$A$1:$E$1,0),0)</f>
        <v>High</v>
      </c>
      <c r="O1063" s="21">
        <f>VLOOKUP($C1063,vehicle,MATCH(O$7,Vehicle!$A$1:$E$1,0),0)</f>
        <v>3</v>
      </c>
      <c r="P1063" s="21">
        <f>VLOOKUP($C1063,driver,MATCH(P$7,Driver!$A$1:$E$1,0),0)</f>
        <v>47</v>
      </c>
      <c r="Q1063" s="21" t="str">
        <f>VLOOKUP($C1063,driver,MATCH(Q$7,Driver!$A$1:$E$1,0),0)</f>
        <v>Expired</v>
      </c>
      <c r="R1063" s="21">
        <f>VLOOKUP($C1063,driver,MATCH(R$7,Driver!$A$1:$E$1,0),0)</f>
        <v>2</v>
      </c>
      <c r="S1063" s="21" t="str">
        <f>VLOOKUP($C1063,driver,MATCH(S$7,Driver!$A$1:$E$1,0),0)</f>
        <v>Moderate</v>
      </c>
      <c r="T1063" s="21">
        <f>VLOOKUP($C1063,Effects,MATCH(T$7, Effects!$A$1:$E$1, 0),0)</f>
        <v>15</v>
      </c>
      <c r="U1063" s="22" t="str">
        <f>VLOOKUP($C1063,Effects,MATCH(U$7, Effects!$A$1:$E$1, 0),0)</f>
        <v>No</v>
      </c>
      <c r="V1063" s="22" t="str">
        <f>VLOOKUP($C1063,Effects,MATCH(V$7, Effects!$A$1:$E$1, 0),0)</f>
        <v>No</v>
      </c>
      <c r="W1063" s="22" t="str">
        <f>VLOOKUP($C1063,Effects,MATCH(W$7, Effects!$A$1:$E$1, 0),0)</f>
        <v>None</v>
      </c>
    </row>
    <row r="1064" spans="2:23" s="7" customFormat="1" ht="21" x14ac:dyDescent="0.4">
      <c r="B1064" s="19">
        <v>1057</v>
      </c>
      <c r="C1064" s="19" t="s">
        <v>1090</v>
      </c>
      <c r="D1064" s="20">
        <f>VLOOKUP($C1064, Date, MATCH(Source!D$7, Date!$A$1:$F$1, 0), FALSE)</f>
        <v>45324</v>
      </c>
      <c r="E1064" s="40">
        <v>45324</v>
      </c>
      <c r="F1064" s="22">
        <f>VLOOKUP($C1064, Date, MATCH(Source!F$7, Date!$A$1:$F$1, 0), FALSE)</f>
        <v>44.7569444444444</v>
      </c>
      <c r="G1064" s="19">
        <f>VLOOKUP(Table3[[#This Row],[Accident ID]],Date!$A$2:$I$2001,MATCH(Table3[[#Headers],[Hour]],Date!$A$1:$I$1,0),0)</f>
        <v>18</v>
      </c>
      <c r="H1064" s="44" t="str">
        <f>IF(AND(Table3[[#This Row],[Hour]]&gt;=7, Table3[[#This Row],[Hour]]&lt;=10), "Peak", IF(AND(Table3[[#This Row],[Hour]]&gt;=16, Table3[[#This Row],[Hour]]&lt;=19), "Peak", "Off-Peak"))</f>
        <v>Peak</v>
      </c>
      <c r="I1064" s="19" t="str">
        <f>VLOOKUP($C1064,location,MATCH(Source!I$7,Location!$A$1:$D$1,0),0)</f>
        <v>Bangalore</v>
      </c>
      <c r="J1064" s="19" t="str">
        <f>VLOOKUP($C1064,location,MATCH(Source!J$7,Location!$A$1:$D$1,0),0)</f>
        <v>Expressway</v>
      </c>
      <c r="K1064" s="19" t="str">
        <f>VLOOKUP($C1064,location,MATCH(Source!K$7,Location!$A$1:$D$1,0),0)</f>
        <v>Windy</v>
      </c>
      <c r="L1064" s="20" t="str">
        <f>VLOOKUP($C1064,vehicle,MATCH(L1063,Vehicle!A1057:E1057,0),0)</f>
        <v>Bus</v>
      </c>
      <c r="M1064" s="20" t="str">
        <f>VLOOKUP($C1064,vehicle,MATCH(M$7,Vehicle!$A$1:$E$1,0),0)</f>
        <v>Drunk Driving</v>
      </c>
      <c r="N1064" s="20" t="str">
        <f>VLOOKUP($C1064,vehicle,MATCH(N$7,Vehicle!$A$1:$E$1,0),0)</f>
        <v>High</v>
      </c>
      <c r="O1064" s="21">
        <f>VLOOKUP($C1064,vehicle,MATCH(O$7,Vehicle!$A$1:$E$1,0),0)</f>
        <v>1</v>
      </c>
      <c r="P1064" s="21">
        <f>VLOOKUP($C1064,driver,MATCH(P$7,Driver!$A$1:$E$1,0),0)</f>
        <v>68</v>
      </c>
      <c r="Q1064" s="21" t="str">
        <f>VLOOKUP($C1064,driver,MATCH(Q$7,Driver!$A$1:$E$1,0),0)</f>
        <v>Valid</v>
      </c>
      <c r="R1064" s="21">
        <f>VLOOKUP($C1064,driver,MATCH(R$7,Driver!$A$1:$E$1,0),0)</f>
        <v>5</v>
      </c>
      <c r="S1064" s="21" t="str">
        <f>VLOOKUP($C1064,driver,MATCH(S$7,Driver!$A$1:$E$1,0),0)</f>
        <v>Moderate</v>
      </c>
      <c r="T1064" s="21">
        <f>VLOOKUP($C1064,Effects,MATCH(T$7, Effects!$A$1:$E$1, 0),0)</f>
        <v>51</v>
      </c>
      <c r="U1064" s="22" t="str">
        <f>VLOOKUP($C1064,Effects,MATCH(U$7, Effects!$A$1:$E$1, 0),0)</f>
        <v>Yes</v>
      </c>
      <c r="V1064" s="22" t="str">
        <f>VLOOKUP($C1064,Effects,MATCH(V$7, Effects!$A$1:$E$1, 0),0)</f>
        <v>Yes</v>
      </c>
      <c r="W1064" s="22" t="str">
        <f>VLOOKUP($C1064,Effects,MATCH(W$7, Effects!$A$1:$E$1, 0),0)</f>
        <v>None</v>
      </c>
    </row>
    <row r="1065" spans="2:23" s="7" customFormat="1" ht="21" x14ac:dyDescent="0.4">
      <c r="B1065" s="19">
        <v>1058</v>
      </c>
      <c r="C1065" s="19" t="s">
        <v>1091</v>
      </c>
      <c r="D1065" s="20">
        <f>VLOOKUP($C1065, Date, MATCH(Source!D$7, Date!$A$1:$F$1, 0), FALSE)</f>
        <v>45652</v>
      </c>
      <c r="E1065" s="40">
        <v>45652</v>
      </c>
      <c r="F1065" s="22">
        <f>VLOOKUP($C1065, Date, MATCH(Source!F$7, Date!$A$1:$F$1, 0), FALSE)</f>
        <v>44.7986111111111</v>
      </c>
      <c r="G1065" s="19">
        <f>VLOOKUP(Table3[[#This Row],[Accident ID]],Date!$A$2:$I$2001,MATCH(Table3[[#Headers],[Hour]],Date!$A$1:$I$1,0),0)</f>
        <v>19</v>
      </c>
      <c r="H1065" s="44" t="str">
        <f>IF(AND(Table3[[#This Row],[Hour]]&gt;=7, Table3[[#This Row],[Hour]]&lt;=10), "Peak", IF(AND(Table3[[#This Row],[Hour]]&gt;=16, Table3[[#This Row],[Hour]]&lt;=19), "Peak", "Off-Peak"))</f>
        <v>Peak</v>
      </c>
      <c r="I1065" s="19" t="str">
        <f>VLOOKUP($C1065,location,MATCH(Source!I$7,Location!$A$1:$D$1,0),0)</f>
        <v>Mumbai</v>
      </c>
      <c r="J1065" s="19" t="str">
        <f>VLOOKUP($C1065,location,MATCH(Source!J$7,Location!$A$1:$D$1,0),0)</f>
        <v>Expressway</v>
      </c>
      <c r="K1065" s="19" t="str">
        <f>VLOOKUP($C1065,location,MATCH(Source!K$7,Location!$A$1:$D$1,0),0)</f>
        <v>Rainy</v>
      </c>
      <c r="L1065" s="20" t="str">
        <f>VLOOKUP($C1065,vehicle,MATCH(L1064,Vehicle!A1058:E1058,0),0)</f>
        <v>Bike</v>
      </c>
      <c r="M1065" s="20" t="str">
        <f>VLOOKUP($C1065,vehicle,MATCH(M$7,Vehicle!$A$1:$E$1,0),0)</f>
        <v>Drunk Driving</v>
      </c>
      <c r="N1065" s="20" t="str">
        <f>VLOOKUP($C1065,vehicle,MATCH(N$7,Vehicle!$A$1:$E$1,0),0)</f>
        <v>Low</v>
      </c>
      <c r="O1065" s="21">
        <f>VLOOKUP($C1065,vehicle,MATCH(O$7,Vehicle!$A$1:$E$1,0),0)</f>
        <v>1</v>
      </c>
      <c r="P1065" s="21">
        <f>VLOOKUP($C1065,driver,MATCH(P$7,Driver!$A$1:$E$1,0),0)</f>
        <v>65</v>
      </c>
      <c r="Q1065" s="21" t="str">
        <f>VLOOKUP($C1065,driver,MATCH(Q$7,Driver!$A$1:$E$1,0),0)</f>
        <v>Expired</v>
      </c>
      <c r="R1065" s="21">
        <f>VLOOKUP($C1065,driver,MATCH(R$7,Driver!$A$1:$E$1,0),0)</f>
        <v>5</v>
      </c>
      <c r="S1065" s="21" t="str">
        <f>VLOOKUP($C1065,driver,MATCH(S$7,Driver!$A$1:$E$1,0),0)</f>
        <v>Fatal</v>
      </c>
      <c r="T1065" s="21">
        <f>VLOOKUP($C1065,Effects,MATCH(T$7, Effects!$A$1:$E$1, 0),0)</f>
        <v>24</v>
      </c>
      <c r="U1065" s="22" t="str">
        <f>VLOOKUP($C1065,Effects,MATCH(U$7, Effects!$A$1:$E$1, 0),0)</f>
        <v>Yes</v>
      </c>
      <c r="V1065" s="22" t="str">
        <f>VLOOKUP($C1065,Effects,MATCH(V$7, Effects!$A$1:$E$1, 0),0)</f>
        <v>No</v>
      </c>
      <c r="W1065" s="22" t="str">
        <f>VLOOKUP($C1065,Effects,MATCH(W$7, Effects!$A$1:$E$1, 0),0)</f>
        <v>License Suspended</v>
      </c>
    </row>
    <row r="1066" spans="2:23" s="7" customFormat="1" ht="21" x14ac:dyDescent="0.4">
      <c r="B1066" s="19">
        <v>1059</v>
      </c>
      <c r="C1066" s="19" t="s">
        <v>1092</v>
      </c>
      <c r="D1066" s="20">
        <f>VLOOKUP($C1066, Date, MATCH(Source!D$7, Date!$A$1:$F$1, 0), FALSE)</f>
        <v>45456</v>
      </c>
      <c r="E1066" s="40">
        <v>45456</v>
      </c>
      <c r="F1066" s="22">
        <f>VLOOKUP($C1066, Date, MATCH(Source!F$7, Date!$A$1:$F$1, 0), FALSE)</f>
        <v>44.8402777777778</v>
      </c>
      <c r="G1066" s="19">
        <f>VLOOKUP(Table3[[#This Row],[Accident ID]],Date!$A$2:$I$2001,MATCH(Table3[[#Headers],[Hour]],Date!$A$1:$I$1,0),0)</f>
        <v>20</v>
      </c>
      <c r="H1066" s="44" t="str">
        <f>IF(AND(Table3[[#This Row],[Hour]]&gt;=7, Table3[[#This Row],[Hour]]&lt;=10), "Peak", IF(AND(Table3[[#This Row],[Hour]]&gt;=16, Table3[[#This Row],[Hour]]&lt;=19), "Peak", "Off-Peak"))</f>
        <v>Off-Peak</v>
      </c>
      <c r="I1066" s="19" t="str">
        <f>VLOOKUP($C1066,location,MATCH(Source!I$7,Location!$A$1:$D$1,0),0)</f>
        <v>Ahmedabad</v>
      </c>
      <c r="J1066" s="19" t="str">
        <f>VLOOKUP($C1066,location,MATCH(Source!J$7,Location!$A$1:$D$1,0),0)</f>
        <v>Residential Area</v>
      </c>
      <c r="K1066" s="19" t="str">
        <f>VLOOKUP($C1066,location,MATCH(Source!K$7,Location!$A$1:$D$1,0),0)</f>
        <v>Windy</v>
      </c>
      <c r="L1066" s="20" t="str">
        <f>VLOOKUP($C1066,vehicle,MATCH(L1065,Vehicle!A1059:E1059,0),0)</f>
        <v>Auto</v>
      </c>
      <c r="M1066" s="20" t="str">
        <f>VLOOKUP($C1066,vehicle,MATCH(M$7,Vehicle!$A$1:$E$1,0),0)</f>
        <v>Signal Violation</v>
      </c>
      <c r="N1066" s="20" t="str">
        <f>VLOOKUP($C1066,vehicle,MATCH(N$7,Vehicle!$A$1:$E$1,0),0)</f>
        <v>Severe</v>
      </c>
      <c r="O1066" s="21">
        <f>VLOOKUP($C1066,vehicle,MATCH(O$7,Vehicle!$A$1:$E$1,0),0)</f>
        <v>3</v>
      </c>
      <c r="P1066" s="21">
        <f>VLOOKUP($C1066,driver,MATCH(P$7,Driver!$A$1:$E$1,0),0)</f>
        <v>23</v>
      </c>
      <c r="Q1066" s="21" t="str">
        <f>VLOOKUP($C1066,driver,MATCH(Q$7,Driver!$A$1:$E$1,0),0)</f>
        <v>Valid</v>
      </c>
      <c r="R1066" s="21">
        <f>VLOOKUP($C1066,driver,MATCH(R$7,Driver!$A$1:$E$1,0),0)</f>
        <v>9</v>
      </c>
      <c r="S1066" s="21" t="str">
        <f>VLOOKUP($C1066,driver,MATCH(S$7,Driver!$A$1:$E$1,0),0)</f>
        <v>Fatal</v>
      </c>
      <c r="T1066" s="21">
        <f>VLOOKUP($C1066,Effects,MATCH(T$7, Effects!$A$1:$E$1, 0),0)</f>
        <v>59</v>
      </c>
      <c r="U1066" s="22" t="str">
        <f>VLOOKUP($C1066,Effects,MATCH(U$7, Effects!$A$1:$E$1, 0),0)</f>
        <v>No</v>
      </c>
      <c r="V1066" s="22" t="str">
        <f>VLOOKUP($C1066,Effects,MATCH(V$7, Effects!$A$1:$E$1, 0),0)</f>
        <v>Yes</v>
      </c>
      <c r="W1066" s="22" t="str">
        <f>VLOOKUP($C1066,Effects,MATCH(W$7, Effects!$A$1:$E$1, 0),0)</f>
        <v>None</v>
      </c>
    </row>
    <row r="1067" spans="2:23" s="7" customFormat="1" ht="21" x14ac:dyDescent="0.4">
      <c r="B1067" s="19">
        <v>1060</v>
      </c>
      <c r="C1067" s="19" t="s">
        <v>1093</v>
      </c>
      <c r="D1067" s="20">
        <f>VLOOKUP($C1067, Date, MATCH(Source!D$7, Date!$A$1:$F$1, 0), FALSE)</f>
        <v>45310</v>
      </c>
      <c r="E1067" s="40">
        <v>45310</v>
      </c>
      <c r="F1067" s="22">
        <f>VLOOKUP($C1067, Date, MATCH(Source!F$7, Date!$A$1:$F$1, 0), FALSE)</f>
        <v>44.8819444444444</v>
      </c>
      <c r="G1067" s="19">
        <f>VLOOKUP(Table3[[#This Row],[Accident ID]],Date!$A$2:$I$2001,MATCH(Table3[[#Headers],[Hour]],Date!$A$1:$I$1,0),0)</f>
        <v>21</v>
      </c>
      <c r="H1067" s="44" t="str">
        <f>IF(AND(Table3[[#This Row],[Hour]]&gt;=7, Table3[[#This Row],[Hour]]&lt;=10), "Peak", IF(AND(Table3[[#This Row],[Hour]]&gt;=16, Table3[[#This Row],[Hour]]&lt;=19), "Peak", "Off-Peak"))</f>
        <v>Off-Peak</v>
      </c>
      <c r="I1067" s="19" t="str">
        <f>VLOOKUP($C1067,location,MATCH(Source!I$7,Location!$A$1:$D$1,0),0)</f>
        <v>Bangalore</v>
      </c>
      <c r="J1067" s="19" t="str">
        <f>VLOOKUP($C1067,location,MATCH(Source!J$7,Location!$A$1:$D$1,0),0)</f>
        <v>City Road</v>
      </c>
      <c r="K1067" s="19" t="str">
        <f>VLOOKUP($C1067,location,MATCH(Source!K$7,Location!$A$1:$D$1,0),0)</f>
        <v>Snowy</v>
      </c>
      <c r="L1067" s="20" t="str">
        <f>VLOOKUP($C1067,vehicle,MATCH(L1066,Vehicle!A1060:E1060,0),0)</f>
        <v>Bike</v>
      </c>
      <c r="M1067" s="20" t="str">
        <f>VLOOKUP($C1067,vehicle,MATCH(M$7,Vehicle!$A$1:$E$1,0),0)</f>
        <v>Weather Conditions</v>
      </c>
      <c r="N1067" s="20" t="str">
        <f>VLOOKUP($C1067,vehicle,MATCH(N$7,Vehicle!$A$1:$E$1,0),0)</f>
        <v>Low</v>
      </c>
      <c r="O1067" s="21">
        <f>VLOOKUP($C1067,vehicle,MATCH(O$7,Vehicle!$A$1:$E$1,0),0)</f>
        <v>5</v>
      </c>
      <c r="P1067" s="21">
        <f>VLOOKUP($C1067,driver,MATCH(P$7,Driver!$A$1:$E$1,0),0)</f>
        <v>68</v>
      </c>
      <c r="Q1067" s="21" t="str">
        <f>VLOOKUP($C1067,driver,MATCH(Q$7,Driver!$A$1:$E$1,0),0)</f>
        <v>Valid</v>
      </c>
      <c r="R1067" s="21">
        <f>VLOOKUP($C1067,driver,MATCH(R$7,Driver!$A$1:$E$1,0),0)</f>
        <v>2</v>
      </c>
      <c r="S1067" s="21" t="str">
        <f>VLOOKUP($C1067,driver,MATCH(S$7,Driver!$A$1:$E$1,0),0)</f>
        <v>Moderate</v>
      </c>
      <c r="T1067" s="21">
        <f>VLOOKUP($C1067,Effects,MATCH(T$7, Effects!$A$1:$E$1, 0),0)</f>
        <v>12</v>
      </c>
      <c r="U1067" s="22" t="str">
        <f>VLOOKUP($C1067,Effects,MATCH(U$7, Effects!$A$1:$E$1, 0),0)</f>
        <v>No</v>
      </c>
      <c r="V1067" s="22" t="str">
        <f>VLOOKUP($C1067,Effects,MATCH(V$7, Effects!$A$1:$E$1, 0),0)</f>
        <v>Yes</v>
      </c>
      <c r="W1067" s="22" t="str">
        <f>VLOOKUP($C1067,Effects,MATCH(W$7, Effects!$A$1:$E$1, 0),0)</f>
        <v>Arrest Made</v>
      </c>
    </row>
    <row r="1068" spans="2:23" s="7" customFormat="1" ht="21" x14ac:dyDescent="0.4">
      <c r="B1068" s="19">
        <v>1061</v>
      </c>
      <c r="C1068" s="19" t="s">
        <v>1094</v>
      </c>
      <c r="D1068" s="20">
        <f>VLOOKUP($C1068, Date, MATCH(Source!D$7, Date!$A$1:$F$1, 0), FALSE)</f>
        <v>45281</v>
      </c>
      <c r="E1068" s="40">
        <v>45281</v>
      </c>
      <c r="F1068" s="22">
        <f>VLOOKUP($C1068, Date, MATCH(Source!F$7, Date!$A$1:$F$1, 0), FALSE)</f>
        <v>44.9236111111111</v>
      </c>
      <c r="G1068" s="19">
        <f>VLOOKUP(Table3[[#This Row],[Accident ID]],Date!$A$2:$I$2001,MATCH(Table3[[#Headers],[Hour]],Date!$A$1:$I$1,0),0)</f>
        <v>22</v>
      </c>
      <c r="H1068" s="44" t="str">
        <f>IF(AND(Table3[[#This Row],[Hour]]&gt;=7, Table3[[#This Row],[Hour]]&lt;=10), "Peak", IF(AND(Table3[[#This Row],[Hour]]&gt;=16, Table3[[#This Row],[Hour]]&lt;=19), "Peak", "Off-Peak"))</f>
        <v>Off-Peak</v>
      </c>
      <c r="I1068" s="19" t="str">
        <f>VLOOKUP($C1068,location,MATCH(Source!I$7,Location!$A$1:$D$1,0),0)</f>
        <v>Kolkata</v>
      </c>
      <c r="J1068" s="19" t="str">
        <f>VLOOKUP($C1068,location,MATCH(Source!J$7,Location!$A$1:$D$1,0),0)</f>
        <v>Residential Area</v>
      </c>
      <c r="K1068" s="19" t="str">
        <f>VLOOKUP($C1068,location,MATCH(Source!K$7,Location!$A$1:$D$1,0),0)</f>
        <v>Snowy</v>
      </c>
      <c r="L1068" s="20" t="str">
        <f>VLOOKUP($C1068,vehicle,MATCH(L1067,Vehicle!A1061:E1061,0),0)</f>
        <v>Bus</v>
      </c>
      <c r="M1068" s="20" t="str">
        <f>VLOOKUP($C1068,vehicle,MATCH(M$7,Vehicle!$A$1:$E$1,0),0)</f>
        <v>Drunk Driving</v>
      </c>
      <c r="N1068" s="20" t="str">
        <f>VLOOKUP($C1068,vehicle,MATCH(N$7,Vehicle!$A$1:$E$1,0),0)</f>
        <v>Severe</v>
      </c>
      <c r="O1068" s="21">
        <f>VLOOKUP($C1068,vehicle,MATCH(O$7,Vehicle!$A$1:$E$1,0),0)</f>
        <v>5</v>
      </c>
      <c r="P1068" s="21">
        <f>VLOOKUP($C1068,driver,MATCH(P$7,Driver!$A$1:$E$1,0),0)</f>
        <v>72</v>
      </c>
      <c r="Q1068" s="21" t="str">
        <f>VLOOKUP($C1068,driver,MATCH(Q$7,Driver!$A$1:$E$1,0),0)</f>
        <v>Suspended</v>
      </c>
      <c r="R1068" s="21">
        <f>VLOOKUP($C1068,driver,MATCH(R$7,Driver!$A$1:$E$1,0),0)</f>
        <v>8</v>
      </c>
      <c r="S1068" s="21" t="str">
        <f>VLOOKUP($C1068,driver,MATCH(S$7,Driver!$A$1:$E$1,0),0)</f>
        <v>Minor</v>
      </c>
      <c r="T1068" s="21">
        <f>VLOOKUP($C1068,Effects,MATCH(T$7, Effects!$A$1:$E$1, 0),0)</f>
        <v>45</v>
      </c>
      <c r="U1068" s="22" t="str">
        <f>VLOOKUP($C1068,Effects,MATCH(U$7, Effects!$A$1:$E$1, 0),0)</f>
        <v>Yes</v>
      </c>
      <c r="V1068" s="22" t="str">
        <f>VLOOKUP($C1068,Effects,MATCH(V$7, Effects!$A$1:$E$1, 0),0)</f>
        <v>Yes</v>
      </c>
      <c r="W1068" s="22" t="str">
        <f>VLOOKUP($C1068,Effects,MATCH(W$7, Effects!$A$1:$E$1, 0),0)</f>
        <v>License Suspended</v>
      </c>
    </row>
    <row r="1069" spans="2:23" s="7" customFormat="1" ht="21" x14ac:dyDescent="0.4">
      <c r="B1069" s="19">
        <v>1062</v>
      </c>
      <c r="C1069" s="19" t="s">
        <v>1095</v>
      </c>
      <c r="D1069" s="20">
        <f>VLOOKUP($C1069, Date, MATCH(Source!D$7, Date!$A$1:$F$1, 0), FALSE)</f>
        <v>45193</v>
      </c>
      <c r="E1069" s="40">
        <v>45193</v>
      </c>
      <c r="F1069" s="22">
        <f>VLOOKUP($C1069, Date, MATCH(Source!F$7, Date!$A$1:$F$1, 0), FALSE)</f>
        <v>44.9652777777778</v>
      </c>
      <c r="G1069" s="19">
        <f>VLOOKUP(Table3[[#This Row],[Accident ID]],Date!$A$2:$I$2001,MATCH(Table3[[#Headers],[Hour]],Date!$A$1:$I$1,0),0)</f>
        <v>23</v>
      </c>
      <c r="H1069" s="44" t="str">
        <f>IF(AND(Table3[[#This Row],[Hour]]&gt;=7, Table3[[#This Row],[Hour]]&lt;=10), "Peak", IF(AND(Table3[[#This Row],[Hour]]&gt;=16, Table3[[#This Row],[Hour]]&lt;=19), "Peak", "Off-Peak"))</f>
        <v>Off-Peak</v>
      </c>
      <c r="I1069" s="19" t="str">
        <f>VLOOKUP($C1069,location,MATCH(Source!I$7,Location!$A$1:$D$1,0),0)</f>
        <v>Pune</v>
      </c>
      <c r="J1069" s="19" t="str">
        <f>VLOOKUP($C1069,location,MATCH(Source!J$7,Location!$A$1:$D$1,0),0)</f>
        <v>Highway</v>
      </c>
      <c r="K1069" s="19" t="str">
        <f>VLOOKUP($C1069,location,MATCH(Source!K$7,Location!$A$1:$D$1,0),0)</f>
        <v>Rainy</v>
      </c>
      <c r="L1069" s="20" t="str">
        <f>VLOOKUP($C1069,vehicle,MATCH(L1068,Vehicle!A1062:E1062,0),0)</f>
        <v>Bicycle</v>
      </c>
      <c r="M1069" s="20" t="str">
        <f>VLOOKUP($C1069,vehicle,MATCH(M$7,Vehicle!$A$1:$E$1,0),0)</f>
        <v>Brake Failure</v>
      </c>
      <c r="N1069" s="20" t="str">
        <f>VLOOKUP($C1069,vehicle,MATCH(N$7,Vehicle!$A$1:$E$1,0),0)</f>
        <v>Severe</v>
      </c>
      <c r="O1069" s="21">
        <f>VLOOKUP($C1069,vehicle,MATCH(O$7,Vehicle!$A$1:$E$1,0),0)</f>
        <v>2</v>
      </c>
      <c r="P1069" s="21">
        <f>VLOOKUP($C1069,driver,MATCH(P$7,Driver!$A$1:$E$1,0),0)</f>
        <v>59</v>
      </c>
      <c r="Q1069" s="21" t="str">
        <f>VLOOKUP($C1069,driver,MATCH(Q$7,Driver!$A$1:$E$1,0),0)</f>
        <v>Suspended</v>
      </c>
      <c r="R1069" s="21">
        <f>VLOOKUP($C1069,driver,MATCH(R$7,Driver!$A$1:$E$1,0),0)</f>
        <v>8</v>
      </c>
      <c r="S1069" s="21" t="str">
        <f>VLOOKUP($C1069,driver,MATCH(S$7,Driver!$A$1:$E$1,0),0)</f>
        <v>Fatal</v>
      </c>
      <c r="T1069" s="21">
        <f>VLOOKUP($C1069,Effects,MATCH(T$7, Effects!$A$1:$E$1, 0),0)</f>
        <v>37</v>
      </c>
      <c r="U1069" s="22" t="str">
        <f>VLOOKUP($C1069,Effects,MATCH(U$7, Effects!$A$1:$E$1, 0),0)</f>
        <v>No</v>
      </c>
      <c r="V1069" s="22" t="str">
        <f>VLOOKUP($C1069,Effects,MATCH(V$7, Effects!$A$1:$E$1, 0),0)</f>
        <v>No</v>
      </c>
      <c r="W1069" s="22" t="str">
        <f>VLOOKUP($C1069,Effects,MATCH(W$7, Effects!$A$1:$E$1, 0),0)</f>
        <v>License Suspended</v>
      </c>
    </row>
    <row r="1070" spans="2:23" s="7" customFormat="1" ht="21" x14ac:dyDescent="0.4">
      <c r="B1070" s="19">
        <v>1063</v>
      </c>
      <c r="C1070" s="19" t="s">
        <v>1096</v>
      </c>
      <c r="D1070" s="20">
        <f>VLOOKUP($C1070, Date, MATCH(Source!D$7, Date!$A$1:$F$1, 0), FALSE)</f>
        <v>44820</v>
      </c>
      <c r="E1070" s="40">
        <v>44820</v>
      </c>
      <c r="F1070" s="22">
        <f>VLOOKUP($C1070, Date, MATCH(Source!F$7, Date!$A$1:$F$1, 0), FALSE)</f>
        <v>45.0069444444444</v>
      </c>
      <c r="G1070" s="19">
        <f>VLOOKUP(Table3[[#This Row],[Accident ID]],Date!$A$2:$I$2001,MATCH(Table3[[#Headers],[Hour]],Date!$A$1:$I$1,0),0)</f>
        <v>0</v>
      </c>
      <c r="H1070" s="44" t="str">
        <f>IF(AND(Table3[[#This Row],[Hour]]&gt;=7, Table3[[#This Row],[Hour]]&lt;=10), "Peak", IF(AND(Table3[[#This Row],[Hour]]&gt;=16, Table3[[#This Row],[Hour]]&lt;=19), "Peak", "Off-Peak"))</f>
        <v>Off-Peak</v>
      </c>
      <c r="I1070" s="19" t="str">
        <f>VLOOKUP($C1070,location,MATCH(Source!I$7,Location!$A$1:$D$1,0),0)</f>
        <v>Delhi</v>
      </c>
      <c r="J1070" s="19" t="str">
        <f>VLOOKUP($C1070,location,MATCH(Source!J$7,Location!$A$1:$D$1,0),0)</f>
        <v>City Road</v>
      </c>
      <c r="K1070" s="19" t="str">
        <f>VLOOKUP($C1070,location,MATCH(Source!K$7,Location!$A$1:$D$1,0),0)</f>
        <v>Foggy</v>
      </c>
      <c r="L1070" s="20" t="str">
        <f>VLOOKUP($C1070,vehicle,MATCH(L1069,Vehicle!A1063:E1063,0),0)</f>
        <v>Bus</v>
      </c>
      <c r="M1070" s="20" t="str">
        <f>VLOOKUP($C1070,vehicle,MATCH(M$7,Vehicle!$A$1:$E$1,0),0)</f>
        <v>Over Speeding</v>
      </c>
      <c r="N1070" s="20" t="str">
        <f>VLOOKUP($C1070,vehicle,MATCH(N$7,Vehicle!$A$1:$E$1,0),0)</f>
        <v>Medium</v>
      </c>
      <c r="O1070" s="21">
        <f>VLOOKUP($C1070,vehicle,MATCH(O$7,Vehicle!$A$1:$E$1,0),0)</f>
        <v>2</v>
      </c>
      <c r="P1070" s="21">
        <f>VLOOKUP($C1070,driver,MATCH(P$7,Driver!$A$1:$E$1,0),0)</f>
        <v>58</v>
      </c>
      <c r="Q1070" s="21" t="str">
        <f>VLOOKUP($C1070,driver,MATCH(Q$7,Driver!$A$1:$E$1,0),0)</f>
        <v>Valid</v>
      </c>
      <c r="R1070" s="21">
        <f>VLOOKUP($C1070,driver,MATCH(R$7,Driver!$A$1:$E$1,0),0)</f>
        <v>6</v>
      </c>
      <c r="S1070" s="21" t="str">
        <f>VLOOKUP($C1070,driver,MATCH(S$7,Driver!$A$1:$E$1,0),0)</f>
        <v>Moderate</v>
      </c>
      <c r="T1070" s="21">
        <f>VLOOKUP($C1070,Effects,MATCH(T$7, Effects!$A$1:$E$1, 0),0)</f>
        <v>10</v>
      </c>
      <c r="U1070" s="22" t="str">
        <f>VLOOKUP($C1070,Effects,MATCH(U$7, Effects!$A$1:$E$1, 0),0)</f>
        <v>No</v>
      </c>
      <c r="V1070" s="22" t="str">
        <f>VLOOKUP($C1070,Effects,MATCH(V$7, Effects!$A$1:$E$1, 0),0)</f>
        <v>Yes</v>
      </c>
      <c r="W1070" s="22" t="str">
        <f>VLOOKUP($C1070,Effects,MATCH(W$7, Effects!$A$1:$E$1, 0),0)</f>
        <v>Arrest Made</v>
      </c>
    </row>
    <row r="1071" spans="2:23" s="7" customFormat="1" ht="21" x14ac:dyDescent="0.4">
      <c r="B1071" s="19">
        <v>1064</v>
      </c>
      <c r="C1071" s="19" t="s">
        <v>1097</v>
      </c>
      <c r="D1071" s="20">
        <f>VLOOKUP($C1071, Date, MATCH(Source!D$7, Date!$A$1:$F$1, 0), FALSE)</f>
        <v>45460</v>
      </c>
      <c r="E1071" s="40">
        <v>45460</v>
      </c>
      <c r="F1071" s="22">
        <f>VLOOKUP($C1071, Date, MATCH(Source!F$7, Date!$A$1:$F$1, 0), FALSE)</f>
        <v>45.0486111111111</v>
      </c>
      <c r="G1071" s="19">
        <f>VLOOKUP(Table3[[#This Row],[Accident ID]],Date!$A$2:$I$2001,MATCH(Table3[[#Headers],[Hour]],Date!$A$1:$I$1,0),0)</f>
        <v>1</v>
      </c>
      <c r="H1071" s="44" t="str">
        <f>IF(AND(Table3[[#This Row],[Hour]]&gt;=7, Table3[[#This Row],[Hour]]&lt;=10), "Peak", IF(AND(Table3[[#This Row],[Hour]]&gt;=16, Table3[[#This Row],[Hour]]&lt;=19), "Peak", "Off-Peak"))</f>
        <v>Off-Peak</v>
      </c>
      <c r="I1071" s="19" t="str">
        <f>VLOOKUP($C1071,location,MATCH(Source!I$7,Location!$A$1:$D$1,0),0)</f>
        <v>Chennai</v>
      </c>
      <c r="J1071" s="19" t="str">
        <f>VLOOKUP($C1071,location,MATCH(Source!J$7,Location!$A$1:$D$1,0),0)</f>
        <v>Residential Area</v>
      </c>
      <c r="K1071" s="19" t="str">
        <f>VLOOKUP($C1071,location,MATCH(Source!K$7,Location!$A$1:$D$1,0),0)</f>
        <v>Foggy</v>
      </c>
      <c r="L1071" s="20" t="str">
        <f>VLOOKUP($C1071,vehicle,MATCH(L1070,Vehicle!A1064:E1064,0),0)</f>
        <v>Pedestrian</v>
      </c>
      <c r="M1071" s="20" t="str">
        <f>VLOOKUP($C1071,vehicle,MATCH(M$7,Vehicle!$A$1:$E$1,0),0)</f>
        <v>Over Speeding</v>
      </c>
      <c r="N1071" s="20" t="str">
        <f>VLOOKUP($C1071,vehicle,MATCH(N$7,Vehicle!$A$1:$E$1,0),0)</f>
        <v>Medium</v>
      </c>
      <c r="O1071" s="21">
        <f>VLOOKUP($C1071,vehicle,MATCH(O$7,Vehicle!$A$1:$E$1,0),0)</f>
        <v>4</v>
      </c>
      <c r="P1071" s="21">
        <f>VLOOKUP($C1071,driver,MATCH(P$7,Driver!$A$1:$E$1,0),0)</f>
        <v>18</v>
      </c>
      <c r="Q1071" s="21" t="str">
        <f>VLOOKUP($C1071,driver,MATCH(Q$7,Driver!$A$1:$E$1,0),0)</f>
        <v>Valid</v>
      </c>
      <c r="R1071" s="21">
        <f>VLOOKUP($C1071,driver,MATCH(R$7,Driver!$A$1:$E$1,0),0)</f>
        <v>6</v>
      </c>
      <c r="S1071" s="21" t="str">
        <f>VLOOKUP($C1071,driver,MATCH(S$7,Driver!$A$1:$E$1,0),0)</f>
        <v>Moderate</v>
      </c>
      <c r="T1071" s="21">
        <f>VLOOKUP($C1071,Effects,MATCH(T$7, Effects!$A$1:$E$1, 0),0)</f>
        <v>9</v>
      </c>
      <c r="U1071" s="22" t="str">
        <f>VLOOKUP($C1071,Effects,MATCH(U$7, Effects!$A$1:$E$1, 0),0)</f>
        <v>Yes</v>
      </c>
      <c r="V1071" s="22" t="str">
        <f>VLOOKUP($C1071,Effects,MATCH(V$7, Effects!$A$1:$E$1, 0),0)</f>
        <v>No</v>
      </c>
      <c r="W1071" s="22" t="str">
        <f>VLOOKUP($C1071,Effects,MATCH(W$7, Effects!$A$1:$E$1, 0),0)</f>
        <v>License Suspended</v>
      </c>
    </row>
    <row r="1072" spans="2:23" s="7" customFormat="1" ht="21" x14ac:dyDescent="0.4">
      <c r="B1072" s="19">
        <v>1065</v>
      </c>
      <c r="C1072" s="19" t="s">
        <v>1098</v>
      </c>
      <c r="D1072" s="20">
        <f>VLOOKUP($C1072, Date, MATCH(Source!D$7, Date!$A$1:$F$1, 0), FALSE)</f>
        <v>44671</v>
      </c>
      <c r="E1072" s="40">
        <v>44671</v>
      </c>
      <c r="F1072" s="22">
        <f>VLOOKUP($C1072, Date, MATCH(Source!F$7, Date!$A$1:$F$1, 0), FALSE)</f>
        <v>45.0902777777778</v>
      </c>
      <c r="G1072" s="19">
        <f>VLOOKUP(Table3[[#This Row],[Accident ID]],Date!$A$2:$I$2001,MATCH(Table3[[#Headers],[Hour]],Date!$A$1:$I$1,0),0)</f>
        <v>2</v>
      </c>
      <c r="H1072" s="44" t="str">
        <f>IF(AND(Table3[[#This Row],[Hour]]&gt;=7, Table3[[#This Row],[Hour]]&lt;=10), "Peak", IF(AND(Table3[[#This Row],[Hour]]&gt;=16, Table3[[#This Row],[Hour]]&lt;=19), "Peak", "Off-Peak"))</f>
        <v>Off-Peak</v>
      </c>
      <c r="I1072" s="19" t="str">
        <f>VLOOKUP($C1072,location,MATCH(Source!I$7,Location!$A$1:$D$1,0),0)</f>
        <v>Bangalore</v>
      </c>
      <c r="J1072" s="19" t="str">
        <f>VLOOKUP($C1072,location,MATCH(Source!J$7,Location!$A$1:$D$1,0),0)</f>
        <v>Residential Area</v>
      </c>
      <c r="K1072" s="19" t="str">
        <f>VLOOKUP($C1072,location,MATCH(Source!K$7,Location!$A$1:$D$1,0),0)</f>
        <v>Rainy</v>
      </c>
      <c r="L1072" s="20" t="str">
        <f>VLOOKUP($C1072,vehicle,MATCH(L1071,Vehicle!A1065:E1065,0),0)</f>
        <v>Bicycle</v>
      </c>
      <c r="M1072" s="20" t="str">
        <f>VLOOKUP($C1072,vehicle,MATCH(M$7,Vehicle!$A$1:$E$1,0),0)</f>
        <v>Pedestrian Crossing</v>
      </c>
      <c r="N1072" s="20" t="str">
        <f>VLOOKUP($C1072,vehicle,MATCH(N$7,Vehicle!$A$1:$E$1,0),0)</f>
        <v>High</v>
      </c>
      <c r="O1072" s="21">
        <f>VLOOKUP($C1072,vehicle,MATCH(O$7,Vehicle!$A$1:$E$1,0),0)</f>
        <v>2</v>
      </c>
      <c r="P1072" s="21">
        <f>VLOOKUP($C1072,driver,MATCH(P$7,Driver!$A$1:$E$1,0),0)</f>
        <v>57</v>
      </c>
      <c r="Q1072" s="21" t="str">
        <f>VLOOKUP($C1072,driver,MATCH(Q$7,Driver!$A$1:$E$1,0),0)</f>
        <v>Expired</v>
      </c>
      <c r="R1072" s="21">
        <f>VLOOKUP($C1072,driver,MATCH(R$7,Driver!$A$1:$E$1,0),0)</f>
        <v>0</v>
      </c>
      <c r="S1072" s="21" t="str">
        <f>VLOOKUP($C1072,driver,MATCH(S$7,Driver!$A$1:$E$1,0),0)</f>
        <v>Severe</v>
      </c>
      <c r="T1072" s="21">
        <f>VLOOKUP($C1072,Effects,MATCH(T$7, Effects!$A$1:$E$1, 0),0)</f>
        <v>43</v>
      </c>
      <c r="U1072" s="22" t="str">
        <f>VLOOKUP($C1072,Effects,MATCH(U$7, Effects!$A$1:$E$1, 0),0)</f>
        <v>Yes</v>
      </c>
      <c r="V1072" s="22" t="str">
        <f>VLOOKUP($C1072,Effects,MATCH(V$7, Effects!$A$1:$E$1, 0),0)</f>
        <v>Yes</v>
      </c>
      <c r="W1072" s="22" t="str">
        <f>VLOOKUP($C1072,Effects,MATCH(W$7, Effects!$A$1:$E$1, 0),0)</f>
        <v>License Suspended</v>
      </c>
    </row>
    <row r="1073" spans="2:23" s="7" customFormat="1" ht="21" x14ac:dyDescent="0.4">
      <c r="B1073" s="19">
        <v>1066</v>
      </c>
      <c r="C1073" s="19" t="s">
        <v>1099</v>
      </c>
      <c r="D1073" s="20">
        <f>VLOOKUP($C1073, Date, MATCH(Source!D$7, Date!$A$1:$F$1, 0), FALSE)</f>
        <v>43974</v>
      </c>
      <c r="E1073" s="40">
        <v>43974</v>
      </c>
      <c r="F1073" s="22">
        <f>VLOOKUP($C1073, Date, MATCH(Source!F$7, Date!$A$1:$F$1, 0), FALSE)</f>
        <v>45.1319444444444</v>
      </c>
      <c r="G1073" s="19">
        <f>VLOOKUP(Table3[[#This Row],[Accident ID]],Date!$A$2:$I$2001,MATCH(Table3[[#Headers],[Hour]],Date!$A$1:$I$1,0),0)</f>
        <v>3</v>
      </c>
      <c r="H1073" s="44" t="str">
        <f>IF(AND(Table3[[#This Row],[Hour]]&gt;=7, Table3[[#This Row],[Hour]]&lt;=10), "Peak", IF(AND(Table3[[#This Row],[Hour]]&gt;=16, Table3[[#This Row],[Hour]]&lt;=19), "Peak", "Off-Peak"))</f>
        <v>Off-Peak</v>
      </c>
      <c r="I1073" s="19" t="str">
        <f>VLOOKUP($C1073,location,MATCH(Source!I$7,Location!$A$1:$D$1,0),0)</f>
        <v>Delhi</v>
      </c>
      <c r="J1073" s="19" t="str">
        <f>VLOOKUP($C1073,location,MATCH(Source!J$7,Location!$A$1:$D$1,0),0)</f>
        <v>Highway</v>
      </c>
      <c r="K1073" s="19" t="str">
        <f>VLOOKUP($C1073,location,MATCH(Source!K$7,Location!$A$1:$D$1,0),0)</f>
        <v>Foggy</v>
      </c>
      <c r="L1073" s="20" t="str">
        <f>VLOOKUP($C1073,vehicle,MATCH(L1072,Vehicle!A1066:E1066,0),0)</f>
        <v>Pedestrian</v>
      </c>
      <c r="M1073" s="20" t="str">
        <f>VLOOKUP($C1073,vehicle,MATCH(M$7,Vehicle!$A$1:$E$1,0),0)</f>
        <v>Over Speeding</v>
      </c>
      <c r="N1073" s="20" t="str">
        <f>VLOOKUP($C1073,vehicle,MATCH(N$7,Vehicle!$A$1:$E$1,0),0)</f>
        <v>High</v>
      </c>
      <c r="O1073" s="21">
        <f>VLOOKUP($C1073,vehicle,MATCH(O$7,Vehicle!$A$1:$E$1,0),0)</f>
        <v>1</v>
      </c>
      <c r="P1073" s="21">
        <f>VLOOKUP($C1073,driver,MATCH(P$7,Driver!$A$1:$E$1,0),0)</f>
        <v>62</v>
      </c>
      <c r="Q1073" s="21" t="str">
        <f>VLOOKUP($C1073,driver,MATCH(Q$7,Driver!$A$1:$E$1,0),0)</f>
        <v>Suspended</v>
      </c>
      <c r="R1073" s="21">
        <f>VLOOKUP($C1073,driver,MATCH(R$7,Driver!$A$1:$E$1,0),0)</f>
        <v>4</v>
      </c>
      <c r="S1073" s="21" t="str">
        <f>VLOOKUP($C1073,driver,MATCH(S$7,Driver!$A$1:$E$1,0),0)</f>
        <v>Minor</v>
      </c>
      <c r="T1073" s="21">
        <f>VLOOKUP($C1073,Effects,MATCH(T$7, Effects!$A$1:$E$1, 0),0)</f>
        <v>51</v>
      </c>
      <c r="U1073" s="22" t="str">
        <f>VLOOKUP($C1073,Effects,MATCH(U$7, Effects!$A$1:$E$1, 0),0)</f>
        <v>No</v>
      </c>
      <c r="V1073" s="22" t="str">
        <f>VLOOKUP($C1073,Effects,MATCH(V$7, Effects!$A$1:$E$1, 0),0)</f>
        <v>No</v>
      </c>
      <c r="W1073" s="22" t="str">
        <f>VLOOKUP($C1073,Effects,MATCH(W$7, Effects!$A$1:$E$1, 0),0)</f>
        <v>Arrest Made</v>
      </c>
    </row>
    <row r="1074" spans="2:23" s="7" customFormat="1" ht="21" x14ac:dyDescent="0.4">
      <c r="B1074" s="19">
        <v>1067</v>
      </c>
      <c r="C1074" s="19" t="s">
        <v>1100</v>
      </c>
      <c r="D1074" s="20">
        <f>VLOOKUP($C1074, Date, MATCH(Source!D$7, Date!$A$1:$F$1, 0), FALSE)</f>
        <v>43953</v>
      </c>
      <c r="E1074" s="40">
        <v>43953</v>
      </c>
      <c r="F1074" s="22">
        <f>VLOOKUP($C1074, Date, MATCH(Source!F$7, Date!$A$1:$F$1, 0), FALSE)</f>
        <v>45.1736111111111</v>
      </c>
      <c r="G1074" s="19">
        <f>VLOOKUP(Table3[[#This Row],[Accident ID]],Date!$A$2:$I$2001,MATCH(Table3[[#Headers],[Hour]],Date!$A$1:$I$1,0),0)</f>
        <v>4</v>
      </c>
      <c r="H1074" s="44" t="str">
        <f>IF(AND(Table3[[#This Row],[Hour]]&gt;=7, Table3[[#This Row],[Hour]]&lt;=10), "Peak", IF(AND(Table3[[#This Row],[Hour]]&gt;=16, Table3[[#This Row],[Hour]]&lt;=19), "Peak", "Off-Peak"))</f>
        <v>Off-Peak</v>
      </c>
      <c r="I1074" s="19" t="str">
        <f>VLOOKUP($C1074,location,MATCH(Source!I$7,Location!$A$1:$D$1,0),0)</f>
        <v>Kolkata</v>
      </c>
      <c r="J1074" s="19" t="str">
        <f>VLOOKUP($C1074,location,MATCH(Source!J$7,Location!$A$1:$D$1,0),0)</f>
        <v>Expressway</v>
      </c>
      <c r="K1074" s="19" t="str">
        <f>VLOOKUP($C1074,location,MATCH(Source!K$7,Location!$A$1:$D$1,0),0)</f>
        <v>Windy</v>
      </c>
      <c r="L1074" s="20" t="str">
        <f>VLOOKUP($C1074,vehicle,MATCH(L1073,Vehicle!A1067:E1067,0),0)</f>
        <v>Truck</v>
      </c>
      <c r="M1074" s="20" t="str">
        <f>VLOOKUP($C1074,vehicle,MATCH(M$7,Vehicle!$A$1:$E$1,0),0)</f>
        <v>Brake Failure</v>
      </c>
      <c r="N1074" s="20" t="str">
        <f>VLOOKUP($C1074,vehicle,MATCH(N$7,Vehicle!$A$1:$E$1,0),0)</f>
        <v>Medium</v>
      </c>
      <c r="O1074" s="21">
        <f>VLOOKUP($C1074,vehicle,MATCH(O$7,Vehicle!$A$1:$E$1,0),0)</f>
        <v>5</v>
      </c>
      <c r="P1074" s="21">
        <f>VLOOKUP($C1074,driver,MATCH(P$7,Driver!$A$1:$E$1,0),0)</f>
        <v>31</v>
      </c>
      <c r="Q1074" s="21" t="str">
        <f>VLOOKUP($C1074,driver,MATCH(Q$7,Driver!$A$1:$E$1,0),0)</f>
        <v>Suspended</v>
      </c>
      <c r="R1074" s="21">
        <f>VLOOKUP($C1074,driver,MATCH(R$7,Driver!$A$1:$E$1,0),0)</f>
        <v>8</v>
      </c>
      <c r="S1074" s="21" t="str">
        <f>VLOOKUP($C1074,driver,MATCH(S$7,Driver!$A$1:$E$1,0),0)</f>
        <v>Severe</v>
      </c>
      <c r="T1074" s="21">
        <f>VLOOKUP($C1074,Effects,MATCH(T$7, Effects!$A$1:$E$1, 0),0)</f>
        <v>43</v>
      </c>
      <c r="U1074" s="22" t="str">
        <f>VLOOKUP($C1074,Effects,MATCH(U$7, Effects!$A$1:$E$1, 0),0)</f>
        <v>No</v>
      </c>
      <c r="V1074" s="22" t="str">
        <f>VLOOKUP($C1074,Effects,MATCH(V$7, Effects!$A$1:$E$1, 0),0)</f>
        <v>No</v>
      </c>
      <c r="W1074" s="22" t="str">
        <f>VLOOKUP($C1074,Effects,MATCH(W$7, Effects!$A$1:$E$1, 0),0)</f>
        <v>None</v>
      </c>
    </row>
    <row r="1075" spans="2:23" s="7" customFormat="1" ht="21" x14ac:dyDescent="0.4">
      <c r="B1075" s="19">
        <v>1068</v>
      </c>
      <c r="C1075" s="19" t="s">
        <v>1101</v>
      </c>
      <c r="D1075" s="20">
        <f>VLOOKUP($C1075, Date, MATCH(Source!D$7, Date!$A$1:$F$1, 0), FALSE)</f>
        <v>45187</v>
      </c>
      <c r="E1075" s="40">
        <v>45187</v>
      </c>
      <c r="F1075" s="22">
        <f>VLOOKUP($C1075, Date, MATCH(Source!F$7, Date!$A$1:$F$1, 0), FALSE)</f>
        <v>45.2152777777778</v>
      </c>
      <c r="G1075" s="19">
        <f>VLOOKUP(Table3[[#This Row],[Accident ID]],Date!$A$2:$I$2001,MATCH(Table3[[#Headers],[Hour]],Date!$A$1:$I$1,0),0)</f>
        <v>5</v>
      </c>
      <c r="H1075" s="44" t="str">
        <f>IF(AND(Table3[[#This Row],[Hour]]&gt;=7, Table3[[#This Row],[Hour]]&lt;=10), "Peak", IF(AND(Table3[[#This Row],[Hour]]&gt;=16, Table3[[#This Row],[Hour]]&lt;=19), "Peak", "Off-Peak"))</f>
        <v>Off-Peak</v>
      </c>
      <c r="I1075" s="19" t="str">
        <f>VLOOKUP($C1075,location,MATCH(Source!I$7,Location!$A$1:$D$1,0),0)</f>
        <v>Delhi</v>
      </c>
      <c r="J1075" s="19" t="str">
        <f>VLOOKUP($C1075,location,MATCH(Source!J$7,Location!$A$1:$D$1,0),0)</f>
        <v>Rural Road</v>
      </c>
      <c r="K1075" s="19" t="str">
        <f>VLOOKUP($C1075,location,MATCH(Source!K$7,Location!$A$1:$D$1,0),0)</f>
        <v>Rainy</v>
      </c>
      <c r="L1075" s="20" t="str">
        <f>VLOOKUP($C1075,vehicle,MATCH(L1074,Vehicle!A1068:E1068,0),0)</f>
        <v>Auto</v>
      </c>
      <c r="M1075" s="20" t="str">
        <f>VLOOKUP($C1075,vehicle,MATCH(M$7,Vehicle!$A$1:$E$1,0),0)</f>
        <v>Drunk Driving</v>
      </c>
      <c r="N1075" s="20" t="str">
        <f>VLOOKUP($C1075,vehicle,MATCH(N$7,Vehicle!$A$1:$E$1,0),0)</f>
        <v>Low</v>
      </c>
      <c r="O1075" s="21">
        <f>VLOOKUP($C1075,vehicle,MATCH(O$7,Vehicle!$A$1:$E$1,0),0)</f>
        <v>5</v>
      </c>
      <c r="P1075" s="21">
        <f>VLOOKUP($C1075,driver,MATCH(P$7,Driver!$A$1:$E$1,0),0)</f>
        <v>21</v>
      </c>
      <c r="Q1075" s="21" t="str">
        <f>VLOOKUP($C1075,driver,MATCH(Q$7,Driver!$A$1:$E$1,0),0)</f>
        <v>Valid</v>
      </c>
      <c r="R1075" s="21">
        <f>VLOOKUP($C1075,driver,MATCH(R$7,Driver!$A$1:$E$1,0),0)</f>
        <v>7</v>
      </c>
      <c r="S1075" s="21" t="str">
        <f>VLOOKUP($C1075,driver,MATCH(S$7,Driver!$A$1:$E$1,0),0)</f>
        <v>Fatal</v>
      </c>
      <c r="T1075" s="21">
        <f>VLOOKUP($C1075,Effects,MATCH(T$7, Effects!$A$1:$E$1, 0),0)</f>
        <v>15</v>
      </c>
      <c r="U1075" s="22" t="str">
        <f>VLOOKUP($C1075,Effects,MATCH(U$7, Effects!$A$1:$E$1, 0),0)</f>
        <v>Yes</v>
      </c>
      <c r="V1075" s="22" t="str">
        <f>VLOOKUP($C1075,Effects,MATCH(V$7, Effects!$A$1:$E$1, 0),0)</f>
        <v>No</v>
      </c>
      <c r="W1075" s="22" t="str">
        <f>VLOOKUP($C1075,Effects,MATCH(W$7, Effects!$A$1:$E$1, 0),0)</f>
        <v>Fine Issued</v>
      </c>
    </row>
    <row r="1076" spans="2:23" s="7" customFormat="1" ht="21" x14ac:dyDescent="0.4">
      <c r="B1076" s="19">
        <v>1069</v>
      </c>
      <c r="C1076" s="19" t="s">
        <v>1102</v>
      </c>
      <c r="D1076" s="20">
        <f>VLOOKUP($C1076, Date, MATCH(Source!D$7, Date!$A$1:$F$1, 0), FALSE)</f>
        <v>45335</v>
      </c>
      <c r="E1076" s="40">
        <v>45335</v>
      </c>
      <c r="F1076" s="22">
        <f>VLOOKUP($C1076, Date, MATCH(Source!F$7, Date!$A$1:$F$1, 0), FALSE)</f>
        <v>45.2569444444444</v>
      </c>
      <c r="G1076" s="19">
        <f>VLOOKUP(Table3[[#This Row],[Accident ID]],Date!$A$2:$I$2001,MATCH(Table3[[#Headers],[Hour]],Date!$A$1:$I$1,0),0)</f>
        <v>6</v>
      </c>
      <c r="H1076" s="44" t="str">
        <f>IF(AND(Table3[[#This Row],[Hour]]&gt;=7, Table3[[#This Row],[Hour]]&lt;=10), "Peak", IF(AND(Table3[[#This Row],[Hour]]&gt;=16, Table3[[#This Row],[Hour]]&lt;=19), "Peak", "Off-Peak"))</f>
        <v>Off-Peak</v>
      </c>
      <c r="I1076" s="19" t="str">
        <f>VLOOKUP($C1076,location,MATCH(Source!I$7,Location!$A$1:$D$1,0),0)</f>
        <v>Pune</v>
      </c>
      <c r="J1076" s="19" t="str">
        <f>VLOOKUP($C1076,location,MATCH(Source!J$7,Location!$A$1:$D$1,0),0)</f>
        <v>Expressway</v>
      </c>
      <c r="K1076" s="19" t="str">
        <f>VLOOKUP($C1076,location,MATCH(Source!K$7,Location!$A$1:$D$1,0),0)</f>
        <v>Clear</v>
      </c>
      <c r="L1076" s="20" t="str">
        <f>VLOOKUP($C1076,vehicle,MATCH(L1075,Vehicle!A1069:E1069,0),0)</f>
        <v>Pedestrian</v>
      </c>
      <c r="M1076" s="20" t="str">
        <f>VLOOKUP($C1076,vehicle,MATCH(M$7,Vehicle!$A$1:$E$1,0),0)</f>
        <v>Over Speeding</v>
      </c>
      <c r="N1076" s="20" t="str">
        <f>VLOOKUP($C1076,vehicle,MATCH(N$7,Vehicle!$A$1:$E$1,0),0)</f>
        <v>Medium</v>
      </c>
      <c r="O1076" s="21">
        <f>VLOOKUP($C1076,vehicle,MATCH(O$7,Vehicle!$A$1:$E$1,0),0)</f>
        <v>5</v>
      </c>
      <c r="P1076" s="21">
        <f>VLOOKUP($C1076,driver,MATCH(P$7,Driver!$A$1:$E$1,0),0)</f>
        <v>65</v>
      </c>
      <c r="Q1076" s="21" t="str">
        <f>VLOOKUP($C1076,driver,MATCH(Q$7,Driver!$A$1:$E$1,0),0)</f>
        <v>Expired</v>
      </c>
      <c r="R1076" s="21">
        <f>VLOOKUP($C1076,driver,MATCH(R$7,Driver!$A$1:$E$1,0),0)</f>
        <v>1</v>
      </c>
      <c r="S1076" s="21" t="str">
        <f>VLOOKUP($C1076,driver,MATCH(S$7,Driver!$A$1:$E$1,0),0)</f>
        <v>Severe</v>
      </c>
      <c r="T1076" s="21">
        <f>VLOOKUP($C1076,Effects,MATCH(T$7, Effects!$A$1:$E$1, 0),0)</f>
        <v>36</v>
      </c>
      <c r="U1076" s="22" t="str">
        <f>VLOOKUP($C1076,Effects,MATCH(U$7, Effects!$A$1:$E$1, 0),0)</f>
        <v>No</v>
      </c>
      <c r="V1076" s="22" t="str">
        <f>VLOOKUP($C1076,Effects,MATCH(V$7, Effects!$A$1:$E$1, 0),0)</f>
        <v>No</v>
      </c>
      <c r="W1076" s="22" t="str">
        <f>VLOOKUP($C1076,Effects,MATCH(W$7, Effects!$A$1:$E$1, 0),0)</f>
        <v>None</v>
      </c>
    </row>
    <row r="1077" spans="2:23" s="7" customFormat="1" ht="21" x14ac:dyDescent="0.4">
      <c r="B1077" s="19">
        <v>1070</v>
      </c>
      <c r="C1077" s="19" t="s">
        <v>1103</v>
      </c>
      <c r="D1077" s="20">
        <f>VLOOKUP($C1077, Date, MATCH(Source!D$7, Date!$A$1:$F$1, 0), FALSE)</f>
        <v>44952</v>
      </c>
      <c r="E1077" s="40">
        <v>44952</v>
      </c>
      <c r="F1077" s="22">
        <f>VLOOKUP($C1077, Date, MATCH(Source!F$7, Date!$A$1:$F$1, 0), FALSE)</f>
        <v>45.2986111111111</v>
      </c>
      <c r="G1077" s="19">
        <f>VLOOKUP(Table3[[#This Row],[Accident ID]],Date!$A$2:$I$2001,MATCH(Table3[[#Headers],[Hour]],Date!$A$1:$I$1,0),0)</f>
        <v>7</v>
      </c>
      <c r="H1077" s="44" t="str">
        <f>IF(AND(Table3[[#This Row],[Hour]]&gt;=7, Table3[[#This Row],[Hour]]&lt;=10), "Peak", IF(AND(Table3[[#This Row],[Hour]]&gt;=16, Table3[[#This Row],[Hour]]&lt;=19), "Peak", "Off-Peak"))</f>
        <v>Peak</v>
      </c>
      <c r="I1077" s="19" t="str">
        <f>VLOOKUP($C1077,location,MATCH(Source!I$7,Location!$A$1:$D$1,0),0)</f>
        <v>Kolkata</v>
      </c>
      <c r="J1077" s="19" t="str">
        <f>VLOOKUP($C1077,location,MATCH(Source!J$7,Location!$A$1:$D$1,0),0)</f>
        <v>Residential Area</v>
      </c>
      <c r="K1077" s="19" t="str">
        <f>VLOOKUP($C1077,location,MATCH(Source!K$7,Location!$A$1:$D$1,0),0)</f>
        <v>Rainy</v>
      </c>
      <c r="L1077" s="20" t="str">
        <f>VLOOKUP($C1077,vehicle,MATCH(L1076,Vehicle!A1070:E1070,0),0)</f>
        <v>Bus</v>
      </c>
      <c r="M1077" s="20" t="str">
        <f>VLOOKUP($C1077,vehicle,MATCH(M$7,Vehicle!$A$1:$E$1,0),0)</f>
        <v>Reckless Driving</v>
      </c>
      <c r="N1077" s="20" t="str">
        <f>VLOOKUP($C1077,vehicle,MATCH(N$7,Vehicle!$A$1:$E$1,0),0)</f>
        <v>Medium</v>
      </c>
      <c r="O1077" s="21">
        <f>VLOOKUP($C1077,vehicle,MATCH(O$7,Vehicle!$A$1:$E$1,0),0)</f>
        <v>5</v>
      </c>
      <c r="P1077" s="21">
        <f>VLOOKUP($C1077,driver,MATCH(P$7,Driver!$A$1:$E$1,0),0)</f>
        <v>60</v>
      </c>
      <c r="Q1077" s="21" t="str">
        <f>VLOOKUP($C1077,driver,MATCH(Q$7,Driver!$A$1:$E$1,0),0)</f>
        <v>Valid</v>
      </c>
      <c r="R1077" s="21">
        <f>VLOOKUP($C1077,driver,MATCH(R$7,Driver!$A$1:$E$1,0),0)</f>
        <v>5</v>
      </c>
      <c r="S1077" s="21" t="str">
        <f>VLOOKUP($C1077,driver,MATCH(S$7,Driver!$A$1:$E$1,0),0)</f>
        <v>Fatal</v>
      </c>
      <c r="T1077" s="21">
        <f>VLOOKUP($C1077,Effects,MATCH(T$7, Effects!$A$1:$E$1, 0),0)</f>
        <v>26</v>
      </c>
      <c r="U1077" s="22" t="str">
        <f>VLOOKUP($C1077,Effects,MATCH(U$7, Effects!$A$1:$E$1, 0),0)</f>
        <v>No</v>
      </c>
      <c r="V1077" s="22" t="str">
        <f>VLOOKUP($C1077,Effects,MATCH(V$7, Effects!$A$1:$E$1, 0),0)</f>
        <v>No</v>
      </c>
      <c r="W1077" s="22" t="str">
        <f>VLOOKUP($C1077,Effects,MATCH(W$7, Effects!$A$1:$E$1, 0),0)</f>
        <v>License Suspended</v>
      </c>
    </row>
    <row r="1078" spans="2:23" s="7" customFormat="1" ht="21" x14ac:dyDescent="0.4">
      <c r="B1078" s="19">
        <v>1071</v>
      </c>
      <c r="C1078" s="19" t="s">
        <v>1104</v>
      </c>
      <c r="D1078" s="20">
        <f>VLOOKUP($C1078, Date, MATCH(Source!D$7, Date!$A$1:$F$1, 0), FALSE)</f>
        <v>43898</v>
      </c>
      <c r="E1078" s="40">
        <v>43898</v>
      </c>
      <c r="F1078" s="22">
        <f>VLOOKUP($C1078, Date, MATCH(Source!F$7, Date!$A$1:$F$1, 0), FALSE)</f>
        <v>45.3402777777778</v>
      </c>
      <c r="G1078" s="19">
        <f>VLOOKUP(Table3[[#This Row],[Accident ID]],Date!$A$2:$I$2001,MATCH(Table3[[#Headers],[Hour]],Date!$A$1:$I$1,0),0)</f>
        <v>8</v>
      </c>
      <c r="H1078" s="44" t="str">
        <f>IF(AND(Table3[[#This Row],[Hour]]&gt;=7, Table3[[#This Row],[Hour]]&lt;=10), "Peak", IF(AND(Table3[[#This Row],[Hour]]&gt;=16, Table3[[#This Row],[Hour]]&lt;=19), "Peak", "Off-Peak"))</f>
        <v>Peak</v>
      </c>
      <c r="I1078" s="19" t="str">
        <f>VLOOKUP($C1078,location,MATCH(Source!I$7,Location!$A$1:$D$1,0),0)</f>
        <v>Mumbai</v>
      </c>
      <c r="J1078" s="19" t="str">
        <f>VLOOKUP($C1078,location,MATCH(Source!J$7,Location!$A$1:$D$1,0),0)</f>
        <v>City Road</v>
      </c>
      <c r="K1078" s="19" t="str">
        <f>VLOOKUP($C1078,location,MATCH(Source!K$7,Location!$A$1:$D$1,0),0)</f>
        <v>Snowy</v>
      </c>
      <c r="L1078" s="20" t="str">
        <f>VLOOKUP($C1078,vehicle,MATCH(L1077,Vehicle!A1071:E1071,0),0)</f>
        <v>Auto</v>
      </c>
      <c r="M1078" s="20" t="str">
        <f>VLOOKUP($C1078,vehicle,MATCH(M$7,Vehicle!$A$1:$E$1,0),0)</f>
        <v>Over Speeding</v>
      </c>
      <c r="N1078" s="20" t="str">
        <f>VLOOKUP($C1078,vehicle,MATCH(N$7,Vehicle!$A$1:$E$1,0),0)</f>
        <v>Severe</v>
      </c>
      <c r="O1078" s="21">
        <f>VLOOKUP($C1078,vehicle,MATCH(O$7,Vehicle!$A$1:$E$1,0),0)</f>
        <v>4</v>
      </c>
      <c r="P1078" s="21">
        <f>VLOOKUP($C1078,driver,MATCH(P$7,Driver!$A$1:$E$1,0),0)</f>
        <v>28</v>
      </c>
      <c r="Q1078" s="21" t="str">
        <f>VLOOKUP($C1078,driver,MATCH(Q$7,Driver!$A$1:$E$1,0),0)</f>
        <v>Suspended</v>
      </c>
      <c r="R1078" s="21">
        <f>VLOOKUP($C1078,driver,MATCH(R$7,Driver!$A$1:$E$1,0),0)</f>
        <v>9</v>
      </c>
      <c r="S1078" s="21" t="str">
        <f>VLOOKUP($C1078,driver,MATCH(S$7,Driver!$A$1:$E$1,0),0)</f>
        <v>Fatal</v>
      </c>
      <c r="T1078" s="21">
        <f>VLOOKUP($C1078,Effects,MATCH(T$7, Effects!$A$1:$E$1, 0),0)</f>
        <v>58</v>
      </c>
      <c r="U1078" s="22" t="str">
        <f>VLOOKUP($C1078,Effects,MATCH(U$7, Effects!$A$1:$E$1, 0),0)</f>
        <v>No</v>
      </c>
      <c r="V1078" s="22" t="str">
        <f>VLOOKUP($C1078,Effects,MATCH(V$7, Effects!$A$1:$E$1, 0),0)</f>
        <v>No</v>
      </c>
      <c r="W1078" s="22" t="str">
        <f>VLOOKUP($C1078,Effects,MATCH(W$7, Effects!$A$1:$E$1, 0),0)</f>
        <v>Arrest Made</v>
      </c>
    </row>
    <row r="1079" spans="2:23" s="7" customFormat="1" ht="21" x14ac:dyDescent="0.4">
      <c r="B1079" s="19">
        <v>1072</v>
      </c>
      <c r="C1079" s="19" t="s">
        <v>1105</v>
      </c>
      <c r="D1079" s="20">
        <f>VLOOKUP($C1079, Date, MATCH(Source!D$7, Date!$A$1:$F$1, 0), FALSE)</f>
        <v>45494</v>
      </c>
      <c r="E1079" s="40">
        <v>45494</v>
      </c>
      <c r="F1079" s="22">
        <f>VLOOKUP($C1079, Date, MATCH(Source!F$7, Date!$A$1:$F$1, 0), FALSE)</f>
        <v>45.3819444444444</v>
      </c>
      <c r="G1079" s="19">
        <f>VLOOKUP(Table3[[#This Row],[Accident ID]],Date!$A$2:$I$2001,MATCH(Table3[[#Headers],[Hour]],Date!$A$1:$I$1,0),0)</f>
        <v>9</v>
      </c>
      <c r="H1079" s="44" t="str">
        <f>IF(AND(Table3[[#This Row],[Hour]]&gt;=7, Table3[[#This Row],[Hour]]&lt;=10), "Peak", IF(AND(Table3[[#This Row],[Hour]]&gt;=16, Table3[[#This Row],[Hour]]&lt;=19), "Peak", "Off-Peak"))</f>
        <v>Peak</v>
      </c>
      <c r="I1079" s="19" t="str">
        <f>VLOOKUP($C1079,location,MATCH(Source!I$7,Location!$A$1:$D$1,0),0)</f>
        <v>Mumbai</v>
      </c>
      <c r="J1079" s="19" t="str">
        <f>VLOOKUP($C1079,location,MATCH(Source!J$7,Location!$A$1:$D$1,0),0)</f>
        <v>City Road</v>
      </c>
      <c r="K1079" s="19" t="str">
        <f>VLOOKUP($C1079,location,MATCH(Source!K$7,Location!$A$1:$D$1,0),0)</f>
        <v>Foggy</v>
      </c>
      <c r="L1079" s="20" t="str">
        <f>VLOOKUP($C1079,vehicle,MATCH(L1078,Vehicle!A1072:E1072,0),0)</f>
        <v>Bike</v>
      </c>
      <c r="M1079" s="20" t="str">
        <f>VLOOKUP($C1079,vehicle,MATCH(M$7,Vehicle!$A$1:$E$1,0),0)</f>
        <v>Reckless Driving</v>
      </c>
      <c r="N1079" s="20" t="str">
        <f>VLOOKUP($C1079,vehicle,MATCH(N$7,Vehicle!$A$1:$E$1,0),0)</f>
        <v>Medium</v>
      </c>
      <c r="O1079" s="21">
        <f>VLOOKUP($C1079,vehicle,MATCH(O$7,Vehicle!$A$1:$E$1,0),0)</f>
        <v>1</v>
      </c>
      <c r="P1079" s="21">
        <f>VLOOKUP($C1079,driver,MATCH(P$7,Driver!$A$1:$E$1,0),0)</f>
        <v>30</v>
      </c>
      <c r="Q1079" s="21" t="str">
        <f>VLOOKUP($C1079,driver,MATCH(Q$7,Driver!$A$1:$E$1,0),0)</f>
        <v>Expired</v>
      </c>
      <c r="R1079" s="21">
        <f>VLOOKUP($C1079,driver,MATCH(R$7,Driver!$A$1:$E$1,0),0)</f>
        <v>10</v>
      </c>
      <c r="S1079" s="21" t="str">
        <f>VLOOKUP($C1079,driver,MATCH(S$7,Driver!$A$1:$E$1,0),0)</f>
        <v>Severe</v>
      </c>
      <c r="T1079" s="21">
        <f>VLOOKUP($C1079,Effects,MATCH(T$7, Effects!$A$1:$E$1, 0),0)</f>
        <v>52</v>
      </c>
      <c r="U1079" s="22" t="str">
        <f>VLOOKUP($C1079,Effects,MATCH(U$7, Effects!$A$1:$E$1, 0),0)</f>
        <v>Yes</v>
      </c>
      <c r="V1079" s="22" t="str">
        <f>VLOOKUP($C1079,Effects,MATCH(V$7, Effects!$A$1:$E$1, 0),0)</f>
        <v>No</v>
      </c>
      <c r="W1079" s="22" t="str">
        <f>VLOOKUP($C1079,Effects,MATCH(W$7, Effects!$A$1:$E$1, 0),0)</f>
        <v>Fine Issued</v>
      </c>
    </row>
    <row r="1080" spans="2:23" s="7" customFormat="1" ht="21" x14ac:dyDescent="0.4">
      <c r="B1080" s="19">
        <v>1073</v>
      </c>
      <c r="C1080" s="19" t="s">
        <v>1106</v>
      </c>
      <c r="D1080" s="20">
        <f>VLOOKUP($C1080, Date, MATCH(Source!D$7, Date!$A$1:$F$1, 0), FALSE)</f>
        <v>44996</v>
      </c>
      <c r="E1080" s="40">
        <v>44996</v>
      </c>
      <c r="F1080" s="22">
        <f>VLOOKUP($C1080, Date, MATCH(Source!F$7, Date!$A$1:$F$1, 0), FALSE)</f>
        <v>45.4236111111111</v>
      </c>
      <c r="G1080" s="19">
        <f>VLOOKUP(Table3[[#This Row],[Accident ID]],Date!$A$2:$I$2001,MATCH(Table3[[#Headers],[Hour]],Date!$A$1:$I$1,0),0)</f>
        <v>10</v>
      </c>
      <c r="H1080" s="44" t="str">
        <f>IF(AND(Table3[[#This Row],[Hour]]&gt;=7, Table3[[#This Row],[Hour]]&lt;=10), "Peak", IF(AND(Table3[[#This Row],[Hour]]&gt;=16, Table3[[#This Row],[Hour]]&lt;=19), "Peak", "Off-Peak"))</f>
        <v>Peak</v>
      </c>
      <c r="I1080" s="19" t="str">
        <f>VLOOKUP($C1080,location,MATCH(Source!I$7,Location!$A$1:$D$1,0),0)</f>
        <v>Hyderabad</v>
      </c>
      <c r="J1080" s="19" t="str">
        <f>VLOOKUP($C1080,location,MATCH(Source!J$7,Location!$A$1:$D$1,0),0)</f>
        <v>Highway</v>
      </c>
      <c r="K1080" s="19" t="str">
        <f>VLOOKUP($C1080,location,MATCH(Source!K$7,Location!$A$1:$D$1,0),0)</f>
        <v>Rainy</v>
      </c>
      <c r="L1080" s="20" t="str">
        <f>VLOOKUP($C1080,vehicle,MATCH(L1079,Vehicle!A1073:E1073,0),0)</f>
        <v>Pedestrian</v>
      </c>
      <c r="M1080" s="20" t="str">
        <f>VLOOKUP($C1080,vehicle,MATCH(M$7,Vehicle!$A$1:$E$1,0),0)</f>
        <v>Pedestrian Crossing</v>
      </c>
      <c r="N1080" s="20" t="str">
        <f>VLOOKUP($C1080,vehicle,MATCH(N$7,Vehicle!$A$1:$E$1,0),0)</f>
        <v>High</v>
      </c>
      <c r="O1080" s="21">
        <f>VLOOKUP($C1080,vehicle,MATCH(O$7,Vehicle!$A$1:$E$1,0),0)</f>
        <v>3</v>
      </c>
      <c r="P1080" s="21">
        <f>VLOOKUP($C1080,driver,MATCH(P$7,Driver!$A$1:$E$1,0),0)</f>
        <v>23</v>
      </c>
      <c r="Q1080" s="21" t="str">
        <f>VLOOKUP($C1080,driver,MATCH(Q$7,Driver!$A$1:$E$1,0),0)</f>
        <v>Suspended</v>
      </c>
      <c r="R1080" s="21">
        <f>VLOOKUP($C1080,driver,MATCH(R$7,Driver!$A$1:$E$1,0),0)</f>
        <v>0</v>
      </c>
      <c r="S1080" s="21" t="str">
        <f>VLOOKUP($C1080,driver,MATCH(S$7,Driver!$A$1:$E$1,0),0)</f>
        <v>Severe</v>
      </c>
      <c r="T1080" s="21">
        <f>VLOOKUP($C1080,Effects,MATCH(T$7, Effects!$A$1:$E$1, 0),0)</f>
        <v>37</v>
      </c>
      <c r="U1080" s="22" t="str">
        <f>VLOOKUP($C1080,Effects,MATCH(U$7, Effects!$A$1:$E$1, 0),0)</f>
        <v>No</v>
      </c>
      <c r="V1080" s="22" t="str">
        <f>VLOOKUP($C1080,Effects,MATCH(V$7, Effects!$A$1:$E$1, 0),0)</f>
        <v>Yes</v>
      </c>
      <c r="W1080" s="22" t="str">
        <f>VLOOKUP($C1080,Effects,MATCH(W$7, Effects!$A$1:$E$1, 0),0)</f>
        <v>License Suspended</v>
      </c>
    </row>
    <row r="1081" spans="2:23" s="7" customFormat="1" ht="21" x14ac:dyDescent="0.4">
      <c r="B1081" s="19">
        <v>1074</v>
      </c>
      <c r="C1081" s="19" t="s">
        <v>1107</v>
      </c>
      <c r="D1081" s="20">
        <f>VLOOKUP($C1081, Date, MATCH(Source!D$7, Date!$A$1:$F$1, 0), FALSE)</f>
        <v>43951</v>
      </c>
      <c r="E1081" s="40">
        <v>43951</v>
      </c>
      <c r="F1081" s="22">
        <f>VLOOKUP($C1081, Date, MATCH(Source!F$7, Date!$A$1:$F$1, 0), FALSE)</f>
        <v>45.4652777777778</v>
      </c>
      <c r="G1081" s="19">
        <f>VLOOKUP(Table3[[#This Row],[Accident ID]],Date!$A$2:$I$2001,MATCH(Table3[[#Headers],[Hour]],Date!$A$1:$I$1,0),0)</f>
        <v>11</v>
      </c>
      <c r="H1081" s="44" t="str">
        <f>IF(AND(Table3[[#This Row],[Hour]]&gt;=7, Table3[[#This Row],[Hour]]&lt;=10), "Peak", IF(AND(Table3[[#This Row],[Hour]]&gt;=16, Table3[[#This Row],[Hour]]&lt;=19), "Peak", "Off-Peak"))</f>
        <v>Off-Peak</v>
      </c>
      <c r="I1081" s="19" t="str">
        <f>VLOOKUP($C1081,location,MATCH(Source!I$7,Location!$A$1:$D$1,0),0)</f>
        <v>Delhi</v>
      </c>
      <c r="J1081" s="19" t="str">
        <f>VLOOKUP($C1081,location,MATCH(Source!J$7,Location!$A$1:$D$1,0),0)</f>
        <v>Expressway</v>
      </c>
      <c r="K1081" s="19" t="str">
        <f>VLOOKUP($C1081,location,MATCH(Source!K$7,Location!$A$1:$D$1,0),0)</f>
        <v>Snowy</v>
      </c>
      <c r="L1081" s="20" t="str">
        <f>VLOOKUP($C1081,vehicle,MATCH(L1080,Vehicle!A1074:E1074,0),0)</f>
        <v>Pedestrian</v>
      </c>
      <c r="M1081" s="20" t="str">
        <f>VLOOKUP($C1081,vehicle,MATCH(M$7,Vehicle!$A$1:$E$1,0),0)</f>
        <v>Reckless Driving</v>
      </c>
      <c r="N1081" s="20" t="str">
        <f>VLOOKUP($C1081,vehicle,MATCH(N$7,Vehicle!$A$1:$E$1,0),0)</f>
        <v>High</v>
      </c>
      <c r="O1081" s="21">
        <f>VLOOKUP($C1081,vehicle,MATCH(O$7,Vehicle!$A$1:$E$1,0),0)</f>
        <v>1</v>
      </c>
      <c r="P1081" s="21">
        <f>VLOOKUP($C1081,driver,MATCH(P$7,Driver!$A$1:$E$1,0),0)</f>
        <v>23</v>
      </c>
      <c r="Q1081" s="21" t="str">
        <f>VLOOKUP($C1081,driver,MATCH(Q$7,Driver!$A$1:$E$1,0),0)</f>
        <v>Suspended</v>
      </c>
      <c r="R1081" s="21">
        <f>VLOOKUP($C1081,driver,MATCH(R$7,Driver!$A$1:$E$1,0),0)</f>
        <v>2</v>
      </c>
      <c r="S1081" s="21" t="str">
        <f>VLOOKUP($C1081,driver,MATCH(S$7,Driver!$A$1:$E$1,0),0)</f>
        <v>Severe</v>
      </c>
      <c r="T1081" s="21">
        <f>VLOOKUP($C1081,Effects,MATCH(T$7, Effects!$A$1:$E$1, 0),0)</f>
        <v>9</v>
      </c>
      <c r="U1081" s="22" t="str">
        <f>VLOOKUP($C1081,Effects,MATCH(U$7, Effects!$A$1:$E$1, 0),0)</f>
        <v>No</v>
      </c>
      <c r="V1081" s="22" t="str">
        <f>VLOOKUP($C1081,Effects,MATCH(V$7, Effects!$A$1:$E$1, 0),0)</f>
        <v>No</v>
      </c>
      <c r="W1081" s="22" t="str">
        <f>VLOOKUP($C1081,Effects,MATCH(W$7, Effects!$A$1:$E$1, 0),0)</f>
        <v>None</v>
      </c>
    </row>
    <row r="1082" spans="2:23" s="7" customFormat="1" ht="21" x14ac:dyDescent="0.4">
      <c r="B1082" s="19">
        <v>1075</v>
      </c>
      <c r="C1082" s="19" t="s">
        <v>1108</v>
      </c>
      <c r="D1082" s="20">
        <f>VLOOKUP($C1082, Date, MATCH(Source!D$7, Date!$A$1:$F$1, 0), FALSE)</f>
        <v>45487</v>
      </c>
      <c r="E1082" s="40">
        <v>45487</v>
      </c>
      <c r="F1082" s="22">
        <f>VLOOKUP($C1082, Date, MATCH(Source!F$7, Date!$A$1:$F$1, 0), FALSE)</f>
        <v>45.5069444444444</v>
      </c>
      <c r="G1082" s="19">
        <f>VLOOKUP(Table3[[#This Row],[Accident ID]],Date!$A$2:$I$2001,MATCH(Table3[[#Headers],[Hour]],Date!$A$1:$I$1,0),0)</f>
        <v>12</v>
      </c>
      <c r="H1082" s="44" t="str">
        <f>IF(AND(Table3[[#This Row],[Hour]]&gt;=7, Table3[[#This Row],[Hour]]&lt;=10), "Peak", IF(AND(Table3[[#This Row],[Hour]]&gt;=16, Table3[[#This Row],[Hour]]&lt;=19), "Peak", "Off-Peak"))</f>
        <v>Off-Peak</v>
      </c>
      <c r="I1082" s="19" t="str">
        <f>VLOOKUP($C1082,location,MATCH(Source!I$7,Location!$A$1:$D$1,0),0)</f>
        <v>Hyderabad</v>
      </c>
      <c r="J1082" s="19" t="str">
        <f>VLOOKUP($C1082,location,MATCH(Source!J$7,Location!$A$1:$D$1,0),0)</f>
        <v>Residential Area</v>
      </c>
      <c r="K1082" s="19" t="str">
        <f>VLOOKUP($C1082,location,MATCH(Source!K$7,Location!$A$1:$D$1,0),0)</f>
        <v>Clear</v>
      </c>
      <c r="L1082" s="20" t="str">
        <f>VLOOKUP($C1082,vehicle,MATCH(L1081,Vehicle!A1075:E1075,0),0)</f>
        <v>Bicycle</v>
      </c>
      <c r="M1082" s="20" t="str">
        <f>VLOOKUP($C1082,vehicle,MATCH(M$7,Vehicle!$A$1:$E$1,0),0)</f>
        <v>Weather Conditions</v>
      </c>
      <c r="N1082" s="20" t="str">
        <f>VLOOKUP($C1082,vehicle,MATCH(N$7,Vehicle!$A$1:$E$1,0),0)</f>
        <v>Medium</v>
      </c>
      <c r="O1082" s="21">
        <f>VLOOKUP($C1082,vehicle,MATCH(O$7,Vehicle!$A$1:$E$1,0),0)</f>
        <v>4</v>
      </c>
      <c r="P1082" s="21">
        <f>VLOOKUP($C1082,driver,MATCH(P$7,Driver!$A$1:$E$1,0),0)</f>
        <v>34</v>
      </c>
      <c r="Q1082" s="21" t="str">
        <f>VLOOKUP($C1082,driver,MATCH(Q$7,Driver!$A$1:$E$1,0),0)</f>
        <v>Expired</v>
      </c>
      <c r="R1082" s="21">
        <f>VLOOKUP($C1082,driver,MATCH(R$7,Driver!$A$1:$E$1,0),0)</f>
        <v>7</v>
      </c>
      <c r="S1082" s="21" t="str">
        <f>VLOOKUP($C1082,driver,MATCH(S$7,Driver!$A$1:$E$1,0),0)</f>
        <v>Fatal</v>
      </c>
      <c r="T1082" s="21">
        <f>VLOOKUP($C1082,Effects,MATCH(T$7, Effects!$A$1:$E$1, 0),0)</f>
        <v>50</v>
      </c>
      <c r="U1082" s="22" t="str">
        <f>VLOOKUP($C1082,Effects,MATCH(U$7, Effects!$A$1:$E$1, 0),0)</f>
        <v>No</v>
      </c>
      <c r="V1082" s="22" t="str">
        <f>VLOOKUP($C1082,Effects,MATCH(V$7, Effects!$A$1:$E$1, 0),0)</f>
        <v>Yes</v>
      </c>
      <c r="W1082" s="22" t="str">
        <f>VLOOKUP($C1082,Effects,MATCH(W$7, Effects!$A$1:$E$1, 0),0)</f>
        <v>Arrest Made</v>
      </c>
    </row>
    <row r="1083" spans="2:23" s="7" customFormat="1" ht="21" x14ac:dyDescent="0.4">
      <c r="B1083" s="19">
        <v>1076</v>
      </c>
      <c r="C1083" s="19" t="s">
        <v>1109</v>
      </c>
      <c r="D1083" s="20">
        <f>VLOOKUP($C1083, Date, MATCH(Source!D$7, Date!$A$1:$F$1, 0), FALSE)</f>
        <v>44609</v>
      </c>
      <c r="E1083" s="40">
        <v>44609</v>
      </c>
      <c r="F1083" s="22">
        <f>VLOOKUP($C1083, Date, MATCH(Source!F$7, Date!$A$1:$F$1, 0), FALSE)</f>
        <v>45.5486111111111</v>
      </c>
      <c r="G1083" s="19">
        <f>VLOOKUP(Table3[[#This Row],[Accident ID]],Date!$A$2:$I$2001,MATCH(Table3[[#Headers],[Hour]],Date!$A$1:$I$1,0),0)</f>
        <v>13</v>
      </c>
      <c r="H1083" s="44" t="str">
        <f>IF(AND(Table3[[#This Row],[Hour]]&gt;=7, Table3[[#This Row],[Hour]]&lt;=10), "Peak", IF(AND(Table3[[#This Row],[Hour]]&gt;=16, Table3[[#This Row],[Hour]]&lt;=19), "Peak", "Off-Peak"))</f>
        <v>Off-Peak</v>
      </c>
      <c r="I1083" s="19" t="str">
        <f>VLOOKUP($C1083,location,MATCH(Source!I$7,Location!$A$1:$D$1,0),0)</f>
        <v>Delhi</v>
      </c>
      <c r="J1083" s="19" t="str">
        <f>VLOOKUP($C1083,location,MATCH(Source!J$7,Location!$A$1:$D$1,0),0)</f>
        <v>City Road</v>
      </c>
      <c r="K1083" s="19" t="str">
        <f>VLOOKUP($C1083,location,MATCH(Source!K$7,Location!$A$1:$D$1,0),0)</f>
        <v>Clear</v>
      </c>
      <c r="L1083" s="20" t="str">
        <f>VLOOKUP($C1083,vehicle,MATCH(L1082,Vehicle!A1076:E1076,0),0)</f>
        <v>Car</v>
      </c>
      <c r="M1083" s="20" t="str">
        <f>VLOOKUP($C1083,vehicle,MATCH(M$7,Vehicle!$A$1:$E$1,0),0)</f>
        <v>Weather Conditions</v>
      </c>
      <c r="N1083" s="20" t="str">
        <f>VLOOKUP($C1083,vehicle,MATCH(N$7,Vehicle!$A$1:$E$1,0),0)</f>
        <v>Medium</v>
      </c>
      <c r="O1083" s="21">
        <f>VLOOKUP($C1083,vehicle,MATCH(O$7,Vehicle!$A$1:$E$1,0),0)</f>
        <v>5</v>
      </c>
      <c r="P1083" s="21">
        <f>VLOOKUP($C1083,driver,MATCH(P$7,Driver!$A$1:$E$1,0),0)</f>
        <v>62</v>
      </c>
      <c r="Q1083" s="21" t="str">
        <f>VLOOKUP($C1083,driver,MATCH(Q$7,Driver!$A$1:$E$1,0),0)</f>
        <v>Expired</v>
      </c>
      <c r="R1083" s="21">
        <f>VLOOKUP($C1083,driver,MATCH(R$7,Driver!$A$1:$E$1,0),0)</f>
        <v>1</v>
      </c>
      <c r="S1083" s="21" t="str">
        <f>VLOOKUP($C1083,driver,MATCH(S$7,Driver!$A$1:$E$1,0),0)</f>
        <v>Minor</v>
      </c>
      <c r="T1083" s="21">
        <f>VLOOKUP($C1083,Effects,MATCH(T$7, Effects!$A$1:$E$1, 0),0)</f>
        <v>23</v>
      </c>
      <c r="U1083" s="22" t="str">
        <f>VLOOKUP($C1083,Effects,MATCH(U$7, Effects!$A$1:$E$1, 0),0)</f>
        <v>No</v>
      </c>
      <c r="V1083" s="22" t="str">
        <f>VLOOKUP($C1083,Effects,MATCH(V$7, Effects!$A$1:$E$1, 0),0)</f>
        <v>Yes</v>
      </c>
      <c r="W1083" s="22" t="str">
        <f>VLOOKUP($C1083,Effects,MATCH(W$7, Effects!$A$1:$E$1, 0),0)</f>
        <v>Arrest Made</v>
      </c>
    </row>
    <row r="1084" spans="2:23" s="7" customFormat="1" ht="21" x14ac:dyDescent="0.4">
      <c r="B1084" s="19">
        <v>1077</v>
      </c>
      <c r="C1084" s="19" t="s">
        <v>1110</v>
      </c>
      <c r="D1084" s="20">
        <f>VLOOKUP($C1084, Date, MATCH(Source!D$7, Date!$A$1:$F$1, 0), FALSE)</f>
        <v>45550</v>
      </c>
      <c r="E1084" s="40">
        <v>45550</v>
      </c>
      <c r="F1084" s="22">
        <f>VLOOKUP($C1084, Date, MATCH(Source!F$7, Date!$A$1:$F$1, 0), FALSE)</f>
        <v>45.5902777777778</v>
      </c>
      <c r="G1084" s="19">
        <f>VLOOKUP(Table3[[#This Row],[Accident ID]],Date!$A$2:$I$2001,MATCH(Table3[[#Headers],[Hour]],Date!$A$1:$I$1,0),0)</f>
        <v>14</v>
      </c>
      <c r="H1084" s="44" t="str">
        <f>IF(AND(Table3[[#This Row],[Hour]]&gt;=7, Table3[[#This Row],[Hour]]&lt;=10), "Peak", IF(AND(Table3[[#This Row],[Hour]]&gt;=16, Table3[[#This Row],[Hour]]&lt;=19), "Peak", "Off-Peak"))</f>
        <v>Off-Peak</v>
      </c>
      <c r="I1084" s="19" t="str">
        <f>VLOOKUP($C1084,location,MATCH(Source!I$7,Location!$A$1:$D$1,0),0)</f>
        <v>Pune</v>
      </c>
      <c r="J1084" s="19" t="str">
        <f>VLOOKUP($C1084,location,MATCH(Source!J$7,Location!$A$1:$D$1,0),0)</f>
        <v>Highway</v>
      </c>
      <c r="K1084" s="19" t="str">
        <f>VLOOKUP($C1084,location,MATCH(Source!K$7,Location!$A$1:$D$1,0),0)</f>
        <v>Clear</v>
      </c>
      <c r="L1084" s="20" t="str">
        <f>VLOOKUP($C1084,vehicle,MATCH(L1083,Vehicle!A1077:E1077,0),0)</f>
        <v>Bicycle</v>
      </c>
      <c r="M1084" s="20" t="str">
        <f>VLOOKUP($C1084,vehicle,MATCH(M$7,Vehicle!$A$1:$E$1,0),0)</f>
        <v>Weather Conditions</v>
      </c>
      <c r="N1084" s="20" t="str">
        <f>VLOOKUP($C1084,vehicle,MATCH(N$7,Vehicle!$A$1:$E$1,0),0)</f>
        <v>Low</v>
      </c>
      <c r="O1084" s="21">
        <f>VLOOKUP($C1084,vehicle,MATCH(O$7,Vehicle!$A$1:$E$1,0),0)</f>
        <v>3</v>
      </c>
      <c r="P1084" s="21">
        <f>VLOOKUP($C1084,driver,MATCH(P$7,Driver!$A$1:$E$1,0),0)</f>
        <v>51</v>
      </c>
      <c r="Q1084" s="21" t="str">
        <f>VLOOKUP($C1084,driver,MATCH(Q$7,Driver!$A$1:$E$1,0),0)</f>
        <v>Expired</v>
      </c>
      <c r="R1084" s="21">
        <f>VLOOKUP($C1084,driver,MATCH(R$7,Driver!$A$1:$E$1,0),0)</f>
        <v>4</v>
      </c>
      <c r="S1084" s="21" t="str">
        <f>VLOOKUP($C1084,driver,MATCH(S$7,Driver!$A$1:$E$1,0),0)</f>
        <v>Severe</v>
      </c>
      <c r="T1084" s="21">
        <f>VLOOKUP($C1084,Effects,MATCH(T$7, Effects!$A$1:$E$1, 0),0)</f>
        <v>35</v>
      </c>
      <c r="U1084" s="22" t="str">
        <f>VLOOKUP($C1084,Effects,MATCH(U$7, Effects!$A$1:$E$1, 0),0)</f>
        <v>No</v>
      </c>
      <c r="V1084" s="22" t="str">
        <f>VLOOKUP($C1084,Effects,MATCH(V$7, Effects!$A$1:$E$1, 0),0)</f>
        <v>Yes</v>
      </c>
      <c r="W1084" s="22" t="str">
        <f>VLOOKUP($C1084,Effects,MATCH(W$7, Effects!$A$1:$E$1, 0),0)</f>
        <v>None</v>
      </c>
    </row>
    <row r="1085" spans="2:23" s="7" customFormat="1" ht="21" x14ac:dyDescent="0.4">
      <c r="B1085" s="19">
        <v>1078</v>
      </c>
      <c r="C1085" s="19" t="s">
        <v>1111</v>
      </c>
      <c r="D1085" s="20">
        <f>VLOOKUP($C1085, Date, MATCH(Source!D$7, Date!$A$1:$F$1, 0), FALSE)</f>
        <v>45429</v>
      </c>
      <c r="E1085" s="40">
        <v>45429</v>
      </c>
      <c r="F1085" s="22">
        <f>VLOOKUP($C1085, Date, MATCH(Source!F$7, Date!$A$1:$F$1, 0), FALSE)</f>
        <v>45.6319444444444</v>
      </c>
      <c r="G1085" s="19">
        <f>VLOOKUP(Table3[[#This Row],[Accident ID]],Date!$A$2:$I$2001,MATCH(Table3[[#Headers],[Hour]],Date!$A$1:$I$1,0),0)</f>
        <v>15</v>
      </c>
      <c r="H1085" s="44" t="str">
        <f>IF(AND(Table3[[#This Row],[Hour]]&gt;=7, Table3[[#This Row],[Hour]]&lt;=10), "Peak", IF(AND(Table3[[#This Row],[Hour]]&gt;=16, Table3[[#This Row],[Hour]]&lt;=19), "Peak", "Off-Peak"))</f>
        <v>Off-Peak</v>
      </c>
      <c r="I1085" s="19" t="str">
        <f>VLOOKUP($C1085,location,MATCH(Source!I$7,Location!$A$1:$D$1,0),0)</f>
        <v>Ahmedabad</v>
      </c>
      <c r="J1085" s="19" t="str">
        <f>VLOOKUP($C1085,location,MATCH(Source!J$7,Location!$A$1:$D$1,0),0)</f>
        <v>Highway</v>
      </c>
      <c r="K1085" s="19" t="str">
        <f>VLOOKUP($C1085,location,MATCH(Source!K$7,Location!$A$1:$D$1,0),0)</f>
        <v>Foggy</v>
      </c>
      <c r="L1085" s="20" t="str">
        <f>VLOOKUP($C1085,vehicle,MATCH(L1084,Vehicle!A1078:E1078,0),0)</f>
        <v>Pedestrian</v>
      </c>
      <c r="M1085" s="20" t="str">
        <f>VLOOKUP($C1085,vehicle,MATCH(M$7,Vehicle!$A$1:$E$1,0),0)</f>
        <v>Brake Failure</v>
      </c>
      <c r="N1085" s="20" t="str">
        <f>VLOOKUP($C1085,vehicle,MATCH(N$7,Vehicle!$A$1:$E$1,0),0)</f>
        <v>Medium</v>
      </c>
      <c r="O1085" s="21">
        <f>VLOOKUP($C1085,vehicle,MATCH(O$7,Vehicle!$A$1:$E$1,0),0)</f>
        <v>3</v>
      </c>
      <c r="P1085" s="21">
        <f>VLOOKUP($C1085,driver,MATCH(P$7,Driver!$A$1:$E$1,0),0)</f>
        <v>24</v>
      </c>
      <c r="Q1085" s="21" t="str">
        <f>VLOOKUP($C1085,driver,MATCH(Q$7,Driver!$A$1:$E$1,0),0)</f>
        <v>Expired</v>
      </c>
      <c r="R1085" s="21">
        <f>VLOOKUP($C1085,driver,MATCH(R$7,Driver!$A$1:$E$1,0),0)</f>
        <v>2</v>
      </c>
      <c r="S1085" s="21" t="str">
        <f>VLOOKUP($C1085,driver,MATCH(S$7,Driver!$A$1:$E$1,0),0)</f>
        <v>Severe</v>
      </c>
      <c r="T1085" s="21">
        <f>VLOOKUP($C1085,Effects,MATCH(T$7, Effects!$A$1:$E$1, 0),0)</f>
        <v>27</v>
      </c>
      <c r="U1085" s="22" t="str">
        <f>VLOOKUP($C1085,Effects,MATCH(U$7, Effects!$A$1:$E$1, 0),0)</f>
        <v>Yes</v>
      </c>
      <c r="V1085" s="22" t="str">
        <f>VLOOKUP($C1085,Effects,MATCH(V$7, Effects!$A$1:$E$1, 0),0)</f>
        <v>Yes</v>
      </c>
      <c r="W1085" s="22" t="str">
        <f>VLOOKUP($C1085,Effects,MATCH(W$7, Effects!$A$1:$E$1, 0),0)</f>
        <v>License Suspended</v>
      </c>
    </row>
    <row r="1086" spans="2:23" s="7" customFormat="1" ht="21" x14ac:dyDescent="0.4">
      <c r="B1086" s="19">
        <v>1079</v>
      </c>
      <c r="C1086" s="19" t="s">
        <v>1112</v>
      </c>
      <c r="D1086" s="20">
        <f>VLOOKUP($C1086, Date, MATCH(Source!D$7, Date!$A$1:$F$1, 0), FALSE)</f>
        <v>44500</v>
      </c>
      <c r="E1086" s="40">
        <v>44500</v>
      </c>
      <c r="F1086" s="22">
        <f>VLOOKUP($C1086, Date, MATCH(Source!F$7, Date!$A$1:$F$1, 0), FALSE)</f>
        <v>45.6736111111111</v>
      </c>
      <c r="G1086" s="19">
        <f>VLOOKUP(Table3[[#This Row],[Accident ID]],Date!$A$2:$I$2001,MATCH(Table3[[#Headers],[Hour]],Date!$A$1:$I$1,0),0)</f>
        <v>16</v>
      </c>
      <c r="H1086" s="44" t="str">
        <f>IF(AND(Table3[[#This Row],[Hour]]&gt;=7, Table3[[#This Row],[Hour]]&lt;=10), "Peak", IF(AND(Table3[[#This Row],[Hour]]&gt;=16, Table3[[#This Row],[Hour]]&lt;=19), "Peak", "Off-Peak"))</f>
        <v>Peak</v>
      </c>
      <c r="I1086" s="19" t="str">
        <f>VLOOKUP($C1086,location,MATCH(Source!I$7,Location!$A$1:$D$1,0),0)</f>
        <v>Mumbai</v>
      </c>
      <c r="J1086" s="19" t="str">
        <f>VLOOKUP($C1086,location,MATCH(Source!J$7,Location!$A$1:$D$1,0),0)</f>
        <v>Rural Road</v>
      </c>
      <c r="K1086" s="19" t="str">
        <f>VLOOKUP($C1086,location,MATCH(Source!K$7,Location!$A$1:$D$1,0),0)</f>
        <v>Rainy</v>
      </c>
      <c r="L1086" s="20" t="str">
        <f>VLOOKUP($C1086,vehicle,MATCH(L1085,Vehicle!A1079:E1079,0),0)</f>
        <v>Truck</v>
      </c>
      <c r="M1086" s="20" t="str">
        <f>VLOOKUP($C1086,vehicle,MATCH(M$7,Vehicle!$A$1:$E$1,0),0)</f>
        <v>Weather Conditions</v>
      </c>
      <c r="N1086" s="20" t="str">
        <f>VLOOKUP($C1086,vehicle,MATCH(N$7,Vehicle!$A$1:$E$1,0),0)</f>
        <v>Severe</v>
      </c>
      <c r="O1086" s="21">
        <f>VLOOKUP($C1086,vehicle,MATCH(O$7,Vehicle!$A$1:$E$1,0),0)</f>
        <v>3</v>
      </c>
      <c r="P1086" s="21">
        <f>VLOOKUP($C1086,driver,MATCH(P$7,Driver!$A$1:$E$1,0),0)</f>
        <v>35</v>
      </c>
      <c r="Q1086" s="21" t="str">
        <f>VLOOKUP($C1086,driver,MATCH(Q$7,Driver!$A$1:$E$1,0),0)</f>
        <v>Valid</v>
      </c>
      <c r="R1086" s="21">
        <f>VLOOKUP($C1086,driver,MATCH(R$7,Driver!$A$1:$E$1,0),0)</f>
        <v>7</v>
      </c>
      <c r="S1086" s="21" t="str">
        <f>VLOOKUP($C1086,driver,MATCH(S$7,Driver!$A$1:$E$1,0),0)</f>
        <v>Moderate</v>
      </c>
      <c r="T1086" s="21">
        <f>VLOOKUP($C1086,Effects,MATCH(T$7, Effects!$A$1:$E$1, 0),0)</f>
        <v>57</v>
      </c>
      <c r="U1086" s="22" t="str">
        <f>VLOOKUP($C1086,Effects,MATCH(U$7, Effects!$A$1:$E$1, 0),0)</f>
        <v>No</v>
      </c>
      <c r="V1086" s="22" t="str">
        <f>VLOOKUP($C1086,Effects,MATCH(V$7, Effects!$A$1:$E$1, 0),0)</f>
        <v>No</v>
      </c>
      <c r="W1086" s="22" t="str">
        <f>VLOOKUP($C1086,Effects,MATCH(W$7, Effects!$A$1:$E$1, 0),0)</f>
        <v>Fine Issued</v>
      </c>
    </row>
    <row r="1087" spans="2:23" s="7" customFormat="1" ht="21" x14ac:dyDescent="0.4">
      <c r="B1087" s="19">
        <v>1080</v>
      </c>
      <c r="C1087" s="19" t="s">
        <v>1113</v>
      </c>
      <c r="D1087" s="20">
        <f>VLOOKUP($C1087, Date, MATCH(Source!D$7, Date!$A$1:$F$1, 0), FALSE)</f>
        <v>44643</v>
      </c>
      <c r="E1087" s="40">
        <v>44643</v>
      </c>
      <c r="F1087" s="22">
        <f>VLOOKUP($C1087, Date, MATCH(Source!F$7, Date!$A$1:$F$1, 0), FALSE)</f>
        <v>45.7152777777778</v>
      </c>
      <c r="G1087" s="19">
        <f>VLOOKUP(Table3[[#This Row],[Accident ID]],Date!$A$2:$I$2001,MATCH(Table3[[#Headers],[Hour]],Date!$A$1:$I$1,0),0)</f>
        <v>17</v>
      </c>
      <c r="H1087" s="44" t="str">
        <f>IF(AND(Table3[[#This Row],[Hour]]&gt;=7, Table3[[#This Row],[Hour]]&lt;=10), "Peak", IF(AND(Table3[[#This Row],[Hour]]&gt;=16, Table3[[#This Row],[Hour]]&lt;=19), "Peak", "Off-Peak"))</f>
        <v>Peak</v>
      </c>
      <c r="I1087" s="19" t="str">
        <f>VLOOKUP($C1087,location,MATCH(Source!I$7,Location!$A$1:$D$1,0),0)</f>
        <v>Hyderabad</v>
      </c>
      <c r="J1087" s="19" t="str">
        <f>VLOOKUP($C1087,location,MATCH(Source!J$7,Location!$A$1:$D$1,0),0)</f>
        <v>Residential Area</v>
      </c>
      <c r="K1087" s="19" t="str">
        <f>VLOOKUP($C1087,location,MATCH(Source!K$7,Location!$A$1:$D$1,0),0)</f>
        <v>Rainy</v>
      </c>
      <c r="L1087" s="20" t="str">
        <f>VLOOKUP($C1087,vehicle,MATCH(L1086,Vehicle!A1080:E1080,0),0)</f>
        <v>Car</v>
      </c>
      <c r="M1087" s="20" t="str">
        <f>VLOOKUP($C1087,vehicle,MATCH(M$7,Vehicle!$A$1:$E$1,0),0)</f>
        <v>Pedestrian Crossing</v>
      </c>
      <c r="N1087" s="20" t="str">
        <f>VLOOKUP($C1087,vehicle,MATCH(N$7,Vehicle!$A$1:$E$1,0),0)</f>
        <v>High</v>
      </c>
      <c r="O1087" s="21">
        <f>VLOOKUP($C1087,vehicle,MATCH(O$7,Vehicle!$A$1:$E$1,0),0)</f>
        <v>5</v>
      </c>
      <c r="P1087" s="21">
        <f>VLOOKUP($C1087,driver,MATCH(P$7,Driver!$A$1:$E$1,0),0)</f>
        <v>61</v>
      </c>
      <c r="Q1087" s="21" t="str">
        <f>VLOOKUP($C1087,driver,MATCH(Q$7,Driver!$A$1:$E$1,0),0)</f>
        <v>Valid</v>
      </c>
      <c r="R1087" s="21">
        <f>VLOOKUP($C1087,driver,MATCH(R$7,Driver!$A$1:$E$1,0),0)</f>
        <v>0</v>
      </c>
      <c r="S1087" s="21" t="str">
        <f>VLOOKUP($C1087,driver,MATCH(S$7,Driver!$A$1:$E$1,0),0)</f>
        <v>Moderate</v>
      </c>
      <c r="T1087" s="21">
        <f>VLOOKUP($C1087,Effects,MATCH(T$7, Effects!$A$1:$E$1, 0),0)</f>
        <v>53</v>
      </c>
      <c r="U1087" s="22" t="str">
        <f>VLOOKUP($C1087,Effects,MATCH(U$7, Effects!$A$1:$E$1, 0),0)</f>
        <v>No</v>
      </c>
      <c r="V1087" s="22" t="str">
        <f>VLOOKUP($C1087,Effects,MATCH(V$7, Effects!$A$1:$E$1, 0),0)</f>
        <v>No</v>
      </c>
      <c r="W1087" s="22" t="str">
        <f>VLOOKUP($C1087,Effects,MATCH(W$7, Effects!$A$1:$E$1, 0),0)</f>
        <v>Fine Issued</v>
      </c>
    </row>
    <row r="1088" spans="2:23" s="7" customFormat="1" ht="21" x14ac:dyDescent="0.4">
      <c r="B1088" s="19">
        <v>1081</v>
      </c>
      <c r="C1088" s="19" t="s">
        <v>1114</v>
      </c>
      <c r="D1088" s="20">
        <f>VLOOKUP($C1088, Date, MATCH(Source!D$7, Date!$A$1:$F$1, 0), FALSE)</f>
        <v>44839</v>
      </c>
      <c r="E1088" s="40">
        <v>44839</v>
      </c>
      <c r="F1088" s="22">
        <f>VLOOKUP($C1088, Date, MATCH(Source!F$7, Date!$A$1:$F$1, 0), FALSE)</f>
        <v>45.7569444444444</v>
      </c>
      <c r="G1088" s="19">
        <f>VLOOKUP(Table3[[#This Row],[Accident ID]],Date!$A$2:$I$2001,MATCH(Table3[[#Headers],[Hour]],Date!$A$1:$I$1,0),0)</f>
        <v>18</v>
      </c>
      <c r="H1088" s="44" t="str">
        <f>IF(AND(Table3[[#This Row],[Hour]]&gt;=7, Table3[[#This Row],[Hour]]&lt;=10), "Peak", IF(AND(Table3[[#This Row],[Hour]]&gt;=16, Table3[[#This Row],[Hour]]&lt;=19), "Peak", "Off-Peak"))</f>
        <v>Peak</v>
      </c>
      <c r="I1088" s="19" t="str">
        <f>VLOOKUP($C1088,location,MATCH(Source!I$7,Location!$A$1:$D$1,0),0)</f>
        <v>Bangalore</v>
      </c>
      <c r="J1088" s="19" t="str">
        <f>VLOOKUP($C1088,location,MATCH(Source!J$7,Location!$A$1:$D$1,0),0)</f>
        <v>Residential Area</v>
      </c>
      <c r="K1088" s="19" t="str">
        <f>VLOOKUP($C1088,location,MATCH(Source!K$7,Location!$A$1:$D$1,0),0)</f>
        <v>Rainy</v>
      </c>
      <c r="L1088" s="20" t="str">
        <f>VLOOKUP($C1088,vehicle,MATCH(L1087,Vehicle!A1081:E1081,0),0)</f>
        <v>Auto</v>
      </c>
      <c r="M1088" s="20" t="str">
        <f>VLOOKUP($C1088,vehicle,MATCH(M$7,Vehicle!$A$1:$E$1,0),0)</f>
        <v>Brake Failure</v>
      </c>
      <c r="N1088" s="20" t="str">
        <f>VLOOKUP($C1088,vehicle,MATCH(N$7,Vehicle!$A$1:$E$1,0),0)</f>
        <v>Medium</v>
      </c>
      <c r="O1088" s="21">
        <f>VLOOKUP($C1088,vehicle,MATCH(O$7,Vehicle!$A$1:$E$1,0),0)</f>
        <v>2</v>
      </c>
      <c r="P1088" s="21">
        <f>VLOOKUP($C1088,driver,MATCH(P$7,Driver!$A$1:$E$1,0),0)</f>
        <v>41</v>
      </c>
      <c r="Q1088" s="21" t="str">
        <f>VLOOKUP($C1088,driver,MATCH(Q$7,Driver!$A$1:$E$1,0),0)</f>
        <v>Expired</v>
      </c>
      <c r="R1088" s="21">
        <f>VLOOKUP($C1088,driver,MATCH(R$7,Driver!$A$1:$E$1,0),0)</f>
        <v>6</v>
      </c>
      <c r="S1088" s="21" t="str">
        <f>VLOOKUP($C1088,driver,MATCH(S$7,Driver!$A$1:$E$1,0),0)</f>
        <v>Severe</v>
      </c>
      <c r="T1088" s="21">
        <f>VLOOKUP($C1088,Effects,MATCH(T$7, Effects!$A$1:$E$1, 0),0)</f>
        <v>52</v>
      </c>
      <c r="U1088" s="22" t="str">
        <f>VLOOKUP($C1088,Effects,MATCH(U$7, Effects!$A$1:$E$1, 0),0)</f>
        <v>Yes</v>
      </c>
      <c r="V1088" s="22" t="str">
        <f>VLOOKUP($C1088,Effects,MATCH(V$7, Effects!$A$1:$E$1, 0),0)</f>
        <v>Yes</v>
      </c>
      <c r="W1088" s="22" t="str">
        <f>VLOOKUP($C1088,Effects,MATCH(W$7, Effects!$A$1:$E$1, 0),0)</f>
        <v>Fine Issued</v>
      </c>
    </row>
    <row r="1089" spans="2:23" s="7" customFormat="1" ht="21" x14ac:dyDescent="0.4">
      <c r="B1089" s="19">
        <v>1082</v>
      </c>
      <c r="C1089" s="19" t="s">
        <v>1115</v>
      </c>
      <c r="D1089" s="20">
        <f>VLOOKUP($C1089, Date, MATCH(Source!D$7, Date!$A$1:$F$1, 0), FALSE)</f>
        <v>45134</v>
      </c>
      <c r="E1089" s="40">
        <v>45134</v>
      </c>
      <c r="F1089" s="22">
        <f>VLOOKUP($C1089, Date, MATCH(Source!F$7, Date!$A$1:$F$1, 0), FALSE)</f>
        <v>45.7986111111111</v>
      </c>
      <c r="G1089" s="19">
        <f>VLOOKUP(Table3[[#This Row],[Accident ID]],Date!$A$2:$I$2001,MATCH(Table3[[#Headers],[Hour]],Date!$A$1:$I$1,0),0)</f>
        <v>19</v>
      </c>
      <c r="H1089" s="44" t="str">
        <f>IF(AND(Table3[[#This Row],[Hour]]&gt;=7, Table3[[#This Row],[Hour]]&lt;=10), "Peak", IF(AND(Table3[[#This Row],[Hour]]&gt;=16, Table3[[#This Row],[Hour]]&lt;=19), "Peak", "Off-Peak"))</f>
        <v>Peak</v>
      </c>
      <c r="I1089" s="19" t="str">
        <f>VLOOKUP($C1089,location,MATCH(Source!I$7,Location!$A$1:$D$1,0),0)</f>
        <v>Mumbai</v>
      </c>
      <c r="J1089" s="19" t="str">
        <f>VLOOKUP($C1089,location,MATCH(Source!J$7,Location!$A$1:$D$1,0),0)</f>
        <v>Residential Area</v>
      </c>
      <c r="K1089" s="19" t="str">
        <f>VLOOKUP($C1089,location,MATCH(Source!K$7,Location!$A$1:$D$1,0),0)</f>
        <v>Snowy</v>
      </c>
      <c r="L1089" s="20" t="str">
        <f>VLOOKUP($C1089,vehicle,MATCH(L1088,Vehicle!A1082:E1082,0),0)</f>
        <v>Car</v>
      </c>
      <c r="M1089" s="20" t="str">
        <f>VLOOKUP($C1089,vehicle,MATCH(M$7,Vehicle!$A$1:$E$1,0),0)</f>
        <v>Weather Conditions</v>
      </c>
      <c r="N1089" s="20" t="str">
        <f>VLOOKUP($C1089,vehicle,MATCH(N$7,Vehicle!$A$1:$E$1,0),0)</f>
        <v>High</v>
      </c>
      <c r="O1089" s="21">
        <f>VLOOKUP($C1089,vehicle,MATCH(O$7,Vehicle!$A$1:$E$1,0),0)</f>
        <v>3</v>
      </c>
      <c r="P1089" s="21">
        <f>VLOOKUP($C1089,driver,MATCH(P$7,Driver!$A$1:$E$1,0),0)</f>
        <v>74</v>
      </c>
      <c r="Q1089" s="21" t="str">
        <f>VLOOKUP($C1089,driver,MATCH(Q$7,Driver!$A$1:$E$1,0),0)</f>
        <v>Expired</v>
      </c>
      <c r="R1089" s="21">
        <f>VLOOKUP($C1089,driver,MATCH(R$7,Driver!$A$1:$E$1,0),0)</f>
        <v>1</v>
      </c>
      <c r="S1089" s="21" t="str">
        <f>VLOOKUP($C1089,driver,MATCH(S$7,Driver!$A$1:$E$1,0),0)</f>
        <v>Minor</v>
      </c>
      <c r="T1089" s="21">
        <f>VLOOKUP($C1089,Effects,MATCH(T$7, Effects!$A$1:$E$1, 0),0)</f>
        <v>35</v>
      </c>
      <c r="U1089" s="22" t="str">
        <f>VLOOKUP($C1089,Effects,MATCH(U$7, Effects!$A$1:$E$1, 0),0)</f>
        <v>No</v>
      </c>
      <c r="V1089" s="22" t="str">
        <f>VLOOKUP($C1089,Effects,MATCH(V$7, Effects!$A$1:$E$1, 0),0)</f>
        <v>Yes</v>
      </c>
      <c r="W1089" s="22" t="str">
        <f>VLOOKUP($C1089,Effects,MATCH(W$7, Effects!$A$1:$E$1, 0),0)</f>
        <v>License Suspended</v>
      </c>
    </row>
    <row r="1090" spans="2:23" s="7" customFormat="1" ht="21" x14ac:dyDescent="0.4">
      <c r="B1090" s="19">
        <v>1083</v>
      </c>
      <c r="C1090" s="19" t="s">
        <v>1116</v>
      </c>
      <c r="D1090" s="20">
        <f>VLOOKUP($C1090, Date, MATCH(Source!D$7, Date!$A$1:$F$1, 0), FALSE)</f>
        <v>44398</v>
      </c>
      <c r="E1090" s="40">
        <v>44398</v>
      </c>
      <c r="F1090" s="22">
        <f>VLOOKUP($C1090, Date, MATCH(Source!F$7, Date!$A$1:$F$1, 0), FALSE)</f>
        <v>45.8402777777778</v>
      </c>
      <c r="G1090" s="19">
        <f>VLOOKUP(Table3[[#This Row],[Accident ID]],Date!$A$2:$I$2001,MATCH(Table3[[#Headers],[Hour]],Date!$A$1:$I$1,0),0)</f>
        <v>20</v>
      </c>
      <c r="H1090" s="44" t="str">
        <f>IF(AND(Table3[[#This Row],[Hour]]&gt;=7, Table3[[#This Row],[Hour]]&lt;=10), "Peak", IF(AND(Table3[[#This Row],[Hour]]&gt;=16, Table3[[#This Row],[Hour]]&lt;=19), "Peak", "Off-Peak"))</f>
        <v>Off-Peak</v>
      </c>
      <c r="I1090" s="19" t="str">
        <f>VLOOKUP($C1090,location,MATCH(Source!I$7,Location!$A$1:$D$1,0),0)</f>
        <v>Chennai</v>
      </c>
      <c r="J1090" s="19" t="str">
        <f>VLOOKUP($C1090,location,MATCH(Source!J$7,Location!$A$1:$D$1,0),0)</f>
        <v>City Road</v>
      </c>
      <c r="K1090" s="19" t="str">
        <f>VLOOKUP($C1090,location,MATCH(Source!K$7,Location!$A$1:$D$1,0),0)</f>
        <v>Foggy</v>
      </c>
      <c r="L1090" s="20" t="str">
        <f>VLOOKUP($C1090,vehicle,MATCH(L1089,Vehicle!A1083:E1083,0),0)</f>
        <v>Car</v>
      </c>
      <c r="M1090" s="20" t="str">
        <f>VLOOKUP($C1090,vehicle,MATCH(M$7,Vehicle!$A$1:$E$1,0),0)</f>
        <v>Weather Conditions</v>
      </c>
      <c r="N1090" s="20" t="str">
        <f>VLOOKUP($C1090,vehicle,MATCH(N$7,Vehicle!$A$1:$E$1,0),0)</f>
        <v>Low</v>
      </c>
      <c r="O1090" s="21">
        <f>VLOOKUP($C1090,vehicle,MATCH(O$7,Vehicle!$A$1:$E$1,0),0)</f>
        <v>1</v>
      </c>
      <c r="P1090" s="21">
        <f>VLOOKUP($C1090,driver,MATCH(P$7,Driver!$A$1:$E$1,0),0)</f>
        <v>48</v>
      </c>
      <c r="Q1090" s="21" t="str">
        <f>VLOOKUP($C1090,driver,MATCH(Q$7,Driver!$A$1:$E$1,0),0)</f>
        <v>Expired</v>
      </c>
      <c r="R1090" s="21">
        <f>VLOOKUP($C1090,driver,MATCH(R$7,Driver!$A$1:$E$1,0),0)</f>
        <v>10</v>
      </c>
      <c r="S1090" s="21" t="str">
        <f>VLOOKUP($C1090,driver,MATCH(S$7,Driver!$A$1:$E$1,0),0)</f>
        <v>Severe</v>
      </c>
      <c r="T1090" s="21">
        <f>VLOOKUP($C1090,Effects,MATCH(T$7, Effects!$A$1:$E$1, 0),0)</f>
        <v>27</v>
      </c>
      <c r="U1090" s="22" t="str">
        <f>VLOOKUP($C1090,Effects,MATCH(U$7, Effects!$A$1:$E$1, 0),0)</f>
        <v>No</v>
      </c>
      <c r="V1090" s="22" t="str">
        <f>VLOOKUP($C1090,Effects,MATCH(V$7, Effects!$A$1:$E$1, 0),0)</f>
        <v>Yes</v>
      </c>
      <c r="W1090" s="22" t="str">
        <f>VLOOKUP($C1090,Effects,MATCH(W$7, Effects!$A$1:$E$1, 0),0)</f>
        <v>License Suspended</v>
      </c>
    </row>
    <row r="1091" spans="2:23" s="7" customFormat="1" ht="21" x14ac:dyDescent="0.4">
      <c r="B1091" s="19">
        <v>1084</v>
      </c>
      <c r="C1091" s="19" t="s">
        <v>1117</v>
      </c>
      <c r="D1091" s="20">
        <f>VLOOKUP($C1091, Date, MATCH(Source!D$7, Date!$A$1:$F$1, 0), FALSE)</f>
        <v>45562</v>
      </c>
      <c r="E1091" s="40">
        <v>45562</v>
      </c>
      <c r="F1091" s="22">
        <f>VLOOKUP($C1091, Date, MATCH(Source!F$7, Date!$A$1:$F$1, 0), FALSE)</f>
        <v>45.8819444444444</v>
      </c>
      <c r="G1091" s="19">
        <f>VLOOKUP(Table3[[#This Row],[Accident ID]],Date!$A$2:$I$2001,MATCH(Table3[[#Headers],[Hour]],Date!$A$1:$I$1,0),0)</f>
        <v>21</v>
      </c>
      <c r="H1091" s="44" t="str">
        <f>IF(AND(Table3[[#This Row],[Hour]]&gt;=7, Table3[[#This Row],[Hour]]&lt;=10), "Peak", IF(AND(Table3[[#This Row],[Hour]]&gt;=16, Table3[[#This Row],[Hour]]&lt;=19), "Peak", "Off-Peak"))</f>
        <v>Off-Peak</v>
      </c>
      <c r="I1091" s="19" t="str">
        <f>VLOOKUP($C1091,location,MATCH(Source!I$7,Location!$A$1:$D$1,0),0)</f>
        <v>Chennai</v>
      </c>
      <c r="J1091" s="19" t="str">
        <f>VLOOKUP($C1091,location,MATCH(Source!J$7,Location!$A$1:$D$1,0),0)</f>
        <v>Rural Road</v>
      </c>
      <c r="K1091" s="19" t="str">
        <f>VLOOKUP($C1091,location,MATCH(Source!K$7,Location!$A$1:$D$1,0),0)</f>
        <v>Rainy</v>
      </c>
      <c r="L1091" s="20" t="str">
        <f>VLOOKUP($C1091,vehicle,MATCH(L1090,Vehicle!A1084:E1084,0),0)</f>
        <v>Bus</v>
      </c>
      <c r="M1091" s="20" t="str">
        <f>VLOOKUP($C1091,vehicle,MATCH(M$7,Vehicle!$A$1:$E$1,0),0)</f>
        <v>Drunk Driving</v>
      </c>
      <c r="N1091" s="20" t="str">
        <f>VLOOKUP($C1091,vehicle,MATCH(N$7,Vehicle!$A$1:$E$1,0),0)</f>
        <v>High</v>
      </c>
      <c r="O1091" s="21">
        <f>VLOOKUP($C1091,vehicle,MATCH(O$7,Vehicle!$A$1:$E$1,0),0)</f>
        <v>1</v>
      </c>
      <c r="P1091" s="21">
        <f>VLOOKUP($C1091,driver,MATCH(P$7,Driver!$A$1:$E$1,0),0)</f>
        <v>57</v>
      </c>
      <c r="Q1091" s="21" t="str">
        <f>VLOOKUP($C1091,driver,MATCH(Q$7,Driver!$A$1:$E$1,0),0)</f>
        <v>Expired</v>
      </c>
      <c r="R1091" s="21">
        <f>VLOOKUP($C1091,driver,MATCH(R$7,Driver!$A$1:$E$1,0),0)</f>
        <v>2</v>
      </c>
      <c r="S1091" s="21" t="str">
        <f>VLOOKUP($C1091,driver,MATCH(S$7,Driver!$A$1:$E$1,0),0)</f>
        <v>Moderate</v>
      </c>
      <c r="T1091" s="21">
        <f>VLOOKUP($C1091,Effects,MATCH(T$7, Effects!$A$1:$E$1, 0),0)</f>
        <v>57</v>
      </c>
      <c r="U1091" s="22" t="str">
        <f>VLOOKUP($C1091,Effects,MATCH(U$7, Effects!$A$1:$E$1, 0),0)</f>
        <v>Yes</v>
      </c>
      <c r="V1091" s="22" t="str">
        <f>VLOOKUP($C1091,Effects,MATCH(V$7, Effects!$A$1:$E$1, 0),0)</f>
        <v>No</v>
      </c>
      <c r="W1091" s="22" t="str">
        <f>VLOOKUP($C1091,Effects,MATCH(W$7, Effects!$A$1:$E$1, 0),0)</f>
        <v>Fine Issued</v>
      </c>
    </row>
    <row r="1092" spans="2:23" s="7" customFormat="1" ht="21" x14ac:dyDescent="0.4">
      <c r="B1092" s="19">
        <v>1085</v>
      </c>
      <c r="C1092" s="19" t="s">
        <v>1118</v>
      </c>
      <c r="D1092" s="20">
        <f>VLOOKUP($C1092, Date, MATCH(Source!D$7, Date!$A$1:$F$1, 0), FALSE)</f>
        <v>45421</v>
      </c>
      <c r="E1092" s="40">
        <v>45421</v>
      </c>
      <c r="F1092" s="22">
        <f>VLOOKUP($C1092, Date, MATCH(Source!F$7, Date!$A$1:$F$1, 0), FALSE)</f>
        <v>45.9236111111111</v>
      </c>
      <c r="G1092" s="19">
        <f>VLOOKUP(Table3[[#This Row],[Accident ID]],Date!$A$2:$I$2001,MATCH(Table3[[#Headers],[Hour]],Date!$A$1:$I$1,0),0)</f>
        <v>22</v>
      </c>
      <c r="H1092" s="44" t="str">
        <f>IF(AND(Table3[[#This Row],[Hour]]&gt;=7, Table3[[#This Row],[Hour]]&lt;=10), "Peak", IF(AND(Table3[[#This Row],[Hour]]&gt;=16, Table3[[#This Row],[Hour]]&lt;=19), "Peak", "Off-Peak"))</f>
        <v>Off-Peak</v>
      </c>
      <c r="I1092" s="19" t="str">
        <f>VLOOKUP($C1092,location,MATCH(Source!I$7,Location!$A$1:$D$1,0),0)</f>
        <v>Kolkata</v>
      </c>
      <c r="J1092" s="19" t="str">
        <f>VLOOKUP($C1092,location,MATCH(Source!J$7,Location!$A$1:$D$1,0),0)</f>
        <v>Residential Area</v>
      </c>
      <c r="K1092" s="19" t="str">
        <f>VLOOKUP($C1092,location,MATCH(Source!K$7,Location!$A$1:$D$1,0),0)</f>
        <v>Snowy</v>
      </c>
      <c r="L1092" s="20" t="str">
        <f>VLOOKUP($C1092,vehicle,MATCH(L1091,Vehicle!A1085:E1085,0),0)</f>
        <v>Bus</v>
      </c>
      <c r="M1092" s="20" t="str">
        <f>VLOOKUP($C1092,vehicle,MATCH(M$7,Vehicle!$A$1:$E$1,0),0)</f>
        <v>Brake Failure</v>
      </c>
      <c r="N1092" s="20" t="str">
        <f>VLOOKUP($C1092,vehicle,MATCH(N$7,Vehicle!$A$1:$E$1,0),0)</f>
        <v>Severe</v>
      </c>
      <c r="O1092" s="21">
        <f>VLOOKUP($C1092,vehicle,MATCH(O$7,Vehicle!$A$1:$E$1,0),0)</f>
        <v>2</v>
      </c>
      <c r="P1092" s="21">
        <f>VLOOKUP($C1092,driver,MATCH(P$7,Driver!$A$1:$E$1,0),0)</f>
        <v>46</v>
      </c>
      <c r="Q1092" s="21" t="str">
        <f>VLOOKUP($C1092,driver,MATCH(Q$7,Driver!$A$1:$E$1,0),0)</f>
        <v>Valid</v>
      </c>
      <c r="R1092" s="21">
        <f>VLOOKUP($C1092,driver,MATCH(R$7,Driver!$A$1:$E$1,0),0)</f>
        <v>9</v>
      </c>
      <c r="S1092" s="21" t="str">
        <f>VLOOKUP($C1092,driver,MATCH(S$7,Driver!$A$1:$E$1,0),0)</f>
        <v>Moderate</v>
      </c>
      <c r="T1092" s="21">
        <f>VLOOKUP($C1092,Effects,MATCH(T$7, Effects!$A$1:$E$1, 0),0)</f>
        <v>14</v>
      </c>
      <c r="U1092" s="22" t="str">
        <f>VLOOKUP($C1092,Effects,MATCH(U$7, Effects!$A$1:$E$1, 0),0)</f>
        <v>Yes</v>
      </c>
      <c r="V1092" s="22" t="str">
        <f>VLOOKUP($C1092,Effects,MATCH(V$7, Effects!$A$1:$E$1, 0),0)</f>
        <v>No</v>
      </c>
      <c r="W1092" s="22" t="str">
        <f>VLOOKUP($C1092,Effects,MATCH(W$7, Effects!$A$1:$E$1, 0),0)</f>
        <v>License Suspended</v>
      </c>
    </row>
    <row r="1093" spans="2:23" s="7" customFormat="1" ht="21" x14ac:dyDescent="0.4">
      <c r="B1093" s="19">
        <v>1086</v>
      </c>
      <c r="C1093" s="19" t="s">
        <v>1119</v>
      </c>
      <c r="D1093" s="20">
        <f>VLOOKUP($C1093, Date, MATCH(Source!D$7, Date!$A$1:$F$1, 0), FALSE)</f>
        <v>45603</v>
      </c>
      <c r="E1093" s="40">
        <v>45603</v>
      </c>
      <c r="F1093" s="22">
        <f>VLOOKUP($C1093, Date, MATCH(Source!F$7, Date!$A$1:$F$1, 0), FALSE)</f>
        <v>45.9652777777778</v>
      </c>
      <c r="G1093" s="19">
        <f>VLOOKUP(Table3[[#This Row],[Accident ID]],Date!$A$2:$I$2001,MATCH(Table3[[#Headers],[Hour]],Date!$A$1:$I$1,0),0)</f>
        <v>23</v>
      </c>
      <c r="H1093" s="44" t="str">
        <f>IF(AND(Table3[[#This Row],[Hour]]&gt;=7, Table3[[#This Row],[Hour]]&lt;=10), "Peak", IF(AND(Table3[[#This Row],[Hour]]&gt;=16, Table3[[#This Row],[Hour]]&lt;=19), "Peak", "Off-Peak"))</f>
        <v>Off-Peak</v>
      </c>
      <c r="I1093" s="19" t="str">
        <f>VLOOKUP($C1093,location,MATCH(Source!I$7,Location!$A$1:$D$1,0),0)</f>
        <v>Ahmedabad</v>
      </c>
      <c r="J1093" s="19" t="str">
        <f>VLOOKUP($C1093,location,MATCH(Source!J$7,Location!$A$1:$D$1,0),0)</f>
        <v>Residential Area</v>
      </c>
      <c r="K1093" s="19" t="str">
        <f>VLOOKUP($C1093,location,MATCH(Source!K$7,Location!$A$1:$D$1,0),0)</f>
        <v>Rainy</v>
      </c>
      <c r="L1093" s="20" t="str">
        <f>VLOOKUP($C1093,vehicle,MATCH(L1092,Vehicle!A1086:E1086,0),0)</f>
        <v>Truck</v>
      </c>
      <c r="M1093" s="20" t="str">
        <f>VLOOKUP($C1093,vehicle,MATCH(M$7,Vehicle!$A$1:$E$1,0),0)</f>
        <v>Signal Violation</v>
      </c>
      <c r="N1093" s="20" t="str">
        <f>VLOOKUP($C1093,vehicle,MATCH(N$7,Vehicle!$A$1:$E$1,0),0)</f>
        <v>Low</v>
      </c>
      <c r="O1093" s="21">
        <f>VLOOKUP($C1093,vehicle,MATCH(O$7,Vehicle!$A$1:$E$1,0),0)</f>
        <v>2</v>
      </c>
      <c r="P1093" s="21">
        <f>VLOOKUP($C1093,driver,MATCH(P$7,Driver!$A$1:$E$1,0),0)</f>
        <v>55</v>
      </c>
      <c r="Q1093" s="21" t="str">
        <f>VLOOKUP($C1093,driver,MATCH(Q$7,Driver!$A$1:$E$1,0),0)</f>
        <v>Suspended</v>
      </c>
      <c r="R1093" s="21">
        <f>VLOOKUP($C1093,driver,MATCH(R$7,Driver!$A$1:$E$1,0),0)</f>
        <v>6</v>
      </c>
      <c r="S1093" s="21" t="str">
        <f>VLOOKUP($C1093,driver,MATCH(S$7,Driver!$A$1:$E$1,0),0)</f>
        <v>Severe</v>
      </c>
      <c r="T1093" s="21">
        <f>VLOOKUP($C1093,Effects,MATCH(T$7, Effects!$A$1:$E$1, 0),0)</f>
        <v>42</v>
      </c>
      <c r="U1093" s="22" t="str">
        <f>VLOOKUP($C1093,Effects,MATCH(U$7, Effects!$A$1:$E$1, 0),0)</f>
        <v>No</v>
      </c>
      <c r="V1093" s="22" t="str">
        <f>VLOOKUP($C1093,Effects,MATCH(V$7, Effects!$A$1:$E$1, 0),0)</f>
        <v>Yes</v>
      </c>
      <c r="W1093" s="22" t="str">
        <f>VLOOKUP($C1093,Effects,MATCH(W$7, Effects!$A$1:$E$1, 0),0)</f>
        <v>None</v>
      </c>
    </row>
    <row r="1094" spans="2:23" s="7" customFormat="1" ht="21" x14ac:dyDescent="0.4">
      <c r="B1094" s="19">
        <v>1087</v>
      </c>
      <c r="C1094" s="19" t="s">
        <v>1120</v>
      </c>
      <c r="D1094" s="20">
        <f>VLOOKUP($C1094, Date, MATCH(Source!D$7, Date!$A$1:$F$1, 0), FALSE)</f>
        <v>45590</v>
      </c>
      <c r="E1094" s="40">
        <v>45590</v>
      </c>
      <c r="F1094" s="22">
        <f>VLOOKUP($C1094, Date, MATCH(Source!F$7, Date!$A$1:$F$1, 0), FALSE)</f>
        <v>46.0069444444444</v>
      </c>
      <c r="G1094" s="19">
        <f>VLOOKUP(Table3[[#This Row],[Accident ID]],Date!$A$2:$I$2001,MATCH(Table3[[#Headers],[Hour]],Date!$A$1:$I$1,0),0)</f>
        <v>0</v>
      </c>
      <c r="H1094" s="44" t="str">
        <f>IF(AND(Table3[[#This Row],[Hour]]&gt;=7, Table3[[#This Row],[Hour]]&lt;=10), "Peak", IF(AND(Table3[[#This Row],[Hour]]&gt;=16, Table3[[#This Row],[Hour]]&lt;=19), "Peak", "Off-Peak"))</f>
        <v>Off-Peak</v>
      </c>
      <c r="I1094" s="19" t="str">
        <f>VLOOKUP($C1094,location,MATCH(Source!I$7,Location!$A$1:$D$1,0),0)</f>
        <v>Hyderabad</v>
      </c>
      <c r="J1094" s="19" t="str">
        <f>VLOOKUP($C1094,location,MATCH(Source!J$7,Location!$A$1:$D$1,0),0)</f>
        <v>Residential Area</v>
      </c>
      <c r="K1094" s="19" t="str">
        <f>VLOOKUP($C1094,location,MATCH(Source!K$7,Location!$A$1:$D$1,0),0)</f>
        <v>Rainy</v>
      </c>
      <c r="L1094" s="20" t="str">
        <f>VLOOKUP($C1094,vehicle,MATCH(L1093,Vehicle!A1087:E1087,0),0)</f>
        <v>Truck</v>
      </c>
      <c r="M1094" s="20" t="str">
        <f>VLOOKUP($C1094,vehicle,MATCH(M$7,Vehicle!$A$1:$E$1,0),0)</f>
        <v>Over Speeding</v>
      </c>
      <c r="N1094" s="20" t="str">
        <f>VLOOKUP($C1094,vehicle,MATCH(N$7,Vehicle!$A$1:$E$1,0),0)</f>
        <v>High</v>
      </c>
      <c r="O1094" s="21">
        <f>VLOOKUP($C1094,vehicle,MATCH(O$7,Vehicle!$A$1:$E$1,0),0)</f>
        <v>5</v>
      </c>
      <c r="P1094" s="21">
        <f>VLOOKUP($C1094,driver,MATCH(P$7,Driver!$A$1:$E$1,0),0)</f>
        <v>18</v>
      </c>
      <c r="Q1094" s="21" t="str">
        <f>VLOOKUP($C1094,driver,MATCH(Q$7,Driver!$A$1:$E$1,0),0)</f>
        <v>Expired</v>
      </c>
      <c r="R1094" s="21">
        <f>VLOOKUP($C1094,driver,MATCH(R$7,Driver!$A$1:$E$1,0),0)</f>
        <v>8</v>
      </c>
      <c r="S1094" s="21" t="str">
        <f>VLOOKUP($C1094,driver,MATCH(S$7,Driver!$A$1:$E$1,0),0)</f>
        <v>Minor</v>
      </c>
      <c r="T1094" s="21">
        <f>VLOOKUP($C1094,Effects,MATCH(T$7, Effects!$A$1:$E$1, 0),0)</f>
        <v>13</v>
      </c>
      <c r="U1094" s="22" t="str">
        <f>VLOOKUP($C1094,Effects,MATCH(U$7, Effects!$A$1:$E$1, 0),0)</f>
        <v>No</v>
      </c>
      <c r="V1094" s="22" t="str">
        <f>VLOOKUP($C1094,Effects,MATCH(V$7, Effects!$A$1:$E$1, 0),0)</f>
        <v>Yes</v>
      </c>
      <c r="W1094" s="22" t="str">
        <f>VLOOKUP($C1094,Effects,MATCH(W$7, Effects!$A$1:$E$1, 0),0)</f>
        <v>Fine Issued</v>
      </c>
    </row>
    <row r="1095" spans="2:23" s="7" customFormat="1" ht="21" x14ac:dyDescent="0.4">
      <c r="B1095" s="19">
        <v>1088</v>
      </c>
      <c r="C1095" s="19" t="s">
        <v>1121</v>
      </c>
      <c r="D1095" s="20">
        <f>VLOOKUP($C1095, Date, MATCH(Source!D$7, Date!$A$1:$F$1, 0), FALSE)</f>
        <v>44409</v>
      </c>
      <c r="E1095" s="40">
        <v>44409</v>
      </c>
      <c r="F1095" s="22">
        <f>VLOOKUP($C1095, Date, MATCH(Source!F$7, Date!$A$1:$F$1, 0), FALSE)</f>
        <v>46.0486111111111</v>
      </c>
      <c r="G1095" s="19">
        <f>VLOOKUP(Table3[[#This Row],[Accident ID]],Date!$A$2:$I$2001,MATCH(Table3[[#Headers],[Hour]],Date!$A$1:$I$1,0),0)</f>
        <v>1</v>
      </c>
      <c r="H1095" s="44" t="str">
        <f>IF(AND(Table3[[#This Row],[Hour]]&gt;=7, Table3[[#This Row],[Hour]]&lt;=10), "Peak", IF(AND(Table3[[#This Row],[Hour]]&gt;=16, Table3[[#This Row],[Hour]]&lt;=19), "Peak", "Off-Peak"))</f>
        <v>Off-Peak</v>
      </c>
      <c r="I1095" s="19" t="str">
        <f>VLOOKUP($C1095,location,MATCH(Source!I$7,Location!$A$1:$D$1,0),0)</f>
        <v>Delhi</v>
      </c>
      <c r="J1095" s="19" t="str">
        <f>VLOOKUP($C1095,location,MATCH(Source!J$7,Location!$A$1:$D$1,0),0)</f>
        <v>City Road</v>
      </c>
      <c r="K1095" s="19" t="str">
        <f>VLOOKUP($C1095,location,MATCH(Source!K$7,Location!$A$1:$D$1,0),0)</f>
        <v>Clear</v>
      </c>
      <c r="L1095" s="20" t="str">
        <f>VLOOKUP($C1095,vehicle,MATCH(L1094,Vehicle!A1088:E1088,0),0)</f>
        <v>Car</v>
      </c>
      <c r="M1095" s="20" t="str">
        <f>VLOOKUP($C1095,vehicle,MATCH(M$7,Vehicle!$A$1:$E$1,0),0)</f>
        <v>Brake Failure</v>
      </c>
      <c r="N1095" s="20" t="str">
        <f>VLOOKUP($C1095,vehicle,MATCH(N$7,Vehicle!$A$1:$E$1,0),0)</f>
        <v>Low</v>
      </c>
      <c r="O1095" s="21">
        <f>VLOOKUP($C1095,vehicle,MATCH(O$7,Vehicle!$A$1:$E$1,0),0)</f>
        <v>1</v>
      </c>
      <c r="P1095" s="21">
        <f>VLOOKUP($C1095,driver,MATCH(P$7,Driver!$A$1:$E$1,0),0)</f>
        <v>60</v>
      </c>
      <c r="Q1095" s="21" t="str">
        <f>VLOOKUP($C1095,driver,MATCH(Q$7,Driver!$A$1:$E$1,0),0)</f>
        <v>Suspended</v>
      </c>
      <c r="R1095" s="21">
        <f>VLOOKUP($C1095,driver,MATCH(R$7,Driver!$A$1:$E$1,0),0)</f>
        <v>9</v>
      </c>
      <c r="S1095" s="21" t="str">
        <f>VLOOKUP($C1095,driver,MATCH(S$7,Driver!$A$1:$E$1,0),0)</f>
        <v>Fatal</v>
      </c>
      <c r="T1095" s="21">
        <f>VLOOKUP($C1095,Effects,MATCH(T$7, Effects!$A$1:$E$1, 0),0)</f>
        <v>18</v>
      </c>
      <c r="U1095" s="22" t="str">
        <f>VLOOKUP($C1095,Effects,MATCH(U$7, Effects!$A$1:$E$1, 0),0)</f>
        <v>Yes</v>
      </c>
      <c r="V1095" s="22" t="str">
        <f>VLOOKUP($C1095,Effects,MATCH(V$7, Effects!$A$1:$E$1, 0),0)</f>
        <v>No</v>
      </c>
      <c r="W1095" s="22" t="str">
        <f>VLOOKUP($C1095,Effects,MATCH(W$7, Effects!$A$1:$E$1, 0),0)</f>
        <v>Arrest Made</v>
      </c>
    </row>
    <row r="1096" spans="2:23" s="7" customFormat="1" ht="21" x14ac:dyDescent="0.4">
      <c r="B1096" s="19">
        <v>1089</v>
      </c>
      <c r="C1096" s="19" t="s">
        <v>1122</v>
      </c>
      <c r="D1096" s="20">
        <f>VLOOKUP($C1096, Date, MATCH(Source!D$7, Date!$A$1:$F$1, 0), FALSE)</f>
        <v>44374</v>
      </c>
      <c r="E1096" s="40">
        <v>44374</v>
      </c>
      <c r="F1096" s="22">
        <f>VLOOKUP($C1096, Date, MATCH(Source!F$7, Date!$A$1:$F$1, 0), FALSE)</f>
        <v>46.0902777777778</v>
      </c>
      <c r="G1096" s="19">
        <f>VLOOKUP(Table3[[#This Row],[Accident ID]],Date!$A$2:$I$2001,MATCH(Table3[[#Headers],[Hour]],Date!$A$1:$I$1,0),0)</f>
        <v>2</v>
      </c>
      <c r="H1096" s="44" t="str">
        <f>IF(AND(Table3[[#This Row],[Hour]]&gt;=7, Table3[[#This Row],[Hour]]&lt;=10), "Peak", IF(AND(Table3[[#This Row],[Hour]]&gt;=16, Table3[[#This Row],[Hour]]&lt;=19), "Peak", "Off-Peak"))</f>
        <v>Off-Peak</v>
      </c>
      <c r="I1096" s="19" t="str">
        <f>VLOOKUP($C1096,location,MATCH(Source!I$7,Location!$A$1:$D$1,0),0)</f>
        <v>Mumbai</v>
      </c>
      <c r="J1096" s="19" t="str">
        <f>VLOOKUP($C1096,location,MATCH(Source!J$7,Location!$A$1:$D$1,0),0)</f>
        <v>City Road</v>
      </c>
      <c r="K1096" s="19" t="str">
        <f>VLOOKUP($C1096,location,MATCH(Source!K$7,Location!$A$1:$D$1,0),0)</f>
        <v>Windy</v>
      </c>
      <c r="L1096" s="20" t="str">
        <f>VLOOKUP($C1096,vehicle,MATCH(L1095,Vehicle!A1089:E1089,0),0)</f>
        <v>Bus</v>
      </c>
      <c r="M1096" s="20" t="str">
        <f>VLOOKUP($C1096,vehicle,MATCH(M$7,Vehicle!$A$1:$E$1,0),0)</f>
        <v>Drunk Driving</v>
      </c>
      <c r="N1096" s="20" t="str">
        <f>VLOOKUP($C1096,vehicle,MATCH(N$7,Vehicle!$A$1:$E$1,0),0)</f>
        <v>Medium</v>
      </c>
      <c r="O1096" s="21">
        <f>VLOOKUP($C1096,vehicle,MATCH(O$7,Vehicle!$A$1:$E$1,0),0)</f>
        <v>3</v>
      </c>
      <c r="P1096" s="21">
        <f>VLOOKUP($C1096,driver,MATCH(P$7,Driver!$A$1:$E$1,0),0)</f>
        <v>55</v>
      </c>
      <c r="Q1096" s="21" t="str">
        <f>VLOOKUP($C1096,driver,MATCH(Q$7,Driver!$A$1:$E$1,0),0)</f>
        <v>Valid</v>
      </c>
      <c r="R1096" s="21">
        <f>VLOOKUP($C1096,driver,MATCH(R$7,Driver!$A$1:$E$1,0),0)</f>
        <v>8</v>
      </c>
      <c r="S1096" s="21" t="str">
        <f>VLOOKUP($C1096,driver,MATCH(S$7,Driver!$A$1:$E$1,0),0)</f>
        <v>Minor</v>
      </c>
      <c r="T1096" s="21">
        <f>VLOOKUP($C1096,Effects,MATCH(T$7, Effects!$A$1:$E$1, 0),0)</f>
        <v>34</v>
      </c>
      <c r="U1096" s="22" t="str">
        <f>VLOOKUP($C1096,Effects,MATCH(U$7, Effects!$A$1:$E$1, 0),0)</f>
        <v>No</v>
      </c>
      <c r="V1096" s="22" t="str">
        <f>VLOOKUP($C1096,Effects,MATCH(V$7, Effects!$A$1:$E$1, 0),0)</f>
        <v>No</v>
      </c>
      <c r="W1096" s="22" t="str">
        <f>VLOOKUP($C1096,Effects,MATCH(W$7, Effects!$A$1:$E$1, 0),0)</f>
        <v>Fine Issued</v>
      </c>
    </row>
    <row r="1097" spans="2:23" s="7" customFormat="1" ht="21" x14ac:dyDescent="0.4">
      <c r="B1097" s="19">
        <v>1090</v>
      </c>
      <c r="C1097" s="19" t="s">
        <v>1123</v>
      </c>
      <c r="D1097" s="20">
        <f>VLOOKUP($C1097, Date, MATCH(Source!D$7, Date!$A$1:$F$1, 0), FALSE)</f>
        <v>45628</v>
      </c>
      <c r="E1097" s="40">
        <v>45628</v>
      </c>
      <c r="F1097" s="22">
        <f>VLOOKUP($C1097, Date, MATCH(Source!F$7, Date!$A$1:$F$1, 0), FALSE)</f>
        <v>46.1319444444444</v>
      </c>
      <c r="G1097" s="19">
        <f>VLOOKUP(Table3[[#This Row],[Accident ID]],Date!$A$2:$I$2001,MATCH(Table3[[#Headers],[Hour]],Date!$A$1:$I$1,0),0)</f>
        <v>3</v>
      </c>
      <c r="H1097" s="44" t="str">
        <f>IF(AND(Table3[[#This Row],[Hour]]&gt;=7, Table3[[#This Row],[Hour]]&lt;=10), "Peak", IF(AND(Table3[[#This Row],[Hour]]&gt;=16, Table3[[#This Row],[Hour]]&lt;=19), "Peak", "Off-Peak"))</f>
        <v>Off-Peak</v>
      </c>
      <c r="I1097" s="19" t="str">
        <f>VLOOKUP($C1097,location,MATCH(Source!I$7,Location!$A$1:$D$1,0),0)</f>
        <v>Chennai</v>
      </c>
      <c r="J1097" s="19" t="str">
        <f>VLOOKUP($C1097,location,MATCH(Source!J$7,Location!$A$1:$D$1,0),0)</f>
        <v>Residential Area</v>
      </c>
      <c r="K1097" s="19" t="str">
        <f>VLOOKUP($C1097,location,MATCH(Source!K$7,Location!$A$1:$D$1,0),0)</f>
        <v>Rainy</v>
      </c>
      <c r="L1097" s="20" t="str">
        <f>VLOOKUP($C1097,vehicle,MATCH(L1096,Vehicle!A1090:E1090,0),0)</f>
        <v>Bicycle</v>
      </c>
      <c r="M1097" s="20" t="str">
        <f>VLOOKUP($C1097,vehicle,MATCH(M$7,Vehicle!$A$1:$E$1,0),0)</f>
        <v>Signal Violation</v>
      </c>
      <c r="N1097" s="20" t="str">
        <f>VLOOKUP($C1097,vehicle,MATCH(N$7,Vehicle!$A$1:$E$1,0),0)</f>
        <v>Medium</v>
      </c>
      <c r="O1097" s="21">
        <f>VLOOKUP($C1097,vehicle,MATCH(O$7,Vehicle!$A$1:$E$1,0),0)</f>
        <v>3</v>
      </c>
      <c r="P1097" s="21">
        <f>VLOOKUP($C1097,driver,MATCH(P$7,Driver!$A$1:$E$1,0),0)</f>
        <v>23</v>
      </c>
      <c r="Q1097" s="21" t="str">
        <f>VLOOKUP($C1097,driver,MATCH(Q$7,Driver!$A$1:$E$1,0),0)</f>
        <v>Expired</v>
      </c>
      <c r="R1097" s="21">
        <f>VLOOKUP($C1097,driver,MATCH(R$7,Driver!$A$1:$E$1,0),0)</f>
        <v>10</v>
      </c>
      <c r="S1097" s="21" t="str">
        <f>VLOOKUP($C1097,driver,MATCH(S$7,Driver!$A$1:$E$1,0),0)</f>
        <v>Severe</v>
      </c>
      <c r="T1097" s="21">
        <f>VLOOKUP($C1097,Effects,MATCH(T$7, Effects!$A$1:$E$1, 0),0)</f>
        <v>24</v>
      </c>
      <c r="U1097" s="22" t="str">
        <f>VLOOKUP($C1097,Effects,MATCH(U$7, Effects!$A$1:$E$1, 0),0)</f>
        <v>No</v>
      </c>
      <c r="V1097" s="22" t="str">
        <f>VLOOKUP($C1097,Effects,MATCH(V$7, Effects!$A$1:$E$1, 0),0)</f>
        <v>Yes</v>
      </c>
      <c r="W1097" s="22" t="str">
        <f>VLOOKUP($C1097,Effects,MATCH(W$7, Effects!$A$1:$E$1, 0),0)</f>
        <v>Arrest Made</v>
      </c>
    </row>
    <row r="1098" spans="2:23" s="7" customFormat="1" ht="21" x14ac:dyDescent="0.4">
      <c r="B1098" s="19">
        <v>1091</v>
      </c>
      <c r="C1098" s="19" t="s">
        <v>1124</v>
      </c>
      <c r="D1098" s="20">
        <f>VLOOKUP($C1098, Date, MATCH(Source!D$7, Date!$A$1:$F$1, 0), FALSE)</f>
        <v>45323</v>
      </c>
      <c r="E1098" s="40">
        <v>45323</v>
      </c>
      <c r="F1098" s="22">
        <f>VLOOKUP($C1098, Date, MATCH(Source!F$7, Date!$A$1:$F$1, 0), FALSE)</f>
        <v>46.1736111111111</v>
      </c>
      <c r="G1098" s="19">
        <f>VLOOKUP(Table3[[#This Row],[Accident ID]],Date!$A$2:$I$2001,MATCH(Table3[[#Headers],[Hour]],Date!$A$1:$I$1,0),0)</f>
        <v>4</v>
      </c>
      <c r="H1098" s="44" t="str">
        <f>IF(AND(Table3[[#This Row],[Hour]]&gt;=7, Table3[[#This Row],[Hour]]&lt;=10), "Peak", IF(AND(Table3[[#This Row],[Hour]]&gt;=16, Table3[[#This Row],[Hour]]&lt;=19), "Peak", "Off-Peak"))</f>
        <v>Off-Peak</v>
      </c>
      <c r="I1098" s="19" t="str">
        <f>VLOOKUP($C1098,location,MATCH(Source!I$7,Location!$A$1:$D$1,0),0)</f>
        <v>Kolkata</v>
      </c>
      <c r="J1098" s="19" t="str">
        <f>VLOOKUP($C1098,location,MATCH(Source!J$7,Location!$A$1:$D$1,0),0)</f>
        <v>Residential Area</v>
      </c>
      <c r="K1098" s="19" t="str">
        <f>VLOOKUP($C1098,location,MATCH(Source!K$7,Location!$A$1:$D$1,0),0)</f>
        <v>Windy</v>
      </c>
      <c r="L1098" s="20" t="str">
        <f>VLOOKUP($C1098,vehicle,MATCH(L1097,Vehicle!A1091:E1091,0),0)</f>
        <v>Bicycle</v>
      </c>
      <c r="M1098" s="20" t="str">
        <f>VLOOKUP($C1098,vehicle,MATCH(M$7,Vehicle!$A$1:$E$1,0),0)</f>
        <v>Pedestrian Crossing</v>
      </c>
      <c r="N1098" s="20" t="str">
        <f>VLOOKUP($C1098,vehicle,MATCH(N$7,Vehicle!$A$1:$E$1,0),0)</f>
        <v>Severe</v>
      </c>
      <c r="O1098" s="21">
        <f>VLOOKUP($C1098,vehicle,MATCH(O$7,Vehicle!$A$1:$E$1,0),0)</f>
        <v>5</v>
      </c>
      <c r="P1098" s="21">
        <f>VLOOKUP($C1098,driver,MATCH(P$7,Driver!$A$1:$E$1,0),0)</f>
        <v>40</v>
      </c>
      <c r="Q1098" s="21" t="str">
        <f>VLOOKUP($C1098,driver,MATCH(Q$7,Driver!$A$1:$E$1,0),0)</f>
        <v>Expired</v>
      </c>
      <c r="R1098" s="21">
        <f>VLOOKUP($C1098,driver,MATCH(R$7,Driver!$A$1:$E$1,0),0)</f>
        <v>4</v>
      </c>
      <c r="S1098" s="21" t="str">
        <f>VLOOKUP($C1098,driver,MATCH(S$7,Driver!$A$1:$E$1,0),0)</f>
        <v>Severe</v>
      </c>
      <c r="T1098" s="21">
        <f>VLOOKUP($C1098,Effects,MATCH(T$7, Effects!$A$1:$E$1, 0),0)</f>
        <v>58</v>
      </c>
      <c r="U1098" s="22" t="str">
        <f>VLOOKUP($C1098,Effects,MATCH(U$7, Effects!$A$1:$E$1, 0),0)</f>
        <v>No</v>
      </c>
      <c r="V1098" s="22" t="str">
        <f>VLOOKUP($C1098,Effects,MATCH(V$7, Effects!$A$1:$E$1, 0),0)</f>
        <v>No</v>
      </c>
      <c r="W1098" s="22" t="str">
        <f>VLOOKUP($C1098,Effects,MATCH(W$7, Effects!$A$1:$E$1, 0),0)</f>
        <v>None</v>
      </c>
    </row>
    <row r="1099" spans="2:23" s="7" customFormat="1" ht="21" x14ac:dyDescent="0.4">
      <c r="B1099" s="19">
        <v>1092</v>
      </c>
      <c r="C1099" s="19" t="s">
        <v>1125</v>
      </c>
      <c r="D1099" s="20">
        <f>VLOOKUP($C1099, Date, MATCH(Source!D$7, Date!$A$1:$F$1, 0), FALSE)</f>
        <v>43870</v>
      </c>
      <c r="E1099" s="40">
        <v>43870</v>
      </c>
      <c r="F1099" s="22">
        <f>VLOOKUP($C1099, Date, MATCH(Source!F$7, Date!$A$1:$F$1, 0), FALSE)</f>
        <v>46.2152777777778</v>
      </c>
      <c r="G1099" s="19">
        <f>VLOOKUP(Table3[[#This Row],[Accident ID]],Date!$A$2:$I$2001,MATCH(Table3[[#Headers],[Hour]],Date!$A$1:$I$1,0),0)</f>
        <v>5</v>
      </c>
      <c r="H1099" s="44" t="str">
        <f>IF(AND(Table3[[#This Row],[Hour]]&gt;=7, Table3[[#This Row],[Hour]]&lt;=10), "Peak", IF(AND(Table3[[#This Row],[Hour]]&gt;=16, Table3[[#This Row],[Hour]]&lt;=19), "Peak", "Off-Peak"))</f>
        <v>Off-Peak</v>
      </c>
      <c r="I1099" s="19" t="str">
        <f>VLOOKUP($C1099,location,MATCH(Source!I$7,Location!$A$1:$D$1,0),0)</f>
        <v>Ahmedabad</v>
      </c>
      <c r="J1099" s="19" t="str">
        <f>VLOOKUP($C1099,location,MATCH(Source!J$7,Location!$A$1:$D$1,0),0)</f>
        <v>Residential Area</v>
      </c>
      <c r="K1099" s="19" t="str">
        <f>VLOOKUP($C1099,location,MATCH(Source!K$7,Location!$A$1:$D$1,0),0)</f>
        <v>Rainy</v>
      </c>
      <c r="L1099" s="20" t="str">
        <f>VLOOKUP($C1099,vehicle,MATCH(L1098,Vehicle!A1092:E1092,0),0)</f>
        <v>Bicycle</v>
      </c>
      <c r="M1099" s="20" t="str">
        <f>VLOOKUP($C1099,vehicle,MATCH(M$7,Vehicle!$A$1:$E$1,0),0)</f>
        <v>Brake Failure</v>
      </c>
      <c r="N1099" s="20" t="str">
        <f>VLOOKUP($C1099,vehicle,MATCH(N$7,Vehicle!$A$1:$E$1,0),0)</f>
        <v>Medium</v>
      </c>
      <c r="O1099" s="21">
        <f>VLOOKUP($C1099,vehicle,MATCH(O$7,Vehicle!$A$1:$E$1,0),0)</f>
        <v>3</v>
      </c>
      <c r="P1099" s="21">
        <f>VLOOKUP($C1099,driver,MATCH(P$7,Driver!$A$1:$E$1,0),0)</f>
        <v>42</v>
      </c>
      <c r="Q1099" s="21" t="str">
        <f>VLOOKUP($C1099,driver,MATCH(Q$7,Driver!$A$1:$E$1,0),0)</f>
        <v>Expired</v>
      </c>
      <c r="R1099" s="21">
        <f>VLOOKUP($C1099,driver,MATCH(R$7,Driver!$A$1:$E$1,0),0)</f>
        <v>8</v>
      </c>
      <c r="S1099" s="21" t="str">
        <f>VLOOKUP($C1099,driver,MATCH(S$7,Driver!$A$1:$E$1,0),0)</f>
        <v>Severe</v>
      </c>
      <c r="T1099" s="21">
        <f>VLOOKUP($C1099,Effects,MATCH(T$7, Effects!$A$1:$E$1, 0),0)</f>
        <v>13</v>
      </c>
      <c r="U1099" s="22" t="str">
        <f>VLOOKUP($C1099,Effects,MATCH(U$7, Effects!$A$1:$E$1, 0),0)</f>
        <v>Yes</v>
      </c>
      <c r="V1099" s="22" t="str">
        <f>VLOOKUP($C1099,Effects,MATCH(V$7, Effects!$A$1:$E$1, 0),0)</f>
        <v>No</v>
      </c>
      <c r="W1099" s="22" t="str">
        <f>VLOOKUP($C1099,Effects,MATCH(W$7, Effects!$A$1:$E$1, 0),0)</f>
        <v>Arrest Made</v>
      </c>
    </row>
    <row r="1100" spans="2:23" s="7" customFormat="1" ht="21" x14ac:dyDescent="0.4">
      <c r="B1100" s="19">
        <v>1093</v>
      </c>
      <c r="C1100" s="19" t="s">
        <v>1126</v>
      </c>
      <c r="D1100" s="20">
        <f>VLOOKUP($C1100, Date, MATCH(Source!D$7, Date!$A$1:$F$1, 0), FALSE)</f>
        <v>44480</v>
      </c>
      <c r="E1100" s="40">
        <v>44480</v>
      </c>
      <c r="F1100" s="22">
        <f>VLOOKUP($C1100, Date, MATCH(Source!F$7, Date!$A$1:$F$1, 0), FALSE)</f>
        <v>46.2569444444444</v>
      </c>
      <c r="G1100" s="19">
        <f>VLOOKUP(Table3[[#This Row],[Accident ID]],Date!$A$2:$I$2001,MATCH(Table3[[#Headers],[Hour]],Date!$A$1:$I$1,0),0)</f>
        <v>6</v>
      </c>
      <c r="H1100" s="44" t="str">
        <f>IF(AND(Table3[[#This Row],[Hour]]&gt;=7, Table3[[#This Row],[Hour]]&lt;=10), "Peak", IF(AND(Table3[[#This Row],[Hour]]&gt;=16, Table3[[#This Row],[Hour]]&lt;=19), "Peak", "Off-Peak"))</f>
        <v>Off-Peak</v>
      </c>
      <c r="I1100" s="19" t="str">
        <f>VLOOKUP($C1100,location,MATCH(Source!I$7,Location!$A$1:$D$1,0),0)</f>
        <v>Delhi</v>
      </c>
      <c r="J1100" s="19" t="str">
        <f>VLOOKUP($C1100,location,MATCH(Source!J$7,Location!$A$1:$D$1,0),0)</f>
        <v>Highway</v>
      </c>
      <c r="K1100" s="19" t="str">
        <f>VLOOKUP($C1100,location,MATCH(Source!K$7,Location!$A$1:$D$1,0),0)</f>
        <v>Clear</v>
      </c>
      <c r="L1100" s="20" t="str">
        <f>VLOOKUP($C1100,vehicle,MATCH(L1099,Vehicle!A1093:E1093,0),0)</f>
        <v>Pedestrian</v>
      </c>
      <c r="M1100" s="20" t="str">
        <f>VLOOKUP($C1100,vehicle,MATCH(M$7,Vehicle!$A$1:$E$1,0),0)</f>
        <v>Brake Failure</v>
      </c>
      <c r="N1100" s="20" t="str">
        <f>VLOOKUP($C1100,vehicle,MATCH(N$7,Vehicle!$A$1:$E$1,0),0)</f>
        <v>Medium</v>
      </c>
      <c r="O1100" s="21">
        <f>VLOOKUP($C1100,vehicle,MATCH(O$7,Vehicle!$A$1:$E$1,0),0)</f>
        <v>4</v>
      </c>
      <c r="P1100" s="21">
        <f>VLOOKUP($C1100,driver,MATCH(P$7,Driver!$A$1:$E$1,0),0)</f>
        <v>52</v>
      </c>
      <c r="Q1100" s="21" t="str">
        <f>VLOOKUP($C1100,driver,MATCH(Q$7,Driver!$A$1:$E$1,0),0)</f>
        <v>Suspended</v>
      </c>
      <c r="R1100" s="21">
        <f>VLOOKUP($C1100,driver,MATCH(R$7,Driver!$A$1:$E$1,0),0)</f>
        <v>8</v>
      </c>
      <c r="S1100" s="21" t="str">
        <f>VLOOKUP($C1100,driver,MATCH(S$7,Driver!$A$1:$E$1,0),0)</f>
        <v>Minor</v>
      </c>
      <c r="T1100" s="21">
        <f>VLOOKUP($C1100,Effects,MATCH(T$7, Effects!$A$1:$E$1, 0),0)</f>
        <v>24</v>
      </c>
      <c r="U1100" s="22" t="str">
        <f>VLOOKUP($C1100,Effects,MATCH(U$7, Effects!$A$1:$E$1, 0),0)</f>
        <v>No</v>
      </c>
      <c r="V1100" s="22" t="str">
        <f>VLOOKUP($C1100,Effects,MATCH(V$7, Effects!$A$1:$E$1, 0),0)</f>
        <v>No</v>
      </c>
      <c r="W1100" s="22" t="str">
        <f>VLOOKUP($C1100,Effects,MATCH(W$7, Effects!$A$1:$E$1, 0),0)</f>
        <v>Fine Issued</v>
      </c>
    </row>
    <row r="1101" spans="2:23" s="7" customFormat="1" ht="21" x14ac:dyDescent="0.4">
      <c r="B1101" s="19">
        <v>1094</v>
      </c>
      <c r="C1101" s="19" t="s">
        <v>1127</v>
      </c>
      <c r="D1101" s="20">
        <f>VLOOKUP($C1101, Date, MATCH(Source!D$7, Date!$A$1:$F$1, 0), FALSE)</f>
        <v>45036</v>
      </c>
      <c r="E1101" s="40">
        <v>45036</v>
      </c>
      <c r="F1101" s="22">
        <f>VLOOKUP($C1101, Date, MATCH(Source!F$7, Date!$A$1:$F$1, 0), FALSE)</f>
        <v>46.2986111111111</v>
      </c>
      <c r="G1101" s="19">
        <f>VLOOKUP(Table3[[#This Row],[Accident ID]],Date!$A$2:$I$2001,MATCH(Table3[[#Headers],[Hour]],Date!$A$1:$I$1,0),0)</f>
        <v>7</v>
      </c>
      <c r="H1101" s="44" t="str">
        <f>IF(AND(Table3[[#This Row],[Hour]]&gt;=7, Table3[[#This Row],[Hour]]&lt;=10), "Peak", IF(AND(Table3[[#This Row],[Hour]]&gt;=16, Table3[[#This Row],[Hour]]&lt;=19), "Peak", "Off-Peak"))</f>
        <v>Peak</v>
      </c>
      <c r="I1101" s="19" t="str">
        <f>VLOOKUP($C1101,location,MATCH(Source!I$7,Location!$A$1:$D$1,0),0)</f>
        <v>Ahmedabad</v>
      </c>
      <c r="J1101" s="19" t="str">
        <f>VLOOKUP($C1101,location,MATCH(Source!J$7,Location!$A$1:$D$1,0),0)</f>
        <v>Highway</v>
      </c>
      <c r="K1101" s="19" t="str">
        <f>VLOOKUP($C1101,location,MATCH(Source!K$7,Location!$A$1:$D$1,0),0)</f>
        <v>Rainy</v>
      </c>
      <c r="L1101" s="20" t="str">
        <f>VLOOKUP($C1101,vehicle,MATCH(L1100,Vehicle!A1094:E1094,0),0)</f>
        <v>Bicycle</v>
      </c>
      <c r="M1101" s="20" t="str">
        <f>VLOOKUP($C1101,vehicle,MATCH(M$7,Vehicle!$A$1:$E$1,0),0)</f>
        <v>Signal Violation</v>
      </c>
      <c r="N1101" s="20" t="str">
        <f>VLOOKUP($C1101,vehicle,MATCH(N$7,Vehicle!$A$1:$E$1,0),0)</f>
        <v>Medium</v>
      </c>
      <c r="O1101" s="21">
        <f>VLOOKUP($C1101,vehicle,MATCH(O$7,Vehicle!$A$1:$E$1,0),0)</f>
        <v>1</v>
      </c>
      <c r="P1101" s="21">
        <f>VLOOKUP($C1101,driver,MATCH(P$7,Driver!$A$1:$E$1,0),0)</f>
        <v>58</v>
      </c>
      <c r="Q1101" s="21" t="str">
        <f>VLOOKUP($C1101,driver,MATCH(Q$7,Driver!$A$1:$E$1,0),0)</f>
        <v>Suspended</v>
      </c>
      <c r="R1101" s="21">
        <f>VLOOKUP($C1101,driver,MATCH(R$7,Driver!$A$1:$E$1,0),0)</f>
        <v>3</v>
      </c>
      <c r="S1101" s="21" t="str">
        <f>VLOOKUP($C1101,driver,MATCH(S$7,Driver!$A$1:$E$1,0),0)</f>
        <v>Fatal</v>
      </c>
      <c r="T1101" s="21">
        <f>VLOOKUP($C1101,Effects,MATCH(T$7, Effects!$A$1:$E$1, 0),0)</f>
        <v>9</v>
      </c>
      <c r="U1101" s="22" t="str">
        <f>VLOOKUP($C1101,Effects,MATCH(U$7, Effects!$A$1:$E$1, 0),0)</f>
        <v>Yes</v>
      </c>
      <c r="V1101" s="22" t="str">
        <f>VLOOKUP($C1101,Effects,MATCH(V$7, Effects!$A$1:$E$1, 0),0)</f>
        <v>No</v>
      </c>
      <c r="W1101" s="22" t="str">
        <f>VLOOKUP($C1101,Effects,MATCH(W$7, Effects!$A$1:$E$1, 0),0)</f>
        <v>Fine Issued</v>
      </c>
    </row>
    <row r="1102" spans="2:23" s="7" customFormat="1" ht="21" x14ac:dyDescent="0.4">
      <c r="B1102" s="19">
        <v>1095</v>
      </c>
      <c r="C1102" s="19" t="s">
        <v>1128</v>
      </c>
      <c r="D1102" s="20">
        <f>VLOOKUP($C1102, Date, MATCH(Source!D$7, Date!$A$1:$F$1, 0), FALSE)</f>
        <v>44191</v>
      </c>
      <c r="E1102" s="40">
        <v>44191</v>
      </c>
      <c r="F1102" s="22">
        <f>VLOOKUP($C1102, Date, MATCH(Source!F$7, Date!$A$1:$F$1, 0), FALSE)</f>
        <v>46.3402777777778</v>
      </c>
      <c r="G1102" s="19">
        <f>VLOOKUP(Table3[[#This Row],[Accident ID]],Date!$A$2:$I$2001,MATCH(Table3[[#Headers],[Hour]],Date!$A$1:$I$1,0),0)</f>
        <v>8</v>
      </c>
      <c r="H1102" s="44" t="str">
        <f>IF(AND(Table3[[#This Row],[Hour]]&gt;=7, Table3[[#This Row],[Hour]]&lt;=10), "Peak", IF(AND(Table3[[#This Row],[Hour]]&gt;=16, Table3[[#This Row],[Hour]]&lt;=19), "Peak", "Off-Peak"))</f>
        <v>Peak</v>
      </c>
      <c r="I1102" s="19" t="str">
        <f>VLOOKUP($C1102,location,MATCH(Source!I$7,Location!$A$1:$D$1,0),0)</f>
        <v>Ahmedabad</v>
      </c>
      <c r="J1102" s="19" t="str">
        <f>VLOOKUP($C1102,location,MATCH(Source!J$7,Location!$A$1:$D$1,0),0)</f>
        <v>Expressway</v>
      </c>
      <c r="K1102" s="19" t="str">
        <f>VLOOKUP($C1102,location,MATCH(Source!K$7,Location!$A$1:$D$1,0),0)</f>
        <v>Snowy</v>
      </c>
      <c r="L1102" s="20" t="str">
        <f>VLOOKUP($C1102,vehicle,MATCH(L1101,Vehicle!A1095:E1095,0),0)</f>
        <v>Truck</v>
      </c>
      <c r="M1102" s="20" t="str">
        <f>VLOOKUP($C1102,vehicle,MATCH(M$7,Vehicle!$A$1:$E$1,0),0)</f>
        <v>Signal Violation</v>
      </c>
      <c r="N1102" s="20" t="str">
        <f>VLOOKUP($C1102,vehicle,MATCH(N$7,Vehicle!$A$1:$E$1,0),0)</f>
        <v>Low</v>
      </c>
      <c r="O1102" s="21">
        <f>VLOOKUP($C1102,vehicle,MATCH(O$7,Vehicle!$A$1:$E$1,0),0)</f>
        <v>1</v>
      </c>
      <c r="P1102" s="21">
        <f>VLOOKUP($C1102,driver,MATCH(P$7,Driver!$A$1:$E$1,0),0)</f>
        <v>49</v>
      </c>
      <c r="Q1102" s="21" t="str">
        <f>VLOOKUP($C1102,driver,MATCH(Q$7,Driver!$A$1:$E$1,0),0)</f>
        <v>Valid</v>
      </c>
      <c r="R1102" s="21">
        <f>VLOOKUP($C1102,driver,MATCH(R$7,Driver!$A$1:$E$1,0),0)</f>
        <v>8</v>
      </c>
      <c r="S1102" s="21" t="str">
        <f>VLOOKUP($C1102,driver,MATCH(S$7,Driver!$A$1:$E$1,0),0)</f>
        <v>Minor</v>
      </c>
      <c r="T1102" s="21">
        <f>VLOOKUP($C1102,Effects,MATCH(T$7, Effects!$A$1:$E$1, 0),0)</f>
        <v>28</v>
      </c>
      <c r="U1102" s="22" t="str">
        <f>VLOOKUP($C1102,Effects,MATCH(U$7, Effects!$A$1:$E$1, 0),0)</f>
        <v>Yes</v>
      </c>
      <c r="V1102" s="22" t="str">
        <f>VLOOKUP($C1102,Effects,MATCH(V$7, Effects!$A$1:$E$1, 0),0)</f>
        <v>No</v>
      </c>
      <c r="W1102" s="22" t="str">
        <f>VLOOKUP($C1102,Effects,MATCH(W$7, Effects!$A$1:$E$1, 0),0)</f>
        <v>License Suspended</v>
      </c>
    </row>
    <row r="1103" spans="2:23" s="7" customFormat="1" ht="21" x14ac:dyDescent="0.4">
      <c r="B1103" s="19">
        <v>1096</v>
      </c>
      <c r="C1103" s="23" t="s">
        <v>1129</v>
      </c>
      <c r="D1103" s="20">
        <f>VLOOKUP($C1103, Date, MATCH(Source!D$7, Date!$A$1:$F$1, 0), FALSE)</f>
        <v>43997</v>
      </c>
      <c r="E1103" s="40">
        <v>43997</v>
      </c>
      <c r="F1103" s="22">
        <f>VLOOKUP($C1103, Date, MATCH(Source!F$7, Date!$A$1:$F$1, 0), FALSE)</f>
        <v>46.3819444444444</v>
      </c>
      <c r="G1103" s="19">
        <f>VLOOKUP(Table3[[#This Row],[Accident ID]],Date!$A$2:$I$2001,MATCH(Table3[[#Headers],[Hour]],Date!$A$1:$I$1,0),0)</f>
        <v>9</v>
      </c>
      <c r="H1103" s="44" t="str">
        <f>IF(AND(Table3[[#This Row],[Hour]]&gt;=7, Table3[[#This Row],[Hour]]&lt;=10), "Peak", IF(AND(Table3[[#This Row],[Hour]]&gt;=16, Table3[[#This Row],[Hour]]&lt;=19), "Peak", "Off-Peak"))</f>
        <v>Peak</v>
      </c>
      <c r="I1103" s="19" t="str">
        <f>VLOOKUP($C1103,location,MATCH(Source!I$7,Location!$A$1:$D$1,0),0)</f>
        <v>Ahmedabad</v>
      </c>
      <c r="J1103" s="19" t="str">
        <f>VLOOKUP($C1103,location,MATCH(Source!J$7,Location!$A$1:$D$1,0),0)</f>
        <v>City Road</v>
      </c>
      <c r="K1103" s="19" t="str">
        <f>VLOOKUP($C1103,location,MATCH(Source!K$7,Location!$A$1:$D$1,0),0)</f>
        <v>Foggy</v>
      </c>
      <c r="L1103" s="20" t="str">
        <f>VLOOKUP($C1103,vehicle,MATCH(L1102,Vehicle!A1096:E1096,0),0)</f>
        <v>Auto</v>
      </c>
      <c r="M1103" s="20" t="str">
        <f>VLOOKUP($C1103,vehicle,MATCH(M$7,Vehicle!$A$1:$E$1,0),0)</f>
        <v>Weather Conditions</v>
      </c>
      <c r="N1103" s="20" t="str">
        <f>VLOOKUP($C1103,vehicle,MATCH(N$7,Vehicle!$A$1:$E$1,0),0)</f>
        <v>Low</v>
      </c>
      <c r="O1103" s="21">
        <f>VLOOKUP($C1103,vehicle,MATCH(O$7,Vehicle!$A$1:$E$1,0),0)</f>
        <v>2</v>
      </c>
      <c r="P1103" s="21">
        <f>VLOOKUP($C1103,driver,MATCH(P$7,Driver!$A$1:$E$1,0),0)</f>
        <v>63</v>
      </c>
      <c r="Q1103" s="21" t="str">
        <f>VLOOKUP($C1103,driver,MATCH(Q$7,Driver!$A$1:$E$1,0),0)</f>
        <v>Valid</v>
      </c>
      <c r="R1103" s="21">
        <f>VLOOKUP($C1103,driver,MATCH(R$7,Driver!$A$1:$E$1,0),0)</f>
        <v>1</v>
      </c>
      <c r="S1103" s="21" t="str">
        <f>VLOOKUP($C1103,driver,MATCH(S$7,Driver!$A$1:$E$1,0),0)</f>
        <v>Moderate</v>
      </c>
      <c r="T1103" s="21">
        <f>VLOOKUP($C1103,Effects,MATCH(T$7, Effects!$A$1:$E$1, 0),0)</f>
        <v>36</v>
      </c>
      <c r="U1103" s="22" t="str">
        <f>VLOOKUP($C1103,Effects,MATCH(U$7, Effects!$A$1:$E$1, 0),0)</f>
        <v>Yes</v>
      </c>
      <c r="V1103" s="22" t="str">
        <f>VLOOKUP($C1103,Effects,MATCH(V$7, Effects!$A$1:$E$1, 0),0)</f>
        <v>Yes</v>
      </c>
      <c r="W1103" s="22" t="str">
        <f>VLOOKUP($C1103,Effects,MATCH(W$7, Effects!$A$1:$E$1, 0),0)</f>
        <v>Arrest Made</v>
      </c>
    </row>
    <row r="1104" spans="2:23" s="7" customFormat="1" ht="21" x14ac:dyDescent="0.4">
      <c r="B1104" s="19">
        <v>1097</v>
      </c>
      <c r="C1104" s="19" t="s">
        <v>1130</v>
      </c>
      <c r="D1104" s="20">
        <f>VLOOKUP($C1104, Date, MATCH(Source!D$7, Date!$A$1:$F$1, 0), FALSE)</f>
        <v>44872</v>
      </c>
      <c r="E1104" s="40">
        <v>44872</v>
      </c>
      <c r="F1104" s="22">
        <f>VLOOKUP($C1104, Date, MATCH(Source!F$7, Date!$A$1:$F$1, 0), FALSE)</f>
        <v>46.4236111111111</v>
      </c>
      <c r="G1104" s="19">
        <f>VLOOKUP(Table3[[#This Row],[Accident ID]],Date!$A$2:$I$2001,MATCH(Table3[[#Headers],[Hour]],Date!$A$1:$I$1,0),0)</f>
        <v>10</v>
      </c>
      <c r="H1104" s="44" t="str">
        <f>IF(AND(Table3[[#This Row],[Hour]]&gt;=7, Table3[[#This Row],[Hour]]&lt;=10), "Peak", IF(AND(Table3[[#This Row],[Hour]]&gt;=16, Table3[[#This Row],[Hour]]&lt;=19), "Peak", "Off-Peak"))</f>
        <v>Peak</v>
      </c>
      <c r="I1104" s="19" t="str">
        <f>VLOOKUP($C1104,location,MATCH(Source!I$7,Location!$A$1:$D$1,0),0)</f>
        <v>Kolkata</v>
      </c>
      <c r="J1104" s="19" t="str">
        <f>VLOOKUP($C1104,location,MATCH(Source!J$7,Location!$A$1:$D$1,0),0)</f>
        <v>Residential Area</v>
      </c>
      <c r="K1104" s="19" t="str">
        <f>VLOOKUP($C1104,location,MATCH(Source!K$7,Location!$A$1:$D$1,0),0)</f>
        <v>Windy</v>
      </c>
      <c r="L1104" s="20" t="str">
        <f>VLOOKUP($C1104,vehicle,MATCH(L1103,Vehicle!A1097:E1097,0),0)</f>
        <v>Auto</v>
      </c>
      <c r="M1104" s="20" t="str">
        <f>VLOOKUP($C1104,vehicle,MATCH(M$7,Vehicle!$A$1:$E$1,0),0)</f>
        <v>Weather Conditions</v>
      </c>
      <c r="N1104" s="20" t="str">
        <f>VLOOKUP($C1104,vehicle,MATCH(N$7,Vehicle!$A$1:$E$1,0),0)</f>
        <v>High</v>
      </c>
      <c r="O1104" s="21">
        <f>VLOOKUP($C1104,vehicle,MATCH(O$7,Vehicle!$A$1:$E$1,0),0)</f>
        <v>3</v>
      </c>
      <c r="P1104" s="21">
        <f>VLOOKUP($C1104,driver,MATCH(P$7,Driver!$A$1:$E$1,0),0)</f>
        <v>57</v>
      </c>
      <c r="Q1104" s="21" t="str">
        <f>VLOOKUP($C1104,driver,MATCH(Q$7,Driver!$A$1:$E$1,0),0)</f>
        <v>Valid</v>
      </c>
      <c r="R1104" s="21">
        <f>VLOOKUP($C1104,driver,MATCH(R$7,Driver!$A$1:$E$1,0),0)</f>
        <v>4</v>
      </c>
      <c r="S1104" s="21" t="str">
        <f>VLOOKUP($C1104,driver,MATCH(S$7,Driver!$A$1:$E$1,0),0)</f>
        <v>Minor</v>
      </c>
      <c r="T1104" s="21">
        <f>VLOOKUP($C1104,Effects,MATCH(T$7, Effects!$A$1:$E$1, 0),0)</f>
        <v>35</v>
      </c>
      <c r="U1104" s="22" t="str">
        <f>VLOOKUP($C1104,Effects,MATCH(U$7, Effects!$A$1:$E$1, 0),0)</f>
        <v>Yes</v>
      </c>
      <c r="V1104" s="22" t="str">
        <f>VLOOKUP($C1104,Effects,MATCH(V$7, Effects!$A$1:$E$1, 0),0)</f>
        <v>Yes</v>
      </c>
      <c r="W1104" s="22" t="str">
        <f>VLOOKUP($C1104,Effects,MATCH(W$7, Effects!$A$1:$E$1, 0),0)</f>
        <v>Fine Issued</v>
      </c>
    </row>
    <row r="1105" spans="2:23" s="7" customFormat="1" ht="21" x14ac:dyDescent="0.4">
      <c r="B1105" s="19">
        <v>1098</v>
      </c>
      <c r="C1105" s="19" t="s">
        <v>1131</v>
      </c>
      <c r="D1105" s="20">
        <f>VLOOKUP($C1105, Date, MATCH(Source!D$7, Date!$A$1:$F$1, 0), FALSE)</f>
        <v>45180</v>
      </c>
      <c r="E1105" s="40">
        <v>45180</v>
      </c>
      <c r="F1105" s="22">
        <f>VLOOKUP($C1105, Date, MATCH(Source!F$7, Date!$A$1:$F$1, 0), FALSE)</f>
        <v>46.4652777777778</v>
      </c>
      <c r="G1105" s="19">
        <f>VLOOKUP(Table3[[#This Row],[Accident ID]],Date!$A$2:$I$2001,MATCH(Table3[[#Headers],[Hour]],Date!$A$1:$I$1,0),0)</f>
        <v>11</v>
      </c>
      <c r="H1105" s="44" t="str">
        <f>IF(AND(Table3[[#This Row],[Hour]]&gt;=7, Table3[[#This Row],[Hour]]&lt;=10), "Peak", IF(AND(Table3[[#This Row],[Hour]]&gt;=16, Table3[[#This Row],[Hour]]&lt;=19), "Peak", "Off-Peak"))</f>
        <v>Off-Peak</v>
      </c>
      <c r="I1105" s="19" t="str">
        <f>VLOOKUP($C1105,location,MATCH(Source!I$7,Location!$A$1:$D$1,0),0)</f>
        <v>Ahmedabad</v>
      </c>
      <c r="J1105" s="19" t="str">
        <f>VLOOKUP($C1105,location,MATCH(Source!J$7,Location!$A$1:$D$1,0),0)</f>
        <v>Rural Road</v>
      </c>
      <c r="K1105" s="19" t="str">
        <f>VLOOKUP($C1105,location,MATCH(Source!K$7,Location!$A$1:$D$1,0),0)</f>
        <v>Windy</v>
      </c>
      <c r="L1105" s="20" t="str">
        <f>VLOOKUP($C1105,vehicle,MATCH(L1104,Vehicle!A1098:E1098,0),0)</f>
        <v>Bicycle</v>
      </c>
      <c r="M1105" s="20" t="str">
        <f>VLOOKUP($C1105,vehicle,MATCH(M$7,Vehicle!$A$1:$E$1,0),0)</f>
        <v>Brake Failure</v>
      </c>
      <c r="N1105" s="20" t="str">
        <f>VLOOKUP($C1105,vehicle,MATCH(N$7,Vehicle!$A$1:$E$1,0),0)</f>
        <v>High</v>
      </c>
      <c r="O1105" s="21">
        <f>VLOOKUP($C1105,vehicle,MATCH(O$7,Vehicle!$A$1:$E$1,0),0)</f>
        <v>2</v>
      </c>
      <c r="P1105" s="21">
        <f>VLOOKUP($C1105,driver,MATCH(P$7,Driver!$A$1:$E$1,0),0)</f>
        <v>37</v>
      </c>
      <c r="Q1105" s="21" t="str">
        <f>VLOOKUP($C1105,driver,MATCH(Q$7,Driver!$A$1:$E$1,0),0)</f>
        <v>Suspended</v>
      </c>
      <c r="R1105" s="21">
        <f>VLOOKUP($C1105,driver,MATCH(R$7,Driver!$A$1:$E$1,0),0)</f>
        <v>5</v>
      </c>
      <c r="S1105" s="21" t="str">
        <f>VLOOKUP($C1105,driver,MATCH(S$7,Driver!$A$1:$E$1,0),0)</f>
        <v>Fatal</v>
      </c>
      <c r="T1105" s="21">
        <f>VLOOKUP($C1105,Effects,MATCH(T$7, Effects!$A$1:$E$1, 0),0)</f>
        <v>8</v>
      </c>
      <c r="U1105" s="22" t="str">
        <f>VLOOKUP($C1105,Effects,MATCH(U$7, Effects!$A$1:$E$1, 0),0)</f>
        <v>Yes</v>
      </c>
      <c r="V1105" s="22" t="str">
        <f>VLOOKUP($C1105,Effects,MATCH(V$7, Effects!$A$1:$E$1, 0),0)</f>
        <v>No</v>
      </c>
      <c r="W1105" s="22" t="str">
        <f>VLOOKUP($C1105,Effects,MATCH(W$7, Effects!$A$1:$E$1, 0),0)</f>
        <v>Arrest Made</v>
      </c>
    </row>
    <row r="1106" spans="2:23" s="7" customFormat="1" ht="21" x14ac:dyDescent="0.4">
      <c r="B1106" s="19">
        <v>1099</v>
      </c>
      <c r="C1106" s="19" t="s">
        <v>1132</v>
      </c>
      <c r="D1106" s="20">
        <f>VLOOKUP($C1106, Date, MATCH(Source!D$7, Date!$A$1:$F$1, 0), FALSE)</f>
        <v>45008</v>
      </c>
      <c r="E1106" s="40">
        <v>45008</v>
      </c>
      <c r="F1106" s="22">
        <f>VLOOKUP($C1106, Date, MATCH(Source!F$7, Date!$A$1:$F$1, 0), FALSE)</f>
        <v>46.5069444444444</v>
      </c>
      <c r="G1106" s="19">
        <f>VLOOKUP(Table3[[#This Row],[Accident ID]],Date!$A$2:$I$2001,MATCH(Table3[[#Headers],[Hour]],Date!$A$1:$I$1,0),0)</f>
        <v>12</v>
      </c>
      <c r="H1106" s="44" t="str">
        <f>IF(AND(Table3[[#This Row],[Hour]]&gt;=7, Table3[[#This Row],[Hour]]&lt;=10), "Peak", IF(AND(Table3[[#This Row],[Hour]]&gt;=16, Table3[[#This Row],[Hour]]&lt;=19), "Peak", "Off-Peak"))</f>
        <v>Off-Peak</v>
      </c>
      <c r="I1106" s="19" t="str">
        <f>VLOOKUP($C1106,location,MATCH(Source!I$7,Location!$A$1:$D$1,0),0)</f>
        <v>Hyderabad</v>
      </c>
      <c r="J1106" s="19" t="str">
        <f>VLOOKUP($C1106,location,MATCH(Source!J$7,Location!$A$1:$D$1,0),0)</f>
        <v>Expressway</v>
      </c>
      <c r="K1106" s="19" t="str">
        <f>VLOOKUP($C1106,location,MATCH(Source!K$7,Location!$A$1:$D$1,0),0)</f>
        <v>Windy</v>
      </c>
      <c r="L1106" s="20" t="str">
        <f>VLOOKUP($C1106,vehicle,MATCH(L1105,Vehicle!A1099:E1099,0),0)</f>
        <v>Bus</v>
      </c>
      <c r="M1106" s="20" t="str">
        <f>VLOOKUP($C1106,vehicle,MATCH(M$7,Vehicle!$A$1:$E$1,0),0)</f>
        <v>Signal Violation</v>
      </c>
      <c r="N1106" s="20" t="str">
        <f>VLOOKUP($C1106,vehicle,MATCH(N$7,Vehicle!$A$1:$E$1,0),0)</f>
        <v>Medium</v>
      </c>
      <c r="O1106" s="21">
        <f>VLOOKUP($C1106,vehicle,MATCH(O$7,Vehicle!$A$1:$E$1,0),0)</f>
        <v>2</v>
      </c>
      <c r="P1106" s="21">
        <f>VLOOKUP($C1106,driver,MATCH(P$7,Driver!$A$1:$E$1,0),0)</f>
        <v>29</v>
      </c>
      <c r="Q1106" s="21" t="str">
        <f>VLOOKUP($C1106,driver,MATCH(Q$7,Driver!$A$1:$E$1,0),0)</f>
        <v>Valid</v>
      </c>
      <c r="R1106" s="21">
        <f>VLOOKUP($C1106,driver,MATCH(R$7,Driver!$A$1:$E$1,0),0)</f>
        <v>6</v>
      </c>
      <c r="S1106" s="21" t="str">
        <f>VLOOKUP($C1106,driver,MATCH(S$7,Driver!$A$1:$E$1,0),0)</f>
        <v>Minor</v>
      </c>
      <c r="T1106" s="21">
        <f>VLOOKUP($C1106,Effects,MATCH(T$7, Effects!$A$1:$E$1, 0),0)</f>
        <v>21</v>
      </c>
      <c r="U1106" s="22" t="str">
        <f>VLOOKUP($C1106,Effects,MATCH(U$7, Effects!$A$1:$E$1, 0),0)</f>
        <v>Yes</v>
      </c>
      <c r="V1106" s="22" t="str">
        <f>VLOOKUP($C1106,Effects,MATCH(V$7, Effects!$A$1:$E$1, 0),0)</f>
        <v>No</v>
      </c>
      <c r="W1106" s="22" t="str">
        <f>VLOOKUP($C1106,Effects,MATCH(W$7, Effects!$A$1:$E$1, 0),0)</f>
        <v>Arrest Made</v>
      </c>
    </row>
    <row r="1107" spans="2:23" s="7" customFormat="1" ht="21" x14ac:dyDescent="0.4">
      <c r="B1107" s="19">
        <v>1100</v>
      </c>
      <c r="C1107" s="19" t="s">
        <v>1133</v>
      </c>
      <c r="D1107" s="20">
        <f>VLOOKUP($C1107, Date, MATCH(Source!D$7, Date!$A$1:$F$1, 0), FALSE)</f>
        <v>45410</v>
      </c>
      <c r="E1107" s="40">
        <v>45410</v>
      </c>
      <c r="F1107" s="22">
        <f>VLOOKUP($C1107, Date, MATCH(Source!F$7, Date!$A$1:$F$1, 0), FALSE)</f>
        <v>46.5486111111111</v>
      </c>
      <c r="G1107" s="19">
        <f>VLOOKUP(Table3[[#This Row],[Accident ID]],Date!$A$2:$I$2001,MATCH(Table3[[#Headers],[Hour]],Date!$A$1:$I$1,0),0)</f>
        <v>13</v>
      </c>
      <c r="H1107" s="44" t="str">
        <f>IF(AND(Table3[[#This Row],[Hour]]&gt;=7, Table3[[#This Row],[Hour]]&lt;=10), "Peak", IF(AND(Table3[[#This Row],[Hour]]&gt;=16, Table3[[#This Row],[Hour]]&lt;=19), "Peak", "Off-Peak"))</f>
        <v>Off-Peak</v>
      </c>
      <c r="I1107" s="19" t="str">
        <f>VLOOKUP($C1107,location,MATCH(Source!I$7,Location!$A$1:$D$1,0),0)</f>
        <v>Mumbai</v>
      </c>
      <c r="J1107" s="19" t="str">
        <f>VLOOKUP($C1107,location,MATCH(Source!J$7,Location!$A$1:$D$1,0),0)</f>
        <v>Rural Road</v>
      </c>
      <c r="K1107" s="19" t="str">
        <f>VLOOKUP($C1107,location,MATCH(Source!K$7,Location!$A$1:$D$1,0),0)</f>
        <v>Rainy</v>
      </c>
      <c r="L1107" s="20" t="str">
        <f>VLOOKUP($C1107,vehicle,MATCH(L1106,Vehicle!A1100:E1100,0),0)</f>
        <v>Bus</v>
      </c>
      <c r="M1107" s="20" t="str">
        <f>VLOOKUP($C1107,vehicle,MATCH(M$7,Vehicle!$A$1:$E$1,0),0)</f>
        <v>Reckless Driving</v>
      </c>
      <c r="N1107" s="20" t="str">
        <f>VLOOKUP($C1107,vehicle,MATCH(N$7,Vehicle!$A$1:$E$1,0),0)</f>
        <v>High</v>
      </c>
      <c r="O1107" s="21">
        <f>VLOOKUP($C1107,vehicle,MATCH(O$7,Vehicle!$A$1:$E$1,0),0)</f>
        <v>3</v>
      </c>
      <c r="P1107" s="21">
        <f>VLOOKUP($C1107,driver,MATCH(P$7,Driver!$A$1:$E$1,0),0)</f>
        <v>57</v>
      </c>
      <c r="Q1107" s="21" t="str">
        <f>VLOOKUP($C1107,driver,MATCH(Q$7,Driver!$A$1:$E$1,0),0)</f>
        <v>Suspended</v>
      </c>
      <c r="R1107" s="21">
        <f>VLOOKUP($C1107,driver,MATCH(R$7,Driver!$A$1:$E$1,0),0)</f>
        <v>3</v>
      </c>
      <c r="S1107" s="21" t="str">
        <f>VLOOKUP($C1107,driver,MATCH(S$7,Driver!$A$1:$E$1,0),0)</f>
        <v>Severe</v>
      </c>
      <c r="T1107" s="21">
        <f>VLOOKUP($C1107,Effects,MATCH(T$7, Effects!$A$1:$E$1, 0),0)</f>
        <v>35</v>
      </c>
      <c r="U1107" s="22" t="str">
        <f>VLOOKUP($C1107,Effects,MATCH(U$7, Effects!$A$1:$E$1, 0),0)</f>
        <v>No</v>
      </c>
      <c r="V1107" s="22" t="str">
        <f>VLOOKUP($C1107,Effects,MATCH(V$7, Effects!$A$1:$E$1, 0),0)</f>
        <v>Yes</v>
      </c>
      <c r="W1107" s="22" t="str">
        <f>VLOOKUP($C1107,Effects,MATCH(W$7, Effects!$A$1:$E$1, 0),0)</f>
        <v>License Suspended</v>
      </c>
    </row>
    <row r="1108" spans="2:23" s="7" customFormat="1" ht="21" x14ac:dyDescent="0.4">
      <c r="B1108" s="19">
        <v>1101</v>
      </c>
      <c r="C1108" s="19" t="s">
        <v>1134</v>
      </c>
      <c r="D1108" s="20">
        <f>VLOOKUP($C1108, Date, MATCH(Source!D$7, Date!$A$1:$F$1, 0), FALSE)</f>
        <v>44021</v>
      </c>
      <c r="E1108" s="40">
        <v>44021</v>
      </c>
      <c r="F1108" s="22">
        <f>VLOOKUP($C1108, Date, MATCH(Source!F$7, Date!$A$1:$F$1, 0), FALSE)</f>
        <v>46.5902777777778</v>
      </c>
      <c r="G1108" s="19">
        <f>VLOOKUP(Table3[[#This Row],[Accident ID]],Date!$A$2:$I$2001,MATCH(Table3[[#Headers],[Hour]],Date!$A$1:$I$1,0),0)</f>
        <v>14</v>
      </c>
      <c r="H1108" s="44" t="str">
        <f>IF(AND(Table3[[#This Row],[Hour]]&gt;=7, Table3[[#This Row],[Hour]]&lt;=10), "Peak", IF(AND(Table3[[#This Row],[Hour]]&gt;=16, Table3[[#This Row],[Hour]]&lt;=19), "Peak", "Off-Peak"))</f>
        <v>Off-Peak</v>
      </c>
      <c r="I1108" s="19" t="str">
        <f>VLOOKUP($C1108,location,MATCH(Source!I$7,Location!$A$1:$D$1,0),0)</f>
        <v>Hyderabad</v>
      </c>
      <c r="J1108" s="19" t="str">
        <f>VLOOKUP($C1108,location,MATCH(Source!J$7,Location!$A$1:$D$1,0),0)</f>
        <v>Expressway</v>
      </c>
      <c r="K1108" s="19" t="str">
        <f>VLOOKUP($C1108,location,MATCH(Source!K$7,Location!$A$1:$D$1,0),0)</f>
        <v>Foggy</v>
      </c>
      <c r="L1108" s="20" t="str">
        <f>VLOOKUP($C1108,vehicle,MATCH(L1107,Vehicle!A1101:E1101,0),0)</f>
        <v>Bike</v>
      </c>
      <c r="M1108" s="20" t="str">
        <f>VLOOKUP($C1108,vehicle,MATCH(M$7,Vehicle!$A$1:$E$1,0),0)</f>
        <v>Brake Failure</v>
      </c>
      <c r="N1108" s="20" t="str">
        <f>VLOOKUP($C1108,vehicle,MATCH(N$7,Vehicle!$A$1:$E$1,0),0)</f>
        <v>Medium</v>
      </c>
      <c r="O1108" s="21">
        <f>VLOOKUP($C1108,vehicle,MATCH(O$7,Vehicle!$A$1:$E$1,0),0)</f>
        <v>5</v>
      </c>
      <c r="P1108" s="21">
        <f>VLOOKUP($C1108,driver,MATCH(P$7,Driver!$A$1:$E$1,0),0)</f>
        <v>55</v>
      </c>
      <c r="Q1108" s="21" t="str">
        <f>VLOOKUP($C1108,driver,MATCH(Q$7,Driver!$A$1:$E$1,0),0)</f>
        <v>Suspended</v>
      </c>
      <c r="R1108" s="21">
        <f>VLOOKUP($C1108,driver,MATCH(R$7,Driver!$A$1:$E$1,0),0)</f>
        <v>6</v>
      </c>
      <c r="S1108" s="21" t="str">
        <f>VLOOKUP($C1108,driver,MATCH(S$7,Driver!$A$1:$E$1,0),0)</f>
        <v>Fatal</v>
      </c>
      <c r="T1108" s="21">
        <f>VLOOKUP($C1108,Effects,MATCH(T$7, Effects!$A$1:$E$1, 0),0)</f>
        <v>53</v>
      </c>
      <c r="U1108" s="22" t="str">
        <f>VLOOKUP($C1108,Effects,MATCH(U$7, Effects!$A$1:$E$1, 0),0)</f>
        <v>No</v>
      </c>
      <c r="V1108" s="22" t="str">
        <f>VLOOKUP($C1108,Effects,MATCH(V$7, Effects!$A$1:$E$1, 0),0)</f>
        <v>No</v>
      </c>
      <c r="W1108" s="22" t="str">
        <f>VLOOKUP($C1108,Effects,MATCH(W$7, Effects!$A$1:$E$1, 0),0)</f>
        <v>License Suspended</v>
      </c>
    </row>
    <row r="1109" spans="2:23" s="7" customFormat="1" ht="21" x14ac:dyDescent="0.4">
      <c r="B1109" s="19">
        <v>1102</v>
      </c>
      <c r="C1109" s="19" t="s">
        <v>1135</v>
      </c>
      <c r="D1109" s="20">
        <f>VLOOKUP($C1109, Date, MATCH(Source!D$7, Date!$A$1:$F$1, 0), FALSE)</f>
        <v>44962</v>
      </c>
      <c r="E1109" s="40">
        <v>44962</v>
      </c>
      <c r="F1109" s="22">
        <f>VLOOKUP($C1109, Date, MATCH(Source!F$7, Date!$A$1:$F$1, 0), FALSE)</f>
        <v>46.6319444444444</v>
      </c>
      <c r="G1109" s="19">
        <f>VLOOKUP(Table3[[#This Row],[Accident ID]],Date!$A$2:$I$2001,MATCH(Table3[[#Headers],[Hour]],Date!$A$1:$I$1,0),0)</f>
        <v>15</v>
      </c>
      <c r="H1109" s="44" t="str">
        <f>IF(AND(Table3[[#This Row],[Hour]]&gt;=7, Table3[[#This Row],[Hour]]&lt;=10), "Peak", IF(AND(Table3[[#This Row],[Hour]]&gt;=16, Table3[[#This Row],[Hour]]&lt;=19), "Peak", "Off-Peak"))</f>
        <v>Off-Peak</v>
      </c>
      <c r="I1109" s="19" t="str">
        <f>VLOOKUP($C1109,location,MATCH(Source!I$7,Location!$A$1:$D$1,0),0)</f>
        <v>Chennai</v>
      </c>
      <c r="J1109" s="19" t="str">
        <f>VLOOKUP($C1109,location,MATCH(Source!J$7,Location!$A$1:$D$1,0),0)</f>
        <v>City Road</v>
      </c>
      <c r="K1109" s="19" t="str">
        <f>VLOOKUP($C1109,location,MATCH(Source!K$7,Location!$A$1:$D$1,0),0)</f>
        <v>Snowy</v>
      </c>
      <c r="L1109" s="20" t="str">
        <f>VLOOKUP($C1109,vehicle,MATCH(L1108,Vehicle!A1102:E1102,0),0)</f>
        <v>Pedestrian</v>
      </c>
      <c r="M1109" s="20" t="str">
        <f>VLOOKUP($C1109,vehicle,MATCH(M$7,Vehicle!$A$1:$E$1,0),0)</f>
        <v>Drunk Driving</v>
      </c>
      <c r="N1109" s="20" t="str">
        <f>VLOOKUP($C1109,vehicle,MATCH(N$7,Vehicle!$A$1:$E$1,0),0)</f>
        <v>Severe</v>
      </c>
      <c r="O1109" s="21">
        <f>VLOOKUP($C1109,vehicle,MATCH(O$7,Vehicle!$A$1:$E$1,0),0)</f>
        <v>1</v>
      </c>
      <c r="P1109" s="21">
        <f>VLOOKUP($C1109,driver,MATCH(P$7,Driver!$A$1:$E$1,0),0)</f>
        <v>21</v>
      </c>
      <c r="Q1109" s="21" t="str">
        <f>VLOOKUP($C1109,driver,MATCH(Q$7,Driver!$A$1:$E$1,0),0)</f>
        <v>Suspended</v>
      </c>
      <c r="R1109" s="21">
        <f>VLOOKUP($C1109,driver,MATCH(R$7,Driver!$A$1:$E$1,0),0)</f>
        <v>2</v>
      </c>
      <c r="S1109" s="21" t="str">
        <f>VLOOKUP($C1109,driver,MATCH(S$7,Driver!$A$1:$E$1,0),0)</f>
        <v>Moderate</v>
      </c>
      <c r="T1109" s="21">
        <f>VLOOKUP($C1109,Effects,MATCH(T$7, Effects!$A$1:$E$1, 0),0)</f>
        <v>49</v>
      </c>
      <c r="U1109" s="22" t="str">
        <f>VLOOKUP($C1109,Effects,MATCH(U$7, Effects!$A$1:$E$1, 0),0)</f>
        <v>No</v>
      </c>
      <c r="V1109" s="22" t="str">
        <f>VLOOKUP($C1109,Effects,MATCH(V$7, Effects!$A$1:$E$1, 0),0)</f>
        <v>No</v>
      </c>
      <c r="W1109" s="22" t="str">
        <f>VLOOKUP($C1109,Effects,MATCH(W$7, Effects!$A$1:$E$1, 0),0)</f>
        <v>Arrest Made</v>
      </c>
    </row>
    <row r="1110" spans="2:23" s="7" customFormat="1" ht="21" x14ac:dyDescent="0.4">
      <c r="B1110" s="19">
        <v>1103</v>
      </c>
      <c r="C1110" s="19" t="s">
        <v>1136</v>
      </c>
      <c r="D1110" s="20">
        <f>VLOOKUP($C1110, Date, MATCH(Source!D$7, Date!$A$1:$F$1, 0), FALSE)</f>
        <v>44594</v>
      </c>
      <c r="E1110" s="40">
        <v>44594</v>
      </c>
      <c r="F1110" s="22">
        <f>VLOOKUP($C1110, Date, MATCH(Source!F$7, Date!$A$1:$F$1, 0), FALSE)</f>
        <v>46.6736111111111</v>
      </c>
      <c r="G1110" s="19">
        <f>VLOOKUP(Table3[[#This Row],[Accident ID]],Date!$A$2:$I$2001,MATCH(Table3[[#Headers],[Hour]],Date!$A$1:$I$1,0),0)</f>
        <v>16</v>
      </c>
      <c r="H1110" s="44" t="str">
        <f>IF(AND(Table3[[#This Row],[Hour]]&gt;=7, Table3[[#This Row],[Hour]]&lt;=10), "Peak", IF(AND(Table3[[#This Row],[Hour]]&gt;=16, Table3[[#This Row],[Hour]]&lt;=19), "Peak", "Off-Peak"))</f>
        <v>Peak</v>
      </c>
      <c r="I1110" s="19" t="str">
        <f>VLOOKUP($C1110,location,MATCH(Source!I$7,Location!$A$1:$D$1,0),0)</f>
        <v>Hyderabad</v>
      </c>
      <c r="J1110" s="19" t="str">
        <f>VLOOKUP($C1110,location,MATCH(Source!J$7,Location!$A$1:$D$1,0),0)</f>
        <v>Residential Area</v>
      </c>
      <c r="K1110" s="19" t="str">
        <f>VLOOKUP($C1110,location,MATCH(Source!K$7,Location!$A$1:$D$1,0),0)</f>
        <v>Windy</v>
      </c>
      <c r="L1110" s="20" t="str">
        <f>VLOOKUP($C1110,vehicle,MATCH(L1109,Vehicle!A1103:E1103,0),0)</f>
        <v>Truck</v>
      </c>
      <c r="M1110" s="20" t="str">
        <f>VLOOKUP($C1110,vehicle,MATCH(M$7,Vehicle!$A$1:$E$1,0),0)</f>
        <v>Over Speeding</v>
      </c>
      <c r="N1110" s="20" t="str">
        <f>VLOOKUP($C1110,vehicle,MATCH(N$7,Vehicle!$A$1:$E$1,0),0)</f>
        <v>High</v>
      </c>
      <c r="O1110" s="21">
        <f>VLOOKUP($C1110,vehicle,MATCH(O$7,Vehicle!$A$1:$E$1,0),0)</f>
        <v>5</v>
      </c>
      <c r="P1110" s="21">
        <f>VLOOKUP($C1110,driver,MATCH(P$7,Driver!$A$1:$E$1,0),0)</f>
        <v>37</v>
      </c>
      <c r="Q1110" s="21" t="str">
        <f>VLOOKUP($C1110,driver,MATCH(Q$7,Driver!$A$1:$E$1,0),0)</f>
        <v>Expired</v>
      </c>
      <c r="R1110" s="21">
        <f>VLOOKUP($C1110,driver,MATCH(R$7,Driver!$A$1:$E$1,0),0)</f>
        <v>8</v>
      </c>
      <c r="S1110" s="21" t="str">
        <f>VLOOKUP($C1110,driver,MATCH(S$7,Driver!$A$1:$E$1,0),0)</f>
        <v>Fatal</v>
      </c>
      <c r="T1110" s="21">
        <f>VLOOKUP($C1110,Effects,MATCH(T$7, Effects!$A$1:$E$1, 0),0)</f>
        <v>58</v>
      </c>
      <c r="U1110" s="22" t="str">
        <f>VLOOKUP($C1110,Effects,MATCH(U$7, Effects!$A$1:$E$1, 0),0)</f>
        <v>Yes</v>
      </c>
      <c r="V1110" s="22" t="str">
        <f>VLOOKUP($C1110,Effects,MATCH(V$7, Effects!$A$1:$E$1, 0),0)</f>
        <v>Yes</v>
      </c>
      <c r="W1110" s="22" t="str">
        <f>VLOOKUP($C1110,Effects,MATCH(W$7, Effects!$A$1:$E$1, 0),0)</f>
        <v>Fine Issued</v>
      </c>
    </row>
    <row r="1111" spans="2:23" s="7" customFormat="1" ht="21" x14ac:dyDescent="0.4">
      <c r="B1111" s="19">
        <v>1104</v>
      </c>
      <c r="C1111" s="19" t="s">
        <v>1137</v>
      </c>
      <c r="D1111" s="20">
        <f>VLOOKUP($C1111, Date, MATCH(Source!D$7, Date!$A$1:$F$1, 0), FALSE)</f>
        <v>44708</v>
      </c>
      <c r="E1111" s="40">
        <v>44708</v>
      </c>
      <c r="F1111" s="22">
        <f>VLOOKUP($C1111, Date, MATCH(Source!F$7, Date!$A$1:$F$1, 0), FALSE)</f>
        <v>46.7152777777778</v>
      </c>
      <c r="G1111" s="19">
        <f>VLOOKUP(Table3[[#This Row],[Accident ID]],Date!$A$2:$I$2001,MATCH(Table3[[#Headers],[Hour]],Date!$A$1:$I$1,0),0)</f>
        <v>17</v>
      </c>
      <c r="H1111" s="44" t="str">
        <f>IF(AND(Table3[[#This Row],[Hour]]&gt;=7, Table3[[#This Row],[Hour]]&lt;=10), "Peak", IF(AND(Table3[[#This Row],[Hour]]&gt;=16, Table3[[#This Row],[Hour]]&lt;=19), "Peak", "Off-Peak"))</f>
        <v>Peak</v>
      </c>
      <c r="I1111" s="19" t="str">
        <f>VLOOKUP($C1111,location,MATCH(Source!I$7,Location!$A$1:$D$1,0),0)</f>
        <v>Ahmedabad</v>
      </c>
      <c r="J1111" s="19" t="str">
        <f>VLOOKUP($C1111,location,MATCH(Source!J$7,Location!$A$1:$D$1,0),0)</f>
        <v>Expressway</v>
      </c>
      <c r="K1111" s="19" t="str">
        <f>VLOOKUP($C1111,location,MATCH(Source!K$7,Location!$A$1:$D$1,0),0)</f>
        <v>Snowy</v>
      </c>
      <c r="L1111" s="20" t="str">
        <f>VLOOKUP($C1111,vehicle,MATCH(L1110,Vehicle!A1104:E1104,0),0)</f>
        <v>Pedestrian</v>
      </c>
      <c r="M1111" s="20" t="str">
        <f>VLOOKUP($C1111,vehicle,MATCH(M$7,Vehicle!$A$1:$E$1,0),0)</f>
        <v>Signal Violation</v>
      </c>
      <c r="N1111" s="20" t="str">
        <f>VLOOKUP($C1111,vehicle,MATCH(N$7,Vehicle!$A$1:$E$1,0),0)</f>
        <v>Low</v>
      </c>
      <c r="O1111" s="21">
        <f>VLOOKUP($C1111,vehicle,MATCH(O$7,Vehicle!$A$1:$E$1,0),0)</f>
        <v>5</v>
      </c>
      <c r="P1111" s="21">
        <f>VLOOKUP($C1111,driver,MATCH(P$7,Driver!$A$1:$E$1,0),0)</f>
        <v>57</v>
      </c>
      <c r="Q1111" s="21" t="str">
        <f>VLOOKUP($C1111,driver,MATCH(Q$7,Driver!$A$1:$E$1,0),0)</f>
        <v>Expired</v>
      </c>
      <c r="R1111" s="21">
        <f>VLOOKUP($C1111,driver,MATCH(R$7,Driver!$A$1:$E$1,0),0)</f>
        <v>6</v>
      </c>
      <c r="S1111" s="21" t="str">
        <f>VLOOKUP($C1111,driver,MATCH(S$7,Driver!$A$1:$E$1,0),0)</f>
        <v>Minor</v>
      </c>
      <c r="T1111" s="21">
        <f>VLOOKUP($C1111,Effects,MATCH(T$7, Effects!$A$1:$E$1, 0),0)</f>
        <v>11</v>
      </c>
      <c r="U1111" s="22" t="str">
        <f>VLOOKUP($C1111,Effects,MATCH(U$7, Effects!$A$1:$E$1, 0),0)</f>
        <v>No</v>
      </c>
      <c r="V1111" s="22" t="str">
        <f>VLOOKUP($C1111,Effects,MATCH(V$7, Effects!$A$1:$E$1, 0),0)</f>
        <v>Yes</v>
      </c>
      <c r="W1111" s="22" t="str">
        <f>VLOOKUP($C1111,Effects,MATCH(W$7, Effects!$A$1:$E$1, 0),0)</f>
        <v>Fine Issued</v>
      </c>
    </row>
    <row r="1112" spans="2:23" s="7" customFormat="1" ht="21" x14ac:dyDescent="0.4">
      <c r="B1112" s="19">
        <v>1105</v>
      </c>
      <c r="C1112" s="19" t="s">
        <v>1138</v>
      </c>
      <c r="D1112" s="20">
        <f>VLOOKUP($C1112, Date, MATCH(Source!D$7, Date!$A$1:$F$1, 0), FALSE)</f>
        <v>44308</v>
      </c>
      <c r="E1112" s="40">
        <v>44308</v>
      </c>
      <c r="F1112" s="22">
        <f>VLOOKUP($C1112, Date, MATCH(Source!F$7, Date!$A$1:$F$1, 0), FALSE)</f>
        <v>46.7569444444444</v>
      </c>
      <c r="G1112" s="19">
        <f>VLOOKUP(Table3[[#This Row],[Accident ID]],Date!$A$2:$I$2001,MATCH(Table3[[#Headers],[Hour]],Date!$A$1:$I$1,0),0)</f>
        <v>18</v>
      </c>
      <c r="H1112" s="44" t="str">
        <f>IF(AND(Table3[[#This Row],[Hour]]&gt;=7, Table3[[#This Row],[Hour]]&lt;=10), "Peak", IF(AND(Table3[[#This Row],[Hour]]&gt;=16, Table3[[#This Row],[Hour]]&lt;=19), "Peak", "Off-Peak"))</f>
        <v>Peak</v>
      </c>
      <c r="I1112" s="19" t="str">
        <f>VLOOKUP($C1112,location,MATCH(Source!I$7,Location!$A$1:$D$1,0),0)</f>
        <v>Ahmedabad</v>
      </c>
      <c r="J1112" s="19" t="str">
        <f>VLOOKUP($C1112,location,MATCH(Source!J$7,Location!$A$1:$D$1,0),0)</f>
        <v>City Road</v>
      </c>
      <c r="K1112" s="19" t="str">
        <f>VLOOKUP($C1112,location,MATCH(Source!K$7,Location!$A$1:$D$1,0),0)</f>
        <v>Foggy</v>
      </c>
      <c r="L1112" s="20" t="str">
        <f>VLOOKUP($C1112,vehicle,MATCH(L1111,Vehicle!A1105:E1105,0),0)</f>
        <v>Car</v>
      </c>
      <c r="M1112" s="20" t="str">
        <f>VLOOKUP($C1112,vehicle,MATCH(M$7,Vehicle!$A$1:$E$1,0),0)</f>
        <v>Pedestrian Crossing</v>
      </c>
      <c r="N1112" s="20" t="str">
        <f>VLOOKUP($C1112,vehicle,MATCH(N$7,Vehicle!$A$1:$E$1,0),0)</f>
        <v>Severe</v>
      </c>
      <c r="O1112" s="21">
        <f>VLOOKUP($C1112,vehicle,MATCH(O$7,Vehicle!$A$1:$E$1,0),0)</f>
        <v>3</v>
      </c>
      <c r="P1112" s="21">
        <f>VLOOKUP($C1112,driver,MATCH(P$7,Driver!$A$1:$E$1,0),0)</f>
        <v>57</v>
      </c>
      <c r="Q1112" s="21" t="str">
        <f>VLOOKUP($C1112,driver,MATCH(Q$7,Driver!$A$1:$E$1,0),0)</f>
        <v>Expired</v>
      </c>
      <c r="R1112" s="21">
        <f>VLOOKUP($C1112,driver,MATCH(R$7,Driver!$A$1:$E$1,0),0)</f>
        <v>7</v>
      </c>
      <c r="S1112" s="21" t="str">
        <f>VLOOKUP($C1112,driver,MATCH(S$7,Driver!$A$1:$E$1,0),0)</f>
        <v>Severe</v>
      </c>
      <c r="T1112" s="21">
        <f>VLOOKUP($C1112,Effects,MATCH(T$7, Effects!$A$1:$E$1, 0),0)</f>
        <v>11</v>
      </c>
      <c r="U1112" s="22" t="str">
        <f>VLOOKUP($C1112,Effects,MATCH(U$7, Effects!$A$1:$E$1, 0),0)</f>
        <v>Yes</v>
      </c>
      <c r="V1112" s="22" t="str">
        <f>VLOOKUP($C1112,Effects,MATCH(V$7, Effects!$A$1:$E$1, 0),0)</f>
        <v>No</v>
      </c>
      <c r="W1112" s="22" t="str">
        <f>VLOOKUP($C1112,Effects,MATCH(W$7, Effects!$A$1:$E$1, 0),0)</f>
        <v>None</v>
      </c>
    </row>
    <row r="1113" spans="2:23" s="7" customFormat="1" ht="21" x14ac:dyDescent="0.4">
      <c r="B1113" s="19">
        <v>1106</v>
      </c>
      <c r="C1113" s="19" t="s">
        <v>1139</v>
      </c>
      <c r="D1113" s="20">
        <f>VLOOKUP($C1113, Date, MATCH(Source!D$7, Date!$A$1:$F$1, 0), FALSE)</f>
        <v>43947</v>
      </c>
      <c r="E1113" s="40">
        <v>43947</v>
      </c>
      <c r="F1113" s="22">
        <f>VLOOKUP($C1113, Date, MATCH(Source!F$7, Date!$A$1:$F$1, 0), FALSE)</f>
        <v>46.7986111111111</v>
      </c>
      <c r="G1113" s="19">
        <f>VLOOKUP(Table3[[#This Row],[Accident ID]],Date!$A$2:$I$2001,MATCH(Table3[[#Headers],[Hour]],Date!$A$1:$I$1,0),0)</f>
        <v>19</v>
      </c>
      <c r="H1113" s="44" t="str">
        <f>IF(AND(Table3[[#This Row],[Hour]]&gt;=7, Table3[[#This Row],[Hour]]&lt;=10), "Peak", IF(AND(Table3[[#This Row],[Hour]]&gt;=16, Table3[[#This Row],[Hour]]&lt;=19), "Peak", "Off-Peak"))</f>
        <v>Peak</v>
      </c>
      <c r="I1113" s="19" t="str">
        <f>VLOOKUP($C1113,location,MATCH(Source!I$7,Location!$A$1:$D$1,0),0)</f>
        <v>Mumbai</v>
      </c>
      <c r="J1113" s="19" t="str">
        <f>VLOOKUP($C1113,location,MATCH(Source!J$7,Location!$A$1:$D$1,0),0)</f>
        <v>Residential Area</v>
      </c>
      <c r="K1113" s="19" t="str">
        <f>VLOOKUP($C1113,location,MATCH(Source!K$7,Location!$A$1:$D$1,0),0)</f>
        <v>Snowy</v>
      </c>
      <c r="L1113" s="20" t="str">
        <f>VLOOKUP($C1113,vehicle,MATCH(L1112,Vehicle!A1106:E1106,0),0)</f>
        <v>Bus</v>
      </c>
      <c r="M1113" s="20" t="str">
        <f>VLOOKUP($C1113,vehicle,MATCH(M$7,Vehicle!$A$1:$E$1,0),0)</f>
        <v>Weather Conditions</v>
      </c>
      <c r="N1113" s="20" t="str">
        <f>VLOOKUP($C1113,vehicle,MATCH(N$7,Vehicle!$A$1:$E$1,0),0)</f>
        <v>High</v>
      </c>
      <c r="O1113" s="21">
        <f>VLOOKUP($C1113,vehicle,MATCH(O$7,Vehicle!$A$1:$E$1,0),0)</f>
        <v>2</v>
      </c>
      <c r="P1113" s="21">
        <f>VLOOKUP($C1113,driver,MATCH(P$7,Driver!$A$1:$E$1,0),0)</f>
        <v>33</v>
      </c>
      <c r="Q1113" s="21" t="str">
        <f>VLOOKUP($C1113,driver,MATCH(Q$7,Driver!$A$1:$E$1,0),0)</f>
        <v>Valid</v>
      </c>
      <c r="R1113" s="21">
        <f>VLOOKUP($C1113,driver,MATCH(R$7,Driver!$A$1:$E$1,0),0)</f>
        <v>0</v>
      </c>
      <c r="S1113" s="21" t="str">
        <f>VLOOKUP($C1113,driver,MATCH(S$7,Driver!$A$1:$E$1,0),0)</f>
        <v>Fatal</v>
      </c>
      <c r="T1113" s="21">
        <f>VLOOKUP($C1113,Effects,MATCH(T$7, Effects!$A$1:$E$1, 0),0)</f>
        <v>7</v>
      </c>
      <c r="U1113" s="22" t="str">
        <f>VLOOKUP($C1113,Effects,MATCH(U$7, Effects!$A$1:$E$1, 0),0)</f>
        <v>Yes</v>
      </c>
      <c r="V1113" s="22" t="str">
        <f>VLOOKUP($C1113,Effects,MATCH(V$7, Effects!$A$1:$E$1, 0),0)</f>
        <v>No</v>
      </c>
      <c r="W1113" s="22" t="str">
        <f>VLOOKUP($C1113,Effects,MATCH(W$7, Effects!$A$1:$E$1, 0),0)</f>
        <v>Arrest Made</v>
      </c>
    </row>
    <row r="1114" spans="2:23" s="7" customFormat="1" ht="21" x14ac:dyDescent="0.4">
      <c r="B1114" s="19">
        <v>1107</v>
      </c>
      <c r="C1114" s="19" t="s">
        <v>1140</v>
      </c>
      <c r="D1114" s="20">
        <f>VLOOKUP($C1114, Date, MATCH(Source!D$7, Date!$A$1:$F$1, 0), FALSE)</f>
        <v>44899</v>
      </c>
      <c r="E1114" s="40">
        <v>44899</v>
      </c>
      <c r="F1114" s="22">
        <f>VLOOKUP($C1114, Date, MATCH(Source!F$7, Date!$A$1:$F$1, 0), FALSE)</f>
        <v>46.8402777777778</v>
      </c>
      <c r="G1114" s="19">
        <f>VLOOKUP(Table3[[#This Row],[Accident ID]],Date!$A$2:$I$2001,MATCH(Table3[[#Headers],[Hour]],Date!$A$1:$I$1,0),0)</f>
        <v>20</v>
      </c>
      <c r="H1114" s="44" t="str">
        <f>IF(AND(Table3[[#This Row],[Hour]]&gt;=7, Table3[[#This Row],[Hour]]&lt;=10), "Peak", IF(AND(Table3[[#This Row],[Hour]]&gt;=16, Table3[[#This Row],[Hour]]&lt;=19), "Peak", "Off-Peak"))</f>
        <v>Off-Peak</v>
      </c>
      <c r="I1114" s="19" t="str">
        <f>VLOOKUP($C1114,location,MATCH(Source!I$7,Location!$A$1:$D$1,0),0)</f>
        <v>Ahmedabad</v>
      </c>
      <c r="J1114" s="19" t="str">
        <f>VLOOKUP($C1114,location,MATCH(Source!J$7,Location!$A$1:$D$1,0),0)</f>
        <v>Rural Road</v>
      </c>
      <c r="K1114" s="19" t="str">
        <f>VLOOKUP($C1114,location,MATCH(Source!K$7,Location!$A$1:$D$1,0),0)</f>
        <v>Rainy</v>
      </c>
      <c r="L1114" s="20" t="str">
        <f>VLOOKUP($C1114,vehicle,MATCH(L1113,Vehicle!A1107:E1107,0),0)</f>
        <v>Car</v>
      </c>
      <c r="M1114" s="20" t="str">
        <f>VLOOKUP($C1114,vehicle,MATCH(M$7,Vehicle!$A$1:$E$1,0),0)</f>
        <v>Weather Conditions</v>
      </c>
      <c r="N1114" s="20" t="str">
        <f>VLOOKUP($C1114,vehicle,MATCH(N$7,Vehicle!$A$1:$E$1,0),0)</f>
        <v>Low</v>
      </c>
      <c r="O1114" s="21">
        <f>VLOOKUP($C1114,vehicle,MATCH(O$7,Vehicle!$A$1:$E$1,0),0)</f>
        <v>3</v>
      </c>
      <c r="P1114" s="21">
        <f>VLOOKUP($C1114,driver,MATCH(P$7,Driver!$A$1:$E$1,0),0)</f>
        <v>38</v>
      </c>
      <c r="Q1114" s="21" t="str">
        <f>VLOOKUP($C1114,driver,MATCH(Q$7,Driver!$A$1:$E$1,0),0)</f>
        <v>Suspended</v>
      </c>
      <c r="R1114" s="21">
        <f>VLOOKUP($C1114,driver,MATCH(R$7,Driver!$A$1:$E$1,0),0)</f>
        <v>7</v>
      </c>
      <c r="S1114" s="21" t="str">
        <f>VLOOKUP($C1114,driver,MATCH(S$7,Driver!$A$1:$E$1,0),0)</f>
        <v>Severe</v>
      </c>
      <c r="T1114" s="21">
        <f>VLOOKUP($C1114,Effects,MATCH(T$7, Effects!$A$1:$E$1, 0),0)</f>
        <v>14</v>
      </c>
      <c r="U1114" s="22" t="str">
        <f>VLOOKUP($C1114,Effects,MATCH(U$7, Effects!$A$1:$E$1, 0),0)</f>
        <v>Yes</v>
      </c>
      <c r="V1114" s="22" t="str">
        <f>VLOOKUP($C1114,Effects,MATCH(V$7, Effects!$A$1:$E$1, 0),0)</f>
        <v>No</v>
      </c>
      <c r="W1114" s="22" t="str">
        <f>VLOOKUP($C1114,Effects,MATCH(W$7, Effects!$A$1:$E$1, 0),0)</f>
        <v>Fine Issued</v>
      </c>
    </row>
    <row r="1115" spans="2:23" s="7" customFormat="1" ht="21" x14ac:dyDescent="0.4">
      <c r="B1115" s="19">
        <v>1108</v>
      </c>
      <c r="C1115" s="19" t="s">
        <v>1141</v>
      </c>
      <c r="D1115" s="20">
        <f>VLOOKUP($C1115, Date, MATCH(Source!D$7, Date!$A$1:$F$1, 0), FALSE)</f>
        <v>45592</v>
      </c>
      <c r="E1115" s="40">
        <v>45592</v>
      </c>
      <c r="F1115" s="22">
        <f>VLOOKUP($C1115, Date, MATCH(Source!F$7, Date!$A$1:$F$1, 0), FALSE)</f>
        <v>46.8819444444444</v>
      </c>
      <c r="G1115" s="19">
        <f>VLOOKUP(Table3[[#This Row],[Accident ID]],Date!$A$2:$I$2001,MATCH(Table3[[#Headers],[Hour]],Date!$A$1:$I$1,0),0)</f>
        <v>21</v>
      </c>
      <c r="H1115" s="44" t="str">
        <f>IF(AND(Table3[[#This Row],[Hour]]&gt;=7, Table3[[#This Row],[Hour]]&lt;=10), "Peak", IF(AND(Table3[[#This Row],[Hour]]&gt;=16, Table3[[#This Row],[Hour]]&lt;=19), "Peak", "Off-Peak"))</f>
        <v>Off-Peak</v>
      </c>
      <c r="I1115" s="19" t="str">
        <f>VLOOKUP($C1115,location,MATCH(Source!I$7,Location!$A$1:$D$1,0),0)</f>
        <v>Bangalore</v>
      </c>
      <c r="J1115" s="19" t="str">
        <f>VLOOKUP($C1115,location,MATCH(Source!J$7,Location!$A$1:$D$1,0),0)</f>
        <v>Highway</v>
      </c>
      <c r="K1115" s="19" t="str">
        <f>VLOOKUP($C1115,location,MATCH(Source!K$7,Location!$A$1:$D$1,0),0)</f>
        <v>Windy</v>
      </c>
      <c r="L1115" s="20" t="str">
        <f>VLOOKUP($C1115,vehicle,MATCH(L1114,Vehicle!A1108:E1108,0),0)</f>
        <v>Truck</v>
      </c>
      <c r="M1115" s="20" t="str">
        <f>VLOOKUP($C1115,vehicle,MATCH(M$7,Vehicle!$A$1:$E$1,0),0)</f>
        <v>Over Speeding</v>
      </c>
      <c r="N1115" s="20" t="str">
        <f>VLOOKUP($C1115,vehicle,MATCH(N$7,Vehicle!$A$1:$E$1,0),0)</f>
        <v>Severe</v>
      </c>
      <c r="O1115" s="21">
        <f>VLOOKUP($C1115,vehicle,MATCH(O$7,Vehicle!$A$1:$E$1,0),0)</f>
        <v>3</v>
      </c>
      <c r="P1115" s="21">
        <f>VLOOKUP($C1115,driver,MATCH(P$7,Driver!$A$1:$E$1,0),0)</f>
        <v>65</v>
      </c>
      <c r="Q1115" s="21" t="str">
        <f>VLOOKUP($C1115,driver,MATCH(Q$7,Driver!$A$1:$E$1,0),0)</f>
        <v>Expired</v>
      </c>
      <c r="R1115" s="21">
        <f>VLOOKUP($C1115,driver,MATCH(R$7,Driver!$A$1:$E$1,0),0)</f>
        <v>3</v>
      </c>
      <c r="S1115" s="21" t="str">
        <f>VLOOKUP($C1115,driver,MATCH(S$7,Driver!$A$1:$E$1,0),0)</f>
        <v>Fatal</v>
      </c>
      <c r="T1115" s="21">
        <f>VLOOKUP($C1115,Effects,MATCH(T$7, Effects!$A$1:$E$1, 0),0)</f>
        <v>22</v>
      </c>
      <c r="U1115" s="22" t="str">
        <f>VLOOKUP($C1115,Effects,MATCH(U$7, Effects!$A$1:$E$1, 0),0)</f>
        <v>Yes</v>
      </c>
      <c r="V1115" s="22" t="str">
        <f>VLOOKUP($C1115,Effects,MATCH(V$7, Effects!$A$1:$E$1, 0),0)</f>
        <v>No</v>
      </c>
      <c r="W1115" s="22" t="str">
        <f>VLOOKUP($C1115,Effects,MATCH(W$7, Effects!$A$1:$E$1, 0),0)</f>
        <v>None</v>
      </c>
    </row>
    <row r="1116" spans="2:23" s="7" customFormat="1" ht="21" x14ac:dyDescent="0.4">
      <c r="B1116" s="19">
        <v>1109</v>
      </c>
      <c r="C1116" s="19" t="s">
        <v>1142</v>
      </c>
      <c r="D1116" s="20">
        <f>VLOOKUP($C1116, Date, MATCH(Source!D$7, Date!$A$1:$F$1, 0), FALSE)</f>
        <v>44049</v>
      </c>
      <c r="E1116" s="40">
        <v>44049</v>
      </c>
      <c r="F1116" s="22">
        <f>VLOOKUP($C1116, Date, MATCH(Source!F$7, Date!$A$1:$F$1, 0), FALSE)</f>
        <v>46.9236111111111</v>
      </c>
      <c r="G1116" s="19">
        <f>VLOOKUP(Table3[[#This Row],[Accident ID]],Date!$A$2:$I$2001,MATCH(Table3[[#Headers],[Hour]],Date!$A$1:$I$1,0),0)</f>
        <v>22</v>
      </c>
      <c r="H1116" s="44" t="str">
        <f>IF(AND(Table3[[#This Row],[Hour]]&gt;=7, Table3[[#This Row],[Hour]]&lt;=10), "Peak", IF(AND(Table3[[#This Row],[Hour]]&gt;=16, Table3[[#This Row],[Hour]]&lt;=19), "Peak", "Off-Peak"))</f>
        <v>Off-Peak</v>
      </c>
      <c r="I1116" s="19" t="str">
        <f>VLOOKUP($C1116,location,MATCH(Source!I$7,Location!$A$1:$D$1,0),0)</f>
        <v>Chennai</v>
      </c>
      <c r="J1116" s="19" t="str">
        <f>VLOOKUP($C1116,location,MATCH(Source!J$7,Location!$A$1:$D$1,0),0)</f>
        <v>Expressway</v>
      </c>
      <c r="K1116" s="19" t="str">
        <f>VLOOKUP($C1116,location,MATCH(Source!K$7,Location!$A$1:$D$1,0),0)</f>
        <v>Foggy</v>
      </c>
      <c r="L1116" s="20" t="str">
        <f>VLOOKUP($C1116,vehicle,MATCH(L1115,Vehicle!A1109:E1109,0),0)</f>
        <v>Truck</v>
      </c>
      <c r="M1116" s="20" t="str">
        <f>VLOOKUP($C1116,vehicle,MATCH(M$7,Vehicle!$A$1:$E$1,0),0)</f>
        <v>Over Speeding</v>
      </c>
      <c r="N1116" s="20" t="str">
        <f>VLOOKUP($C1116,vehicle,MATCH(N$7,Vehicle!$A$1:$E$1,0),0)</f>
        <v>Medium</v>
      </c>
      <c r="O1116" s="21">
        <f>VLOOKUP($C1116,vehicle,MATCH(O$7,Vehicle!$A$1:$E$1,0),0)</f>
        <v>4</v>
      </c>
      <c r="P1116" s="21">
        <f>VLOOKUP($C1116,driver,MATCH(P$7,Driver!$A$1:$E$1,0),0)</f>
        <v>35</v>
      </c>
      <c r="Q1116" s="21" t="str">
        <f>VLOOKUP($C1116,driver,MATCH(Q$7,Driver!$A$1:$E$1,0),0)</f>
        <v>Valid</v>
      </c>
      <c r="R1116" s="21">
        <f>VLOOKUP($C1116,driver,MATCH(R$7,Driver!$A$1:$E$1,0),0)</f>
        <v>8</v>
      </c>
      <c r="S1116" s="21" t="str">
        <f>VLOOKUP($C1116,driver,MATCH(S$7,Driver!$A$1:$E$1,0),0)</f>
        <v>Severe</v>
      </c>
      <c r="T1116" s="21">
        <f>VLOOKUP($C1116,Effects,MATCH(T$7, Effects!$A$1:$E$1, 0),0)</f>
        <v>35</v>
      </c>
      <c r="U1116" s="22" t="str">
        <f>VLOOKUP($C1116,Effects,MATCH(U$7, Effects!$A$1:$E$1, 0),0)</f>
        <v>No</v>
      </c>
      <c r="V1116" s="22" t="str">
        <f>VLOOKUP($C1116,Effects,MATCH(V$7, Effects!$A$1:$E$1, 0),0)</f>
        <v>No</v>
      </c>
      <c r="W1116" s="22" t="str">
        <f>VLOOKUP($C1116,Effects,MATCH(W$7, Effects!$A$1:$E$1, 0),0)</f>
        <v>None</v>
      </c>
    </row>
    <row r="1117" spans="2:23" s="7" customFormat="1" ht="21" x14ac:dyDescent="0.4">
      <c r="B1117" s="19">
        <v>1110</v>
      </c>
      <c r="C1117" s="19" t="s">
        <v>1143</v>
      </c>
      <c r="D1117" s="20">
        <f>VLOOKUP($C1117, Date, MATCH(Source!D$7, Date!$A$1:$F$1, 0), FALSE)</f>
        <v>44836</v>
      </c>
      <c r="E1117" s="40">
        <v>44836</v>
      </c>
      <c r="F1117" s="22">
        <f>VLOOKUP($C1117, Date, MATCH(Source!F$7, Date!$A$1:$F$1, 0), FALSE)</f>
        <v>46.9652777777778</v>
      </c>
      <c r="G1117" s="19">
        <f>VLOOKUP(Table3[[#This Row],[Accident ID]],Date!$A$2:$I$2001,MATCH(Table3[[#Headers],[Hour]],Date!$A$1:$I$1,0),0)</f>
        <v>23</v>
      </c>
      <c r="H1117" s="44" t="str">
        <f>IF(AND(Table3[[#This Row],[Hour]]&gt;=7, Table3[[#This Row],[Hour]]&lt;=10), "Peak", IF(AND(Table3[[#This Row],[Hour]]&gt;=16, Table3[[#This Row],[Hour]]&lt;=19), "Peak", "Off-Peak"))</f>
        <v>Off-Peak</v>
      </c>
      <c r="I1117" s="19" t="str">
        <f>VLOOKUP($C1117,location,MATCH(Source!I$7,Location!$A$1:$D$1,0),0)</f>
        <v>Hyderabad</v>
      </c>
      <c r="J1117" s="19" t="str">
        <f>VLOOKUP($C1117,location,MATCH(Source!J$7,Location!$A$1:$D$1,0),0)</f>
        <v>Highway</v>
      </c>
      <c r="K1117" s="19" t="str">
        <f>VLOOKUP($C1117,location,MATCH(Source!K$7,Location!$A$1:$D$1,0),0)</f>
        <v>Clear</v>
      </c>
      <c r="L1117" s="20" t="str">
        <f>VLOOKUP($C1117,vehicle,MATCH(L1116,Vehicle!A1110:E1110,0),0)</f>
        <v>Car</v>
      </c>
      <c r="M1117" s="20" t="str">
        <f>VLOOKUP($C1117,vehicle,MATCH(M$7,Vehicle!$A$1:$E$1,0),0)</f>
        <v>Pedestrian Crossing</v>
      </c>
      <c r="N1117" s="20" t="str">
        <f>VLOOKUP($C1117,vehicle,MATCH(N$7,Vehicle!$A$1:$E$1,0),0)</f>
        <v>Severe</v>
      </c>
      <c r="O1117" s="21">
        <f>VLOOKUP($C1117,vehicle,MATCH(O$7,Vehicle!$A$1:$E$1,0),0)</f>
        <v>4</v>
      </c>
      <c r="P1117" s="21">
        <f>VLOOKUP($C1117,driver,MATCH(P$7,Driver!$A$1:$E$1,0),0)</f>
        <v>31</v>
      </c>
      <c r="Q1117" s="21" t="str">
        <f>VLOOKUP($C1117,driver,MATCH(Q$7,Driver!$A$1:$E$1,0),0)</f>
        <v>Expired</v>
      </c>
      <c r="R1117" s="21">
        <f>VLOOKUP($C1117,driver,MATCH(R$7,Driver!$A$1:$E$1,0),0)</f>
        <v>5</v>
      </c>
      <c r="S1117" s="21" t="str">
        <f>VLOOKUP($C1117,driver,MATCH(S$7,Driver!$A$1:$E$1,0),0)</f>
        <v>Moderate</v>
      </c>
      <c r="T1117" s="21">
        <f>VLOOKUP($C1117,Effects,MATCH(T$7, Effects!$A$1:$E$1, 0),0)</f>
        <v>12</v>
      </c>
      <c r="U1117" s="22" t="str">
        <f>VLOOKUP($C1117,Effects,MATCH(U$7, Effects!$A$1:$E$1, 0),0)</f>
        <v>No</v>
      </c>
      <c r="V1117" s="22" t="str">
        <f>VLOOKUP($C1117,Effects,MATCH(V$7, Effects!$A$1:$E$1, 0),0)</f>
        <v>Yes</v>
      </c>
      <c r="W1117" s="22" t="str">
        <f>VLOOKUP($C1117,Effects,MATCH(W$7, Effects!$A$1:$E$1, 0),0)</f>
        <v>None</v>
      </c>
    </row>
    <row r="1118" spans="2:23" s="7" customFormat="1" ht="21" x14ac:dyDescent="0.4">
      <c r="B1118" s="19">
        <v>1111</v>
      </c>
      <c r="C1118" s="19" t="s">
        <v>1144</v>
      </c>
      <c r="D1118" s="20">
        <f>VLOOKUP($C1118, Date, MATCH(Source!D$7, Date!$A$1:$F$1, 0), FALSE)</f>
        <v>43944</v>
      </c>
      <c r="E1118" s="40">
        <v>43944</v>
      </c>
      <c r="F1118" s="22">
        <f>VLOOKUP($C1118, Date, MATCH(Source!F$7, Date!$A$1:$F$1, 0), FALSE)</f>
        <v>47.0069444444444</v>
      </c>
      <c r="G1118" s="19">
        <f>VLOOKUP(Table3[[#This Row],[Accident ID]],Date!$A$2:$I$2001,MATCH(Table3[[#Headers],[Hour]],Date!$A$1:$I$1,0),0)</f>
        <v>0</v>
      </c>
      <c r="H1118" s="44" t="str">
        <f>IF(AND(Table3[[#This Row],[Hour]]&gt;=7, Table3[[#This Row],[Hour]]&lt;=10), "Peak", IF(AND(Table3[[#This Row],[Hour]]&gt;=16, Table3[[#This Row],[Hour]]&lt;=19), "Peak", "Off-Peak"))</f>
        <v>Off-Peak</v>
      </c>
      <c r="I1118" s="19" t="str">
        <f>VLOOKUP($C1118,location,MATCH(Source!I$7,Location!$A$1:$D$1,0),0)</f>
        <v>Chennai</v>
      </c>
      <c r="J1118" s="19" t="str">
        <f>VLOOKUP($C1118,location,MATCH(Source!J$7,Location!$A$1:$D$1,0),0)</f>
        <v>Expressway</v>
      </c>
      <c r="K1118" s="19" t="str">
        <f>VLOOKUP($C1118,location,MATCH(Source!K$7,Location!$A$1:$D$1,0),0)</f>
        <v>Rainy</v>
      </c>
      <c r="L1118" s="20" t="str">
        <f>VLOOKUP($C1118,vehicle,MATCH(L1117,Vehicle!A1111:E1111,0),0)</f>
        <v>Bicycle</v>
      </c>
      <c r="M1118" s="20" t="str">
        <f>VLOOKUP($C1118,vehicle,MATCH(M$7,Vehicle!$A$1:$E$1,0),0)</f>
        <v>Over Speeding</v>
      </c>
      <c r="N1118" s="20" t="str">
        <f>VLOOKUP($C1118,vehicle,MATCH(N$7,Vehicle!$A$1:$E$1,0),0)</f>
        <v>Severe</v>
      </c>
      <c r="O1118" s="21">
        <f>VLOOKUP($C1118,vehicle,MATCH(O$7,Vehicle!$A$1:$E$1,0),0)</f>
        <v>3</v>
      </c>
      <c r="P1118" s="21">
        <f>VLOOKUP($C1118,driver,MATCH(P$7,Driver!$A$1:$E$1,0),0)</f>
        <v>56</v>
      </c>
      <c r="Q1118" s="21" t="str">
        <f>VLOOKUP($C1118,driver,MATCH(Q$7,Driver!$A$1:$E$1,0),0)</f>
        <v>Expired</v>
      </c>
      <c r="R1118" s="21">
        <f>VLOOKUP($C1118,driver,MATCH(R$7,Driver!$A$1:$E$1,0),0)</f>
        <v>1</v>
      </c>
      <c r="S1118" s="21" t="str">
        <f>VLOOKUP($C1118,driver,MATCH(S$7,Driver!$A$1:$E$1,0),0)</f>
        <v>Minor</v>
      </c>
      <c r="T1118" s="21">
        <f>VLOOKUP($C1118,Effects,MATCH(T$7, Effects!$A$1:$E$1, 0),0)</f>
        <v>59</v>
      </c>
      <c r="U1118" s="22" t="str">
        <f>VLOOKUP($C1118,Effects,MATCH(U$7, Effects!$A$1:$E$1, 0),0)</f>
        <v>No</v>
      </c>
      <c r="V1118" s="22" t="str">
        <f>VLOOKUP($C1118,Effects,MATCH(V$7, Effects!$A$1:$E$1, 0),0)</f>
        <v>No</v>
      </c>
      <c r="W1118" s="22" t="str">
        <f>VLOOKUP($C1118,Effects,MATCH(W$7, Effects!$A$1:$E$1, 0),0)</f>
        <v>Arrest Made</v>
      </c>
    </row>
    <row r="1119" spans="2:23" s="7" customFormat="1" ht="21" x14ac:dyDescent="0.4">
      <c r="B1119" s="19">
        <v>1112</v>
      </c>
      <c r="C1119" s="19" t="s">
        <v>1145</v>
      </c>
      <c r="D1119" s="20">
        <f>VLOOKUP($C1119, Date, MATCH(Source!D$7, Date!$A$1:$F$1, 0), FALSE)</f>
        <v>44620</v>
      </c>
      <c r="E1119" s="40">
        <v>44620</v>
      </c>
      <c r="F1119" s="22">
        <f>VLOOKUP($C1119, Date, MATCH(Source!F$7, Date!$A$1:$F$1, 0), FALSE)</f>
        <v>47.0486111111111</v>
      </c>
      <c r="G1119" s="19">
        <f>VLOOKUP(Table3[[#This Row],[Accident ID]],Date!$A$2:$I$2001,MATCH(Table3[[#Headers],[Hour]],Date!$A$1:$I$1,0),0)</f>
        <v>1</v>
      </c>
      <c r="H1119" s="44" t="str">
        <f>IF(AND(Table3[[#This Row],[Hour]]&gt;=7, Table3[[#This Row],[Hour]]&lt;=10), "Peak", IF(AND(Table3[[#This Row],[Hour]]&gt;=16, Table3[[#This Row],[Hour]]&lt;=19), "Peak", "Off-Peak"))</f>
        <v>Off-Peak</v>
      </c>
      <c r="I1119" s="19" t="str">
        <f>VLOOKUP($C1119,location,MATCH(Source!I$7,Location!$A$1:$D$1,0),0)</f>
        <v>Chennai</v>
      </c>
      <c r="J1119" s="19" t="str">
        <f>VLOOKUP($C1119,location,MATCH(Source!J$7,Location!$A$1:$D$1,0),0)</f>
        <v>Residential Area</v>
      </c>
      <c r="K1119" s="19" t="str">
        <f>VLOOKUP($C1119,location,MATCH(Source!K$7,Location!$A$1:$D$1,0),0)</f>
        <v>Foggy</v>
      </c>
      <c r="L1119" s="20" t="str">
        <f>VLOOKUP($C1119,vehicle,MATCH(L1118,Vehicle!A1112:E1112,0),0)</f>
        <v>Pedestrian</v>
      </c>
      <c r="M1119" s="20" t="str">
        <f>VLOOKUP($C1119,vehicle,MATCH(M$7,Vehicle!$A$1:$E$1,0),0)</f>
        <v>Weather Conditions</v>
      </c>
      <c r="N1119" s="20" t="str">
        <f>VLOOKUP($C1119,vehicle,MATCH(N$7,Vehicle!$A$1:$E$1,0),0)</f>
        <v>Low</v>
      </c>
      <c r="O1119" s="21">
        <f>VLOOKUP($C1119,vehicle,MATCH(O$7,Vehicle!$A$1:$E$1,0),0)</f>
        <v>2</v>
      </c>
      <c r="P1119" s="21">
        <f>VLOOKUP($C1119,driver,MATCH(P$7,Driver!$A$1:$E$1,0),0)</f>
        <v>72</v>
      </c>
      <c r="Q1119" s="21" t="str">
        <f>VLOOKUP($C1119,driver,MATCH(Q$7,Driver!$A$1:$E$1,0),0)</f>
        <v>Valid</v>
      </c>
      <c r="R1119" s="21">
        <f>VLOOKUP($C1119,driver,MATCH(R$7,Driver!$A$1:$E$1,0),0)</f>
        <v>7</v>
      </c>
      <c r="S1119" s="21" t="str">
        <f>VLOOKUP($C1119,driver,MATCH(S$7,Driver!$A$1:$E$1,0),0)</f>
        <v>Minor</v>
      </c>
      <c r="T1119" s="21">
        <f>VLOOKUP($C1119,Effects,MATCH(T$7, Effects!$A$1:$E$1, 0),0)</f>
        <v>26</v>
      </c>
      <c r="U1119" s="22" t="str">
        <f>VLOOKUP($C1119,Effects,MATCH(U$7, Effects!$A$1:$E$1, 0),0)</f>
        <v>No</v>
      </c>
      <c r="V1119" s="22" t="str">
        <f>VLOOKUP($C1119,Effects,MATCH(V$7, Effects!$A$1:$E$1, 0),0)</f>
        <v>Yes</v>
      </c>
      <c r="W1119" s="22" t="str">
        <f>VLOOKUP($C1119,Effects,MATCH(W$7, Effects!$A$1:$E$1, 0),0)</f>
        <v>Arrest Made</v>
      </c>
    </row>
    <row r="1120" spans="2:23" s="7" customFormat="1" ht="21" x14ac:dyDescent="0.4">
      <c r="B1120" s="19">
        <v>1113</v>
      </c>
      <c r="C1120" s="19" t="s">
        <v>1146</v>
      </c>
      <c r="D1120" s="20">
        <f>VLOOKUP($C1120, Date, MATCH(Source!D$7, Date!$A$1:$F$1, 0), FALSE)</f>
        <v>44665</v>
      </c>
      <c r="E1120" s="40">
        <v>44665</v>
      </c>
      <c r="F1120" s="22">
        <f>VLOOKUP($C1120, Date, MATCH(Source!F$7, Date!$A$1:$F$1, 0), FALSE)</f>
        <v>47.0902777777778</v>
      </c>
      <c r="G1120" s="19">
        <f>VLOOKUP(Table3[[#This Row],[Accident ID]],Date!$A$2:$I$2001,MATCH(Table3[[#Headers],[Hour]],Date!$A$1:$I$1,0),0)</f>
        <v>2</v>
      </c>
      <c r="H1120" s="44" t="str">
        <f>IF(AND(Table3[[#This Row],[Hour]]&gt;=7, Table3[[#This Row],[Hour]]&lt;=10), "Peak", IF(AND(Table3[[#This Row],[Hour]]&gt;=16, Table3[[#This Row],[Hour]]&lt;=19), "Peak", "Off-Peak"))</f>
        <v>Off-Peak</v>
      </c>
      <c r="I1120" s="19" t="str">
        <f>VLOOKUP($C1120,location,MATCH(Source!I$7,Location!$A$1:$D$1,0),0)</f>
        <v>Ahmedabad</v>
      </c>
      <c r="J1120" s="19" t="str">
        <f>VLOOKUP($C1120,location,MATCH(Source!J$7,Location!$A$1:$D$1,0),0)</f>
        <v>Expressway</v>
      </c>
      <c r="K1120" s="19" t="str">
        <f>VLOOKUP($C1120,location,MATCH(Source!K$7,Location!$A$1:$D$1,0),0)</f>
        <v>Rainy</v>
      </c>
      <c r="L1120" s="20" t="str">
        <f>VLOOKUP($C1120,vehicle,MATCH(L1119,Vehicle!A1113:E1113,0),0)</f>
        <v>Bicycle</v>
      </c>
      <c r="M1120" s="20" t="str">
        <f>VLOOKUP($C1120,vehicle,MATCH(M$7,Vehicle!$A$1:$E$1,0),0)</f>
        <v>Drunk Driving</v>
      </c>
      <c r="N1120" s="20" t="str">
        <f>VLOOKUP($C1120,vehicle,MATCH(N$7,Vehicle!$A$1:$E$1,0),0)</f>
        <v>Low</v>
      </c>
      <c r="O1120" s="21">
        <f>VLOOKUP($C1120,vehicle,MATCH(O$7,Vehicle!$A$1:$E$1,0),0)</f>
        <v>5</v>
      </c>
      <c r="P1120" s="21">
        <f>VLOOKUP($C1120,driver,MATCH(P$7,Driver!$A$1:$E$1,0),0)</f>
        <v>66</v>
      </c>
      <c r="Q1120" s="21" t="str">
        <f>VLOOKUP($C1120,driver,MATCH(Q$7,Driver!$A$1:$E$1,0),0)</f>
        <v>Expired</v>
      </c>
      <c r="R1120" s="21">
        <f>VLOOKUP($C1120,driver,MATCH(R$7,Driver!$A$1:$E$1,0),0)</f>
        <v>8</v>
      </c>
      <c r="S1120" s="21" t="str">
        <f>VLOOKUP($C1120,driver,MATCH(S$7,Driver!$A$1:$E$1,0),0)</f>
        <v>Minor</v>
      </c>
      <c r="T1120" s="21">
        <f>VLOOKUP($C1120,Effects,MATCH(T$7, Effects!$A$1:$E$1, 0),0)</f>
        <v>42</v>
      </c>
      <c r="U1120" s="22" t="str">
        <f>VLOOKUP($C1120,Effects,MATCH(U$7, Effects!$A$1:$E$1, 0),0)</f>
        <v>Yes</v>
      </c>
      <c r="V1120" s="22" t="str">
        <f>VLOOKUP($C1120,Effects,MATCH(V$7, Effects!$A$1:$E$1, 0),0)</f>
        <v>No</v>
      </c>
      <c r="W1120" s="22" t="str">
        <f>VLOOKUP($C1120,Effects,MATCH(W$7, Effects!$A$1:$E$1, 0),0)</f>
        <v>Arrest Made</v>
      </c>
    </row>
    <row r="1121" spans="2:23" s="7" customFormat="1" ht="21" x14ac:dyDescent="0.4">
      <c r="B1121" s="19">
        <v>1114</v>
      </c>
      <c r="C1121" s="19" t="s">
        <v>1147</v>
      </c>
      <c r="D1121" s="20">
        <f>VLOOKUP($C1121, Date, MATCH(Source!D$7, Date!$A$1:$F$1, 0), FALSE)</f>
        <v>45390</v>
      </c>
      <c r="E1121" s="40">
        <v>45390</v>
      </c>
      <c r="F1121" s="22">
        <f>VLOOKUP($C1121, Date, MATCH(Source!F$7, Date!$A$1:$F$1, 0), FALSE)</f>
        <v>47.1319444444444</v>
      </c>
      <c r="G1121" s="19">
        <f>VLOOKUP(Table3[[#This Row],[Accident ID]],Date!$A$2:$I$2001,MATCH(Table3[[#Headers],[Hour]],Date!$A$1:$I$1,0),0)</f>
        <v>3</v>
      </c>
      <c r="H1121" s="44" t="str">
        <f>IF(AND(Table3[[#This Row],[Hour]]&gt;=7, Table3[[#This Row],[Hour]]&lt;=10), "Peak", IF(AND(Table3[[#This Row],[Hour]]&gt;=16, Table3[[#This Row],[Hour]]&lt;=19), "Peak", "Off-Peak"))</f>
        <v>Off-Peak</v>
      </c>
      <c r="I1121" s="19" t="str">
        <f>VLOOKUP($C1121,location,MATCH(Source!I$7,Location!$A$1:$D$1,0),0)</f>
        <v>Bangalore</v>
      </c>
      <c r="J1121" s="19" t="str">
        <f>VLOOKUP($C1121,location,MATCH(Source!J$7,Location!$A$1:$D$1,0),0)</f>
        <v>Residential Area</v>
      </c>
      <c r="K1121" s="19" t="str">
        <f>VLOOKUP($C1121,location,MATCH(Source!K$7,Location!$A$1:$D$1,0),0)</f>
        <v>Rainy</v>
      </c>
      <c r="L1121" s="20" t="str">
        <f>VLOOKUP($C1121,vehicle,MATCH(L1120,Vehicle!A1114:E1114,0),0)</f>
        <v>Pedestrian</v>
      </c>
      <c r="M1121" s="20" t="str">
        <f>VLOOKUP($C1121,vehicle,MATCH(M$7,Vehicle!$A$1:$E$1,0),0)</f>
        <v>Signal Violation</v>
      </c>
      <c r="N1121" s="20" t="str">
        <f>VLOOKUP($C1121,vehicle,MATCH(N$7,Vehicle!$A$1:$E$1,0),0)</f>
        <v>Severe</v>
      </c>
      <c r="O1121" s="21">
        <f>VLOOKUP($C1121,vehicle,MATCH(O$7,Vehicle!$A$1:$E$1,0),0)</f>
        <v>1</v>
      </c>
      <c r="P1121" s="21">
        <f>VLOOKUP($C1121,driver,MATCH(P$7,Driver!$A$1:$E$1,0),0)</f>
        <v>71</v>
      </c>
      <c r="Q1121" s="21" t="str">
        <f>VLOOKUP($C1121,driver,MATCH(Q$7,Driver!$A$1:$E$1,0),0)</f>
        <v>Suspended</v>
      </c>
      <c r="R1121" s="21">
        <f>VLOOKUP($C1121,driver,MATCH(R$7,Driver!$A$1:$E$1,0),0)</f>
        <v>10</v>
      </c>
      <c r="S1121" s="21" t="str">
        <f>VLOOKUP($C1121,driver,MATCH(S$7,Driver!$A$1:$E$1,0),0)</f>
        <v>Fatal</v>
      </c>
      <c r="T1121" s="21">
        <f>VLOOKUP($C1121,Effects,MATCH(T$7, Effects!$A$1:$E$1, 0),0)</f>
        <v>16</v>
      </c>
      <c r="U1121" s="22" t="str">
        <f>VLOOKUP($C1121,Effects,MATCH(U$7, Effects!$A$1:$E$1, 0),0)</f>
        <v>No</v>
      </c>
      <c r="V1121" s="22" t="str">
        <f>VLOOKUP($C1121,Effects,MATCH(V$7, Effects!$A$1:$E$1, 0),0)</f>
        <v>Yes</v>
      </c>
      <c r="W1121" s="22" t="str">
        <f>VLOOKUP($C1121,Effects,MATCH(W$7, Effects!$A$1:$E$1, 0),0)</f>
        <v>None</v>
      </c>
    </row>
    <row r="1122" spans="2:23" s="7" customFormat="1" ht="21" x14ac:dyDescent="0.4">
      <c r="B1122" s="19">
        <v>1115</v>
      </c>
      <c r="C1122" s="19" t="s">
        <v>1148</v>
      </c>
      <c r="D1122" s="20">
        <f>VLOOKUP($C1122, Date, MATCH(Source!D$7, Date!$A$1:$F$1, 0), FALSE)</f>
        <v>44621</v>
      </c>
      <c r="E1122" s="40">
        <v>44621</v>
      </c>
      <c r="F1122" s="22">
        <f>VLOOKUP($C1122, Date, MATCH(Source!F$7, Date!$A$1:$F$1, 0), FALSE)</f>
        <v>47.1736111111111</v>
      </c>
      <c r="G1122" s="19">
        <f>VLOOKUP(Table3[[#This Row],[Accident ID]],Date!$A$2:$I$2001,MATCH(Table3[[#Headers],[Hour]],Date!$A$1:$I$1,0),0)</f>
        <v>4</v>
      </c>
      <c r="H1122" s="44" t="str">
        <f>IF(AND(Table3[[#This Row],[Hour]]&gt;=7, Table3[[#This Row],[Hour]]&lt;=10), "Peak", IF(AND(Table3[[#This Row],[Hour]]&gt;=16, Table3[[#This Row],[Hour]]&lt;=19), "Peak", "Off-Peak"))</f>
        <v>Off-Peak</v>
      </c>
      <c r="I1122" s="19" t="str">
        <f>VLOOKUP($C1122,location,MATCH(Source!I$7,Location!$A$1:$D$1,0),0)</f>
        <v>Mumbai</v>
      </c>
      <c r="J1122" s="19" t="str">
        <f>VLOOKUP($C1122,location,MATCH(Source!J$7,Location!$A$1:$D$1,0),0)</f>
        <v>City Road</v>
      </c>
      <c r="K1122" s="19" t="str">
        <f>VLOOKUP($C1122,location,MATCH(Source!K$7,Location!$A$1:$D$1,0),0)</f>
        <v>Foggy</v>
      </c>
      <c r="L1122" s="20" t="str">
        <f>VLOOKUP($C1122,vehicle,MATCH(L1121,Vehicle!A1115:E1115,0),0)</f>
        <v>Auto</v>
      </c>
      <c r="M1122" s="20" t="str">
        <f>VLOOKUP($C1122,vehicle,MATCH(M$7,Vehicle!$A$1:$E$1,0),0)</f>
        <v>Drunk Driving</v>
      </c>
      <c r="N1122" s="20" t="str">
        <f>VLOOKUP($C1122,vehicle,MATCH(N$7,Vehicle!$A$1:$E$1,0),0)</f>
        <v>Severe</v>
      </c>
      <c r="O1122" s="21">
        <f>VLOOKUP($C1122,vehicle,MATCH(O$7,Vehicle!$A$1:$E$1,0),0)</f>
        <v>1</v>
      </c>
      <c r="P1122" s="21">
        <f>VLOOKUP($C1122,driver,MATCH(P$7,Driver!$A$1:$E$1,0),0)</f>
        <v>24</v>
      </c>
      <c r="Q1122" s="21" t="str">
        <f>VLOOKUP($C1122,driver,MATCH(Q$7,Driver!$A$1:$E$1,0),0)</f>
        <v>Valid</v>
      </c>
      <c r="R1122" s="21">
        <f>VLOOKUP($C1122,driver,MATCH(R$7,Driver!$A$1:$E$1,0),0)</f>
        <v>9</v>
      </c>
      <c r="S1122" s="21" t="str">
        <f>VLOOKUP($C1122,driver,MATCH(S$7,Driver!$A$1:$E$1,0),0)</f>
        <v>Fatal</v>
      </c>
      <c r="T1122" s="21">
        <f>VLOOKUP($C1122,Effects,MATCH(T$7, Effects!$A$1:$E$1, 0),0)</f>
        <v>18</v>
      </c>
      <c r="U1122" s="22" t="str">
        <f>VLOOKUP($C1122,Effects,MATCH(U$7, Effects!$A$1:$E$1, 0),0)</f>
        <v>No</v>
      </c>
      <c r="V1122" s="22" t="str">
        <f>VLOOKUP($C1122,Effects,MATCH(V$7, Effects!$A$1:$E$1, 0),0)</f>
        <v>Yes</v>
      </c>
      <c r="W1122" s="22" t="str">
        <f>VLOOKUP($C1122,Effects,MATCH(W$7, Effects!$A$1:$E$1, 0),0)</f>
        <v>Fine Issued</v>
      </c>
    </row>
    <row r="1123" spans="2:23" s="7" customFormat="1" ht="21" x14ac:dyDescent="0.4">
      <c r="B1123" s="19">
        <v>1116</v>
      </c>
      <c r="C1123" s="19" t="s">
        <v>1149</v>
      </c>
      <c r="D1123" s="20">
        <f>VLOOKUP($C1123, Date, MATCH(Source!D$7, Date!$A$1:$F$1, 0), FALSE)</f>
        <v>45019</v>
      </c>
      <c r="E1123" s="40">
        <v>45019</v>
      </c>
      <c r="F1123" s="22">
        <f>VLOOKUP($C1123, Date, MATCH(Source!F$7, Date!$A$1:$F$1, 0), FALSE)</f>
        <v>47.2152777777778</v>
      </c>
      <c r="G1123" s="19">
        <f>VLOOKUP(Table3[[#This Row],[Accident ID]],Date!$A$2:$I$2001,MATCH(Table3[[#Headers],[Hour]],Date!$A$1:$I$1,0),0)</f>
        <v>5</v>
      </c>
      <c r="H1123" s="44" t="str">
        <f>IF(AND(Table3[[#This Row],[Hour]]&gt;=7, Table3[[#This Row],[Hour]]&lt;=10), "Peak", IF(AND(Table3[[#This Row],[Hour]]&gt;=16, Table3[[#This Row],[Hour]]&lt;=19), "Peak", "Off-Peak"))</f>
        <v>Off-Peak</v>
      </c>
      <c r="I1123" s="19" t="str">
        <f>VLOOKUP($C1123,location,MATCH(Source!I$7,Location!$A$1:$D$1,0),0)</f>
        <v>Hyderabad</v>
      </c>
      <c r="J1123" s="19" t="str">
        <f>VLOOKUP($C1123,location,MATCH(Source!J$7,Location!$A$1:$D$1,0),0)</f>
        <v>Rural Road</v>
      </c>
      <c r="K1123" s="19" t="str">
        <f>VLOOKUP($C1123,location,MATCH(Source!K$7,Location!$A$1:$D$1,0),0)</f>
        <v>Clear</v>
      </c>
      <c r="L1123" s="20" t="str">
        <f>VLOOKUP($C1123,vehicle,MATCH(L1122,Vehicle!A1116:E1116,0),0)</f>
        <v>Bus</v>
      </c>
      <c r="M1123" s="20" t="str">
        <f>VLOOKUP($C1123,vehicle,MATCH(M$7,Vehicle!$A$1:$E$1,0),0)</f>
        <v>Weather Conditions</v>
      </c>
      <c r="N1123" s="20" t="str">
        <f>VLOOKUP($C1123,vehicle,MATCH(N$7,Vehicle!$A$1:$E$1,0),0)</f>
        <v>Severe</v>
      </c>
      <c r="O1123" s="21">
        <f>VLOOKUP($C1123,vehicle,MATCH(O$7,Vehicle!$A$1:$E$1,0),0)</f>
        <v>3</v>
      </c>
      <c r="P1123" s="21">
        <f>VLOOKUP($C1123,driver,MATCH(P$7,Driver!$A$1:$E$1,0),0)</f>
        <v>21</v>
      </c>
      <c r="Q1123" s="21" t="str">
        <f>VLOOKUP($C1123,driver,MATCH(Q$7,Driver!$A$1:$E$1,0),0)</f>
        <v>Suspended</v>
      </c>
      <c r="R1123" s="21">
        <f>VLOOKUP($C1123,driver,MATCH(R$7,Driver!$A$1:$E$1,0),0)</f>
        <v>5</v>
      </c>
      <c r="S1123" s="21" t="str">
        <f>VLOOKUP($C1123,driver,MATCH(S$7,Driver!$A$1:$E$1,0),0)</f>
        <v>Fatal</v>
      </c>
      <c r="T1123" s="21">
        <f>VLOOKUP($C1123,Effects,MATCH(T$7, Effects!$A$1:$E$1, 0),0)</f>
        <v>41</v>
      </c>
      <c r="U1123" s="22" t="str">
        <f>VLOOKUP($C1123,Effects,MATCH(U$7, Effects!$A$1:$E$1, 0),0)</f>
        <v>Yes</v>
      </c>
      <c r="V1123" s="22" t="str">
        <f>VLOOKUP($C1123,Effects,MATCH(V$7, Effects!$A$1:$E$1, 0),0)</f>
        <v>Yes</v>
      </c>
      <c r="W1123" s="22" t="str">
        <f>VLOOKUP($C1123,Effects,MATCH(W$7, Effects!$A$1:$E$1, 0),0)</f>
        <v>Arrest Made</v>
      </c>
    </row>
    <row r="1124" spans="2:23" s="7" customFormat="1" ht="21" x14ac:dyDescent="0.4">
      <c r="B1124" s="19">
        <v>1117</v>
      </c>
      <c r="C1124" s="23" t="s">
        <v>1150</v>
      </c>
      <c r="D1124" s="20">
        <f>VLOOKUP($C1124, Date, MATCH(Source!D$7, Date!$A$1:$F$1, 0), FALSE)</f>
        <v>44056</v>
      </c>
      <c r="E1124" s="40">
        <v>44056</v>
      </c>
      <c r="F1124" s="22">
        <f>VLOOKUP($C1124, Date, MATCH(Source!F$7, Date!$A$1:$F$1, 0), FALSE)</f>
        <v>47.2569444444444</v>
      </c>
      <c r="G1124" s="19">
        <f>VLOOKUP(Table3[[#This Row],[Accident ID]],Date!$A$2:$I$2001,MATCH(Table3[[#Headers],[Hour]],Date!$A$1:$I$1,0),0)</f>
        <v>6</v>
      </c>
      <c r="H1124" s="44" t="str">
        <f>IF(AND(Table3[[#This Row],[Hour]]&gt;=7, Table3[[#This Row],[Hour]]&lt;=10), "Peak", IF(AND(Table3[[#This Row],[Hour]]&gt;=16, Table3[[#This Row],[Hour]]&lt;=19), "Peak", "Off-Peak"))</f>
        <v>Off-Peak</v>
      </c>
      <c r="I1124" s="19" t="str">
        <f>VLOOKUP($C1124,location,MATCH(Source!I$7,Location!$A$1:$D$1,0),0)</f>
        <v>Ahmedabad</v>
      </c>
      <c r="J1124" s="19" t="str">
        <f>VLOOKUP($C1124,location,MATCH(Source!J$7,Location!$A$1:$D$1,0),0)</f>
        <v>City Road</v>
      </c>
      <c r="K1124" s="19" t="str">
        <f>VLOOKUP($C1124,location,MATCH(Source!K$7,Location!$A$1:$D$1,0),0)</f>
        <v>Snowy</v>
      </c>
      <c r="L1124" s="20" t="str">
        <f>VLOOKUP($C1124,vehicle,MATCH(L1123,Vehicle!A1117:E1117,0),0)</f>
        <v>Bus</v>
      </c>
      <c r="M1124" s="20" t="str">
        <f>VLOOKUP($C1124,vehicle,MATCH(M$7,Vehicle!$A$1:$E$1,0),0)</f>
        <v>Drunk Driving</v>
      </c>
      <c r="N1124" s="20" t="str">
        <f>VLOOKUP($C1124,vehicle,MATCH(N$7,Vehicle!$A$1:$E$1,0),0)</f>
        <v>Low</v>
      </c>
      <c r="O1124" s="21">
        <f>VLOOKUP($C1124,vehicle,MATCH(O$7,Vehicle!$A$1:$E$1,0),0)</f>
        <v>5</v>
      </c>
      <c r="P1124" s="21">
        <f>VLOOKUP($C1124,driver,MATCH(P$7,Driver!$A$1:$E$1,0),0)</f>
        <v>20</v>
      </c>
      <c r="Q1124" s="21" t="str">
        <f>VLOOKUP($C1124,driver,MATCH(Q$7,Driver!$A$1:$E$1,0),0)</f>
        <v>Expired</v>
      </c>
      <c r="R1124" s="21">
        <f>VLOOKUP($C1124,driver,MATCH(R$7,Driver!$A$1:$E$1,0),0)</f>
        <v>2</v>
      </c>
      <c r="S1124" s="21" t="str">
        <f>VLOOKUP($C1124,driver,MATCH(S$7,Driver!$A$1:$E$1,0),0)</f>
        <v>Minor</v>
      </c>
      <c r="T1124" s="21">
        <f>VLOOKUP($C1124,Effects,MATCH(T$7, Effects!$A$1:$E$1, 0),0)</f>
        <v>17</v>
      </c>
      <c r="U1124" s="22" t="str">
        <f>VLOOKUP($C1124,Effects,MATCH(U$7, Effects!$A$1:$E$1, 0),0)</f>
        <v>Yes</v>
      </c>
      <c r="V1124" s="22" t="str">
        <f>VLOOKUP($C1124,Effects,MATCH(V$7, Effects!$A$1:$E$1, 0),0)</f>
        <v>Yes</v>
      </c>
      <c r="W1124" s="22" t="str">
        <f>VLOOKUP($C1124,Effects,MATCH(W$7, Effects!$A$1:$E$1, 0),0)</f>
        <v>Fine Issued</v>
      </c>
    </row>
    <row r="1125" spans="2:23" s="7" customFormat="1" ht="21" x14ac:dyDescent="0.4">
      <c r="B1125" s="19">
        <v>1118</v>
      </c>
      <c r="C1125" s="19">
        <v>99221589</v>
      </c>
      <c r="D1125" s="20">
        <f>VLOOKUP($C1125, Date, MATCH(Source!D$7, Date!$A$1:$F$1, 0), FALSE)</f>
        <v>45046</v>
      </c>
      <c r="E1125" s="40">
        <v>45046</v>
      </c>
      <c r="F1125" s="22">
        <f>VLOOKUP($C1125, Date, MATCH(Source!F$7, Date!$A$1:$F$1, 0), FALSE)</f>
        <v>47.2986111111111</v>
      </c>
      <c r="G1125" s="19">
        <f>VLOOKUP(Table3[[#This Row],[Accident ID]],Date!$A$2:$I$2001,MATCH(Table3[[#Headers],[Hour]],Date!$A$1:$I$1,0),0)</f>
        <v>7</v>
      </c>
      <c r="H1125" s="44" t="str">
        <f>IF(AND(Table3[[#This Row],[Hour]]&gt;=7, Table3[[#This Row],[Hour]]&lt;=10), "Peak", IF(AND(Table3[[#This Row],[Hour]]&gt;=16, Table3[[#This Row],[Hour]]&lt;=19), "Peak", "Off-Peak"))</f>
        <v>Peak</v>
      </c>
      <c r="I1125" s="19" t="str">
        <f>VLOOKUP($C1125,location,MATCH(Source!I$7,Location!$A$1:$D$1,0),0)</f>
        <v>Mumbai</v>
      </c>
      <c r="J1125" s="19" t="str">
        <f>VLOOKUP($C1125,location,MATCH(Source!J$7,Location!$A$1:$D$1,0),0)</f>
        <v>Highway</v>
      </c>
      <c r="K1125" s="19" t="str">
        <f>VLOOKUP($C1125,location,MATCH(Source!K$7,Location!$A$1:$D$1,0),0)</f>
        <v>Snowy</v>
      </c>
      <c r="L1125" s="20" t="str">
        <f>VLOOKUP($C1125,vehicle,MATCH(L1124,Vehicle!A1118:E1118,0),0)</f>
        <v>Bicycle</v>
      </c>
      <c r="M1125" s="20" t="str">
        <f>VLOOKUP($C1125,vehicle,MATCH(M$7,Vehicle!$A$1:$E$1,0),0)</f>
        <v>Brake Failure</v>
      </c>
      <c r="N1125" s="20" t="str">
        <f>VLOOKUP($C1125,vehicle,MATCH(N$7,Vehicle!$A$1:$E$1,0),0)</f>
        <v>Medium</v>
      </c>
      <c r="O1125" s="21">
        <f>VLOOKUP($C1125,vehicle,MATCH(O$7,Vehicle!$A$1:$E$1,0),0)</f>
        <v>5</v>
      </c>
      <c r="P1125" s="21">
        <f>VLOOKUP($C1125,driver,MATCH(P$7,Driver!$A$1:$E$1,0),0)</f>
        <v>41</v>
      </c>
      <c r="Q1125" s="21" t="str">
        <f>VLOOKUP($C1125,driver,MATCH(Q$7,Driver!$A$1:$E$1,0),0)</f>
        <v>Expired</v>
      </c>
      <c r="R1125" s="21">
        <f>VLOOKUP($C1125,driver,MATCH(R$7,Driver!$A$1:$E$1,0),0)</f>
        <v>3</v>
      </c>
      <c r="S1125" s="21" t="str">
        <f>VLOOKUP($C1125,driver,MATCH(S$7,Driver!$A$1:$E$1,0),0)</f>
        <v>Fatal</v>
      </c>
      <c r="T1125" s="21">
        <f>VLOOKUP($C1125,Effects,MATCH(T$7, Effects!$A$1:$E$1, 0),0)</f>
        <v>60</v>
      </c>
      <c r="U1125" s="22" t="str">
        <f>VLOOKUP($C1125,Effects,MATCH(U$7, Effects!$A$1:$E$1, 0),0)</f>
        <v>No</v>
      </c>
      <c r="V1125" s="22" t="str">
        <f>VLOOKUP($C1125,Effects,MATCH(V$7, Effects!$A$1:$E$1, 0),0)</f>
        <v>Yes</v>
      </c>
      <c r="W1125" s="22" t="str">
        <f>VLOOKUP($C1125,Effects,MATCH(W$7, Effects!$A$1:$E$1, 0),0)</f>
        <v>Fine Issued</v>
      </c>
    </row>
    <row r="1126" spans="2:23" s="7" customFormat="1" ht="21" x14ac:dyDescent="0.4">
      <c r="B1126" s="19">
        <v>1119</v>
      </c>
      <c r="C1126" s="19" t="s">
        <v>1151</v>
      </c>
      <c r="D1126" s="20">
        <f>VLOOKUP($C1126, Date, MATCH(Source!D$7, Date!$A$1:$F$1, 0), FALSE)</f>
        <v>44149</v>
      </c>
      <c r="E1126" s="40">
        <v>44149</v>
      </c>
      <c r="F1126" s="22">
        <f>VLOOKUP($C1126, Date, MATCH(Source!F$7, Date!$A$1:$F$1, 0), FALSE)</f>
        <v>47.3402777777778</v>
      </c>
      <c r="G1126" s="19">
        <f>VLOOKUP(Table3[[#This Row],[Accident ID]],Date!$A$2:$I$2001,MATCH(Table3[[#Headers],[Hour]],Date!$A$1:$I$1,0),0)</f>
        <v>8</v>
      </c>
      <c r="H1126" s="44" t="str">
        <f>IF(AND(Table3[[#This Row],[Hour]]&gt;=7, Table3[[#This Row],[Hour]]&lt;=10), "Peak", IF(AND(Table3[[#This Row],[Hour]]&gt;=16, Table3[[#This Row],[Hour]]&lt;=19), "Peak", "Off-Peak"))</f>
        <v>Peak</v>
      </c>
      <c r="I1126" s="19" t="str">
        <f>VLOOKUP($C1126,location,MATCH(Source!I$7,Location!$A$1:$D$1,0),0)</f>
        <v>Pune</v>
      </c>
      <c r="J1126" s="19" t="str">
        <f>VLOOKUP($C1126,location,MATCH(Source!J$7,Location!$A$1:$D$1,0),0)</f>
        <v>City Road</v>
      </c>
      <c r="K1126" s="19" t="str">
        <f>VLOOKUP($C1126,location,MATCH(Source!K$7,Location!$A$1:$D$1,0),0)</f>
        <v>Windy</v>
      </c>
      <c r="L1126" s="20" t="str">
        <f>VLOOKUP($C1126,vehicle,MATCH(L1125,Vehicle!A1119:E1119,0),0)</f>
        <v>Bicycle</v>
      </c>
      <c r="M1126" s="20" t="str">
        <f>VLOOKUP($C1126,vehicle,MATCH(M$7,Vehicle!$A$1:$E$1,0),0)</f>
        <v>Over Speeding</v>
      </c>
      <c r="N1126" s="20" t="str">
        <f>VLOOKUP($C1126,vehicle,MATCH(N$7,Vehicle!$A$1:$E$1,0),0)</f>
        <v>Severe</v>
      </c>
      <c r="O1126" s="21">
        <f>VLOOKUP($C1126,vehicle,MATCH(O$7,Vehicle!$A$1:$E$1,0),0)</f>
        <v>4</v>
      </c>
      <c r="P1126" s="21">
        <f>VLOOKUP($C1126,driver,MATCH(P$7,Driver!$A$1:$E$1,0),0)</f>
        <v>53</v>
      </c>
      <c r="Q1126" s="21" t="str">
        <f>VLOOKUP($C1126,driver,MATCH(Q$7,Driver!$A$1:$E$1,0),0)</f>
        <v>Valid</v>
      </c>
      <c r="R1126" s="21">
        <f>VLOOKUP($C1126,driver,MATCH(R$7,Driver!$A$1:$E$1,0),0)</f>
        <v>3</v>
      </c>
      <c r="S1126" s="21" t="str">
        <f>VLOOKUP($C1126,driver,MATCH(S$7,Driver!$A$1:$E$1,0),0)</f>
        <v>Severe</v>
      </c>
      <c r="T1126" s="21">
        <f>VLOOKUP($C1126,Effects,MATCH(T$7, Effects!$A$1:$E$1, 0),0)</f>
        <v>49</v>
      </c>
      <c r="U1126" s="22" t="str">
        <f>VLOOKUP($C1126,Effects,MATCH(U$7, Effects!$A$1:$E$1, 0),0)</f>
        <v>No</v>
      </c>
      <c r="V1126" s="22" t="str">
        <f>VLOOKUP($C1126,Effects,MATCH(V$7, Effects!$A$1:$E$1, 0),0)</f>
        <v>No</v>
      </c>
      <c r="W1126" s="22" t="str">
        <f>VLOOKUP($C1126,Effects,MATCH(W$7, Effects!$A$1:$E$1, 0),0)</f>
        <v>None</v>
      </c>
    </row>
    <row r="1127" spans="2:23" s="7" customFormat="1" ht="21" x14ac:dyDescent="0.4">
      <c r="B1127" s="19">
        <v>1120</v>
      </c>
      <c r="C1127" s="19" t="s">
        <v>1152</v>
      </c>
      <c r="D1127" s="20">
        <f>VLOOKUP($C1127, Date, MATCH(Source!D$7, Date!$A$1:$F$1, 0), FALSE)</f>
        <v>45445</v>
      </c>
      <c r="E1127" s="40">
        <v>45445</v>
      </c>
      <c r="F1127" s="22">
        <f>VLOOKUP($C1127, Date, MATCH(Source!F$7, Date!$A$1:$F$1, 0), FALSE)</f>
        <v>47.3819444444444</v>
      </c>
      <c r="G1127" s="19">
        <f>VLOOKUP(Table3[[#This Row],[Accident ID]],Date!$A$2:$I$2001,MATCH(Table3[[#Headers],[Hour]],Date!$A$1:$I$1,0),0)</f>
        <v>9</v>
      </c>
      <c r="H1127" s="44" t="str">
        <f>IF(AND(Table3[[#This Row],[Hour]]&gt;=7, Table3[[#This Row],[Hour]]&lt;=10), "Peak", IF(AND(Table3[[#This Row],[Hour]]&gt;=16, Table3[[#This Row],[Hour]]&lt;=19), "Peak", "Off-Peak"))</f>
        <v>Peak</v>
      </c>
      <c r="I1127" s="19" t="str">
        <f>VLOOKUP($C1127,location,MATCH(Source!I$7,Location!$A$1:$D$1,0),0)</f>
        <v>Kolkata</v>
      </c>
      <c r="J1127" s="19" t="str">
        <f>VLOOKUP($C1127,location,MATCH(Source!J$7,Location!$A$1:$D$1,0),0)</f>
        <v>Highway</v>
      </c>
      <c r="K1127" s="19" t="str">
        <f>VLOOKUP($C1127,location,MATCH(Source!K$7,Location!$A$1:$D$1,0),0)</f>
        <v>Clear</v>
      </c>
      <c r="L1127" s="20" t="str">
        <f>VLOOKUP($C1127,vehicle,MATCH(L1126,Vehicle!A1120:E1120,0),0)</f>
        <v>Bicycle</v>
      </c>
      <c r="M1127" s="20" t="str">
        <f>VLOOKUP($C1127,vehicle,MATCH(M$7,Vehicle!$A$1:$E$1,0),0)</f>
        <v>Brake Failure</v>
      </c>
      <c r="N1127" s="20" t="str">
        <f>VLOOKUP($C1127,vehicle,MATCH(N$7,Vehicle!$A$1:$E$1,0),0)</f>
        <v>Low</v>
      </c>
      <c r="O1127" s="21">
        <f>VLOOKUP($C1127,vehicle,MATCH(O$7,Vehicle!$A$1:$E$1,0),0)</f>
        <v>5</v>
      </c>
      <c r="P1127" s="21">
        <f>VLOOKUP($C1127,driver,MATCH(P$7,Driver!$A$1:$E$1,0),0)</f>
        <v>64</v>
      </c>
      <c r="Q1127" s="21" t="str">
        <f>VLOOKUP($C1127,driver,MATCH(Q$7,Driver!$A$1:$E$1,0),0)</f>
        <v>Suspended</v>
      </c>
      <c r="R1127" s="21">
        <f>VLOOKUP($C1127,driver,MATCH(R$7,Driver!$A$1:$E$1,0),0)</f>
        <v>4</v>
      </c>
      <c r="S1127" s="21" t="str">
        <f>VLOOKUP($C1127,driver,MATCH(S$7,Driver!$A$1:$E$1,0),0)</f>
        <v>Fatal</v>
      </c>
      <c r="T1127" s="21">
        <f>VLOOKUP($C1127,Effects,MATCH(T$7, Effects!$A$1:$E$1, 0),0)</f>
        <v>22</v>
      </c>
      <c r="U1127" s="22" t="str">
        <f>VLOOKUP($C1127,Effects,MATCH(U$7, Effects!$A$1:$E$1, 0),0)</f>
        <v>No</v>
      </c>
      <c r="V1127" s="22" t="str">
        <f>VLOOKUP($C1127,Effects,MATCH(V$7, Effects!$A$1:$E$1, 0),0)</f>
        <v>Yes</v>
      </c>
      <c r="W1127" s="22" t="str">
        <f>VLOOKUP($C1127,Effects,MATCH(W$7, Effects!$A$1:$E$1, 0),0)</f>
        <v>Fine Issued</v>
      </c>
    </row>
    <row r="1128" spans="2:23" s="7" customFormat="1" ht="21" x14ac:dyDescent="0.4">
      <c r="B1128" s="19">
        <v>1121</v>
      </c>
      <c r="C1128" s="19" t="s">
        <v>1153</v>
      </c>
      <c r="D1128" s="20">
        <f>VLOOKUP($C1128, Date, MATCH(Source!D$7, Date!$A$1:$F$1, 0), FALSE)</f>
        <v>44388</v>
      </c>
      <c r="E1128" s="40">
        <v>44388</v>
      </c>
      <c r="F1128" s="22">
        <f>VLOOKUP($C1128, Date, MATCH(Source!F$7, Date!$A$1:$F$1, 0), FALSE)</f>
        <v>47.4236111111111</v>
      </c>
      <c r="G1128" s="19">
        <f>VLOOKUP(Table3[[#This Row],[Accident ID]],Date!$A$2:$I$2001,MATCH(Table3[[#Headers],[Hour]],Date!$A$1:$I$1,0),0)</f>
        <v>10</v>
      </c>
      <c r="H1128" s="44" t="str">
        <f>IF(AND(Table3[[#This Row],[Hour]]&gt;=7, Table3[[#This Row],[Hour]]&lt;=10), "Peak", IF(AND(Table3[[#This Row],[Hour]]&gt;=16, Table3[[#This Row],[Hour]]&lt;=19), "Peak", "Off-Peak"))</f>
        <v>Peak</v>
      </c>
      <c r="I1128" s="19" t="str">
        <f>VLOOKUP($C1128,location,MATCH(Source!I$7,Location!$A$1:$D$1,0),0)</f>
        <v>Delhi</v>
      </c>
      <c r="J1128" s="19" t="str">
        <f>VLOOKUP($C1128,location,MATCH(Source!J$7,Location!$A$1:$D$1,0),0)</f>
        <v>Expressway</v>
      </c>
      <c r="K1128" s="19" t="str">
        <f>VLOOKUP($C1128,location,MATCH(Source!K$7,Location!$A$1:$D$1,0),0)</f>
        <v>Snowy</v>
      </c>
      <c r="L1128" s="20" t="str">
        <f>VLOOKUP($C1128,vehicle,MATCH(L1127,Vehicle!A1121:E1121,0),0)</f>
        <v>Bike</v>
      </c>
      <c r="M1128" s="20" t="str">
        <f>VLOOKUP($C1128,vehicle,MATCH(M$7,Vehicle!$A$1:$E$1,0),0)</f>
        <v>Over Speeding</v>
      </c>
      <c r="N1128" s="20" t="str">
        <f>VLOOKUP($C1128,vehicle,MATCH(N$7,Vehicle!$A$1:$E$1,0),0)</f>
        <v>High</v>
      </c>
      <c r="O1128" s="21">
        <f>VLOOKUP($C1128,vehicle,MATCH(O$7,Vehicle!$A$1:$E$1,0),0)</f>
        <v>4</v>
      </c>
      <c r="P1128" s="21">
        <f>VLOOKUP($C1128,driver,MATCH(P$7,Driver!$A$1:$E$1,0),0)</f>
        <v>50</v>
      </c>
      <c r="Q1128" s="21" t="str">
        <f>VLOOKUP($C1128,driver,MATCH(Q$7,Driver!$A$1:$E$1,0),0)</f>
        <v>Valid</v>
      </c>
      <c r="R1128" s="21">
        <f>VLOOKUP($C1128,driver,MATCH(R$7,Driver!$A$1:$E$1,0),0)</f>
        <v>0</v>
      </c>
      <c r="S1128" s="21" t="str">
        <f>VLOOKUP($C1128,driver,MATCH(S$7,Driver!$A$1:$E$1,0),0)</f>
        <v>Moderate</v>
      </c>
      <c r="T1128" s="21">
        <f>VLOOKUP($C1128,Effects,MATCH(T$7, Effects!$A$1:$E$1, 0),0)</f>
        <v>56</v>
      </c>
      <c r="U1128" s="22" t="str">
        <f>VLOOKUP($C1128,Effects,MATCH(U$7, Effects!$A$1:$E$1, 0),0)</f>
        <v>No</v>
      </c>
      <c r="V1128" s="22" t="str">
        <f>VLOOKUP($C1128,Effects,MATCH(V$7, Effects!$A$1:$E$1, 0),0)</f>
        <v>No</v>
      </c>
      <c r="W1128" s="22" t="str">
        <f>VLOOKUP($C1128,Effects,MATCH(W$7, Effects!$A$1:$E$1, 0),0)</f>
        <v>Arrest Made</v>
      </c>
    </row>
    <row r="1129" spans="2:23" s="7" customFormat="1" ht="21" x14ac:dyDescent="0.4">
      <c r="B1129" s="19">
        <v>1122</v>
      </c>
      <c r="C1129" s="19" t="s">
        <v>1154</v>
      </c>
      <c r="D1129" s="20">
        <f>VLOOKUP($C1129, Date, MATCH(Source!D$7, Date!$A$1:$F$1, 0), FALSE)</f>
        <v>44050</v>
      </c>
      <c r="E1129" s="40">
        <v>44050</v>
      </c>
      <c r="F1129" s="22">
        <f>VLOOKUP($C1129, Date, MATCH(Source!F$7, Date!$A$1:$F$1, 0), FALSE)</f>
        <v>47.4652777777778</v>
      </c>
      <c r="G1129" s="19">
        <f>VLOOKUP(Table3[[#This Row],[Accident ID]],Date!$A$2:$I$2001,MATCH(Table3[[#Headers],[Hour]],Date!$A$1:$I$1,0),0)</f>
        <v>11</v>
      </c>
      <c r="H1129" s="44" t="str">
        <f>IF(AND(Table3[[#This Row],[Hour]]&gt;=7, Table3[[#This Row],[Hour]]&lt;=10), "Peak", IF(AND(Table3[[#This Row],[Hour]]&gt;=16, Table3[[#This Row],[Hour]]&lt;=19), "Peak", "Off-Peak"))</f>
        <v>Off-Peak</v>
      </c>
      <c r="I1129" s="19" t="str">
        <f>VLOOKUP($C1129,location,MATCH(Source!I$7,Location!$A$1:$D$1,0),0)</f>
        <v>Pune</v>
      </c>
      <c r="J1129" s="19" t="str">
        <f>VLOOKUP($C1129,location,MATCH(Source!J$7,Location!$A$1:$D$1,0),0)</f>
        <v>Highway</v>
      </c>
      <c r="K1129" s="19" t="str">
        <f>VLOOKUP($C1129,location,MATCH(Source!K$7,Location!$A$1:$D$1,0),0)</f>
        <v>Snowy</v>
      </c>
      <c r="L1129" s="20" t="str">
        <f>VLOOKUP($C1129,vehicle,MATCH(L1128,Vehicle!A1122:E1122,0),0)</f>
        <v>Bike</v>
      </c>
      <c r="M1129" s="20" t="str">
        <f>VLOOKUP($C1129,vehicle,MATCH(M$7,Vehicle!$A$1:$E$1,0),0)</f>
        <v>Weather Conditions</v>
      </c>
      <c r="N1129" s="20" t="str">
        <f>VLOOKUP($C1129,vehicle,MATCH(N$7,Vehicle!$A$1:$E$1,0),0)</f>
        <v>Low</v>
      </c>
      <c r="O1129" s="21">
        <f>VLOOKUP($C1129,vehicle,MATCH(O$7,Vehicle!$A$1:$E$1,0),0)</f>
        <v>2</v>
      </c>
      <c r="P1129" s="21">
        <f>VLOOKUP($C1129,driver,MATCH(P$7,Driver!$A$1:$E$1,0),0)</f>
        <v>56</v>
      </c>
      <c r="Q1129" s="21" t="str">
        <f>VLOOKUP($C1129,driver,MATCH(Q$7,Driver!$A$1:$E$1,0),0)</f>
        <v>Expired</v>
      </c>
      <c r="R1129" s="21">
        <f>VLOOKUP($C1129,driver,MATCH(R$7,Driver!$A$1:$E$1,0),0)</f>
        <v>10</v>
      </c>
      <c r="S1129" s="21" t="str">
        <f>VLOOKUP($C1129,driver,MATCH(S$7,Driver!$A$1:$E$1,0),0)</f>
        <v>Severe</v>
      </c>
      <c r="T1129" s="21">
        <f>VLOOKUP($C1129,Effects,MATCH(T$7, Effects!$A$1:$E$1, 0),0)</f>
        <v>14</v>
      </c>
      <c r="U1129" s="22" t="str">
        <f>VLOOKUP($C1129,Effects,MATCH(U$7, Effects!$A$1:$E$1, 0),0)</f>
        <v>No</v>
      </c>
      <c r="V1129" s="22" t="str">
        <f>VLOOKUP($C1129,Effects,MATCH(V$7, Effects!$A$1:$E$1, 0),0)</f>
        <v>No</v>
      </c>
      <c r="W1129" s="22" t="str">
        <f>VLOOKUP($C1129,Effects,MATCH(W$7, Effects!$A$1:$E$1, 0),0)</f>
        <v>Arrest Made</v>
      </c>
    </row>
    <row r="1130" spans="2:23" s="7" customFormat="1" ht="21" x14ac:dyDescent="0.4">
      <c r="B1130" s="19">
        <v>1123</v>
      </c>
      <c r="C1130" s="19" t="s">
        <v>1155</v>
      </c>
      <c r="D1130" s="20">
        <f>VLOOKUP($C1130, Date, MATCH(Source!D$7, Date!$A$1:$F$1, 0), FALSE)</f>
        <v>44275</v>
      </c>
      <c r="E1130" s="40">
        <v>44275</v>
      </c>
      <c r="F1130" s="22">
        <f>VLOOKUP($C1130, Date, MATCH(Source!F$7, Date!$A$1:$F$1, 0), FALSE)</f>
        <v>47.5069444444444</v>
      </c>
      <c r="G1130" s="19">
        <f>VLOOKUP(Table3[[#This Row],[Accident ID]],Date!$A$2:$I$2001,MATCH(Table3[[#Headers],[Hour]],Date!$A$1:$I$1,0),0)</f>
        <v>12</v>
      </c>
      <c r="H1130" s="44" t="str">
        <f>IF(AND(Table3[[#This Row],[Hour]]&gt;=7, Table3[[#This Row],[Hour]]&lt;=10), "Peak", IF(AND(Table3[[#This Row],[Hour]]&gt;=16, Table3[[#This Row],[Hour]]&lt;=19), "Peak", "Off-Peak"))</f>
        <v>Off-Peak</v>
      </c>
      <c r="I1130" s="19" t="str">
        <f>VLOOKUP($C1130,location,MATCH(Source!I$7,Location!$A$1:$D$1,0),0)</f>
        <v>Bangalore</v>
      </c>
      <c r="J1130" s="19" t="str">
        <f>VLOOKUP($C1130,location,MATCH(Source!J$7,Location!$A$1:$D$1,0),0)</f>
        <v>City Road</v>
      </c>
      <c r="K1130" s="19" t="str">
        <f>VLOOKUP($C1130,location,MATCH(Source!K$7,Location!$A$1:$D$1,0),0)</f>
        <v>Clear</v>
      </c>
      <c r="L1130" s="20" t="str">
        <f>VLOOKUP($C1130,vehicle,MATCH(L1129,Vehicle!A1123:E1123,0),0)</f>
        <v>Bicycle</v>
      </c>
      <c r="M1130" s="20" t="str">
        <f>VLOOKUP($C1130,vehicle,MATCH(M$7,Vehicle!$A$1:$E$1,0),0)</f>
        <v>Over Speeding</v>
      </c>
      <c r="N1130" s="20" t="str">
        <f>VLOOKUP($C1130,vehicle,MATCH(N$7,Vehicle!$A$1:$E$1,0),0)</f>
        <v>Low</v>
      </c>
      <c r="O1130" s="21">
        <f>VLOOKUP($C1130,vehicle,MATCH(O$7,Vehicle!$A$1:$E$1,0),0)</f>
        <v>3</v>
      </c>
      <c r="P1130" s="21">
        <f>VLOOKUP($C1130,driver,MATCH(P$7,Driver!$A$1:$E$1,0),0)</f>
        <v>30</v>
      </c>
      <c r="Q1130" s="21" t="str">
        <f>VLOOKUP($C1130,driver,MATCH(Q$7,Driver!$A$1:$E$1,0),0)</f>
        <v>Valid</v>
      </c>
      <c r="R1130" s="21">
        <f>VLOOKUP($C1130,driver,MATCH(R$7,Driver!$A$1:$E$1,0),0)</f>
        <v>2</v>
      </c>
      <c r="S1130" s="21" t="str">
        <f>VLOOKUP($C1130,driver,MATCH(S$7,Driver!$A$1:$E$1,0),0)</f>
        <v>Moderate</v>
      </c>
      <c r="T1130" s="21">
        <f>VLOOKUP($C1130,Effects,MATCH(T$7, Effects!$A$1:$E$1, 0),0)</f>
        <v>60</v>
      </c>
      <c r="U1130" s="22" t="str">
        <f>VLOOKUP($C1130,Effects,MATCH(U$7, Effects!$A$1:$E$1, 0),0)</f>
        <v>Yes</v>
      </c>
      <c r="V1130" s="22" t="str">
        <f>VLOOKUP($C1130,Effects,MATCH(V$7, Effects!$A$1:$E$1, 0),0)</f>
        <v>No</v>
      </c>
      <c r="W1130" s="22" t="str">
        <f>VLOOKUP($C1130,Effects,MATCH(W$7, Effects!$A$1:$E$1, 0),0)</f>
        <v>Fine Issued</v>
      </c>
    </row>
    <row r="1131" spans="2:23" s="7" customFormat="1" ht="21" x14ac:dyDescent="0.4">
      <c r="B1131" s="19">
        <v>1124</v>
      </c>
      <c r="C1131" s="19" t="s">
        <v>1156</v>
      </c>
      <c r="D1131" s="20">
        <f>VLOOKUP($C1131, Date, MATCH(Source!D$7, Date!$A$1:$F$1, 0), FALSE)</f>
        <v>44454</v>
      </c>
      <c r="E1131" s="40">
        <v>44454</v>
      </c>
      <c r="F1131" s="22">
        <f>VLOOKUP($C1131, Date, MATCH(Source!F$7, Date!$A$1:$F$1, 0), FALSE)</f>
        <v>47.5486111111111</v>
      </c>
      <c r="G1131" s="19">
        <f>VLOOKUP(Table3[[#This Row],[Accident ID]],Date!$A$2:$I$2001,MATCH(Table3[[#Headers],[Hour]],Date!$A$1:$I$1,0),0)</f>
        <v>13</v>
      </c>
      <c r="H1131" s="44" t="str">
        <f>IF(AND(Table3[[#This Row],[Hour]]&gt;=7, Table3[[#This Row],[Hour]]&lt;=10), "Peak", IF(AND(Table3[[#This Row],[Hour]]&gt;=16, Table3[[#This Row],[Hour]]&lt;=19), "Peak", "Off-Peak"))</f>
        <v>Off-Peak</v>
      </c>
      <c r="I1131" s="19" t="str">
        <f>VLOOKUP($C1131,location,MATCH(Source!I$7,Location!$A$1:$D$1,0),0)</f>
        <v>Chennai</v>
      </c>
      <c r="J1131" s="19" t="str">
        <f>VLOOKUP($C1131,location,MATCH(Source!J$7,Location!$A$1:$D$1,0),0)</f>
        <v>Residential Area</v>
      </c>
      <c r="K1131" s="19" t="str">
        <f>VLOOKUP($C1131,location,MATCH(Source!K$7,Location!$A$1:$D$1,0),0)</f>
        <v>Clear</v>
      </c>
      <c r="L1131" s="20" t="str">
        <f>VLOOKUP($C1131,vehicle,MATCH(L1130,Vehicle!A1124:E1124,0),0)</f>
        <v>Bicycle</v>
      </c>
      <c r="M1131" s="20" t="str">
        <f>VLOOKUP($C1131,vehicle,MATCH(M$7,Vehicle!$A$1:$E$1,0),0)</f>
        <v>Brake Failure</v>
      </c>
      <c r="N1131" s="20" t="str">
        <f>VLOOKUP($C1131,vehicle,MATCH(N$7,Vehicle!$A$1:$E$1,0),0)</f>
        <v>Low</v>
      </c>
      <c r="O1131" s="21">
        <f>VLOOKUP($C1131,vehicle,MATCH(O$7,Vehicle!$A$1:$E$1,0),0)</f>
        <v>3</v>
      </c>
      <c r="P1131" s="21">
        <f>VLOOKUP($C1131,driver,MATCH(P$7,Driver!$A$1:$E$1,0),0)</f>
        <v>33</v>
      </c>
      <c r="Q1131" s="21" t="str">
        <f>VLOOKUP($C1131,driver,MATCH(Q$7,Driver!$A$1:$E$1,0),0)</f>
        <v>Suspended</v>
      </c>
      <c r="R1131" s="21">
        <f>VLOOKUP($C1131,driver,MATCH(R$7,Driver!$A$1:$E$1,0),0)</f>
        <v>6</v>
      </c>
      <c r="S1131" s="21" t="str">
        <f>VLOOKUP($C1131,driver,MATCH(S$7,Driver!$A$1:$E$1,0),0)</f>
        <v>Minor</v>
      </c>
      <c r="T1131" s="21">
        <f>VLOOKUP($C1131,Effects,MATCH(T$7, Effects!$A$1:$E$1, 0),0)</f>
        <v>15</v>
      </c>
      <c r="U1131" s="22" t="str">
        <f>VLOOKUP($C1131,Effects,MATCH(U$7, Effects!$A$1:$E$1, 0),0)</f>
        <v>Yes</v>
      </c>
      <c r="V1131" s="22" t="str">
        <f>VLOOKUP($C1131,Effects,MATCH(V$7, Effects!$A$1:$E$1, 0),0)</f>
        <v>Yes</v>
      </c>
      <c r="W1131" s="22" t="str">
        <f>VLOOKUP($C1131,Effects,MATCH(W$7, Effects!$A$1:$E$1, 0),0)</f>
        <v>Arrest Made</v>
      </c>
    </row>
    <row r="1132" spans="2:23" s="7" customFormat="1" ht="21" x14ac:dyDescent="0.4">
      <c r="B1132" s="19">
        <v>1125</v>
      </c>
      <c r="C1132" s="19" t="s">
        <v>1157</v>
      </c>
      <c r="D1132" s="20">
        <f>VLOOKUP($C1132, Date, MATCH(Source!D$7, Date!$A$1:$F$1, 0), FALSE)</f>
        <v>45474</v>
      </c>
      <c r="E1132" s="40">
        <v>45474</v>
      </c>
      <c r="F1132" s="22">
        <f>VLOOKUP($C1132, Date, MATCH(Source!F$7, Date!$A$1:$F$1, 0), FALSE)</f>
        <v>47.5902777777778</v>
      </c>
      <c r="G1132" s="19">
        <f>VLOOKUP(Table3[[#This Row],[Accident ID]],Date!$A$2:$I$2001,MATCH(Table3[[#Headers],[Hour]],Date!$A$1:$I$1,0),0)</f>
        <v>14</v>
      </c>
      <c r="H1132" s="44" t="str">
        <f>IF(AND(Table3[[#This Row],[Hour]]&gt;=7, Table3[[#This Row],[Hour]]&lt;=10), "Peak", IF(AND(Table3[[#This Row],[Hour]]&gt;=16, Table3[[#This Row],[Hour]]&lt;=19), "Peak", "Off-Peak"))</f>
        <v>Off-Peak</v>
      </c>
      <c r="I1132" s="19" t="str">
        <f>VLOOKUP($C1132,location,MATCH(Source!I$7,Location!$A$1:$D$1,0),0)</f>
        <v>Bangalore</v>
      </c>
      <c r="J1132" s="19" t="str">
        <f>VLOOKUP($C1132,location,MATCH(Source!J$7,Location!$A$1:$D$1,0),0)</f>
        <v>Expressway</v>
      </c>
      <c r="K1132" s="19" t="str">
        <f>VLOOKUP($C1132,location,MATCH(Source!K$7,Location!$A$1:$D$1,0),0)</f>
        <v>Rainy</v>
      </c>
      <c r="L1132" s="20" t="str">
        <f>VLOOKUP($C1132,vehicle,MATCH(L1131,Vehicle!A1125:E1125,0),0)</f>
        <v>Bus</v>
      </c>
      <c r="M1132" s="20" t="str">
        <f>VLOOKUP($C1132,vehicle,MATCH(M$7,Vehicle!$A$1:$E$1,0),0)</f>
        <v>Over Speeding</v>
      </c>
      <c r="N1132" s="20" t="str">
        <f>VLOOKUP($C1132,vehicle,MATCH(N$7,Vehicle!$A$1:$E$1,0),0)</f>
        <v>Medium</v>
      </c>
      <c r="O1132" s="21">
        <f>VLOOKUP($C1132,vehicle,MATCH(O$7,Vehicle!$A$1:$E$1,0),0)</f>
        <v>4</v>
      </c>
      <c r="P1132" s="21">
        <f>VLOOKUP($C1132,driver,MATCH(P$7,Driver!$A$1:$E$1,0),0)</f>
        <v>69</v>
      </c>
      <c r="Q1132" s="21" t="str">
        <f>VLOOKUP($C1132,driver,MATCH(Q$7,Driver!$A$1:$E$1,0),0)</f>
        <v>Valid</v>
      </c>
      <c r="R1132" s="21">
        <f>VLOOKUP($C1132,driver,MATCH(R$7,Driver!$A$1:$E$1,0),0)</f>
        <v>2</v>
      </c>
      <c r="S1132" s="21" t="str">
        <f>VLOOKUP($C1132,driver,MATCH(S$7,Driver!$A$1:$E$1,0),0)</f>
        <v>Minor</v>
      </c>
      <c r="T1132" s="21">
        <f>VLOOKUP($C1132,Effects,MATCH(T$7, Effects!$A$1:$E$1, 0),0)</f>
        <v>13</v>
      </c>
      <c r="U1132" s="22" t="str">
        <f>VLOOKUP($C1132,Effects,MATCH(U$7, Effects!$A$1:$E$1, 0),0)</f>
        <v>Yes</v>
      </c>
      <c r="V1132" s="22" t="str">
        <f>VLOOKUP($C1132,Effects,MATCH(V$7, Effects!$A$1:$E$1, 0),0)</f>
        <v>Yes</v>
      </c>
      <c r="W1132" s="22" t="str">
        <f>VLOOKUP($C1132,Effects,MATCH(W$7, Effects!$A$1:$E$1, 0),0)</f>
        <v>Arrest Made</v>
      </c>
    </row>
    <row r="1133" spans="2:23" s="7" customFormat="1" ht="21" x14ac:dyDescent="0.4">
      <c r="B1133" s="19">
        <v>1126</v>
      </c>
      <c r="C1133" s="19" t="s">
        <v>1158</v>
      </c>
      <c r="D1133" s="20">
        <f>VLOOKUP($C1133, Date, MATCH(Source!D$7, Date!$A$1:$F$1, 0), FALSE)</f>
        <v>44508</v>
      </c>
      <c r="E1133" s="40">
        <v>44508</v>
      </c>
      <c r="F1133" s="22">
        <f>VLOOKUP($C1133, Date, MATCH(Source!F$7, Date!$A$1:$F$1, 0), FALSE)</f>
        <v>47.6319444444444</v>
      </c>
      <c r="G1133" s="19">
        <f>VLOOKUP(Table3[[#This Row],[Accident ID]],Date!$A$2:$I$2001,MATCH(Table3[[#Headers],[Hour]],Date!$A$1:$I$1,0),0)</f>
        <v>15</v>
      </c>
      <c r="H1133" s="44" t="str">
        <f>IF(AND(Table3[[#This Row],[Hour]]&gt;=7, Table3[[#This Row],[Hour]]&lt;=10), "Peak", IF(AND(Table3[[#This Row],[Hour]]&gt;=16, Table3[[#This Row],[Hour]]&lt;=19), "Peak", "Off-Peak"))</f>
        <v>Off-Peak</v>
      </c>
      <c r="I1133" s="19" t="str">
        <f>VLOOKUP($C1133,location,MATCH(Source!I$7,Location!$A$1:$D$1,0),0)</f>
        <v>Chennai</v>
      </c>
      <c r="J1133" s="19" t="str">
        <f>VLOOKUP($C1133,location,MATCH(Source!J$7,Location!$A$1:$D$1,0),0)</f>
        <v>Highway</v>
      </c>
      <c r="K1133" s="19" t="str">
        <f>VLOOKUP($C1133,location,MATCH(Source!K$7,Location!$A$1:$D$1,0),0)</f>
        <v>Snowy</v>
      </c>
      <c r="L1133" s="20" t="str">
        <f>VLOOKUP($C1133,vehicle,MATCH(L1132,Vehicle!A1126:E1126,0),0)</f>
        <v>Bus</v>
      </c>
      <c r="M1133" s="20" t="str">
        <f>VLOOKUP($C1133,vehicle,MATCH(M$7,Vehicle!$A$1:$E$1,0),0)</f>
        <v>Signal Violation</v>
      </c>
      <c r="N1133" s="20" t="str">
        <f>VLOOKUP($C1133,vehicle,MATCH(N$7,Vehicle!$A$1:$E$1,0),0)</f>
        <v>Medium</v>
      </c>
      <c r="O1133" s="21">
        <f>VLOOKUP($C1133,vehicle,MATCH(O$7,Vehicle!$A$1:$E$1,0),0)</f>
        <v>5</v>
      </c>
      <c r="P1133" s="21">
        <f>VLOOKUP($C1133,driver,MATCH(P$7,Driver!$A$1:$E$1,0),0)</f>
        <v>28</v>
      </c>
      <c r="Q1133" s="21" t="str">
        <f>VLOOKUP($C1133,driver,MATCH(Q$7,Driver!$A$1:$E$1,0),0)</f>
        <v>Expired</v>
      </c>
      <c r="R1133" s="21">
        <f>VLOOKUP($C1133,driver,MATCH(R$7,Driver!$A$1:$E$1,0),0)</f>
        <v>4</v>
      </c>
      <c r="S1133" s="21" t="str">
        <f>VLOOKUP($C1133,driver,MATCH(S$7,Driver!$A$1:$E$1,0),0)</f>
        <v>Moderate</v>
      </c>
      <c r="T1133" s="21">
        <f>VLOOKUP($C1133,Effects,MATCH(T$7, Effects!$A$1:$E$1, 0),0)</f>
        <v>18</v>
      </c>
      <c r="U1133" s="22" t="str">
        <f>VLOOKUP($C1133,Effects,MATCH(U$7, Effects!$A$1:$E$1, 0),0)</f>
        <v>Yes</v>
      </c>
      <c r="V1133" s="22" t="str">
        <f>VLOOKUP($C1133,Effects,MATCH(V$7, Effects!$A$1:$E$1, 0),0)</f>
        <v>No</v>
      </c>
      <c r="W1133" s="22" t="str">
        <f>VLOOKUP($C1133,Effects,MATCH(W$7, Effects!$A$1:$E$1, 0),0)</f>
        <v>License Suspended</v>
      </c>
    </row>
    <row r="1134" spans="2:23" s="7" customFormat="1" ht="21" x14ac:dyDescent="0.4">
      <c r="B1134" s="19">
        <v>1127</v>
      </c>
      <c r="C1134" s="19" t="s">
        <v>1159</v>
      </c>
      <c r="D1134" s="20">
        <f>VLOOKUP($C1134, Date, MATCH(Source!D$7, Date!$A$1:$F$1, 0), FALSE)</f>
        <v>44745</v>
      </c>
      <c r="E1134" s="40">
        <v>44745</v>
      </c>
      <c r="F1134" s="22">
        <f>VLOOKUP($C1134, Date, MATCH(Source!F$7, Date!$A$1:$F$1, 0), FALSE)</f>
        <v>47.6736111111111</v>
      </c>
      <c r="G1134" s="19">
        <f>VLOOKUP(Table3[[#This Row],[Accident ID]],Date!$A$2:$I$2001,MATCH(Table3[[#Headers],[Hour]],Date!$A$1:$I$1,0),0)</f>
        <v>16</v>
      </c>
      <c r="H1134" s="44" t="str">
        <f>IF(AND(Table3[[#This Row],[Hour]]&gt;=7, Table3[[#This Row],[Hour]]&lt;=10), "Peak", IF(AND(Table3[[#This Row],[Hour]]&gt;=16, Table3[[#This Row],[Hour]]&lt;=19), "Peak", "Off-Peak"))</f>
        <v>Peak</v>
      </c>
      <c r="I1134" s="19" t="str">
        <f>VLOOKUP($C1134,location,MATCH(Source!I$7,Location!$A$1:$D$1,0),0)</f>
        <v>Hyderabad</v>
      </c>
      <c r="J1134" s="19" t="str">
        <f>VLOOKUP($C1134,location,MATCH(Source!J$7,Location!$A$1:$D$1,0),0)</f>
        <v>Highway</v>
      </c>
      <c r="K1134" s="19" t="str">
        <f>VLOOKUP($C1134,location,MATCH(Source!K$7,Location!$A$1:$D$1,0),0)</f>
        <v>Snowy</v>
      </c>
      <c r="L1134" s="20" t="str">
        <f>VLOOKUP($C1134,vehicle,MATCH(L1133,Vehicle!A1127:E1127,0),0)</f>
        <v>Truck</v>
      </c>
      <c r="M1134" s="20" t="str">
        <f>VLOOKUP($C1134,vehicle,MATCH(M$7,Vehicle!$A$1:$E$1,0),0)</f>
        <v>Drunk Driving</v>
      </c>
      <c r="N1134" s="20" t="str">
        <f>VLOOKUP($C1134,vehicle,MATCH(N$7,Vehicle!$A$1:$E$1,0),0)</f>
        <v>Medium</v>
      </c>
      <c r="O1134" s="21">
        <f>VLOOKUP($C1134,vehicle,MATCH(O$7,Vehicle!$A$1:$E$1,0),0)</f>
        <v>5</v>
      </c>
      <c r="P1134" s="21">
        <f>VLOOKUP($C1134,driver,MATCH(P$7,Driver!$A$1:$E$1,0),0)</f>
        <v>44</v>
      </c>
      <c r="Q1134" s="21" t="str">
        <f>VLOOKUP($C1134,driver,MATCH(Q$7,Driver!$A$1:$E$1,0),0)</f>
        <v>Expired</v>
      </c>
      <c r="R1134" s="21">
        <f>VLOOKUP($C1134,driver,MATCH(R$7,Driver!$A$1:$E$1,0),0)</f>
        <v>8</v>
      </c>
      <c r="S1134" s="21" t="str">
        <f>VLOOKUP($C1134,driver,MATCH(S$7,Driver!$A$1:$E$1,0),0)</f>
        <v>Moderate</v>
      </c>
      <c r="T1134" s="21">
        <f>VLOOKUP($C1134,Effects,MATCH(T$7, Effects!$A$1:$E$1, 0),0)</f>
        <v>44</v>
      </c>
      <c r="U1134" s="22" t="str">
        <f>VLOOKUP($C1134,Effects,MATCH(U$7, Effects!$A$1:$E$1, 0),0)</f>
        <v>No</v>
      </c>
      <c r="V1134" s="22" t="str">
        <f>VLOOKUP($C1134,Effects,MATCH(V$7, Effects!$A$1:$E$1, 0),0)</f>
        <v>No</v>
      </c>
      <c r="W1134" s="22" t="str">
        <f>VLOOKUP($C1134,Effects,MATCH(W$7, Effects!$A$1:$E$1, 0),0)</f>
        <v>None</v>
      </c>
    </row>
    <row r="1135" spans="2:23" s="7" customFormat="1" ht="21" x14ac:dyDescent="0.4">
      <c r="B1135" s="19">
        <v>1128</v>
      </c>
      <c r="C1135" s="19" t="s">
        <v>1160</v>
      </c>
      <c r="D1135" s="20">
        <f>VLOOKUP($C1135, Date, MATCH(Source!D$7, Date!$A$1:$F$1, 0), FALSE)</f>
        <v>44461</v>
      </c>
      <c r="E1135" s="40">
        <v>44461</v>
      </c>
      <c r="F1135" s="22">
        <f>VLOOKUP($C1135, Date, MATCH(Source!F$7, Date!$A$1:$F$1, 0), FALSE)</f>
        <v>47.7152777777778</v>
      </c>
      <c r="G1135" s="19">
        <f>VLOOKUP(Table3[[#This Row],[Accident ID]],Date!$A$2:$I$2001,MATCH(Table3[[#Headers],[Hour]],Date!$A$1:$I$1,0),0)</f>
        <v>17</v>
      </c>
      <c r="H1135" s="44" t="str">
        <f>IF(AND(Table3[[#This Row],[Hour]]&gt;=7, Table3[[#This Row],[Hour]]&lt;=10), "Peak", IF(AND(Table3[[#This Row],[Hour]]&gt;=16, Table3[[#This Row],[Hour]]&lt;=19), "Peak", "Off-Peak"))</f>
        <v>Peak</v>
      </c>
      <c r="I1135" s="19" t="str">
        <f>VLOOKUP($C1135,location,MATCH(Source!I$7,Location!$A$1:$D$1,0),0)</f>
        <v>Ahmedabad</v>
      </c>
      <c r="J1135" s="19" t="str">
        <f>VLOOKUP($C1135,location,MATCH(Source!J$7,Location!$A$1:$D$1,0),0)</f>
        <v>City Road</v>
      </c>
      <c r="K1135" s="19" t="str">
        <f>VLOOKUP($C1135,location,MATCH(Source!K$7,Location!$A$1:$D$1,0),0)</f>
        <v>Snowy</v>
      </c>
      <c r="L1135" s="20" t="str">
        <f>VLOOKUP($C1135,vehicle,MATCH(L1134,Vehicle!A1128:E1128,0),0)</f>
        <v>Bike</v>
      </c>
      <c r="M1135" s="20" t="str">
        <f>VLOOKUP($C1135,vehicle,MATCH(M$7,Vehicle!$A$1:$E$1,0),0)</f>
        <v>Signal Violation</v>
      </c>
      <c r="N1135" s="20" t="str">
        <f>VLOOKUP($C1135,vehicle,MATCH(N$7,Vehicle!$A$1:$E$1,0),0)</f>
        <v>Severe</v>
      </c>
      <c r="O1135" s="21">
        <f>VLOOKUP($C1135,vehicle,MATCH(O$7,Vehicle!$A$1:$E$1,0),0)</f>
        <v>5</v>
      </c>
      <c r="P1135" s="21">
        <f>VLOOKUP($C1135,driver,MATCH(P$7,Driver!$A$1:$E$1,0),0)</f>
        <v>32</v>
      </c>
      <c r="Q1135" s="21" t="str">
        <f>VLOOKUP($C1135,driver,MATCH(Q$7,Driver!$A$1:$E$1,0),0)</f>
        <v>Expired</v>
      </c>
      <c r="R1135" s="21">
        <f>VLOOKUP($C1135,driver,MATCH(R$7,Driver!$A$1:$E$1,0),0)</f>
        <v>6</v>
      </c>
      <c r="S1135" s="21" t="str">
        <f>VLOOKUP($C1135,driver,MATCH(S$7,Driver!$A$1:$E$1,0),0)</f>
        <v>Fatal</v>
      </c>
      <c r="T1135" s="21">
        <f>VLOOKUP($C1135,Effects,MATCH(T$7, Effects!$A$1:$E$1, 0),0)</f>
        <v>19</v>
      </c>
      <c r="U1135" s="22" t="str">
        <f>VLOOKUP($C1135,Effects,MATCH(U$7, Effects!$A$1:$E$1, 0),0)</f>
        <v>No</v>
      </c>
      <c r="V1135" s="22" t="str">
        <f>VLOOKUP($C1135,Effects,MATCH(V$7, Effects!$A$1:$E$1, 0),0)</f>
        <v>No</v>
      </c>
      <c r="W1135" s="22" t="str">
        <f>VLOOKUP($C1135,Effects,MATCH(W$7, Effects!$A$1:$E$1, 0),0)</f>
        <v>None</v>
      </c>
    </row>
    <row r="1136" spans="2:23" s="7" customFormat="1" ht="21" x14ac:dyDescent="0.4">
      <c r="B1136" s="19">
        <v>1129</v>
      </c>
      <c r="C1136" s="19" t="s">
        <v>1161</v>
      </c>
      <c r="D1136" s="20">
        <f>VLOOKUP($C1136, Date, MATCH(Source!D$7, Date!$A$1:$F$1, 0), FALSE)</f>
        <v>45155</v>
      </c>
      <c r="E1136" s="40">
        <v>45155</v>
      </c>
      <c r="F1136" s="22">
        <f>VLOOKUP($C1136, Date, MATCH(Source!F$7, Date!$A$1:$F$1, 0), FALSE)</f>
        <v>47.7569444444444</v>
      </c>
      <c r="G1136" s="19">
        <f>VLOOKUP(Table3[[#This Row],[Accident ID]],Date!$A$2:$I$2001,MATCH(Table3[[#Headers],[Hour]],Date!$A$1:$I$1,0),0)</f>
        <v>18</v>
      </c>
      <c r="H1136" s="44" t="str">
        <f>IF(AND(Table3[[#This Row],[Hour]]&gt;=7, Table3[[#This Row],[Hour]]&lt;=10), "Peak", IF(AND(Table3[[#This Row],[Hour]]&gt;=16, Table3[[#This Row],[Hour]]&lt;=19), "Peak", "Off-Peak"))</f>
        <v>Peak</v>
      </c>
      <c r="I1136" s="19" t="str">
        <f>VLOOKUP($C1136,location,MATCH(Source!I$7,Location!$A$1:$D$1,0),0)</f>
        <v>Delhi</v>
      </c>
      <c r="J1136" s="19" t="str">
        <f>VLOOKUP($C1136,location,MATCH(Source!J$7,Location!$A$1:$D$1,0),0)</f>
        <v>City Road</v>
      </c>
      <c r="K1136" s="19" t="str">
        <f>VLOOKUP($C1136,location,MATCH(Source!K$7,Location!$A$1:$D$1,0),0)</f>
        <v>Rainy</v>
      </c>
      <c r="L1136" s="20" t="str">
        <f>VLOOKUP($C1136,vehicle,MATCH(L1135,Vehicle!A1129:E1129,0),0)</f>
        <v>Pedestrian</v>
      </c>
      <c r="M1136" s="20" t="str">
        <f>VLOOKUP($C1136,vehicle,MATCH(M$7,Vehicle!$A$1:$E$1,0),0)</f>
        <v>Reckless Driving</v>
      </c>
      <c r="N1136" s="20" t="str">
        <f>VLOOKUP($C1136,vehicle,MATCH(N$7,Vehicle!$A$1:$E$1,0),0)</f>
        <v>Low</v>
      </c>
      <c r="O1136" s="21">
        <f>VLOOKUP($C1136,vehicle,MATCH(O$7,Vehicle!$A$1:$E$1,0),0)</f>
        <v>3</v>
      </c>
      <c r="P1136" s="21">
        <f>VLOOKUP($C1136,driver,MATCH(P$7,Driver!$A$1:$E$1,0),0)</f>
        <v>59</v>
      </c>
      <c r="Q1136" s="21" t="str">
        <f>VLOOKUP($C1136,driver,MATCH(Q$7,Driver!$A$1:$E$1,0),0)</f>
        <v>Expired</v>
      </c>
      <c r="R1136" s="21">
        <f>VLOOKUP($C1136,driver,MATCH(R$7,Driver!$A$1:$E$1,0),0)</f>
        <v>0</v>
      </c>
      <c r="S1136" s="21" t="str">
        <f>VLOOKUP($C1136,driver,MATCH(S$7,Driver!$A$1:$E$1,0),0)</f>
        <v>Fatal</v>
      </c>
      <c r="T1136" s="21">
        <f>VLOOKUP($C1136,Effects,MATCH(T$7, Effects!$A$1:$E$1, 0),0)</f>
        <v>31</v>
      </c>
      <c r="U1136" s="22" t="str">
        <f>VLOOKUP($C1136,Effects,MATCH(U$7, Effects!$A$1:$E$1, 0),0)</f>
        <v>Yes</v>
      </c>
      <c r="V1136" s="22" t="str">
        <f>VLOOKUP($C1136,Effects,MATCH(V$7, Effects!$A$1:$E$1, 0),0)</f>
        <v>Yes</v>
      </c>
      <c r="W1136" s="22" t="str">
        <f>VLOOKUP($C1136,Effects,MATCH(W$7, Effects!$A$1:$E$1, 0),0)</f>
        <v>License Suspended</v>
      </c>
    </row>
    <row r="1137" spans="2:23" s="7" customFormat="1" ht="21" x14ac:dyDescent="0.4">
      <c r="B1137" s="19">
        <v>1130</v>
      </c>
      <c r="C1137" s="19">
        <v>99717446</v>
      </c>
      <c r="D1137" s="20">
        <f>VLOOKUP($C1137, Date, MATCH(Source!D$7, Date!$A$1:$F$1, 0), FALSE)</f>
        <v>44884</v>
      </c>
      <c r="E1137" s="40">
        <v>44884</v>
      </c>
      <c r="F1137" s="22">
        <f>VLOOKUP($C1137, Date, MATCH(Source!F$7, Date!$A$1:$F$1, 0), FALSE)</f>
        <v>47.7986111111111</v>
      </c>
      <c r="G1137" s="19">
        <f>VLOOKUP(Table3[[#This Row],[Accident ID]],Date!$A$2:$I$2001,MATCH(Table3[[#Headers],[Hour]],Date!$A$1:$I$1,0),0)</f>
        <v>19</v>
      </c>
      <c r="H1137" s="44" t="str">
        <f>IF(AND(Table3[[#This Row],[Hour]]&gt;=7, Table3[[#This Row],[Hour]]&lt;=10), "Peak", IF(AND(Table3[[#This Row],[Hour]]&gt;=16, Table3[[#This Row],[Hour]]&lt;=19), "Peak", "Off-Peak"))</f>
        <v>Peak</v>
      </c>
      <c r="I1137" s="19" t="str">
        <f>VLOOKUP($C1137,location,MATCH(Source!I$7,Location!$A$1:$D$1,0),0)</f>
        <v>Hyderabad</v>
      </c>
      <c r="J1137" s="19" t="str">
        <f>VLOOKUP($C1137,location,MATCH(Source!J$7,Location!$A$1:$D$1,0),0)</f>
        <v>Expressway</v>
      </c>
      <c r="K1137" s="19" t="str">
        <f>VLOOKUP($C1137,location,MATCH(Source!K$7,Location!$A$1:$D$1,0),0)</f>
        <v>Snowy</v>
      </c>
      <c r="L1137" s="20" t="str">
        <f>VLOOKUP($C1137,vehicle,MATCH(L1136,Vehicle!A1130:E1130,0),0)</f>
        <v>Auto</v>
      </c>
      <c r="M1137" s="20" t="str">
        <f>VLOOKUP($C1137,vehicle,MATCH(M$7,Vehicle!$A$1:$E$1,0),0)</f>
        <v>Brake Failure</v>
      </c>
      <c r="N1137" s="20" t="str">
        <f>VLOOKUP($C1137,vehicle,MATCH(N$7,Vehicle!$A$1:$E$1,0),0)</f>
        <v>Severe</v>
      </c>
      <c r="O1137" s="21">
        <f>VLOOKUP($C1137,vehicle,MATCH(O$7,Vehicle!$A$1:$E$1,0),0)</f>
        <v>1</v>
      </c>
      <c r="P1137" s="21">
        <f>VLOOKUP($C1137,driver,MATCH(P$7,Driver!$A$1:$E$1,0),0)</f>
        <v>40</v>
      </c>
      <c r="Q1137" s="21" t="str">
        <f>VLOOKUP($C1137,driver,MATCH(Q$7,Driver!$A$1:$E$1,0),0)</f>
        <v>Suspended</v>
      </c>
      <c r="R1137" s="21">
        <f>VLOOKUP($C1137,driver,MATCH(R$7,Driver!$A$1:$E$1,0),0)</f>
        <v>5</v>
      </c>
      <c r="S1137" s="21" t="str">
        <f>VLOOKUP($C1137,driver,MATCH(S$7,Driver!$A$1:$E$1,0),0)</f>
        <v>Minor</v>
      </c>
      <c r="T1137" s="21">
        <f>VLOOKUP($C1137,Effects,MATCH(T$7, Effects!$A$1:$E$1, 0),0)</f>
        <v>41</v>
      </c>
      <c r="U1137" s="22" t="str">
        <f>VLOOKUP($C1137,Effects,MATCH(U$7, Effects!$A$1:$E$1, 0),0)</f>
        <v>No</v>
      </c>
      <c r="V1137" s="22" t="str">
        <f>VLOOKUP($C1137,Effects,MATCH(V$7, Effects!$A$1:$E$1, 0),0)</f>
        <v>No</v>
      </c>
      <c r="W1137" s="22" t="str">
        <f>VLOOKUP($C1137,Effects,MATCH(W$7, Effects!$A$1:$E$1, 0),0)</f>
        <v>Arrest Made</v>
      </c>
    </row>
    <row r="1138" spans="2:23" s="7" customFormat="1" ht="21" x14ac:dyDescent="0.4">
      <c r="B1138" s="19">
        <v>1131</v>
      </c>
      <c r="C1138" s="19" t="s">
        <v>1162</v>
      </c>
      <c r="D1138" s="20">
        <f>VLOOKUP($C1138, Date, MATCH(Source!D$7, Date!$A$1:$F$1, 0), FALSE)</f>
        <v>45602</v>
      </c>
      <c r="E1138" s="40">
        <v>45602</v>
      </c>
      <c r="F1138" s="22">
        <f>VLOOKUP($C1138, Date, MATCH(Source!F$7, Date!$A$1:$F$1, 0), FALSE)</f>
        <v>47.8402777777778</v>
      </c>
      <c r="G1138" s="19">
        <f>VLOOKUP(Table3[[#This Row],[Accident ID]],Date!$A$2:$I$2001,MATCH(Table3[[#Headers],[Hour]],Date!$A$1:$I$1,0),0)</f>
        <v>20</v>
      </c>
      <c r="H1138" s="44" t="str">
        <f>IF(AND(Table3[[#This Row],[Hour]]&gt;=7, Table3[[#This Row],[Hour]]&lt;=10), "Peak", IF(AND(Table3[[#This Row],[Hour]]&gt;=16, Table3[[#This Row],[Hour]]&lt;=19), "Peak", "Off-Peak"))</f>
        <v>Off-Peak</v>
      </c>
      <c r="I1138" s="19" t="str">
        <f>VLOOKUP($C1138,location,MATCH(Source!I$7,Location!$A$1:$D$1,0),0)</f>
        <v>Ahmedabad</v>
      </c>
      <c r="J1138" s="19" t="str">
        <f>VLOOKUP($C1138,location,MATCH(Source!J$7,Location!$A$1:$D$1,0),0)</f>
        <v>Expressway</v>
      </c>
      <c r="K1138" s="19" t="str">
        <f>VLOOKUP($C1138,location,MATCH(Source!K$7,Location!$A$1:$D$1,0),0)</f>
        <v>Clear</v>
      </c>
      <c r="L1138" s="20" t="str">
        <f>VLOOKUP($C1138,vehicle,MATCH(L1137,Vehicle!A1131:E1131,0),0)</f>
        <v>Bus</v>
      </c>
      <c r="M1138" s="20" t="str">
        <f>VLOOKUP($C1138,vehicle,MATCH(M$7,Vehicle!$A$1:$E$1,0),0)</f>
        <v>Reckless Driving</v>
      </c>
      <c r="N1138" s="20" t="str">
        <f>VLOOKUP($C1138,vehicle,MATCH(N$7,Vehicle!$A$1:$E$1,0),0)</f>
        <v>High</v>
      </c>
      <c r="O1138" s="21">
        <f>VLOOKUP($C1138,vehicle,MATCH(O$7,Vehicle!$A$1:$E$1,0),0)</f>
        <v>5</v>
      </c>
      <c r="P1138" s="21">
        <f>VLOOKUP($C1138,driver,MATCH(P$7,Driver!$A$1:$E$1,0),0)</f>
        <v>70</v>
      </c>
      <c r="Q1138" s="21" t="str">
        <f>VLOOKUP($C1138,driver,MATCH(Q$7,Driver!$A$1:$E$1,0),0)</f>
        <v>Expired</v>
      </c>
      <c r="R1138" s="21">
        <f>VLOOKUP($C1138,driver,MATCH(R$7,Driver!$A$1:$E$1,0),0)</f>
        <v>10</v>
      </c>
      <c r="S1138" s="21" t="str">
        <f>VLOOKUP($C1138,driver,MATCH(S$7,Driver!$A$1:$E$1,0),0)</f>
        <v>Minor</v>
      </c>
      <c r="T1138" s="21">
        <f>VLOOKUP($C1138,Effects,MATCH(T$7, Effects!$A$1:$E$1, 0),0)</f>
        <v>44</v>
      </c>
      <c r="U1138" s="22" t="str">
        <f>VLOOKUP($C1138,Effects,MATCH(U$7, Effects!$A$1:$E$1, 0),0)</f>
        <v>Yes</v>
      </c>
      <c r="V1138" s="22" t="str">
        <f>VLOOKUP($C1138,Effects,MATCH(V$7, Effects!$A$1:$E$1, 0),0)</f>
        <v>No</v>
      </c>
      <c r="W1138" s="22" t="str">
        <f>VLOOKUP($C1138,Effects,MATCH(W$7, Effects!$A$1:$E$1, 0),0)</f>
        <v>Arrest Made</v>
      </c>
    </row>
    <row r="1139" spans="2:23" s="7" customFormat="1" ht="21" x14ac:dyDescent="0.4">
      <c r="B1139" s="19">
        <v>1132</v>
      </c>
      <c r="C1139" s="19" t="s">
        <v>1163</v>
      </c>
      <c r="D1139" s="20">
        <f>VLOOKUP($C1139, Date, MATCH(Source!D$7, Date!$A$1:$F$1, 0), FALSE)</f>
        <v>45043</v>
      </c>
      <c r="E1139" s="40">
        <v>45043</v>
      </c>
      <c r="F1139" s="22">
        <f>VLOOKUP($C1139, Date, MATCH(Source!F$7, Date!$A$1:$F$1, 0), FALSE)</f>
        <v>47.8819444444444</v>
      </c>
      <c r="G1139" s="19">
        <f>VLOOKUP(Table3[[#This Row],[Accident ID]],Date!$A$2:$I$2001,MATCH(Table3[[#Headers],[Hour]],Date!$A$1:$I$1,0),0)</f>
        <v>21</v>
      </c>
      <c r="H1139" s="44" t="str">
        <f>IF(AND(Table3[[#This Row],[Hour]]&gt;=7, Table3[[#This Row],[Hour]]&lt;=10), "Peak", IF(AND(Table3[[#This Row],[Hour]]&gt;=16, Table3[[#This Row],[Hour]]&lt;=19), "Peak", "Off-Peak"))</f>
        <v>Off-Peak</v>
      </c>
      <c r="I1139" s="19" t="str">
        <f>VLOOKUP($C1139,location,MATCH(Source!I$7,Location!$A$1:$D$1,0),0)</f>
        <v>Pune</v>
      </c>
      <c r="J1139" s="19" t="str">
        <f>VLOOKUP($C1139,location,MATCH(Source!J$7,Location!$A$1:$D$1,0),0)</f>
        <v>City Road</v>
      </c>
      <c r="K1139" s="19" t="str">
        <f>VLOOKUP($C1139,location,MATCH(Source!K$7,Location!$A$1:$D$1,0),0)</f>
        <v>Windy</v>
      </c>
      <c r="L1139" s="20" t="str">
        <f>VLOOKUP($C1139,vehicle,MATCH(L1138,Vehicle!A1132:E1132,0),0)</f>
        <v>Auto</v>
      </c>
      <c r="M1139" s="20" t="str">
        <f>VLOOKUP($C1139,vehicle,MATCH(M$7,Vehicle!$A$1:$E$1,0),0)</f>
        <v>Pedestrian Crossing</v>
      </c>
      <c r="N1139" s="20" t="str">
        <f>VLOOKUP($C1139,vehicle,MATCH(N$7,Vehicle!$A$1:$E$1,0),0)</f>
        <v>High</v>
      </c>
      <c r="O1139" s="21">
        <f>VLOOKUP($C1139,vehicle,MATCH(O$7,Vehicle!$A$1:$E$1,0),0)</f>
        <v>2</v>
      </c>
      <c r="P1139" s="21">
        <f>VLOOKUP($C1139,driver,MATCH(P$7,Driver!$A$1:$E$1,0),0)</f>
        <v>71</v>
      </c>
      <c r="Q1139" s="21" t="str">
        <f>VLOOKUP($C1139,driver,MATCH(Q$7,Driver!$A$1:$E$1,0),0)</f>
        <v>Valid</v>
      </c>
      <c r="R1139" s="21">
        <f>VLOOKUP($C1139,driver,MATCH(R$7,Driver!$A$1:$E$1,0),0)</f>
        <v>4</v>
      </c>
      <c r="S1139" s="21" t="str">
        <f>VLOOKUP($C1139,driver,MATCH(S$7,Driver!$A$1:$E$1,0),0)</f>
        <v>Minor</v>
      </c>
      <c r="T1139" s="21">
        <f>VLOOKUP($C1139,Effects,MATCH(T$7, Effects!$A$1:$E$1, 0),0)</f>
        <v>5</v>
      </c>
      <c r="U1139" s="22" t="str">
        <f>VLOOKUP($C1139,Effects,MATCH(U$7, Effects!$A$1:$E$1, 0),0)</f>
        <v>No</v>
      </c>
      <c r="V1139" s="22" t="str">
        <f>VLOOKUP($C1139,Effects,MATCH(V$7, Effects!$A$1:$E$1, 0),0)</f>
        <v>No</v>
      </c>
      <c r="W1139" s="22" t="str">
        <f>VLOOKUP($C1139,Effects,MATCH(W$7, Effects!$A$1:$E$1, 0),0)</f>
        <v>License Suspended</v>
      </c>
    </row>
    <row r="1140" spans="2:23" s="7" customFormat="1" ht="21" x14ac:dyDescent="0.4">
      <c r="B1140" s="19">
        <v>1133</v>
      </c>
      <c r="C1140" s="19" t="s">
        <v>1164</v>
      </c>
      <c r="D1140" s="20">
        <f>VLOOKUP($C1140, Date, MATCH(Source!D$7, Date!$A$1:$F$1, 0), FALSE)</f>
        <v>44016</v>
      </c>
      <c r="E1140" s="40">
        <v>44016</v>
      </c>
      <c r="F1140" s="22">
        <f>VLOOKUP($C1140, Date, MATCH(Source!F$7, Date!$A$1:$F$1, 0), FALSE)</f>
        <v>47.9236111111111</v>
      </c>
      <c r="G1140" s="19">
        <f>VLOOKUP(Table3[[#This Row],[Accident ID]],Date!$A$2:$I$2001,MATCH(Table3[[#Headers],[Hour]],Date!$A$1:$I$1,0),0)</f>
        <v>22</v>
      </c>
      <c r="H1140" s="44" t="str">
        <f>IF(AND(Table3[[#This Row],[Hour]]&gt;=7, Table3[[#This Row],[Hour]]&lt;=10), "Peak", IF(AND(Table3[[#This Row],[Hour]]&gt;=16, Table3[[#This Row],[Hour]]&lt;=19), "Peak", "Off-Peak"))</f>
        <v>Off-Peak</v>
      </c>
      <c r="I1140" s="19" t="str">
        <f>VLOOKUP($C1140,location,MATCH(Source!I$7,Location!$A$1:$D$1,0),0)</f>
        <v>Ahmedabad</v>
      </c>
      <c r="J1140" s="19" t="str">
        <f>VLOOKUP($C1140,location,MATCH(Source!J$7,Location!$A$1:$D$1,0),0)</f>
        <v>City Road</v>
      </c>
      <c r="K1140" s="19" t="str">
        <f>VLOOKUP($C1140,location,MATCH(Source!K$7,Location!$A$1:$D$1,0),0)</f>
        <v>Windy</v>
      </c>
      <c r="L1140" s="20" t="str">
        <f>VLOOKUP($C1140,vehicle,MATCH(L1139,Vehicle!A1133:E1133,0),0)</f>
        <v>Bike</v>
      </c>
      <c r="M1140" s="20" t="str">
        <f>VLOOKUP($C1140,vehicle,MATCH(M$7,Vehicle!$A$1:$E$1,0),0)</f>
        <v>Pedestrian Crossing</v>
      </c>
      <c r="N1140" s="20" t="str">
        <f>VLOOKUP($C1140,vehicle,MATCH(N$7,Vehicle!$A$1:$E$1,0),0)</f>
        <v>Severe</v>
      </c>
      <c r="O1140" s="21">
        <f>VLOOKUP($C1140,vehicle,MATCH(O$7,Vehicle!$A$1:$E$1,0),0)</f>
        <v>5</v>
      </c>
      <c r="P1140" s="21">
        <f>VLOOKUP($C1140,driver,MATCH(P$7,Driver!$A$1:$E$1,0),0)</f>
        <v>72</v>
      </c>
      <c r="Q1140" s="21" t="str">
        <f>VLOOKUP($C1140,driver,MATCH(Q$7,Driver!$A$1:$E$1,0),0)</f>
        <v>Expired</v>
      </c>
      <c r="R1140" s="21">
        <f>VLOOKUP($C1140,driver,MATCH(R$7,Driver!$A$1:$E$1,0),0)</f>
        <v>0</v>
      </c>
      <c r="S1140" s="21" t="str">
        <f>VLOOKUP($C1140,driver,MATCH(S$7,Driver!$A$1:$E$1,0),0)</f>
        <v>Severe</v>
      </c>
      <c r="T1140" s="21">
        <f>VLOOKUP($C1140,Effects,MATCH(T$7, Effects!$A$1:$E$1, 0),0)</f>
        <v>29</v>
      </c>
      <c r="U1140" s="22" t="str">
        <f>VLOOKUP($C1140,Effects,MATCH(U$7, Effects!$A$1:$E$1, 0),0)</f>
        <v>No</v>
      </c>
      <c r="V1140" s="22" t="str">
        <f>VLOOKUP($C1140,Effects,MATCH(V$7, Effects!$A$1:$E$1, 0),0)</f>
        <v>No</v>
      </c>
      <c r="W1140" s="22" t="str">
        <f>VLOOKUP($C1140,Effects,MATCH(W$7, Effects!$A$1:$E$1, 0),0)</f>
        <v>Arrest Made</v>
      </c>
    </row>
    <row r="1141" spans="2:23" s="7" customFormat="1" ht="21" x14ac:dyDescent="0.4">
      <c r="B1141" s="19">
        <v>1134</v>
      </c>
      <c r="C1141" s="19" t="s">
        <v>1165</v>
      </c>
      <c r="D1141" s="20">
        <f>VLOOKUP($C1141, Date, MATCH(Source!D$7, Date!$A$1:$F$1, 0), FALSE)</f>
        <v>44609</v>
      </c>
      <c r="E1141" s="40">
        <v>44609</v>
      </c>
      <c r="F1141" s="22">
        <f>VLOOKUP($C1141, Date, MATCH(Source!F$7, Date!$A$1:$F$1, 0), FALSE)</f>
        <v>47.9652777777778</v>
      </c>
      <c r="G1141" s="19">
        <f>VLOOKUP(Table3[[#This Row],[Accident ID]],Date!$A$2:$I$2001,MATCH(Table3[[#Headers],[Hour]],Date!$A$1:$I$1,0),0)</f>
        <v>23</v>
      </c>
      <c r="H1141" s="44" t="str">
        <f>IF(AND(Table3[[#This Row],[Hour]]&gt;=7, Table3[[#This Row],[Hour]]&lt;=10), "Peak", IF(AND(Table3[[#This Row],[Hour]]&gt;=16, Table3[[#This Row],[Hour]]&lt;=19), "Peak", "Off-Peak"))</f>
        <v>Off-Peak</v>
      </c>
      <c r="I1141" s="19" t="str">
        <f>VLOOKUP($C1141,location,MATCH(Source!I$7,Location!$A$1:$D$1,0),0)</f>
        <v>Delhi</v>
      </c>
      <c r="J1141" s="19" t="str">
        <f>VLOOKUP($C1141,location,MATCH(Source!J$7,Location!$A$1:$D$1,0),0)</f>
        <v>Expressway</v>
      </c>
      <c r="K1141" s="19" t="str">
        <f>VLOOKUP($C1141,location,MATCH(Source!K$7,Location!$A$1:$D$1,0),0)</f>
        <v>Foggy</v>
      </c>
      <c r="L1141" s="20" t="str">
        <f>VLOOKUP($C1141,vehicle,MATCH(L1140,Vehicle!A1134:E1134,0),0)</f>
        <v>Bicycle</v>
      </c>
      <c r="M1141" s="20" t="str">
        <f>VLOOKUP($C1141,vehicle,MATCH(M$7,Vehicle!$A$1:$E$1,0),0)</f>
        <v>Weather Conditions</v>
      </c>
      <c r="N1141" s="20" t="str">
        <f>VLOOKUP($C1141,vehicle,MATCH(N$7,Vehicle!$A$1:$E$1,0),0)</f>
        <v>High</v>
      </c>
      <c r="O1141" s="21">
        <f>VLOOKUP($C1141,vehicle,MATCH(O$7,Vehicle!$A$1:$E$1,0),0)</f>
        <v>5</v>
      </c>
      <c r="P1141" s="21">
        <f>VLOOKUP($C1141,driver,MATCH(P$7,Driver!$A$1:$E$1,0),0)</f>
        <v>39</v>
      </c>
      <c r="Q1141" s="21" t="str">
        <f>VLOOKUP($C1141,driver,MATCH(Q$7,Driver!$A$1:$E$1,0),0)</f>
        <v>Valid</v>
      </c>
      <c r="R1141" s="21">
        <f>VLOOKUP($C1141,driver,MATCH(R$7,Driver!$A$1:$E$1,0),0)</f>
        <v>5</v>
      </c>
      <c r="S1141" s="21" t="str">
        <f>VLOOKUP($C1141,driver,MATCH(S$7,Driver!$A$1:$E$1,0),0)</f>
        <v>Severe</v>
      </c>
      <c r="T1141" s="21">
        <f>VLOOKUP($C1141,Effects,MATCH(T$7, Effects!$A$1:$E$1, 0),0)</f>
        <v>47</v>
      </c>
      <c r="U1141" s="22" t="str">
        <f>VLOOKUP($C1141,Effects,MATCH(U$7, Effects!$A$1:$E$1, 0),0)</f>
        <v>Yes</v>
      </c>
      <c r="V1141" s="22" t="str">
        <f>VLOOKUP($C1141,Effects,MATCH(V$7, Effects!$A$1:$E$1, 0),0)</f>
        <v>Yes</v>
      </c>
      <c r="W1141" s="22" t="str">
        <f>VLOOKUP($C1141,Effects,MATCH(W$7, Effects!$A$1:$E$1, 0),0)</f>
        <v>Fine Issued</v>
      </c>
    </row>
    <row r="1142" spans="2:23" s="7" customFormat="1" ht="21" x14ac:dyDescent="0.4">
      <c r="B1142" s="19">
        <v>1135</v>
      </c>
      <c r="C1142" s="19" t="s">
        <v>1166</v>
      </c>
      <c r="D1142" s="20">
        <f>VLOOKUP($C1142, Date, MATCH(Source!D$7, Date!$A$1:$F$1, 0), FALSE)</f>
        <v>44379</v>
      </c>
      <c r="E1142" s="40">
        <v>44379</v>
      </c>
      <c r="F1142" s="22">
        <f>VLOOKUP($C1142, Date, MATCH(Source!F$7, Date!$A$1:$F$1, 0), FALSE)</f>
        <v>48.0069444444444</v>
      </c>
      <c r="G1142" s="19">
        <f>VLOOKUP(Table3[[#This Row],[Accident ID]],Date!$A$2:$I$2001,MATCH(Table3[[#Headers],[Hour]],Date!$A$1:$I$1,0),0)</f>
        <v>0</v>
      </c>
      <c r="H1142" s="44" t="str">
        <f>IF(AND(Table3[[#This Row],[Hour]]&gt;=7, Table3[[#This Row],[Hour]]&lt;=10), "Peak", IF(AND(Table3[[#This Row],[Hour]]&gt;=16, Table3[[#This Row],[Hour]]&lt;=19), "Peak", "Off-Peak"))</f>
        <v>Off-Peak</v>
      </c>
      <c r="I1142" s="19" t="str">
        <f>VLOOKUP($C1142,location,MATCH(Source!I$7,Location!$A$1:$D$1,0),0)</f>
        <v>Chennai</v>
      </c>
      <c r="J1142" s="19" t="str">
        <f>VLOOKUP($C1142,location,MATCH(Source!J$7,Location!$A$1:$D$1,0),0)</f>
        <v>City Road</v>
      </c>
      <c r="K1142" s="19" t="str">
        <f>VLOOKUP($C1142,location,MATCH(Source!K$7,Location!$A$1:$D$1,0),0)</f>
        <v>Rainy</v>
      </c>
      <c r="L1142" s="20" t="str">
        <f>VLOOKUP($C1142,vehicle,MATCH(L1141,Vehicle!A1135:E1135,0),0)</f>
        <v>Bicycle</v>
      </c>
      <c r="M1142" s="20" t="str">
        <f>VLOOKUP($C1142,vehicle,MATCH(M$7,Vehicle!$A$1:$E$1,0),0)</f>
        <v>Signal Violation</v>
      </c>
      <c r="N1142" s="20" t="str">
        <f>VLOOKUP($C1142,vehicle,MATCH(N$7,Vehicle!$A$1:$E$1,0),0)</f>
        <v>Low</v>
      </c>
      <c r="O1142" s="21">
        <f>VLOOKUP($C1142,vehicle,MATCH(O$7,Vehicle!$A$1:$E$1,0),0)</f>
        <v>1</v>
      </c>
      <c r="P1142" s="21">
        <f>VLOOKUP($C1142,driver,MATCH(P$7,Driver!$A$1:$E$1,0),0)</f>
        <v>61</v>
      </c>
      <c r="Q1142" s="21" t="str">
        <f>VLOOKUP($C1142,driver,MATCH(Q$7,Driver!$A$1:$E$1,0),0)</f>
        <v>Suspended</v>
      </c>
      <c r="R1142" s="21">
        <f>VLOOKUP($C1142,driver,MATCH(R$7,Driver!$A$1:$E$1,0),0)</f>
        <v>5</v>
      </c>
      <c r="S1142" s="21" t="str">
        <f>VLOOKUP($C1142,driver,MATCH(S$7,Driver!$A$1:$E$1,0),0)</f>
        <v>Moderate</v>
      </c>
      <c r="T1142" s="21">
        <f>VLOOKUP($C1142,Effects,MATCH(T$7, Effects!$A$1:$E$1, 0),0)</f>
        <v>8</v>
      </c>
      <c r="U1142" s="22" t="str">
        <f>VLOOKUP($C1142,Effects,MATCH(U$7, Effects!$A$1:$E$1, 0),0)</f>
        <v>Yes</v>
      </c>
      <c r="V1142" s="22" t="str">
        <f>VLOOKUP($C1142,Effects,MATCH(V$7, Effects!$A$1:$E$1, 0),0)</f>
        <v>Yes</v>
      </c>
      <c r="W1142" s="22" t="str">
        <f>VLOOKUP($C1142,Effects,MATCH(W$7, Effects!$A$1:$E$1, 0),0)</f>
        <v>License Suspended</v>
      </c>
    </row>
    <row r="1143" spans="2:23" s="7" customFormat="1" ht="21" x14ac:dyDescent="0.4">
      <c r="B1143" s="19">
        <v>1136</v>
      </c>
      <c r="C1143" s="19" t="s">
        <v>1167</v>
      </c>
      <c r="D1143" s="20">
        <f>VLOOKUP($C1143, Date, MATCH(Source!D$7, Date!$A$1:$F$1, 0), FALSE)</f>
        <v>44317</v>
      </c>
      <c r="E1143" s="40">
        <v>44317</v>
      </c>
      <c r="F1143" s="22">
        <f>VLOOKUP($C1143, Date, MATCH(Source!F$7, Date!$A$1:$F$1, 0), FALSE)</f>
        <v>48.0486111111111</v>
      </c>
      <c r="G1143" s="19">
        <f>VLOOKUP(Table3[[#This Row],[Accident ID]],Date!$A$2:$I$2001,MATCH(Table3[[#Headers],[Hour]],Date!$A$1:$I$1,0),0)</f>
        <v>1</v>
      </c>
      <c r="H1143" s="44" t="str">
        <f>IF(AND(Table3[[#This Row],[Hour]]&gt;=7, Table3[[#This Row],[Hour]]&lt;=10), "Peak", IF(AND(Table3[[#This Row],[Hour]]&gt;=16, Table3[[#This Row],[Hour]]&lt;=19), "Peak", "Off-Peak"))</f>
        <v>Off-Peak</v>
      </c>
      <c r="I1143" s="19" t="str">
        <f>VLOOKUP($C1143,location,MATCH(Source!I$7,Location!$A$1:$D$1,0),0)</f>
        <v>Bangalore</v>
      </c>
      <c r="J1143" s="19" t="str">
        <f>VLOOKUP($C1143,location,MATCH(Source!J$7,Location!$A$1:$D$1,0),0)</f>
        <v>Residential Area</v>
      </c>
      <c r="K1143" s="19" t="str">
        <f>VLOOKUP($C1143,location,MATCH(Source!K$7,Location!$A$1:$D$1,0),0)</f>
        <v>Rainy</v>
      </c>
      <c r="L1143" s="20" t="str">
        <f>VLOOKUP($C1143,vehicle,MATCH(L1142,Vehicle!A1136:E1136,0),0)</f>
        <v>Auto</v>
      </c>
      <c r="M1143" s="20" t="str">
        <f>VLOOKUP($C1143,vehicle,MATCH(M$7,Vehicle!$A$1:$E$1,0),0)</f>
        <v>Weather Conditions</v>
      </c>
      <c r="N1143" s="20" t="str">
        <f>VLOOKUP($C1143,vehicle,MATCH(N$7,Vehicle!$A$1:$E$1,0),0)</f>
        <v>Severe</v>
      </c>
      <c r="O1143" s="21">
        <f>VLOOKUP($C1143,vehicle,MATCH(O$7,Vehicle!$A$1:$E$1,0),0)</f>
        <v>3</v>
      </c>
      <c r="P1143" s="21">
        <f>VLOOKUP($C1143,driver,MATCH(P$7,Driver!$A$1:$E$1,0),0)</f>
        <v>57</v>
      </c>
      <c r="Q1143" s="21" t="str">
        <f>VLOOKUP($C1143,driver,MATCH(Q$7,Driver!$A$1:$E$1,0),0)</f>
        <v>Suspended</v>
      </c>
      <c r="R1143" s="21">
        <f>VLOOKUP($C1143,driver,MATCH(R$7,Driver!$A$1:$E$1,0),0)</f>
        <v>6</v>
      </c>
      <c r="S1143" s="21" t="str">
        <f>VLOOKUP($C1143,driver,MATCH(S$7,Driver!$A$1:$E$1,0),0)</f>
        <v>Fatal</v>
      </c>
      <c r="T1143" s="21">
        <f>VLOOKUP($C1143,Effects,MATCH(T$7, Effects!$A$1:$E$1, 0),0)</f>
        <v>21</v>
      </c>
      <c r="U1143" s="22" t="str">
        <f>VLOOKUP($C1143,Effects,MATCH(U$7, Effects!$A$1:$E$1, 0),0)</f>
        <v>No</v>
      </c>
      <c r="V1143" s="22" t="str">
        <f>VLOOKUP($C1143,Effects,MATCH(V$7, Effects!$A$1:$E$1, 0),0)</f>
        <v>Yes</v>
      </c>
      <c r="W1143" s="22" t="str">
        <f>VLOOKUP($C1143,Effects,MATCH(W$7, Effects!$A$1:$E$1, 0),0)</f>
        <v>Fine Issued</v>
      </c>
    </row>
    <row r="1144" spans="2:23" s="7" customFormat="1" ht="21" x14ac:dyDescent="0.4">
      <c r="B1144" s="19">
        <v>1137</v>
      </c>
      <c r="C1144" s="19" t="s">
        <v>1168</v>
      </c>
      <c r="D1144" s="20">
        <f>VLOOKUP($C1144, Date, MATCH(Source!D$7, Date!$A$1:$F$1, 0), FALSE)</f>
        <v>43951</v>
      </c>
      <c r="E1144" s="40">
        <v>43951</v>
      </c>
      <c r="F1144" s="22">
        <f>VLOOKUP($C1144, Date, MATCH(Source!F$7, Date!$A$1:$F$1, 0), FALSE)</f>
        <v>48.0902777777778</v>
      </c>
      <c r="G1144" s="19">
        <f>VLOOKUP(Table3[[#This Row],[Accident ID]],Date!$A$2:$I$2001,MATCH(Table3[[#Headers],[Hour]],Date!$A$1:$I$1,0),0)</f>
        <v>2</v>
      </c>
      <c r="H1144" s="44" t="str">
        <f>IF(AND(Table3[[#This Row],[Hour]]&gt;=7, Table3[[#This Row],[Hour]]&lt;=10), "Peak", IF(AND(Table3[[#This Row],[Hour]]&gt;=16, Table3[[#This Row],[Hour]]&lt;=19), "Peak", "Off-Peak"))</f>
        <v>Off-Peak</v>
      </c>
      <c r="I1144" s="19" t="str">
        <f>VLOOKUP($C1144,location,MATCH(Source!I$7,Location!$A$1:$D$1,0),0)</f>
        <v>Delhi</v>
      </c>
      <c r="J1144" s="19" t="str">
        <f>VLOOKUP($C1144,location,MATCH(Source!J$7,Location!$A$1:$D$1,0),0)</f>
        <v>Expressway</v>
      </c>
      <c r="K1144" s="19" t="str">
        <f>VLOOKUP($C1144,location,MATCH(Source!K$7,Location!$A$1:$D$1,0),0)</f>
        <v>Rainy</v>
      </c>
      <c r="L1144" s="20" t="str">
        <f>VLOOKUP($C1144,vehicle,MATCH(L1143,Vehicle!A1137:E1137,0),0)</f>
        <v>Car</v>
      </c>
      <c r="M1144" s="20" t="str">
        <f>VLOOKUP($C1144,vehicle,MATCH(M$7,Vehicle!$A$1:$E$1,0),0)</f>
        <v>Pedestrian Crossing</v>
      </c>
      <c r="N1144" s="20" t="str">
        <f>VLOOKUP($C1144,vehicle,MATCH(N$7,Vehicle!$A$1:$E$1,0),0)</f>
        <v>Low</v>
      </c>
      <c r="O1144" s="21">
        <f>VLOOKUP($C1144,vehicle,MATCH(O$7,Vehicle!$A$1:$E$1,0),0)</f>
        <v>5</v>
      </c>
      <c r="P1144" s="21">
        <f>VLOOKUP($C1144,driver,MATCH(P$7,Driver!$A$1:$E$1,0),0)</f>
        <v>46</v>
      </c>
      <c r="Q1144" s="21" t="str">
        <f>VLOOKUP($C1144,driver,MATCH(Q$7,Driver!$A$1:$E$1,0),0)</f>
        <v>Expired</v>
      </c>
      <c r="R1144" s="21">
        <f>VLOOKUP($C1144,driver,MATCH(R$7,Driver!$A$1:$E$1,0),0)</f>
        <v>3</v>
      </c>
      <c r="S1144" s="21" t="str">
        <f>VLOOKUP($C1144,driver,MATCH(S$7,Driver!$A$1:$E$1,0),0)</f>
        <v>Severe</v>
      </c>
      <c r="T1144" s="21">
        <f>VLOOKUP($C1144,Effects,MATCH(T$7, Effects!$A$1:$E$1, 0),0)</f>
        <v>56</v>
      </c>
      <c r="U1144" s="22" t="str">
        <f>VLOOKUP($C1144,Effects,MATCH(U$7, Effects!$A$1:$E$1, 0),0)</f>
        <v>No</v>
      </c>
      <c r="V1144" s="22" t="str">
        <f>VLOOKUP($C1144,Effects,MATCH(V$7, Effects!$A$1:$E$1, 0),0)</f>
        <v>Yes</v>
      </c>
      <c r="W1144" s="22" t="str">
        <f>VLOOKUP($C1144,Effects,MATCH(W$7, Effects!$A$1:$E$1, 0),0)</f>
        <v>Arrest Made</v>
      </c>
    </row>
    <row r="1145" spans="2:23" s="7" customFormat="1" ht="21" x14ac:dyDescent="0.4">
      <c r="B1145" s="19">
        <v>1138</v>
      </c>
      <c r="C1145" s="19" t="s">
        <v>1169</v>
      </c>
      <c r="D1145" s="20">
        <f>VLOOKUP($C1145, Date, MATCH(Source!D$7, Date!$A$1:$F$1, 0), FALSE)</f>
        <v>45356</v>
      </c>
      <c r="E1145" s="40">
        <v>45356</v>
      </c>
      <c r="F1145" s="22">
        <f>VLOOKUP($C1145, Date, MATCH(Source!F$7, Date!$A$1:$F$1, 0), FALSE)</f>
        <v>48.1319444444444</v>
      </c>
      <c r="G1145" s="19">
        <f>VLOOKUP(Table3[[#This Row],[Accident ID]],Date!$A$2:$I$2001,MATCH(Table3[[#Headers],[Hour]],Date!$A$1:$I$1,0),0)</f>
        <v>3</v>
      </c>
      <c r="H1145" s="44" t="str">
        <f>IF(AND(Table3[[#This Row],[Hour]]&gt;=7, Table3[[#This Row],[Hour]]&lt;=10), "Peak", IF(AND(Table3[[#This Row],[Hour]]&gt;=16, Table3[[#This Row],[Hour]]&lt;=19), "Peak", "Off-Peak"))</f>
        <v>Off-Peak</v>
      </c>
      <c r="I1145" s="19" t="str">
        <f>VLOOKUP($C1145,location,MATCH(Source!I$7,Location!$A$1:$D$1,0),0)</f>
        <v>Chennai</v>
      </c>
      <c r="J1145" s="19" t="str">
        <f>VLOOKUP($C1145,location,MATCH(Source!J$7,Location!$A$1:$D$1,0),0)</f>
        <v>City Road</v>
      </c>
      <c r="K1145" s="19" t="str">
        <f>VLOOKUP($C1145,location,MATCH(Source!K$7,Location!$A$1:$D$1,0),0)</f>
        <v>Rainy</v>
      </c>
      <c r="L1145" s="20" t="str">
        <f>VLOOKUP($C1145,vehicle,MATCH(L1144,Vehicle!A1138:E1138,0),0)</f>
        <v>Pedestrian</v>
      </c>
      <c r="M1145" s="20" t="str">
        <f>VLOOKUP($C1145,vehicle,MATCH(M$7,Vehicle!$A$1:$E$1,0),0)</f>
        <v>Signal Violation</v>
      </c>
      <c r="N1145" s="20" t="str">
        <f>VLOOKUP($C1145,vehicle,MATCH(N$7,Vehicle!$A$1:$E$1,0),0)</f>
        <v>Low</v>
      </c>
      <c r="O1145" s="21">
        <f>VLOOKUP($C1145,vehicle,MATCH(O$7,Vehicle!$A$1:$E$1,0),0)</f>
        <v>1</v>
      </c>
      <c r="P1145" s="21">
        <f>VLOOKUP($C1145,driver,MATCH(P$7,Driver!$A$1:$E$1,0),0)</f>
        <v>66</v>
      </c>
      <c r="Q1145" s="21" t="str">
        <f>VLOOKUP($C1145,driver,MATCH(Q$7,Driver!$A$1:$E$1,0),0)</f>
        <v>Suspended</v>
      </c>
      <c r="R1145" s="21">
        <f>VLOOKUP($C1145,driver,MATCH(R$7,Driver!$A$1:$E$1,0),0)</f>
        <v>6</v>
      </c>
      <c r="S1145" s="21" t="str">
        <f>VLOOKUP($C1145,driver,MATCH(S$7,Driver!$A$1:$E$1,0),0)</f>
        <v>Moderate</v>
      </c>
      <c r="T1145" s="21">
        <f>VLOOKUP($C1145,Effects,MATCH(T$7, Effects!$A$1:$E$1, 0),0)</f>
        <v>45</v>
      </c>
      <c r="U1145" s="22" t="str">
        <f>VLOOKUP($C1145,Effects,MATCH(U$7, Effects!$A$1:$E$1, 0),0)</f>
        <v>No</v>
      </c>
      <c r="V1145" s="22" t="str">
        <f>VLOOKUP($C1145,Effects,MATCH(V$7, Effects!$A$1:$E$1, 0),0)</f>
        <v>No</v>
      </c>
      <c r="W1145" s="22" t="str">
        <f>VLOOKUP($C1145,Effects,MATCH(W$7, Effects!$A$1:$E$1, 0),0)</f>
        <v>None</v>
      </c>
    </row>
    <row r="1146" spans="2:23" s="7" customFormat="1" ht="21" x14ac:dyDescent="0.4">
      <c r="B1146" s="19">
        <v>1139</v>
      </c>
      <c r="C1146" s="19">
        <v>29714299</v>
      </c>
      <c r="D1146" s="20">
        <f>VLOOKUP($C1146, Date, MATCH(Source!D$7, Date!$A$1:$F$1, 0), FALSE)</f>
        <v>44735</v>
      </c>
      <c r="E1146" s="40">
        <v>44735</v>
      </c>
      <c r="F1146" s="22">
        <f>VLOOKUP($C1146, Date, MATCH(Source!F$7, Date!$A$1:$F$1, 0), FALSE)</f>
        <v>48.1736111111111</v>
      </c>
      <c r="G1146" s="19">
        <f>VLOOKUP(Table3[[#This Row],[Accident ID]],Date!$A$2:$I$2001,MATCH(Table3[[#Headers],[Hour]],Date!$A$1:$I$1,0),0)</f>
        <v>4</v>
      </c>
      <c r="H1146" s="44" t="str">
        <f>IF(AND(Table3[[#This Row],[Hour]]&gt;=7, Table3[[#This Row],[Hour]]&lt;=10), "Peak", IF(AND(Table3[[#This Row],[Hour]]&gt;=16, Table3[[#This Row],[Hour]]&lt;=19), "Peak", "Off-Peak"))</f>
        <v>Off-Peak</v>
      </c>
      <c r="I1146" s="19" t="str">
        <f>VLOOKUP($C1146,location,MATCH(Source!I$7,Location!$A$1:$D$1,0),0)</f>
        <v>Delhi</v>
      </c>
      <c r="J1146" s="19" t="str">
        <f>VLOOKUP($C1146,location,MATCH(Source!J$7,Location!$A$1:$D$1,0),0)</f>
        <v>Expressway</v>
      </c>
      <c r="K1146" s="19" t="str">
        <f>VLOOKUP($C1146,location,MATCH(Source!K$7,Location!$A$1:$D$1,0),0)</f>
        <v>Snowy</v>
      </c>
      <c r="L1146" s="20" t="str">
        <f>VLOOKUP($C1146,vehicle,MATCH(L1145,Vehicle!A1139:E1139,0),0)</f>
        <v>Pedestrian</v>
      </c>
      <c r="M1146" s="20" t="str">
        <f>VLOOKUP($C1146,vehicle,MATCH(M$7,Vehicle!$A$1:$E$1,0),0)</f>
        <v>Weather Conditions</v>
      </c>
      <c r="N1146" s="20" t="str">
        <f>VLOOKUP($C1146,vehicle,MATCH(N$7,Vehicle!$A$1:$E$1,0),0)</f>
        <v>Medium</v>
      </c>
      <c r="O1146" s="21">
        <f>VLOOKUP($C1146,vehicle,MATCH(O$7,Vehicle!$A$1:$E$1,0),0)</f>
        <v>4</v>
      </c>
      <c r="P1146" s="21">
        <f>VLOOKUP($C1146,driver,MATCH(P$7,Driver!$A$1:$E$1,0),0)</f>
        <v>44</v>
      </c>
      <c r="Q1146" s="21" t="str">
        <f>VLOOKUP($C1146,driver,MATCH(Q$7,Driver!$A$1:$E$1,0),0)</f>
        <v>Suspended</v>
      </c>
      <c r="R1146" s="21">
        <f>VLOOKUP($C1146,driver,MATCH(R$7,Driver!$A$1:$E$1,0),0)</f>
        <v>9</v>
      </c>
      <c r="S1146" s="21" t="str">
        <f>VLOOKUP($C1146,driver,MATCH(S$7,Driver!$A$1:$E$1,0),0)</f>
        <v>Fatal</v>
      </c>
      <c r="T1146" s="21">
        <f>VLOOKUP($C1146,Effects,MATCH(T$7, Effects!$A$1:$E$1, 0),0)</f>
        <v>6</v>
      </c>
      <c r="U1146" s="22" t="str">
        <f>VLOOKUP($C1146,Effects,MATCH(U$7, Effects!$A$1:$E$1, 0),0)</f>
        <v>No</v>
      </c>
      <c r="V1146" s="22" t="str">
        <f>VLOOKUP($C1146,Effects,MATCH(V$7, Effects!$A$1:$E$1, 0),0)</f>
        <v>Yes</v>
      </c>
      <c r="W1146" s="22" t="str">
        <f>VLOOKUP($C1146,Effects,MATCH(W$7, Effects!$A$1:$E$1, 0),0)</f>
        <v>Arrest Made</v>
      </c>
    </row>
    <row r="1147" spans="2:23" s="7" customFormat="1" ht="21" x14ac:dyDescent="0.4">
      <c r="B1147" s="19">
        <v>1140</v>
      </c>
      <c r="C1147" s="19" t="s">
        <v>1170</v>
      </c>
      <c r="D1147" s="20">
        <f>VLOOKUP($C1147, Date, MATCH(Source!D$7, Date!$A$1:$F$1, 0), FALSE)</f>
        <v>44814</v>
      </c>
      <c r="E1147" s="40">
        <v>44814</v>
      </c>
      <c r="F1147" s="22">
        <f>VLOOKUP($C1147, Date, MATCH(Source!F$7, Date!$A$1:$F$1, 0), FALSE)</f>
        <v>48.2152777777778</v>
      </c>
      <c r="G1147" s="19">
        <f>VLOOKUP(Table3[[#This Row],[Accident ID]],Date!$A$2:$I$2001,MATCH(Table3[[#Headers],[Hour]],Date!$A$1:$I$1,0),0)</f>
        <v>5</v>
      </c>
      <c r="H1147" s="44" t="str">
        <f>IF(AND(Table3[[#This Row],[Hour]]&gt;=7, Table3[[#This Row],[Hour]]&lt;=10), "Peak", IF(AND(Table3[[#This Row],[Hour]]&gt;=16, Table3[[#This Row],[Hour]]&lt;=19), "Peak", "Off-Peak"))</f>
        <v>Off-Peak</v>
      </c>
      <c r="I1147" s="19" t="str">
        <f>VLOOKUP($C1147,location,MATCH(Source!I$7,Location!$A$1:$D$1,0),0)</f>
        <v>Pune</v>
      </c>
      <c r="J1147" s="19" t="str">
        <f>VLOOKUP($C1147,location,MATCH(Source!J$7,Location!$A$1:$D$1,0),0)</f>
        <v>Residential Area</v>
      </c>
      <c r="K1147" s="19" t="str">
        <f>VLOOKUP($C1147,location,MATCH(Source!K$7,Location!$A$1:$D$1,0),0)</f>
        <v>Windy</v>
      </c>
      <c r="L1147" s="20" t="str">
        <f>VLOOKUP($C1147,vehicle,MATCH(L1146,Vehicle!A1140:E1140,0),0)</f>
        <v>Auto</v>
      </c>
      <c r="M1147" s="20" t="str">
        <f>VLOOKUP($C1147,vehicle,MATCH(M$7,Vehicle!$A$1:$E$1,0),0)</f>
        <v>Pedestrian Crossing</v>
      </c>
      <c r="N1147" s="20" t="str">
        <f>VLOOKUP($C1147,vehicle,MATCH(N$7,Vehicle!$A$1:$E$1,0),0)</f>
        <v>Low</v>
      </c>
      <c r="O1147" s="21">
        <f>VLOOKUP($C1147,vehicle,MATCH(O$7,Vehicle!$A$1:$E$1,0),0)</f>
        <v>4</v>
      </c>
      <c r="P1147" s="21">
        <f>VLOOKUP($C1147,driver,MATCH(P$7,Driver!$A$1:$E$1,0),0)</f>
        <v>29</v>
      </c>
      <c r="Q1147" s="21" t="str">
        <f>VLOOKUP($C1147,driver,MATCH(Q$7,Driver!$A$1:$E$1,0),0)</f>
        <v>Suspended</v>
      </c>
      <c r="R1147" s="21">
        <f>VLOOKUP($C1147,driver,MATCH(R$7,Driver!$A$1:$E$1,0),0)</f>
        <v>3</v>
      </c>
      <c r="S1147" s="21" t="str">
        <f>VLOOKUP($C1147,driver,MATCH(S$7,Driver!$A$1:$E$1,0),0)</f>
        <v>Minor</v>
      </c>
      <c r="T1147" s="21">
        <f>VLOOKUP($C1147,Effects,MATCH(T$7, Effects!$A$1:$E$1, 0),0)</f>
        <v>48</v>
      </c>
      <c r="U1147" s="22" t="str">
        <f>VLOOKUP($C1147,Effects,MATCH(U$7, Effects!$A$1:$E$1, 0),0)</f>
        <v>No</v>
      </c>
      <c r="V1147" s="22" t="str">
        <f>VLOOKUP($C1147,Effects,MATCH(V$7, Effects!$A$1:$E$1, 0),0)</f>
        <v>Yes</v>
      </c>
      <c r="W1147" s="22" t="str">
        <f>VLOOKUP($C1147,Effects,MATCH(W$7, Effects!$A$1:$E$1, 0),0)</f>
        <v>License Suspended</v>
      </c>
    </row>
    <row r="1148" spans="2:23" s="7" customFormat="1" ht="21" x14ac:dyDescent="0.4">
      <c r="B1148" s="19">
        <v>1141</v>
      </c>
      <c r="C1148" s="19" t="s">
        <v>1171</v>
      </c>
      <c r="D1148" s="20">
        <f>VLOOKUP($C1148, Date, MATCH(Source!D$7, Date!$A$1:$F$1, 0), FALSE)</f>
        <v>44470</v>
      </c>
      <c r="E1148" s="40">
        <v>44470</v>
      </c>
      <c r="F1148" s="22">
        <f>VLOOKUP($C1148, Date, MATCH(Source!F$7, Date!$A$1:$F$1, 0), FALSE)</f>
        <v>48.2569444444444</v>
      </c>
      <c r="G1148" s="19">
        <f>VLOOKUP(Table3[[#This Row],[Accident ID]],Date!$A$2:$I$2001,MATCH(Table3[[#Headers],[Hour]],Date!$A$1:$I$1,0),0)</f>
        <v>6</v>
      </c>
      <c r="H1148" s="44" t="str">
        <f>IF(AND(Table3[[#This Row],[Hour]]&gt;=7, Table3[[#This Row],[Hour]]&lt;=10), "Peak", IF(AND(Table3[[#This Row],[Hour]]&gt;=16, Table3[[#This Row],[Hour]]&lt;=19), "Peak", "Off-Peak"))</f>
        <v>Off-Peak</v>
      </c>
      <c r="I1148" s="19" t="str">
        <f>VLOOKUP($C1148,location,MATCH(Source!I$7,Location!$A$1:$D$1,0),0)</f>
        <v>Ahmedabad</v>
      </c>
      <c r="J1148" s="19" t="str">
        <f>VLOOKUP($C1148,location,MATCH(Source!J$7,Location!$A$1:$D$1,0),0)</f>
        <v>City Road</v>
      </c>
      <c r="K1148" s="19" t="str">
        <f>VLOOKUP($C1148,location,MATCH(Source!K$7,Location!$A$1:$D$1,0),0)</f>
        <v>Rainy</v>
      </c>
      <c r="L1148" s="20" t="str">
        <f>VLOOKUP($C1148,vehicle,MATCH(L1147,Vehicle!A1141:E1141,0),0)</f>
        <v>Truck</v>
      </c>
      <c r="M1148" s="20" t="str">
        <f>VLOOKUP($C1148,vehicle,MATCH(M$7,Vehicle!$A$1:$E$1,0),0)</f>
        <v>Brake Failure</v>
      </c>
      <c r="N1148" s="20" t="str">
        <f>VLOOKUP($C1148,vehicle,MATCH(N$7,Vehicle!$A$1:$E$1,0),0)</f>
        <v>Low</v>
      </c>
      <c r="O1148" s="21">
        <f>VLOOKUP($C1148,vehicle,MATCH(O$7,Vehicle!$A$1:$E$1,0),0)</f>
        <v>2</v>
      </c>
      <c r="P1148" s="21">
        <f>VLOOKUP($C1148,driver,MATCH(P$7,Driver!$A$1:$E$1,0),0)</f>
        <v>38</v>
      </c>
      <c r="Q1148" s="21" t="str">
        <f>VLOOKUP($C1148,driver,MATCH(Q$7,Driver!$A$1:$E$1,0),0)</f>
        <v>Suspended</v>
      </c>
      <c r="R1148" s="21">
        <f>VLOOKUP($C1148,driver,MATCH(R$7,Driver!$A$1:$E$1,0),0)</f>
        <v>9</v>
      </c>
      <c r="S1148" s="21" t="str">
        <f>VLOOKUP($C1148,driver,MATCH(S$7,Driver!$A$1:$E$1,0),0)</f>
        <v>Fatal</v>
      </c>
      <c r="T1148" s="21">
        <f>VLOOKUP($C1148,Effects,MATCH(T$7, Effects!$A$1:$E$1, 0),0)</f>
        <v>35</v>
      </c>
      <c r="U1148" s="22" t="str">
        <f>VLOOKUP($C1148,Effects,MATCH(U$7, Effects!$A$1:$E$1, 0),0)</f>
        <v>Yes</v>
      </c>
      <c r="V1148" s="22" t="str">
        <f>VLOOKUP($C1148,Effects,MATCH(V$7, Effects!$A$1:$E$1, 0),0)</f>
        <v>Yes</v>
      </c>
      <c r="W1148" s="22" t="str">
        <f>VLOOKUP($C1148,Effects,MATCH(W$7, Effects!$A$1:$E$1, 0),0)</f>
        <v>License Suspended</v>
      </c>
    </row>
    <row r="1149" spans="2:23" s="7" customFormat="1" ht="21" x14ac:dyDescent="0.4">
      <c r="B1149" s="19">
        <v>1142</v>
      </c>
      <c r="C1149" s="19" t="s">
        <v>1172</v>
      </c>
      <c r="D1149" s="20">
        <f>VLOOKUP($C1149, Date, MATCH(Source!D$7, Date!$A$1:$F$1, 0), FALSE)</f>
        <v>43952</v>
      </c>
      <c r="E1149" s="40">
        <v>43952</v>
      </c>
      <c r="F1149" s="22">
        <f>VLOOKUP($C1149, Date, MATCH(Source!F$7, Date!$A$1:$F$1, 0), FALSE)</f>
        <v>48.2986111111111</v>
      </c>
      <c r="G1149" s="19">
        <f>VLOOKUP(Table3[[#This Row],[Accident ID]],Date!$A$2:$I$2001,MATCH(Table3[[#Headers],[Hour]],Date!$A$1:$I$1,0),0)</f>
        <v>7</v>
      </c>
      <c r="H1149" s="44" t="str">
        <f>IF(AND(Table3[[#This Row],[Hour]]&gt;=7, Table3[[#This Row],[Hour]]&lt;=10), "Peak", IF(AND(Table3[[#This Row],[Hour]]&gt;=16, Table3[[#This Row],[Hour]]&lt;=19), "Peak", "Off-Peak"))</f>
        <v>Peak</v>
      </c>
      <c r="I1149" s="19" t="str">
        <f>VLOOKUP($C1149,location,MATCH(Source!I$7,Location!$A$1:$D$1,0),0)</f>
        <v>Pune</v>
      </c>
      <c r="J1149" s="19" t="str">
        <f>VLOOKUP($C1149,location,MATCH(Source!J$7,Location!$A$1:$D$1,0),0)</f>
        <v>Expressway</v>
      </c>
      <c r="K1149" s="19" t="str">
        <f>VLOOKUP($C1149,location,MATCH(Source!K$7,Location!$A$1:$D$1,0),0)</f>
        <v>Windy</v>
      </c>
      <c r="L1149" s="20" t="str">
        <f>VLOOKUP($C1149,vehicle,MATCH(L1148,Vehicle!A1142:E1142,0),0)</f>
        <v>Bicycle</v>
      </c>
      <c r="M1149" s="20" t="str">
        <f>VLOOKUP($C1149,vehicle,MATCH(M$7,Vehicle!$A$1:$E$1,0),0)</f>
        <v>Weather Conditions</v>
      </c>
      <c r="N1149" s="20" t="str">
        <f>VLOOKUP($C1149,vehicle,MATCH(N$7,Vehicle!$A$1:$E$1,0),0)</f>
        <v>Low</v>
      </c>
      <c r="O1149" s="21">
        <f>VLOOKUP($C1149,vehicle,MATCH(O$7,Vehicle!$A$1:$E$1,0),0)</f>
        <v>4</v>
      </c>
      <c r="P1149" s="21">
        <f>VLOOKUP($C1149,driver,MATCH(P$7,Driver!$A$1:$E$1,0),0)</f>
        <v>20</v>
      </c>
      <c r="Q1149" s="21" t="str">
        <f>VLOOKUP($C1149,driver,MATCH(Q$7,Driver!$A$1:$E$1,0),0)</f>
        <v>Valid</v>
      </c>
      <c r="R1149" s="21">
        <f>VLOOKUP($C1149,driver,MATCH(R$7,Driver!$A$1:$E$1,0),0)</f>
        <v>2</v>
      </c>
      <c r="S1149" s="21" t="str">
        <f>VLOOKUP($C1149,driver,MATCH(S$7,Driver!$A$1:$E$1,0),0)</f>
        <v>Moderate</v>
      </c>
      <c r="T1149" s="21">
        <f>VLOOKUP($C1149,Effects,MATCH(T$7, Effects!$A$1:$E$1, 0),0)</f>
        <v>17</v>
      </c>
      <c r="U1149" s="22" t="str">
        <f>VLOOKUP($C1149,Effects,MATCH(U$7, Effects!$A$1:$E$1, 0),0)</f>
        <v>Yes</v>
      </c>
      <c r="V1149" s="22" t="str">
        <f>VLOOKUP($C1149,Effects,MATCH(V$7, Effects!$A$1:$E$1, 0),0)</f>
        <v>Yes</v>
      </c>
      <c r="W1149" s="22" t="str">
        <f>VLOOKUP($C1149,Effects,MATCH(W$7, Effects!$A$1:$E$1, 0),0)</f>
        <v>Arrest Made</v>
      </c>
    </row>
    <row r="1150" spans="2:23" s="7" customFormat="1" ht="21" x14ac:dyDescent="0.4">
      <c r="B1150" s="19">
        <v>1143</v>
      </c>
      <c r="C1150" s="19">
        <v>24006582</v>
      </c>
      <c r="D1150" s="20">
        <f>VLOOKUP($C1150, Date, MATCH(Source!D$7, Date!$A$1:$F$1, 0), FALSE)</f>
        <v>44013</v>
      </c>
      <c r="E1150" s="40">
        <v>44013</v>
      </c>
      <c r="F1150" s="22">
        <f>VLOOKUP($C1150, Date, MATCH(Source!F$7, Date!$A$1:$F$1, 0), FALSE)</f>
        <v>48.3402777777778</v>
      </c>
      <c r="G1150" s="19">
        <f>VLOOKUP(Table3[[#This Row],[Accident ID]],Date!$A$2:$I$2001,MATCH(Table3[[#Headers],[Hour]],Date!$A$1:$I$1,0),0)</f>
        <v>8</v>
      </c>
      <c r="H1150" s="44" t="str">
        <f>IF(AND(Table3[[#This Row],[Hour]]&gt;=7, Table3[[#This Row],[Hour]]&lt;=10), "Peak", IF(AND(Table3[[#This Row],[Hour]]&gt;=16, Table3[[#This Row],[Hour]]&lt;=19), "Peak", "Off-Peak"))</f>
        <v>Peak</v>
      </c>
      <c r="I1150" s="19" t="str">
        <f>VLOOKUP($C1150,location,MATCH(Source!I$7,Location!$A$1:$D$1,0),0)</f>
        <v>Kolkata</v>
      </c>
      <c r="J1150" s="19" t="str">
        <f>VLOOKUP($C1150,location,MATCH(Source!J$7,Location!$A$1:$D$1,0),0)</f>
        <v>City Road</v>
      </c>
      <c r="K1150" s="19" t="str">
        <f>VLOOKUP($C1150,location,MATCH(Source!K$7,Location!$A$1:$D$1,0),0)</f>
        <v>Windy</v>
      </c>
      <c r="L1150" s="20" t="str">
        <f>VLOOKUP($C1150,vehicle,MATCH(L1149,Vehicle!A1143:E1143,0),0)</f>
        <v>Auto</v>
      </c>
      <c r="M1150" s="20" t="str">
        <f>VLOOKUP($C1150,vehicle,MATCH(M$7,Vehicle!$A$1:$E$1,0),0)</f>
        <v>Reckless Driving</v>
      </c>
      <c r="N1150" s="20" t="str">
        <f>VLOOKUP($C1150,vehicle,MATCH(N$7,Vehicle!$A$1:$E$1,0),0)</f>
        <v>Low</v>
      </c>
      <c r="O1150" s="21">
        <f>VLOOKUP($C1150,vehicle,MATCH(O$7,Vehicle!$A$1:$E$1,0),0)</f>
        <v>2</v>
      </c>
      <c r="P1150" s="21">
        <f>VLOOKUP($C1150,driver,MATCH(P$7,Driver!$A$1:$E$1,0),0)</f>
        <v>61</v>
      </c>
      <c r="Q1150" s="21" t="str">
        <f>VLOOKUP($C1150,driver,MATCH(Q$7,Driver!$A$1:$E$1,0),0)</f>
        <v>Expired</v>
      </c>
      <c r="R1150" s="21">
        <f>VLOOKUP($C1150,driver,MATCH(R$7,Driver!$A$1:$E$1,0),0)</f>
        <v>3</v>
      </c>
      <c r="S1150" s="21" t="str">
        <f>VLOOKUP($C1150,driver,MATCH(S$7,Driver!$A$1:$E$1,0),0)</f>
        <v>Severe</v>
      </c>
      <c r="T1150" s="21">
        <f>VLOOKUP($C1150,Effects,MATCH(T$7, Effects!$A$1:$E$1, 0),0)</f>
        <v>36</v>
      </c>
      <c r="U1150" s="22" t="str">
        <f>VLOOKUP($C1150,Effects,MATCH(U$7, Effects!$A$1:$E$1, 0),0)</f>
        <v>Yes</v>
      </c>
      <c r="V1150" s="22" t="str">
        <f>VLOOKUP($C1150,Effects,MATCH(V$7, Effects!$A$1:$E$1, 0),0)</f>
        <v>No</v>
      </c>
      <c r="W1150" s="22" t="str">
        <f>VLOOKUP($C1150,Effects,MATCH(W$7, Effects!$A$1:$E$1, 0),0)</f>
        <v>Fine Issued</v>
      </c>
    </row>
    <row r="1151" spans="2:23" s="7" customFormat="1" ht="21" x14ac:dyDescent="0.4">
      <c r="B1151" s="19">
        <v>1144</v>
      </c>
      <c r="C1151" s="19" t="s">
        <v>1173</v>
      </c>
      <c r="D1151" s="20">
        <f>VLOOKUP($C1151, Date, MATCH(Source!D$7, Date!$A$1:$F$1, 0), FALSE)</f>
        <v>45099</v>
      </c>
      <c r="E1151" s="40">
        <v>45099</v>
      </c>
      <c r="F1151" s="22">
        <f>VLOOKUP($C1151, Date, MATCH(Source!F$7, Date!$A$1:$F$1, 0), FALSE)</f>
        <v>48.3819444444444</v>
      </c>
      <c r="G1151" s="19">
        <f>VLOOKUP(Table3[[#This Row],[Accident ID]],Date!$A$2:$I$2001,MATCH(Table3[[#Headers],[Hour]],Date!$A$1:$I$1,0),0)</f>
        <v>9</v>
      </c>
      <c r="H1151" s="44" t="str">
        <f>IF(AND(Table3[[#This Row],[Hour]]&gt;=7, Table3[[#This Row],[Hour]]&lt;=10), "Peak", IF(AND(Table3[[#This Row],[Hour]]&gt;=16, Table3[[#This Row],[Hour]]&lt;=19), "Peak", "Off-Peak"))</f>
        <v>Peak</v>
      </c>
      <c r="I1151" s="19" t="str">
        <f>VLOOKUP($C1151,location,MATCH(Source!I$7,Location!$A$1:$D$1,0),0)</f>
        <v>Pune</v>
      </c>
      <c r="J1151" s="19" t="str">
        <f>VLOOKUP($C1151,location,MATCH(Source!J$7,Location!$A$1:$D$1,0),0)</f>
        <v>Highway</v>
      </c>
      <c r="K1151" s="19" t="str">
        <f>VLOOKUP($C1151,location,MATCH(Source!K$7,Location!$A$1:$D$1,0),0)</f>
        <v>Clear</v>
      </c>
      <c r="L1151" s="20" t="str">
        <f>VLOOKUP($C1151,vehicle,MATCH(L1150,Vehicle!A1144:E1144,0),0)</f>
        <v>Car</v>
      </c>
      <c r="M1151" s="20" t="str">
        <f>VLOOKUP($C1151,vehicle,MATCH(M$7,Vehicle!$A$1:$E$1,0),0)</f>
        <v>Over Speeding</v>
      </c>
      <c r="N1151" s="20" t="str">
        <f>VLOOKUP($C1151,vehicle,MATCH(N$7,Vehicle!$A$1:$E$1,0),0)</f>
        <v>Low</v>
      </c>
      <c r="O1151" s="21">
        <f>VLOOKUP($C1151,vehicle,MATCH(O$7,Vehicle!$A$1:$E$1,0),0)</f>
        <v>3</v>
      </c>
      <c r="P1151" s="21">
        <f>VLOOKUP($C1151,driver,MATCH(P$7,Driver!$A$1:$E$1,0),0)</f>
        <v>32</v>
      </c>
      <c r="Q1151" s="21" t="str">
        <f>VLOOKUP($C1151,driver,MATCH(Q$7,Driver!$A$1:$E$1,0),0)</f>
        <v>Expired</v>
      </c>
      <c r="R1151" s="21">
        <f>VLOOKUP($C1151,driver,MATCH(R$7,Driver!$A$1:$E$1,0),0)</f>
        <v>3</v>
      </c>
      <c r="S1151" s="21" t="str">
        <f>VLOOKUP($C1151,driver,MATCH(S$7,Driver!$A$1:$E$1,0),0)</f>
        <v>Moderate</v>
      </c>
      <c r="T1151" s="21">
        <f>VLOOKUP($C1151,Effects,MATCH(T$7, Effects!$A$1:$E$1, 0),0)</f>
        <v>18</v>
      </c>
      <c r="U1151" s="22" t="str">
        <f>VLOOKUP($C1151,Effects,MATCH(U$7, Effects!$A$1:$E$1, 0),0)</f>
        <v>Yes</v>
      </c>
      <c r="V1151" s="22" t="str">
        <f>VLOOKUP($C1151,Effects,MATCH(V$7, Effects!$A$1:$E$1, 0),0)</f>
        <v>Yes</v>
      </c>
      <c r="W1151" s="22" t="str">
        <f>VLOOKUP($C1151,Effects,MATCH(W$7, Effects!$A$1:$E$1, 0),0)</f>
        <v>None</v>
      </c>
    </row>
    <row r="1152" spans="2:23" s="7" customFormat="1" ht="21" x14ac:dyDescent="0.4">
      <c r="B1152" s="19">
        <v>1145</v>
      </c>
      <c r="C1152" s="19" t="s">
        <v>1174</v>
      </c>
      <c r="D1152" s="20">
        <f>VLOOKUP($C1152, Date, MATCH(Source!D$7, Date!$A$1:$F$1, 0), FALSE)</f>
        <v>45227</v>
      </c>
      <c r="E1152" s="40">
        <v>45227</v>
      </c>
      <c r="F1152" s="22">
        <f>VLOOKUP($C1152, Date, MATCH(Source!F$7, Date!$A$1:$F$1, 0), FALSE)</f>
        <v>48.4236111111111</v>
      </c>
      <c r="G1152" s="19">
        <f>VLOOKUP(Table3[[#This Row],[Accident ID]],Date!$A$2:$I$2001,MATCH(Table3[[#Headers],[Hour]],Date!$A$1:$I$1,0),0)</f>
        <v>10</v>
      </c>
      <c r="H1152" s="44" t="str">
        <f>IF(AND(Table3[[#This Row],[Hour]]&gt;=7, Table3[[#This Row],[Hour]]&lt;=10), "Peak", IF(AND(Table3[[#This Row],[Hour]]&gt;=16, Table3[[#This Row],[Hour]]&lt;=19), "Peak", "Off-Peak"))</f>
        <v>Peak</v>
      </c>
      <c r="I1152" s="19" t="str">
        <f>VLOOKUP($C1152,location,MATCH(Source!I$7,Location!$A$1:$D$1,0),0)</f>
        <v>Ahmedabad</v>
      </c>
      <c r="J1152" s="19" t="str">
        <f>VLOOKUP($C1152,location,MATCH(Source!J$7,Location!$A$1:$D$1,0),0)</f>
        <v>Expressway</v>
      </c>
      <c r="K1152" s="19" t="str">
        <f>VLOOKUP($C1152,location,MATCH(Source!K$7,Location!$A$1:$D$1,0),0)</f>
        <v>Rainy</v>
      </c>
      <c r="L1152" s="20" t="str">
        <f>VLOOKUP($C1152,vehicle,MATCH(L1151,Vehicle!A1145:E1145,0),0)</f>
        <v>Bike</v>
      </c>
      <c r="M1152" s="20" t="str">
        <f>VLOOKUP($C1152,vehicle,MATCH(M$7,Vehicle!$A$1:$E$1,0),0)</f>
        <v>Weather Conditions</v>
      </c>
      <c r="N1152" s="20" t="str">
        <f>VLOOKUP($C1152,vehicle,MATCH(N$7,Vehicle!$A$1:$E$1,0),0)</f>
        <v>High</v>
      </c>
      <c r="O1152" s="21">
        <f>VLOOKUP($C1152,vehicle,MATCH(O$7,Vehicle!$A$1:$E$1,0),0)</f>
        <v>4</v>
      </c>
      <c r="P1152" s="21">
        <f>VLOOKUP($C1152,driver,MATCH(P$7,Driver!$A$1:$E$1,0),0)</f>
        <v>70</v>
      </c>
      <c r="Q1152" s="21" t="str">
        <f>VLOOKUP($C1152,driver,MATCH(Q$7,Driver!$A$1:$E$1,0),0)</f>
        <v>Expired</v>
      </c>
      <c r="R1152" s="21">
        <f>VLOOKUP($C1152,driver,MATCH(R$7,Driver!$A$1:$E$1,0),0)</f>
        <v>10</v>
      </c>
      <c r="S1152" s="21" t="str">
        <f>VLOOKUP($C1152,driver,MATCH(S$7,Driver!$A$1:$E$1,0),0)</f>
        <v>Severe</v>
      </c>
      <c r="T1152" s="21">
        <f>VLOOKUP($C1152,Effects,MATCH(T$7, Effects!$A$1:$E$1, 0),0)</f>
        <v>19</v>
      </c>
      <c r="U1152" s="22" t="str">
        <f>VLOOKUP($C1152,Effects,MATCH(U$7, Effects!$A$1:$E$1, 0),0)</f>
        <v>Yes</v>
      </c>
      <c r="V1152" s="22" t="str">
        <f>VLOOKUP($C1152,Effects,MATCH(V$7, Effects!$A$1:$E$1, 0),0)</f>
        <v>Yes</v>
      </c>
      <c r="W1152" s="22" t="str">
        <f>VLOOKUP($C1152,Effects,MATCH(W$7, Effects!$A$1:$E$1, 0),0)</f>
        <v>Fine Issued</v>
      </c>
    </row>
    <row r="1153" spans="2:23" s="7" customFormat="1" ht="21" x14ac:dyDescent="0.4">
      <c r="B1153" s="19">
        <v>1146</v>
      </c>
      <c r="C1153" s="19" t="s">
        <v>1175</v>
      </c>
      <c r="D1153" s="20">
        <f>VLOOKUP($C1153, Date, MATCH(Source!D$7, Date!$A$1:$F$1, 0), FALSE)</f>
        <v>44905</v>
      </c>
      <c r="E1153" s="40">
        <v>44905</v>
      </c>
      <c r="F1153" s="22">
        <f>VLOOKUP($C1153, Date, MATCH(Source!F$7, Date!$A$1:$F$1, 0), FALSE)</f>
        <v>48.4652777777778</v>
      </c>
      <c r="G1153" s="19">
        <f>VLOOKUP(Table3[[#This Row],[Accident ID]],Date!$A$2:$I$2001,MATCH(Table3[[#Headers],[Hour]],Date!$A$1:$I$1,0),0)</f>
        <v>11</v>
      </c>
      <c r="H1153" s="44" t="str">
        <f>IF(AND(Table3[[#This Row],[Hour]]&gt;=7, Table3[[#This Row],[Hour]]&lt;=10), "Peak", IF(AND(Table3[[#This Row],[Hour]]&gt;=16, Table3[[#This Row],[Hour]]&lt;=19), "Peak", "Off-Peak"))</f>
        <v>Off-Peak</v>
      </c>
      <c r="I1153" s="19" t="str">
        <f>VLOOKUP($C1153,location,MATCH(Source!I$7,Location!$A$1:$D$1,0),0)</f>
        <v>Kolkata</v>
      </c>
      <c r="J1153" s="19" t="str">
        <f>VLOOKUP($C1153,location,MATCH(Source!J$7,Location!$A$1:$D$1,0),0)</f>
        <v>Highway</v>
      </c>
      <c r="K1153" s="19" t="str">
        <f>VLOOKUP($C1153,location,MATCH(Source!K$7,Location!$A$1:$D$1,0),0)</f>
        <v>Rainy</v>
      </c>
      <c r="L1153" s="20" t="str">
        <f>VLOOKUP($C1153,vehicle,MATCH(L1152,Vehicle!A1146:E1146,0),0)</f>
        <v>Bicycle</v>
      </c>
      <c r="M1153" s="20" t="str">
        <f>VLOOKUP($C1153,vehicle,MATCH(M$7,Vehicle!$A$1:$E$1,0),0)</f>
        <v>Signal Violation</v>
      </c>
      <c r="N1153" s="20" t="str">
        <f>VLOOKUP($C1153,vehicle,MATCH(N$7,Vehicle!$A$1:$E$1,0),0)</f>
        <v>High</v>
      </c>
      <c r="O1153" s="21">
        <f>VLOOKUP($C1153,vehicle,MATCH(O$7,Vehicle!$A$1:$E$1,0),0)</f>
        <v>3</v>
      </c>
      <c r="P1153" s="21">
        <f>VLOOKUP($C1153,driver,MATCH(P$7,Driver!$A$1:$E$1,0),0)</f>
        <v>42</v>
      </c>
      <c r="Q1153" s="21" t="str">
        <f>VLOOKUP($C1153,driver,MATCH(Q$7,Driver!$A$1:$E$1,0),0)</f>
        <v>Suspended</v>
      </c>
      <c r="R1153" s="21">
        <f>VLOOKUP($C1153,driver,MATCH(R$7,Driver!$A$1:$E$1,0),0)</f>
        <v>3</v>
      </c>
      <c r="S1153" s="21" t="str">
        <f>VLOOKUP($C1153,driver,MATCH(S$7,Driver!$A$1:$E$1,0),0)</f>
        <v>Fatal</v>
      </c>
      <c r="T1153" s="21">
        <f>VLOOKUP($C1153,Effects,MATCH(T$7, Effects!$A$1:$E$1, 0),0)</f>
        <v>17</v>
      </c>
      <c r="U1153" s="22" t="str">
        <f>VLOOKUP($C1153,Effects,MATCH(U$7, Effects!$A$1:$E$1, 0),0)</f>
        <v>Yes</v>
      </c>
      <c r="V1153" s="22" t="str">
        <f>VLOOKUP($C1153,Effects,MATCH(V$7, Effects!$A$1:$E$1, 0),0)</f>
        <v>Yes</v>
      </c>
      <c r="W1153" s="22" t="str">
        <f>VLOOKUP($C1153,Effects,MATCH(W$7, Effects!$A$1:$E$1, 0),0)</f>
        <v>Arrest Made</v>
      </c>
    </row>
    <row r="1154" spans="2:23" s="7" customFormat="1" ht="21" x14ac:dyDescent="0.4">
      <c r="B1154" s="19">
        <v>1147</v>
      </c>
      <c r="C1154" s="19" t="s">
        <v>1176</v>
      </c>
      <c r="D1154" s="20">
        <f>VLOOKUP($C1154, Date, MATCH(Source!D$7, Date!$A$1:$F$1, 0), FALSE)</f>
        <v>43839</v>
      </c>
      <c r="E1154" s="40">
        <v>43839</v>
      </c>
      <c r="F1154" s="22">
        <f>VLOOKUP($C1154, Date, MATCH(Source!F$7, Date!$A$1:$F$1, 0), FALSE)</f>
        <v>48.5069444444444</v>
      </c>
      <c r="G1154" s="19">
        <f>VLOOKUP(Table3[[#This Row],[Accident ID]],Date!$A$2:$I$2001,MATCH(Table3[[#Headers],[Hour]],Date!$A$1:$I$1,0),0)</f>
        <v>12</v>
      </c>
      <c r="H1154" s="44" t="str">
        <f>IF(AND(Table3[[#This Row],[Hour]]&gt;=7, Table3[[#This Row],[Hour]]&lt;=10), "Peak", IF(AND(Table3[[#This Row],[Hour]]&gt;=16, Table3[[#This Row],[Hour]]&lt;=19), "Peak", "Off-Peak"))</f>
        <v>Off-Peak</v>
      </c>
      <c r="I1154" s="19" t="str">
        <f>VLOOKUP($C1154,location,MATCH(Source!I$7,Location!$A$1:$D$1,0),0)</f>
        <v>Pune</v>
      </c>
      <c r="J1154" s="19" t="str">
        <f>VLOOKUP($C1154,location,MATCH(Source!J$7,Location!$A$1:$D$1,0),0)</f>
        <v>City Road</v>
      </c>
      <c r="K1154" s="19" t="str">
        <f>VLOOKUP($C1154,location,MATCH(Source!K$7,Location!$A$1:$D$1,0),0)</f>
        <v>Foggy</v>
      </c>
      <c r="L1154" s="20" t="str">
        <f>VLOOKUP($C1154,vehicle,MATCH(L1153,Vehicle!A1147:E1147,0),0)</f>
        <v>Auto</v>
      </c>
      <c r="M1154" s="20" t="str">
        <f>VLOOKUP($C1154,vehicle,MATCH(M$7,Vehicle!$A$1:$E$1,0),0)</f>
        <v>Weather Conditions</v>
      </c>
      <c r="N1154" s="20" t="str">
        <f>VLOOKUP($C1154,vehicle,MATCH(N$7,Vehicle!$A$1:$E$1,0),0)</f>
        <v>Low</v>
      </c>
      <c r="O1154" s="21">
        <f>VLOOKUP($C1154,vehicle,MATCH(O$7,Vehicle!$A$1:$E$1,0),0)</f>
        <v>1</v>
      </c>
      <c r="P1154" s="21">
        <f>VLOOKUP($C1154,driver,MATCH(P$7,Driver!$A$1:$E$1,0),0)</f>
        <v>75</v>
      </c>
      <c r="Q1154" s="21" t="str">
        <f>VLOOKUP($C1154,driver,MATCH(Q$7,Driver!$A$1:$E$1,0),0)</f>
        <v>Suspended</v>
      </c>
      <c r="R1154" s="21">
        <f>VLOOKUP($C1154,driver,MATCH(R$7,Driver!$A$1:$E$1,0),0)</f>
        <v>0</v>
      </c>
      <c r="S1154" s="21" t="str">
        <f>VLOOKUP($C1154,driver,MATCH(S$7,Driver!$A$1:$E$1,0),0)</f>
        <v>Fatal</v>
      </c>
      <c r="T1154" s="21">
        <f>VLOOKUP($C1154,Effects,MATCH(T$7, Effects!$A$1:$E$1, 0),0)</f>
        <v>59</v>
      </c>
      <c r="U1154" s="22" t="str">
        <f>VLOOKUP($C1154,Effects,MATCH(U$7, Effects!$A$1:$E$1, 0),0)</f>
        <v>Yes</v>
      </c>
      <c r="V1154" s="22" t="str">
        <f>VLOOKUP($C1154,Effects,MATCH(V$7, Effects!$A$1:$E$1, 0),0)</f>
        <v>Yes</v>
      </c>
      <c r="W1154" s="22" t="str">
        <f>VLOOKUP($C1154,Effects,MATCH(W$7, Effects!$A$1:$E$1, 0),0)</f>
        <v>Arrest Made</v>
      </c>
    </row>
    <row r="1155" spans="2:23" s="7" customFormat="1" ht="21" x14ac:dyDescent="0.4">
      <c r="B1155" s="19">
        <v>1148</v>
      </c>
      <c r="C1155" s="19" t="s">
        <v>1177</v>
      </c>
      <c r="D1155" s="20">
        <f>VLOOKUP($C1155, Date, MATCH(Source!D$7, Date!$A$1:$F$1, 0), FALSE)</f>
        <v>44097</v>
      </c>
      <c r="E1155" s="40">
        <v>44097</v>
      </c>
      <c r="F1155" s="22">
        <f>VLOOKUP($C1155, Date, MATCH(Source!F$7, Date!$A$1:$F$1, 0), FALSE)</f>
        <v>48.5486111111111</v>
      </c>
      <c r="G1155" s="19">
        <f>VLOOKUP(Table3[[#This Row],[Accident ID]],Date!$A$2:$I$2001,MATCH(Table3[[#Headers],[Hour]],Date!$A$1:$I$1,0),0)</f>
        <v>13</v>
      </c>
      <c r="H1155" s="44" t="str">
        <f>IF(AND(Table3[[#This Row],[Hour]]&gt;=7, Table3[[#This Row],[Hour]]&lt;=10), "Peak", IF(AND(Table3[[#This Row],[Hour]]&gt;=16, Table3[[#This Row],[Hour]]&lt;=19), "Peak", "Off-Peak"))</f>
        <v>Off-Peak</v>
      </c>
      <c r="I1155" s="19" t="str">
        <f>VLOOKUP($C1155,location,MATCH(Source!I$7,Location!$A$1:$D$1,0),0)</f>
        <v>Ahmedabad</v>
      </c>
      <c r="J1155" s="19" t="str">
        <f>VLOOKUP($C1155,location,MATCH(Source!J$7,Location!$A$1:$D$1,0),0)</f>
        <v>Highway</v>
      </c>
      <c r="K1155" s="19" t="str">
        <f>VLOOKUP($C1155,location,MATCH(Source!K$7,Location!$A$1:$D$1,0),0)</f>
        <v>Foggy</v>
      </c>
      <c r="L1155" s="20" t="str">
        <f>VLOOKUP($C1155,vehicle,MATCH(L1154,Vehicle!A1148:E1148,0),0)</f>
        <v>Bike</v>
      </c>
      <c r="M1155" s="20" t="str">
        <f>VLOOKUP($C1155,vehicle,MATCH(M$7,Vehicle!$A$1:$E$1,0),0)</f>
        <v>Signal Violation</v>
      </c>
      <c r="N1155" s="20" t="str">
        <f>VLOOKUP($C1155,vehicle,MATCH(N$7,Vehicle!$A$1:$E$1,0),0)</f>
        <v>High</v>
      </c>
      <c r="O1155" s="21">
        <f>VLOOKUP($C1155,vehicle,MATCH(O$7,Vehicle!$A$1:$E$1,0),0)</f>
        <v>2</v>
      </c>
      <c r="P1155" s="21">
        <f>VLOOKUP($C1155,driver,MATCH(P$7,Driver!$A$1:$E$1,0),0)</f>
        <v>58</v>
      </c>
      <c r="Q1155" s="21" t="str">
        <f>VLOOKUP($C1155,driver,MATCH(Q$7,Driver!$A$1:$E$1,0),0)</f>
        <v>Expired</v>
      </c>
      <c r="R1155" s="21">
        <f>VLOOKUP($C1155,driver,MATCH(R$7,Driver!$A$1:$E$1,0),0)</f>
        <v>7</v>
      </c>
      <c r="S1155" s="21" t="str">
        <f>VLOOKUP($C1155,driver,MATCH(S$7,Driver!$A$1:$E$1,0),0)</f>
        <v>Fatal</v>
      </c>
      <c r="T1155" s="21">
        <f>VLOOKUP($C1155,Effects,MATCH(T$7, Effects!$A$1:$E$1, 0),0)</f>
        <v>50</v>
      </c>
      <c r="U1155" s="22" t="str">
        <f>VLOOKUP($C1155,Effects,MATCH(U$7, Effects!$A$1:$E$1, 0),0)</f>
        <v>No</v>
      </c>
      <c r="V1155" s="22" t="str">
        <f>VLOOKUP($C1155,Effects,MATCH(V$7, Effects!$A$1:$E$1, 0),0)</f>
        <v>Yes</v>
      </c>
      <c r="W1155" s="22" t="str">
        <f>VLOOKUP($C1155,Effects,MATCH(W$7, Effects!$A$1:$E$1, 0),0)</f>
        <v>Arrest Made</v>
      </c>
    </row>
    <row r="1156" spans="2:23" s="7" customFormat="1" ht="21" x14ac:dyDescent="0.4">
      <c r="B1156" s="19">
        <v>1149</v>
      </c>
      <c r="C1156" s="19" t="s">
        <v>1178</v>
      </c>
      <c r="D1156" s="20">
        <f>VLOOKUP($C1156, Date, MATCH(Source!D$7, Date!$A$1:$F$1, 0), FALSE)</f>
        <v>44503</v>
      </c>
      <c r="E1156" s="40">
        <v>44503</v>
      </c>
      <c r="F1156" s="22">
        <f>VLOOKUP($C1156, Date, MATCH(Source!F$7, Date!$A$1:$F$1, 0), FALSE)</f>
        <v>48.5902777777778</v>
      </c>
      <c r="G1156" s="19">
        <f>VLOOKUP(Table3[[#This Row],[Accident ID]],Date!$A$2:$I$2001,MATCH(Table3[[#Headers],[Hour]],Date!$A$1:$I$1,0),0)</f>
        <v>14</v>
      </c>
      <c r="H1156" s="44" t="str">
        <f>IF(AND(Table3[[#This Row],[Hour]]&gt;=7, Table3[[#This Row],[Hour]]&lt;=10), "Peak", IF(AND(Table3[[#This Row],[Hour]]&gt;=16, Table3[[#This Row],[Hour]]&lt;=19), "Peak", "Off-Peak"))</f>
        <v>Off-Peak</v>
      </c>
      <c r="I1156" s="19" t="str">
        <f>VLOOKUP($C1156,location,MATCH(Source!I$7,Location!$A$1:$D$1,0),0)</f>
        <v>Mumbai</v>
      </c>
      <c r="J1156" s="19" t="str">
        <f>VLOOKUP($C1156,location,MATCH(Source!J$7,Location!$A$1:$D$1,0),0)</f>
        <v>Rural Road</v>
      </c>
      <c r="K1156" s="19" t="str">
        <f>VLOOKUP($C1156,location,MATCH(Source!K$7,Location!$A$1:$D$1,0),0)</f>
        <v>Clear</v>
      </c>
      <c r="L1156" s="20" t="str">
        <f>VLOOKUP($C1156,vehicle,MATCH(L1155,Vehicle!A1149:E1149,0),0)</f>
        <v>Truck</v>
      </c>
      <c r="M1156" s="20" t="str">
        <f>VLOOKUP($C1156,vehicle,MATCH(M$7,Vehicle!$A$1:$E$1,0),0)</f>
        <v>Pedestrian Crossing</v>
      </c>
      <c r="N1156" s="20" t="str">
        <f>VLOOKUP($C1156,vehicle,MATCH(N$7,Vehicle!$A$1:$E$1,0),0)</f>
        <v>High</v>
      </c>
      <c r="O1156" s="21">
        <f>VLOOKUP($C1156,vehicle,MATCH(O$7,Vehicle!$A$1:$E$1,0),0)</f>
        <v>4</v>
      </c>
      <c r="P1156" s="21">
        <f>VLOOKUP($C1156,driver,MATCH(P$7,Driver!$A$1:$E$1,0),0)</f>
        <v>18</v>
      </c>
      <c r="Q1156" s="21" t="str">
        <f>VLOOKUP($C1156,driver,MATCH(Q$7,Driver!$A$1:$E$1,0),0)</f>
        <v>Suspended</v>
      </c>
      <c r="R1156" s="21">
        <f>VLOOKUP($C1156,driver,MATCH(R$7,Driver!$A$1:$E$1,0),0)</f>
        <v>10</v>
      </c>
      <c r="S1156" s="21" t="str">
        <f>VLOOKUP($C1156,driver,MATCH(S$7,Driver!$A$1:$E$1,0),0)</f>
        <v>Minor</v>
      </c>
      <c r="T1156" s="21">
        <f>VLOOKUP($C1156,Effects,MATCH(T$7, Effects!$A$1:$E$1, 0),0)</f>
        <v>44</v>
      </c>
      <c r="U1156" s="22" t="str">
        <f>VLOOKUP($C1156,Effects,MATCH(U$7, Effects!$A$1:$E$1, 0),0)</f>
        <v>No</v>
      </c>
      <c r="V1156" s="22" t="str">
        <f>VLOOKUP($C1156,Effects,MATCH(V$7, Effects!$A$1:$E$1, 0),0)</f>
        <v>No</v>
      </c>
      <c r="W1156" s="22" t="str">
        <f>VLOOKUP($C1156,Effects,MATCH(W$7, Effects!$A$1:$E$1, 0),0)</f>
        <v>Fine Issued</v>
      </c>
    </row>
    <row r="1157" spans="2:23" s="7" customFormat="1" ht="21" x14ac:dyDescent="0.4">
      <c r="B1157" s="19">
        <v>1150</v>
      </c>
      <c r="C1157" s="19" t="s">
        <v>1179</v>
      </c>
      <c r="D1157" s="20">
        <f>VLOOKUP($C1157, Date, MATCH(Source!D$7, Date!$A$1:$F$1, 0), FALSE)</f>
        <v>44184</v>
      </c>
      <c r="E1157" s="40">
        <v>44184</v>
      </c>
      <c r="F1157" s="22">
        <f>VLOOKUP($C1157, Date, MATCH(Source!F$7, Date!$A$1:$F$1, 0), FALSE)</f>
        <v>48.6319444444444</v>
      </c>
      <c r="G1157" s="19">
        <f>VLOOKUP(Table3[[#This Row],[Accident ID]],Date!$A$2:$I$2001,MATCH(Table3[[#Headers],[Hour]],Date!$A$1:$I$1,0),0)</f>
        <v>15</v>
      </c>
      <c r="H1157" s="44" t="str">
        <f>IF(AND(Table3[[#This Row],[Hour]]&gt;=7, Table3[[#This Row],[Hour]]&lt;=10), "Peak", IF(AND(Table3[[#This Row],[Hour]]&gt;=16, Table3[[#This Row],[Hour]]&lt;=19), "Peak", "Off-Peak"))</f>
        <v>Off-Peak</v>
      </c>
      <c r="I1157" s="19" t="str">
        <f>VLOOKUP($C1157,location,MATCH(Source!I$7,Location!$A$1:$D$1,0),0)</f>
        <v>Delhi</v>
      </c>
      <c r="J1157" s="19" t="str">
        <f>VLOOKUP($C1157,location,MATCH(Source!J$7,Location!$A$1:$D$1,0),0)</f>
        <v>Expressway</v>
      </c>
      <c r="K1157" s="19" t="str">
        <f>VLOOKUP($C1157,location,MATCH(Source!K$7,Location!$A$1:$D$1,0),0)</f>
        <v>Clear</v>
      </c>
      <c r="L1157" s="20" t="str">
        <f>VLOOKUP($C1157,vehicle,MATCH(L1156,Vehicle!A1150:E1150,0),0)</f>
        <v>Bicycle</v>
      </c>
      <c r="M1157" s="20" t="str">
        <f>VLOOKUP($C1157,vehicle,MATCH(M$7,Vehicle!$A$1:$E$1,0),0)</f>
        <v>Weather Conditions</v>
      </c>
      <c r="N1157" s="20" t="str">
        <f>VLOOKUP($C1157,vehicle,MATCH(N$7,Vehicle!$A$1:$E$1,0),0)</f>
        <v>High</v>
      </c>
      <c r="O1157" s="21">
        <f>VLOOKUP($C1157,vehicle,MATCH(O$7,Vehicle!$A$1:$E$1,0),0)</f>
        <v>5</v>
      </c>
      <c r="P1157" s="21">
        <f>VLOOKUP($C1157,driver,MATCH(P$7,Driver!$A$1:$E$1,0),0)</f>
        <v>28</v>
      </c>
      <c r="Q1157" s="21" t="str">
        <f>VLOOKUP($C1157,driver,MATCH(Q$7,Driver!$A$1:$E$1,0),0)</f>
        <v>Expired</v>
      </c>
      <c r="R1157" s="21">
        <f>VLOOKUP($C1157,driver,MATCH(R$7,Driver!$A$1:$E$1,0),0)</f>
        <v>5</v>
      </c>
      <c r="S1157" s="21" t="str">
        <f>VLOOKUP($C1157,driver,MATCH(S$7,Driver!$A$1:$E$1,0),0)</f>
        <v>Severe</v>
      </c>
      <c r="T1157" s="21">
        <f>VLOOKUP($C1157,Effects,MATCH(T$7, Effects!$A$1:$E$1, 0),0)</f>
        <v>12</v>
      </c>
      <c r="U1157" s="22" t="str">
        <f>VLOOKUP($C1157,Effects,MATCH(U$7, Effects!$A$1:$E$1, 0),0)</f>
        <v>No</v>
      </c>
      <c r="V1157" s="22" t="str">
        <f>VLOOKUP($C1157,Effects,MATCH(V$7, Effects!$A$1:$E$1, 0),0)</f>
        <v>No</v>
      </c>
      <c r="W1157" s="22" t="str">
        <f>VLOOKUP($C1157,Effects,MATCH(W$7, Effects!$A$1:$E$1, 0),0)</f>
        <v>License Suspended</v>
      </c>
    </row>
    <row r="1158" spans="2:23" s="7" customFormat="1" ht="21" x14ac:dyDescent="0.4">
      <c r="B1158" s="19">
        <v>1151</v>
      </c>
      <c r="C1158" s="19" t="s">
        <v>1180</v>
      </c>
      <c r="D1158" s="20">
        <f>VLOOKUP($C1158, Date, MATCH(Source!D$7, Date!$A$1:$F$1, 0), FALSE)</f>
        <v>45648</v>
      </c>
      <c r="E1158" s="40">
        <v>45648</v>
      </c>
      <c r="F1158" s="22">
        <f>VLOOKUP($C1158, Date, MATCH(Source!F$7, Date!$A$1:$F$1, 0), FALSE)</f>
        <v>48.6736111111111</v>
      </c>
      <c r="G1158" s="19">
        <f>VLOOKUP(Table3[[#This Row],[Accident ID]],Date!$A$2:$I$2001,MATCH(Table3[[#Headers],[Hour]],Date!$A$1:$I$1,0),0)</f>
        <v>16</v>
      </c>
      <c r="H1158" s="44" t="str">
        <f>IF(AND(Table3[[#This Row],[Hour]]&gt;=7, Table3[[#This Row],[Hour]]&lt;=10), "Peak", IF(AND(Table3[[#This Row],[Hour]]&gt;=16, Table3[[#This Row],[Hour]]&lt;=19), "Peak", "Off-Peak"))</f>
        <v>Peak</v>
      </c>
      <c r="I1158" s="19" t="str">
        <f>VLOOKUP($C1158,location,MATCH(Source!I$7,Location!$A$1:$D$1,0),0)</f>
        <v>Chennai</v>
      </c>
      <c r="J1158" s="19" t="str">
        <f>VLOOKUP($C1158,location,MATCH(Source!J$7,Location!$A$1:$D$1,0),0)</f>
        <v>City Road</v>
      </c>
      <c r="K1158" s="19" t="str">
        <f>VLOOKUP($C1158,location,MATCH(Source!K$7,Location!$A$1:$D$1,0),0)</f>
        <v>Snowy</v>
      </c>
      <c r="L1158" s="20" t="str">
        <f>VLOOKUP($C1158,vehicle,MATCH(L1157,Vehicle!A1151:E1151,0),0)</f>
        <v>Bike</v>
      </c>
      <c r="M1158" s="20" t="str">
        <f>VLOOKUP($C1158,vehicle,MATCH(M$7,Vehicle!$A$1:$E$1,0),0)</f>
        <v>Over Speeding</v>
      </c>
      <c r="N1158" s="20" t="str">
        <f>VLOOKUP($C1158,vehicle,MATCH(N$7,Vehicle!$A$1:$E$1,0),0)</f>
        <v>Medium</v>
      </c>
      <c r="O1158" s="21">
        <f>VLOOKUP($C1158,vehicle,MATCH(O$7,Vehicle!$A$1:$E$1,0),0)</f>
        <v>3</v>
      </c>
      <c r="P1158" s="21">
        <f>VLOOKUP($C1158,driver,MATCH(P$7,Driver!$A$1:$E$1,0),0)</f>
        <v>55</v>
      </c>
      <c r="Q1158" s="21" t="str">
        <f>VLOOKUP($C1158,driver,MATCH(Q$7,Driver!$A$1:$E$1,0),0)</f>
        <v>Suspended</v>
      </c>
      <c r="R1158" s="21">
        <f>VLOOKUP($C1158,driver,MATCH(R$7,Driver!$A$1:$E$1,0),0)</f>
        <v>7</v>
      </c>
      <c r="S1158" s="21" t="str">
        <f>VLOOKUP($C1158,driver,MATCH(S$7,Driver!$A$1:$E$1,0),0)</f>
        <v>Fatal</v>
      </c>
      <c r="T1158" s="21">
        <f>VLOOKUP($C1158,Effects,MATCH(T$7, Effects!$A$1:$E$1, 0),0)</f>
        <v>37</v>
      </c>
      <c r="U1158" s="22" t="str">
        <f>VLOOKUP($C1158,Effects,MATCH(U$7, Effects!$A$1:$E$1, 0),0)</f>
        <v>No</v>
      </c>
      <c r="V1158" s="22" t="str">
        <f>VLOOKUP($C1158,Effects,MATCH(V$7, Effects!$A$1:$E$1, 0),0)</f>
        <v>No</v>
      </c>
      <c r="W1158" s="22" t="str">
        <f>VLOOKUP($C1158,Effects,MATCH(W$7, Effects!$A$1:$E$1, 0),0)</f>
        <v>Fine Issued</v>
      </c>
    </row>
    <row r="1159" spans="2:23" s="7" customFormat="1" ht="21" x14ac:dyDescent="0.4">
      <c r="B1159" s="19">
        <v>1152</v>
      </c>
      <c r="C1159" s="19" t="s">
        <v>1181</v>
      </c>
      <c r="D1159" s="20">
        <f>VLOOKUP($C1159, Date, MATCH(Source!D$7, Date!$A$1:$F$1, 0), FALSE)</f>
        <v>44032</v>
      </c>
      <c r="E1159" s="40">
        <v>44032</v>
      </c>
      <c r="F1159" s="22">
        <f>VLOOKUP($C1159, Date, MATCH(Source!F$7, Date!$A$1:$F$1, 0), FALSE)</f>
        <v>48.7152777777778</v>
      </c>
      <c r="G1159" s="19">
        <f>VLOOKUP(Table3[[#This Row],[Accident ID]],Date!$A$2:$I$2001,MATCH(Table3[[#Headers],[Hour]],Date!$A$1:$I$1,0),0)</f>
        <v>17</v>
      </c>
      <c r="H1159" s="44" t="str">
        <f>IF(AND(Table3[[#This Row],[Hour]]&gt;=7, Table3[[#This Row],[Hour]]&lt;=10), "Peak", IF(AND(Table3[[#This Row],[Hour]]&gt;=16, Table3[[#This Row],[Hour]]&lt;=19), "Peak", "Off-Peak"))</f>
        <v>Peak</v>
      </c>
      <c r="I1159" s="19" t="str">
        <f>VLOOKUP($C1159,location,MATCH(Source!I$7,Location!$A$1:$D$1,0),0)</f>
        <v>Ahmedabad</v>
      </c>
      <c r="J1159" s="19" t="str">
        <f>VLOOKUP($C1159,location,MATCH(Source!J$7,Location!$A$1:$D$1,0),0)</f>
        <v>City Road</v>
      </c>
      <c r="K1159" s="19" t="str">
        <f>VLOOKUP($C1159,location,MATCH(Source!K$7,Location!$A$1:$D$1,0),0)</f>
        <v>Windy</v>
      </c>
      <c r="L1159" s="20" t="str">
        <f>VLOOKUP($C1159,vehicle,MATCH(L1158,Vehicle!A1152:E1152,0),0)</f>
        <v>Bike</v>
      </c>
      <c r="M1159" s="20" t="str">
        <f>VLOOKUP($C1159,vehicle,MATCH(M$7,Vehicle!$A$1:$E$1,0),0)</f>
        <v>Over Speeding</v>
      </c>
      <c r="N1159" s="20" t="str">
        <f>VLOOKUP($C1159,vehicle,MATCH(N$7,Vehicle!$A$1:$E$1,0),0)</f>
        <v>High</v>
      </c>
      <c r="O1159" s="21">
        <f>VLOOKUP($C1159,vehicle,MATCH(O$7,Vehicle!$A$1:$E$1,0),0)</f>
        <v>5</v>
      </c>
      <c r="P1159" s="21">
        <f>VLOOKUP($C1159,driver,MATCH(P$7,Driver!$A$1:$E$1,0),0)</f>
        <v>60</v>
      </c>
      <c r="Q1159" s="21" t="str">
        <f>VLOOKUP($C1159,driver,MATCH(Q$7,Driver!$A$1:$E$1,0),0)</f>
        <v>Suspended</v>
      </c>
      <c r="R1159" s="21">
        <f>VLOOKUP($C1159,driver,MATCH(R$7,Driver!$A$1:$E$1,0),0)</f>
        <v>2</v>
      </c>
      <c r="S1159" s="21" t="str">
        <f>VLOOKUP($C1159,driver,MATCH(S$7,Driver!$A$1:$E$1,0),0)</f>
        <v>Fatal</v>
      </c>
      <c r="T1159" s="21">
        <f>VLOOKUP($C1159,Effects,MATCH(T$7, Effects!$A$1:$E$1, 0),0)</f>
        <v>47</v>
      </c>
      <c r="U1159" s="22" t="str">
        <f>VLOOKUP($C1159,Effects,MATCH(U$7, Effects!$A$1:$E$1, 0),0)</f>
        <v>No</v>
      </c>
      <c r="V1159" s="22" t="str">
        <f>VLOOKUP($C1159,Effects,MATCH(V$7, Effects!$A$1:$E$1, 0),0)</f>
        <v>No</v>
      </c>
      <c r="W1159" s="22" t="str">
        <f>VLOOKUP($C1159,Effects,MATCH(W$7, Effects!$A$1:$E$1, 0),0)</f>
        <v>Arrest Made</v>
      </c>
    </row>
    <row r="1160" spans="2:23" s="7" customFormat="1" ht="21" x14ac:dyDescent="0.4">
      <c r="B1160" s="19">
        <v>1153</v>
      </c>
      <c r="C1160" s="19" t="s">
        <v>1182</v>
      </c>
      <c r="D1160" s="20">
        <f>VLOOKUP($C1160, Date, MATCH(Source!D$7, Date!$A$1:$F$1, 0), FALSE)</f>
        <v>44188</v>
      </c>
      <c r="E1160" s="40">
        <v>44188</v>
      </c>
      <c r="F1160" s="22">
        <f>VLOOKUP($C1160, Date, MATCH(Source!F$7, Date!$A$1:$F$1, 0), FALSE)</f>
        <v>48.7569444444444</v>
      </c>
      <c r="G1160" s="19">
        <f>VLOOKUP(Table3[[#This Row],[Accident ID]],Date!$A$2:$I$2001,MATCH(Table3[[#Headers],[Hour]],Date!$A$1:$I$1,0),0)</f>
        <v>18</v>
      </c>
      <c r="H1160" s="44" t="str">
        <f>IF(AND(Table3[[#This Row],[Hour]]&gt;=7, Table3[[#This Row],[Hour]]&lt;=10), "Peak", IF(AND(Table3[[#This Row],[Hour]]&gt;=16, Table3[[#This Row],[Hour]]&lt;=19), "Peak", "Off-Peak"))</f>
        <v>Peak</v>
      </c>
      <c r="I1160" s="19" t="str">
        <f>VLOOKUP($C1160,location,MATCH(Source!I$7,Location!$A$1:$D$1,0),0)</f>
        <v>Ahmedabad</v>
      </c>
      <c r="J1160" s="19" t="str">
        <f>VLOOKUP($C1160,location,MATCH(Source!J$7,Location!$A$1:$D$1,0),0)</f>
        <v>Residential Area</v>
      </c>
      <c r="K1160" s="19" t="str">
        <f>VLOOKUP($C1160,location,MATCH(Source!K$7,Location!$A$1:$D$1,0),0)</f>
        <v>Rainy</v>
      </c>
      <c r="L1160" s="20" t="str">
        <f>VLOOKUP($C1160,vehicle,MATCH(L1159,Vehicle!A1153:E1153,0),0)</f>
        <v>Truck</v>
      </c>
      <c r="M1160" s="20" t="str">
        <f>VLOOKUP($C1160,vehicle,MATCH(M$7,Vehicle!$A$1:$E$1,0),0)</f>
        <v>Pedestrian Crossing</v>
      </c>
      <c r="N1160" s="20" t="str">
        <f>VLOOKUP($C1160,vehicle,MATCH(N$7,Vehicle!$A$1:$E$1,0),0)</f>
        <v>Low</v>
      </c>
      <c r="O1160" s="21">
        <f>VLOOKUP($C1160,vehicle,MATCH(O$7,Vehicle!$A$1:$E$1,0),0)</f>
        <v>4</v>
      </c>
      <c r="P1160" s="21">
        <f>VLOOKUP($C1160,driver,MATCH(P$7,Driver!$A$1:$E$1,0),0)</f>
        <v>75</v>
      </c>
      <c r="Q1160" s="21" t="str">
        <f>VLOOKUP($C1160,driver,MATCH(Q$7,Driver!$A$1:$E$1,0),0)</f>
        <v>Valid</v>
      </c>
      <c r="R1160" s="21">
        <f>VLOOKUP($C1160,driver,MATCH(R$7,Driver!$A$1:$E$1,0),0)</f>
        <v>2</v>
      </c>
      <c r="S1160" s="21" t="str">
        <f>VLOOKUP($C1160,driver,MATCH(S$7,Driver!$A$1:$E$1,0),0)</f>
        <v>Moderate</v>
      </c>
      <c r="T1160" s="21">
        <f>VLOOKUP($C1160,Effects,MATCH(T$7, Effects!$A$1:$E$1, 0),0)</f>
        <v>22</v>
      </c>
      <c r="U1160" s="22" t="str">
        <f>VLOOKUP($C1160,Effects,MATCH(U$7, Effects!$A$1:$E$1, 0),0)</f>
        <v>No</v>
      </c>
      <c r="V1160" s="22" t="str">
        <f>VLOOKUP($C1160,Effects,MATCH(V$7, Effects!$A$1:$E$1, 0),0)</f>
        <v>No</v>
      </c>
      <c r="W1160" s="22" t="str">
        <f>VLOOKUP($C1160,Effects,MATCH(W$7, Effects!$A$1:$E$1, 0),0)</f>
        <v>Fine Issued</v>
      </c>
    </row>
    <row r="1161" spans="2:23" s="7" customFormat="1" ht="21" x14ac:dyDescent="0.4">
      <c r="B1161" s="19">
        <v>1154</v>
      </c>
      <c r="C1161" s="19" t="s">
        <v>1183</v>
      </c>
      <c r="D1161" s="20">
        <f>VLOOKUP($C1161, Date, MATCH(Source!D$7, Date!$A$1:$F$1, 0), FALSE)</f>
        <v>45400</v>
      </c>
      <c r="E1161" s="40">
        <v>45400</v>
      </c>
      <c r="F1161" s="22">
        <f>VLOOKUP($C1161, Date, MATCH(Source!F$7, Date!$A$1:$F$1, 0), FALSE)</f>
        <v>48.7986111111111</v>
      </c>
      <c r="G1161" s="19">
        <f>VLOOKUP(Table3[[#This Row],[Accident ID]],Date!$A$2:$I$2001,MATCH(Table3[[#Headers],[Hour]],Date!$A$1:$I$1,0),0)</f>
        <v>19</v>
      </c>
      <c r="H1161" s="44" t="str">
        <f>IF(AND(Table3[[#This Row],[Hour]]&gt;=7, Table3[[#This Row],[Hour]]&lt;=10), "Peak", IF(AND(Table3[[#This Row],[Hour]]&gt;=16, Table3[[#This Row],[Hour]]&lt;=19), "Peak", "Off-Peak"))</f>
        <v>Peak</v>
      </c>
      <c r="I1161" s="19" t="str">
        <f>VLOOKUP($C1161,location,MATCH(Source!I$7,Location!$A$1:$D$1,0),0)</f>
        <v>Bangalore</v>
      </c>
      <c r="J1161" s="19" t="str">
        <f>VLOOKUP($C1161,location,MATCH(Source!J$7,Location!$A$1:$D$1,0),0)</f>
        <v>Rural Road</v>
      </c>
      <c r="K1161" s="19" t="str">
        <f>VLOOKUP($C1161,location,MATCH(Source!K$7,Location!$A$1:$D$1,0),0)</f>
        <v>Windy</v>
      </c>
      <c r="L1161" s="20" t="str">
        <f>VLOOKUP($C1161,vehicle,MATCH(L1160,Vehicle!A1154:E1154,0),0)</f>
        <v>Bike</v>
      </c>
      <c r="M1161" s="20" t="str">
        <f>VLOOKUP($C1161,vehicle,MATCH(M$7,Vehicle!$A$1:$E$1,0),0)</f>
        <v>Pedestrian Crossing</v>
      </c>
      <c r="N1161" s="20" t="str">
        <f>VLOOKUP($C1161,vehicle,MATCH(N$7,Vehicle!$A$1:$E$1,0),0)</f>
        <v>Low</v>
      </c>
      <c r="O1161" s="21">
        <f>VLOOKUP($C1161,vehicle,MATCH(O$7,Vehicle!$A$1:$E$1,0),0)</f>
        <v>3</v>
      </c>
      <c r="P1161" s="21">
        <f>VLOOKUP($C1161,driver,MATCH(P$7,Driver!$A$1:$E$1,0),0)</f>
        <v>19</v>
      </c>
      <c r="Q1161" s="21" t="str">
        <f>VLOOKUP($C1161,driver,MATCH(Q$7,Driver!$A$1:$E$1,0),0)</f>
        <v>Suspended</v>
      </c>
      <c r="R1161" s="21">
        <f>VLOOKUP($C1161,driver,MATCH(R$7,Driver!$A$1:$E$1,0),0)</f>
        <v>0</v>
      </c>
      <c r="S1161" s="21" t="str">
        <f>VLOOKUP($C1161,driver,MATCH(S$7,Driver!$A$1:$E$1,0),0)</f>
        <v>Fatal</v>
      </c>
      <c r="T1161" s="21">
        <f>VLOOKUP($C1161,Effects,MATCH(T$7, Effects!$A$1:$E$1, 0),0)</f>
        <v>36</v>
      </c>
      <c r="U1161" s="22" t="str">
        <f>VLOOKUP($C1161,Effects,MATCH(U$7, Effects!$A$1:$E$1, 0),0)</f>
        <v>Yes</v>
      </c>
      <c r="V1161" s="22" t="str">
        <f>VLOOKUP($C1161,Effects,MATCH(V$7, Effects!$A$1:$E$1, 0),0)</f>
        <v>No</v>
      </c>
      <c r="W1161" s="22" t="str">
        <f>VLOOKUP($C1161,Effects,MATCH(W$7, Effects!$A$1:$E$1, 0),0)</f>
        <v>Arrest Made</v>
      </c>
    </row>
    <row r="1162" spans="2:23" s="7" customFormat="1" ht="21" x14ac:dyDescent="0.4">
      <c r="B1162" s="19">
        <v>1155</v>
      </c>
      <c r="C1162" s="19" t="s">
        <v>1184</v>
      </c>
      <c r="D1162" s="20">
        <f>VLOOKUP($C1162, Date, MATCH(Source!D$7, Date!$A$1:$F$1, 0), FALSE)</f>
        <v>44359</v>
      </c>
      <c r="E1162" s="40">
        <v>44359</v>
      </c>
      <c r="F1162" s="22">
        <f>VLOOKUP($C1162, Date, MATCH(Source!F$7, Date!$A$1:$F$1, 0), FALSE)</f>
        <v>48.8402777777778</v>
      </c>
      <c r="G1162" s="19">
        <f>VLOOKUP(Table3[[#This Row],[Accident ID]],Date!$A$2:$I$2001,MATCH(Table3[[#Headers],[Hour]],Date!$A$1:$I$1,0),0)</f>
        <v>20</v>
      </c>
      <c r="H1162" s="44" t="str">
        <f>IF(AND(Table3[[#This Row],[Hour]]&gt;=7, Table3[[#This Row],[Hour]]&lt;=10), "Peak", IF(AND(Table3[[#This Row],[Hour]]&gt;=16, Table3[[#This Row],[Hour]]&lt;=19), "Peak", "Off-Peak"))</f>
        <v>Off-Peak</v>
      </c>
      <c r="I1162" s="19" t="str">
        <f>VLOOKUP($C1162,location,MATCH(Source!I$7,Location!$A$1:$D$1,0),0)</f>
        <v>Bangalore</v>
      </c>
      <c r="J1162" s="19" t="str">
        <f>VLOOKUP($C1162,location,MATCH(Source!J$7,Location!$A$1:$D$1,0),0)</f>
        <v>Rural Road</v>
      </c>
      <c r="K1162" s="19" t="str">
        <f>VLOOKUP($C1162,location,MATCH(Source!K$7,Location!$A$1:$D$1,0),0)</f>
        <v>Windy</v>
      </c>
      <c r="L1162" s="20" t="str">
        <f>VLOOKUP($C1162,vehicle,MATCH(L1161,Vehicle!A1155:E1155,0),0)</f>
        <v>Bike</v>
      </c>
      <c r="M1162" s="20" t="str">
        <f>VLOOKUP($C1162,vehicle,MATCH(M$7,Vehicle!$A$1:$E$1,0),0)</f>
        <v>Reckless Driving</v>
      </c>
      <c r="N1162" s="20" t="str">
        <f>VLOOKUP($C1162,vehicle,MATCH(N$7,Vehicle!$A$1:$E$1,0),0)</f>
        <v>Severe</v>
      </c>
      <c r="O1162" s="21">
        <f>VLOOKUP($C1162,vehicle,MATCH(O$7,Vehicle!$A$1:$E$1,0),0)</f>
        <v>5</v>
      </c>
      <c r="P1162" s="21">
        <f>VLOOKUP($C1162,driver,MATCH(P$7,Driver!$A$1:$E$1,0),0)</f>
        <v>44</v>
      </c>
      <c r="Q1162" s="21" t="str">
        <f>VLOOKUP($C1162,driver,MATCH(Q$7,Driver!$A$1:$E$1,0),0)</f>
        <v>Valid</v>
      </c>
      <c r="R1162" s="21">
        <f>VLOOKUP($C1162,driver,MATCH(R$7,Driver!$A$1:$E$1,0),0)</f>
        <v>6</v>
      </c>
      <c r="S1162" s="21" t="str">
        <f>VLOOKUP($C1162,driver,MATCH(S$7,Driver!$A$1:$E$1,0),0)</f>
        <v>Moderate</v>
      </c>
      <c r="T1162" s="21">
        <f>VLOOKUP($C1162,Effects,MATCH(T$7, Effects!$A$1:$E$1, 0),0)</f>
        <v>51</v>
      </c>
      <c r="U1162" s="22" t="str">
        <f>VLOOKUP($C1162,Effects,MATCH(U$7, Effects!$A$1:$E$1, 0),0)</f>
        <v>Yes</v>
      </c>
      <c r="V1162" s="22" t="str">
        <f>VLOOKUP($C1162,Effects,MATCH(V$7, Effects!$A$1:$E$1, 0),0)</f>
        <v>No</v>
      </c>
      <c r="W1162" s="22" t="str">
        <f>VLOOKUP($C1162,Effects,MATCH(W$7, Effects!$A$1:$E$1, 0),0)</f>
        <v>Fine Issued</v>
      </c>
    </row>
    <row r="1163" spans="2:23" s="7" customFormat="1" ht="21" x14ac:dyDescent="0.4">
      <c r="B1163" s="19">
        <v>1156</v>
      </c>
      <c r="C1163" s="19" t="s">
        <v>1185</v>
      </c>
      <c r="D1163" s="20">
        <f>VLOOKUP($C1163, Date, MATCH(Source!D$7, Date!$A$1:$F$1, 0), FALSE)</f>
        <v>43960</v>
      </c>
      <c r="E1163" s="40">
        <v>43960</v>
      </c>
      <c r="F1163" s="22">
        <f>VLOOKUP($C1163, Date, MATCH(Source!F$7, Date!$A$1:$F$1, 0), FALSE)</f>
        <v>48.8819444444444</v>
      </c>
      <c r="G1163" s="19">
        <f>VLOOKUP(Table3[[#This Row],[Accident ID]],Date!$A$2:$I$2001,MATCH(Table3[[#Headers],[Hour]],Date!$A$1:$I$1,0),0)</f>
        <v>21</v>
      </c>
      <c r="H1163" s="44" t="str">
        <f>IF(AND(Table3[[#This Row],[Hour]]&gt;=7, Table3[[#This Row],[Hour]]&lt;=10), "Peak", IF(AND(Table3[[#This Row],[Hour]]&gt;=16, Table3[[#This Row],[Hour]]&lt;=19), "Peak", "Off-Peak"))</f>
        <v>Off-Peak</v>
      </c>
      <c r="I1163" s="19" t="str">
        <f>VLOOKUP($C1163,location,MATCH(Source!I$7,Location!$A$1:$D$1,0),0)</f>
        <v>Bangalore</v>
      </c>
      <c r="J1163" s="19" t="str">
        <f>VLOOKUP($C1163,location,MATCH(Source!J$7,Location!$A$1:$D$1,0),0)</f>
        <v>City Road</v>
      </c>
      <c r="K1163" s="19" t="str">
        <f>VLOOKUP($C1163,location,MATCH(Source!K$7,Location!$A$1:$D$1,0),0)</f>
        <v>Clear</v>
      </c>
      <c r="L1163" s="20" t="str">
        <f>VLOOKUP($C1163,vehicle,MATCH(L1162,Vehicle!A1156:E1156,0),0)</f>
        <v>Bicycle</v>
      </c>
      <c r="M1163" s="20" t="str">
        <f>VLOOKUP($C1163,vehicle,MATCH(M$7,Vehicle!$A$1:$E$1,0),0)</f>
        <v>Weather Conditions</v>
      </c>
      <c r="N1163" s="20" t="str">
        <f>VLOOKUP($C1163,vehicle,MATCH(N$7,Vehicle!$A$1:$E$1,0),0)</f>
        <v>Medium</v>
      </c>
      <c r="O1163" s="21">
        <f>VLOOKUP($C1163,vehicle,MATCH(O$7,Vehicle!$A$1:$E$1,0),0)</f>
        <v>1</v>
      </c>
      <c r="P1163" s="21">
        <f>VLOOKUP($C1163,driver,MATCH(P$7,Driver!$A$1:$E$1,0),0)</f>
        <v>46</v>
      </c>
      <c r="Q1163" s="21" t="str">
        <f>VLOOKUP($C1163,driver,MATCH(Q$7,Driver!$A$1:$E$1,0),0)</f>
        <v>Valid</v>
      </c>
      <c r="R1163" s="21">
        <f>VLOOKUP($C1163,driver,MATCH(R$7,Driver!$A$1:$E$1,0),0)</f>
        <v>6</v>
      </c>
      <c r="S1163" s="21" t="str">
        <f>VLOOKUP($C1163,driver,MATCH(S$7,Driver!$A$1:$E$1,0),0)</f>
        <v>Minor</v>
      </c>
      <c r="T1163" s="21">
        <f>VLOOKUP($C1163,Effects,MATCH(T$7, Effects!$A$1:$E$1, 0),0)</f>
        <v>35</v>
      </c>
      <c r="U1163" s="22" t="str">
        <f>VLOOKUP($C1163,Effects,MATCH(U$7, Effects!$A$1:$E$1, 0),0)</f>
        <v>No</v>
      </c>
      <c r="V1163" s="22" t="str">
        <f>VLOOKUP($C1163,Effects,MATCH(V$7, Effects!$A$1:$E$1, 0),0)</f>
        <v>Yes</v>
      </c>
      <c r="W1163" s="22" t="str">
        <f>VLOOKUP($C1163,Effects,MATCH(W$7, Effects!$A$1:$E$1, 0),0)</f>
        <v>Arrest Made</v>
      </c>
    </row>
    <row r="1164" spans="2:23" s="7" customFormat="1" ht="21" x14ac:dyDescent="0.4">
      <c r="B1164" s="19">
        <v>1157</v>
      </c>
      <c r="C1164" s="19" t="s">
        <v>1186</v>
      </c>
      <c r="D1164" s="20">
        <f>VLOOKUP($C1164, Date, MATCH(Source!D$7, Date!$A$1:$F$1, 0), FALSE)</f>
        <v>45448</v>
      </c>
      <c r="E1164" s="40">
        <v>45448</v>
      </c>
      <c r="F1164" s="22">
        <f>VLOOKUP($C1164, Date, MATCH(Source!F$7, Date!$A$1:$F$1, 0), FALSE)</f>
        <v>48.9236111111111</v>
      </c>
      <c r="G1164" s="19">
        <f>VLOOKUP(Table3[[#This Row],[Accident ID]],Date!$A$2:$I$2001,MATCH(Table3[[#Headers],[Hour]],Date!$A$1:$I$1,0),0)</f>
        <v>22</v>
      </c>
      <c r="H1164" s="44" t="str">
        <f>IF(AND(Table3[[#This Row],[Hour]]&gt;=7, Table3[[#This Row],[Hour]]&lt;=10), "Peak", IF(AND(Table3[[#This Row],[Hour]]&gt;=16, Table3[[#This Row],[Hour]]&lt;=19), "Peak", "Off-Peak"))</f>
        <v>Off-Peak</v>
      </c>
      <c r="I1164" s="19" t="str">
        <f>VLOOKUP($C1164,location,MATCH(Source!I$7,Location!$A$1:$D$1,0),0)</f>
        <v>Kolkata</v>
      </c>
      <c r="J1164" s="19" t="str">
        <f>VLOOKUP($C1164,location,MATCH(Source!J$7,Location!$A$1:$D$1,0),0)</f>
        <v>Residential Area</v>
      </c>
      <c r="K1164" s="19" t="str">
        <f>VLOOKUP($C1164,location,MATCH(Source!K$7,Location!$A$1:$D$1,0),0)</f>
        <v>Snowy</v>
      </c>
      <c r="L1164" s="20" t="str">
        <f>VLOOKUP($C1164,vehicle,MATCH(L1163,Vehicle!A1157:E1157,0),0)</f>
        <v>Auto</v>
      </c>
      <c r="M1164" s="20" t="str">
        <f>VLOOKUP($C1164,vehicle,MATCH(M$7,Vehicle!$A$1:$E$1,0),0)</f>
        <v>Weather Conditions</v>
      </c>
      <c r="N1164" s="20" t="str">
        <f>VLOOKUP($C1164,vehicle,MATCH(N$7,Vehicle!$A$1:$E$1,0),0)</f>
        <v>High</v>
      </c>
      <c r="O1164" s="21">
        <f>VLOOKUP($C1164,vehicle,MATCH(O$7,Vehicle!$A$1:$E$1,0),0)</f>
        <v>1</v>
      </c>
      <c r="P1164" s="21">
        <f>VLOOKUP($C1164,driver,MATCH(P$7,Driver!$A$1:$E$1,0),0)</f>
        <v>38</v>
      </c>
      <c r="Q1164" s="21" t="str">
        <f>VLOOKUP($C1164,driver,MATCH(Q$7,Driver!$A$1:$E$1,0),0)</f>
        <v>Suspended</v>
      </c>
      <c r="R1164" s="21">
        <f>VLOOKUP($C1164,driver,MATCH(R$7,Driver!$A$1:$E$1,0),0)</f>
        <v>1</v>
      </c>
      <c r="S1164" s="21" t="str">
        <f>VLOOKUP($C1164,driver,MATCH(S$7,Driver!$A$1:$E$1,0),0)</f>
        <v>Severe</v>
      </c>
      <c r="T1164" s="21">
        <f>VLOOKUP($C1164,Effects,MATCH(T$7, Effects!$A$1:$E$1, 0),0)</f>
        <v>39</v>
      </c>
      <c r="U1164" s="22" t="str">
        <f>VLOOKUP($C1164,Effects,MATCH(U$7, Effects!$A$1:$E$1, 0),0)</f>
        <v>Yes</v>
      </c>
      <c r="V1164" s="22" t="str">
        <f>VLOOKUP($C1164,Effects,MATCH(V$7, Effects!$A$1:$E$1, 0),0)</f>
        <v>Yes</v>
      </c>
      <c r="W1164" s="22" t="str">
        <f>VLOOKUP($C1164,Effects,MATCH(W$7, Effects!$A$1:$E$1, 0),0)</f>
        <v>None</v>
      </c>
    </row>
    <row r="1165" spans="2:23" s="7" customFormat="1" ht="21" x14ac:dyDescent="0.4">
      <c r="B1165" s="19">
        <v>1158</v>
      </c>
      <c r="C1165" s="19" t="s">
        <v>1187</v>
      </c>
      <c r="D1165" s="20">
        <f>VLOOKUP($C1165, Date, MATCH(Source!D$7, Date!$A$1:$F$1, 0), FALSE)</f>
        <v>43925</v>
      </c>
      <c r="E1165" s="40">
        <v>43925</v>
      </c>
      <c r="F1165" s="22">
        <f>VLOOKUP($C1165, Date, MATCH(Source!F$7, Date!$A$1:$F$1, 0), FALSE)</f>
        <v>48.9652777777778</v>
      </c>
      <c r="G1165" s="19">
        <f>VLOOKUP(Table3[[#This Row],[Accident ID]],Date!$A$2:$I$2001,MATCH(Table3[[#Headers],[Hour]],Date!$A$1:$I$1,0),0)</f>
        <v>23</v>
      </c>
      <c r="H1165" s="44" t="str">
        <f>IF(AND(Table3[[#This Row],[Hour]]&gt;=7, Table3[[#This Row],[Hour]]&lt;=10), "Peak", IF(AND(Table3[[#This Row],[Hour]]&gt;=16, Table3[[#This Row],[Hour]]&lt;=19), "Peak", "Off-Peak"))</f>
        <v>Off-Peak</v>
      </c>
      <c r="I1165" s="19" t="str">
        <f>VLOOKUP($C1165,location,MATCH(Source!I$7,Location!$A$1:$D$1,0),0)</f>
        <v>Delhi</v>
      </c>
      <c r="J1165" s="19" t="str">
        <f>VLOOKUP($C1165,location,MATCH(Source!J$7,Location!$A$1:$D$1,0),0)</f>
        <v>City Road</v>
      </c>
      <c r="K1165" s="19" t="str">
        <f>VLOOKUP($C1165,location,MATCH(Source!K$7,Location!$A$1:$D$1,0),0)</f>
        <v>Rainy</v>
      </c>
      <c r="L1165" s="20" t="str">
        <f>VLOOKUP($C1165,vehicle,MATCH(L1164,Vehicle!A1158:E1158,0),0)</f>
        <v>Truck</v>
      </c>
      <c r="M1165" s="20" t="str">
        <f>VLOOKUP($C1165,vehicle,MATCH(M$7,Vehicle!$A$1:$E$1,0),0)</f>
        <v>Drunk Driving</v>
      </c>
      <c r="N1165" s="20" t="str">
        <f>VLOOKUP($C1165,vehicle,MATCH(N$7,Vehicle!$A$1:$E$1,0),0)</f>
        <v>Low</v>
      </c>
      <c r="O1165" s="21">
        <f>VLOOKUP($C1165,vehicle,MATCH(O$7,Vehicle!$A$1:$E$1,0),0)</f>
        <v>1</v>
      </c>
      <c r="P1165" s="21">
        <f>VLOOKUP($C1165,driver,MATCH(P$7,Driver!$A$1:$E$1,0),0)</f>
        <v>53</v>
      </c>
      <c r="Q1165" s="21" t="str">
        <f>VLOOKUP($C1165,driver,MATCH(Q$7,Driver!$A$1:$E$1,0),0)</f>
        <v>Suspended</v>
      </c>
      <c r="R1165" s="21">
        <f>VLOOKUP($C1165,driver,MATCH(R$7,Driver!$A$1:$E$1,0),0)</f>
        <v>4</v>
      </c>
      <c r="S1165" s="21" t="str">
        <f>VLOOKUP($C1165,driver,MATCH(S$7,Driver!$A$1:$E$1,0),0)</f>
        <v>Fatal</v>
      </c>
      <c r="T1165" s="21">
        <f>VLOOKUP($C1165,Effects,MATCH(T$7, Effects!$A$1:$E$1, 0),0)</f>
        <v>16</v>
      </c>
      <c r="U1165" s="22" t="str">
        <f>VLOOKUP($C1165,Effects,MATCH(U$7, Effects!$A$1:$E$1, 0),0)</f>
        <v>No</v>
      </c>
      <c r="V1165" s="22" t="str">
        <f>VLOOKUP($C1165,Effects,MATCH(V$7, Effects!$A$1:$E$1, 0),0)</f>
        <v>No</v>
      </c>
      <c r="W1165" s="22" t="str">
        <f>VLOOKUP($C1165,Effects,MATCH(W$7, Effects!$A$1:$E$1, 0),0)</f>
        <v>Fine Issued</v>
      </c>
    </row>
    <row r="1166" spans="2:23" s="7" customFormat="1" ht="21" x14ac:dyDescent="0.4">
      <c r="B1166" s="19">
        <v>1159</v>
      </c>
      <c r="C1166" s="19" t="s">
        <v>1188</v>
      </c>
      <c r="D1166" s="20">
        <f>VLOOKUP($C1166, Date, MATCH(Source!D$7, Date!$A$1:$F$1, 0), FALSE)</f>
        <v>45516</v>
      </c>
      <c r="E1166" s="40">
        <v>45516</v>
      </c>
      <c r="F1166" s="22">
        <f>VLOOKUP($C1166, Date, MATCH(Source!F$7, Date!$A$1:$F$1, 0), FALSE)</f>
        <v>49.0069444444444</v>
      </c>
      <c r="G1166" s="19">
        <f>VLOOKUP(Table3[[#This Row],[Accident ID]],Date!$A$2:$I$2001,MATCH(Table3[[#Headers],[Hour]],Date!$A$1:$I$1,0),0)</f>
        <v>0</v>
      </c>
      <c r="H1166" s="44" t="str">
        <f>IF(AND(Table3[[#This Row],[Hour]]&gt;=7, Table3[[#This Row],[Hour]]&lt;=10), "Peak", IF(AND(Table3[[#This Row],[Hour]]&gt;=16, Table3[[#This Row],[Hour]]&lt;=19), "Peak", "Off-Peak"))</f>
        <v>Off-Peak</v>
      </c>
      <c r="I1166" s="19" t="str">
        <f>VLOOKUP($C1166,location,MATCH(Source!I$7,Location!$A$1:$D$1,0),0)</f>
        <v>Delhi</v>
      </c>
      <c r="J1166" s="19" t="str">
        <f>VLOOKUP($C1166,location,MATCH(Source!J$7,Location!$A$1:$D$1,0),0)</f>
        <v>Expressway</v>
      </c>
      <c r="K1166" s="19" t="str">
        <f>VLOOKUP($C1166,location,MATCH(Source!K$7,Location!$A$1:$D$1,0),0)</f>
        <v>Windy</v>
      </c>
      <c r="L1166" s="20" t="str">
        <f>VLOOKUP($C1166,vehicle,MATCH(L1165,Vehicle!A1159:E1159,0),0)</f>
        <v>Truck</v>
      </c>
      <c r="M1166" s="20" t="str">
        <f>VLOOKUP($C1166,vehicle,MATCH(M$7,Vehicle!$A$1:$E$1,0),0)</f>
        <v>Drunk Driving</v>
      </c>
      <c r="N1166" s="20" t="str">
        <f>VLOOKUP($C1166,vehicle,MATCH(N$7,Vehicle!$A$1:$E$1,0),0)</f>
        <v>Medium</v>
      </c>
      <c r="O1166" s="21">
        <f>VLOOKUP($C1166,vehicle,MATCH(O$7,Vehicle!$A$1:$E$1,0),0)</f>
        <v>4</v>
      </c>
      <c r="P1166" s="21">
        <f>VLOOKUP($C1166,driver,MATCH(P$7,Driver!$A$1:$E$1,0),0)</f>
        <v>48</v>
      </c>
      <c r="Q1166" s="21" t="str">
        <f>VLOOKUP($C1166,driver,MATCH(Q$7,Driver!$A$1:$E$1,0),0)</f>
        <v>Expired</v>
      </c>
      <c r="R1166" s="21">
        <f>VLOOKUP($C1166,driver,MATCH(R$7,Driver!$A$1:$E$1,0),0)</f>
        <v>5</v>
      </c>
      <c r="S1166" s="21" t="str">
        <f>VLOOKUP($C1166,driver,MATCH(S$7,Driver!$A$1:$E$1,0),0)</f>
        <v>Severe</v>
      </c>
      <c r="T1166" s="21">
        <f>VLOOKUP($C1166,Effects,MATCH(T$7, Effects!$A$1:$E$1, 0),0)</f>
        <v>31</v>
      </c>
      <c r="U1166" s="22" t="str">
        <f>VLOOKUP($C1166,Effects,MATCH(U$7, Effects!$A$1:$E$1, 0),0)</f>
        <v>No</v>
      </c>
      <c r="V1166" s="22" t="str">
        <f>VLOOKUP($C1166,Effects,MATCH(V$7, Effects!$A$1:$E$1, 0),0)</f>
        <v>Yes</v>
      </c>
      <c r="W1166" s="22" t="str">
        <f>VLOOKUP($C1166,Effects,MATCH(W$7, Effects!$A$1:$E$1, 0),0)</f>
        <v>License Suspended</v>
      </c>
    </row>
    <row r="1167" spans="2:23" s="7" customFormat="1" ht="21" x14ac:dyDescent="0.4">
      <c r="B1167" s="19">
        <v>1160</v>
      </c>
      <c r="C1167" s="19" t="s">
        <v>1189</v>
      </c>
      <c r="D1167" s="20">
        <f>VLOOKUP($C1167, Date, MATCH(Source!D$7, Date!$A$1:$F$1, 0), FALSE)</f>
        <v>45584</v>
      </c>
      <c r="E1167" s="40">
        <v>45584</v>
      </c>
      <c r="F1167" s="22">
        <f>VLOOKUP($C1167, Date, MATCH(Source!F$7, Date!$A$1:$F$1, 0), FALSE)</f>
        <v>49.0486111111111</v>
      </c>
      <c r="G1167" s="19">
        <f>VLOOKUP(Table3[[#This Row],[Accident ID]],Date!$A$2:$I$2001,MATCH(Table3[[#Headers],[Hour]],Date!$A$1:$I$1,0),0)</f>
        <v>1</v>
      </c>
      <c r="H1167" s="44" t="str">
        <f>IF(AND(Table3[[#This Row],[Hour]]&gt;=7, Table3[[#This Row],[Hour]]&lt;=10), "Peak", IF(AND(Table3[[#This Row],[Hour]]&gt;=16, Table3[[#This Row],[Hour]]&lt;=19), "Peak", "Off-Peak"))</f>
        <v>Off-Peak</v>
      </c>
      <c r="I1167" s="19" t="str">
        <f>VLOOKUP($C1167,location,MATCH(Source!I$7,Location!$A$1:$D$1,0),0)</f>
        <v>Delhi</v>
      </c>
      <c r="J1167" s="19" t="str">
        <f>VLOOKUP($C1167,location,MATCH(Source!J$7,Location!$A$1:$D$1,0),0)</f>
        <v>Highway</v>
      </c>
      <c r="K1167" s="19" t="str">
        <f>VLOOKUP($C1167,location,MATCH(Source!K$7,Location!$A$1:$D$1,0),0)</f>
        <v>Windy</v>
      </c>
      <c r="L1167" s="20" t="str">
        <f>VLOOKUP($C1167,vehicle,MATCH(L1166,Vehicle!A1160:E1160,0),0)</f>
        <v>Bike</v>
      </c>
      <c r="M1167" s="20" t="str">
        <f>VLOOKUP($C1167,vehicle,MATCH(M$7,Vehicle!$A$1:$E$1,0),0)</f>
        <v>Reckless Driving</v>
      </c>
      <c r="N1167" s="20" t="str">
        <f>VLOOKUP($C1167,vehicle,MATCH(N$7,Vehicle!$A$1:$E$1,0),0)</f>
        <v>Severe</v>
      </c>
      <c r="O1167" s="21">
        <f>VLOOKUP($C1167,vehicle,MATCH(O$7,Vehicle!$A$1:$E$1,0),0)</f>
        <v>2</v>
      </c>
      <c r="P1167" s="21">
        <f>VLOOKUP($C1167,driver,MATCH(P$7,Driver!$A$1:$E$1,0),0)</f>
        <v>52</v>
      </c>
      <c r="Q1167" s="21" t="str">
        <f>VLOOKUP($C1167,driver,MATCH(Q$7,Driver!$A$1:$E$1,0),0)</f>
        <v>Expired</v>
      </c>
      <c r="R1167" s="21">
        <f>VLOOKUP($C1167,driver,MATCH(R$7,Driver!$A$1:$E$1,0),0)</f>
        <v>8</v>
      </c>
      <c r="S1167" s="21" t="str">
        <f>VLOOKUP($C1167,driver,MATCH(S$7,Driver!$A$1:$E$1,0),0)</f>
        <v>Minor</v>
      </c>
      <c r="T1167" s="21">
        <f>VLOOKUP($C1167,Effects,MATCH(T$7, Effects!$A$1:$E$1, 0),0)</f>
        <v>11</v>
      </c>
      <c r="U1167" s="22" t="str">
        <f>VLOOKUP($C1167,Effects,MATCH(U$7, Effects!$A$1:$E$1, 0),0)</f>
        <v>Yes</v>
      </c>
      <c r="V1167" s="22" t="str">
        <f>VLOOKUP($C1167,Effects,MATCH(V$7, Effects!$A$1:$E$1, 0),0)</f>
        <v>Yes</v>
      </c>
      <c r="W1167" s="22" t="str">
        <f>VLOOKUP($C1167,Effects,MATCH(W$7, Effects!$A$1:$E$1, 0),0)</f>
        <v>Arrest Made</v>
      </c>
    </row>
    <row r="1168" spans="2:23" s="7" customFormat="1" ht="21" x14ac:dyDescent="0.4">
      <c r="B1168" s="19">
        <v>1161</v>
      </c>
      <c r="C1168" s="19" t="s">
        <v>1190</v>
      </c>
      <c r="D1168" s="20">
        <f>VLOOKUP($C1168, Date, MATCH(Source!D$7, Date!$A$1:$F$1, 0), FALSE)</f>
        <v>44278</v>
      </c>
      <c r="E1168" s="40">
        <v>44278</v>
      </c>
      <c r="F1168" s="22">
        <f>VLOOKUP($C1168, Date, MATCH(Source!F$7, Date!$A$1:$F$1, 0), FALSE)</f>
        <v>49.0902777777778</v>
      </c>
      <c r="G1168" s="19">
        <f>VLOOKUP(Table3[[#This Row],[Accident ID]],Date!$A$2:$I$2001,MATCH(Table3[[#Headers],[Hour]],Date!$A$1:$I$1,0),0)</f>
        <v>2</v>
      </c>
      <c r="H1168" s="44" t="str">
        <f>IF(AND(Table3[[#This Row],[Hour]]&gt;=7, Table3[[#This Row],[Hour]]&lt;=10), "Peak", IF(AND(Table3[[#This Row],[Hour]]&gt;=16, Table3[[#This Row],[Hour]]&lt;=19), "Peak", "Off-Peak"))</f>
        <v>Off-Peak</v>
      </c>
      <c r="I1168" s="19" t="str">
        <f>VLOOKUP($C1168,location,MATCH(Source!I$7,Location!$A$1:$D$1,0),0)</f>
        <v>Delhi</v>
      </c>
      <c r="J1168" s="19" t="str">
        <f>VLOOKUP($C1168,location,MATCH(Source!J$7,Location!$A$1:$D$1,0),0)</f>
        <v>Highway</v>
      </c>
      <c r="K1168" s="19" t="str">
        <f>VLOOKUP($C1168,location,MATCH(Source!K$7,Location!$A$1:$D$1,0),0)</f>
        <v>Foggy</v>
      </c>
      <c r="L1168" s="20" t="str">
        <f>VLOOKUP($C1168,vehicle,MATCH(L1167,Vehicle!A1161:E1161,0),0)</f>
        <v>Bus</v>
      </c>
      <c r="M1168" s="20" t="str">
        <f>VLOOKUP($C1168,vehicle,MATCH(M$7,Vehicle!$A$1:$E$1,0),0)</f>
        <v>Weather Conditions</v>
      </c>
      <c r="N1168" s="20" t="str">
        <f>VLOOKUP($C1168,vehicle,MATCH(N$7,Vehicle!$A$1:$E$1,0),0)</f>
        <v>Low</v>
      </c>
      <c r="O1168" s="21">
        <f>VLOOKUP($C1168,vehicle,MATCH(O$7,Vehicle!$A$1:$E$1,0),0)</f>
        <v>3</v>
      </c>
      <c r="P1168" s="21">
        <f>VLOOKUP($C1168,driver,MATCH(P$7,Driver!$A$1:$E$1,0),0)</f>
        <v>42</v>
      </c>
      <c r="Q1168" s="21" t="str">
        <f>VLOOKUP($C1168,driver,MATCH(Q$7,Driver!$A$1:$E$1,0),0)</f>
        <v>Expired</v>
      </c>
      <c r="R1168" s="21">
        <f>VLOOKUP($C1168,driver,MATCH(R$7,Driver!$A$1:$E$1,0),0)</f>
        <v>0</v>
      </c>
      <c r="S1168" s="21" t="str">
        <f>VLOOKUP($C1168,driver,MATCH(S$7,Driver!$A$1:$E$1,0),0)</f>
        <v>Fatal</v>
      </c>
      <c r="T1168" s="21">
        <f>VLOOKUP($C1168,Effects,MATCH(T$7, Effects!$A$1:$E$1, 0),0)</f>
        <v>55</v>
      </c>
      <c r="U1168" s="22" t="str">
        <f>VLOOKUP($C1168,Effects,MATCH(U$7, Effects!$A$1:$E$1, 0),0)</f>
        <v>Yes</v>
      </c>
      <c r="V1168" s="22" t="str">
        <f>VLOOKUP($C1168,Effects,MATCH(V$7, Effects!$A$1:$E$1, 0),0)</f>
        <v>No</v>
      </c>
      <c r="W1168" s="22" t="str">
        <f>VLOOKUP($C1168,Effects,MATCH(W$7, Effects!$A$1:$E$1, 0),0)</f>
        <v>Arrest Made</v>
      </c>
    </row>
    <row r="1169" spans="2:23" s="7" customFormat="1" ht="21" x14ac:dyDescent="0.4">
      <c r="B1169" s="19">
        <v>1162</v>
      </c>
      <c r="C1169" s="19" t="s">
        <v>1191</v>
      </c>
      <c r="D1169" s="20">
        <f>VLOOKUP($C1169, Date, MATCH(Source!D$7, Date!$A$1:$F$1, 0), FALSE)</f>
        <v>44190</v>
      </c>
      <c r="E1169" s="40">
        <v>44190</v>
      </c>
      <c r="F1169" s="22">
        <f>VLOOKUP($C1169, Date, MATCH(Source!F$7, Date!$A$1:$F$1, 0), FALSE)</f>
        <v>49.1319444444444</v>
      </c>
      <c r="G1169" s="19">
        <f>VLOOKUP(Table3[[#This Row],[Accident ID]],Date!$A$2:$I$2001,MATCH(Table3[[#Headers],[Hour]],Date!$A$1:$I$1,0),0)</f>
        <v>3</v>
      </c>
      <c r="H1169" s="44" t="str">
        <f>IF(AND(Table3[[#This Row],[Hour]]&gt;=7, Table3[[#This Row],[Hour]]&lt;=10), "Peak", IF(AND(Table3[[#This Row],[Hour]]&gt;=16, Table3[[#This Row],[Hour]]&lt;=19), "Peak", "Off-Peak"))</f>
        <v>Off-Peak</v>
      </c>
      <c r="I1169" s="19" t="str">
        <f>VLOOKUP($C1169,location,MATCH(Source!I$7,Location!$A$1:$D$1,0),0)</f>
        <v>Kolkata</v>
      </c>
      <c r="J1169" s="19" t="str">
        <f>VLOOKUP($C1169,location,MATCH(Source!J$7,Location!$A$1:$D$1,0),0)</f>
        <v>Highway</v>
      </c>
      <c r="K1169" s="19" t="str">
        <f>VLOOKUP($C1169,location,MATCH(Source!K$7,Location!$A$1:$D$1,0),0)</f>
        <v>Windy</v>
      </c>
      <c r="L1169" s="20" t="str">
        <f>VLOOKUP($C1169,vehicle,MATCH(L1168,Vehicle!A1162:E1162,0),0)</f>
        <v>Auto</v>
      </c>
      <c r="M1169" s="20" t="str">
        <f>VLOOKUP($C1169,vehicle,MATCH(M$7,Vehicle!$A$1:$E$1,0),0)</f>
        <v>Over Speeding</v>
      </c>
      <c r="N1169" s="20" t="str">
        <f>VLOOKUP($C1169,vehicle,MATCH(N$7,Vehicle!$A$1:$E$1,0),0)</f>
        <v>Low</v>
      </c>
      <c r="O1169" s="21">
        <f>VLOOKUP($C1169,vehicle,MATCH(O$7,Vehicle!$A$1:$E$1,0),0)</f>
        <v>2</v>
      </c>
      <c r="P1169" s="21">
        <f>VLOOKUP($C1169,driver,MATCH(P$7,Driver!$A$1:$E$1,0),0)</f>
        <v>64</v>
      </c>
      <c r="Q1169" s="21" t="str">
        <f>VLOOKUP($C1169,driver,MATCH(Q$7,Driver!$A$1:$E$1,0),0)</f>
        <v>Expired</v>
      </c>
      <c r="R1169" s="21">
        <f>VLOOKUP($C1169,driver,MATCH(R$7,Driver!$A$1:$E$1,0),0)</f>
        <v>2</v>
      </c>
      <c r="S1169" s="21" t="str">
        <f>VLOOKUP($C1169,driver,MATCH(S$7,Driver!$A$1:$E$1,0),0)</f>
        <v>Minor</v>
      </c>
      <c r="T1169" s="21">
        <f>VLOOKUP($C1169,Effects,MATCH(T$7, Effects!$A$1:$E$1, 0),0)</f>
        <v>37</v>
      </c>
      <c r="U1169" s="22" t="str">
        <f>VLOOKUP($C1169,Effects,MATCH(U$7, Effects!$A$1:$E$1, 0),0)</f>
        <v>No</v>
      </c>
      <c r="V1169" s="22" t="str">
        <f>VLOOKUP($C1169,Effects,MATCH(V$7, Effects!$A$1:$E$1, 0),0)</f>
        <v>No</v>
      </c>
      <c r="W1169" s="22" t="str">
        <f>VLOOKUP($C1169,Effects,MATCH(W$7, Effects!$A$1:$E$1, 0),0)</f>
        <v>License Suspended</v>
      </c>
    </row>
    <row r="1170" spans="2:23" s="7" customFormat="1" ht="21" x14ac:dyDescent="0.4">
      <c r="B1170" s="19">
        <v>1163</v>
      </c>
      <c r="C1170" s="19" t="s">
        <v>1192</v>
      </c>
      <c r="D1170" s="20">
        <f>VLOOKUP($C1170, Date, MATCH(Source!D$7, Date!$A$1:$F$1, 0), FALSE)</f>
        <v>45257</v>
      </c>
      <c r="E1170" s="40">
        <v>45257</v>
      </c>
      <c r="F1170" s="22">
        <f>VLOOKUP($C1170, Date, MATCH(Source!F$7, Date!$A$1:$F$1, 0), FALSE)</f>
        <v>49.1736111111111</v>
      </c>
      <c r="G1170" s="19">
        <f>VLOOKUP(Table3[[#This Row],[Accident ID]],Date!$A$2:$I$2001,MATCH(Table3[[#Headers],[Hour]],Date!$A$1:$I$1,0),0)</f>
        <v>4</v>
      </c>
      <c r="H1170" s="44" t="str">
        <f>IF(AND(Table3[[#This Row],[Hour]]&gt;=7, Table3[[#This Row],[Hour]]&lt;=10), "Peak", IF(AND(Table3[[#This Row],[Hour]]&gt;=16, Table3[[#This Row],[Hour]]&lt;=19), "Peak", "Off-Peak"))</f>
        <v>Off-Peak</v>
      </c>
      <c r="I1170" s="19" t="str">
        <f>VLOOKUP($C1170,location,MATCH(Source!I$7,Location!$A$1:$D$1,0),0)</f>
        <v>Ahmedabad</v>
      </c>
      <c r="J1170" s="19" t="str">
        <f>VLOOKUP($C1170,location,MATCH(Source!J$7,Location!$A$1:$D$1,0),0)</f>
        <v>Highway</v>
      </c>
      <c r="K1170" s="19" t="str">
        <f>VLOOKUP($C1170,location,MATCH(Source!K$7,Location!$A$1:$D$1,0),0)</f>
        <v>Clear</v>
      </c>
      <c r="L1170" s="20" t="str">
        <f>VLOOKUP($C1170,vehicle,MATCH(L1169,Vehicle!A1163:E1163,0),0)</f>
        <v>Pedestrian</v>
      </c>
      <c r="M1170" s="20" t="str">
        <f>VLOOKUP($C1170,vehicle,MATCH(M$7,Vehicle!$A$1:$E$1,0),0)</f>
        <v>Weather Conditions</v>
      </c>
      <c r="N1170" s="20" t="str">
        <f>VLOOKUP($C1170,vehicle,MATCH(N$7,Vehicle!$A$1:$E$1,0),0)</f>
        <v>Severe</v>
      </c>
      <c r="O1170" s="21">
        <f>VLOOKUP($C1170,vehicle,MATCH(O$7,Vehicle!$A$1:$E$1,0),0)</f>
        <v>4</v>
      </c>
      <c r="P1170" s="21">
        <f>VLOOKUP($C1170,driver,MATCH(P$7,Driver!$A$1:$E$1,0),0)</f>
        <v>52</v>
      </c>
      <c r="Q1170" s="21" t="str">
        <f>VLOOKUP($C1170,driver,MATCH(Q$7,Driver!$A$1:$E$1,0),0)</f>
        <v>Valid</v>
      </c>
      <c r="R1170" s="21">
        <f>VLOOKUP($C1170,driver,MATCH(R$7,Driver!$A$1:$E$1,0),0)</f>
        <v>5</v>
      </c>
      <c r="S1170" s="21" t="str">
        <f>VLOOKUP($C1170,driver,MATCH(S$7,Driver!$A$1:$E$1,0),0)</f>
        <v>Severe</v>
      </c>
      <c r="T1170" s="21">
        <f>VLOOKUP($C1170,Effects,MATCH(T$7, Effects!$A$1:$E$1, 0),0)</f>
        <v>46</v>
      </c>
      <c r="U1170" s="22" t="str">
        <f>VLOOKUP($C1170,Effects,MATCH(U$7, Effects!$A$1:$E$1, 0),0)</f>
        <v>No</v>
      </c>
      <c r="V1170" s="22" t="str">
        <f>VLOOKUP($C1170,Effects,MATCH(V$7, Effects!$A$1:$E$1, 0),0)</f>
        <v>No</v>
      </c>
      <c r="W1170" s="22" t="str">
        <f>VLOOKUP($C1170,Effects,MATCH(W$7, Effects!$A$1:$E$1, 0),0)</f>
        <v>Fine Issued</v>
      </c>
    </row>
    <row r="1171" spans="2:23" s="7" customFormat="1" ht="21" x14ac:dyDescent="0.4">
      <c r="B1171" s="19">
        <v>1164</v>
      </c>
      <c r="C1171" s="19" t="s">
        <v>1193</v>
      </c>
      <c r="D1171" s="20">
        <f>VLOOKUP($C1171, Date, MATCH(Source!D$7, Date!$A$1:$F$1, 0), FALSE)</f>
        <v>45186</v>
      </c>
      <c r="E1171" s="40">
        <v>45186</v>
      </c>
      <c r="F1171" s="22">
        <f>VLOOKUP($C1171, Date, MATCH(Source!F$7, Date!$A$1:$F$1, 0), FALSE)</f>
        <v>49.2152777777778</v>
      </c>
      <c r="G1171" s="19">
        <f>VLOOKUP(Table3[[#This Row],[Accident ID]],Date!$A$2:$I$2001,MATCH(Table3[[#Headers],[Hour]],Date!$A$1:$I$1,0),0)</f>
        <v>5</v>
      </c>
      <c r="H1171" s="44" t="str">
        <f>IF(AND(Table3[[#This Row],[Hour]]&gt;=7, Table3[[#This Row],[Hour]]&lt;=10), "Peak", IF(AND(Table3[[#This Row],[Hour]]&gt;=16, Table3[[#This Row],[Hour]]&lt;=19), "Peak", "Off-Peak"))</f>
        <v>Off-Peak</v>
      </c>
      <c r="I1171" s="19" t="str">
        <f>VLOOKUP($C1171,location,MATCH(Source!I$7,Location!$A$1:$D$1,0),0)</f>
        <v>Kolkata</v>
      </c>
      <c r="J1171" s="19" t="str">
        <f>VLOOKUP($C1171,location,MATCH(Source!J$7,Location!$A$1:$D$1,0),0)</f>
        <v>Residential Area</v>
      </c>
      <c r="K1171" s="19" t="str">
        <f>VLOOKUP($C1171,location,MATCH(Source!K$7,Location!$A$1:$D$1,0),0)</f>
        <v>Rainy</v>
      </c>
      <c r="L1171" s="20" t="str">
        <f>VLOOKUP($C1171,vehicle,MATCH(L1170,Vehicle!A1164:E1164,0),0)</f>
        <v>Truck</v>
      </c>
      <c r="M1171" s="20" t="str">
        <f>VLOOKUP($C1171,vehicle,MATCH(M$7,Vehicle!$A$1:$E$1,0),0)</f>
        <v>Drunk Driving</v>
      </c>
      <c r="N1171" s="20" t="str">
        <f>VLOOKUP($C1171,vehicle,MATCH(N$7,Vehicle!$A$1:$E$1,0),0)</f>
        <v>Medium</v>
      </c>
      <c r="O1171" s="21">
        <f>VLOOKUP($C1171,vehicle,MATCH(O$7,Vehicle!$A$1:$E$1,0),0)</f>
        <v>1</v>
      </c>
      <c r="P1171" s="21">
        <f>VLOOKUP($C1171,driver,MATCH(P$7,Driver!$A$1:$E$1,0),0)</f>
        <v>53</v>
      </c>
      <c r="Q1171" s="21" t="str">
        <f>VLOOKUP($C1171,driver,MATCH(Q$7,Driver!$A$1:$E$1,0),0)</f>
        <v>Valid</v>
      </c>
      <c r="R1171" s="21">
        <f>VLOOKUP($C1171,driver,MATCH(R$7,Driver!$A$1:$E$1,0),0)</f>
        <v>7</v>
      </c>
      <c r="S1171" s="21" t="str">
        <f>VLOOKUP($C1171,driver,MATCH(S$7,Driver!$A$1:$E$1,0),0)</f>
        <v>Fatal</v>
      </c>
      <c r="T1171" s="21">
        <f>VLOOKUP($C1171,Effects,MATCH(T$7, Effects!$A$1:$E$1, 0),0)</f>
        <v>18</v>
      </c>
      <c r="U1171" s="22" t="str">
        <f>VLOOKUP($C1171,Effects,MATCH(U$7, Effects!$A$1:$E$1, 0),0)</f>
        <v>No</v>
      </c>
      <c r="V1171" s="22" t="str">
        <f>VLOOKUP($C1171,Effects,MATCH(V$7, Effects!$A$1:$E$1, 0),0)</f>
        <v>No</v>
      </c>
      <c r="W1171" s="22" t="str">
        <f>VLOOKUP($C1171,Effects,MATCH(W$7, Effects!$A$1:$E$1, 0),0)</f>
        <v>Arrest Made</v>
      </c>
    </row>
    <row r="1172" spans="2:23" s="7" customFormat="1" ht="21" x14ac:dyDescent="0.4">
      <c r="B1172" s="19">
        <v>1165</v>
      </c>
      <c r="C1172" s="19" t="s">
        <v>1194</v>
      </c>
      <c r="D1172" s="20">
        <f>VLOOKUP($C1172, Date, MATCH(Source!D$7, Date!$A$1:$F$1, 0), FALSE)</f>
        <v>44850</v>
      </c>
      <c r="E1172" s="40">
        <v>44850</v>
      </c>
      <c r="F1172" s="22">
        <f>VLOOKUP($C1172, Date, MATCH(Source!F$7, Date!$A$1:$F$1, 0), FALSE)</f>
        <v>49.2569444444444</v>
      </c>
      <c r="G1172" s="19">
        <f>VLOOKUP(Table3[[#This Row],[Accident ID]],Date!$A$2:$I$2001,MATCH(Table3[[#Headers],[Hour]],Date!$A$1:$I$1,0),0)</f>
        <v>6</v>
      </c>
      <c r="H1172" s="44" t="str">
        <f>IF(AND(Table3[[#This Row],[Hour]]&gt;=7, Table3[[#This Row],[Hour]]&lt;=10), "Peak", IF(AND(Table3[[#This Row],[Hour]]&gt;=16, Table3[[#This Row],[Hour]]&lt;=19), "Peak", "Off-Peak"))</f>
        <v>Off-Peak</v>
      </c>
      <c r="I1172" s="19" t="str">
        <f>VLOOKUP($C1172,location,MATCH(Source!I$7,Location!$A$1:$D$1,0),0)</f>
        <v>Pune</v>
      </c>
      <c r="J1172" s="19" t="str">
        <f>VLOOKUP($C1172,location,MATCH(Source!J$7,Location!$A$1:$D$1,0),0)</f>
        <v>Residential Area</v>
      </c>
      <c r="K1172" s="19" t="str">
        <f>VLOOKUP($C1172,location,MATCH(Source!K$7,Location!$A$1:$D$1,0),0)</f>
        <v>Snowy</v>
      </c>
      <c r="L1172" s="20" t="str">
        <f>VLOOKUP($C1172,vehicle,MATCH(L1171,Vehicle!A1165:E1165,0),0)</f>
        <v>Bicycle</v>
      </c>
      <c r="M1172" s="20" t="str">
        <f>VLOOKUP($C1172,vehicle,MATCH(M$7,Vehicle!$A$1:$E$1,0),0)</f>
        <v>Brake Failure</v>
      </c>
      <c r="N1172" s="20" t="str">
        <f>VLOOKUP($C1172,vehicle,MATCH(N$7,Vehicle!$A$1:$E$1,0),0)</f>
        <v>Low</v>
      </c>
      <c r="O1172" s="21">
        <f>VLOOKUP($C1172,vehicle,MATCH(O$7,Vehicle!$A$1:$E$1,0),0)</f>
        <v>3</v>
      </c>
      <c r="P1172" s="21">
        <f>VLOOKUP($C1172,driver,MATCH(P$7,Driver!$A$1:$E$1,0),0)</f>
        <v>36</v>
      </c>
      <c r="Q1172" s="21" t="str">
        <f>VLOOKUP($C1172,driver,MATCH(Q$7,Driver!$A$1:$E$1,0),0)</f>
        <v>Expired</v>
      </c>
      <c r="R1172" s="21">
        <f>VLOOKUP($C1172,driver,MATCH(R$7,Driver!$A$1:$E$1,0),0)</f>
        <v>6</v>
      </c>
      <c r="S1172" s="21" t="str">
        <f>VLOOKUP($C1172,driver,MATCH(S$7,Driver!$A$1:$E$1,0),0)</f>
        <v>Minor</v>
      </c>
      <c r="T1172" s="21">
        <f>VLOOKUP($C1172,Effects,MATCH(T$7, Effects!$A$1:$E$1, 0),0)</f>
        <v>41</v>
      </c>
      <c r="U1172" s="22" t="str">
        <f>VLOOKUP($C1172,Effects,MATCH(U$7, Effects!$A$1:$E$1, 0),0)</f>
        <v>No</v>
      </c>
      <c r="V1172" s="22" t="str">
        <f>VLOOKUP($C1172,Effects,MATCH(V$7, Effects!$A$1:$E$1, 0),0)</f>
        <v>Yes</v>
      </c>
      <c r="W1172" s="22" t="str">
        <f>VLOOKUP($C1172,Effects,MATCH(W$7, Effects!$A$1:$E$1, 0),0)</f>
        <v>Fine Issued</v>
      </c>
    </row>
    <row r="1173" spans="2:23" s="7" customFormat="1" ht="21" x14ac:dyDescent="0.4">
      <c r="B1173" s="19">
        <v>1166</v>
      </c>
      <c r="C1173" s="19" t="s">
        <v>1195</v>
      </c>
      <c r="D1173" s="20">
        <f>VLOOKUP($C1173, Date, MATCH(Source!D$7, Date!$A$1:$F$1, 0), FALSE)</f>
        <v>43999</v>
      </c>
      <c r="E1173" s="40">
        <v>43999</v>
      </c>
      <c r="F1173" s="22">
        <f>VLOOKUP($C1173, Date, MATCH(Source!F$7, Date!$A$1:$F$1, 0), FALSE)</f>
        <v>49.2986111111111</v>
      </c>
      <c r="G1173" s="19">
        <f>VLOOKUP(Table3[[#This Row],[Accident ID]],Date!$A$2:$I$2001,MATCH(Table3[[#Headers],[Hour]],Date!$A$1:$I$1,0),0)</f>
        <v>7</v>
      </c>
      <c r="H1173" s="44" t="str">
        <f>IF(AND(Table3[[#This Row],[Hour]]&gt;=7, Table3[[#This Row],[Hour]]&lt;=10), "Peak", IF(AND(Table3[[#This Row],[Hour]]&gt;=16, Table3[[#This Row],[Hour]]&lt;=19), "Peak", "Off-Peak"))</f>
        <v>Peak</v>
      </c>
      <c r="I1173" s="19" t="str">
        <f>VLOOKUP($C1173,location,MATCH(Source!I$7,Location!$A$1:$D$1,0),0)</f>
        <v>Kolkata</v>
      </c>
      <c r="J1173" s="19" t="str">
        <f>VLOOKUP($C1173,location,MATCH(Source!J$7,Location!$A$1:$D$1,0),0)</f>
        <v>Expressway</v>
      </c>
      <c r="K1173" s="19" t="str">
        <f>VLOOKUP($C1173,location,MATCH(Source!K$7,Location!$A$1:$D$1,0),0)</f>
        <v>Windy</v>
      </c>
      <c r="L1173" s="20" t="str">
        <f>VLOOKUP($C1173,vehicle,MATCH(L1172,Vehicle!A1166:E1166,0),0)</f>
        <v>Bus</v>
      </c>
      <c r="M1173" s="20" t="str">
        <f>VLOOKUP($C1173,vehicle,MATCH(M$7,Vehicle!$A$1:$E$1,0),0)</f>
        <v>Weather Conditions</v>
      </c>
      <c r="N1173" s="20" t="str">
        <f>VLOOKUP($C1173,vehicle,MATCH(N$7,Vehicle!$A$1:$E$1,0),0)</f>
        <v>Medium</v>
      </c>
      <c r="O1173" s="21">
        <f>VLOOKUP($C1173,vehicle,MATCH(O$7,Vehicle!$A$1:$E$1,0),0)</f>
        <v>5</v>
      </c>
      <c r="P1173" s="21">
        <f>VLOOKUP($C1173,driver,MATCH(P$7,Driver!$A$1:$E$1,0),0)</f>
        <v>63</v>
      </c>
      <c r="Q1173" s="21" t="str">
        <f>VLOOKUP($C1173,driver,MATCH(Q$7,Driver!$A$1:$E$1,0),0)</f>
        <v>Expired</v>
      </c>
      <c r="R1173" s="21">
        <f>VLOOKUP($C1173,driver,MATCH(R$7,Driver!$A$1:$E$1,0),0)</f>
        <v>3</v>
      </c>
      <c r="S1173" s="21" t="str">
        <f>VLOOKUP($C1173,driver,MATCH(S$7,Driver!$A$1:$E$1,0),0)</f>
        <v>Moderate</v>
      </c>
      <c r="T1173" s="21">
        <f>VLOOKUP($C1173,Effects,MATCH(T$7, Effects!$A$1:$E$1, 0),0)</f>
        <v>40</v>
      </c>
      <c r="U1173" s="22" t="str">
        <f>VLOOKUP($C1173,Effects,MATCH(U$7, Effects!$A$1:$E$1, 0),0)</f>
        <v>Yes</v>
      </c>
      <c r="V1173" s="22" t="str">
        <f>VLOOKUP($C1173,Effects,MATCH(V$7, Effects!$A$1:$E$1, 0),0)</f>
        <v>No</v>
      </c>
      <c r="W1173" s="22" t="str">
        <f>VLOOKUP($C1173,Effects,MATCH(W$7, Effects!$A$1:$E$1, 0),0)</f>
        <v>License Suspended</v>
      </c>
    </row>
    <row r="1174" spans="2:23" s="7" customFormat="1" ht="21" x14ac:dyDescent="0.4">
      <c r="B1174" s="19">
        <v>1167</v>
      </c>
      <c r="C1174" s="19" t="s">
        <v>1196</v>
      </c>
      <c r="D1174" s="20">
        <f>VLOOKUP($C1174, Date, MATCH(Source!D$7, Date!$A$1:$F$1, 0), FALSE)</f>
        <v>44443</v>
      </c>
      <c r="E1174" s="40">
        <v>44443</v>
      </c>
      <c r="F1174" s="22">
        <f>VLOOKUP($C1174, Date, MATCH(Source!F$7, Date!$A$1:$F$1, 0), FALSE)</f>
        <v>49.3402777777778</v>
      </c>
      <c r="G1174" s="19">
        <f>VLOOKUP(Table3[[#This Row],[Accident ID]],Date!$A$2:$I$2001,MATCH(Table3[[#Headers],[Hour]],Date!$A$1:$I$1,0),0)</f>
        <v>8</v>
      </c>
      <c r="H1174" s="44" t="str">
        <f>IF(AND(Table3[[#This Row],[Hour]]&gt;=7, Table3[[#This Row],[Hour]]&lt;=10), "Peak", IF(AND(Table3[[#This Row],[Hour]]&gt;=16, Table3[[#This Row],[Hour]]&lt;=19), "Peak", "Off-Peak"))</f>
        <v>Peak</v>
      </c>
      <c r="I1174" s="19" t="str">
        <f>VLOOKUP($C1174,location,MATCH(Source!I$7,Location!$A$1:$D$1,0),0)</f>
        <v>Hyderabad</v>
      </c>
      <c r="J1174" s="19" t="str">
        <f>VLOOKUP($C1174,location,MATCH(Source!J$7,Location!$A$1:$D$1,0),0)</f>
        <v>Expressway</v>
      </c>
      <c r="K1174" s="19" t="str">
        <f>VLOOKUP($C1174,location,MATCH(Source!K$7,Location!$A$1:$D$1,0),0)</f>
        <v>Windy</v>
      </c>
      <c r="L1174" s="20" t="str">
        <f>VLOOKUP($C1174,vehicle,MATCH(L1173,Vehicle!A1167:E1167,0),0)</f>
        <v>Pedestrian</v>
      </c>
      <c r="M1174" s="20" t="str">
        <f>VLOOKUP($C1174,vehicle,MATCH(M$7,Vehicle!$A$1:$E$1,0),0)</f>
        <v>Brake Failure</v>
      </c>
      <c r="N1174" s="20" t="str">
        <f>VLOOKUP($C1174,vehicle,MATCH(N$7,Vehicle!$A$1:$E$1,0),0)</f>
        <v>Medium</v>
      </c>
      <c r="O1174" s="21">
        <f>VLOOKUP($C1174,vehicle,MATCH(O$7,Vehicle!$A$1:$E$1,0),0)</f>
        <v>2</v>
      </c>
      <c r="P1174" s="21">
        <f>VLOOKUP($C1174,driver,MATCH(P$7,Driver!$A$1:$E$1,0),0)</f>
        <v>43</v>
      </c>
      <c r="Q1174" s="21" t="str">
        <f>VLOOKUP($C1174,driver,MATCH(Q$7,Driver!$A$1:$E$1,0),0)</f>
        <v>Suspended</v>
      </c>
      <c r="R1174" s="21">
        <f>VLOOKUP($C1174,driver,MATCH(R$7,Driver!$A$1:$E$1,0),0)</f>
        <v>9</v>
      </c>
      <c r="S1174" s="21" t="str">
        <f>VLOOKUP($C1174,driver,MATCH(S$7,Driver!$A$1:$E$1,0),0)</f>
        <v>Severe</v>
      </c>
      <c r="T1174" s="21">
        <f>VLOOKUP($C1174,Effects,MATCH(T$7, Effects!$A$1:$E$1, 0),0)</f>
        <v>51</v>
      </c>
      <c r="U1174" s="22" t="str">
        <f>VLOOKUP($C1174,Effects,MATCH(U$7, Effects!$A$1:$E$1, 0),0)</f>
        <v>Yes</v>
      </c>
      <c r="V1174" s="22" t="str">
        <f>VLOOKUP($C1174,Effects,MATCH(V$7, Effects!$A$1:$E$1, 0),0)</f>
        <v>Yes</v>
      </c>
      <c r="W1174" s="22" t="str">
        <f>VLOOKUP($C1174,Effects,MATCH(W$7, Effects!$A$1:$E$1, 0),0)</f>
        <v>Fine Issued</v>
      </c>
    </row>
    <row r="1175" spans="2:23" s="7" customFormat="1" ht="21" x14ac:dyDescent="0.4">
      <c r="B1175" s="19">
        <v>1168</v>
      </c>
      <c r="C1175" s="19" t="s">
        <v>1197</v>
      </c>
      <c r="D1175" s="20">
        <f>VLOOKUP($C1175, Date, MATCH(Source!D$7, Date!$A$1:$F$1, 0), FALSE)</f>
        <v>44309</v>
      </c>
      <c r="E1175" s="40">
        <v>44309</v>
      </c>
      <c r="F1175" s="22">
        <f>VLOOKUP($C1175, Date, MATCH(Source!F$7, Date!$A$1:$F$1, 0), FALSE)</f>
        <v>49.3819444444444</v>
      </c>
      <c r="G1175" s="19">
        <f>VLOOKUP(Table3[[#This Row],[Accident ID]],Date!$A$2:$I$2001,MATCH(Table3[[#Headers],[Hour]],Date!$A$1:$I$1,0),0)</f>
        <v>9</v>
      </c>
      <c r="H1175" s="44" t="str">
        <f>IF(AND(Table3[[#This Row],[Hour]]&gt;=7, Table3[[#This Row],[Hour]]&lt;=10), "Peak", IF(AND(Table3[[#This Row],[Hour]]&gt;=16, Table3[[#This Row],[Hour]]&lt;=19), "Peak", "Off-Peak"))</f>
        <v>Peak</v>
      </c>
      <c r="I1175" s="19" t="str">
        <f>VLOOKUP($C1175,location,MATCH(Source!I$7,Location!$A$1:$D$1,0),0)</f>
        <v>Hyderabad</v>
      </c>
      <c r="J1175" s="19" t="str">
        <f>VLOOKUP($C1175,location,MATCH(Source!J$7,Location!$A$1:$D$1,0),0)</f>
        <v>Residential Area</v>
      </c>
      <c r="K1175" s="19" t="str">
        <f>VLOOKUP($C1175,location,MATCH(Source!K$7,Location!$A$1:$D$1,0),0)</f>
        <v>Clear</v>
      </c>
      <c r="L1175" s="20" t="str">
        <f>VLOOKUP($C1175,vehicle,MATCH(L1174,Vehicle!A1168:E1168,0),0)</f>
        <v>Car</v>
      </c>
      <c r="M1175" s="20" t="str">
        <f>VLOOKUP($C1175,vehicle,MATCH(M$7,Vehicle!$A$1:$E$1,0),0)</f>
        <v>Over Speeding</v>
      </c>
      <c r="N1175" s="20" t="str">
        <f>VLOOKUP($C1175,vehicle,MATCH(N$7,Vehicle!$A$1:$E$1,0),0)</f>
        <v>Medium</v>
      </c>
      <c r="O1175" s="21">
        <f>VLOOKUP($C1175,vehicle,MATCH(O$7,Vehicle!$A$1:$E$1,0),0)</f>
        <v>2</v>
      </c>
      <c r="P1175" s="21">
        <f>VLOOKUP($C1175,driver,MATCH(P$7,Driver!$A$1:$E$1,0),0)</f>
        <v>51</v>
      </c>
      <c r="Q1175" s="21" t="str">
        <f>VLOOKUP($C1175,driver,MATCH(Q$7,Driver!$A$1:$E$1,0),0)</f>
        <v>Valid</v>
      </c>
      <c r="R1175" s="21">
        <f>VLOOKUP($C1175,driver,MATCH(R$7,Driver!$A$1:$E$1,0),0)</f>
        <v>0</v>
      </c>
      <c r="S1175" s="21" t="str">
        <f>VLOOKUP($C1175,driver,MATCH(S$7,Driver!$A$1:$E$1,0),0)</f>
        <v>Moderate</v>
      </c>
      <c r="T1175" s="21">
        <f>VLOOKUP($C1175,Effects,MATCH(T$7, Effects!$A$1:$E$1, 0),0)</f>
        <v>19</v>
      </c>
      <c r="U1175" s="22" t="str">
        <f>VLOOKUP($C1175,Effects,MATCH(U$7, Effects!$A$1:$E$1, 0),0)</f>
        <v>No</v>
      </c>
      <c r="V1175" s="22" t="str">
        <f>VLOOKUP($C1175,Effects,MATCH(V$7, Effects!$A$1:$E$1, 0),0)</f>
        <v>Yes</v>
      </c>
      <c r="W1175" s="22" t="str">
        <f>VLOOKUP($C1175,Effects,MATCH(W$7, Effects!$A$1:$E$1, 0),0)</f>
        <v>Arrest Made</v>
      </c>
    </row>
    <row r="1176" spans="2:23" s="7" customFormat="1" ht="21" x14ac:dyDescent="0.4">
      <c r="B1176" s="19">
        <v>1169</v>
      </c>
      <c r="C1176" s="19" t="s">
        <v>1198</v>
      </c>
      <c r="D1176" s="20">
        <f>VLOOKUP($C1176, Date, MATCH(Source!D$7, Date!$A$1:$F$1, 0), FALSE)</f>
        <v>45387</v>
      </c>
      <c r="E1176" s="40">
        <v>45387</v>
      </c>
      <c r="F1176" s="22">
        <f>VLOOKUP($C1176, Date, MATCH(Source!F$7, Date!$A$1:$F$1, 0), FALSE)</f>
        <v>49.4236111111111</v>
      </c>
      <c r="G1176" s="19">
        <f>VLOOKUP(Table3[[#This Row],[Accident ID]],Date!$A$2:$I$2001,MATCH(Table3[[#Headers],[Hour]],Date!$A$1:$I$1,0),0)</f>
        <v>10</v>
      </c>
      <c r="H1176" s="44" t="str">
        <f>IF(AND(Table3[[#This Row],[Hour]]&gt;=7, Table3[[#This Row],[Hour]]&lt;=10), "Peak", IF(AND(Table3[[#This Row],[Hour]]&gt;=16, Table3[[#This Row],[Hour]]&lt;=19), "Peak", "Off-Peak"))</f>
        <v>Peak</v>
      </c>
      <c r="I1176" s="19" t="str">
        <f>VLOOKUP($C1176,location,MATCH(Source!I$7,Location!$A$1:$D$1,0),0)</f>
        <v>Bangalore</v>
      </c>
      <c r="J1176" s="19" t="str">
        <f>VLOOKUP($C1176,location,MATCH(Source!J$7,Location!$A$1:$D$1,0),0)</f>
        <v>Highway</v>
      </c>
      <c r="K1176" s="19" t="str">
        <f>VLOOKUP($C1176,location,MATCH(Source!K$7,Location!$A$1:$D$1,0),0)</f>
        <v>Foggy</v>
      </c>
      <c r="L1176" s="20" t="str">
        <f>VLOOKUP($C1176,vehicle,MATCH(L1175,Vehicle!A1169:E1169,0),0)</f>
        <v>Bus</v>
      </c>
      <c r="M1176" s="20" t="str">
        <f>VLOOKUP($C1176,vehicle,MATCH(M$7,Vehicle!$A$1:$E$1,0),0)</f>
        <v>Pedestrian Crossing</v>
      </c>
      <c r="N1176" s="20" t="str">
        <f>VLOOKUP($C1176,vehicle,MATCH(N$7,Vehicle!$A$1:$E$1,0),0)</f>
        <v>Severe</v>
      </c>
      <c r="O1176" s="21">
        <f>VLOOKUP($C1176,vehicle,MATCH(O$7,Vehicle!$A$1:$E$1,0),0)</f>
        <v>2</v>
      </c>
      <c r="P1176" s="21">
        <f>VLOOKUP($C1176,driver,MATCH(P$7,Driver!$A$1:$E$1,0),0)</f>
        <v>73</v>
      </c>
      <c r="Q1176" s="21" t="str">
        <f>VLOOKUP($C1176,driver,MATCH(Q$7,Driver!$A$1:$E$1,0),0)</f>
        <v>Suspended</v>
      </c>
      <c r="R1176" s="21">
        <f>VLOOKUP($C1176,driver,MATCH(R$7,Driver!$A$1:$E$1,0),0)</f>
        <v>7</v>
      </c>
      <c r="S1176" s="21" t="str">
        <f>VLOOKUP($C1176,driver,MATCH(S$7,Driver!$A$1:$E$1,0),0)</f>
        <v>Minor</v>
      </c>
      <c r="T1176" s="21">
        <f>VLOOKUP($C1176,Effects,MATCH(T$7, Effects!$A$1:$E$1, 0),0)</f>
        <v>45</v>
      </c>
      <c r="U1176" s="22" t="str">
        <f>VLOOKUP($C1176,Effects,MATCH(U$7, Effects!$A$1:$E$1, 0),0)</f>
        <v>Yes</v>
      </c>
      <c r="V1176" s="22" t="str">
        <f>VLOOKUP($C1176,Effects,MATCH(V$7, Effects!$A$1:$E$1, 0),0)</f>
        <v>Yes</v>
      </c>
      <c r="W1176" s="22" t="str">
        <f>VLOOKUP($C1176,Effects,MATCH(W$7, Effects!$A$1:$E$1, 0),0)</f>
        <v>Arrest Made</v>
      </c>
    </row>
    <row r="1177" spans="2:23" s="7" customFormat="1" ht="21" x14ac:dyDescent="0.4">
      <c r="B1177" s="19">
        <v>1170</v>
      </c>
      <c r="C1177" s="19" t="s">
        <v>1199</v>
      </c>
      <c r="D1177" s="20">
        <f>VLOOKUP($C1177, Date, MATCH(Source!D$7, Date!$A$1:$F$1, 0), FALSE)</f>
        <v>44929</v>
      </c>
      <c r="E1177" s="40">
        <v>44929</v>
      </c>
      <c r="F1177" s="22">
        <f>VLOOKUP($C1177, Date, MATCH(Source!F$7, Date!$A$1:$F$1, 0), FALSE)</f>
        <v>49.4652777777778</v>
      </c>
      <c r="G1177" s="19">
        <f>VLOOKUP(Table3[[#This Row],[Accident ID]],Date!$A$2:$I$2001,MATCH(Table3[[#Headers],[Hour]],Date!$A$1:$I$1,0),0)</f>
        <v>11</v>
      </c>
      <c r="H1177" s="44" t="str">
        <f>IF(AND(Table3[[#This Row],[Hour]]&gt;=7, Table3[[#This Row],[Hour]]&lt;=10), "Peak", IF(AND(Table3[[#This Row],[Hour]]&gt;=16, Table3[[#This Row],[Hour]]&lt;=19), "Peak", "Off-Peak"))</f>
        <v>Off-Peak</v>
      </c>
      <c r="I1177" s="19" t="str">
        <f>VLOOKUP($C1177,location,MATCH(Source!I$7,Location!$A$1:$D$1,0),0)</f>
        <v>Ahmedabad</v>
      </c>
      <c r="J1177" s="19" t="str">
        <f>VLOOKUP($C1177,location,MATCH(Source!J$7,Location!$A$1:$D$1,0),0)</f>
        <v>Highway</v>
      </c>
      <c r="K1177" s="19" t="str">
        <f>VLOOKUP($C1177,location,MATCH(Source!K$7,Location!$A$1:$D$1,0),0)</f>
        <v>Clear</v>
      </c>
      <c r="L1177" s="20" t="str">
        <f>VLOOKUP($C1177,vehicle,MATCH(L1176,Vehicle!A1170:E1170,0),0)</f>
        <v>Pedestrian</v>
      </c>
      <c r="M1177" s="20" t="str">
        <f>VLOOKUP($C1177,vehicle,MATCH(M$7,Vehicle!$A$1:$E$1,0),0)</f>
        <v>Weather Conditions</v>
      </c>
      <c r="N1177" s="20" t="str">
        <f>VLOOKUP($C1177,vehicle,MATCH(N$7,Vehicle!$A$1:$E$1,0),0)</f>
        <v>Low</v>
      </c>
      <c r="O1177" s="21">
        <f>VLOOKUP($C1177,vehicle,MATCH(O$7,Vehicle!$A$1:$E$1,0),0)</f>
        <v>1</v>
      </c>
      <c r="P1177" s="21">
        <f>VLOOKUP($C1177,driver,MATCH(P$7,Driver!$A$1:$E$1,0),0)</f>
        <v>72</v>
      </c>
      <c r="Q1177" s="21" t="str">
        <f>VLOOKUP($C1177,driver,MATCH(Q$7,Driver!$A$1:$E$1,0),0)</f>
        <v>Expired</v>
      </c>
      <c r="R1177" s="21">
        <f>VLOOKUP($C1177,driver,MATCH(R$7,Driver!$A$1:$E$1,0),0)</f>
        <v>0</v>
      </c>
      <c r="S1177" s="21" t="str">
        <f>VLOOKUP($C1177,driver,MATCH(S$7,Driver!$A$1:$E$1,0),0)</f>
        <v>Moderate</v>
      </c>
      <c r="T1177" s="21">
        <f>VLOOKUP($C1177,Effects,MATCH(T$7, Effects!$A$1:$E$1, 0),0)</f>
        <v>56</v>
      </c>
      <c r="U1177" s="22" t="str">
        <f>VLOOKUP($C1177,Effects,MATCH(U$7, Effects!$A$1:$E$1, 0),0)</f>
        <v>Yes</v>
      </c>
      <c r="V1177" s="22" t="str">
        <f>VLOOKUP($C1177,Effects,MATCH(V$7, Effects!$A$1:$E$1, 0),0)</f>
        <v>No</v>
      </c>
      <c r="W1177" s="22" t="str">
        <f>VLOOKUP($C1177,Effects,MATCH(W$7, Effects!$A$1:$E$1, 0),0)</f>
        <v>None</v>
      </c>
    </row>
    <row r="1178" spans="2:23" s="7" customFormat="1" ht="21" x14ac:dyDescent="0.4">
      <c r="B1178" s="19">
        <v>1171</v>
      </c>
      <c r="C1178" s="19" t="s">
        <v>1200</v>
      </c>
      <c r="D1178" s="20">
        <f>VLOOKUP($C1178, Date, MATCH(Source!D$7, Date!$A$1:$F$1, 0), FALSE)</f>
        <v>45142</v>
      </c>
      <c r="E1178" s="40">
        <v>45142</v>
      </c>
      <c r="F1178" s="22">
        <f>VLOOKUP($C1178, Date, MATCH(Source!F$7, Date!$A$1:$F$1, 0), FALSE)</f>
        <v>49.5069444444444</v>
      </c>
      <c r="G1178" s="19">
        <f>VLOOKUP(Table3[[#This Row],[Accident ID]],Date!$A$2:$I$2001,MATCH(Table3[[#Headers],[Hour]],Date!$A$1:$I$1,0),0)</f>
        <v>12</v>
      </c>
      <c r="H1178" s="44" t="str">
        <f>IF(AND(Table3[[#This Row],[Hour]]&gt;=7, Table3[[#This Row],[Hour]]&lt;=10), "Peak", IF(AND(Table3[[#This Row],[Hour]]&gt;=16, Table3[[#This Row],[Hour]]&lt;=19), "Peak", "Off-Peak"))</f>
        <v>Off-Peak</v>
      </c>
      <c r="I1178" s="19" t="str">
        <f>VLOOKUP($C1178,location,MATCH(Source!I$7,Location!$A$1:$D$1,0),0)</f>
        <v>Mumbai</v>
      </c>
      <c r="J1178" s="19" t="str">
        <f>VLOOKUP($C1178,location,MATCH(Source!J$7,Location!$A$1:$D$1,0),0)</f>
        <v>Rural Road</v>
      </c>
      <c r="K1178" s="19" t="str">
        <f>VLOOKUP($C1178,location,MATCH(Source!K$7,Location!$A$1:$D$1,0),0)</f>
        <v>Snowy</v>
      </c>
      <c r="L1178" s="20" t="str">
        <f>VLOOKUP($C1178,vehicle,MATCH(L1177,Vehicle!A1171:E1171,0),0)</f>
        <v>Auto</v>
      </c>
      <c r="M1178" s="20" t="str">
        <f>VLOOKUP($C1178,vehicle,MATCH(M$7,Vehicle!$A$1:$E$1,0),0)</f>
        <v>Reckless Driving</v>
      </c>
      <c r="N1178" s="20" t="str">
        <f>VLOOKUP($C1178,vehicle,MATCH(N$7,Vehicle!$A$1:$E$1,0),0)</f>
        <v>Severe</v>
      </c>
      <c r="O1178" s="21">
        <f>VLOOKUP($C1178,vehicle,MATCH(O$7,Vehicle!$A$1:$E$1,0),0)</f>
        <v>5</v>
      </c>
      <c r="P1178" s="21">
        <f>VLOOKUP($C1178,driver,MATCH(P$7,Driver!$A$1:$E$1,0),0)</f>
        <v>40</v>
      </c>
      <c r="Q1178" s="21" t="str">
        <f>VLOOKUP($C1178,driver,MATCH(Q$7,Driver!$A$1:$E$1,0),0)</f>
        <v>Suspended</v>
      </c>
      <c r="R1178" s="21">
        <f>VLOOKUP($C1178,driver,MATCH(R$7,Driver!$A$1:$E$1,0),0)</f>
        <v>3</v>
      </c>
      <c r="S1178" s="21" t="str">
        <f>VLOOKUP($C1178,driver,MATCH(S$7,Driver!$A$1:$E$1,0),0)</f>
        <v>Severe</v>
      </c>
      <c r="T1178" s="21">
        <f>VLOOKUP($C1178,Effects,MATCH(T$7, Effects!$A$1:$E$1, 0),0)</f>
        <v>55</v>
      </c>
      <c r="U1178" s="22" t="str">
        <f>VLOOKUP($C1178,Effects,MATCH(U$7, Effects!$A$1:$E$1, 0),0)</f>
        <v>Yes</v>
      </c>
      <c r="V1178" s="22" t="str">
        <f>VLOOKUP($C1178,Effects,MATCH(V$7, Effects!$A$1:$E$1, 0),0)</f>
        <v>No</v>
      </c>
      <c r="W1178" s="22" t="str">
        <f>VLOOKUP($C1178,Effects,MATCH(W$7, Effects!$A$1:$E$1, 0),0)</f>
        <v>License Suspended</v>
      </c>
    </row>
    <row r="1179" spans="2:23" s="7" customFormat="1" ht="21" x14ac:dyDescent="0.4">
      <c r="B1179" s="19">
        <v>1172</v>
      </c>
      <c r="C1179" s="19" t="s">
        <v>1201</v>
      </c>
      <c r="D1179" s="20">
        <f>VLOOKUP($C1179, Date, MATCH(Source!D$7, Date!$A$1:$F$1, 0), FALSE)</f>
        <v>44242</v>
      </c>
      <c r="E1179" s="40">
        <v>44242</v>
      </c>
      <c r="F1179" s="22">
        <f>VLOOKUP($C1179, Date, MATCH(Source!F$7, Date!$A$1:$F$1, 0), FALSE)</f>
        <v>49.5486111111111</v>
      </c>
      <c r="G1179" s="19">
        <f>VLOOKUP(Table3[[#This Row],[Accident ID]],Date!$A$2:$I$2001,MATCH(Table3[[#Headers],[Hour]],Date!$A$1:$I$1,0),0)</f>
        <v>13</v>
      </c>
      <c r="H1179" s="44" t="str">
        <f>IF(AND(Table3[[#This Row],[Hour]]&gt;=7, Table3[[#This Row],[Hour]]&lt;=10), "Peak", IF(AND(Table3[[#This Row],[Hour]]&gt;=16, Table3[[#This Row],[Hour]]&lt;=19), "Peak", "Off-Peak"))</f>
        <v>Off-Peak</v>
      </c>
      <c r="I1179" s="19" t="str">
        <f>VLOOKUP($C1179,location,MATCH(Source!I$7,Location!$A$1:$D$1,0),0)</f>
        <v>Ahmedabad</v>
      </c>
      <c r="J1179" s="19" t="str">
        <f>VLOOKUP($C1179,location,MATCH(Source!J$7,Location!$A$1:$D$1,0),0)</f>
        <v>Residential Area</v>
      </c>
      <c r="K1179" s="19" t="str">
        <f>VLOOKUP($C1179,location,MATCH(Source!K$7,Location!$A$1:$D$1,0),0)</f>
        <v>Rainy</v>
      </c>
      <c r="L1179" s="20" t="str">
        <f>VLOOKUP($C1179,vehicle,MATCH(L1178,Vehicle!A1172:E1172,0),0)</f>
        <v>Bike</v>
      </c>
      <c r="M1179" s="20" t="str">
        <f>VLOOKUP($C1179,vehicle,MATCH(M$7,Vehicle!$A$1:$E$1,0),0)</f>
        <v>Over Speeding</v>
      </c>
      <c r="N1179" s="20" t="str">
        <f>VLOOKUP($C1179,vehicle,MATCH(N$7,Vehicle!$A$1:$E$1,0),0)</f>
        <v>Severe</v>
      </c>
      <c r="O1179" s="21">
        <f>VLOOKUP($C1179,vehicle,MATCH(O$7,Vehicle!$A$1:$E$1,0),0)</f>
        <v>2</v>
      </c>
      <c r="P1179" s="21">
        <f>VLOOKUP($C1179,driver,MATCH(P$7,Driver!$A$1:$E$1,0),0)</f>
        <v>71</v>
      </c>
      <c r="Q1179" s="21" t="str">
        <f>VLOOKUP($C1179,driver,MATCH(Q$7,Driver!$A$1:$E$1,0),0)</f>
        <v>Suspended</v>
      </c>
      <c r="R1179" s="21">
        <f>VLOOKUP($C1179,driver,MATCH(R$7,Driver!$A$1:$E$1,0),0)</f>
        <v>3</v>
      </c>
      <c r="S1179" s="21" t="str">
        <f>VLOOKUP($C1179,driver,MATCH(S$7,Driver!$A$1:$E$1,0),0)</f>
        <v>Fatal</v>
      </c>
      <c r="T1179" s="21">
        <f>VLOOKUP($C1179,Effects,MATCH(T$7, Effects!$A$1:$E$1, 0),0)</f>
        <v>55</v>
      </c>
      <c r="U1179" s="22" t="str">
        <f>VLOOKUP($C1179,Effects,MATCH(U$7, Effects!$A$1:$E$1, 0),0)</f>
        <v>Yes</v>
      </c>
      <c r="V1179" s="22" t="str">
        <f>VLOOKUP($C1179,Effects,MATCH(V$7, Effects!$A$1:$E$1, 0),0)</f>
        <v>No</v>
      </c>
      <c r="W1179" s="22" t="str">
        <f>VLOOKUP($C1179,Effects,MATCH(W$7, Effects!$A$1:$E$1, 0),0)</f>
        <v>Arrest Made</v>
      </c>
    </row>
    <row r="1180" spans="2:23" s="7" customFormat="1" ht="21" x14ac:dyDescent="0.4">
      <c r="B1180" s="19">
        <v>1173</v>
      </c>
      <c r="C1180" s="19" t="s">
        <v>1202</v>
      </c>
      <c r="D1180" s="20">
        <f>VLOOKUP($C1180, Date, MATCH(Source!D$7, Date!$A$1:$F$1, 0), FALSE)</f>
        <v>45002</v>
      </c>
      <c r="E1180" s="40">
        <v>45002</v>
      </c>
      <c r="F1180" s="22">
        <f>VLOOKUP($C1180, Date, MATCH(Source!F$7, Date!$A$1:$F$1, 0), FALSE)</f>
        <v>49.5902777777778</v>
      </c>
      <c r="G1180" s="19">
        <f>VLOOKUP(Table3[[#This Row],[Accident ID]],Date!$A$2:$I$2001,MATCH(Table3[[#Headers],[Hour]],Date!$A$1:$I$1,0),0)</f>
        <v>14</v>
      </c>
      <c r="H1180" s="44" t="str">
        <f>IF(AND(Table3[[#This Row],[Hour]]&gt;=7, Table3[[#This Row],[Hour]]&lt;=10), "Peak", IF(AND(Table3[[#This Row],[Hour]]&gt;=16, Table3[[#This Row],[Hour]]&lt;=19), "Peak", "Off-Peak"))</f>
        <v>Off-Peak</v>
      </c>
      <c r="I1180" s="19" t="str">
        <f>VLOOKUP($C1180,location,MATCH(Source!I$7,Location!$A$1:$D$1,0),0)</f>
        <v>Chennai</v>
      </c>
      <c r="J1180" s="19" t="str">
        <f>VLOOKUP($C1180,location,MATCH(Source!J$7,Location!$A$1:$D$1,0),0)</f>
        <v>Residential Area</v>
      </c>
      <c r="K1180" s="19" t="str">
        <f>VLOOKUP($C1180,location,MATCH(Source!K$7,Location!$A$1:$D$1,0),0)</f>
        <v>Foggy</v>
      </c>
      <c r="L1180" s="20" t="str">
        <f>VLOOKUP($C1180,vehicle,MATCH(L1179,Vehicle!A1173:E1173,0),0)</f>
        <v>Bicycle</v>
      </c>
      <c r="M1180" s="20" t="str">
        <f>VLOOKUP($C1180,vehicle,MATCH(M$7,Vehicle!$A$1:$E$1,0),0)</f>
        <v>Signal Violation</v>
      </c>
      <c r="N1180" s="20" t="str">
        <f>VLOOKUP($C1180,vehicle,MATCH(N$7,Vehicle!$A$1:$E$1,0),0)</f>
        <v>High</v>
      </c>
      <c r="O1180" s="21">
        <f>VLOOKUP($C1180,vehicle,MATCH(O$7,Vehicle!$A$1:$E$1,0),0)</f>
        <v>4</v>
      </c>
      <c r="P1180" s="21">
        <f>VLOOKUP($C1180,driver,MATCH(P$7,Driver!$A$1:$E$1,0),0)</f>
        <v>75</v>
      </c>
      <c r="Q1180" s="21" t="str">
        <f>VLOOKUP($C1180,driver,MATCH(Q$7,Driver!$A$1:$E$1,0),0)</f>
        <v>Valid</v>
      </c>
      <c r="R1180" s="21">
        <f>VLOOKUP($C1180,driver,MATCH(R$7,Driver!$A$1:$E$1,0),0)</f>
        <v>9</v>
      </c>
      <c r="S1180" s="21" t="str">
        <f>VLOOKUP($C1180,driver,MATCH(S$7,Driver!$A$1:$E$1,0),0)</f>
        <v>Fatal</v>
      </c>
      <c r="T1180" s="21">
        <f>VLOOKUP($C1180,Effects,MATCH(T$7, Effects!$A$1:$E$1, 0),0)</f>
        <v>23</v>
      </c>
      <c r="U1180" s="22" t="str">
        <f>VLOOKUP($C1180,Effects,MATCH(U$7, Effects!$A$1:$E$1, 0),0)</f>
        <v>Yes</v>
      </c>
      <c r="V1180" s="22" t="str">
        <f>VLOOKUP($C1180,Effects,MATCH(V$7, Effects!$A$1:$E$1, 0),0)</f>
        <v>Yes</v>
      </c>
      <c r="W1180" s="22" t="str">
        <f>VLOOKUP($C1180,Effects,MATCH(W$7, Effects!$A$1:$E$1, 0),0)</f>
        <v>Arrest Made</v>
      </c>
    </row>
    <row r="1181" spans="2:23" s="7" customFormat="1" ht="21" x14ac:dyDescent="0.4">
      <c r="B1181" s="19">
        <v>1174</v>
      </c>
      <c r="C1181" s="19" t="s">
        <v>1203</v>
      </c>
      <c r="D1181" s="20">
        <f>VLOOKUP($C1181, Date, MATCH(Source!D$7, Date!$A$1:$F$1, 0), FALSE)</f>
        <v>44312</v>
      </c>
      <c r="E1181" s="40">
        <v>44312</v>
      </c>
      <c r="F1181" s="22">
        <f>VLOOKUP($C1181, Date, MATCH(Source!F$7, Date!$A$1:$F$1, 0), FALSE)</f>
        <v>49.6319444444444</v>
      </c>
      <c r="G1181" s="19">
        <f>VLOOKUP(Table3[[#This Row],[Accident ID]],Date!$A$2:$I$2001,MATCH(Table3[[#Headers],[Hour]],Date!$A$1:$I$1,0),0)</f>
        <v>15</v>
      </c>
      <c r="H1181" s="44" t="str">
        <f>IF(AND(Table3[[#This Row],[Hour]]&gt;=7, Table3[[#This Row],[Hour]]&lt;=10), "Peak", IF(AND(Table3[[#This Row],[Hour]]&gt;=16, Table3[[#This Row],[Hour]]&lt;=19), "Peak", "Off-Peak"))</f>
        <v>Off-Peak</v>
      </c>
      <c r="I1181" s="19" t="str">
        <f>VLOOKUP($C1181,location,MATCH(Source!I$7,Location!$A$1:$D$1,0),0)</f>
        <v>Kolkata</v>
      </c>
      <c r="J1181" s="19" t="str">
        <f>VLOOKUP($C1181,location,MATCH(Source!J$7,Location!$A$1:$D$1,0),0)</f>
        <v>Residential Area</v>
      </c>
      <c r="K1181" s="19" t="str">
        <f>VLOOKUP($C1181,location,MATCH(Source!K$7,Location!$A$1:$D$1,0),0)</f>
        <v>Windy</v>
      </c>
      <c r="L1181" s="20" t="str">
        <f>VLOOKUP($C1181,vehicle,MATCH(L1180,Vehicle!A1174:E1174,0),0)</f>
        <v>Bicycle</v>
      </c>
      <c r="M1181" s="20" t="str">
        <f>VLOOKUP($C1181,vehicle,MATCH(M$7,Vehicle!$A$1:$E$1,0),0)</f>
        <v>Over Speeding</v>
      </c>
      <c r="N1181" s="20" t="str">
        <f>VLOOKUP($C1181,vehicle,MATCH(N$7,Vehicle!$A$1:$E$1,0),0)</f>
        <v>Low</v>
      </c>
      <c r="O1181" s="21">
        <f>VLOOKUP($C1181,vehicle,MATCH(O$7,Vehicle!$A$1:$E$1,0),0)</f>
        <v>3</v>
      </c>
      <c r="P1181" s="21">
        <f>VLOOKUP($C1181,driver,MATCH(P$7,Driver!$A$1:$E$1,0),0)</f>
        <v>39</v>
      </c>
      <c r="Q1181" s="21" t="str">
        <f>VLOOKUP($C1181,driver,MATCH(Q$7,Driver!$A$1:$E$1,0),0)</f>
        <v>Expired</v>
      </c>
      <c r="R1181" s="21">
        <f>VLOOKUP($C1181,driver,MATCH(R$7,Driver!$A$1:$E$1,0),0)</f>
        <v>2</v>
      </c>
      <c r="S1181" s="21" t="str">
        <f>VLOOKUP($C1181,driver,MATCH(S$7,Driver!$A$1:$E$1,0),0)</f>
        <v>Minor</v>
      </c>
      <c r="T1181" s="21">
        <f>VLOOKUP($C1181,Effects,MATCH(T$7, Effects!$A$1:$E$1, 0),0)</f>
        <v>45</v>
      </c>
      <c r="U1181" s="22" t="str">
        <f>VLOOKUP($C1181,Effects,MATCH(U$7, Effects!$A$1:$E$1, 0),0)</f>
        <v>No</v>
      </c>
      <c r="V1181" s="22" t="str">
        <f>VLOOKUP($C1181,Effects,MATCH(V$7, Effects!$A$1:$E$1, 0),0)</f>
        <v>Yes</v>
      </c>
      <c r="W1181" s="22" t="str">
        <f>VLOOKUP($C1181,Effects,MATCH(W$7, Effects!$A$1:$E$1, 0),0)</f>
        <v>Fine Issued</v>
      </c>
    </row>
    <row r="1182" spans="2:23" s="7" customFormat="1" ht="21" x14ac:dyDescent="0.4">
      <c r="B1182" s="19">
        <v>1175</v>
      </c>
      <c r="C1182" s="19" t="s">
        <v>1204</v>
      </c>
      <c r="D1182" s="20">
        <f>VLOOKUP($C1182, Date, MATCH(Source!D$7, Date!$A$1:$F$1, 0), FALSE)</f>
        <v>45385</v>
      </c>
      <c r="E1182" s="40">
        <v>45385</v>
      </c>
      <c r="F1182" s="22">
        <f>VLOOKUP($C1182, Date, MATCH(Source!F$7, Date!$A$1:$F$1, 0), FALSE)</f>
        <v>49.6736111111111</v>
      </c>
      <c r="G1182" s="19">
        <f>VLOOKUP(Table3[[#This Row],[Accident ID]],Date!$A$2:$I$2001,MATCH(Table3[[#Headers],[Hour]],Date!$A$1:$I$1,0),0)</f>
        <v>16</v>
      </c>
      <c r="H1182" s="44" t="str">
        <f>IF(AND(Table3[[#This Row],[Hour]]&gt;=7, Table3[[#This Row],[Hour]]&lt;=10), "Peak", IF(AND(Table3[[#This Row],[Hour]]&gt;=16, Table3[[#This Row],[Hour]]&lt;=19), "Peak", "Off-Peak"))</f>
        <v>Peak</v>
      </c>
      <c r="I1182" s="19" t="str">
        <f>VLOOKUP($C1182,location,MATCH(Source!I$7,Location!$A$1:$D$1,0),0)</f>
        <v>Delhi</v>
      </c>
      <c r="J1182" s="19" t="str">
        <f>VLOOKUP($C1182,location,MATCH(Source!J$7,Location!$A$1:$D$1,0),0)</f>
        <v>Expressway</v>
      </c>
      <c r="K1182" s="19" t="str">
        <f>VLOOKUP($C1182,location,MATCH(Source!K$7,Location!$A$1:$D$1,0),0)</f>
        <v>Clear</v>
      </c>
      <c r="L1182" s="20" t="str">
        <f>VLOOKUP($C1182,vehicle,MATCH(L1181,Vehicle!A1175:E1175,0),0)</f>
        <v>Bus</v>
      </c>
      <c r="M1182" s="20" t="str">
        <f>VLOOKUP($C1182,vehicle,MATCH(M$7,Vehicle!$A$1:$E$1,0),0)</f>
        <v>Reckless Driving</v>
      </c>
      <c r="N1182" s="20" t="str">
        <f>VLOOKUP($C1182,vehicle,MATCH(N$7,Vehicle!$A$1:$E$1,0),0)</f>
        <v>Low</v>
      </c>
      <c r="O1182" s="21">
        <f>VLOOKUP($C1182,vehicle,MATCH(O$7,Vehicle!$A$1:$E$1,0),0)</f>
        <v>2</v>
      </c>
      <c r="P1182" s="21">
        <f>VLOOKUP($C1182,driver,MATCH(P$7,Driver!$A$1:$E$1,0),0)</f>
        <v>22</v>
      </c>
      <c r="Q1182" s="21" t="str">
        <f>VLOOKUP($C1182,driver,MATCH(Q$7,Driver!$A$1:$E$1,0),0)</f>
        <v>Expired</v>
      </c>
      <c r="R1182" s="21">
        <f>VLOOKUP($C1182,driver,MATCH(R$7,Driver!$A$1:$E$1,0),0)</f>
        <v>6</v>
      </c>
      <c r="S1182" s="21" t="str">
        <f>VLOOKUP($C1182,driver,MATCH(S$7,Driver!$A$1:$E$1,0),0)</f>
        <v>Minor</v>
      </c>
      <c r="T1182" s="21">
        <f>VLOOKUP($C1182,Effects,MATCH(T$7, Effects!$A$1:$E$1, 0),0)</f>
        <v>31</v>
      </c>
      <c r="U1182" s="22" t="str">
        <f>VLOOKUP($C1182,Effects,MATCH(U$7, Effects!$A$1:$E$1, 0),0)</f>
        <v>No</v>
      </c>
      <c r="V1182" s="22" t="str">
        <f>VLOOKUP($C1182,Effects,MATCH(V$7, Effects!$A$1:$E$1, 0),0)</f>
        <v>Yes</v>
      </c>
      <c r="W1182" s="22" t="str">
        <f>VLOOKUP($C1182,Effects,MATCH(W$7, Effects!$A$1:$E$1, 0),0)</f>
        <v>License Suspended</v>
      </c>
    </row>
    <row r="1183" spans="2:23" s="7" customFormat="1" ht="21" x14ac:dyDescent="0.4">
      <c r="B1183" s="19">
        <v>1176</v>
      </c>
      <c r="C1183" s="19" t="s">
        <v>1205</v>
      </c>
      <c r="D1183" s="20">
        <f>VLOOKUP($C1183, Date, MATCH(Source!D$7, Date!$A$1:$F$1, 0), FALSE)</f>
        <v>45224</v>
      </c>
      <c r="E1183" s="40">
        <v>45224</v>
      </c>
      <c r="F1183" s="22">
        <f>VLOOKUP($C1183, Date, MATCH(Source!F$7, Date!$A$1:$F$1, 0), FALSE)</f>
        <v>49.7152777777778</v>
      </c>
      <c r="G1183" s="19">
        <f>VLOOKUP(Table3[[#This Row],[Accident ID]],Date!$A$2:$I$2001,MATCH(Table3[[#Headers],[Hour]],Date!$A$1:$I$1,0),0)</f>
        <v>17</v>
      </c>
      <c r="H1183" s="44" t="str">
        <f>IF(AND(Table3[[#This Row],[Hour]]&gt;=7, Table3[[#This Row],[Hour]]&lt;=10), "Peak", IF(AND(Table3[[#This Row],[Hour]]&gt;=16, Table3[[#This Row],[Hour]]&lt;=19), "Peak", "Off-Peak"))</f>
        <v>Peak</v>
      </c>
      <c r="I1183" s="19" t="str">
        <f>VLOOKUP($C1183,location,MATCH(Source!I$7,Location!$A$1:$D$1,0),0)</f>
        <v>Hyderabad</v>
      </c>
      <c r="J1183" s="19" t="str">
        <f>VLOOKUP($C1183,location,MATCH(Source!J$7,Location!$A$1:$D$1,0),0)</f>
        <v>Expressway</v>
      </c>
      <c r="K1183" s="19" t="str">
        <f>VLOOKUP($C1183,location,MATCH(Source!K$7,Location!$A$1:$D$1,0),0)</f>
        <v>Clear</v>
      </c>
      <c r="L1183" s="20" t="str">
        <f>VLOOKUP($C1183,vehicle,MATCH(L1182,Vehicle!A1176:E1176,0),0)</f>
        <v>Bicycle</v>
      </c>
      <c r="M1183" s="20" t="str">
        <f>VLOOKUP($C1183,vehicle,MATCH(M$7,Vehicle!$A$1:$E$1,0),0)</f>
        <v>Weather Conditions</v>
      </c>
      <c r="N1183" s="20" t="str">
        <f>VLOOKUP($C1183,vehicle,MATCH(N$7,Vehicle!$A$1:$E$1,0),0)</f>
        <v>Severe</v>
      </c>
      <c r="O1183" s="21">
        <f>VLOOKUP($C1183,vehicle,MATCH(O$7,Vehicle!$A$1:$E$1,0),0)</f>
        <v>1</v>
      </c>
      <c r="P1183" s="21">
        <f>VLOOKUP($C1183,driver,MATCH(P$7,Driver!$A$1:$E$1,0),0)</f>
        <v>60</v>
      </c>
      <c r="Q1183" s="21" t="str">
        <f>VLOOKUP($C1183,driver,MATCH(Q$7,Driver!$A$1:$E$1,0),0)</f>
        <v>Expired</v>
      </c>
      <c r="R1183" s="21">
        <f>VLOOKUP($C1183,driver,MATCH(R$7,Driver!$A$1:$E$1,0),0)</f>
        <v>6</v>
      </c>
      <c r="S1183" s="21" t="str">
        <f>VLOOKUP($C1183,driver,MATCH(S$7,Driver!$A$1:$E$1,0),0)</f>
        <v>Severe</v>
      </c>
      <c r="T1183" s="21">
        <f>VLOOKUP($C1183,Effects,MATCH(T$7, Effects!$A$1:$E$1, 0),0)</f>
        <v>45</v>
      </c>
      <c r="U1183" s="22" t="str">
        <f>VLOOKUP($C1183,Effects,MATCH(U$7, Effects!$A$1:$E$1, 0),0)</f>
        <v>No</v>
      </c>
      <c r="V1183" s="22" t="str">
        <f>VLOOKUP($C1183,Effects,MATCH(V$7, Effects!$A$1:$E$1, 0),0)</f>
        <v>Yes</v>
      </c>
      <c r="W1183" s="22" t="str">
        <f>VLOOKUP($C1183,Effects,MATCH(W$7, Effects!$A$1:$E$1, 0),0)</f>
        <v>License Suspended</v>
      </c>
    </row>
    <row r="1184" spans="2:23" s="7" customFormat="1" ht="21" x14ac:dyDescent="0.4">
      <c r="B1184" s="19">
        <v>1177</v>
      </c>
      <c r="C1184" s="19" t="s">
        <v>1206</v>
      </c>
      <c r="D1184" s="20">
        <f>VLOOKUP($C1184, Date, MATCH(Source!D$7, Date!$A$1:$F$1, 0), FALSE)</f>
        <v>45294</v>
      </c>
      <c r="E1184" s="40">
        <v>45294</v>
      </c>
      <c r="F1184" s="22">
        <f>VLOOKUP($C1184, Date, MATCH(Source!F$7, Date!$A$1:$F$1, 0), FALSE)</f>
        <v>49.7569444444444</v>
      </c>
      <c r="G1184" s="19">
        <f>VLOOKUP(Table3[[#This Row],[Accident ID]],Date!$A$2:$I$2001,MATCH(Table3[[#Headers],[Hour]],Date!$A$1:$I$1,0),0)</f>
        <v>18</v>
      </c>
      <c r="H1184" s="44" t="str">
        <f>IF(AND(Table3[[#This Row],[Hour]]&gt;=7, Table3[[#This Row],[Hour]]&lt;=10), "Peak", IF(AND(Table3[[#This Row],[Hour]]&gt;=16, Table3[[#This Row],[Hour]]&lt;=19), "Peak", "Off-Peak"))</f>
        <v>Peak</v>
      </c>
      <c r="I1184" s="19" t="str">
        <f>VLOOKUP($C1184,location,MATCH(Source!I$7,Location!$A$1:$D$1,0),0)</f>
        <v>Bangalore</v>
      </c>
      <c r="J1184" s="19" t="str">
        <f>VLOOKUP($C1184,location,MATCH(Source!J$7,Location!$A$1:$D$1,0),0)</f>
        <v>Residential Area</v>
      </c>
      <c r="K1184" s="19" t="str">
        <f>VLOOKUP($C1184,location,MATCH(Source!K$7,Location!$A$1:$D$1,0),0)</f>
        <v>Snowy</v>
      </c>
      <c r="L1184" s="20" t="str">
        <f>VLOOKUP($C1184,vehicle,MATCH(L1183,Vehicle!A1177:E1177,0),0)</f>
        <v>Bicycle</v>
      </c>
      <c r="M1184" s="20" t="str">
        <f>VLOOKUP($C1184,vehicle,MATCH(M$7,Vehicle!$A$1:$E$1,0),0)</f>
        <v>Signal Violation</v>
      </c>
      <c r="N1184" s="20" t="str">
        <f>VLOOKUP($C1184,vehicle,MATCH(N$7,Vehicle!$A$1:$E$1,0),0)</f>
        <v>Severe</v>
      </c>
      <c r="O1184" s="21">
        <f>VLOOKUP($C1184,vehicle,MATCH(O$7,Vehicle!$A$1:$E$1,0),0)</f>
        <v>3</v>
      </c>
      <c r="P1184" s="21">
        <f>VLOOKUP($C1184,driver,MATCH(P$7,Driver!$A$1:$E$1,0),0)</f>
        <v>74</v>
      </c>
      <c r="Q1184" s="21" t="str">
        <f>VLOOKUP($C1184,driver,MATCH(Q$7,Driver!$A$1:$E$1,0),0)</f>
        <v>Expired</v>
      </c>
      <c r="R1184" s="21">
        <f>VLOOKUP($C1184,driver,MATCH(R$7,Driver!$A$1:$E$1,0),0)</f>
        <v>10</v>
      </c>
      <c r="S1184" s="21" t="str">
        <f>VLOOKUP($C1184,driver,MATCH(S$7,Driver!$A$1:$E$1,0),0)</f>
        <v>Severe</v>
      </c>
      <c r="T1184" s="21">
        <f>VLOOKUP($C1184,Effects,MATCH(T$7, Effects!$A$1:$E$1, 0),0)</f>
        <v>6</v>
      </c>
      <c r="U1184" s="22" t="str">
        <f>VLOOKUP($C1184,Effects,MATCH(U$7, Effects!$A$1:$E$1, 0),0)</f>
        <v>No</v>
      </c>
      <c r="V1184" s="22" t="str">
        <f>VLOOKUP($C1184,Effects,MATCH(V$7, Effects!$A$1:$E$1, 0),0)</f>
        <v>No</v>
      </c>
      <c r="W1184" s="22" t="str">
        <f>VLOOKUP($C1184,Effects,MATCH(W$7, Effects!$A$1:$E$1, 0),0)</f>
        <v>None</v>
      </c>
    </row>
    <row r="1185" spans="2:23" s="7" customFormat="1" ht="21" x14ac:dyDescent="0.4">
      <c r="B1185" s="19">
        <v>1178</v>
      </c>
      <c r="C1185" s="19" t="s">
        <v>1207</v>
      </c>
      <c r="D1185" s="20">
        <f>VLOOKUP($C1185, Date, MATCH(Source!D$7, Date!$A$1:$F$1, 0), FALSE)</f>
        <v>45337</v>
      </c>
      <c r="E1185" s="40">
        <v>45337</v>
      </c>
      <c r="F1185" s="22">
        <f>VLOOKUP($C1185, Date, MATCH(Source!F$7, Date!$A$1:$F$1, 0), FALSE)</f>
        <v>49.7986111111111</v>
      </c>
      <c r="G1185" s="19">
        <f>VLOOKUP(Table3[[#This Row],[Accident ID]],Date!$A$2:$I$2001,MATCH(Table3[[#Headers],[Hour]],Date!$A$1:$I$1,0),0)</f>
        <v>19</v>
      </c>
      <c r="H1185" s="44" t="str">
        <f>IF(AND(Table3[[#This Row],[Hour]]&gt;=7, Table3[[#This Row],[Hour]]&lt;=10), "Peak", IF(AND(Table3[[#This Row],[Hour]]&gt;=16, Table3[[#This Row],[Hour]]&lt;=19), "Peak", "Off-Peak"))</f>
        <v>Peak</v>
      </c>
      <c r="I1185" s="19" t="str">
        <f>VLOOKUP($C1185,location,MATCH(Source!I$7,Location!$A$1:$D$1,0),0)</f>
        <v>Hyderabad</v>
      </c>
      <c r="J1185" s="19" t="str">
        <f>VLOOKUP($C1185,location,MATCH(Source!J$7,Location!$A$1:$D$1,0),0)</f>
        <v>Rural Road</v>
      </c>
      <c r="K1185" s="19" t="str">
        <f>VLOOKUP($C1185,location,MATCH(Source!K$7,Location!$A$1:$D$1,0),0)</f>
        <v>Foggy</v>
      </c>
      <c r="L1185" s="20" t="str">
        <f>VLOOKUP($C1185,vehicle,MATCH(L1184,Vehicle!A1178:E1178,0),0)</f>
        <v>Pedestrian</v>
      </c>
      <c r="M1185" s="20" t="str">
        <f>VLOOKUP($C1185,vehicle,MATCH(M$7,Vehicle!$A$1:$E$1,0),0)</f>
        <v>Signal Violation</v>
      </c>
      <c r="N1185" s="20" t="str">
        <f>VLOOKUP($C1185,vehicle,MATCH(N$7,Vehicle!$A$1:$E$1,0),0)</f>
        <v>Severe</v>
      </c>
      <c r="O1185" s="21">
        <f>VLOOKUP($C1185,vehicle,MATCH(O$7,Vehicle!$A$1:$E$1,0),0)</f>
        <v>1</v>
      </c>
      <c r="P1185" s="21">
        <f>VLOOKUP($C1185,driver,MATCH(P$7,Driver!$A$1:$E$1,0),0)</f>
        <v>71</v>
      </c>
      <c r="Q1185" s="21" t="str">
        <f>VLOOKUP($C1185,driver,MATCH(Q$7,Driver!$A$1:$E$1,0),0)</f>
        <v>Valid</v>
      </c>
      <c r="R1185" s="21">
        <f>VLOOKUP($C1185,driver,MATCH(R$7,Driver!$A$1:$E$1,0),0)</f>
        <v>3</v>
      </c>
      <c r="S1185" s="21" t="str">
        <f>VLOOKUP($C1185,driver,MATCH(S$7,Driver!$A$1:$E$1,0),0)</f>
        <v>Fatal</v>
      </c>
      <c r="T1185" s="21">
        <f>VLOOKUP($C1185,Effects,MATCH(T$7, Effects!$A$1:$E$1, 0),0)</f>
        <v>22</v>
      </c>
      <c r="U1185" s="22" t="str">
        <f>VLOOKUP($C1185,Effects,MATCH(U$7, Effects!$A$1:$E$1, 0),0)</f>
        <v>No</v>
      </c>
      <c r="V1185" s="22" t="str">
        <f>VLOOKUP($C1185,Effects,MATCH(V$7, Effects!$A$1:$E$1, 0),0)</f>
        <v>Yes</v>
      </c>
      <c r="W1185" s="22" t="str">
        <f>VLOOKUP($C1185,Effects,MATCH(W$7, Effects!$A$1:$E$1, 0),0)</f>
        <v>Fine Issued</v>
      </c>
    </row>
    <row r="1186" spans="2:23" s="7" customFormat="1" ht="21" x14ac:dyDescent="0.4">
      <c r="B1186" s="19">
        <v>1179</v>
      </c>
      <c r="C1186" s="19" t="s">
        <v>1208</v>
      </c>
      <c r="D1186" s="20">
        <f>VLOOKUP($C1186, Date, MATCH(Source!D$7, Date!$A$1:$F$1, 0), FALSE)</f>
        <v>43835</v>
      </c>
      <c r="E1186" s="40">
        <v>43835</v>
      </c>
      <c r="F1186" s="22">
        <f>VLOOKUP($C1186, Date, MATCH(Source!F$7, Date!$A$1:$F$1, 0), FALSE)</f>
        <v>49.8402777777778</v>
      </c>
      <c r="G1186" s="19">
        <f>VLOOKUP(Table3[[#This Row],[Accident ID]],Date!$A$2:$I$2001,MATCH(Table3[[#Headers],[Hour]],Date!$A$1:$I$1,0),0)</f>
        <v>20</v>
      </c>
      <c r="H1186" s="44" t="str">
        <f>IF(AND(Table3[[#This Row],[Hour]]&gt;=7, Table3[[#This Row],[Hour]]&lt;=10), "Peak", IF(AND(Table3[[#This Row],[Hour]]&gt;=16, Table3[[#This Row],[Hour]]&lt;=19), "Peak", "Off-Peak"))</f>
        <v>Off-Peak</v>
      </c>
      <c r="I1186" s="19" t="str">
        <f>VLOOKUP($C1186,location,MATCH(Source!I$7,Location!$A$1:$D$1,0),0)</f>
        <v>Delhi</v>
      </c>
      <c r="J1186" s="19" t="str">
        <f>VLOOKUP($C1186,location,MATCH(Source!J$7,Location!$A$1:$D$1,0),0)</f>
        <v>Highway</v>
      </c>
      <c r="K1186" s="19" t="str">
        <f>VLOOKUP($C1186,location,MATCH(Source!K$7,Location!$A$1:$D$1,0),0)</f>
        <v>Rainy</v>
      </c>
      <c r="L1186" s="20" t="str">
        <f>VLOOKUP($C1186,vehicle,MATCH(L1185,Vehicle!A1179:E1179,0),0)</f>
        <v>Bicycle</v>
      </c>
      <c r="M1186" s="20" t="str">
        <f>VLOOKUP($C1186,vehicle,MATCH(M$7,Vehicle!$A$1:$E$1,0),0)</f>
        <v>Drunk Driving</v>
      </c>
      <c r="N1186" s="20" t="str">
        <f>VLOOKUP($C1186,vehicle,MATCH(N$7,Vehicle!$A$1:$E$1,0),0)</f>
        <v>Severe</v>
      </c>
      <c r="O1186" s="21">
        <f>VLOOKUP($C1186,vehicle,MATCH(O$7,Vehicle!$A$1:$E$1,0),0)</f>
        <v>2</v>
      </c>
      <c r="P1186" s="21">
        <f>VLOOKUP($C1186,driver,MATCH(P$7,Driver!$A$1:$E$1,0),0)</f>
        <v>23</v>
      </c>
      <c r="Q1186" s="21" t="str">
        <f>VLOOKUP($C1186,driver,MATCH(Q$7,Driver!$A$1:$E$1,0),0)</f>
        <v>Suspended</v>
      </c>
      <c r="R1186" s="21">
        <f>VLOOKUP($C1186,driver,MATCH(R$7,Driver!$A$1:$E$1,0),0)</f>
        <v>7</v>
      </c>
      <c r="S1186" s="21" t="str">
        <f>VLOOKUP($C1186,driver,MATCH(S$7,Driver!$A$1:$E$1,0),0)</f>
        <v>Severe</v>
      </c>
      <c r="T1186" s="21">
        <f>VLOOKUP($C1186,Effects,MATCH(T$7, Effects!$A$1:$E$1, 0),0)</f>
        <v>34</v>
      </c>
      <c r="U1186" s="22" t="str">
        <f>VLOOKUP($C1186,Effects,MATCH(U$7, Effects!$A$1:$E$1, 0),0)</f>
        <v>No</v>
      </c>
      <c r="V1186" s="22" t="str">
        <f>VLOOKUP($C1186,Effects,MATCH(V$7, Effects!$A$1:$E$1, 0),0)</f>
        <v>No</v>
      </c>
      <c r="W1186" s="22" t="str">
        <f>VLOOKUP($C1186,Effects,MATCH(W$7, Effects!$A$1:$E$1, 0),0)</f>
        <v>License Suspended</v>
      </c>
    </row>
    <row r="1187" spans="2:23" s="7" customFormat="1" ht="21" x14ac:dyDescent="0.4">
      <c r="B1187" s="19">
        <v>1180</v>
      </c>
      <c r="C1187" s="19" t="s">
        <v>1209</v>
      </c>
      <c r="D1187" s="20">
        <f>VLOOKUP($C1187, Date, MATCH(Source!D$7, Date!$A$1:$F$1, 0), FALSE)</f>
        <v>44185</v>
      </c>
      <c r="E1187" s="40">
        <v>44185</v>
      </c>
      <c r="F1187" s="22">
        <f>VLOOKUP($C1187, Date, MATCH(Source!F$7, Date!$A$1:$F$1, 0), FALSE)</f>
        <v>49.8819444444444</v>
      </c>
      <c r="G1187" s="19">
        <f>VLOOKUP(Table3[[#This Row],[Accident ID]],Date!$A$2:$I$2001,MATCH(Table3[[#Headers],[Hour]],Date!$A$1:$I$1,0),0)</f>
        <v>21</v>
      </c>
      <c r="H1187" s="44" t="str">
        <f>IF(AND(Table3[[#This Row],[Hour]]&gt;=7, Table3[[#This Row],[Hour]]&lt;=10), "Peak", IF(AND(Table3[[#This Row],[Hour]]&gt;=16, Table3[[#This Row],[Hour]]&lt;=19), "Peak", "Off-Peak"))</f>
        <v>Off-Peak</v>
      </c>
      <c r="I1187" s="19" t="str">
        <f>VLOOKUP($C1187,location,MATCH(Source!I$7,Location!$A$1:$D$1,0),0)</f>
        <v>Kolkata</v>
      </c>
      <c r="J1187" s="19" t="str">
        <f>VLOOKUP($C1187,location,MATCH(Source!J$7,Location!$A$1:$D$1,0),0)</f>
        <v>Highway</v>
      </c>
      <c r="K1187" s="19" t="str">
        <f>VLOOKUP($C1187,location,MATCH(Source!K$7,Location!$A$1:$D$1,0),0)</f>
        <v>Windy</v>
      </c>
      <c r="L1187" s="20" t="str">
        <f>VLOOKUP($C1187,vehicle,MATCH(L1186,Vehicle!A1180:E1180,0),0)</f>
        <v>Pedestrian</v>
      </c>
      <c r="M1187" s="20" t="str">
        <f>VLOOKUP($C1187,vehicle,MATCH(M$7,Vehicle!$A$1:$E$1,0),0)</f>
        <v>Over Speeding</v>
      </c>
      <c r="N1187" s="20" t="str">
        <f>VLOOKUP($C1187,vehicle,MATCH(N$7,Vehicle!$A$1:$E$1,0),0)</f>
        <v>Severe</v>
      </c>
      <c r="O1187" s="21">
        <f>VLOOKUP($C1187,vehicle,MATCH(O$7,Vehicle!$A$1:$E$1,0),0)</f>
        <v>3</v>
      </c>
      <c r="P1187" s="21">
        <f>VLOOKUP($C1187,driver,MATCH(P$7,Driver!$A$1:$E$1,0),0)</f>
        <v>41</v>
      </c>
      <c r="Q1187" s="21" t="str">
        <f>VLOOKUP($C1187,driver,MATCH(Q$7,Driver!$A$1:$E$1,0),0)</f>
        <v>Suspended</v>
      </c>
      <c r="R1187" s="21">
        <f>VLOOKUP($C1187,driver,MATCH(R$7,Driver!$A$1:$E$1,0),0)</f>
        <v>6</v>
      </c>
      <c r="S1187" s="21" t="str">
        <f>VLOOKUP($C1187,driver,MATCH(S$7,Driver!$A$1:$E$1,0),0)</f>
        <v>Minor</v>
      </c>
      <c r="T1187" s="21">
        <f>VLOOKUP($C1187,Effects,MATCH(T$7, Effects!$A$1:$E$1, 0),0)</f>
        <v>37</v>
      </c>
      <c r="U1187" s="22" t="str">
        <f>VLOOKUP($C1187,Effects,MATCH(U$7, Effects!$A$1:$E$1, 0),0)</f>
        <v>Yes</v>
      </c>
      <c r="V1187" s="22" t="str">
        <f>VLOOKUP($C1187,Effects,MATCH(V$7, Effects!$A$1:$E$1, 0),0)</f>
        <v>No</v>
      </c>
      <c r="W1187" s="22" t="str">
        <f>VLOOKUP($C1187,Effects,MATCH(W$7, Effects!$A$1:$E$1, 0),0)</f>
        <v>None</v>
      </c>
    </row>
    <row r="1188" spans="2:23" s="7" customFormat="1" ht="21" x14ac:dyDescent="0.4">
      <c r="B1188" s="19">
        <v>1181</v>
      </c>
      <c r="C1188" s="19" t="s">
        <v>1210</v>
      </c>
      <c r="D1188" s="20">
        <f>VLOOKUP($C1188, Date, MATCH(Source!D$7, Date!$A$1:$F$1, 0), FALSE)</f>
        <v>44170</v>
      </c>
      <c r="E1188" s="40">
        <v>44170</v>
      </c>
      <c r="F1188" s="22">
        <f>VLOOKUP($C1188, Date, MATCH(Source!F$7, Date!$A$1:$F$1, 0), FALSE)</f>
        <v>49.9236111111111</v>
      </c>
      <c r="G1188" s="19">
        <f>VLOOKUP(Table3[[#This Row],[Accident ID]],Date!$A$2:$I$2001,MATCH(Table3[[#Headers],[Hour]],Date!$A$1:$I$1,0),0)</f>
        <v>22</v>
      </c>
      <c r="H1188" s="44" t="str">
        <f>IF(AND(Table3[[#This Row],[Hour]]&gt;=7, Table3[[#This Row],[Hour]]&lt;=10), "Peak", IF(AND(Table3[[#This Row],[Hour]]&gt;=16, Table3[[#This Row],[Hour]]&lt;=19), "Peak", "Off-Peak"))</f>
        <v>Off-Peak</v>
      </c>
      <c r="I1188" s="19" t="str">
        <f>VLOOKUP($C1188,location,MATCH(Source!I$7,Location!$A$1:$D$1,0),0)</f>
        <v>Pune</v>
      </c>
      <c r="J1188" s="19" t="str">
        <f>VLOOKUP($C1188,location,MATCH(Source!J$7,Location!$A$1:$D$1,0),0)</f>
        <v>Expressway</v>
      </c>
      <c r="K1188" s="19" t="str">
        <f>VLOOKUP($C1188,location,MATCH(Source!K$7,Location!$A$1:$D$1,0),0)</f>
        <v>Foggy</v>
      </c>
      <c r="L1188" s="20" t="str">
        <f>VLOOKUP($C1188,vehicle,MATCH(L1187,Vehicle!A1181:E1181,0),0)</f>
        <v>Truck</v>
      </c>
      <c r="M1188" s="20" t="str">
        <f>VLOOKUP($C1188,vehicle,MATCH(M$7,Vehicle!$A$1:$E$1,0),0)</f>
        <v>Reckless Driving</v>
      </c>
      <c r="N1188" s="20" t="str">
        <f>VLOOKUP($C1188,vehicle,MATCH(N$7,Vehicle!$A$1:$E$1,0),0)</f>
        <v>Low</v>
      </c>
      <c r="O1188" s="21">
        <f>VLOOKUP($C1188,vehicle,MATCH(O$7,Vehicle!$A$1:$E$1,0),0)</f>
        <v>2</v>
      </c>
      <c r="P1188" s="21">
        <f>VLOOKUP($C1188,driver,MATCH(P$7,Driver!$A$1:$E$1,0),0)</f>
        <v>40</v>
      </c>
      <c r="Q1188" s="21" t="str">
        <f>VLOOKUP($C1188,driver,MATCH(Q$7,Driver!$A$1:$E$1,0),0)</f>
        <v>Suspended</v>
      </c>
      <c r="R1188" s="21">
        <f>VLOOKUP($C1188,driver,MATCH(R$7,Driver!$A$1:$E$1,0),0)</f>
        <v>0</v>
      </c>
      <c r="S1188" s="21" t="str">
        <f>VLOOKUP($C1188,driver,MATCH(S$7,Driver!$A$1:$E$1,0),0)</f>
        <v>Minor</v>
      </c>
      <c r="T1188" s="21">
        <f>VLOOKUP($C1188,Effects,MATCH(T$7, Effects!$A$1:$E$1, 0),0)</f>
        <v>8</v>
      </c>
      <c r="U1188" s="22" t="str">
        <f>VLOOKUP($C1188,Effects,MATCH(U$7, Effects!$A$1:$E$1, 0),0)</f>
        <v>No</v>
      </c>
      <c r="V1188" s="22" t="str">
        <f>VLOOKUP($C1188,Effects,MATCH(V$7, Effects!$A$1:$E$1, 0),0)</f>
        <v>Yes</v>
      </c>
      <c r="W1188" s="22" t="str">
        <f>VLOOKUP($C1188,Effects,MATCH(W$7, Effects!$A$1:$E$1, 0),0)</f>
        <v>License Suspended</v>
      </c>
    </row>
    <row r="1189" spans="2:23" s="7" customFormat="1" ht="21" x14ac:dyDescent="0.4">
      <c r="B1189" s="19">
        <v>1182</v>
      </c>
      <c r="C1189" s="19" t="s">
        <v>1211</v>
      </c>
      <c r="D1189" s="20">
        <f>VLOOKUP($C1189, Date, MATCH(Source!D$7, Date!$A$1:$F$1, 0), FALSE)</f>
        <v>43858</v>
      </c>
      <c r="E1189" s="40">
        <v>43858</v>
      </c>
      <c r="F1189" s="22">
        <f>VLOOKUP($C1189, Date, MATCH(Source!F$7, Date!$A$1:$F$1, 0), FALSE)</f>
        <v>49.9652777777778</v>
      </c>
      <c r="G1189" s="19">
        <f>VLOOKUP(Table3[[#This Row],[Accident ID]],Date!$A$2:$I$2001,MATCH(Table3[[#Headers],[Hour]],Date!$A$1:$I$1,0),0)</f>
        <v>23</v>
      </c>
      <c r="H1189" s="44" t="str">
        <f>IF(AND(Table3[[#This Row],[Hour]]&gt;=7, Table3[[#This Row],[Hour]]&lt;=10), "Peak", IF(AND(Table3[[#This Row],[Hour]]&gt;=16, Table3[[#This Row],[Hour]]&lt;=19), "Peak", "Off-Peak"))</f>
        <v>Off-Peak</v>
      </c>
      <c r="I1189" s="19" t="str">
        <f>VLOOKUP($C1189,location,MATCH(Source!I$7,Location!$A$1:$D$1,0),0)</f>
        <v>Pune</v>
      </c>
      <c r="J1189" s="19" t="str">
        <f>VLOOKUP($C1189,location,MATCH(Source!J$7,Location!$A$1:$D$1,0),0)</f>
        <v>Highway</v>
      </c>
      <c r="K1189" s="19" t="str">
        <f>VLOOKUP($C1189,location,MATCH(Source!K$7,Location!$A$1:$D$1,0),0)</f>
        <v>Rainy</v>
      </c>
      <c r="L1189" s="20" t="str">
        <f>VLOOKUP($C1189,vehicle,MATCH(L1188,Vehicle!A1182:E1182,0),0)</f>
        <v>Pedestrian</v>
      </c>
      <c r="M1189" s="20" t="str">
        <f>VLOOKUP($C1189,vehicle,MATCH(M$7,Vehicle!$A$1:$E$1,0),0)</f>
        <v>Reckless Driving</v>
      </c>
      <c r="N1189" s="20" t="str">
        <f>VLOOKUP($C1189,vehicle,MATCH(N$7,Vehicle!$A$1:$E$1,0),0)</f>
        <v>Severe</v>
      </c>
      <c r="O1189" s="21">
        <f>VLOOKUP($C1189,vehicle,MATCH(O$7,Vehicle!$A$1:$E$1,0),0)</f>
        <v>3</v>
      </c>
      <c r="P1189" s="21">
        <f>VLOOKUP($C1189,driver,MATCH(P$7,Driver!$A$1:$E$1,0),0)</f>
        <v>20</v>
      </c>
      <c r="Q1189" s="21" t="str">
        <f>VLOOKUP($C1189,driver,MATCH(Q$7,Driver!$A$1:$E$1,0),0)</f>
        <v>Expired</v>
      </c>
      <c r="R1189" s="21">
        <f>VLOOKUP($C1189,driver,MATCH(R$7,Driver!$A$1:$E$1,0),0)</f>
        <v>10</v>
      </c>
      <c r="S1189" s="21" t="str">
        <f>VLOOKUP($C1189,driver,MATCH(S$7,Driver!$A$1:$E$1,0),0)</f>
        <v>Severe</v>
      </c>
      <c r="T1189" s="21">
        <f>VLOOKUP($C1189,Effects,MATCH(T$7, Effects!$A$1:$E$1, 0),0)</f>
        <v>13</v>
      </c>
      <c r="U1189" s="22" t="str">
        <f>VLOOKUP($C1189,Effects,MATCH(U$7, Effects!$A$1:$E$1, 0),0)</f>
        <v>No</v>
      </c>
      <c r="V1189" s="22" t="str">
        <f>VLOOKUP($C1189,Effects,MATCH(V$7, Effects!$A$1:$E$1, 0),0)</f>
        <v>Yes</v>
      </c>
      <c r="W1189" s="22" t="str">
        <f>VLOOKUP($C1189,Effects,MATCH(W$7, Effects!$A$1:$E$1, 0),0)</f>
        <v>None</v>
      </c>
    </row>
    <row r="1190" spans="2:23" s="7" customFormat="1" ht="21" x14ac:dyDescent="0.4">
      <c r="B1190" s="19">
        <v>1183</v>
      </c>
      <c r="C1190" s="19" t="s">
        <v>1212</v>
      </c>
      <c r="D1190" s="20">
        <f>VLOOKUP($C1190, Date, MATCH(Source!D$7, Date!$A$1:$F$1, 0), FALSE)</f>
        <v>44664</v>
      </c>
      <c r="E1190" s="40">
        <v>44664</v>
      </c>
      <c r="F1190" s="22">
        <f>VLOOKUP($C1190, Date, MATCH(Source!F$7, Date!$A$1:$F$1, 0), FALSE)</f>
        <v>50.0069444444444</v>
      </c>
      <c r="G1190" s="19">
        <f>VLOOKUP(Table3[[#This Row],[Accident ID]],Date!$A$2:$I$2001,MATCH(Table3[[#Headers],[Hour]],Date!$A$1:$I$1,0),0)</f>
        <v>0</v>
      </c>
      <c r="H1190" s="44" t="str">
        <f>IF(AND(Table3[[#This Row],[Hour]]&gt;=7, Table3[[#This Row],[Hour]]&lt;=10), "Peak", IF(AND(Table3[[#This Row],[Hour]]&gt;=16, Table3[[#This Row],[Hour]]&lt;=19), "Peak", "Off-Peak"))</f>
        <v>Off-Peak</v>
      </c>
      <c r="I1190" s="19" t="str">
        <f>VLOOKUP($C1190,location,MATCH(Source!I$7,Location!$A$1:$D$1,0),0)</f>
        <v>Kolkata</v>
      </c>
      <c r="J1190" s="19" t="str">
        <f>VLOOKUP($C1190,location,MATCH(Source!J$7,Location!$A$1:$D$1,0),0)</f>
        <v>Highway</v>
      </c>
      <c r="K1190" s="19" t="str">
        <f>VLOOKUP($C1190,location,MATCH(Source!K$7,Location!$A$1:$D$1,0),0)</f>
        <v>Clear</v>
      </c>
      <c r="L1190" s="20" t="str">
        <f>VLOOKUP($C1190,vehicle,MATCH(L1189,Vehicle!A1183:E1183,0),0)</f>
        <v>Bike</v>
      </c>
      <c r="M1190" s="20" t="str">
        <f>VLOOKUP($C1190,vehicle,MATCH(M$7,Vehicle!$A$1:$E$1,0),0)</f>
        <v>Signal Violation</v>
      </c>
      <c r="N1190" s="20" t="str">
        <f>VLOOKUP($C1190,vehicle,MATCH(N$7,Vehicle!$A$1:$E$1,0),0)</f>
        <v>High</v>
      </c>
      <c r="O1190" s="21">
        <f>VLOOKUP($C1190,vehicle,MATCH(O$7,Vehicle!$A$1:$E$1,0),0)</f>
        <v>2</v>
      </c>
      <c r="P1190" s="21">
        <f>VLOOKUP($C1190,driver,MATCH(P$7,Driver!$A$1:$E$1,0),0)</f>
        <v>45</v>
      </c>
      <c r="Q1190" s="21" t="str">
        <f>VLOOKUP($C1190,driver,MATCH(Q$7,Driver!$A$1:$E$1,0),0)</f>
        <v>Expired</v>
      </c>
      <c r="R1190" s="21">
        <f>VLOOKUP($C1190,driver,MATCH(R$7,Driver!$A$1:$E$1,0),0)</f>
        <v>1</v>
      </c>
      <c r="S1190" s="21" t="str">
        <f>VLOOKUP($C1190,driver,MATCH(S$7,Driver!$A$1:$E$1,0),0)</f>
        <v>Fatal</v>
      </c>
      <c r="T1190" s="21">
        <f>VLOOKUP($C1190,Effects,MATCH(T$7, Effects!$A$1:$E$1, 0),0)</f>
        <v>23</v>
      </c>
      <c r="U1190" s="22" t="str">
        <f>VLOOKUP($C1190,Effects,MATCH(U$7, Effects!$A$1:$E$1, 0),0)</f>
        <v>Yes</v>
      </c>
      <c r="V1190" s="22" t="str">
        <f>VLOOKUP($C1190,Effects,MATCH(V$7, Effects!$A$1:$E$1, 0),0)</f>
        <v>Yes</v>
      </c>
      <c r="W1190" s="22" t="str">
        <f>VLOOKUP($C1190,Effects,MATCH(W$7, Effects!$A$1:$E$1, 0),0)</f>
        <v>License Suspended</v>
      </c>
    </row>
    <row r="1191" spans="2:23" s="7" customFormat="1" ht="21" x14ac:dyDescent="0.4">
      <c r="B1191" s="19">
        <v>1184</v>
      </c>
      <c r="C1191" s="19" t="s">
        <v>1213</v>
      </c>
      <c r="D1191" s="20">
        <f>VLOOKUP($C1191, Date, MATCH(Source!D$7, Date!$A$1:$F$1, 0), FALSE)</f>
        <v>44664</v>
      </c>
      <c r="E1191" s="40">
        <v>44664</v>
      </c>
      <c r="F1191" s="22">
        <f>VLOOKUP($C1191, Date, MATCH(Source!F$7, Date!$A$1:$F$1, 0), FALSE)</f>
        <v>50.0486111111111</v>
      </c>
      <c r="G1191" s="19">
        <f>VLOOKUP(Table3[[#This Row],[Accident ID]],Date!$A$2:$I$2001,MATCH(Table3[[#Headers],[Hour]],Date!$A$1:$I$1,0),0)</f>
        <v>1</v>
      </c>
      <c r="H1191" s="44" t="str">
        <f>IF(AND(Table3[[#This Row],[Hour]]&gt;=7, Table3[[#This Row],[Hour]]&lt;=10), "Peak", IF(AND(Table3[[#This Row],[Hour]]&gt;=16, Table3[[#This Row],[Hour]]&lt;=19), "Peak", "Off-Peak"))</f>
        <v>Off-Peak</v>
      </c>
      <c r="I1191" s="19" t="str">
        <f>VLOOKUP($C1191,location,MATCH(Source!I$7,Location!$A$1:$D$1,0),0)</f>
        <v>Mumbai</v>
      </c>
      <c r="J1191" s="19" t="str">
        <f>VLOOKUP($C1191,location,MATCH(Source!J$7,Location!$A$1:$D$1,0),0)</f>
        <v>Highway</v>
      </c>
      <c r="K1191" s="19" t="str">
        <f>VLOOKUP($C1191,location,MATCH(Source!K$7,Location!$A$1:$D$1,0),0)</f>
        <v>Windy</v>
      </c>
      <c r="L1191" s="20" t="str">
        <f>VLOOKUP($C1191,vehicle,MATCH(L1190,Vehicle!A1184:E1184,0),0)</f>
        <v>Pedestrian</v>
      </c>
      <c r="M1191" s="20" t="str">
        <f>VLOOKUP($C1191,vehicle,MATCH(M$7,Vehicle!$A$1:$E$1,0),0)</f>
        <v>Over Speeding</v>
      </c>
      <c r="N1191" s="20" t="str">
        <f>VLOOKUP($C1191,vehicle,MATCH(N$7,Vehicle!$A$1:$E$1,0),0)</f>
        <v>Severe</v>
      </c>
      <c r="O1191" s="21">
        <f>VLOOKUP($C1191,vehicle,MATCH(O$7,Vehicle!$A$1:$E$1,0),0)</f>
        <v>1</v>
      </c>
      <c r="P1191" s="21">
        <f>VLOOKUP($C1191,driver,MATCH(P$7,Driver!$A$1:$E$1,0),0)</f>
        <v>50</v>
      </c>
      <c r="Q1191" s="21" t="str">
        <f>VLOOKUP($C1191,driver,MATCH(Q$7,Driver!$A$1:$E$1,0),0)</f>
        <v>Suspended</v>
      </c>
      <c r="R1191" s="21">
        <f>VLOOKUP($C1191,driver,MATCH(R$7,Driver!$A$1:$E$1,0),0)</f>
        <v>0</v>
      </c>
      <c r="S1191" s="21" t="str">
        <f>VLOOKUP($C1191,driver,MATCH(S$7,Driver!$A$1:$E$1,0),0)</f>
        <v>Moderate</v>
      </c>
      <c r="T1191" s="21">
        <f>VLOOKUP($C1191,Effects,MATCH(T$7, Effects!$A$1:$E$1, 0),0)</f>
        <v>12</v>
      </c>
      <c r="U1191" s="22" t="str">
        <f>VLOOKUP($C1191,Effects,MATCH(U$7, Effects!$A$1:$E$1, 0),0)</f>
        <v>Yes</v>
      </c>
      <c r="V1191" s="22" t="str">
        <f>VLOOKUP($C1191,Effects,MATCH(V$7, Effects!$A$1:$E$1, 0),0)</f>
        <v>No</v>
      </c>
      <c r="W1191" s="22" t="str">
        <f>VLOOKUP($C1191,Effects,MATCH(W$7, Effects!$A$1:$E$1, 0),0)</f>
        <v>Arrest Made</v>
      </c>
    </row>
    <row r="1192" spans="2:23" s="7" customFormat="1" ht="21" x14ac:dyDescent="0.4">
      <c r="B1192" s="19">
        <v>1185</v>
      </c>
      <c r="C1192" s="19" t="s">
        <v>1214</v>
      </c>
      <c r="D1192" s="20">
        <f>VLOOKUP($C1192, Date, MATCH(Source!D$7, Date!$A$1:$F$1, 0), FALSE)</f>
        <v>44067</v>
      </c>
      <c r="E1192" s="40">
        <v>44067</v>
      </c>
      <c r="F1192" s="22">
        <f>VLOOKUP($C1192, Date, MATCH(Source!F$7, Date!$A$1:$F$1, 0), FALSE)</f>
        <v>50.0902777777778</v>
      </c>
      <c r="G1192" s="19">
        <f>VLOOKUP(Table3[[#This Row],[Accident ID]],Date!$A$2:$I$2001,MATCH(Table3[[#Headers],[Hour]],Date!$A$1:$I$1,0),0)</f>
        <v>2</v>
      </c>
      <c r="H1192" s="44" t="str">
        <f>IF(AND(Table3[[#This Row],[Hour]]&gt;=7, Table3[[#This Row],[Hour]]&lt;=10), "Peak", IF(AND(Table3[[#This Row],[Hour]]&gt;=16, Table3[[#This Row],[Hour]]&lt;=19), "Peak", "Off-Peak"))</f>
        <v>Off-Peak</v>
      </c>
      <c r="I1192" s="19" t="str">
        <f>VLOOKUP($C1192,location,MATCH(Source!I$7,Location!$A$1:$D$1,0),0)</f>
        <v>Chennai</v>
      </c>
      <c r="J1192" s="19" t="str">
        <f>VLOOKUP($C1192,location,MATCH(Source!J$7,Location!$A$1:$D$1,0),0)</f>
        <v>Expressway</v>
      </c>
      <c r="K1192" s="19" t="str">
        <f>VLOOKUP($C1192,location,MATCH(Source!K$7,Location!$A$1:$D$1,0),0)</f>
        <v>Foggy</v>
      </c>
      <c r="L1192" s="20" t="str">
        <f>VLOOKUP($C1192,vehicle,MATCH(L1191,Vehicle!A1185:E1185,0),0)</f>
        <v>Pedestrian</v>
      </c>
      <c r="M1192" s="20" t="str">
        <f>VLOOKUP($C1192,vehicle,MATCH(M$7,Vehicle!$A$1:$E$1,0),0)</f>
        <v>Brake Failure</v>
      </c>
      <c r="N1192" s="20" t="str">
        <f>VLOOKUP($C1192,vehicle,MATCH(N$7,Vehicle!$A$1:$E$1,0),0)</f>
        <v>Medium</v>
      </c>
      <c r="O1192" s="21">
        <f>VLOOKUP($C1192,vehicle,MATCH(O$7,Vehicle!$A$1:$E$1,0),0)</f>
        <v>4</v>
      </c>
      <c r="P1192" s="21">
        <f>VLOOKUP($C1192,driver,MATCH(P$7,Driver!$A$1:$E$1,0),0)</f>
        <v>54</v>
      </c>
      <c r="Q1192" s="21" t="str">
        <f>VLOOKUP($C1192,driver,MATCH(Q$7,Driver!$A$1:$E$1,0),0)</f>
        <v>Suspended</v>
      </c>
      <c r="R1192" s="21">
        <f>VLOOKUP($C1192,driver,MATCH(R$7,Driver!$A$1:$E$1,0),0)</f>
        <v>2</v>
      </c>
      <c r="S1192" s="21" t="str">
        <f>VLOOKUP($C1192,driver,MATCH(S$7,Driver!$A$1:$E$1,0),0)</f>
        <v>Minor</v>
      </c>
      <c r="T1192" s="21">
        <f>VLOOKUP($C1192,Effects,MATCH(T$7, Effects!$A$1:$E$1, 0),0)</f>
        <v>32</v>
      </c>
      <c r="U1192" s="22" t="str">
        <f>VLOOKUP($C1192,Effects,MATCH(U$7, Effects!$A$1:$E$1, 0),0)</f>
        <v>Yes</v>
      </c>
      <c r="V1192" s="22" t="str">
        <f>VLOOKUP($C1192,Effects,MATCH(V$7, Effects!$A$1:$E$1, 0),0)</f>
        <v>No</v>
      </c>
      <c r="W1192" s="22" t="str">
        <f>VLOOKUP($C1192,Effects,MATCH(W$7, Effects!$A$1:$E$1, 0),0)</f>
        <v>Fine Issued</v>
      </c>
    </row>
    <row r="1193" spans="2:23" s="7" customFormat="1" ht="21" x14ac:dyDescent="0.4">
      <c r="B1193" s="19">
        <v>1186</v>
      </c>
      <c r="C1193" s="19" t="s">
        <v>1215</v>
      </c>
      <c r="D1193" s="20">
        <f>VLOOKUP($C1193, Date, MATCH(Source!D$7, Date!$A$1:$F$1, 0), FALSE)</f>
        <v>44393</v>
      </c>
      <c r="E1193" s="40">
        <v>44393</v>
      </c>
      <c r="F1193" s="22">
        <f>VLOOKUP($C1193, Date, MATCH(Source!F$7, Date!$A$1:$F$1, 0), FALSE)</f>
        <v>50.1319444444444</v>
      </c>
      <c r="G1193" s="19">
        <f>VLOOKUP(Table3[[#This Row],[Accident ID]],Date!$A$2:$I$2001,MATCH(Table3[[#Headers],[Hour]],Date!$A$1:$I$1,0),0)</f>
        <v>3</v>
      </c>
      <c r="H1193" s="44" t="str">
        <f>IF(AND(Table3[[#This Row],[Hour]]&gt;=7, Table3[[#This Row],[Hour]]&lt;=10), "Peak", IF(AND(Table3[[#This Row],[Hour]]&gt;=16, Table3[[#This Row],[Hour]]&lt;=19), "Peak", "Off-Peak"))</f>
        <v>Off-Peak</v>
      </c>
      <c r="I1193" s="19" t="str">
        <f>VLOOKUP($C1193,location,MATCH(Source!I$7,Location!$A$1:$D$1,0),0)</f>
        <v>Pune</v>
      </c>
      <c r="J1193" s="19" t="str">
        <f>VLOOKUP($C1193,location,MATCH(Source!J$7,Location!$A$1:$D$1,0),0)</f>
        <v>Expressway</v>
      </c>
      <c r="K1193" s="19" t="str">
        <f>VLOOKUP($C1193,location,MATCH(Source!K$7,Location!$A$1:$D$1,0),0)</f>
        <v>Rainy</v>
      </c>
      <c r="L1193" s="20" t="str">
        <f>VLOOKUP($C1193,vehicle,MATCH(L1192,Vehicle!A1186:E1186,0),0)</f>
        <v>Bike</v>
      </c>
      <c r="M1193" s="20" t="str">
        <f>VLOOKUP($C1193,vehicle,MATCH(M$7,Vehicle!$A$1:$E$1,0),0)</f>
        <v>Signal Violation</v>
      </c>
      <c r="N1193" s="20" t="str">
        <f>VLOOKUP($C1193,vehicle,MATCH(N$7,Vehicle!$A$1:$E$1,0),0)</f>
        <v>Low</v>
      </c>
      <c r="O1193" s="21">
        <f>VLOOKUP($C1193,vehicle,MATCH(O$7,Vehicle!$A$1:$E$1,0),0)</f>
        <v>5</v>
      </c>
      <c r="P1193" s="21">
        <f>VLOOKUP($C1193,driver,MATCH(P$7,Driver!$A$1:$E$1,0),0)</f>
        <v>72</v>
      </c>
      <c r="Q1193" s="21" t="str">
        <f>VLOOKUP($C1193,driver,MATCH(Q$7,Driver!$A$1:$E$1,0),0)</f>
        <v>Suspended</v>
      </c>
      <c r="R1193" s="21">
        <f>VLOOKUP($C1193,driver,MATCH(R$7,Driver!$A$1:$E$1,0),0)</f>
        <v>5</v>
      </c>
      <c r="S1193" s="21" t="str">
        <f>VLOOKUP($C1193,driver,MATCH(S$7,Driver!$A$1:$E$1,0),0)</f>
        <v>Severe</v>
      </c>
      <c r="T1193" s="21">
        <f>VLOOKUP($C1193,Effects,MATCH(T$7, Effects!$A$1:$E$1, 0),0)</f>
        <v>45</v>
      </c>
      <c r="U1193" s="22" t="str">
        <f>VLOOKUP($C1193,Effects,MATCH(U$7, Effects!$A$1:$E$1, 0),0)</f>
        <v>No</v>
      </c>
      <c r="V1193" s="22" t="str">
        <f>VLOOKUP($C1193,Effects,MATCH(V$7, Effects!$A$1:$E$1, 0),0)</f>
        <v>No</v>
      </c>
      <c r="W1193" s="22" t="str">
        <f>VLOOKUP($C1193,Effects,MATCH(W$7, Effects!$A$1:$E$1, 0),0)</f>
        <v>License Suspended</v>
      </c>
    </row>
    <row r="1194" spans="2:23" s="7" customFormat="1" ht="21" x14ac:dyDescent="0.4">
      <c r="B1194" s="19">
        <v>1187</v>
      </c>
      <c r="C1194" s="19" t="s">
        <v>1216</v>
      </c>
      <c r="D1194" s="20">
        <f>VLOOKUP($C1194, Date, MATCH(Source!D$7, Date!$A$1:$F$1, 0), FALSE)</f>
        <v>44856</v>
      </c>
      <c r="E1194" s="40">
        <v>44856</v>
      </c>
      <c r="F1194" s="22">
        <f>VLOOKUP($C1194, Date, MATCH(Source!F$7, Date!$A$1:$F$1, 0), FALSE)</f>
        <v>50.1736111111111</v>
      </c>
      <c r="G1194" s="19">
        <f>VLOOKUP(Table3[[#This Row],[Accident ID]],Date!$A$2:$I$2001,MATCH(Table3[[#Headers],[Hour]],Date!$A$1:$I$1,0),0)</f>
        <v>4</v>
      </c>
      <c r="H1194" s="44" t="str">
        <f>IF(AND(Table3[[#This Row],[Hour]]&gt;=7, Table3[[#This Row],[Hour]]&lt;=10), "Peak", IF(AND(Table3[[#This Row],[Hour]]&gt;=16, Table3[[#This Row],[Hour]]&lt;=19), "Peak", "Off-Peak"))</f>
        <v>Off-Peak</v>
      </c>
      <c r="I1194" s="19" t="str">
        <f>VLOOKUP($C1194,location,MATCH(Source!I$7,Location!$A$1:$D$1,0),0)</f>
        <v>Kolkata</v>
      </c>
      <c r="J1194" s="19" t="str">
        <f>VLOOKUP($C1194,location,MATCH(Source!J$7,Location!$A$1:$D$1,0),0)</f>
        <v>City Road</v>
      </c>
      <c r="K1194" s="19" t="str">
        <f>VLOOKUP($C1194,location,MATCH(Source!K$7,Location!$A$1:$D$1,0),0)</f>
        <v>Snowy</v>
      </c>
      <c r="L1194" s="20" t="str">
        <f>VLOOKUP($C1194,vehicle,MATCH(L1193,Vehicle!A1187:E1187,0),0)</f>
        <v>Truck</v>
      </c>
      <c r="M1194" s="20" t="str">
        <f>VLOOKUP($C1194,vehicle,MATCH(M$7,Vehicle!$A$1:$E$1,0),0)</f>
        <v>Drunk Driving</v>
      </c>
      <c r="N1194" s="20" t="str">
        <f>VLOOKUP($C1194,vehicle,MATCH(N$7,Vehicle!$A$1:$E$1,0),0)</f>
        <v>Low</v>
      </c>
      <c r="O1194" s="21">
        <f>VLOOKUP($C1194,vehicle,MATCH(O$7,Vehicle!$A$1:$E$1,0),0)</f>
        <v>2</v>
      </c>
      <c r="P1194" s="21">
        <f>VLOOKUP($C1194,driver,MATCH(P$7,Driver!$A$1:$E$1,0),0)</f>
        <v>20</v>
      </c>
      <c r="Q1194" s="21" t="str">
        <f>VLOOKUP($C1194,driver,MATCH(Q$7,Driver!$A$1:$E$1,0),0)</f>
        <v>Expired</v>
      </c>
      <c r="R1194" s="21">
        <f>VLOOKUP($C1194,driver,MATCH(R$7,Driver!$A$1:$E$1,0),0)</f>
        <v>9</v>
      </c>
      <c r="S1194" s="21" t="str">
        <f>VLOOKUP($C1194,driver,MATCH(S$7,Driver!$A$1:$E$1,0),0)</f>
        <v>Fatal</v>
      </c>
      <c r="T1194" s="21">
        <f>VLOOKUP($C1194,Effects,MATCH(T$7, Effects!$A$1:$E$1, 0),0)</f>
        <v>50</v>
      </c>
      <c r="U1194" s="22" t="str">
        <f>VLOOKUP($C1194,Effects,MATCH(U$7, Effects!$A$1:$E$1, 0),0)</f>
        <v>Yes</v>
      </c>
      <c r="V1194" s="22" t="str">
        <f>VLOOKUP($C1194,Effects,MATCH(V$7, Effects!$A$1:$E$1, 0),0)</f>
        <v>Yes</v>
      </c>
      <c r="W1194" s="22" t="str">
        <f>VLOOKUP($C1194,Effects,MATCH(W$7, Effects!$A$1:$E$1, 0),0)</f>
        <v>Arrest Made</v>
      </c>
    </row>
    <row r="1195" spans="2:23" s="7" customFormat="1" ht="21" x14ac:dyDescent="0.4">
      <c r="B1195" s="19">
        <v>1188</v>
      </c>
      <c r="C1195" s="19" t="s">
        <v>1217</v>
      </c>
      <c r="D1195" s="20">
        <f>VLOOKUP($C1195, Date, MATCH(Source!D$7, Date!$A$1:$F$1, 0), FALSE)</f>
        <v>44750</v>
      </c>
      <c r="E1195" s="40">
        <v>44750</v>
      </c>
      <c r="F1195" s="22">
        <f>VLOOKUP($C1195, Date, MATCH(Source!F$7, Date!$A$1:$F$1, 0), FALSE)</f>
        <v>50.2152777777778</v>
      </c>
      <c r="G1195" s="19">
        <f>VLOOKUP(Table3[[#This Row],[Accident ID]],Date!$A$2:$I$2001,MATCH(Table3[[#Headers],[Hour]],Date!$A$1:$I$1,0),0)</f>
        <v>5</v>
      </c>
      <c r="H1195" s="44" t="str">
        <f>IF(AND(Table3[[#This Row],[Hour]]&gt;=7, Table3[[#This Row],[Hour]]&lt;=10), "Peak", IF(AND(Table3[[#This Row],[Hour]]&gt;=16, Table3[[#This Row],[Hour]]&lt;=19), "Peak", "Off-Peak"))</f>
        <v>Off-Peak</v>
      </c>
      <c r="I1195" s="19" t="str">
        <f>VLOOKUP($C1195,location,MATCH(Source!I$7,Location!$A$1:$D$1,0),0)</f>
        <v>Pune</v>
      </c>
      <c r="J1195" s="19" t="str">
        <f>VLOOKUP($C1195,location,MATCH(Source!J$7,Location!$A$1:$D$1,0),0)</f>
        <v>Rural Road</v>
      </c>
      <c r="K1195" s="19" t="str">
        <f>VLOOKUP($C1195,location,MATCH(Source!K$7,Location!$A$1:$D$1,0),0)</f>
        <v>Snowy</v>
      </c>
      <c r="L1195" s="20" t="str">
        <f>VLOOKUP($C1195,vehicle,MATCH(L1194,Vehicle!A1188:E1188,0),0)</f>
        <v>Truck</v>
      </c>
      <c r="M1195" s="20" t="str">
        <f>VLOOKUP($C1195,vehicle,MATCH(M$7,Vehicle!$A$1:$E$1,0),0)</f>
        <v>Pedestrian Crossing</v>
      </c>
      <c r="N1195" s="20" t="str">
        <f>VLOOKUP($C1195,vehicle,MATCH(N$7,Vehicle!$A$1:$E$1,0),0)</f>
        <v>Severe</v>
      </c>
      <c r="O1195" s="21">
        <f>VLOOKUP($C1195,vehicle,MATCH(O$7,Vehicle!$A$1:$E$1,0),0)</f>
        <v>5</v>
      </c>
      <c r="P1195" s="21">
        <f>VLOOKUP($C1195,driver,MATCH(P$7,Driver!$A$1:$E$1,0),0)</f>
        <v>35</v>
      </c>
      <c r="Q1195" s="21" t="str">
        <f>VLOOKUP($C1195,driver,MATCH(Q$7,Driver!$A$1:$E$1,0),0)</f>
        <v>Expired</v>
      </c>
      <c r="R1195" s="21">
        <f>VLOOKUP($C1195,driver,MATCH(R$7,Driver!$A$1:$E$1,0),0)</f>
        <v>0</v>
      </c>
      <c r="S1195" s="21" t="str">
        <f>VLOOKUP($C1195,driver,MATCH(S$7,Driver!$A$1:$E$1,0),0)</f>
        <v>Moderate</v>
      </c>
      <c r="T1195" s="21">
        <f>VLOOKUP($C1195,Effects,MATCH(T$7, Effects!$A$1:$E$1, 0),0)</f>
        <v>8</v>
      </c>
      <c r="U1195" s="22" t="str">
        <f>VLOOKUP($C1195,Effects,MATCH(U$7, Effects!$A$1:$E$1, 0),0)</f>
        <v>No</v>
      </c>
      <c r="V1195" s="22" t="str">
        <f>VLOOKUP($C1195,Effects,MATCH(V$7, Effects!$A$1:$E$1, 0),0)</f>
        <v>Yes</v>
      </c>
      <c r="W1195" s="22" t="str">
        <f>VLOOKUP($C1195,Effects,MATCH(W$7, Effects!$A$1:$E$1, 0),0)</f>
        <v>Fine Issued</v>
      </c>
    </row>
    <row r="1196" spans="2:23" s="7" customFormat="1" ht="21" x14ac:dyDescent="0.4">
      <c r="B1196" s="19">
        <v>1189</v>
      </c>
      <c r="C1196" s="19" t="s">
        <v>1218</v>
      </c>
      <c r="D1196" s="20">
        <f>VLOOKUP($C1196, Date, MATCH(Source!D$7, Date!$A$1:$F$1, 0), FALSE)</f>
        <v>44862</v>
      </c>
      <c r="E1196" s="40">
        <v>44862</v>
      </c>
      <c r="F1196" s="22">
        <f>VLOOKUP($C1196, Date, MATCH(Source!F$7, Date!$A$1:$F$1, 0), FALSE)</f>
        <v>50.2569444444444</v>
      </c>
      <c r="G1196" s="19">
        <f>VLOOKUP(Table3[[#This Row],[Accident ID]],Date!$A$2:$I$2001,MATCH(Table3[[#Headers],[Hour]],Date!$A$1:$I$1,0),0)</f>
        <v>6</v>
      </c>
      <c r="H1196" s="44" t="str">
        <f>IF(AND(Table3[[#This Row],[Hour]]&gt;=7, Table3[[#This Row],[Hour]]&lt;=10), "Peak", IF(AND(Table3[[#This Row],[Hour]]&gt;=16, Table3[[#This Row],[Hour]]&lt;=19), "Peak", "Off-Peak"))</f>
        <v>Off-Peak</v>
      </c>
      <c r="I1196" s="19" t="str">
        <f>VLOOKUP($C1196,location,MATCH(Source!I$7,Location!$A$1:$D$1,0),0)</f>
        <v>Bangalore</v>
      </c>
      <c r="J1196" s="19" t="str">
        <f>VLOOKUP($C1196,location,MATCH(Source!J$7,Location!$A$1:$D$1,0),0)</f>
        <v>Rural Road</v>
      </c>
      <c r="K1196" s="19" t="str">
        <f>VLOOKUP($C1196,location,MATCH(Source!K$7,Location!$A$1:$D$1,0),0)</f>
        <v>Windy</v>
      </c>
      <c r="L1196" s="20" t="str">
        <f>VLOOKUP($C1196,vehicle,MATCH(L1195,Vehicle!A1189:E1189,0),0)</f>
        <v>Car</v>
      </c>
      <c r="M1196" s="20" t="str">
        <f>VLOOKUP($C1196,vehicle,MATCH(M$7,Vehicle!$A$1:$E$1,0),0)</f>
        <v>Reckless Driving</v>
      </c>
      <c r="N1196" s="20" t="str">
        <f>VLOOKUP($C1196,vehicle,MATCH(N$7,Vehicle!$A$1:$E$1,0),0)</f>
        <v>Severe</v>
      </c>
      <c r="O1196" s="21">
        <f>VLOOKUP($C1196,vehicle,MATCH(O$7,Vehicle!$A$1:$E$1,0),0)</f>
        <v>1</v>
      </c>
      <c r="P1196" s="21">
        <f>VLOOKUP($C1196,driver,MATCH(P$7,Driver!$A$1:$E$1,0),0)</f>
        <v>50</v>
      </c>
      <c r="Q1196" s="21" t="str">
        <f>VLOOKUP($C1196,driver,MATCH(Q$7,Driver!$A$1:$E$1,0),0)</f>
        <v>Expired</v>
      </c>
      <c r="R1196" s="21">
        <f>VLOOKUP($C1196,driver,MATCH(R$7,Driver!$A$1:$E$1,0),0)</f>
        <v>6</v>
      </c>
      <c r="S1196" s="21" t="str">
        <f>VLOOKUP($C1196,driver,MATCH(S$7,Driver!$A$1:$E$1,0),0)</f>
        <v>Minor</v>
      </c>
      <c r="T1196" s="21">
        <f>VLOOKUP($C1196,Effects,MATCH(T$7, Effects!$A$1:$E$1, 0),0)</f>
        <v>11</v>
      </c>
      <c r="U1196" s="22" t="str">
        <f>VLOOKUP($C1196,Effects,MATCH(U$7, Effects!$A$1:$E$1, 0),0)</f>
        <v>Yes</v>
      </c>
      <c r="V1196" s="22" t="str">
        <f>VLOOKUP($C1196,Effects,MATCH(V$7, Effects!$A$1:$E$1, 0),0)</f>
        <v>No</v>
      </c>
      <c r="W1196" s="22" t="str">
        <f>VLOOKUP($C1196,Effects,MATCH(W$7, Effects!$A$1:$E$1, 0),0)</f>
        <v>None</v>
      </c>
    </row>
    <row r="1197" spans="2:23" s="7" customFormat="1" ht="21" x14ac:dyDescent="0.4">
      <c r="B1197" s="19">
        <v>1190</v>
      </c>
      <c r="C1197" s="19" t="s">
        <v>1219</v>
      </c>
      <c r="D1197" s="20">
        <f>VLOOKUP($C1197, Date, MATCH(Source!D$7, Date!$A$1:$F$1, 0), FALSE)</f>
        <v>45587</v>
      </c>
      <c r="E1197" s="40">
        <v>45587</v>
      </c>
      <c r="F1197" s="22">
        <f>VLOOKUP($C1197, Date, MATCH(Source!F$7, Date!$A$1:$F$1, 0), FALSE)</f>
        <v>50.2986111111111</v>
      </c>
      <c r="G1197" s="19">
        <f>VLOOKUP(Table3[[#This Row],[Accident ID]],Date!$A$2:$I$2001,MATCH(Table3[[#Headers],[Hour]],Date!$A$1:$I$1,0),0)</f>
        <v>7</v>
      </c>
      <c r="H1197" s="44" t="str">
        <f>IF(AND(Table3[[#This Row],[Hour]]&gt;=7, Table3[[#This Row],[Hour]]&lt;=10), "Peak", IF(AND(Table3[[#This Row],[Hour]]&gt;=16, Table3[[#This Row],[Hour]]&lt;=19), "Peak", "Off-Peak"))</f>
        <v>Peak</v>
      </c>
      <c r="I1197" s="19" t="str">
        <f>VLOOKUP($C1197,location,MATCH(Source!I$7,Location!$A$1:$D$1,0),0)</f>
        <v>Hyderabad</v>
      </c>
      <c r="J1197" s="19" t="str">
        <f>VLOOKUP($C1197,location,MATCH(Source!J$7,Location!$A$1:$D$1,0),0)</f>
        <v>Rural Road</v>
      </c>
      <c r="K1197" s="19" t="str">
        <f>VLOOKUP($C1197,location,MATCH(Source!K$7,Location!$A$1:$D$1,0),0)</f>
        <v>Windy</v>
      </c>
      <c r="L1197" s="20" t="str">
        <f>VLOOKUP($C1197,vehicle,MATCH(L1196,Vehicle!A1190:E1190,0),0)</f>
        <v>Pedestrian</v>
      </c>
      <c r="M1197" s="20" t="str">
        <f>VLOOKUP($C1197,vehicle,MATCH(M$7,Vehicle!$A$1:$E$1,0),0)</f>
        <v>Drunk Driving</v>
      </c>
      <c r="N1197" s="20" t="str">
        <f>VLOOKUP($C1197,vehicle,MATCH(N$7,Vehicle!$A$1:$E$1,0),0)</f>
        <v>Medium</v>
      </c>
      <c r="O1197" s="21">
        <f>VLOOKUP($C1197,vehicle,MATCH(O$7,Vehicle!$A$1:$E$1,0),0)</f>
        <v>3</v>
      </c>
      <c r="P1197" s="21">
        <f>VLOOKUP($C1197,driver,MATCH(P$7,Driver!$A$1:$E$1,0),0)</f>
        <v>41</v>
      </c>
      <c r="Q1197" s="21" t="str">
        <f>VLOOKUP($C1197,driver,MATCH(Q$7,Driver!$A$1:$E$1,0),0)</f>
        <v>Valid</v>
      </c>
      <c r="R1197" s="21">
        <f>VLOOKUP($C1197,driver,MATCH(R$7,Driver!$A$1:$E$1,0),0)</f>
        <v>7</v>
      </c>
      <c r="S1197" s="21" t="str">
        <f>VLOOKUP($C1197,driver,MATCH(S$7,Driver!$A$1:$E$1,0),0)</f>
        <v>Severe</v>
      </c>
      <c r="T1197" s="21">
        <f>VLOOKUP($C1197,Effects,MATCH(T$7, Effects!$A$1:$E$1, 0),0)</f>
        <v>25</v>
      </c>
      <c r="U1197" s="22" t="str">
        <f>VLOOKUP($C1197,Effects,MATCH(U$7, Effects!$A$1:$E$1, 0),0)</f>
        <v>No</v>
      </c>
      <c r="V1197" s="22" t="str">
        <f>VLOOKUP($C1197,Effects,MATCH(V$7, Effects!$A$1:$E$1, 0),0)</f>
        <v>Yes</v>
      </c>
      <c r="W1197" s="22" t="str">
        <f>VLOOKUP($C1197,Effects,MATCH(W$7, Effects!$A$1:$E$1, 0),0)</f>
        <v>None</v>
      </c>
    </row>
    <row r="1198" spans="2:23" s="7" customFormat="1" ht="21" x14ac:dyDescent="0.4">
      <c r="B1198" s="19">
        <v>1191</v>
      </c>
      <c r="C1198" s="19" t="s">
        <v>1220</v>
      </c>
      <c r="D1198" s="20">
        <f>VLOOKUP($C1198, Date, MATCH(Source!D$7, Date!$A$1:$F$1, 0), FALSE)</f>
        <v>44783</v>
      </c>
      <c r="E1198" s="40">
        <v>44783</v>
      </c>
      <c r="F1198" s="22">
        <f>VLOOKUP($C1198, Date, MATCH(Source!F$7, Date!$A$1:$F$1, 0), FALSE)</f>
        <v>50.3402777777778</v>
      </c>
      <c r="G1198" s="19">
        <f>VLOOKUP(Table3[[#This Row],[Accident ID]],Date!$A$2:$I$2001,MATCH(Table3[[#Headers],[Hour]],Date!$A$1:$I$1,0),0)</f>
        <v>8</v>
      </c>
      <c r="H1198" s="44" t="str">
        <f>IF(AND(Table3[[#This Row],[Hour]]&gt;=7, Table3[[#This Row],[Hour]]&lt;=10), "Peak", IF(AND(Table3[[#This Row],[Hour]]&gt;=16, Table3[[#This Row],[Hour]]&lt;=19), "Peak", "Off-Peak"))</f>
        <v>Peak</v>
      </c>
      <c r="I1198" s="19" t="str">
        <f>VLOOKUP($C1198,location,MATCH(Source!I$7,Location!$A$1:$D$1,0),0)</f>
        <v>Bangalore</v>
      </c>
      <c r="J1198" s="19" t="str">
        <f>VLOOKUP($C1198,location,MATCH(Source!J$7,Location!$A$1:$D$1,0),0)</f>
        <v>City Road</v>
      </c>
      <c r="K1198" s="19" t="str">
        <f>VLOOKUP($C1198,location,MATCH(Source!K$7,Location!$A$1:$D$1,0),0)</f>
        <v>Rainy</v>
      </c>
      <c r="L1198" s="20" t="str">
        <f>VLOOKUP($C1198,vehicle,MATCH(L1197,Vehicle!A1191:E1191,0),0)</f>
        <v>Bicycle</v>
      </c>
      <c r="M1198" s="20" t="str">
        <f>VLOOKUP($C1198,vehicle,MATCH(M$7,Vehicle!$A$1:$E$1,0),0)</f>
        <v>Reckless Driving</v>
      </c>
      <c r="N1198" s="20" t="str">
        <f>VLOOKUP($C1198,vehicle,MATCH(N$7,Vehicle!$A$1:$E$1,0),0)</f>
        <v>Low</v>
      </c>
      <c r="O1198" s="21">
        <f>VLOOKUP($C1198,vehicle,MATCH(O$7,Vehicle!$A$1:$E$1,0),0)</f>
        <v>2</v>
      </c>
      <c r="P1198" s="21">
        <f>VLOOKUP($C1198,driver,MATCH(P$7,Driver!$A$1:$E$1,0),0)</f>
        <v>34</v>
      </c>
      <c r="Q1198" s="21" t="str">
        <f>VLOOKUP($C1198,driver,MATCH(Q$7,Driver!$A$1:$E$1,0),0)</f>
        <v>Valid</v>
      </c>
      <c r="R1198" s="21">
        <f>VLOOKUP($C1198,driver,MATCH(R$7,Driver!$A$1:$E$1,0),0)</f>
        <v>0</v>
      </c>
      <c r="S1198" s="21" t="str">
        <f>VLOOKUP($C1198,driver,MATCH(S$7,Driver!$A$1:$E$1,0),0)</f>
        <v>Severe</v>
      </c>
      <c r="T1198" s="21">
        <f>VLOOKUP($C1198,Effects,MATCH(T$7, Effects!$A$1:$E$1, 0),0)</f>
        <v>31</v>
      </c>
      <c r="U1198" s="22" t="str">
        <f>VLOOKUP($C1198,Effects,MATCH(U$7, Effects!$A$1:$E$1, 0),0)</f>
        <v>No</v>
      </c>
      <c r="V1198" s="22" t="str">
        <f>VLOOKUP($C1198,Effects,MATCH(V$7, Effects!$A$1:$E$1, 0),0)</f>
        <v>Yes</v>
      </c>
      <c r="W1198" s="22" t="str">
        <f>VLOOKUP($C1198,Effects,MATCH(W$7, Effects!$A$1:$E$1, 0),0)</f>
        <v>None</v>
      </c>
    </row>
    <row r="1199" spans="2:23" s="7" customFormat="1" ht="21" x14ac:dyDescent="0.4">
      <c r="B1199" s="19">
        <v>1192</v>
      </c>
      <c r="C1199" s="19" t="s">
        <v>1221</v>
      </c>
      <c r="D1199" s="20">
        <f>VLOOKUP($C1199, Date, MATCH(Source!D$7, Date!$A$1:$F$1, 0), FALSE)</f>
        <v>44804</v>
      </c>
      <c r="E1199" s="40">
        <v>44804</v>
      </c>
      <c r="F1199" s="22">
        <f>VLOOKUP($C1199, Date, MATCH(Source!F$7, Date!$A$1:$F$1, 0), FALSE)</f>
        <v>50.3819444444444</v>
      </c>
      <c r="G1199" s="19">
        <f>VLOOKUP(Table3[[#This Row],[Accident ID]],Date!$A$2:$I$2001,MATCH(Table3[[#Headers],[Hour]],Date!$A$1:$I$1,0),0)</f>
        <v>9</v>
      </c>
      <c r="H1199" s="44" t="str">
        <f>IF(AND(Table3[[#This Row],[Hour]]&gt;=7, Table3[[#This Row],[Hour]]&lt;=10), "Peak", IF(AND(Table3[[#This Row],[Hour]]&gt;=16, Table3[[#This Row],[Hour]]&lt;=19), "Peak", "Off-Peak"))</f>
        <v>Peak</v>
      </c>
      <c r="I1199" s="19" t="str">
        <f>VLOOKUP($C1199,location,MATCH(Source!I$7,Location!$A$1:$D$1,0),0)</f>
        <v>Delhi</v>
      </c>
      <c r="J1199" s="19" t="str">
        <f>VLOOKUP($C1199,location,MATCH(Source!J$7,Location!$A$1:$D$1,0),0)</f>
        <v>City Road</v>
      </c>
      <c r="K1199" s="19" t="str">
        <f>VLOOKUP($C1199,location,MATCH(Source!K$7,Location!$A$1:$D$1,0),0)</f>
        <v>Clear</v>
      </c>
      <c r="L1199" s="20" t="str">
        <f>VLOOKUP($C1199,vehicle,MATCH(L1198,Vehicle!A1192:E1192,0),0)</f>
        <v>Bike</v>
      </c>
      <c r="M1199" s="20" t="str">
        <f>VLOOKUP($C1199,vehicle,MATCH(M$7,Vehicle!$A$1:$E$1,0),0)</f>
        <v>Brake Failure</v>
      </c>
      <c r="N1199" s="20" t="str">
        <f>VLOOKUP($C1199,vehicle,MATCH(N$7,Vehicle!$A$1:$E$1,0),0)</f>
        <v>Medium</v>
      </c>
      <c r="O1199" s="21">
        <f>VLOOKUP($C1199,vehicle,MATCH(O$7,Vehicle!$A$1:$E$1,0),0)</f>
        <v>5</v>
      </c>
      <c r="P1199" s="21">
        <f>VLOOKUP($C1199,driver,MATCH(P$7,Driver!$A$1:$E$1,0),0)</f>
        <v>63</v>
      </c>
      <c r="Q1199" s="21" t="str">
        <f>VLOOKUP($C1199,driver,MATCH(Q$7,Driver!$A$1:$E$1,0),0)</f>
        <v>Valid</v>
      </c>
      <c r="R1199" s="21">
        <f>VLOOKUP($C1199,driver,MATCH(R$7,Driver!$A$1:$E$1,0),0)</f>
        <v>6</v>
      </c>
      <c r="S1199" s="21" t="str">
        <f>VLOOKUP($C1199,driver,MATCH(S$7,Driver!$A$1:$E$1,0),0)</f>
        <v>Minor</v>
      </c>
      <c r="T1199" s="21">
        <f>VLOOKUP($C1199,Effects,MATCH(T$7, Effects!$A$1:$E$1, 0),0)</f>
        <v>29</v>
      </c>
      <c r="U1199" s="22" t="str">
        <f>VLOOKUP($C1199,Effects,MATCH(U$7, Effects!$A$1:$E$1, 0),0)</f>
        <v>Yes</v>
      </c>
      <c r="V1199" s="22" t="str">
        <f>VLOOKUP($C1199,Effects,MATCH(V$7, Effects!$A$1:$E$1, 0),0)</f>
        <v>Yes</v>
      </c>
      <c r="W1199" s="22" t="str">
        <f>VLOOKUP($C1199,Effects,MATCH(W$7, Effects!$A$1:$E$1, 0),0)</f>
        <v>License Suspended</v>
      </c>
    </row>
    <row r="1200" spans="2:23" s="7" customFormat="1" ht="21" x14ac:dyDescent="0.4">
      <c r="B1200" s="19">
        <v>1193</v>
      </c>
      <c r="C1200" s="19" t="s">
        <v>1222</v>
      </c>
      <c r="D1200" s="20">
        <f>VLOOKUP($C1200, Date, MATCH(Source!D$7, Date!$A$1:$F$1, 0), FALSE)</f>
        <v>44860</v>
      </c>
      <c r="E1200" s="40">
        <v>44860</v>
      </c>
      <c r="F1200" s="22">
        <f>VLOOKUP($C1200, Date, MATCH(Source!F$7, Date!$A$1:$F$1, 0), FALSE)</f>
        <v>50.4236111111111</v>
      </c>
      <c r="G1200" s="19">
        <f>VLOOKUP(Table3[[#This Row],[Accident ID]],Date!$A$2:$I$2001,MATCH(Table3[[#Headers],[Hour]],Date!$A$1:$I$1,0),0)</f>
        <v>10</v>
      </c>
      <c r="H1200" s="44" t="str">
        <f>IF(AND(Table3[[#This Row],[Hour]]&gt;=7, Table3[[#This Row],[Hour]]&lt;=10), "Peak", IF(AND(Table3[[#This Row],[Hour]]&gt;=16, Table3[[#This Row],[Hour]]&lt;=19), "Peak", "Off-Peak"))</f>
        <v>Peak</v>
      </c>
      <c r="I1200" s="19" t="str">
        <f>VLOOKUP($C1200,location,MATCH(Source!I$7,Location!$A$1:$D$1,0),0)</f>
        <v>Bangalore</v>
      </c>
      <c r="J1200" s="19" t="str">
        <f>VLOOKUP($C1200,location,MATCH(Source!J$7,Location!$A$1:$D$1,0),0)</f>
        <v>Expressway</v>
      </c>
      <c r="K1200" s="19" t="str">
        <f>VLOOKUP($C1200,location,MATCH(Source!K$7,Location!$A$1:$D$1,0),0)</f>
        <v>Rainy</v>
      </c>
      <c r="L1200" s="20" t="str">
        <f>VLOOKUP($C1200,vehicle,MATCH(L1199,Vehicle!A1193:E1193,0),0)</f>
        <v>Pedestrian</v>
      </c>
      <c r="M1200" s="20" t="str">
        <f>VLOOKUP($C1200,vehicle,MATCH(M$7,Vehicle!$A$1:$E$1,0),0)</f>
        <v>Signal Violation</v>
      </c>
      <c r="N1200" s="20" t="str">
        <f>VLOOKUP($C1200,vehicle,MATCH(N$7,Vehicle!$A$1:$E$1,0),0)</f>
        <v>High</v>
      </c>
      <c r="O1200" s="21">
        <f>VLOOKUP($C1200,vehicle,MATCH(O$7,Vehicle!$A$1:$E$1,0),0)</f>
        <v>2</v>
      </c>
      <c r="P1200" s="21">
        <f>VLOOKUP($C1200,driver,MATCH(P$7,Driver!$A$1:$E$1,0),0)</f>
        <v>29</v>
      </c>
      <c r="Q1200" s="21" t="str">
        <f>VLOOKUP($C1200,driver,MATCH(Q$7,Driver!$A$1:$E$1,0),0)</f>
        <v>Valid</v>
      </c>
      <c r="R1200" s="21">
        <f>VLOOKUP($C1200,driver,MATCH(R$7,Driver!$A$1:$E$1,0),0)</f>
        <v>10</v>
      </c>
      <c r="S1200" s="21" t="str">
        <f>VLOOKUP($C1200,driver,MATCH(S$7,Driver!$A$1:$E$1,0),0)</f>
        <v>Moderate</v>
      </c>
      <c r="T1200" s="21">
        <f>VLOOKUP($C1200,Effects,MATCH(T$7, Effects!$A$1:$E$1, 0),0)</f>
        <v>59</v>
      </c>
      <c r="U1200" s="22" t="str">
        <f>VLOOKUP($C1200,Effects,MATCH(U$7, Effects!$A$1:$E$1, 0),0)</f>
        <v>Yes</v>
      </c>
      <c r="V1200" s="22" t="str">
        <f>VLOOKUP($C1200,Effects,MATCH(V$7, Effects!$A$1:$E$1, 0),0)</f>
        <v>No</v>
      </c>
      <c r="W1200" s="22" t="str">
        <f>VLOOKUP($C1200,Effects,MATCH(W$7, Effects!$A$1:$E$1, 0),0)</f>
        <v>Fine Issued</v>
      </c>
    </row>
    <row r="1201" spans="2:23" s="7" customFormat="1" ht="21" x14ac:dyDescent="0.4">
      <c r="B1201" s="19">
        <v>1194</v>
      </c>
      <c r="C1201" s="19" t="s">
        <v>1223</v>
      </c>
      <c r="D1201" s="20">
        <f>VLOOKUP($C1201, Date, MATCH(Source!D$7, Date!$A$1:$F$1, 0), FALSE)</f>
        <v>44279</v>
      </c>
      <c r="E1201" s="40">
        <v>44279</v>
      </c>
      <c r="F1201" s="22">
        <f>VLOOKUP($C1201, Date, MATCH(Source!F$7, Date!$A$1:$F$1, 0), FALSE)</f>
        <v>50.4652777777778</v>
      </c>
      <c r="G1201" s="19">
        <f>VLOOKUP(Table3[[#This Row],[Accident ID]],Date!$A$2:$I$2001,MATCH(Table3[[#Headers],[Hour]],Date!$A$1:$I$1,0),0)</f>
        <v>11</v>
      </c>
      <c r="H1201" s="44" t="str">
        <f>IF(AND(Table3[[#This Row],[Hour]]&gt;=7, Table3[[#This Row],[Hour]]&lt;=10), "Peak", IF(AND(Table3[[#This Row],[Hour]]&gt;=16, Table3[[#This Row],[Hour]]&lt;=19), "Peak", "Off-Peak"))</f>
        <v>Off-Peak</v>
      </c>
      <c r="I1201" s="19" t="str">
        <f>VLOOKUP($C1201,location,MATCH(Source!I$7,Location!$A$1:$D$1,0),0)</f>
        <v>Bangalore</v>
      </c>
      <c r="J1201" s="19" t="str">
        <f>VLOOKUP($C1201,location,MATCH(Source!J$7,Location!$A$1:$D$1,0),0)</f>
        <v>Rural Road</v>
      </c>
      <c r="K1201" s="19" t="str">
        <f>VLOOKUP($C1201,location,MATCH(Source!K$7,Location!$A$1:$D$1,0),0)</f>
        <v>Clear</v>
      </c>
      <c r="L1201" s="20" t="str">
        <f>VLOOKUP($C1201,vehicle,MATCH(L1200,Vehicle!A1194:E1194,0),0)</f>
        <v>Bike</v>
      </c>
      <c r="M1201" s="20" t="str">
        <f>VLOOKUP($C1201,vehicle,MATCH(M$7,Vehicle!$A$1:$E$1,0),0)</f>
        <v>Drunk Driving</v>
      </c>
      <c r="N1201" s="20" t="str">
        <f>VLOOKUP($C1201,vehicle,MATCH(N$7,Vehicle!$A$1:$E$1,0),0)</f>
        <v>Low</v>
      </c>
      <c r="O1201" s="21">
        <f>VLOOKUP($C1201,vehicle,MATCH(O$7,Vehicle!$A$1:$E$1,0),0)</f>
        <v>4</v>
      </c>
      <c r="P1201" s="21">
        <f>VLOOKUP($C1201,driver,MATCH(P$7,Driver!$A$1:$E$1,0),0)</f>
        <v>47</v>
      </c>
      <c r="Q1201" s="21" t="str">
        <f>VLOOKUP($C1201,driver,MATCH(Q$7,Driver!$A$1:$E$1,0),0)</f>
        <v>Suspended</v>
      </c>
      <c r="R1201" s="21">
        <f>VLOOKUP($C1201,driver,MATCH(R$7,Driver!$A$1:$E$1,0),0)</f>
        <v>10</v>
      </c>
      <c r="S1201" s="21" t="str">
        <f>VLOOKUP($C1201,driver,MATCH(S$7,Driver!$A$1:$E$1,0),0)</f>
        <v>Minor</v>
      </c>
      <c r="T1201" s="21">
        <f>VLOOKUP($C1201,Effects,MATCH(T$7, Effects!$A$1:$E$1, 0),0)</f>
        <v>21</v>
      </c>
      <c r="U1201" s="22" t="str">
        <f>VLOOKUP($C1201,Effects,MATCH(U$7, Effects!$A$1:$E$1, 0),0)</f>
        <v>No</v>
      </c>
      <c r="V1201" s="22" t="str">
        <f>VLOOKUP($C1201,Effects,MATCH(V$7, Effects!$A$1:$E$1, 0),0)</f>
        <v>No</v>
      </c>
      <c r="W1201" s="22" t="str">
        <f>VLOOKUP($C1201,Effects,MATCH(W$7, Effects!$A$1:$E$1, 0),0)</f>
        <v>Fine Issued</v>
      </c>
    </row>
    <row r="1202" spans="2:23" s="7" customFormat="1" ht="21" x14ac:dyDescent="0.4">
      <c r="B1202" s="19">
        <v>1195</v>
      </c>
      <c r="C1202" s="19" t="s">
        <v>1224</v>
      </c>
      <c r="D1202" s="20">
        <f>VLOOKUP($C1202, Date, MATCH(Source!D$7, Date!$A$1:$F$1, 0), FALSE)</f>
        <v>45108</v>
      </c>
      <c r="E1202" s="40">
        <v>45108</v>
      </c>
      <c r="F1202" s="22">
        <f>VLOOKUP($C1202, Date, MATCH(Source!F$7, Date!$A$1:$F$1, 0), FALSE)</f>
        <v>50.5069444444444</v>
      </c>
      <c r="G1202" s="19">
        <f>VLOOKUP(Table3[[#This Row],[Accident ID]],Date!$A$2:$I$2001,MATCH(Table3[[#Headers],[Hour]],Date!$A$1:$I$1,0),0)</f>
        <v>12</v>
      </c>
      <c r="H1202" s="44" t="str">
        <f>IF(AND(Table3[[#This Row],[Hour]]&gt;=7, Table3[[#This Row],[Hour]]&lt;=10), "Peak", IF(AND(Table3[[#This Row],[Hour]]&gt;=16, Table3[[#This Row],[Hour]]&lt;=19), "Peak", "Off-Peak"))</f>
        <v>Off-Peak</v>
      </c>
      <c r="I1202" s="19" t="str">
        <f>VLOOKUP($C1202,location,MATCH(Source!I$7,Location!$A$1:$D$1,0),0)</f>
        <v>Pune</v>
      </c>
      <c r="J1202" s="19" t="str">
        <f>VLOOKUP($C1202,location,MATCH(Source!J$7,Location!$A$1:$D$1,0),0)</f>
        <v>Residential Area</v>
      </c>
      <c r="K1202" s="19" t="str">
        <f>VLOOKUP($C1202,location,MATCH(Source!K$7,Location!$A$1:$D$1,0),0)</f>
        <v>Foggy</v>
      </c>
      <c r="L1202" s="20" t="str">
        <f>VLOOKUP($C1202,vehicle,MATCH(L1201,Vehicle!A1195:E1195,0),0)</f>
        <v>Car</v>
      </c>
      <c r="M1202" s="20" t="str">
        <f>VLOOKUP($C1202,vehicle,MATCH(M$7,Vehicle!$A$1:$E$1,0),0)</f>
        <v>Signal Violation</v>
      </c>
      <c r="N1202" s="20" t="str">
        <f>VLOOKUP($C1202,vehicle,MATCH(N$7,Vehicle!$A$1:$E$1,0),0)</f>
        <v>Severe</v>
      </c>
      <c r="O1202" s="21">
        <f>VLOOKUP($C1202,vehicle,MATCH(O$7,Vehicle!$A$1:$E$1,0),0)</f>
        <v>2</v>
      </c>
      <c r="P1202" s="21">
        <f>VLOOKUP($C1202,driver,MATCH(P$7,Driver!$A$1:$E$1,0),0)</f>
        <v>64</v>
      </c>
      <c r="Q1202" s="21" t="str">
        <f>VLOOKUP($C1202,driver,MATCH(Q$7,Driver!$A$1:$E$1,0),0)</f>
        <v>Expired</v>
      </c>
      <c r="R1202" s="21">
        <f>VLOOKUP($C1202,driver,MATCH(R$7,Driver!$A$1:$E$1,0),0)</f>
        <v>7</v>
      </c>
      <c r="S1202" s="21" t="str">
        <f>VLOOKUP($C1202,driver,MATCH(S$7,Driver!$A$1:$E$1,0),0)</f>
        <v>Moderate</v>
      </c>
      <c r="T1202" s="21">
        <f>VLOOKUP($C1202,Effects,MATCH(T$7, Effects!$A$1:$E$1, 0),0)</f>
        <v>41</v>
      </c>
      <c r="U1202" s="22" t="str">
        <f>VLOOKUP($C1202,Effects,MATCH(U$7, Effects!$A$1:$E$1, 0),0)</f>
        <v>Yes</v>
      </c>
      <c r="V1202" s="22" t="str">
        <f>VLOOKUP($C1202,Effects,MATCH(V$7, Effects!$A$1:$E$1, 0),0)</f>
        <v>Yes</v>
      </c>
      <c r="W1202" s="22" t="str">
        <f>VLOOKUP($C1202,Effects,MATCH(W$7, Effects!$A$1:$E$1, 0),0)</f>
        <v>License Suspended</v>
      </c>
    </row>
    <row r="1203" spans="2:23" s="7" customFormat="1" ht="21" x14ac:dyDescent="0.4">
      <c r="B1203" s="19">
        <v>1196</v>
      </c>
      <c r="C1203" s="19" t="s">
        <v>1225</v>
      </c>
      <c r="D1203" s="20">
        <f>VLOOKUP($C1203, Date, MATCH(Source!D$7, Date!$A$1:$F$1, 0), FALSE)</f>
        <v>44596</v>
      </c>
      <c r="E1203" s="40">
        <v>44596</v>
      </c>
      <c r="F1203" s="22">
        <f>VLOOKUP($C1203, Date, MATCH(Source!F$7, Date!$A$1:$F$1, 0), FALSE)</f>
        <v>50.5486111111111</v>
      </c>
      <c r="G1203" s="19">
        <f>VLOOKUP(Table3[[#This Row],[Accident ID]],Date!$A$2:$I$2001,MATCH(Table3[[#Headers],[Hour]],Date!$A$1:$I$1,0),0)</f>
        <v>13</v>
      </c>
      <c r="H1203" s="44" t="str">
        <f>IF(AND(Table3[[#This Row],[Hour]]&gt;=7, Table3[[#This Row],[Hour]]&lt;=10), "Peak", IF(AND(Table3[[#This Row],[Hour]]&gt;=16, Table3[[#This Row],[Hour]]&lt;=19), "Peak", "Off-Peak"))</f>
        <v>Off-Peak</v>
      </c>
      <c r="I1203" s="19" t="str">
        <f>VLOOKUP($C1203,location,MATCH(Source!I$7,Location!$A$1:$D$1,0),0)</f>
        <v>Delhi</v>
      </c>
      <c r="J1203" s="19" t="str">
        <f>VLOOKUP($C1203,location,MATCH(Source!J$7,Location!$A$1:$D$1,0),0)</f>
        <v>Highway</v>
      </c>
      <c r="K1203" s="19" t="str">
        <f>VLOOKUP($C1203,location,MATCH(Source!K$7,Location!$A$1:$D$1,0),0)</f>
        <v>Foggy</v>
      </c>
      <c r="L1203" s="20" t="str">
        <f>VLOOKUP($C1203,vehicle,MATCH(L1202,Vehicle!A1196:E1196,0),0)</f>
        <v>Truck</v>
      </c>
      <c r="M1203" s="20" t="str">
        <f>VLOOKUP($C1203,vehicle,MATCH(M$7,Vehicle!$A$1:$E$1,0),0)</f>
        <v>Drunk Driving</v>
      </c>
      <c r="N1203" s="20" t="str">
        <f>VLOOKUP($C1203,vehicle,MATCH(N$7,Vehicle!$A$1:$E$1,0),0)</f>
        <v>Medium</v>
      </c>
      <c r="O1203" s="21">
        <f>VLOOKUP($C1203,vehicle,MATCH(O$7,Vehicle!$A$1:$E$1,0),0)</f>
        <v>5</v>
      </c>
      <c r="P1203" s="21">
        <f>VLOOKUP($C1203,driver,MATCH(P$7,Driver!$A$1:$E$1,0),0)</f>
        <v>52</v>
      </c>
      <c r="Q1203" s="21" t="str">
        <f>VLOOKUP($C1203,driver,MATCH(Q$7,Driver!$A$1:$E$1,0),0)</f>
        <v>Suspended</v>
      </c>
      <c r="R1203" s="21">
        <f>VLOOKUP($C1203,driver,MATCH(R$7,Driver!$A$1:$E$1,0),0)</f>
        <v>5</v>
      </c>
      <c r="S1203" s="21" t="str">
        <f>VLOOKUP($C1203,driver,MATCH(S$7,Driver!$A$1:$E$1,0),0)</f>
        <v>Severe</v>
      </c>
      <c r="T1203" s="21">
        <f>VLOOKUP($C1203,Effects,MATCH(T$7, Effects!$A$1:$E$1, 0),0)</f>
        <v>8</v>
      </c>
      <c r="U1203" s="22" t="str">
        <f>VLOOKUP($C1203,Effects,MATCH(U$7, Effects!$A$1:$E$1, 0),0)</f>
        <v>Yes</v>
      </c>
      <c r="V1203" s="22" t="str">
        <f>VLOOKUP($C1203,Effects,MATCH(V$7, Effects!$A$1:$E$1, 0),0)</f>
        <v>Yes</v>
      </c>
      <c r="W1203" s="22" t="str">
        <f>VLOOKUP($C1203,Effects,MATCH(W$7, Effects!$A$1:$E$1, 0),0)</f>
        <v>Fine Issued</v>
      </c>
    </row>
    <row r="1204" spans="2:23" s="7" customFormat="1" ht="21" x14ac:dyDescent="0.4">
      <c r="B1204" s="19">
        <v>1197</v>
      </c>
      <c r="C1204" s="19" t="s">
        <v>1226</v>
      </c>
      <c r="D1204" s="20">
        <f>VLOOKUP($C1204, Date, MATCH(Source!D$7, Date!$A$1:$F$1, 0), FALSE)</f>
        <v>44621</v>
      </c>
      <c r="E1204" s="40">
        <v>44621</v>
      </c>
      <c r="F1204" s="22">
        <f>VLOOKUP($C1204, Date, MATCH(Source!F$7, Date!$A$1:$F$1, 0), FALSE)</f>
        <v>50.5902777777778</v>
      </c>
      <c r="G1204" s="19">
        <f>VLOOKUP(Table3[[#This Row],[Accident ID]],Date!$A$2:$I$2001,MATCH(Table3[[#Headers],[Hour]],Date!$A$1:$I$1,0),0)</f>
        <v>14</v>
      </c>
      <c r="H1204" s="44" t="str">
        <f>IF(AND(Table3[[#This Row],[Hour]]&gt;=7, Table3[[#This Row],[Hour]]&lt;=10), "Peak", IF(AND(Table3[[#This Row],[Hour]]&gt;=16, Table3[[#This Row],[Hour]]&lt;=19), "Peak", "Off-Peak"))</f>
        <v>Off-Peak</v>
      </c>
      <c r="I1204" s="19" t="str">
        <f>VLOOKUP($C1204,location,MATCH(Source!I$7,Location!$A$1:$D$1,0),0)</f>
        <v>Mumbai</v>
      </c>
      <c r="J1204" s="19" t="str">
        <f>VLOOKUP($C1204,location,MATCH(Source!J$7,Location!$A$1:$D$1,0),0)</f>
        <v>Expressway</v>
      </c>
      <c r="K1204" s="19" t="str">
        <f>VLOOKUP($C1204,location,MATCH(Source!K$7,Location!$A$1:$D$1,0),0)</f>
        <v>Rainy</v>
      </c>
      <c r="L1204" s="20" t="str">
        <f>VLOOKUP($C1204,vehicle,MATCH(L1203,Vehicle!A1197:E1197,0),0)</f>
        <v>Bicycle</v>
      </c>
      <c r="M1204" s="20" t="str">
        <f>VLOOKUP($C1204,vehicle,MATCH(M$7,Vehicle!$A$1:$E$1,0),0)</f>
        <v>Reckless Driving</v>
      </c>
      <c r="N1204" s="20" t="str">
        <f>VLOOKUP($C1204,vehicle,MATCH(N$7,Vehicle!$A$1:$E$1,0),0)</f>
        <v>Severe</v>
      </c>
      <c r="O1204" s="21">
        <f>VLOOKUP($C1204,vehicle,MATCH(O$7,Vehicle!$A$1:$E$1,0),0)</f>
        <v>1</v>
      </c>
      <c r="P1204" s="21">
        <f>VLOOKUP($C1204,driver,MATCH(P$7,Driver!$A$1:$E$1,0),0)</f>
        <v>35</v>
      </c>
      <c r="Q1204" s="21" t="str">
        <f>VLOOKUP($C1204,driver,MATCH(Q$7,Driver!$A$1:$E$1,0),0)</f>
        <v>Expired</v>
      </c>
      <c r="R1204" s="21">
        <f>VLOOKUP($C1204,driver,MATCH(R$7,Driver!$A$1:$E$1,0),0)</f>
        <v>2</v>
      </c>
      <c r="S1204" s="21" t="str">
        <f>VLOOKUP($C1204,driver,MATCH(S$7,Driver!$A$1:$E$1,0),0)</f>
        <v>Fatal</v>
      </c>
      <c r="T1204" s="21">
        <f>VLOOKUP($C1204,Effects,MATCH(T$7, Effects!$A$1:$E$1, 0),0)</f>
        <v>17</v>
      </c>
      <c r="U1204" s="22" t="str">
        <f>VLOOKUP($C1204,Effects,MATCH(U$7, Effects!$A$1:$E$1, 0),0)</f>
        <v>Yes</v>
      </c>
      <c r="V1204" s="22" t="str">
        <f>VLOOKUP($C1204,Effects,MATCH(V$7, Effects!$A$1:$E$1, 0),0)</f>
        <v>Yes</v>
      </c>
      <c r="W1204" s="22" t="str">
        <f>VLOOKUP($C1204,Effects,MATCH(W$7, Effects!$A$1:$E$1, 0),0)</f>
        <v>Arrest Made</v>
      </c>
    </row>
    <row r="1205" spans="2:23" s="7" customFormat="1" ht="21" x14ac:dyDescent="0.4">
      <c r="B1205" s="19">
        <v>1198</v>
      </c>
      <c r="C1205" s="19" t="s">
        <v>1227</v>
      </c>
      <c r="D1205" s="20">
        <f>VLOOKUP($C1205, Date, MATCH(Source!D$7, Date!$A$1:$F$1, 0), FALSE)</f>
        <v>43917</v>
      </c>
      <c r="E1205" s="40">
        <v>43917</v>
      </c>
      <c r="F1205" s="22">
        <f>VLOOKUP($C1205, Date, MATCH(Source!F$7, Date!$A$1:$F$1, 0), FALSE)</f>
        <v>50.6319444444444</v>
      </c>
      <c r="G1205" s="19">
        <f>VLOOKUP(Table3[[#This Row],[Accident ID]],Date!$A$2:$I$2001,MATCH(Table3[[#Headers],[Hour]],Date!$A$1:$I$1,0),0)</f>
        <v>15</v>
      </c>
      <c r="H1205" s="44" t="str">
        <f>IF(AND(Table3[[#This Row],[Hour]]&gt;=7, Table3[[#This Row],[Hour]]&lt;=10), "Peak", IF(AND(Table3[[#This Row],[Hour]]&gt;=16, Table3[[#This Row],[Hour]]&lt;=19), "Peak", "Off-Peak"))</f>
        <v>Off-Peak</v>
      </c>
      <c r="I1205" s="19" t="str">
        <f>VLOOKUP($C1205,location,MATCH(Source!I$7,Location!$A$1:$D$1,0),0)</f>
        <v>Hyderabad</v>
      </c>
      <c r="J1205" s="19" t="str">
        <f>VLOOKUP($C1205,location,MATCH(Source!J$7,Location!$A$1:$D$1,0),0)</f>
        <v>Expressway</v>
      </c>
      <c r="K1205" s="19" t="str">
        <f>VLOOKUP($C1205,location,MATCH(Source!K$7,Location!$A$1:$D$1,0),0)</f>
        <v>Clear</v>
      </c>
      <c r="L1205" s="20" t="str">
        <f>VLOOKUP($C1205,vehicle,MATCH(L1204,Vehicle!A1198:E1198,0),0)</f>
        <v>Pedestrian</v>
      </c>
      <c r="M1205" s="20" t="str">
        <f>VLOOKUP($C1205,vehicle,MATCH(M$7,Vehicle!$A$1:$E$1,0),0)</f>
        <v>Over Speeding</v>
      </c>
      <c r="N1205" s="20" t="str">
        <f>VLOOKUP($C1205,vehicle,MATCH(N$7,Vehicle!$A$1:$E$1,0),0)</f>
        <v>High</v>
      </c>
      <c r="O1205" s="21">
        <f>VLOOKUP($C1205,vehicle,MATCH(O$7,Vehicle!$A$1:$E$1,0),0)</f>
        <v>1</v>
      </c>
      <c r="P1205" s="21">
        <f>VLOOKUP($C1205,driver,MATCH(P$7,Driver!$A$1:$E$1,0),0)</f>
        <v>25</v>
      </c>
      <c r="Q1205" s="21" t="str">
        <f>VLOOKUP($C1205,driver,MATCH(Q$7,Driver!$A$1:$E$1,0),0)</f>
        <v>Expired</v>
      </c>
      <c r="R1205" s="21">
        <f>VLOOKUP($C1205,driver,MATCH(R$7,Driver!$A$1:$E$1,0),0)</f>
        <v>4</v>
      </c>
      <c r="S1205" s="21" t="str">
        <f>VLOOKUP($C1205,driver,MATCH(S$7,Driver!$A$1:$E$1,0),0)</f>
        <v>Fatal</v>
      </c>
      <c r="T1205" s="21">
        <f>VLOOKUP($C1205,Effects,MATCH(T$7, Effects!$A$1:$E$1, 0),0)</f>
        <v>27</v>
      </c>
      <c r="U1205" s="22" t="str">
        <f>VLOOKUP($C1205,Effects,MATCH(U$7, Effects!$A$1:$E$1, 0),0)</f>
        <v>No</v>
      </c>
      <c r="V1205" s="22" t="str">
        <f>VLOOKUP($C1205,Effects,MATCH(V$7, Effects!$A$1:$E$1, 0),0)</f>
        <v>Yes</v>
      </c>
      <c r="W1205" s="22" t="str">
        <f>VLOOKUP($C1205,Effects,MATCH(W$7, Effects!$A$1:$E$1, 0),0)</f>
        <v>Arrest Made</v>
      </c>
    </row>
    <row r="1206" spans="2:23" s="7" customFormat="1" ht="21" x14ac:dyDescent="0.4">
      <c r="B1206" s="19">
        <v>1199</v>
      </c>
      <c r="C1206" s="19" t="s">
        <v>1228</v>
      </c>
      <c r="D1206" s="20">
        <f>VLOOKUP($C1206, Date, MATCH(Source!D$7, Date!$A$1:$F$1, 0), FALSE)</f>
        <v>44896</v>
      </c>
      <c r="E1206" s="40">
        <v>44896</v>
      </c>
      <c r="F1206" s="22">
        <f>VLOOKUP($C1206, Date, MATCH(Source!F$7, Date!$A$1:$F$1, 0), FALSE)</f>
        <v>50.6736111111111</v>
      </c>
      <c r="G1206" s="19">
        <f>VLOOKUP(Table3[[#This Row],[Accident ID]],Date!$A$2:$I$2001,MATCH(Table3[[#Headers],[Hour]],Date!$A$1:$I$1,0),0)</f>
        <v>16</v>
      </c>
      <c r="H1206" s="44" t="str">
        <f>IF(AND(Table3[[#This Row],[Hour]]&gt;=7, Table3[[#This Row],[Hour]]&lt;=10), "Peak", IF(AND(Table3[[#This Row],[Hour]]&gt;=16, Table3[[#This Row],[Hour]]&lt;=19), "Peak", "Off-Peak"))</f>
        <v>Peak</v>
      </c>
      <c r="I1206" s="19" t="str">
        <f>VLOOKUP($C1206,location,MATCH(Source!I$7,Location!$A$1:$D$1,0),0)</f>
        <v>Ahmedabad</v>
      </c>
      <c r="J1206" s="19" t="str">
        <f>VLOOKUP($C1206,location,MATCH(Source!J$7,Location!$A$1:$D$1,0),0)</f>
        <v>Highway</v>
      </c>
      <c r="K1206" s="19" t="str">
        <f>VLOOKUP($C1206,location,MATCH(Source!K$7,Location!$A$1:$D$1,0),0)</f>
        <v>Snowy</v>
      </c>
      <c r="L1206" s="20" t="str">
        <f>VLOOKUP($C1206,vehicle,MATCH(L1205,Vehicle!A1199:E1199,0),0)</f>
        <v>Auto</v>
      </c>
      <c r="M1206" s="20" t="str">
        <f>VLOOKUP($C1206,vehicle,MATCH(M$7,Vehicle!$A$1:$E$1,0),0)</f>
        <v>Reckless Driving</v>
      </c>
      <c r="N1206" s="20" t="str">
        <f>VLOOKUP($C1206,vehicle,MATCH(N$7,Vehicle!$A$1:$E$1,0),0)</f>
        <v>Severe</v>
      </c>
      <c r="O1206" s="21">
        <f>VLOOKUP($C1206,vehicle,MATCH(O$7,Vehicle!$A$1:$E$1,0),0)</f>
        <v>1</v>
      </c>
      <c r="P1206" s="21">
        <f>VLOOKUP($C1206,driver,MATCH(P$7,Driver!$A$1:$E$1,0),0)</f>
        <v>36</v>
      </c>
      <c r="Q1206" s="21" t="str">
        <f>VLOOKUP($C1206,driver,MATCH(Q$7,Driver!$A$1:$E$1,0),0)</f>
        <v>Expired</v>
      </c>
      <c r="R1206" s="21">
        <f>VLOOKUP($C1206,driver,MATCH(R$7,Driver!$A$1:$E$1,0),0)</f>
        <v>0</v>
      </c>
      <c r="S1206" s="21" t="str">
        <f>VLOOKUP($C1206,driver,MATCH(S$7,Driver!$A$1:$E$1,0),0)</f>
        <v>Severe</v>
      </c>
      <c r="T1206" s="21">
        <f>VLOOKUP($C1206,Effects,MATCH(T$7, Effects!$A$1:$E$1, 0),0)</f>
        <v>20</v>
      </c>
      <c r="U1206" s="22" t="str">
        <f>VLOOKUP($C1206,Effects,MATCH(U$7, Effects!$A$1:$E$1, 0),0)</f>
        <v>Yes</v>
      </c>
      <c r="V1206" s="22" t="str">
        <f>VLOOKUP($C1206,Effects,MATCH(V$7, Effects!$A$1:$E$1, 0),0)</f>
        <v>Yes</v>
      </c>
      <c r="W1206" s="22" t="str">
        <f>VLOOKUP($C1206,Effects,MATCH(W$7, Effects!$A$1:$E$1, 0),0)</f>
        <v>Fine Issued</v>
      </c>
    </row>
    <row r="1207" spans="2:23" s="7" customFormat="1" ht="21" x14ac:dyDescent="0.4">
      <c r="B1207" s="19">
        <v>1200</v>
      </c>
      <c r="C1207" s="19" t="s">
        <v>1229</v>
      </c>
      <c r="D1207" s="20">
        <f>VLOOKUP($C1207, Date, MATCH(Source!D$7, Date!$A$1:$F$1, 0), FALSE)</f>
        <v>44775</v>
      </c>
      <c r="E1207" s="40">
        <v>44775</v>
      </c>
      <c r="F1207" s="22">
        <f>VLOOKUP($C1207, Date, MATCH(Source!F$7, Date!$A$1:$F$1, 0), FALSE)</f>
        <v>50.7152777777778</v>
      </c>
      <c r="G1207" s="19">
        <f>VLOOKUP(Table3[[#This Row],[Accident ID]],Date!$A$2:$I$2001,MATCH(Table3[[#Headers],[Hour]],Date!$A$1:$I$1,0),0)</f>
        <v>17</v>
      </c>
      <c r="H1207" s="44" t="str">
        <f>IF(AND(Table3[[#This Row],[Hour]]&gt;=7, Table3[[#This Row],[Hour]]&lt;=10), "Peak", IF(AND(Table3[[#This Row],[Hour]]&gt;=16, Table3[[#This Row],[Hour]]&lt;=19), "Peak", "Off-Peak"))</f>
        <v>Peak</v>
      </c>
      <c r="I1207" s="19" t="str">
        <f>VLOOKUP($C1207,location,MATCH(Source!I$7,Location!$A$1:$D$1,0),0)</f>
        <v>Hyderabad</v>
      </c>
      <c r="J1207" s="19" t="str">
        <f>VLOOKUP($C1207,location,MATCH(Source!J$7,Location!$A$1:$D$1,0),0)</f>
        <v>Expressway</v>
      </c>
      <c r="K1207" s="19" t="str">
        <f>VLOOKUP($C1207,location,MATCH(Source!K$7,Location!$A$1:$D$1,0),0)</f>
        <v>Foggy</v>
      </c>
      <c r="L1207" s="20" t="str">
        <f>VLOOKUP($C1207,vehicle,MATCH(L1206,Vehicle!A1200:E1200,0),0)</f>
        <v>Car</v>
      </c>
      <c r="M1207" s="20" t="str">
        <f>VLOOKUP($C1207,vehicle,MATCH(M$7,Vehicle!$A$1:$E$1,0),0)</f>
        <v>Brake Failure</v>
      </c>
      <c r="N1207" s="20" t="str">
        <f>VLOOKUP($C1207,vehicle,MATCH(N$7,Vehicle!$A$1:$E$1,0),0)</f>
        <v>High</v>
      </c>
      <c r="O1207" s="21">
        <f>VLOOKUP($C1207,vehicle,MATCH(O$7,Vehicle!$A$1:$E$1,0),0)</f>
        <v>1</v>
      </c>
      <c r="P1207" s="21">
        <f>VLOOKUP($C1207,driver,MATCH(P$7,Driver!$A$1:$E$1,0),0)</f>
        <v>34</v>
      </c>
      <c r="Q1207" s="21" t="str">
        <f>VLOOKUP($C1207,driver,MATCH(Q$7,Driver!$A$1:$E$1,0),0)</f>
        <v>Expired</v>
      </c>
      <c r="R1207" s="21">
        <f>VLOOKUP($C1207,driver,MATCH(R$7,Driver!$A$1:$E$1,0),0)</f>
        <v>8</v>
      </c>
      <c r="S1207" s="21" t="str">
        <f>VLOOKUP($C1207,driver,MATCH(S$7,Driver!$A$1:$E$1,0),0)</f>
        <v>Minor</v>
      </c>
      <c r="T1207" s="21">
        <f>VLOOKUP($C1207,Effects,MATCH(T$7, Effects!$A$1:$E$1, 0),0)</f>
        <v>22</v>
      </c>
      <c r="U1207" s="22" t="str">
        <f>VLOOKUP($C1207,Effects,MATCH(U$7, Effects!$A$1:$E$1, 0),0)</f>
        <v>No</v>
      </c>
      <c r="V1207" s="22" t="str">
        <f>VLOOKUP($C1207,Effects,MATCH(V$7, Effects!$A$1:$E$1, 0),0)</f>
        <v>Yes</v>
      </c>
      <c r="W1207" s="22" t="str">
        <f>VLOOKUP($C1207,Effects,MATCH(W$7, Effects!$A$1:$E$1, 0),0)</f>
        <v>Fine Issued</v>
      </c>
    </row>
    <row r="1208" spans="2:23" s="7" customFormat="1" ht="21" x14ac:dyDescent="0.4">
      <c r="B1208" s="19">
        <v>1201</v>
      </c>
      <c r="C1208" s="19" t="s">
        <v>1230</v>
      </c>
      <c r="D1208" s="20">
        <f>VLOOKUP($C1208, Date, MATCH(Source!D$7, Date!$A$1:$F$1, 0), FALSE)</f>
        <v>45616</v>
      </c>
      <c r="E1208" s="40">
        <v>45616</v>
      </c>
      <c r="F1208" s="22">
        <f>VLOOKUP($C1208, Date, MATCH(Source!F$7, Date!$A$1:$F$1, 0), FALSE)</f>
        <v>50.7569444444444</v>
      </c>
      <c r="G1208" s="19">
        <f>VLOOKUP(Table3[[#This Row],[Accident ID]],Date!$A$2:$I$2001,MATCH(Table3[[#Headers],[Hour]],Date!$A$1:$I$1,0),0)</f>
        <v>18</v>
      </c>
      <c r="H1208" s="44" t="str">
        <f>IF(AND(Table3[[#This Row],[Hour]]&gt;=7, Table3[[#This Row],[Hour]]&lt;=10), "Peak", IF(AND(Table3[[#This Row],[Hour]]&gt;=16, Table3[[#This Row],[Hour]]&lt;=19), "Peak", "Off-Peak"))</f>
        <v>Peak</v>
      </c>
      <c r="I1208" s="19" t="str">
        <f>VLOOKUP($C1208,location,MATCH(Source!I$7,Location!$A$1:$D$1,0),0)</f>
        <v>Hyderabad</v>
      </c>
      <c r="J1208" s="19" t="str">
        <f>VLOOKUP($C1208,location,MATCH(Source!J$7,Location!$A$1:$D$1,0),0)</f>
        <v>City Road</v>
      </c>
      <c r="K1208" s="19" t="str">
        <f>VLOOKUP($C1208,location,MATCH(Source!K$7,Location!$A$1:$D$1,0),0)</f>
        <v>Clear</v>
      </c>
      <c r="L1208" s="20" t="str">
        <f>VLOOKUP($C1208,vehicle,MATCH(L1207,Vehicle!A1201:E1201,0),0)</f>
        <v>Bicycle</v>
      </c>
      <c r="M1208" s="20" t="str">
        <f>VLOOKUP($C1208,vehicle,MATCH(M$7,Vehicle!$A$1:$E$1,0),0)</f>
        <v>Over Speeding</v>
      </c>
      <c r="N1208" s="20" t="str">
        <f>VLOOKUP($C1208,vehicle,MATCH(N$7,Vehicle!$A$1:$E$1,0),0)</f>
        <v>Medium</v>
      </c>
      <c r="O1208" s="21">
        <f>VLOOKUP($C1208,vehicle,MATCH(O$7,Vehicle!$A$1:$E$1,0),0)</f>
        <v>5</v>
      </c>
      <c r="P1208" s="21">
        <f>VLOOKUP($C1208,driver,MATCH(P$7,Driver!$A$1:$E$1,0),0)</f>
        <v>43</v>
      </c>
      <c r="Q1208" s="21" t="str">
        <f>VLOOKUP($C1208,driver,MATCH(Q$7,Driver!$A$1:$E$1,0),0)</f>
        <v>Suspended</v>
      </c>
      <c r="R1208" s="21">
        <f>VLOOKUP($C1208,driver,MATCH(R$7,Driver!$A$1:$E$1,0),0)</f>
        <v>3</v>
      </c>
      <c r="S1208" s="21" t="str">
        <f>VLOOKUP($C1208,driver,MATCH(S$7,Driver!$A$1:$E$1,0),0)</f>
        <v>Moderate</v>
      </c>
      <c r="T1208" s="21">
        <f>VLOOKUP($C1208,Effects,MATCH(T$7, Effects!$A$1:$E$1, 0),0)</f>
        <v>45</v>
      </c>
      <c r="U1208" s="22" t="str">
        <f>VLOOKUP($C1208,Effects,MATCH(U$7, Effects!$A$1:$E$1, 0),0)</f>
        <v>No</v>
      </c>
      <c r="V1208" s="22" t="str">
        <f>VLOOKUP($C1208,Effects,MATCH(V$7, Effects!$A$1:$E$1, 0),0)</f>
        <v>Yes</v>
      </c>
      <c r="W1208" s="22" t="str">
        <f>VLOOKUP($C1208,Effects,MATCH(W$7, Effects!$A$1:$E$1, 0),0)</f>
        <v>License Suspended</v>
      </c>
    </row>
    <row r="1209" spans="2:23" s="7" customFormat="1" ht="21" x14ac:dyDescent="0.4">
      <c r="B1209" s="19">
        <v>1202</v>
      </c>
      <c r="C1209" s="19" t="s">
        <v>1231</v>
      </c>
      <c r="D1209" s="20">
        <f>VLOOKUP($C1209, Date, MATCH(Source!D$7, Date!$A$1:$F$1, 0), FALSE)</f>
        <v>45371</v>
      </c>
      <c r="E1209" s="40">
        <v>45371</v>
      </c>
      <c r="F1209" s="22">
        <f>VLOOKUP($C1209, Date, MATCH(Source!F$7, Date!$A$1:$F$1, 0), FALSE)</f>
        <v>50.7986111111111</v>
      </c>
      <c r="G1209" s="19">
        <f>VLOOKUP(Table3[[#This Row],[Accident ID]],Date!$A$2:$I$2001,MATCH(Table3[[#Headers],[Hour]],Date!$A$1:$I$1,0),0)</f>
        <v>19</v>
      </c>
      <c r="H1209" s="44" t="str">
        <f>IF(AND(Table3[[#This Row],[Hour]]&gt;=7, Table3[[#This Row],[Hour]]&lt;=10), "Peak", IF(AND(Table3[[#This Row],[Hour]]&gt;=16, Table3[[#This Row],[Hour]]&lt;=19), "Peak", "Off-Peak"))</f>
        <v>Peak</v>
      </c>
      <c r="I1209" s="19" t="str">
        <f>VLOOKUP($C1209,location,MATCH(Source!I$7,Location!$A$1:$D$1,0),0)</f>
        <v>Mumbai</v>
      </c>
      <c r="J1209" s="19" t="str">
        <f>VLOOKUP($C1209,location,MATCH(Source!J$7,Location!$A$1:$D$1,0),0)</f>
        <v>Rural Road</v>
      </c>
      <c r="K1209" s="19" t="str">
        <f>VLOOKUP($C1209,location,MATCH(Source!K$7,Location!$A$1:$D$1,0),0)</f>
        <v>Rainy</v>
      </c>
      <c r="L1209" s="20" t="str">
        <f>VLOOKUP($C1209,vehicle,MATCH(L1208,Vehicle!A1202:E1202,0),0)</f>
        <v>Pedestrian</v>
      </c>
      <c r="M1209" s="20" t="str">
        <f>VLOOKUP($C1209,vehicle,MATCH(M$7,Vehicle!$A$1:$E$1,0),0)</f>
        <v>Pedestrian Crossing</v>
      </c>
      <c r="N1209" s="20" t="str">
        <f>VLOOKUP($C1209,vehicle,MATCH(N$7,Vehicle!$A$1:$E$1,0),0)</f>
        <v>High</v>
      </c>
      <c r="O1209" s="21">
        <f>VLOOKUP($C1209,vehicle,MATCH(O$7,Vehicle!$A$1:$E$1,0),0)</f>
        <v>5</v>
      </c>
      <c r="P1209" s="21">
        <f>VLOOKUP($C1209,driver,MATCH(P$7,Driver!$A$1:$E$1,0),0)</f>
        <v>51</v>
      </c>
      <c r="Q1209" s="21" t="str">
        <f>VLOOKUP($C1209,driver,MATCH(Q$7,Driver!$A$1:$E$1,0),0)</f>
        <v>Valid</v>
      </c>
      <c r="R1209" s="21">
        <f>VLOOKUP($C1209,driver,MATCH(R$7,Driver!$A$1:$E$1,0),0)</f>
        <v>8</v>
      </c>
      <c r="S1209" s="21" t="str">
        <f>VLOOKUP($C1209,driver,MATCH(S$7,Driver!$A$1:$E$1,0),0)</f>
        <v>Severe</v>
      </c>
      <c r="T1209" s="21">
        <f>VLOOKUP($C1209,Effects,MATCH(T$7, Effects!$A$1:$E$1, 0),0)</f>
        <v>5</v>
      </c>
      <c r="U1209" s="22" t="str">
        <f>VLOOKUP($C1209,Effects,MATCH(U$7, Effects!$A$1:$E$1, 0),0)</f>
        <v>Yes</v>
      </c>
      <c r="V1209" s="22" t="str">
        <f>VLOOKUP($C1209,Effects,MATCH(V$7, Effects!$A$1:$E$1, 0),0)</f>
        <v>No</v>
      </c>
      <c r="W1209" s="22" t="str">
        <f>VLOOKUP($C1209,Effects,MATCH(W$7, Effects!$A$1:$E$1, 0),0)</f>
        <v>License Suspended</v>
      </c>
    </row>
    <row r="1210" spans="2:23" s="7" customFormat="1" ht="21" x14ac:dyDescent="0.4">
      <c r="B1210" s="19">
        <v>1203</v>
      </c>
      <c r="C1210" s="19" t="s">
        <v>1232</v>
      </c>
      <c r="D1210" s="20">
        <f>VLOOKUP($C1210, Date, MATCH(Source!D$7, Date!$A$1:$F$1, 0), FALSE)</f>
        <v>43986</v>
      </c>
      <c r="E1210" s="40">
        <v>43986</v>
      </c>
      <c r="F1210" s="22">
        <f>VLOOKUP($C1210, Date, MATCH(Source!F$7, Date!$A$1:$F$1, 0), FALSE)</f>
        <v>50.8402777777778</v>
      </c>
      <c r="G1210" s="19">
        <f>VLOOKUP(Table3[[#This Row],[Accident ID]],Date!$A$2:$I$2001,MATCH(Table3[[#Headers],[Hour]],Date!$A$1:$I$1,0),0)</f>
        <v>20</v>
      </c>
      <c r="H1210" s="44" t="str">
        <f>IF(AND(Table3[[#This Row],[Hour]]&gt;=7, Table3[[#This Row],[Hour]]&lt;=10), "Peak", IF(AND(Table3[[#This Row],[Hour]]&gt;=16, Table3[[#This Row],[Hour]]&lt;=19), "Peak", "Off-Peak"))</f>
        <v>Off-Peak</v>
      </c>
      <c r="I1210" s="19" t="str">
        <f>VLOOKUP($C1210,location,MATCH(Source!I$7,Location!$A$1:$D$1,0),0)</f>
        <v>Ahmedabad</v>
      </c>
      <c r="J1210" s="19" t="str">
        <f>VLOOKUP($C1210,location,MATCH(Source!J$7,Location!$A$1:$D$1,0),0)</f>
        <v>Rural Road</v>
      </c>
      <c r="K1210" s="19" t="str">
        <f>VLOOKUP($C1210,location,MATCH(Source!K$7,Location!$A$1:$D$1,0),0)</f>
        <v>Clear</v>
      </c>
      <c r="L1210" s="20" t="str">
        <f>VLOOKUP($C1210,vehicle,MATCH(L1209,Vehicle!A1203:E1203,0),0)</f>
        <v>Auto</v>
      </c>
      <c r="M1210" s="20" t="str">
        <f>VLOOKUP($C1210,vehicle,MATCH(M$7,Vehicle!$A$1:$E$1,0),0)</f>
        <v>Pedestrian Crossing</v>
      </c>
      <c r="N1210" s="20" t="str">
        <f>VLOOKUP($C1210,vehicle,MATCH(N$7,Vehicle!$A$1:$E$1,0),0)</f>
        <v>Severe</v>
      </c>
      <c r="O1210" s="21">
        <f>VLOOKUP($C1210,vehicle,MATCH(O$7,Vehicle!$A$1:$E$1,0),0)</f>
        <v>2</v>
      </c>
      <c r="P1210" s="21">
        <f>VLOOKUP($C1210,driver,MATCH(P$7,Driver!$A$1:$E$1,0),0)</f>
        <v>44</v>
      </c>
      <c r="Q1210" s="21" t="str">
        <f>VLOOKUP($C1210,driver,MATCH(Q$7,Driver!$A$1:$E$1,0),0)</f>
        <v>Valid</v>
      </c>
      <c r="R1210" s="21">
        <f>VLOOKUP($C1210,driver,MATCH(R$7,Driver!$A$1:$E$1,0),0)</f>
        <v>4</v>
      </c>
      <c r="S1210" s="21" t="str">
        <f>VLOOKUP($C1210,driver,MATCH(S$7,Driver!$A$1:$E$1,0),0)</f>
        <v>Fatal</v>
      </c>
      <c r="T1210" s="21">
        <f>VLOOKUP($C1210,Effects,MATCH(T$7, Effects!$A$1:$E$1, 0),0)</f>
        <v>7</v>
      </c>
      <c r="U1210" s="22" t="str">
        <f>VLOOKUP($C1210,Effects,MATCH(U$7, Effects!$A$1:$E$1, 0),0)</f>
        <v>No</v>
      </c>
      <c r="V1210" s="22" t="str">
        <f>VLOOKUP($C1210,Effects,MATCH(V$7, Effects!$A$1:$E$1, 0),0)</f>
        <v>No</v>
      </c>
      <c r="W1210" s="22" t="str">
        <f>VLOOKUP($C1210,Effects,MATCH(W$7, Effects!$A$1:$E$1, 0),0)</f>
        <v>None</v>
      </c>
    </row>
    <row r="1211" spans="2:23" s="7" customFormat="1" ht="21" x14ac:dyDescent="0.4">
      <c r="B1211" s="19">
        <v>1204</v>
      </c>
      <c r="C1211" s="19" t="s">
        <v>1233</v>
      </c>
      <c r="D1211" s="20">
        <f>VLOOKUP($C1211, Date, MATCH(Source!D$7, Date!$A$1:$F$1, 0), FALSE)</f>
        <v>44410</v>
      </c>
      <c r="E1211" s="40">
        <v>44410</v>
      </c>
      <c r="F1211" s="22">
        <f>VLOOKUP($C1211, Date, MATCH(Source!F$7, Date!$A$1:$F$1, 0), FALSE)</f>
        <v>50.8819444444444</v>
      </c>
      <c r="G1211" s="19">
        <f>VLOOKUP(Table3[[#This Row],[Accident ID]],Date!$A$2:$I$2001,MATCH(Table3[[#Headers],[Hour]],Date!$A$1:$I$1,0),0)</f>
        <v>21</v>
      </c>
      <c r="H1211" s="44" t="str">
        <f>IF(AND(Table3[[#This Row],[Hour]]&gt;=7, Table3[[#This Row],[Hour]]&lt;=10), "Peak", IF(AND(Table3[[#This Row],[Hour]]&gt;=16, Table3[[#This Row],[Hour]]&lt;=19), "Peak", "Off-Peak"))</f>
        <v>Off-Peak</v>
      </c>
      <c r="I1211" s="19" t="str">
        <f>VLOOKUP($C1211,location,MATCH(Source!I$7,Location!$A$1:$D$1,0),0)</f>
        <v>Ahmedabad</v>
      </c>
      <c r="J1211" s="19" t="str">
        <f>VLOOKUP($C1211,location,MATCH(Source!J$7,Location!$A$1:$D$1,0),0)</f>
        <v>Residential Area</v>
      </c>
      <c r="K1211" s="19" t="str">
        <f>VLOOKUP($C1211,location,MATCH(Source!K$7,Location!$A$1:$D$1,0),0)</f>
        <v>Clear</v>
      </c>
      <c r="L1211" s="20" t="str">
        <f>VLOOKUP($C1211,vehicle,MATCH(L1210,Vehicle!A1204:E1204,0),0)</f>
        <v>Bike</v>
      </c>
      <c r="M1211" s="20" t="str">
        <f>VLOOKUP($C1211,vehicle,MATCH(M$7,Vehicle!$A$1:$E$1,0),0)</f>
        <v>Reckless Driving</v>
      </c>
      <c r="N1211" s="20" t="str">
        <f>VLOOKUP($C1211,vehicle,MATCH(N$7,Vehicle!$A$1:$E$1,0),0)</f>
        <v>Medium</v>
      </c>
      <c r="O1211" s="21">
        <f>VLOOKUP($C1211,vehicle,MATCH(O$7,Vehicle!$A$1:$E$1,0),0)</f>
        <v>1</v>
      </c>
      <c r="P1211" s="21">
        <f>VLOOKUP($C1211,driver,MATCH(P$7,Driver!$A$1:$E$1,0),0)</f>
        <v>62</v>
      </c>
      <c r="Q1211" s="21" t="str">
        <f>VLOOKUP($C1211,driver,MATCH(Q$7,Driver!$A$1:$E$1,0),0)</f>
        <v>Valid</v>
      </c>
      <c r="R1211" s="21">
        <f>VLOOKUP($C1211,driver,MATCH(R$7,Driver!$A$1:$E$1,0),0)</f>
        <v>5</v>
      </c>
      <c r="S1211" s="21" t="str">
        <f>VLOOKUP($C1211,driver,MATCH(S$7,Driver!$A$1:$E$1,0),0)</f>
        <v>Moderate</v>
      </c>
      <c r="T1211" s="21">
        <f>VLOOKUP($C1211,Effects,MATCH(T$7, Effects!$A$1:$E$1, 0),0)</f>
        <v>31</v>
      </c>
      <c r="U1211" s="22" t="str">
        <f>VLOOKUP($C1211,Effects,MATCH(U$7, Effects!$A$1:$E$1, 0),0)</f>
        <v>Yes</v>
      </c>
      <c r="V1211" s="22" t="str">
        <f>VLOOKUP($C1211,Effects,MATCH(V$7, Effects!$A$1:$E$1, 0),0)</f>
        <v>Yes</v>
      </c>
      <c r="W1211" s="22" t="str">
        <f>VLOOKUP($C1211,Effects,MATCH(W$7, Effects!$A$1:$E$1, 0),0)</f>
        <v>None</v>
      </c>
    </row>
    <row r="1212" spans="2:23" s="7" customFormat="1" ht="21" x14ac:dyDescent="0.4">
      <c r="B1212" s="19">
        <v>1205</v>
      </c>
      <c r="C1212" s="19" t="s">
        <v>1234</v>
      </c>
      <c r="D1212" s="20">
        <f>VLOOKUP($C1212, Date, MATCH(Source!D$7, Date!$A$1:$F$1, 0), FALSE)</f>
        <v>44601</v>
      </c>
      <c r="E1212" s="40">
        <v>44601</v>
      </c>
      <c r="F1212" s="22">
        <f>VLOOKUP($C1212, Date, MATCH(Source!F$7, Date!$A$1:$F$1, 0), FALSE)</f>
        <v>50.9236111111111</v>
      </c>
      <c r="G1212" s="19">
        <f>VLOOKUP(Table3[[#This Row],[Accident ID]],Date!$A$2:$I$2001,MATCH(Table3[[#Headers],[Hour]],Date!$A$1:$I$1,0),0)</f>
        <v>22</v>
      </c>
      <c r="H1212" s="44" t="str">
        <f>IF(AND(Table3[[#This Row],[Hour]]&gt;=7, Table3[[#This Row],[Hour]]&lt;=10), "Peak", IF(AND(Table3[[#This Row],[Hour]]&gt;=16, Table3[[#This Row],[Hour]]&lt;=19), "Peak", "Off-Peak"))</f>
        <v>Off-Peak</v>
      </c>
      <c r="I1212" s="19" t="str">
        <f>VLOOKUP($C1212,location,MATCH(Source!I$7,Location!$A$1:$D$1,0),0)</f>
        <v>Kolkata</v>
      </c>
      <c r="J1212" s="19" t="str">
        <f>VLOOKUP($C1212,location,MATCH(Source!J$7,Location!$A$1:$D$1,0),0)</f>
        <v>Expressway</v>
      </c>
      <c r="K1212" s="19" t="str">
        <f>VLOOKUP($C1212,location,MATCH(Source!K$7,Location!$A$1:$D$1,0),0)</f>
        <v>Windy</v>
      </c>
      <c r="L1212" s="20" t="str">
        <f>VLOOKUP($C1212,vehicle,MATCH(L1211,Vehicle!A1205:E1205,0),0)</f>
        <v>Bicycle</v>
      </c>
      <c r="M1212" s="20" t="str">
        <f>VLOOKUP($C1212,vehicle,MATCH(M$7,Vehicle!$A$1:$E$1,0),0)</f>
        <v>Drunk Driving</v>
      </c>
      <c r="N1212" s="20" t="str">
        <f>VLOOKUP($C1212,vehicle,MATCH(N$7,Vehicle!$A$1:$E$1,0),0)</f>
        <v>Severe</v>
      </c>
      <c r="O1212" s="21">
        <f>VLOOKUP($C1212,vehicle,MATCH(O$7,Vehicle!$A$1:$E$1,0),0)</f>
        <v>4</v>
      </c>
      <c r="P1212" s="21">
        <f>VLOOKUP($C1212,driver,MATCH(P$7,Driver!$A$1:$E$1,0),0)</f>
        <v>20</v>
      </c>
      <c r="Q1212" s="21" t="str">
        <f>VLOOKUP($C1212,driver,MATCH(Q$7,Driver!$A$1:$E$1,0),0)</f>
        <v>Expired</v>
      </c>
      <c r="R1212" s="21">
        <f>VLOOKUP($C1212,driver,MATCH(R$7,Driver!$A$1:$E$1,0),0)</f>
        <v>0</v>
      </c>
      <c r="S1212" s="21" t="str">
        <f>VLOOKUP($C1212,driver,MATCH(S$7,Driver!$A$1:$E$1,0),0)</f>
        <v>Moderate</v>
      </c>
      <c r="T1212" s="21">
        <f>VLOOKUP($C1212,Effects,MATCH(T$7, Effects!$A$1:$E$1, 0),0)</f>
        <v>48</v>
      </c>
      <c r="U1212" s="22" t="str">
        <f>VLOOKUP($C1212,Effects,MATCH(U$7, Effects!$A$1:$E$1, 0),0)</f>
        <v>No</v>
      </c>
      <c r="V1212" s="22" t="str">
        <f>VLOOKUP($C1212,Effects,MATCH(V$7, Effects!$A$1:$E$1, 0),0)</f>
        <v>No</v>
      </c>
      <c r="W1212" s="22" t="str">
        <f>VLOOKUP($C1212,Effects,MATCH(W$7, Effects!$A$1:$E$1, 0),0)</f>
        <v>None</v>
      </c>
    </row>
    <row r="1213" spans="2:23" s="7" customFormat="1" ht="21" x14ac:dyDescent="0.4">
      <c r="B1213" s="19">
        <v>1206</v>
      </c>
      <c r="C1213" s="19" t="s">
        <v>1235</v>
      </c>
      <c r="D1213" s="20">
        <f>VLOOKUP($C1213, Date, MATCH(Source!D$7, Date!$A$1:$F$1, 0), FALSE)</f>
        <v>45166</v>
      </c>
      <c r="E1213" s="40">
        <v>45166</v>
      </c>
      <c r="F1213" s="22">
        <f>VLOOKUP($C1213, Date, MATCH(Source!F$7, Date!$A$1:$F$1, 0), FALSE)</f>
        <v>50.9652777777778</v>
      </c>
      <c r="G1213" s="19">
        <f>VLOOKUP(Table3[[#This Row],[Accident ID]],Date!$A$2:$I$2001,MATCH(Table3[[#Headers],[Hour]],Date!$A$1:$I$1,0),0)</f>
        <v>23</v>
      </c>
      <c r="H1213" s="44" t="str">
        <f>IF(AND(Table3[[#This Row],[Hour]]&gt;=7, Table3[[#This Row],[Hour]]&lt;=10), "Peak", IF(AND(Table3[[#This Row],[Hour]]&gt;=16, Table3[[#This Row],[Hour]]&lt;=19), "Peak", "Off-Peak"))</f>
        <v>Off-Peak</v>
      </c>
      <c r="I1213" s="19" t="str">
        <f>VLOOKUP($C1213,location,MATCH(Source!I$7,Location!$A$1:$D$1,0),0)</f>
        <v>Pune</v>
      </c>
      <c r="J1213" s="19" t="str">
        <f>VLOOKUP($C1213,location,MATCH(Source!J$7,Location!$A$1:$D$1,0),0)</f>
        <v>Rural Road</v>
      </c>
      <c r="K1213" s="19" t="str">
        <f>VLOOKUP($C1213,location,MATCH(Source!K$7,Location!$A$1:$D$1,0),0)</f>
        <v>Rainy</v>
      </c>
      <c r="L1213" s="20" t="str">
        <f>VLOOKUP($C1213,vehicle,MATCH(L1212,Vehicle!A1206:E1206,0),0)</f>
        <v>Bus</v>
      </c>
      <c r="M1213" s="20" t="str">
        <f>VLOOKUP($C1213,vehicle,MATCH(M$7,Vehicle!$A$1:$E$1,0),0)</f>
        <v>Weather Conditions</v>
      </c>
      <c r="N1213" s="20" t="str">
        <f>VLOOKUP($C1213,vehicle,MATCH(N$7,Vehicle!$A$1:$E$1,0),0)</f>
        <v>Severe</v>
      </c>
      <c r="O1213" s="21">
        <f>VLOOKUP($C1213,vehicle,MATCH(O$7,Vehicle!$A$1:$E$1,0),0)</f>
        <v>3</v>
      </c>
      <c r="P1213" s="21">
        <f>VLOOKUP($C1213,driver,MATCH(P$7,Driver!$A$1:$E$1,0),0)</f>
        <v>29</v>
      </c>
      <c r="Q1213" s="21" t="str">
        <f>VLOOKUP($C1213,driver,MATCH(Q$7,Driver!$A$1:$E$1,0),0)</f>
        <v>Suspended</v>
      </c>
      <c r="R1213" s="21">
        <f>VLOOKUP($C1213,driver,MATCH(R$7,Driver!$A$1:$E$1,0),0)</f>
        <v>8</v>
      </c>
      <c r="S1213" s="21" t="str">
        <f>VLOOKUP($C1213,driver,MATCH(S$7,Driver!$A$1:$E$1,0),0)</f>
        <v>Minor</v>
      </c>
      <c r="T1213" s="21">
        <f>VLOOKUP($C1213,Effects,MATCH(T$7, Effects!$A$1:$E$1, 0),0)</f>
        <v>36</v>
      </c>
      <c r="U1213" s="22" t="str">
        <f>VLOOKUP($C1213,Effects,MATCH(U$7, Effects!$A$1:$E$1, 0),0)</f>
        <v>No</v>
      </c>
      <c r="V1213" s="22" t="str">
        <f>VLOOKUP($C1213,Effects,MATCH(V$7, Effects!$A$1:$E$1, 0),0)</f>
        <v>No</v>
      </c>
      <c r="W1213" s="22" t="str">
        <f>VLOOKUP($C1213,Effects,MATCH(W$7, Effects!$A$1:$E$1, 0),0)</f>
        <v>License Suspended</v>
      </c>
    </row>
    <row r="1214" spans="2:23" s="7" customFormat="1" ht="21" x14ac:dyDescent="0.4">
      <c r="B1214" s="19">
        <v>1207</v>
      </c>
      <c r="C1214" s="23">
        <v>3.4700000000000002E+92</v>
      </c>
      <c r="D1214" s="20">
        <f>VLOOKUP($C1214, Date, MATCH(Source!D$7, Date!$A$1:$F$1, 0), FALSE)</f>
        <v>44502</v>
      </c>
      <c r="E1214" s="40">
        <v>44502</v>
      </c>
      <c r="F1214" s="22">
        <f>VLOOKUP($C1214, Date, MATCH(Source!F$7, Date!$A$1:$F$1, 0), FALSE)</f>
        <v>51.0069444444444</v>
      </c>
      <c r="G1214" s="19">
        <f>VLOOKUP(Table3[[#This Row],[Accident ID]],Date!$A$2:$I$2001,MATCH(Table3[[#Headers],[Hour]],Date!$A$1:$I$1,0),0)</f>
        <v>0</v>
      </c>
      <c r="H1214" s="44" t="str">
        <f>IF(AND(Table3[[#This Row],[Hour]]&gt;=7, Table3[[#This Row],[Hour]]&lt;=10), "Peak", IF(AND(Table3[[#This Row],[Hour]]&gt;=16, Table3[[#This Row],[Hour]]&lt;=19), "Peak", "Off-Peak"))</f>
        <v>Off-Peak</v>
      </c>
      <c r="I1214" s="19" t="str">
        <f>VLOOKUP($C1214,location,MATCH(Source!I$7,Location!$A$1:$D$1,0),0)</f>
        <v>Bangalore</v>
      </c>
      <c r="J1214" s="19" t="str">
        <f>VLOOKUP($C1214,location,MATCH(Source!J$7,Location!$A$1:$D$1,0),0)</f>
        <v>Residential Area</v>
      </c>
      <c r="K1214" s="19" t="str">
        <f>VLOOKUP($C1214,location,MATCH(Source!K$7,Location!$A$1:$D$1,0),0)</f>
        <v>Rainy</v>
      </c>
      <c r="L1214" s="20" t="str">
        <f>VLOOKUP($C1214,vehicle,MATCH(L1213,Vehicle!A1207:E1207,0),0)</f>
        <v>Bike</v>
      </c>
      <c r="M1214" s="20" t="str">
        <f>VLOOKUP($C1214,vehicle,MATCH(M$7,Vehicle!$A$1:$E$1,0),0)</f>
        <v>Pedestrian Crossing</v>
      </c>
      <c r="N1214" s="20" t="str">
        <f>VLOOKUP($C1214,vehicle,MATCH(N$7,Vehicle!$A$1:$E$1,0),0)</f>
        <v>Low</v>
      </c>
      <c r="O1214" s="21">
        <f>VLOOKUP($C1214,vehicle,MATCH(O$7,Vehicle!$A$1:$E$1,0),0)</f>
        <v>1</v>
      </c>
      <c r="P1214" s="21">
        <f>VLOOKUP($C1214,driver,MATCH(P$7,Driver!$A$1:$E$1,0),0)</f>
        <v>57</v>
      </c>
      <c r="Q1214" s="21" t="str">
        <f>VLOOKUP($C1214,driver,MATCH(Q$7,Driver!$A$1:$E$1,0),0)</f>
        <v>Suspended</v>
      </c>
      <c r="R1214" s="21">
        <f>VLOOKUP($C1214,driver,MATCH(R$7,Driver!$A$1:$E$1,0),0)</f>
        <v>5</v>
      </c>
      <c r="S1214" s="21" t="str">
        <f>VLOOKUP($C1214,driver,MATCH(S$7,Driver!$A$1:$E$1,0),0)</f>
        <v>Fatal</v>
      </c>
      <c r="T1214" s="21">
        <f>VLOOKUP($C1214,Effects,MATCH(T$7, Effects!$A$1:$E$1, 0),0)</f>
        <v>6</v>
      </c>
      <c r="U1214" s="22" t="str">
        <f>VLOOKUP($C1214,Effects,MATCH(U$7, Effects!$A$1:$E$1, 0),0)</f>
        <v>No</v>
      </c>
      <c r="V1214" s="22" t="str">
        <f>VLOOKUP($C1214,Effects,MATCH(V$7, Effects!$A$1:$E$1, 0),0)</f>
        <v>No</v>
      </c>
      <c r="W1214" s="22" t="str">
        <f>VLOOKUP($C1214,Effects,MATCH(W$7, Effects!$A$1:$E$1, 0),0)</f>
        <v>Fine Issued</v>
      </c>
    </row>
    <row r="1215" spans="2:23" s="7" customFormat="1" ht="21" x14ac:dyDescent="0.4">
      <c r="B1215" s="19">
        <v>1208</v>
      </c>
      <c r="C1215" s="19" t="s">
        <v>1236</v>
      </c>
      <c r="D1215" s="20">
        <f>VLOOKUP($C1215, Date, MATCH(Source!D$7, Date!$A$1:$F$1, 0), FALSE)</f>
        <v>45063</v>
      </c>
      <c r="E1215" s="40">
        <v>45063</v>
      </c>
      <c r="F1215" s="22">
        <f>VLOOKUP($C1215, Date, MATCH(Source!F$7, Date!$A$1:$F$1, 0), FALSE)</f>
        <v>51.0486111111111</v>
      </c>
      <c r="G1215" s="19">
        <f>VLOOKUP(Table3[[#This Row],[Accident ID]],Date!$A$2:$I$2001,MATCH(Table3[[#Headers],[Hour]],Date!$A$1:$I$1,0),0)</f>
        <v>1</v>
      </c>
      <c r="H1215" s="44" t="str">
        <f>IF(AND(Table3[[#This Row],[Hour]]&gt;=7, Table3[[#This Row],[Hour]]&lt;=10), "Peak", IF(AND(Table3[[#This Row],[Hour]]&gt;=16, Table3[[#This Row],[Hour]]&lt;=19), "Peak", "Off-Peak"))</f>
        <v>Off-Peak</v>
      </c>
      <c r="I1215" s="19" t="str">
        <f>VLOOKUP($C1215,location,MATCH(Source!I$7,Location!$A$1:$D$1,0),0)</f>
        <v>Ahmedabad</v>
      </c>
      <c r="J1215" s="19" t="str">
        <f>VLOOKUP($C1215,location,MATCH(Source!J$7,Location!$A$1:$D$1,0),0)</f>
        <v>Rural Road</v>
      </c>
      <c r="K1215" s="19" t="str">
        <f>VLOOKUP($C1215,location,MATCH(Source!K$7,Location!$A$1:$D$1,0),0)</f>
        <v>Rainy</v>
      </c>
      <c r="L1215" s="20" t="str">
        <f>VLOOKUP($C1215,vehicle,MATCH(L1214,Vehicle!A1208:E1208,0),0)</f>
        <v>Car</v>
      </c>
      <c r="M1215" s="20" t="str">
        <f>VLOOKUP($C1215,vehicle,MATCH(M$7,Vehicle!$A$1:$E$1,0),0)</f>
        <v>Signal Violation</v>
      </c>
      <c r="N1215" s="20" t="str">
        <f>VLOOKUP($C1215,vehicle,MATCH(N$7,Vehicle!$A$1:$E$1,0),0)</f>
        <v>Severe</v>
      </c>
      <c r="O1215" s="21">
        <f>VLOOKUP($C1215,vehicle,MATCH(O$7,Vehicle!$A$1:$E$1,0),0)</f>
        <v>3</v>
      </c>
      <c r="P1215" s="21">
        <f>VLOOKUP($C1215,driver,MATCH(P$7,Driver!$A$1:$E$1,0),0)</f>
        <v>69</v>
      </c>
      <c r="Q1215" s="21" t="str">
        <f>VLOOKUP($C1215,driver,MATCH(Q$7,Driver!$A$1:$E$1,0),0)</f>
        <v>Valid</v>
      </c>
      <c r="R1215" s="21">
        <f>VLOOKUP($C1215,driver,MATCH(R$7,Driver!$A$1:$E$1,0),0)</f>
        <v>4</v>
      </c>
      <c r="S1215" s="21" t="str">
        <f>VLOOKUP($C1215,driver,MATCH(S$7,Driver!$A$1:$E$1,0),0)</f>
        <v>Minor</v>
      </c>
      <c r="T1215" s="21">
        <f>VLOOKUP($C1215,Effects,MATCH(T$7, Effects!$A$1:$E$1, 0),0)</f>
        <v>25</v>
      </c>
      <c r="U1215" s="22" t="str">
        <f>VLOOKUP($C1215,Effects,MATCH(U$7, Effects!$A$1:$E$1, 0),0)</f>
        <v>No</v>
      </c>
      <c r="V1215" s="22" t="str">
        <f>VLOOKUP($C1215,Effects,MATCH(V$7, Effects!$A$1:$E$1, 0),0)</f>
        <v>Yes</v>
      </c>
      <c r="W1215" s="22" t="str">
        <f>VLOOKUP($C1215,Effects,MATCH(W$7, Effects!$A$1:$E$1, 0),0)</f>
        <v>None</v>
      </c>
    </row>
    <row r="1216" spans="2:23" s="7" customFormat="1" ht="21" x14ac:dyDescent="0.4">
      <c r="B1216" s="19">
        <v>1209</v>
      </c>
      <c r="C1216" s="19" t="s">
        <v>1237</v>
      </c>
      <c r="D1216" s="20">
        <f>VLOOKUP($C1216, Date, MATCH(Source!D$7, Date!$A$1:$F$1, 0), FALSE)</f>
        <v>44013</v>
      </c>
      <c r="E1216" s="40">
        <v>44013</v>
      </c>
      <c r="F1216" s="22">
        <f>VLOOKUP($C1216, Date, MATCH(Source!F$7, Date!$A$1:$F$1, 0), FALSE)</f>
        <v>51.0902777777778</v>
      </c>
      <c r="G1216" s="19">
        <f>VLOOKUP(Table3[[#This Row],[Accident ID]],Date!$A$2:$I$2001,MATCH(Table3[[#Headers],[Hour]],Date!$A$1:$I$1,0),0)</f>
        <v>2</v>
      </c>
      <c r="H1216" s="44" t="str">
        <f>IF(AND(Table3[[#This Row],[Hour]]&gt;=7, Table3[[#This Row],[Hour]]&lt;=10), "Peak", IF(AND(Table3[[#This Row],[Hour]]&gt;=16, Table3[[#This Row],[Hour]]&lt;=19), "Peak", "Off-Peak"))</f>
        <v>Off-Peak</v>
      </c>
      <c r="I1216" s="19" t="str">
        <f>VLOOKUP($C1216,location,MATCH(Source!I$7,Location!$A$1:$D$1,0),0)</f>
        <v>Pune</v>
      </c>
      <c r="J1216" s="19" t="str">
        <f>VLOOKUP($C1216,location,MATCH(Source!J$7,Location!$A$1:$D$1,0),0)</f>
        <v>Residential Area</v>
      </c>
      <c r="K1216" s="19" t="str">
        <f>VLOOKUP($C1216,location,MATCH(Source!K$7,Location!$A$1:$D$1,0),0)</f>
        <v>Rainy</v>
      </c>
      <c r="L1216" s="20" t="str">
        <f>VLOOKUP($C1216,vehicle,MATCH(L1215,Vehicle!A1209:E1209,0),0)</f>
        <v>Auto</v>
      </c>
      <c r="M1216" s="20" t="str">
        <f>VLOOKUP($C1216,vehicle,MATCH(M$7,Vehicle!$A$1:$E$1,0),0)</f>
        <v>Brake Failure</v>
      </c>
      <c r="N1216" s="20" t="str">
        <f>VLOOKUP($C1216,vehicle,MATCH(N$7,Vehicle!$A$1:$E$1,0),0)</f>
        <v>High</v>
      </c>
      <c r="O1216" s="21">
        <f>VLOOKUP($C1216,vehicle,MATCH(O$7,Vehicle!$A$1:$E$1,0),0)</f>
        <v>2</v>
      </c>
      <c r="P1216" s="21">
        <f>VLOOKUP($C1216,driver,MATCH(P$7,Driver!$A$1:$E$1,0),0)</f>
        <v>29</v>
      </c>
      <c r="Q1216" s="21" t="str">
        <f>VLOOKUP($C1216,driver,MATCH(Q$7,Driver!$A$1:$E$1,0),0)</f>
        <v>Suspended</v>
      </c>
      <c r="R1216" s="21">
        <f>VLOOKUP($C1216,driver,MATCH(R$7,Driver!$A$1:$E$1,0),0)</f>
        <v>3</v>
      </c>
      <c r="S1216" s="21" t="str">
        <f>VLOOKUP($C1216,driver,MATCH(S$7,Driver!$A$1:$E$1,0),0)</f>
        <v>Severe</v>
      </c>
      <c r="T1216" s="21">
        <f>VLOOKUP($C1216,Effects,MATCH(T$7, Effects!$A$1:$E$1, 0),0)</f>
        <v>11</v>
      </c>
      <c r="U1216" s="22" t="str">
        <f>VLOOKUP($C1216,Effects,MATCH(U$7, Effects!$A$1:$E$1, 0),0)</f>
        <v>No</v>
      </c>
      <c r="V1216" s="22" t="str">
        <f>VLOOKUP($C1216,Effects,MATCH(V$7, Effects!$A$1:$E$1, 0),0)</f>
        <v>Yes</v>
      </c>
      <c r="W1216" s="22" t="str">
        <f>VLOOKUP($C1216,Effects,MATCH(W$7, Effects!$A$1:$E$1, 0),0)</f>
        <v>License Suspended</v>
      </c>
    </row>
    <row r="1217" spans="2:23" s="7" customFormat="1" ht="21" x14ac:dyDescent="0.4">
      <c r="B1217" s="19">
        <v>1210</v>
      </c>
      <c r="C1217" s="19" t="s">
        <v>1238</v>
      </c>
      <c r="D1217" s="20">
        <f>VLOOKUP($C1217, Date, MATCH(Source!D$7, Date!$A$1:$F$1, 0), FALSE)</f>
        <v>45471</v>
      </c>
      <c r="E1217" s="40">
        <v>45471</v>
      </c>
      <c r="F1217" s="22">
        <f>VLOOKUP($C1217, Date, MATCH(Source!F$7, Date!$A$1:$F$1, 0), FALSE)</f>
        <v>51.1319444444444</v>
      </c>
      <c r="G1217" s="19">
        <f>VLOOKUP(Table3[[#This Row],[Accident ID]],Date!$A$2:$I$2001,MATCH(Table3[[#Headers],[Hour]],Date!$A$1:$I$1,0),0)</f>
        <v>3</v>
      </c>
      <c r="H1217" s="44" t="str">
        <f>IF(AND(Table3[[#This Row],[Hour]]&gt;=7, Table3[[#This Row],[Hour]]&lt;=10), "Peak", IF(AND(Table3[[#This Row],[Hour]]&gt;=16, Table3[[#This Row],[Hour]]&lt;=19), "Peak", "Off-Peak"))</f>
        <v>Off-Peak</v>
      </c>
      <c r="I1217" s="19" t="str">
        <f>VLOOKUP($C1217,location,MATCH(Source!I$7,Location!$A$1:$D$1,0),0)</f>
        <v>Delhi</v>
      </c>
      <c r="J1217" s="19" t="str">
        <f>VLOOKUP($C1217,location,MATCH(Source!J$7,Location!$A$1:$D$1,0),0)</f>
        <v>Expressway</v>
      </c>
      <c r="K1217" s="19" t="str">
        <f>VLOOKUP($C1217,location,MATCH(Source!K$7,Location!$A$1:$D$1,0),0)</f>
        <v>Clear</v>
      </c>
      <c r="L1217" s="20" t="str">
        <f>VLOOKUP($C1217,vehicle,MATCH(L1216,Vehicle!A1210:E1210,0),0)</f>
        <v>Bus</v>
      </c>
      <c r="M1217" s="20" t="str">
        <f>VLOOKUP($C1217,vehicle,MATCH(M$7,Vehicle!$A$1:$E$1,0),0)</f>
        <v>Pedestrian Crossing</v>
      </c>
      <c r="N1217" s="20" t="str">
        <f>VLOOKUP($C1217,vehicle,MATCH(N$7,Vehicle!$A$1:$E$1,0),0)</f>
        <v>High</v>
      </c>
      <c r="O1217" s="21">
        <f>VLOOKUP($C1217,vehicle,MATCH(O$7,Vehicle!$A$1:$E$1,0),0)</f>
        <v>3</v>
      </c>
      <c r="P1217" s="21">
        <f>VLOOKUP($C1217,driver,MATCH(P$7,Driver!$A$1:$E$1,0),0)</f>
        <v>64</v>
      </c>
      <c r="Q1217" s="21" t="str">
        <f>VLOOKUP($C1217,driver,MATCH(Q$7,Driver!$A$1:$E$1,0),0)</f>
        <v>Valid</v>
      </c>
      <c r="R1217" s="21">
        <f>VLOOKUP($C1217,driver,MATCH(R$7,Driver!$A$1:$E$1,0),0)</f>
        <v>3</v>
      </c>
      <c r="S1217" s="21" t="str">
        <f>VLOOKUP($C1217,driver,MATCH(S$7,Driver!$A$1:$E$1,0),0)</f>
        <v>Severe</v>
      </c>
      <c r="T1217" s="21">
        <f>VLOOKUP($C1217,Effects,MATCH(T$7, Effects!$A$1:$E$1, 0),0)</f>
        <v>27</v>
      </c>
      <c r="U1217" s="22" t="str">
        <f>VLOOKUP($C1217,Effects,MATCH(U$7, Effects!$A$1:$E$1, 0),0)</f>
        <v>No</v>
      </c>
      <c r="V1217" s="22" t="str">
        <f>VLOOKUP($C1217,Effects,MATCH(V$7, Effects!$A$1:$E$1, 0),0)</f>
        <v>No</v>
      </c>
      <c r="W1217" s="22" t="str">
        <f>VLOOKUP($C1217,Effects,MATCH(W$7, Effects!$A$1:$E$1, 0),0)</f>
        <v>Fine Issued</v>
      </c>
    </row>
    <row r="1218" spans="2:23" s="7" customFormat="1" ht="21" x14ac:dyDescent="0.4">
      <c r="B1218" s="19">
        <v>1211</v>
      </c>
      <c r="C1218" s="19" t="s">
        <v>1239</v>
      </c>
      <c r="D1218" s="20">
        <f>VLOOKUP($C1218, Date, MATCH(Source!D$7, Date!$A$1:$F$1, 0), FALSE)</f>
        <v>44460</v>
      </c>
      <c r="E1218" s="40">
        <v>44460</v>
      </c>
      <c r="F1218" s="22">
        <f>VLOOKUP($C1218, Date, MATCH(Source!F$7, Date!$A$1:$F$1, 0), FALSE)</f>
        <v>51.1736111111111</v>
      </c>
      <c r="G1218" s="19">
        <f>VLOOKUP(Table3[[#This Row],[Accident ID]],Date!$A$2:$I$2001,MATCH(Table3[[#Headers],[Hour]],Date!$A$1:$I$1,0),0)</f>
        <v>4</v>
      </c>
      <c r="H1218" s="44" t="str">
        <f>IF(AND(Table3[[#This Row],[Hour]]&gt;=7, Table3[[#This Row],[Hour]]&lt;=10), "Peak", IF(AND(Table3[[#This Row],[Hour]]&gt;=16, Table3[[#This Row],[Hour]]&lt;=19), "Peak", "Off-Peak"))</f>
        <v>Off-Peak</v>
      </c>
      <c r="I1218" s="19" t="str">
        <f>VLOOKUP($C1218,location,MATCH(Source!I$7,Location!$A$1:$D$1,0),0)</f>
        <v>Kolkata</v>
      </c>
      <c r="J1218" s="19" t="str">
        <f>VLOOKUP($C1218,location,MATCH(Source!J$7,Location!$A$1:$D$1,0),0)</f>
        <v>Rural Road</v>
      </c>
      <c r="K1218" s="19" t="str">
        <f>VLOOKUP($C1218,location,MATCH(Source!K$7,Location!$A$1:$D$1,0),0)</f>
        <v>Foggy</v>
      </c>
      <c r="L1218" s="20" t="str">
        <f>VLOOKUP($C1218,vehicle,MATCH(L1217,Vehicle!A1211:E1211,0),0)</f>
        <v>Bike</v>
      </c>
      <c r="M1218" s="20" t="str">
        <f>VLOOKUP($C1218,vehicle,MATCH(M$7,Vehicle!$A$1:$E$1,0),0)</f>
        <v>Brake Failure</v>
      </c>
      <c r="N1218" s="20" t="str">
        <f>VLOOKUP($C1218,vehicle,MATCH(N$7,Vehicle!$A$1:$E$1,0),0)</f>
        <v>Medium</v>
      </c>
      <c r="O1218" s="21">
        <f>VLOOKUP($C1218,vehicle,MATCH(O$7,Vehicle!$A$1:$E$1,0),0)</f>
        <v>1</v>
      </c>
      <c r="P1218" s="21">
        <f>VLOOKUP($C1218,driver,MATCH(P$7,Driver!$A$1:$E$1,0),0)</f>
        <v>75</v>
      </c>
      <c r="Q1218" s="21" t="str">
        <f>VLOOKUP($C1218,driver,MATCH(Q$7,Driver!$A$1:$E$1,0),0)</f>
        <v>Expired</v>
      </c>
      <c r="R1218" s="21">
        <f>VLOOKUP($C1218,driver,MATCH(R$7,Driver!$A$1:$E$1,0),0)</f>
        <v>1</v>
      </c>
      <c r="S1218" s="21" t="str">
        <f>VLOOKUP($C1218,driver,MATCH(S$7,Driver!$A$1:$E$1,0),0)</f>
        <v>Moderate</v>
      </c>
      <c r="T1218" s="21">
        <f>VLOOKUP($C1218,Effects,MATCH(T$7, Effects!$A$1:$E$1, 0),0)</f>
        <v>36</v>
      </c>
      <c r="U1218" s="22" t="str">
        <f>VLOOKUP($C1218,Effects,MATCH(U$7, Effects!$A$1:$E$1, 0),0)</f>
        <v>No</v>
      </c>
      <c r="V1218" s="22" t="str">
        <f>VLOOKUP($C1218,Effects,MATCH(V$7, Effects!$A$1:$E$1, 0),0)</f>
        <v>No</v>
      </c>
      <c r="W1218" s="22" t="str">
        <f>VLOOKUP($C1218,Effects,MATCH(W$7, Effects!$A$1:$E$1, 0),0)</f>
        <v>License Suspended</v>
      </c>
    </row>
    <row r="1219" spans="2:23" s="7" customFormat="1" ht="21" x14ac:dyDescent="0.4">
      <c r="B1219" s="19">
        <v>1212</v>
      </c>
      <c r="C1219" s="19" t="s">
        <v>1240</v>
      </c>
      <c r="D1219" s="20">
        <f>VLOOKUP($C1219, Date, MATCH(Source!D$7, Date!$A$1:$F$1, 0), FALSE)</f>
        <v>43848</v>
      </c>
      <c r="E1219" s="40">
        <v>43848</v>
      </c>
      <c r="F1219" s="22">
        <f>VLOOKUP($C1219, Date, MATCH(Source!F$7, Date!$A$1:$F$1, 0), FALSE)</f>
        <v>51.2152777777778</v>
      </c>
      <c r="G1219" s="19">
        <f>VLOOKUP(Table3[[#This Row],[Accident ID]],Date!$A$2:$I$2001,MATCH(Table3[[#Headers],[Hour]],Date!$A$1:$I$1,0),0)</f>
        <v>5</v>
      </c>
      <c r="H1219" s="44" t="str">
        <f>IF(AND(Table3[[#This Row],[Hour]]&gt;=7, Table3[[#This Row],[Hour]]&lt;=10), "Peak", IF(AND(Table3[[#This Row],[Hour]]&gt;=16, Table3[[#This Row],[Hour]]&lt;=19), "Peak", "Off-Peak"))</f>
        <v>Off-Peak</v>
      </c>
      <c r="I1219" s="19" t="str">
        <f>VLOOKUP($C1219,location,MATCH(Source!I$7,Location!$A$1:$D$1,0),0)</f>
        <v>Mumbai</v>
      </c>
      <c r="J1219" s="19" t="str">
        <f>VLOOKUP($C1219,location,MATCH(Source!J$7,Location!$A$1:$D$1,0),0)</f>
        <v>Residential Area</v>
      </c>
      <c r="K1219" s="19" t="str">
        <f>VLOOKUP($C1219,location,MATCH(Source!K$7,Location!$A$1:$D$1,0),0)</f>
        <v>Clear</v>
      </c>
      <c r="L1219" s="20" t="str">
        <f>VLOOKUP($C1219,vehicle,MATCH(L1218,Vehicle!A1212:E1212,0),0)</f>
        <v>Truck</v>
      </c>
      <c r="M1219" s="20" t="str">
        <f>VLOOKUP($C1219,vehicle,MATCH(M$7,Vehicle!$A$1:$E$1,0),0)</f>
        <v>Signal Violation</v>
      </c>
      <c r="N1219" s="20" t="str">
        <f>VLOOKUP($C1219,vehicle,MATCH(N$7,Vehicle!$A$1:$E$1,0),0)</f>
        <v>Severe</v>
      </c>
      <c r="O1219" s="21">
        <f>VLOOKUP($C1219,vehicle,MATCH(O$7,Vehicle!$A$1:$E$1,0),0)</f>
        <v>5</v>
      </c>
      <c r="P1219" s="21">
        <f>VLOOKUP($C1219,driver,MATCH(P$7,Driver!$A$1:$E$1,0),0)</f>
        <v>60</v>
      </c>
      <c r="Q1219" s="21" t="str">
        <f>VLOOKUP($C1219,driver,MATCH(Q$7,Driver!$A$1:$E$1,0),0)</f>
        <v>Suspended</v>
      </c>
      <c r="R1219" s="21">
        <f>VLOOKUP($C1219,driver,MATCH(R$7,Driver!$A$1:$E$1,0),0)</f>
        <v>5</v>
      </c>
      <c r="S1219" s="21" t="str">
        <f>VLOOKUP($C1219,driver,MATCH(S$7,Driver!$A$1:$E$1,0),0)</f>
        <v>Severe</v>
      </c>
      <c r="T1219" s="21">
        <f>VLOOKUP($C1219,Effects,MATCH(T$7, Effects!$A$1:$E$1, 0),0)</f>
        <v>13</v>
      </c>
      <c r="U1219" s="22" t="str">
        <f>VLOOKUP($C1219,Effects,MATCH(U$7, Effects!$A$1:$E$1, 0),0)</f>
        <v>Yes</v>
      </c>
      <c r="V1219" s="22" t="str">
        <f>VLOOKUP($C1219,Effects,MATCH(V$7, Effects!$A$1:$E$1, 0),0)</f>
        <v>Yes</v>
      </c>
      <c r="W1219" s="22" t="str">
        <f>VLOOKUP($C1219,Effects,MATCH(W$7, Effects!$A$1:$E$1, 0),0)</f>
        <v>None</v>
      </c>
    </row>
    <row r="1220" spans="2:23" s="7" customFormat="1" ht="21" x14ac:dyDescent="0.4">
      <c r="B1220" s="19">
        <v>1213</v>
      </c>
      <c r="C1220" s="19" t="s">
        <v>1241</v>
      </c>
      <c r="D1220" s="20">
        <f>VLOOKUP($C1220, Date, MATCH(Source!D$7, Date!$A$1:$F$1, 0), FALSE)</f>
        <v>45570</v>
      </c>
      <c r="E1220" s="40">
        <v>45570</v>
      </c>
      <c r="F1220" s="22">
        <f>VLOOKUP($C1220, Date, MATCH(Source!F$7, Date!$A$1:$F$1, 0), FALSE)</f>
        <v>51.2569444444444</v>
      </c>
      <c r="G1220" s="19">
        <f>VLOOKUP(Table3[[#This Row],[Accident ID]],Date!$A$2:$I$2001,MATCH(Table3[[#Headers],[Hour]],Date!$A$1:$I$1,0),0)</f>
        <v>6</v>
      </c>
      <c r="H1220" s="44" t="str">
        <f>IF(AND(Table3[[#This Row],[Hour]]&gt;=7, Table3[[#This Row],[Hour]]&lt;=10), "Peak", IF(AND(Table3[[#This Row],[Hour]]&gt;=16, Table3[[#This Row],[Hour]]&lt;=19), "Peak", "Off-Peak"))</f>
        <v>Off-Peak</v>
      </c>
      <c r="I1220" s="19" t="str">
        <f>VLOOKUP($C1220,location,MATCH(Source!I$7,Location!$A$1:$D$1,0),0)</f>
        <v>Hyderabad</v>
      </c>
      <c r="J1220" s="19" t="str">
        <f>VLOOKUP($C1220,location,MATCH(Source!J$7,Location!$A$1:$D$1,0),0)</f>
        <v>Expressway</v>
      </c>
      <c r="K1220" s="19" t="str">
        <f>VLOOKUP($C1220,location,MATCH(Source!K$7,Location!$A$1:$D$1,0),0)</f>
        <v>Rainy</v>
      </c>
      <c r="L1220" s="20" t="str">
        <f>VLOOKUP($C1220,vehicle,MATCH(L1219,Vehicle!A1213:E1213,0),0)</f>
        <v>Bike</v>
      </c>
      <c r="M1220" s="20" t="str">
        <f>VLOOKUP($C1220,vehicle,MATCH(M$7,Vehicle!$A$1:$E$1,0),0)</f>
        <v>Pedestrian Crossing</v>
      </c>
      <c r="N1220" s="20" t="str">
        <f>VLOOKUP($C1220,vehicle,MATCH(N$7,Vehicle!$A$1:$E$1,0),0)</f>
        <v>High</v>
      </c>
      <c r="O1220" s="21">
        <f>VLOOKUP($C1220,vehicle,MATCH(O$7,Vehicle!$A$1:$E$1,0),0)</f>
        <v>5</v>
      </c>
      <c r="P1220" s="21">
        <f>VLOOKUP($C1220,driver,MATCH(P$7,Driver!$A$1:$E$1,0),0)</f>
        <v>21</v>
      </c>
      <c r="Q1220" s="21" t="str">
        <f>VLOOKUP($C1220,driver,MATCH(Q$7,Driver!$A$1:$E$1,0),0)</f>
        <v>Suspended</v>
      </c>
      <c r="R1220" s="21">
        <f>VLOOKUP($C1220,driver,MATCH(R$7,Driver!$A$1:$E$1,0),0)</f>
        <v>3</v>
      </c>
      <c r="S1220" s="21" t="str">
        <f>VLOOKUP($C1220,driver,MATCH(S$7,Driver!$A$1:$E$1,0),0)</f>
        <v>Moderate</v>
      </c>
      <c r="T1220" s="21">
        <f>VLOOKUP($C1220,Effects,MATCH(T$7, Effects!$A$1:$E$1, 0),0)</f>
        <v>12</v>
      </c>
      <c r="U1220" s="22" t="str">
        <f>VLOOKUP($C1220,Effects,MATCH(U$7, Effects!$A$1:$E$1, 0),0)</f>
        <v>No</v>
      </c>
      <c r="V1220" s="22" t="str">
        <f>VLOOKUP($C1220,Effects,MATCH(V$7, Effects!$A$1:$E$1, 0),0)</f>
        <v>No</v>
      </c>
      <c r="W1220" s="22" t="str">
        <f>VLOOKUP($C1220,Effects,MATCH(W$7, Effects!$A$1:$E$1, 0),0)</f>
        <v>Fine Issued</v>
      </c>
    </row>
    <row r="1221" spans="2:23" s="7" customFormat="1" ht="21" x14ac:dyDescent="0.4">
      <c r="B1221" s="19">
        <v>1214</v>
      </c>
      <c r="C1221" s="19" t="s">
        <v>1242</v>
      </c>
      <c r="D1221" s="20">
        <f>VLOOKUP($C1221, Date, MATCH(Source!D$7, Date!$A$1:$F$1, 0), FALSE)</f>
        <v>44109</v>
      </c>
      <c r="E1221" s="40">
        <v>44109</v>
      </c>
      <c r="F1221" s="22">
        <f>VLOOKUP($C1221, Date, MATCH(Source!F$7, Date!$A$1:$F$1, 0), FALSE)</f>
        <v>51.2986111111111</v>
      </c>
      <c r="G1221" s="19">
        <f>VLOOKUP(Table3[[#This Row],[Accident ID]],Date!$A$2:$I$2001,MATCH(Table3[[#Headers],[Hour]],Date!$A$1:$I$1,0),0)</f>
        <v>7</v>
      </c>
      <c r="H1221" s="44" t="str">
        <f>IF(AND(Table3[[#This Row],[Hour]]&gt;=7, Table3[[#This Row],[Hour]]&lt;=10), "Peak", IF(AND(Table3[[#This Row],[Hour]]&gt;=16, Table3[[#This Row],[Hour]]&lt;=19), "Peak", "Off-Peak"))</f>
        <v>Peak</v>
      </c>
      <c r="I1221" s="19" t="str">
        <f>VLOOKUP($C1221,location,MATCH(Source!I$7,Location!$A$1:$D$1,0),0)</f>
        <v>Pune</v>
      </c>
      <c r="J1221" s="19" t="str">
        <f>VLOOKUP($C1221,location,MATCH(Source!J$7,Location!$A$1:$D$1,0),0)</f>
        <v>Rural Road</v>
      </c>
      <c r="K1221" s="19" t="str">
        <f>VLOOKUP($C1221,location,MATCH(Source!K$7,Location!$A$1:$D$1,0),0)</f>
        <v>Clear</v>
      </c>
      <c r="L1221" s="20" t="str">
        <f>VLOOKUP($C1221,vehicle,MATCH(L1220,Vehicle!A1214:E1214,0),0)</f>
        <v>Pedestrian</v>
      </c>
      <c r="M1221" s="20" t="str">
        <f>VLOOKUP($C1221,vehicle,MATCH(M$7,Vehicle!$A$1:$E$1,0),0)</f>
        <v>Over Speeding</v>
      </c>
      <c r="N1221" s="20" t="str">
        <f>VLOOKUP($C1221,vehicle,MATCH(N$7,Vehicle!$A$1:$E$1,0),0)</f>
        <v>Low</v>
      </c>
      <c r="O1221" s="21">
        <f>VLOOKUP($C1221,vehicle,MATCH(O$7,Vehicle!$A$1:$E$1,0),0)</f>
        <v>3</v>
      </c>
      <c r="P1221" s="21">
        <f>VLOOKUP($C1221,driver,MATCH(P$7,Driver!$A$1:$E$1,0),0)</f>
        <v>75</v>
      </c>
      <c r="Q1221" s="21" t="str">
        <f>VLOOKUP($C1221,driver,MATCH(Q$7,Driver!$A$1:$E$1,0),0)</f>
        <v>Expired</v>
      </c>
      <c r="R1221" s="21">
        <f>VLOOKUP($C1221,driver,MATCH(R$7,Driver!$A$1:$E$1,0),0)</f>
        <v>5</v>
      </c>
      <c r="S1221" s="21" t="str">
        <f>VLOOKUP($C1221,driver,MATCH(S$7,Driver!$A$1:$E$1,0),0)</f>
        <v>Fatal</v>
      </c>
      <c r="T1221" s="21">
        <f>VLOOKUP($C1221,Effects,MATCH(T$7, Effects!$A$1:$E$1, 0),0)</f>
        <v>32</v>
      </c>
      <c r="U1221" s="22" t="str">
        <f>VLOOKUP($C1221,Effects,MATCH(U$7, Effects!$A$1:$E$1, 0),0)</f>
        <v>No</v>
      </c>
      <c r="V1221" s="22" t="str">
        <f>VLOOKUP($C1221,Effects,MATCH(V$7, Effects!$A$1:$E$1, 0),0)</f>
        <v>Yes</v>
      </c>
      <c r="W1221" s="22" t="str">
        <f>VLOOKUP($C1221,Effects,MATCH(W$7, Effects!$A$1:$E$1, 0),0)</f>
        <v>Arrest Made</v>
      </c>
    </row>
    <row r="1222" spans="2:23" s="7" customFormat="1" ht="21" x14ac:dyDescent="0.4">
      <c r="B1222" s="19">
        <v>1215</v>
      </c>
      <c r="C1222" s="19" t="s">
        <v>1243</v>
      </c>
      <c r="D1222" s="20">
        <f>VLOOKUP($C1222, Date, MATCH(Source!D$7, Date!$A$1:$F$1, 0), FALSE)</f>
        <v>44643</v>
      </c>
      <c r="E1222" s="40">
        <v>44643</v>
      </c>
      <c r="F1222" s="22">
        <f>VLOOKUP($C1222, Date, MATCH(Source!F$7, Date!$A$1:$F$1, 0), FALSE)</f>
        <v>51.3402777777778</v>
      </c>
      <c r="G1222" s="19">
        <f>VLOOKUP(Table3[[#This Row],[Accident ID]],Date!$A$2:$I$2001,MATCH(Table3[[#Headers],[Hour]],Date!$A$1:$I$1,0),0)</f>
        <v>8</v>
      </c>
      <c r="H1222" s="44" t="str">
        <f>IF(AND(Table3[[#This Row],[Hour]]&gt;=7, Table3[[#This Row],[Hour]]&lt;=10), "Peak", IF(AND(Table3[[#This Row],[Hour]]&gt;=16, Table3[[#This Row],[Hour]]&lt;=19), "Peak", "Off-Peak"))</f>
        <v>Peak</v>
      </c>
      <c r="I1222" s="19" t="str">
        <f>VLOOKUP($C1222,location,MATCH(Source!I$7,Location!$A$1:$D$1,0),0)</f>
        <v>Kolkata</v>
      </c>
      <c r="J1222" s="19" t="str">
        <f>VLOOKUP($C1222,location,MATCH(Source!J$7,Location!$A$1:$D$1,0),0)</f>
        <v>Rural Road</v>
      </c>
      <c r="K1222" s="19" t="str">
        <f>VLOOKUP($C1222,location,MATCH(Source!K$7,Location!$A$1:$D$1,0),0)</f>
        <v>Windy</v>
      </c>
      <c r="L1222" s="20" t="str">
        <f>VLOOKUP($C1222,vehicle,MATCH(L1221,Vehicle!A1215:E1215,0),0)</f>
        <v>Bike</v>
      </c>
      <c r="M1222" s="20" t="str">
        <f>VLOOKUP($C1222,vehicle,MATCH(M$7,Vehicle!$A$1:$E$1,0),0)</f>
        <v>Weather Conditions</v>
      </c>
      <c r="N1222" s="20" t="str">
        <f>VLOOKUP($C1222,vehicle,MATCH(N$7,Vehicle!$A$1:$E$1,0),0)</f>
        <v>High</v>
      </c>
      <c r="O1222" s="21">
        <f>VLOOKUP($C1222,vehicle,MATCH(O$7,Vehicle!$A$1:$E$1,0),0)</f>
        <v>3</v>
      </c>
      <c r="P1222" s="21">
        <f>VLOOKUP($C1222,driver,MATCH(P$7,Driver!$A$1:$E$1,0),0)</f>
        <v>20</v>
      </c>
      <c r="Q1222" s="21" t="str">
        <f>VLOOKUP($C1222,driver,MATCH(Q$7,Driver!$A$1:$E$1,0),0)</f>
        <v>Expired</v>
      </c>
      <c r="R1222" s="21">
        <f>VLOOKUP($C1222,driver,MATCH(R$7,Driver!$A$1:$E$1,0),0)</f>
        <v>3</v>
      </c>
      <c r="S1222" s="21" t="str">
        <f>VLOOKUP($C1222,driver,MATCH(S$7,Driver!$A$1:$E$1,0),0)</f>
        <v>Moderate</v>
      </c>
      <c r="T1222" s="21">
        <f>VLOOKUP($C1222,Effects,MATCH(T$7, Effects!$A$1:$E$1, 0),0)</f>
        <v>46</v>
      </c>
      <c r="U1222" s="22" t="str">
        <f>VLOOKUP($C1222,Effects,MATCH(U$7, Effects!$A$1:$E$1, 0),0)</f>
        <v>No</v>
      </c>
      <c r="V1222" s="22" t="str">
        <f>VLOOKUP($C1222,Effects,MATCH(V$7, Effects!$A$1:$E$1, 0),0)</f>
        <v>No</v>
      </c>
      <c r="W1222" s="22" t="str">
        <f>VLOOKUP($C1222,Effects,MATCH(W$7, Effects!$A$1:$E$1, 0),0)</f>
        <v>License Suspended</v>
      </c>
    </row>
    <row r="1223" spans="2:23" s="7" customFormat="1" ht="21" x14ac:dyDescent="0.4">
      <c r="B1223" s="19">
        <v>1216</v>
      </c>
      <c r="C1223" s="19" t="s">
        <v>1244</v>
      </c>
      <c r="D1223" s="20">
        <f>VLOOKUP($C1223, Date, MATCH(Source!D$7, Date!$A$1:$F$1, 0), FALSE)</f>
        <v>44747</v>
      </c>
      <c r="E1223" s="40">
        <v>44747</v>
      </c>
      <c r="F1223" s="22">
        <f>VLOOKUP($C1223, Date, MATCH(Source!F$7, Date!$A$1:$F$1, 0), FALSE)</f>
        <v>51.3819444444444</v>
      </c>
      <c r="G1223" s="19">
        <f>VLOOKUP(Table3[[#This Row],[Accident ID]],Date!$A$2:$I$2001,MATCH(Table3[[#Headers],[Hour]],Date!$A$1:$I$1,0),0)</f>
        <v>9</v>
      </c>
      <c r="H1223" s="44" t="str">
        <f>IF(AND(Table3[[#This Row],[Hour]]&gt;=7, Table3[[#This Row],[Hour]]&lt;=10), "Peak", IF(AND(Table3[[#This Row],[Hour]]&gt;=16, Table3[[#This Row],[Hour]]&lt;=19), "Peak", "Off-Peak"))</f>
        <v>Peak</v>
      </c>
      <c r="I1223" s="19" t="str">
        <f>VLOOKUP($C1223,location,MATCH(Source!I$7,Location!$A$1:$D$1,0),0)</f>
        <v>Mumbai</v>
      </c>
      <c r="J1223" s="19" t="str">
        <f>VLOOKUP($C1223,location,MATCH(Source!J$7,Location!$A$1:$D$1,0),0)</f>
        <v>Residential Area</v>
      </c>
      <c r="K1223" s="19" t="str">
        <f>VLOOKUP($C1223,location,MATCH(Source!K$7,Location!$A$1:$D$1,0),0)</f>
        <v>Rainy</v>
      </c>
      <c r="L1223" s="20" t="str">
        <f>VLOOKUP($C1223,vehicle,MATCH(L1222,Vehicle!A1216:E1216,0),0)</f>
        <v>Pedestrian</v>
      </c>
      <c r="M1223" s="20" t="str">
        <f>VLOOKUP($C1223,vehicle,MATCH(M$7,Vehicle!$A$1:$E$1,0),0)</f>
        <v>Weather Conditions</v>
      </c>
      <c r="N1223" s="20" t="str">
        <f>VLOOKUP($C1223,vehicle,MATCH(N$7,Vehicle!$A$1:$E$1,0),0)</f>
        <v>High</v>
      </c>
      <c r="O1223" s="21">
        <f>VLOOKUP($C1223,vehicle,MATCH(O$7,Vehicle!$A$1:$E$1,0),0)</f>
        <v>4</v>
      </c>
      <c r="P1223" s="21">
        <f>VLOOKUP($C1223,driver,MATCH(P$7,Driver!$A$1:$E$1,0),0)</f>
        <v>39</v>
      </c>
      <c r="Q1223" s="21" t="str">
        <f>VLOOKUP($C1223,driver,MATCH(Q$7,Driver!$A$1:$E$1,0),0)</f>
        <v>Suspended</v>
      </c>
      <c r="R1223" s="21">
        <f>VLOOKUP($C1223,driver,MATCH(R$7,Driver!$A$1:$E$1,0),0)</f>
        <v>0</v>
      </c>
      <c r="S1223" s="21" t="str">
        <f>VLOOKUP($C1223,driver,MATCH(S$7,Driver!$A$1:$E$1,0),0)</f>
        <v>Minor</v>
      </c>
      <c r="T1223" s="21">
        <f>VLOOKUP($C1223,Effects,MATCH(T$7, Effects!$A$1:$E$1, 0),0)</f>
        <v>56</v>
      </c>
      <c r="U1223" s="22" t="str">
        <f>VLOOKUP($C1223,Effects,MATCH(U$7, Effects!$A$1:$E$1, 0),0)</f>
        <v>Yes</v>
      </c>
      <c r="V1223" s="22" t="str">
        <f>VLOOKUP($C1223,Effects,MATCH(V$7, Effects!$A$1:$E$1, 0),0)</f>
        <v>Yes</v>
      </c>
      <c r="W1223" s="22" t="str">
        <f>VLOOKUP($C1223,Effects,MATCH(W$7, Effects!$A$1:$E$1, 0),0)</f>
        <v>License Suspended</v>
      </c>
    </row>
    <row r="1224" spans="2:23" s="7" customFormat="1" ht="21" x14ac:dyDescent="0.4">
      <c r="B1224" s="19">
        <v>1217</v>
      </c>
      <c r="C1224" s="19" t="s">
        <v>1245</v>
      </c>
      <c r="D1224" s="20">
        <f>VLOOKUP($C1224, Date, MATCH(Source!D$7, Date!$A$1:$F$1, 0), FALSE)</f>
        <v>44726</v>
      </c>
      <c r="E1224" s="40">
        <v>44726</v>
      </c>
      <c r="F1224" s="22">
        <f>VLOOKUP($C1224, Date, MATCH(Source!F$7, Date!$A$1:$F$1, 0), FALSE)</f>
        <v>51.4236111111111</v>
      </c>
      <c r="G1224" s="19">
        <f>VLOOKUP(Table3[[#This Row],[Accident ID]],Date!$A$2:$I$2001,MATCH(Table3[[#Headers],[Hour]],Date!$A$1:$I$1,0),0)</f>
        <v>10</v>
      </c>
      <c r="H1224" s="44" t="str">
        <f>IF(AND(Table3[[#This Row],[Hour]]&gt;=7, Table3[[#This Row],[Hour]]&lt;=10), "Peak", IF(AND(Table3[[#This Row],[Hour]]&gt;=16, Table3[[#This Row],[Hour]]&lt;=19), "Peak", "Off-Peak"))</f>
        <v>Peak</v>
      </c>
      <c r="I1224" s="19" t="str">
        <f>VLOOKUP($C1224,location,MATCH(Source!I$7,Location!$A$1:$D$1,0),0)</f>
        <v>Hyderabad</v>
      </c>
      <c r="J1224" s="19" t="str">
        <f>VLOOKUP($C1224,location,MATCH(Source!J$7,Location!$A$1:$D$1,0),0)</f>
        <v>Highway</v>
      </c>
      <c r="K1224" s="19" t="str">
        <f>VLOOKUP($C1224,location,MATCH(Source!K$7,Location!$A$1:$D$1,0),0)</f>
        <v>Foggy</v>
      </c>
      <c r="L1224" s="20" t="str">
        <f>VLOOKUP($C1224,vehicle,MATCH(L1223,Vehicle!A1217:E1217,0),0)</f>
        <v>Bicycle</v>
      </c>
      <c r="M1224" s="20" t="str">
        <f>VLOOKUP($C1224,vehicle,MATCH(M$7,Vehicle!$A$1:$E$1,0),0)</f>
        <v>Signal Violation</v>
      </c>
      <c r="N1224" s="20" t="str">
        <f>VLOOKUP($C1224,vehicle,MATCH(N$7,Vehicle!$A$1:$E$1,0),0)</f>
        <v>High</v>
      </c>
      <c r="O1224" s="21">
        <f>VLOOKUP($C1224,vehicle,MATCH(O$7,Vehicle!$A$1:$E$1,0),0)</f>
        <v>3</v>
      </c>
      <c r="P1224" s="21">
        <f>VLOOKUP($C1224,driver,MATCH(P$7,Driver!$A$1:$E$1,0),0)</f>
        <v>22</v>
      </c>
      <c r="Q1224" s="21" t="str">
        <f>VLOOKUP($C1224,driver,MATCH(Q$7,Driver!$A$1:$E$1,0),0)</f>
        <v>Suspended</v>
      </c>
      <c r="R1224" s="21">
        <f>VLOOKUP($C1224,driver,MATCH(R$7,Driver!$A$1:$E$1,0),0)</f>
        <v>1</v>
      </c>
      <c r="S1224" s="21" t="str">
        <f>VLOOKUP($C1224,driver,MATCH(S$7,Driver!$A$1:$E$1,0),0)</f>
        <v>Severe</v>
      </c>
      <c r="T1224" s="21">
        <f>VLOOKUP($C1224,Effects,MATCH(T$7, Effects!$A$1:$E$1, 0),0)</f>
        <v>49</v>
      </c>
      <c r="U1224" s="22" t="str">
        <f>VLOOKUP($C1224,Effects,MATCH(U$7, Effects!$A$1:$E$1, 0),0)</f>
        <v>Yes</v>
      </c>
      <c r="V1224" s="22" t="str">
        <f>VLOOKUP($C1224,Effects,MATCH(V$7, Effects!$A$1:$E$1, 0),0)</f>
        <v>Yes</v>
      </c>
      <c r="W1224" s="22" t="str">
        <f>VLOOKUP($C1224,Effects,MATCH(W$7, Effects!$A$1:$E$1, 0),0)</f>
        <v>None</v>
      </c>
    </row>
    <row r="1225" spans="2:23" s="7" customFormat="1" ht="21" x14ac:dyDescent="0.4">
      <c r="B1225" s="19">
        <v>1218</v>
      </c>
      <c r="C1225" s="19" t="s">
        <v>1246</v>
      </c>
      <c r="D1225" s="20">
        <f>VLOOKUP($C1225, Date, MATCH(Source!D$7, Date!$A$1:$F$1, 0), FALSE)</f>
        <v>44259</v>
      </c>
      <c r="E1225" s="40">
        <v>44259</v>
      </c>
      <c r="F1225" s="22">
        <f>VLOOKUP($C1225, Date, MATCH(Source!F$7, Date!$A$1:$F$1, 0), FALSE)</f>
        <v>51.4652777777778</v>
      </c>
      <c r="G1225" s="19">
        <f>VLOOKUP(Table3[[#This Row],[Accident ID]],Date!$A$2:$I$2001,MATCH(Table3[[#Headers],[Hour]],Date!$A$1:$I$1,0),0)</f>
        <v>11</v>
      </c>
      <c r="H1225" s="44" t="str">
        <f>IF(AND(Table3[[#This Row],[Hour]]&gt;=7, Table3[[#This Row],[Hour]]&lt;=10), "Peak", IF(AND(Table3[[#This Row],[Hour]]&gt;=16, Table3[[#This Row],[Hour]]&lt;=19), "Peak", "Off-Peak"))</f>
        <v>Off-Peak</v>
      </c>
      <c r="I1225" s="19" t="str">
        <f>VLOOKUP($C1225,location,MATCH(Source!I$7,Location!$A$1:$D$1,0),0)</f>
        <v>Delhi</v>
      </c>
      <c r="J1225" s="19" t="str">
        <f>VLOOKUP($C1225,location,MATCH(Source!J$7,Location!$A$1:$D$1,0),0)</f>
        <v>Residential Area</v>
      </c>
      <c r="K1225" s="19" t="str">
        <f>VLOOKUP($C1225,location,MATCH(Source!K$7,Location!$A$1:$D$1,0),0)</f>
        <v>Rainy</v>
      </c>
      <c r="L1225" s="20" t="str">
        <f>VLOOKUP($C1225,vehicle,MATCH(L1224,Vehicle!A1218:E1218,0),0)</f>
        <v>Truck</v>
      </c>
      <c r="M1225" s="20" t="str">
        <f>VLOOKUP($C1225,vehicle,MATCH(M$7,Vehicle!$A$1:$E$1,0),0)</f>
        <v>Weather Conditions</v>
      </c>
      <c r="N1225" s="20" t="str">
        <f>VLOOKUP($C1225,vehicle,MATCH(N$7,Vehicle!$A$1:$E$1,0),0)</f>
        <v>Medium</v>
      </c>
      <c r="O1225" s="21">
        <f>VLOOKUP($C1225,vehicle,MATCH(O$7,Vehicle!$A$1:$E$1,0),0)</f>
        <v>5</v>
      </c>
      <c r="P1225" s="21">
        <f>VLOOKUP($C1225,driver,MATCH(P$7,Driver!$A$1:$E$1,0),0)</f>
        <v>63</v>
      </c>
      <c r="Q1225" s="21" t="str">
        <f>VLOOKUP($C1225,driver,MATCH(Q$7,Driver!$A$1:$E$1,0),0)</f>
        <v>Valid</v>
      </c>
      <c r="R1225" s="21">
        <f>VLOOKUP($C1225,driver,MATCH(R$7,Driver!$A$1:$E$1,0),0)</f>
        <v>8</v>
      </c>
      <c r="S1225" s="21" t="str">
        <f>VLOOKUP($C1225,driver,MATCH(S$7,Driver!$A$1:$E$1,0),0)</f>
        <v>Fatal</v>
      </c>
      <c r="T1225" s="21">
        <f>VLOOKUP($C1225,Effects,MATCH(T$7, Effects!$A$1:$E$1, 0),0)</f>
        <v>50</v>
      </c>
      <c r="U1225" s="22" t="str">
        <f>VLOOKUP($C1225,Effects,MATCH(U$7, Effects!$A$1:$E$1, 0),0)</f>
        <v>Yes</v>
      </c>
      <c r="V1225" s="22" t="str">
        <f>VLOOKUP($C1225,Effects,MATCH(V$7, Effects!$A$1:$E$1, 0),0)</f>
        <v>Yes</v>
      </c>
      <c r="W1225" s="22" t="str">
        <f>VLOOKUP($C1225,Effects,MATCH(W$7, Effects!$A$1:$E$1, 0),0)</f>
        <v>Fine Issued</v>
      </c>
    </row>
    <row r="1226" spans="2:23" s="7" customFormat="1" ht="21" x14ac:dyDescent="0.4">
      <c r="B1226" s="19">
        <v>1219</v>
      </c>
      <c r="C1226" s="19" t="s">
        <v>1247</v>
      </c>
      <c r="D1226" s="20">
        <f>VLOOKUP($C1226, Date, MATCH(Source!D$7, Date!$A$1:$F$1, 0), FALSE)</f>
        <v>44124</v>
      </c>
      <c r="E1226" s="40">
        <v>44124</v>
      </c>
      <c r="F1226" s="22">
        <f>VLOOKUP($C1226, Date, MATCH(Source!F$7, Date!$A$1:$F$1, 0), FALSE)</f>
        <v>51.5069444444444</v>
      </c>
      <c r="G1226" s="19">
        <f>VLOOKUP(Table3[[#This Row],[Accident ID]],Date!$A$2:$I$2001,MATCH(Table3[[#Headers],[Hour]],Date!$A$1:$I$1,0),0)</f>
        <v>12</v>
      </c>
      <c r="H1226" s="44" t="str">
        <f>IF(AND(Table3[[#This Row],[Hour]]&gt;=7, Table3[[#This Row],[Hour]]&lt;=10), "Peak", IF(AND(Table3[[#This Row],[Hour]]&gt;=16, Table3[[#This Row],[Hour]]&lt;=19), "Peak", "Off-Peak"))</f>
        <v>Off-Peak</v>
      </c>
      <c r="I1226" s="19" t="str">
        <f>VLOOKUP($C1226,location,MATCH(Source!I$7,Location!$A$1:$D$1,0),0)</f>
        <v>Ahmedabad</v>
      </c>
      <c r="J1226" s="19" t="str">
        <f>VLOOKUP($C1226,location,MATCH(Source!J$7,Location!$A$1:$D$1,0),0)</f>
        <v>Highway</v>
      </c>
      <c r="K1226" s="19" t="str">
        <f>VLOOKUP($C1226,location,MATCH(Source!K$7,Location!$A$1:$D$1,0),0)</f>
        <v>Snowy</v>
      </c>
      <c r="L1226" s="20" t="str">
        <f>VLOOKUP($C1226,vehicle,MATCH(L1225,Vehicle!A1219:E1219,0),0)</f>
        <v>Auto</v>
      </c>
      <c r="M1226" s="20" t="str">
        <f>VLOOKUP($C1226,vehicle,MATCH(M$7,Vehicle!$A$1:$E$1,0),0)</f>
        <v>Over Speeding</v>
      </c>
      <c r="N1226" s="20" t="str">
        <f>VLOOKUP($C1226,vehicle,MATCH(N$7,Vehicle!$A$1:$E$1,0),0)</f>
        <v>Severe</v>
      </c>
      <c r="O1226" s="21">
        <f>VLOOKUP($C1226,vehicle,MATCH(O$7,Vehicle!$A$1:$E$1,0),0)</f>
        <v>1</v>
      </c>
      <c r="P1226" s="21">
        <f>VLOOKUP($C1226,driver,MATCH(P$7,Driver!$A$1:$E$1,0),0)</f>
        <v>24</v>
      </c>
      <c r="Q1226" s="21" t="str">
        <f>VLOOKUP($C1226,driver,MATCH(Q$7,Driver!$A$1:$E$1,0),0)</f>
        <v>Expired</v>
      </c>
      <c r="R1226" s="21">
        <f>VLOOKUP($C1226,driver,MATCH(R$7,Driver!$A$1:$E$1,0),0)</f>
        <v>4</v>
      </c>
      <c r="S1226" s="21" t="str">
        <f>VLOOKUP($C1226,driver,MATCH(S$7,Driver!$A$1:$E$1,0),0)</f>
        <v>Severe</v>
      </c>
      <c r="T1226" s="21">
        <f>VLOOKUP($C1226,Effects,MATCH(T$7, Effects!$A$1:$E$1, 0),0)</f>
        <v>9</v>
      </c>
      <c r="U1226" s="22" t="str">
        <f>VLOOKUP($C1226,Effects,MATCH(U$7, Effects!$A$1:$E$1, 0),0)</f>
        <v>Yes</v>
      </c>
      <c r="V1226" s="22" t="str">
        <f>VLOOKUP($C1226,Effects,MATCH(V$7, Effects!$A$1:$E$1, 0),0)</f>
        <v>No</v>
      </c>
      <c r="W1226" s="22" t="str">
        <f>VLOOKUP($C1226,Effects,MATCH(W$7, Effects!$A$1:$E$1, 0),0)</f>
        <v>Fine Issued</v>
      </c>
    </row>
    <row r="1227" spans="2:23" s="7" customFormat="1" ht="21" x14ac:dyDescent="0.4">
      <c r="B1227" s="19">
        <v>1220</v>
      </c>
      <c r="C1227" s="19" t="s">
        <v>1248</v>
      </c>
      <c r="D1227" s="20">
        <f>VLOOKUP($C1227, Date, MATCH(Source!D$7, Date!$A$1:$F$1, 0), FALSE)</f>
        <v>44522</v>
      </c>
      <c r="E1227" s="40">
        <v>44522</v>
      </c>
      <c r="F1227" s="22">
        <f>VLOOKUP($C1227, Date, MATCH(Source!F$7, Date!$A$1:$F$1, 0), FALSE)</f>
        <v>51.5486111111111</v>
      </c>
      <c r="G1227" s="19">
        <f>VLOOKUP(Table3[[#This Row],[Accident ID]],Date!$A$2:$I$2001,MATCH(Table3[[#Headers],[Hour]],Date!$A$1:$I$1,0),0)</f>
        <v>13</v>
      </c>
      <c r="H1227" s="44" t="str">
        <f>IF(AND(Table3[[#This Row],[Hour]]&gt;=7, Table3[[#This Row],[Hour]]&lt;=10), "Peak", IF(AND(Table3[[#This Row],[Hour]]&gt;=16, Table3[[#This Row],[Hour]]&lt;=19), "Peak", "Off-Peak"))</f>
        <v>Off-Peak</v>
      </c>
      <c r="I1227" s="19" t="str">
        <f>VLOOKUP($C1227,location,MATCH(Source!I$7,Location!$A$1:$D$1,0),0)</f>
        <v>Chennai</v>
      </c>
      <c r="J1227" s="19" t="str">
        <f>VLOOKUP($C1227,location,MATCH(Source!J$7,Location!$A$1:$D$1,0),0)</f>
        <v>Residential Area</v>
      </c>
      <c r="K1227" s="19" t="str">
        <f>VLOOKUP($C1227,location,MATCH(Source!K$7,Location!$A$1:$D$1,0),0)</f>
        <v>Rainy</v>
      </c>
      <c r="L1227" s="20" t="str">
        <f>VLOOKUP($C1227,vehicle,MATCH(L1226,Vehicle!A1220:E1220,0),0)</f>
        <v>Truck</v>
      </c>
      <c r="M1227" s="20" t="str">
        <f>VLOOKUP($C1227,vehicle,MATCH(M$7,Vehicle!$A$1:$E$1,0),0)</f>
        <v>Weather Conditions</v>
      </c>
      <c r="N1227" s="20" t="str">
        <f>VLOOKUP($C1227,vehicle,MATCH(N$7,Vehicle!$A$1:$E$1,0),0)</f>
        <v>Low</v>
      </c>
      <c r="O1227" s="21">
        <f>VLOOKUP($C1227,vehicle,MATCH(O$7,Vehicle!$A$1:$E$1,0),0)</f>
        <v>1</v>
      </c>
      <c r="P1227" s="21">
        <f>VLOOKUP($C1227,driver,MATCH(P$7,Driver!$A$1:$E$1,0),0)</f>
        <v>20</v>
      </c>
      <c r="Q1227" s="21" t="str">
        <f>VLOOKUP($C1227,driver,MATCH(Q$7,Driver!$A$1:$E$1,0),0)</f>
        <v>Suspended</v>
      </c>
      <c r="R1227" s="21">
        <f>VLOOKUP($C1227,driver,MATCH(R$7,Driver!$A$1:$E$1,0),0)</f>
        <v>1</v>
      </c>
      <c r="S1227" s="21" t="str">
        <f>VLOOKUP($C1227,driver,MATCH(S$7,Driver!$A$1:$E$1,0),0)</f>
        <v>Minor</v>
      </c>
      <c r="T1227" s="21">
        <f>VLOOKUP($C1227,Effects,MATCH(T$7, Effects!$A$1:$E$1, 0),0)</f>
        <v>53</v>
      </c>
      <c r="U1227" s="22" t="str">
        <f>VLOOKUP($C1227,Effects,MATCH(U$7, Effects!$A$1:$E$1, 0),0)</f>
        <v>Yes</v>
      </c>
      <c r="V1227" s="22" t="str">
        <f>VLOOKUP($C1227,Effects,MATCH(V$7, Effects!$A$1:$E$1, 0),0)</f>
        <v>No</v>
      </c>
      <c r="W1227" s="22" t="str">
        <f>VLOOKUP($C1227,Effects,MATCH(W$7, Effects!$A$1:$E$1, 0),0)</f>
        <v>None</v>
      </c>
    </row>
    <row r="1228" spans="2:23" s="7" customFormat="1" ht="21" x14ac:dyDescent="0.4">
      <c r="B1228" s="19">
        <v>1221</v>
      </c>
      <c r="C1228" s="19" t="s">
        <v>1249</v>
      </c>
      <c r="D1228" s="20">
        <f>VLOOKUP($C1228, Date, MATCH(Source!D$7, Date!$A$1:$F$1, 0), FALSE)</f>
        <v>44485</v>
      </c>
      <c r="E1228" s="40">
        <v>44485</v>
      </c>
      <c r="F1228" s="22">
        <f>VLOOKUP($C1228, Date, MATCH(Source!F$7, Date!$A$1:$F$1, 0), FALSE)</f>
        <v>51.5902777777778</v>
      </c>
      <c r="G1228" s="19">
        <f>VLOOKUP(Table3[[#This Row],[Accident ID]],Date!$A$2:$I$2001,MATCH(Table3[[#Headers],[Hour]],Date!$A$1:$I$1,0),0)</f>
        <v>14</v>
      </c>
      <c r="H1228" s="44" t="str">
        <f>IF(AND(Table3[[#This Row],[Hour]]&gt;=7, Table3[[#This Row],[Hour]]&lt;=10), "Peak", IF(AND(Table3[[#This Row],[Hour]]&gt;=16, Table3[[#This Row],[Hour]]&lt;=19), "Peak", "Off-Peak"))</f>
        <v>Off-Peak</v>
      </c>
      <c r="I1228" s="19" t="str">
        <f>VLOOKUP($C1228,location,MATCH(Source!I$7,Location!$A$1:$D$1,0),0)</f>
        <v>Hyderabad</v>
      </c>
      <c r="J1228" s="19" t="str">
        <f>VLOOKUP($C1228,location,MATCH(Source!J$7,Location!$A$1:$D$1,0),0)</f>
        <v>Highway</v>
      </c>
      <c r="K1228" s="19" t="str">
        <f>VLOOKUP($C1228,location,MATCH(Source!K$7,Location!$A$1:$D$1,0),0)</f>
        <v>Foggy</v>
      </c>
      <c r="L1228" s="20" t="str">
        <f>VLOOKUP($C1228,vehicle,MATCH(L1227,Vehicle!A1221:E1221,0),0)</f>
        <v>Car</v>
      </c>
      <c r="M1228" s="20" t="str">
        <f>VLOOKUP($C1228,vehicle,MATCH(M$7,Vehicle!$A$1:$E$1,0),0)</f>
        <v>Pedestrian Crossing</v>
      </c>
      <c r="N1228" s="20" t="str">
        <f>VLOOKUP($C1228,vehicle,MATCH(N$7,Vehicle!$A$1:$E$1,0),0)</f>
        <v>Severe</v>
      </c>
      <c r="O1228" s="21">
        <f>VLOOKUP($C1228,vehicle,MATCH(O$7,Vehicle!$A$1:$E$1,0),0)</f>
        <v>4</v>
      </c>
      <c r="P1228" s="21">
        <f>VLOOKUP($C1228,driver,MATCH(P$7,Driver!$A$1:$E$1,0),0)</f>
        <v>60</v>
      </c>
      <c r="Q1228" s="21" t="str">
        <f>VLOOKUP($C1228,driver,MATCH(Q$7,Driver!$A$1:$E$1,0),0)</f>
        <v>Valid</v>
      </c>
      <c r="R1228" s="21">
        <f>VLOOKUP($C1228,driver,MATCH(R$7,Driver!$A$1:$E$1,0),0)</f>
        <v>9</v>
      </c>
      <c r="S1228" s="21" t="str">
        <f>VLOOKUP($C1228,driver,MATCH(S$7,Driver!$A$1:$E$1,0),0)</f>
        <v>Fatal</v>
      </c>
      <c r="T1228" s="21">
        <f>VLOOKUP($C1228,Effects,MATCH(T$7, Effects!$A$1:$E$1, 0),0)</f>
        <v>44</v>
      </c>
      <c r="U1228" s="22" t="str">
        <f>VLOOKUP($C1228,Effects,MATCH(U$7, Effects!$A$1:$E$1, 0),0)</f>
        <v>No</v>
      </c>
      <c r="V1228" s="22" t="str">
        <f>VLOOKUP($C1228,Effects,MATCH(V$7, Effects!$A$1:$E$1, 0),0)</f>
        <v>Yes</v>
      </c>
      <c r="W1228" s="22" t="str">
        <f>VLOOKUP($C1228,Effects,MATCH(W$7, Effects!$A$1:$E$1, 0),0)</f>
        <v>Fine Issued</v>
      </c>
    </row>
    <row r="1229" spans="2:23" s="7" customFormat="1" ht="21" x14ac:dyDescent="0.4">
      <c r="B1229" s="19">
        <v>1222</v>
      </c>
      <c r="C1229" s="19" t="s">
        <v>1250</v>
      </c>
      <c r="D1229" s="20">
        <f>VLOOKUP($C1229, Date, MATCH(Source!D$7, Date!$A$1:$F$1, 0), FALSE)</f>
        <v>44608</v>
      </c>
      <c r="E1229" s="40">
        <v>44608</v>
      </c>
      <c r="F1229" s="22">
        <f>VLOOKUP($C1229, Date, MATCH(Source!F$7, Date!$A$1:$F$1, 0), FALSE)</f>
        <v>51.6319444444444</v>
      </c>
      <c r="G1229" s="19">
        <f>VLOOKUP(Table3[[#This Row],[Accident ID]],Date!$A$2:$I$2001,MATCH(Table3[[#Headers],[Hour]],Date!$A$1:$I$1,0),0)</f>
        <v>15</v>
      </c>
      <c r="H1229" s="44" t="str">
        <f>IF(AND(Table3[[#This Row],[Hour]]&gt;=7, Table3[[#This Row],[Hour]]&lt;=10), "Peak", IF(AND(Table3[[#This Row],[Hour]]&gt;=16, Table3[[#This Row],[Hour]]&lt;=19), "Peak", "Off-Peak"))</f>
        <v>Off-Peak</v>
      </c>
      <c r="I1229" s="19" t="str">
        <f>VLOOKUP($C1229,location,MATCH(Source!I$7,Location!$A$1:$D$1,0),0)</f>
        <v>Chennai</v>
      </c>
      <c r="J1229" s="19" t="str">
        <f>VLOOKUP($C1229,location,MATCH(Source!J$7,Location!$A$1:$D$1,0),0)</f>
        <v>Expressway</v>
      </c>
      <c r="K1229" s="19" t="str">
        <f>VLOOKUP($C1229,location,MATCH(Source!K$7,Location!$A$1:$D$1,0),0)</f>
        <v>Clear</v>
      </c>
      <c r="L1229" s="20" t="str">
        <f>VLOOKUP($C1229,vehicle,MATCH(L1228,Vehicle!A1222:E1222,0),0)</f>
        <v>Truck</v>
      </c>
      <c r="M1229" s="20" t="str">
        <f>VLOOKUP($C1229,vehicle,MATCH(M$7,Vehicle!$A$1:$E$1,0),0)</f>
        <v>Brake Failure</v>
      </c>
      <c r="N1229" s="20" t="str">
        <f>VLOOKUP($C1229,vehicle,MATCH(N$7,Vehicle!$A$1:$E$1,0),0)</f>
        <v>Low</v>
      </c>
      <c r="O1229" s="21">
        <f>VLOOKUP($C1229,vehicle,MATCH(O$7,Vehicle!$A$1:$E$1,0),0)</f>
        <v>4</v>
      </c>
      <c r="P1229" s="21">
        <f>VLOOKUP($C1229,driver,MATCH(P$7,Driver!$A$1:$E$1,0),0)</f>
        <v>46</v>
      </c>
      <c r="Q1229" s="21" t="str">
        <f>VLOOKUP($C1229,driver,MATCH(Q$7,Driver!$A$1:$E$1,0),0)</f>
        <v>Expired</v>
      </c>
      <c r="R1229" s="21">
        <f>VLOOKUP($C1229,driver,MATCH(R$7,Driver!$A$1:$E$1,0),0)</f>
        <v>0</v>
      </c>
      <c r="S1229" s="21" t="str">
        <f>VLOOKUP($C1229,driver,MATCH(S$7,Driver!$A$1:$E$1,0),0)</f>
        <v>Fatal</v>
      </c>
      <c r="T1229" s="21">
        <f>VLOOKUP($C1229,Effects,MATCH(T$7, Effects!$A$1:$E$1, 0),0)</f>
        <v>47</v>
      </c>
      <c r="U1229" s="22" t="str">
        <f>VLOOKUP($C1229,Effects,MATCH(U$7, Effects!$A$1:$E$1, 0),0)</f>
        <v>Yes</v>
      </c>
      <c r="V1229" s="22" t="str">
        <f>VLOOKUP($C1229,Effects,MATCH(V$7, Effects!$A$1:$E$1, 0),0)</f>
        <v>No</v>
      </c>
      <c r="W1229" s="22" t="str">
        <f>VLOOKUP($C1229,Effects,MATCH(W$7, Effects!$A$1:$E$1, 0),0)</f>
        <v>Fine Issued</v>
      </c>
    </row>
    <row r="1230" spans="2:23" s="7" customFormat="1" ht="21" x14ac:dyDescent="0.4">
      <c r="B1230" s="19">
        <v>1223</v>
      </c>
      <c r="C1230" s="19" t="s">
        <v>1251</v>
      </c>
      <c r="D1230" s="20">
        <f>VLOOKUP($C1230, Date, MATCH(Source!D$7, Date!$A$1:$F$1, 0), FALSE)</f>
        <v>44878</v>
      </c>
      <c r="E1230" s="40">
        <v>44878</v>
      </c>
      <c r="F1230" s="22">
        <f>VLOOKUP($C1230, Date, MATCH(Source!F$7, Date!$A$1:$F$1, 0), FALSE)</f>
        <v>51.6736111111111</v>
      </c>
      <c r="G1230" s="19">
        <f>VLOOKUP(Table3[[#This Row],[Accident ID]],Date!$A$2:$I$2001,MATCH(Table3[[#Headers],[Hour]],Date!$A$1:$I$1,0),0)</f>
        <v>16</v>
      </c>
      <c r="H1230" s="44" t="str">
        <f>IF(AND(Table3[[#This Row],[Hour]]&gt;=7, Table3[[#This Row],[Hour]]&lt;=10), "Peak", IF(AND(Table3[[#This Row],[Hour]]&gt;=16, Table3[[#This Row],[Hour]]&lt;=19), "Peak", "Off-Peak"))</f>
        <v>Peak</v>
      </c>
      <c r="I1230" s="19" t="str">
        <f>VLOOKUP($C1230,location,MATCH(Source!I$7,Location!$A$1:$D$1,0),0)</f>
        <v>Hyderabad</v>
      </c>
      <c r="J1230" s="19" t="str">
        <f>VLOOKUP($C1230,location,MATCH(Source!J$7,Location!$A$1:$D$1,0),0)</f>
        <v>Highway</v>
      </c>
      <c r="K1230" s="19" t="str">
        <f>VLOOKUP($C1230,location,MATCH(Source!K$7,Location!$A$1:$D$1,0),0)</f>
        <v>Clear</v>
      </c>
      <c r="L1230" s="20" t="str">
        <f>VLOOKUP($C1230,vehicle,MATCH(L1229,Vehicle!A1223:E1223,0),0)</f>
        <v>Car</v>
      </c>
      <c r="M1230" s="20" t="str">
        <f>VLOOKUP($C1230,vehicle,MATCH(M$7,Vehicle!$A$1:$E$1,0),0)</f>
        <v>Reckless Driving</v>
      </c>
      <c r="N1230" s="20" t="str">
        <f>VLOOKUP($C1230,vehicle,MATCH(N$7,Vehicle!$A$1:$E$1,0),0)</f>
        <v>Severe</v>
      </c>
      <c r="O1230" s="21">
        <f>VLOOKUP($C1230,vehicle,MATCH(O$7,Vehicle!$A$1:$E$1,0),0)</f>
        <v>1</v>
      </c>
      <c r="P1230" s="21">
        <f>VLOOKUP($C1230,driver,MATCH(P$7,Driver!$A$1:$E$1,0),0)</f>
        <v>50</v>
      </c>
      <c r="Q1230" s="21" t="str">
        <f>VLOOKUP($C1230,driver,MATCH(Q$7,Driver!$A$1:$E$1,0),0)</f>
        <v>Suspended</v>
      </c>
      <c r="R1230" s="21">
        <f>VLOOKUP($C1230,driver,MATCH(R$7,Driver!$A$1:$E$1,0),0)</f>
        <v>8</v>
      </c>
      <c r="S1230" s="21" t="str">
        <f>VLOOKUP($C1230,driver,MATCH(S$7,Driver!$A$1:$E$1,0),0)</f>
        <v>Minor</v>
      </c>
      <c r="T1230" s="21">
        <f>VLOOKUP($C1230,Effects,MATCH(T$7, Effects!$A$1:$E$1, 0),0)</f>
        <v>34</v>
      </c>
      <c r="U1230" s="22" t="str">
        <f>VLOOKUP($C1230,Effects,MATCH(U$7, Effects!$A$1:$E$1, 0),0)</f>
        <v>No</v>
      </c>
      <c r="V1230" s="22" t="str">
        <f>VLOOKUP($C1230,Effects,MATCH(V$7, Effects!$A$1:$E$1, 0),0)</f>
        <v>Yes</v>
      </c>
      <c r="W1230" s="22" t="str">
        <f>VLOOKUP($C1230,Effects,MATCH(W$7, Effects!$A$1:$E$1, 0),0)</f>
        <v>None</v>
      </c>
    </row>
    <row r="1231" spans="2:23" s="7" customFormat="1" ht="21" x14ac:dyDescent="0.4">
      <c r="B1231" s="19">
        <v>1224</v>
      </c>
      <c r="C1231" s="19" t="s">
        <v>1252</v>
      </c>
      <c r="D1231" s="20">
        <f>VLOOKUP($C1231, Date, MATCH(Source!D$7, Date!$A$1:$F$1, 0), FALSE)</f>
        <v>44003</v>
      </c>
      <c r="E1231" s="40">
        <v>44003</v>
      </c>
      <c r="F1231" s="22">
        <f>VLOOKUP($C1231, Date, MATCH(Source!F$7, Date!$A$1:$F$1, 0), FALSE)</f>
        <v>51.7152777777778</v>
      </c>
      <c r="G1231" s="19">
        <f>VLOOKUP(Table3[[#This Row],[Accident ID]],Date!$A$2:$I$2001,MATCH(Table3[[#Headers],[Hour]],Date!$A$1:$I$1,0),0)</f>
        <v>17</v>
      </c>
      <c r="H1231" s="44" t="str">
        <f>IF(AND(Table3[[#This Row],[Hour]]&gt;=7, Table3[[#This Row],[Hour]]&lt;=10), "Peak", IF(AND(Table3[[#This Row],[Hour]]&gt;=16, Table3[[#This Row],[Hour]]&lt;=19), "Peak", "Off-Peak"))</f>
        <v>Peak</v>
      </c>
      <c r="I1231" s="19" t="str">
        <f>VLOOKUP($C1231,location,MATCH(Source!I$7,Location!$A$1:$D$1,0),0)</f>
        <v>Pune</v>
      </c>
      <c r="J1231" s="19" t="str">
        <f>VLOOKUP($C1231,location,MATCH(Source!J$7,Location!$A$1:$D$1,0),0)</f>
        <v>City Road</v>
      </c>
      <c r="K1231" s="19" t="str">
        <f>VLOOKUP($C1231,location,MATCH(Source!K$7,Location!$A$1:$D$1,0),0)</f>
        <v>Snowy</v>
      </c>
      <c r="L1231" s="20" t="str">
        <f>VLOOKUP($C1231,vehicle,MATCH(L1230,Vehicle!A1224:E1224,0),0)</f>
        <v>Auto</v>
      </c>
      <c r="M1231" s="20" t="str">
        <f>VLOOKUP($C1231,vehicle,MATCH(M$7,Vehicle!$A$1:$E$1,0),0)</f>
        <v>Weather Conditions</v>
      </c>
      <c r="N1231" s="20" t="str">
        <f>VLOOKUP($C1231,vehicle,MATCH(N$7,Vehicle!$A$1:$E$1,0),0)</f>
        <v>High</v>
      </c>
      <c r="O1231" s="21">
        <f>VLOOKUP($C1231,vehicle,MATCH(O$7,Vehicle!$A$1:$E$1,0),0)</f>
        <v>4</v>
      </c>
      <c r="P1231" s="21">
        <f>VLOOKUP($C1231,driver,MATCH(P$7,Driver!$A$1:$E$1,0),0)</f>
        <v>40</v>
      </c>
      <c r="Q1231" s="21" t="str">
        <f>VLOOKUP($C1231,driver,MATCH(Q$7,Driver!$A$1:$E$1,0),0)</f>
        <v>Suspended</v>
      </c>
      <c r="R1231" s="21">
        <f>VLOOKUP($C1231,driver,MATCH(R$7,Driver!$A$1:$E$1,0),0)</f>
        <v>6</v>
      </c>
      <c r="S1231" s="21" t="str">
        <f>VLOOKUP($C1231,driver,MATCH(S$7,Driver!$A$1:$E$1,0),0)</f>
        <v>Moderate</v>
      </c>
      <c r="T1231" s="21">
        <f>VLOOKUP($C1231,Effects,MATCH(T$7, Effects!$A$1:$E$1, 0),0)</f>
        <v>42</v>
      </c>
      <c r="U1231" s="22" t="str">
        <f>VLOOKUP($C1231,Effects,MATCH(U$7, Effects!$A$1:$E$1, 0),0)</f>
        <v>No</v>
      </c>
      <c r="V1231" s="22" t="str">
        <f>VLOOKUP($C1231,Effects,MATCH(V$7, Effects!$A$1:$E$1, 0),0)</f>
        <v>Yes</v>
      </c>
      <c r="W1231" s="22" t="str">
        <f>VLOOKUP($C1231,Effects,MATCH(W$7, Effects!$A$1:$E$1, 0),0)</f>
        <v>None</v>
      </c>
    </row>
    <row r="1232" spans="2:23" s="7" customFormat="1" ht="21" x14ac:dyDescent="0.4">
      <c r="B1232" s="19">
        <v>1225</v>
      </c>
      <c r="C1232" s="19" t="s">
        <v>1253</v>
      </c>
      <c r="D1232" s="20">
        <f>VLOOKUP($C1232, Date, MATCH(Source!D$7, Date!$A$1:$F$1, 0), FALSE)</f>
        <v>45489</v>
      </c>
      <c r="E1232" s="40">
        <v>45489</v>
      </c>
      <c r="F1232" s="22">
        <f>VLOOKUP($C1232, Date, MATCH(Source!F$7, Date!$A$1:$F$1, 0), FALSE)</f>
        <v>51.7569444444444</v>
      </c>
      <c r="G1232" s="19">
        <f>VLOOKUP(Table3[[#This Row],[Accident ID]],Date!$A$2:$I$2001,MATCH(Table3[[#Headers],[Hour]],Date!$A$1:$I$1,0),0)</f>
        <v>18</v>
      </c>
      <c r="H1232" s="44" t="str">
        <f>IF(AND(Table3[[#This Row],[Hour]]&gt;=7, Table3[[#This Row],[Hour]]&lt;=10), "Peak", IF(AND(Table3[[#This Row],[Hour]]&gt;=16, Table3[[#This Row],[Hour]]&lt;=19), "Peak", "Off-Peak"))</f>
        <v>Peak</v>
      </c>
      <c r="I1232" s="19" t="str">
        <f>VLOOKUP($C1232,location,MATCH(Source!I$7,Location!$A$1:$D$1,0),0)</f>
        <v>Mumbai</v>
      </c>
      <c r="J1232" s="19" t="str">
        <f>VLOOKUP($C1232,location,MATCH(Source!J$7,Location!$A$1:$D$1,0),0)</f>
        <v>Rural Road</v>
      </c>
      <c r="K1232" s="19" t="str">
        <f>VLOOKUP($C1232,location,MATCH(Source!K$7,Location!$A$1:$D$1,0),0)</f>
        <v>Clear</v>
      </c>
      <c r="L1232" s="20" t="str">
        <f>VLOOKUP($C1232,vehicle,MATCH(L1231,Vehicle!A1225:E1225,0),0)</f>
        <v>Auto</v>
      </c>
      <c r="M1232" s="20" t="str">
        <f>VLOOKUP($C1232,vehicle,MATCH(M$7,Vehicle!$A$1:$E$1,0),0)</f>
        <v>Over Speeding</v>
      </c>
      <c r="N1232" s="20" t="str">
        <f>VLOOKUP($C1232,vehicle,MATCH(N$7,Vehicle!$A$1:$E$1,0),0)</f>
        <v>Severe</v>
      </c>
      <c r="O1232" s="21">
        <f>VLOOKUP($C1232,vehicle,MATCH(O$7,Vehicle!$A$1:$E$1,0),0)</f>
        <v>4</v>
      </c>
      <c r="P1232" s="21">
        <f>VLOOKUP($C1232,driver,MATCH(P$7,Driver!$A$1:$E$1,0),0)</f>
        <v>54</v>
      </c>
      <c r="Q1232" s="21" t="str">
        <f>VLOOKUP($C1232,driver,MATCH(Q$7,Driver!$A$1:$E$1,0),0)</f>
        <v>Expired</v>
      </c>
      <c r="R1232" s="21">
        <f>VLOOKUP($C1232,driver,MATCH(R$7,Driver!$A$1:$E$1,0),0)</f>
        <v>9</v>
      </c>
      <c r="S1232" s="21" t="str">
        <f>VLOOKUP($C1232,driver,MATCH(S$7,Driver!$A$1:$E$1,0),0)</f>
        <v>Fatal</v>
      </c>
      <c r="T1232" s="21">
        <f>VLOOKUP($C1232,Effects,MATCH(T$7, Effects!$A$1:$E$1, 0),0)</f>
        <v>53</v>
      </c>
      <c r="U1232" s="22" t="str">
        <f>VLOOKUP($C1232,Effects,MATCH(U$7, Effects!$A$1:$E$1, 0),0)</f>
        <v>Yes</v>
      </c>
      <c r="V1232" s="22" t="str">
        <f>VLOOKUP($C1232,Effects,MATCH(V$7, Effects!$A$1:$E$1, 0),0)</f>
        <v>No</v>
      </c>
      <c r="W1232" s="22" t="str">
        <f>VLOOKUP($C1232,Effects,MATCH(W$7, Effects!$A$1:$E$1, 0),0)</f>
        <v>Arrest Made</v>
      </c>
    </row>
    <row r="1233" spans="2:23" s="7" customFormat="1" ht="21" x14ac:dyDescent="0.4">
      <c r="B1233" s="19">
        <v>1226</v>
      </c>
      <c r="C1233" s="19" t="s">
        <v>1254</v>
      </c>
      <c r="D1233" s="20">
        <f>VLOOKUP($C1233, Date, MATCH(Source!D$7, Date!$A$1:$F$1, 0), FALSE)</f>
        <v>44982</v>
      </c>
      <c r="E1233" s="40">
        <v>44982</v>
      </c>
      <c r="F1233" s="22">
        <f>VLOOKUP($C1233, Date, MATCH(Source!F$7, Date!$A$1:$F$1, 0), FALSE)</f>
        <v>51.7986111111111</v>
      </c>
      <c r="G1233" s="19">
        <f>VLOOKUP(Table3[[#This Row],[Accident ID]],Date!$A$2:$I$2001,MATCH(Table3[[#Headers],[Hour]],Date!$A$1:$I$1,0),0)</f>
        <v>19</v>
      </c>
      <c r="H1233" s="44" t="str">
        <f>IF(AND(Table3[[#This Row],[Hour]]&gt;=7, Table3[[#This Row],[Hour]]&lt;=10), "Peak", IF(AND(Table3[[#This Row],[Hour]]&gt;=16, Table3[[#This Row],[Hour]]&lt;=19), "Peak", "Off-Peak"))</f>
        <v>Peak</v>
      </c>
      <c r="I1233" s="19" t="str">
        <f>VLOOKUP($C1233,location,MATCH(Source!I$7,Location!$A$1:$D$1,0),0)</f>
        <v>Kolkata</v>
      </c>
      <c r="J1233" s="19" t="str">
        <f>VLOOKUP($C1233,location,MATCH(Source!J$7,Location!$A$1:$D$1,0),0)</f>
        <v>City Road</v>
      </c>
      <c r="K1233" s="19" t="str">
        <f>VLOOKUP($C1233,location,MATCH(Source!K$7,Location!$A$1:$D$1,0),0)</f>
        <v>Windy</v>
      </c>
      <c r="L1233" s="20" t="str">
        <f>VLOOKUP($C1233,vehicle,MATCH(L1232,Vehicle!A1226:E1226,0),0)</f>
        <v>Pedestrian</v>
      </c>
      <c r="M1233" s="20" t="str">
        <f>VLOOKUP($C1233,vehicle,MATCH(M$7,Vehicle!$A$1:$E$1,0),0)</f>
        <v>Signal Violation</v>
      </c>
      <c r="N1233" s="20" t="str">
        <f>VLOOKUP($C1233,vehicle,MATCH(N$7,Vehicle!$A$1:$E$1,0),0)</f>
        <v>Medium</v>
      </c>
      <c r="O1233" s="21">
        <f>VLOOKUP($C1233,vehicle,MATCH(O$7,Vehicle!$A$1:$E$1,0),0)</f>
        <v>3</v>
      </c>
      <c r="P1233" s="21">
        <f>VLOOKUP($C1233,driver,MATCH(P$7,Driver!$A$1:$E$1,0),0)</f>
        <v>64</v>
      </c>
      <c r="Q1233" s="21" t="str">
        <f>VLOOKUP($C1233,driver,MATCH(Q$7,Driver!$A$1:$E$1,0),0)</f>
        <v>Expired</v>
      </c>
      <c r="R1233" s="21">
        <f>VLOOKUP($C1233,driver,MATCH(R$7,Driver!$A$1:$E$1,0),0)</f>
        <v>6</v>
      </c>
      <c r="S1233" s="21" t="str">
        <f>VLOOKUP($C1233,driver,MATCH(S$7,Driver!$A$1:$E$1,0),0)</f>
        <v>Moderate</v>
      </c>
      <c r="T1233" s="21">
        <f>VLOOKUP($C1233,Effects,MATCH(T$7, Effects!$A$1:$E$1, 0),0)</f>
        <v>27</v>
      </c>
      <c r="U1233" s="22" t="str">
        <f>VLOOKUP($C1233,Effects,MATCH(U$7, Effects!$A$1:$E$1, 0),0)</f>
        <v>Yes</v>
      </c>
      <c r="V1233" s="22" t="str">
        <f>VLOOKUP($C1233,Effects,MATCH(V$7, Effects!$A$1:$E$1, 0),0)</f>
        <v>No</v>
      </c>
      <c r="W1233" s="22" t="str">
        <f>VLOOKUP($C1233,Effects,MATCH(W$7, Effects!$A$1:$E$1, 0),0)</f>
        <v>Fine Issued</v>
      </c>
    </row>
    <row r="1234" spans="2:23" s="7" customFormat="1" ht="21" x14ac:dyDescent="0.4">
      <c r="B1234" s="19">
        <v>1227</v>
      </c>
      <c r="C1234" s="19" t="s">
        <v>1255</v>
      </c>
      <c r="D1234" s="20">
        <f>VLOOKUP($C1234, Date, MATCH(Source!D$7, Date!$A$1:$F$1, 0), FALSE)</f>
        <v>44712</v>
      </c>
      <c r="E1234" s="40">
        <v>44712</v>
      </c>
      <c r="F1234" s="22">
        <f>VLOOKUP($C1234, Date, MATCH(Source!F$7, Date!$A$1:$F$1, 0), FALSE)</f>
        <v>51.8402777777778</v>
      </c>
      <c r="G1234" s="19">
        <f>VLOOKUP(Table3[[#This Row],[Accident ID]],Date!$A$2:$I$2001,MATCH(Table3[[#Headers],[Hour]],Date!$A$1:$I$1,0),0)</f>
        <v>20</v>
      </c>
      <c r="H1234" s="44" t="str">
        <f>IF(AND(Table3[[#This Row],[Hour]]&gt;=7, Table3[[#This Row],[Hour]]&lt;=10), "Peak", IF(AND(Table3[[#This Row],[Hour]]&gt;=16, Table3[[#This Row],[Hour]]&lt;=19), "Peak", "Off-Peak"))</f>
        <v>Off-Peak</v>
      </c>
      <c r="I1234" s="19" t="str">
        <f>VLOOKUP($C1234,location,MATCH(Source!I$7,Location!$A$1:$D$1,0),0)</f>
        <v>Delhi</v>
      </c>
      <c r="J1234" s="19" t="str">
        <f>VLOOKUP($C1234,location,MATCH(Source!J$7,Location!$A$1:$D$1,0),0)</f>
        <v>Expressway</v>
      </c>
      <c r="K1234" s="19" t="str">
        <f>VLOOKUP($C1234,location,MATCH(Source!K$7,Location!$A$1:$D$1,0),0)</f>
        <v>Rainy</v>
      </c>
      <c r="L1234" s="20" t="str">
        <f>VLOOKUP($C1234,vehicle,MATCH(L1233,Vehicle!A1227:E1227,0),0)</f>
        <v>Bus</v>
      </c>
      <c r="M1234" s="20" t="str">
        <f>VLOOKUP($C1234,vehicle,MATCH(M$7,Vehicle!$A$1:$E$1,0),0)</f>
        <v>Signal Violation</v>
      </c>
      <c r="N1234" s="20" t="str">
        <f>VLOOKUP($C1234,vehicle,MATCH(N$7,Vehicle!$A$1:$E$1,0),0)</f>
        <v>Low</v>
      </c>
      <c r="O1234" s="21">
        <f>VLOOKUP($C1234,vehicle,MATCH(O$7,Vehicle!$A$1:$E$1,0),0)</f>
        <v>2</v>
      </c>
      <c r="P1234" s="21">
        <f>VLOOKUP($C1234,driver,MATCH(P$7,Driver!$A$1:$E$1,0),0)</f>
        <v>46</v>
      </c>
      <c r="Q1234" s="21" t="str">
        <f>VLOOKUP($C1234,driver,MATCH(Q$7,Driver!$A$1:$E$1,0),0)</f>
        <v>Valid</v>
      </c>
      <c r="R1234" s="21">
        <f>VLOOKUP($C1234,driver,MATCH(R$7,Driver!$A$1:$E$1,0),0)</f>
        <v>10</v>
      </c>
      <c r="S1234" s="21" t="str">
        <f>VLOOKUP($C1234,driver,MATCH(S$7,Driver!$A$1:$E$1,0),0)</f>
        <v>Fatal</v>
      </c>
      <c r="T1234" s="21">
        <f>VLOOKUP($C1234,Effects,MATCH(T$7, Effects!$A$1:$E$1, 0),0)</f>
        <v>15</v>
      </c>
      <c r="U1234" s="22" t="str">
        <f>VLOOKUP($C1234,Effects,MATCH(U$7, Effects!$A$1:$E$1, 0),0)</f>
        <v>Yes</v>
      </c>
      <c r="V1234" s="22" t="str">
        <f>VLOOKUP($C1234,Effects,MATCH(V$7, Effects!$A$1:$E$1, 0),0)</f>
        <v>No</v>
      </c>
      <c r="W1234" s="22" t="str">
        <f>VLOOKUP($C1234,Effects,MATCH(W$7, Effects!$A$1:$E$1, 0),0)</f>
        <v>Arrest Made</v>
      </c>
    </row>
    <row r="1235" spans="2:23" s="7" customFormat="1" ht="21" x14ac:dyDescent="0.4">
      <c r="B1235" s="19">
        <v>1228</v>
      </c>
      <c r="C1235" s="19" t="s">
        <v>1256</v>
      </c>
      <c r="D1235" s="20">
        <f>VLOOKUP($C1235, Date, MATCH(Source!D$7, Date!$A$1:$F$1, 0), FALSE)</f>
        <v>44069</v>
      </c>
      <c r="E1235" s="40">
        <v>44069</v>
      </c>
      <c r="F1235" s="22">
        <f>VLOOKUP($C1235, Date, MATCH(Source!F$7, Date!$A$1:$F$1, 0), FALSE)</f>
        <v>51.8819444444444</v>
      </c>
      <c r="G1235" s="19">
        <f>VLOOKUP(Table3[[#This Row],[Accident ID]],Date!$A$2:$I$2001,MATCH(Table3[[#Headers],[Hour]],Date!$A$1:$I$1,0),0)</f>
        <v>21</v>
      </c>
      <c r="H1235" s="44" t="str">
        <f>IF(AND(Table3[[#This Row],[Hour]]&gt;=7, Table3[[#This Row],[Hour]]&lt;=10), "Peak", IF(AND(Table3[[#This Row],[Hour]]&gt;=16, Table3[[#This Row],[Hour]]&lt;=19), "Peak", "Off-Peak"))</f>
        <v>Off-Peak</v>
      </c>
      <c r="I1235" s="19" t="str">
        <f>VLOOKUP($C1235,location,MATCH(Source!I$7,Location!$A$1:$D$1,0),0)</f>
        <v>Kolkata</v>
      </c>
      <c r="J1235" s="19" t="str">
        <f>VLOOKUP($C1235,location,MATCH(Source!J$7,Location!$A$1:$D$1,0),0)</f>
        <v>Rural Road</v>
      </c>
      <c r="K1235" s="19" t="str">
        <f>VLOOKUP($C1235,location,MATCH(Source!K$7,Location!$A$1:$D$1,0),0)</f>
        <v>Rainy</v>
      </c>
      <c r="L1235" s="20" t="str">
        <f>VLOOKUP($C1235,vehicle,MATCH(L1234,Vehicle!A1228:E1228,0),0)</f>
        <v>Bike</v>
      </c>
      <c r="M1235" s="20" t="str">
        <f>VLOOKUP($C1235,vehicle,MATCH(M$7,Vehicle!$A$1:$E$1,0),0)</f>
        <v>Brake Failure</v>
      </c>
      <c r="N1235" s="20" t="str">
        <f>VLOOKUP($C1235,vehicle,MATCH(N$7,Vehicle!$A$1:$E$1,0),0)</f>
        <v>Severe</v>
      </c>
      <c r="O1235" s="21">
        <f>VLOOKUP($C1235,vehicle,MATCH(O$7,Vehicle!$A$1:$E$1,0),0)</f>
        <v>5</v>
      </c>
      <c r="P1235" s="21">
        <f>VLOOKUP($C1235,driver,MATCH(P$7,Driver!$A$1:$E$1,0),0)</f>
        <v>50</v>
      </c>
      <c r="Q1235" s="21" t="str">
        <f>VLOOKUP($C1235,driver,MATCH(Q$7,Driver!$A$1:$E$1,0),0)</f>
        <v>Valid</v>
      </c>
      <c r="R1235" s="21">
        <f>VLOOKUP($C1235,driver,MATCH(R$7,Driver!$A$1:$E$1,0),0)</f>
        <v>0</v>
      </c>
      <c r="S1235" s="21" t="str">
        <f>VLOOKUP($C1235,driver,MATCH(S$7,Driver!$A$1:$E$1,0),0)</f>
        <v>Minor</v>
      </c>
      <c r="T1235" s="21">
        <f>VLOOKUP($C1235,Effects,MATCH(T$7, Effects!$A$1:$E$1, 0),0)</f>
        <v>36</v>
      </c>
      <c r="U1235" s="22" t="str">
        <f>VLOOKUP($C1235,Effects,MATCH(U$7, Effects!$A$1:$E$1, 0),0)</f>
        <v>No</v>
      </c>
      <c r="V1235" s="22" t="str">
        <f>VLOOKUP($C1235,Effects,MATCH(V$7, Effects!$A$1:$E$1, 0),0)</f>
        <v>No</v>
      </c>
      <c r="W1235" s="22" t="str">
        <f>VLOOKUP($C1235,Effects,MATCH(W$7, Effects!$A$1:$E$1, 0),0)</f>
        <v>None</v>
      </c>
    </row>
    <row r="1236" spans="2:23" s="7" customFormat="1" ht="21" x14ac:dyDescent="0.4">
      <c r="B1236" s="19">
        <v>1229</v>
      </c>
      <c r="C1236" s="19" t="s">
        <v>1257</v>
      </c>
      <c r="D1236" s="20">
        <f>VLOOKUP($C1236, Date, MATCH(Source!D$7, Date!$A$1:$F$1, 0), FALSE)</f>
        <v>44629</v>
      </c>
      <c r="E1236" s="40">
        <v>44629</v>
      </c>
      <c r="F1236" s="22">
        <f>VLOOKUP($C1236, Date, MATCH(Source!F$7, Date!$A$1:$F$1, 0), FALSE)</f>
        <v>51.9236111111111</v>
      </c>
      <c r="G1236" s="19">
        <f>VLOOKUP(Table3[[#This Row],[Accident ID]],Date!$A$2:$I$2001,MATCH(Table3[[#Headers],[Hour]],Date!$A$1:$I$1,0),0)</f>
        <v>22</v>
      </c>
      <c r="H1236" s="44" t="str">
        <f>IF(AND(Table3[[#This Row],[Hour]]&gt;=7, Table3[[#This Row],[Hour]]&lt;=10), "Peak", IF(AND(Table3[[#This Row],[Hour]]&gt;=16, Table3[[#This Row],[Hour]]&lt;=19), "Peak", "Off-Peak"))</f>
        <v>Off-Peak</v>
      </c>
      <c r="I1236" s="19" t="str">
        <f>VLOOKUP($C1236,location,MATCH(Source!I$7,Location!$A$1:$D$1,0),0)</f>
        <v>Mumbai</v>
      </c>
      <c r="J1236" s="19" t="str">
        <f>VLOOKUP($C1236,location,MATCH(Source!J$7,Location!$A$1:$D$1,0),0)</f>
        <v>City Road</v>
      </c>
      <c r="K1236" s="19" t="str">
        <f>VLOOKUP($C1236,location,MATCH(Source!K$7,Location!$A$1:$D$1,0),0)</f>
        <v>Clear</v>
      </c>
      <c r="L1236" s="20" t="str">
        <f>VLOOKUP($C1236,vehicle,MATCH(L1235,Vehicle!A1229:E1229,0),0)</f>
        <v>Bike</v>
      </c>
      <c r="M1236" s="20" t="str">
        <f>VLOOKUP($C1236,vehicle,MATCH(M$7,Vehicle!$A$1:$E$1,0),0)</f>
        <v>Over Speeding</v>
      </c>
      <c r="N1236" s="20" t="str">
        <f>VLOOKUP($C1236,vehicle,MATCH(N$7,Vehicle!$A$1:$E$1,0),0)</f>
        <v>Low</v>
      </c>
      <c r="O1236" s="21">
        <f>VLOOKUP($C1236,vehicle,MATCH(O$7,Vehicle!$A$1:$E$1,0),0)</f>
        <v>3</v>
      </c>
      <c r="P1236" s="21">
        <f>VLOOKUP($C1236,driver,MATCH(P$7,Driver!$A$1:$E$1,0),0)</f>
        <v>33</v>
      </c>
      <c r="Q1236" s="21" t="str">
        <f>VLOOKUP($C1236,driver,MATCH(Q$7,Driver!$A$1:$E$1,0),0)</f>
        <v>Suspended</v>
      </c>
      <c r="R1236" s="21">
        <f>VLOOKUP($C1236,driver,MATCH(R$7,Driver!$A$1:$E$1,0),0)</f>
        <v>8</v>
      </c>
      <c r="S1236" s="21" t="str">
        <f>VLOOKUP($C1236,driver,MATCH(S$7,Driver!$A$1:$E$1,0),0)</f>
        <v>Moderate</v>
      </c>
      <c r="T1236" s="21">
        <f>VLOOKUP($C1236,Effects,MATCH(T$7, Effects!$A$1:$E$1, 0),0)</f>
        <v>35</v>
      </c>
      <c r="U1236" s="22" t="str">
        <f>VLOOKUP($C1236,Effects,MATCH(U$7, Effects!$A$1:$E$1, 0),0)</f>
        <v>No</v>
      </c>
      <c r="V1236" s="22" t="str">
        <f>VLOOKUP($C1236,Effects,MATCH(V$7, Effects!$A$1:$E$1, 0),0)</f>
        <v>No</v>
      </c>
      <c r="W1236" s="22" t="str">
        <f>VLOOKUP($C1236,Effects,MATCH(W$7, Effects!$A$1:$E$1, 0),0)</f>
        <v>None</v>
      </c>
    </row>
    <row r="1237" spans="2:23" s="7" customFormat="1" ht="21" x14ac:dyDescent="0.4">
      <c r="B1237" s="19">
        <v>1230</v>
      </c>
      <c r="C1237" s="19" t="s">
        <v>1258</v>
      </c>
      <c r="D1237" s="20">
        <f>VLOOKUP($C1237, Date, MATCH(Source!D$7, Date!$A$1:$F$1, 0), FALSE)</f>
        <v>45227</v>
      </c>
      <c r="E1237" s="40">
        <v>45227</v>
      </c>
      <c r="F1237" s="22">
        <f>VLOOKUP($C1237, Date, MATCH(Source!F$7, Date!$A$1:$F$1, 0), FALSE)</f>
        <v>51.9652777777778</v>
      </c>
      <c r="G1237" s="19">
        <f>VLOOKUP(Table3[[#This Row],[Accident ID]],Date!$A$2:$I$2001,MATCH(Table3[[#Headers],[Hour]],Date!$A$1:$I$1,0),0)</f>
        <v>23</v>
      </c>
      <c r="H1237" s="44" t="str">
        <f>IF(AND(Table3[[#This Row],[Hour]]&gt;=7, Table3[[#This Row],[Hour]]&lt;=10), "Peak", IF(AND(Table3[[#This Row],[Hour]]&gt;=16, Table3[[#This Row],[Hour]]&lt;=19), "Peak", "Off-Peak"))</f>
        <v>Off-Peak</v>
      </c>
      <c r="I1237" s="19" t="str">
        <f>VLOOKUP($C1237,location,MATCH(Source!I$7,Location!$A$1:$D$1,0),0)</f>
        <v>Hyderabad</v>
      </c>
      <c r="J1237" s="19" t="str">
        <f>VLOOKUP($C1237,location,MATCH(Source!J$7,Location!$A$1:$D$1,0),0)</f>
        <v>Rural Road</v>
      </c>
      <c r="K1237" s="19" t="str">
        <f>VLOOKUP($C1237,location,MATCH(Source!K$7,Location!$A$1:$D$1,0),0)</f>
        <v>Rainy</v>
      </c>
      <c r="L1237" s="20" t="str">
        <f>VLOOKUP($C1237,vehicle,MATCH(L1236,Vehicle!A1230:E1230,0),0)</f>
        <v>Car</v>
      </c>
      <c r="M1237" s="20" t="str">
        <f>VLOOKUP($C1237,vehicle,MATCH(M$7,Vehicle!$A$1:$E$1,0),0)</f>
        <v>Drunk Driving</v>
      </c>
      <c r="N1237" s="20" t="str">
        <f>VLOOKUP($C1237,vehicle,MATCH(N$7,Vehicle!$A$1:$E$1,0),0)</f>
        <v>Medium</v>
      </c>
      <c r="O1237" s="21">
        <f>VLOOKUP($C1237,vehicle,MATCH(O$7,Vehicle!$A$1:$E$1,0),0)</f>
        <v>3</v>
      </c>
      <c r="P1237" s="21">
        <f>VLOOKUP($C1237,driver,MATCH(P$7,Driver!$A$1:$E$1,0),0)</f>
        <v>21</v>
      </c>
      <c r="Q1237" s="21" t="str">
        <f>VLOOKUP($C1237,driver,MATCH(Q$7,Driver!$A$1:$E$1,0),0)</f>
        <v>Valid</v>
      </c>
      <c r="R1237" s="21">
        <f>VLOOKUP($C1237,driver,MATCH(R$7,Driver!$A$1:$E$1,0),0)</f>
        <v>7</v>
      </c>
      <c r="S1237" s="21" t="str">
        <f>VLOOKUP($C1237,driver,MATCH(S$7,Driver!$A$1:$E$1,0),0)</f>
        <v>Moderate</v>
      </c>
      <c r="T1237" s="21">
        <f>VLOOKUP($C1237,Effects,MATCH(T$7, Effects!$A$1:$E$1, 0),0)</f>
        <v>10</v>
      </c>
      <c r="U1237" s="22" t="str">
        <f>VLOOKUP($C1237,Effects,MATCH(U$7, Effects!$A$1:$E$1, 0),0)</f>
        <v>Yes</v>
      </c>
      <c r="V1237" s="22" t="str">
        <f>VLOOKUP($C1237,Effects,MATCH(V$7, Effects!$A$1:$E$1, 0),0)</f>
        <v>Yes</v>
      </c>
      <c r="W1237" s="22" t="str">
        <f>VLOOKUP($C1237,Effects,MATCH(W$7, Effects!$A$1:$E$1, 0),0)</f>
        <v>License Suspended</v>
      </c>
    </row>
    <row r="1238" spans="2:23" s="7" customFormat="1" ht="21" x14ac:dyDescent="0.4">
      <c r="B1238" s="19">
        <v>1231</v>
      </c>
      <c r="C1238" s="19" t="s">
        <v>1259</v>
      </c>
      <c r="D1238" s="20">
        <f>VLOOKUP($C1238, Date, MATCH(Source!D$7, Date!$A$1:$F$1, 0), FALSE)</f>
        <v>45400</v>
      </c>
      <c r="E1238" s="40">
        <v>45400</v>
      </c>
      <c r="F1238" s="22">
        <f>VLOOKUP($C1238, Date, MATCH(Source!F$7, Date!$A$1:$F$1, 0), FALSE)</f>
        <v>52.0069444444444</v>
      </c>
      <c r="G1238" s="19">
        <f>VLOOKUP(Table3[[#This Row],[Accident ID]],Date!$A$2:$I$2001,MATCH(Table3[[#Headers],[Hour]],Date!$A$1:$I$1,0),0)</f>
        <v>0</v>
      </c>
      <c r="H1238" s="44" t="str">
        <f>IF(AND(Table3[[#This Row],[Hour]]&gt;=7, Table3[[#This Row],[Hour]]&lt;=10), "Peak", IF(AND(Table3[[#This Row],[Hour]]&gt;=16, Table3[[#This Row],[Hour]]&lt;=19), "Peak", "Off-Peak"))</f>
        <v>Off-Peak</v>
      </c>
      <c r="I1238" s="19" t="str">
        <f>VLOOKUP($C1238,location,MATCH(Source!I$7,Location!$A$1:$D$1,0),0)</f>
        <v>Kolkata</v>
      </c>
      <c r="J1238" s="19" t="str">
        <f>VLOOKUP($C1238,location,MATCH(Source!J$7,Location!$A$1:$D$1,0),0)</f>
        <v>Highway</v>
      </c>
      <c r="K1238" s="19" t="str">
        <f>VLOOKUP($C1238,location,MATCH(Source!K$7,Location!$A$1:$D$1,0),0)</f>
        <v>Clear</v>
      </c>
      <c r="L1238" s="20" t="str">
        <f>VLOOKUP($C1238,vehicle,MATCH(L1237,Vehicle!A1231:E1231,0),0)</f>
        <v>Bike</v>
      </c>
      <c r="M1238" s="20" t="str">
        <f>VLOOKUP($C1238,vehicle,MATCH(M$7,Vehicle!$A$1:$E$1,0),0)</f>
        <v>Over Speeding</v>
      </c>
      <c r="N1238" s="20" t="str">
        <f>VLOOKUP($C1238,vehicle,MATCH(N$7,Vehicle!$A$1:$E$1,0),0)</f>
        <v>Low</v>
      </c>
      <c r="O1238" s="21">
        <f>VLOOKUP($C1238,vehicle,MATCH(O$7,Vehicle!$A$1:$E$1,0),0)</f>
        <v>1</v>
      </c>
      <c r="P1238" s="21">
        <f>VLOOKUP($C1238,driver,MATCH(P$7,Driver!$A$1:$E$1,0),0)</f>
        <v>28</v>
      </c>
      <c r="Q1238" s="21" t="str">
        <f>VLOOKUP($C1238,driver,MATCH(Q$7,Driver!$A$1:$E$1,0),0)</f>
        <v>Suspended</v>
      </c>
      <c r="R1238" s="21">
        <f>VLOOKUP($C1238,driver,MATCH(R$7,Driver!$A$1:$E$1,0),0)</f>
        <v>3</v>
      </c>
      <c r="S1238" s="21" t="str">
        <f>VLOOKUP($C1238,driver,MATCH(S$7,Driver!$A$1:$E$1,0),0)</f>
        <v>Moderate</v>
      </c>
      <c r="T1238" s="21">
        <f>VLOOKUP($C1238,Effects,MATCH(T$7, Effects!$A$1:$E$1, 0),0)</f>
        <v>47</v>
      </c>
      <c r="U1238" s="22" t="str">
        <f>VLOOKUP($C1238,Effects,MATCH(U$7, Effects!$A$1:$E$1, 0),0)</f>
        <v>No</v>
      </c>
      <c r="V1238" s="22" t="str">
        <f>VLOOKUP($C1238,Effects,MATCH(V$7, Effects!$A$1:$E$1, 0),0)</f>
        <v>No</v>
      </c>
      <c r="W1238" s="22" t="str">
        <f>VLOOKUP($C1238,Effects,MATCH(W$7, Effects!$A$1:$E$1, 0),0)</f>
        <v>Fine Issued</v>
      </c>
    </row>
    <row r="1239" spans="2:23" s="7" customFormat="1" ht="21" x14ac:dyDescent="0.4">
      <c r="B1239" s="19">
        <v>1232</v>
      </c>
      <c r="C1239" s="19" t="s">
        <v>1260</v>
      </c>
      <c r="D1239" s="20">
        <f>VLOOKUP($C1239, Date, MATCH(Source!D$7, Date!$A$1:$F$1, 0), FALSE)</f>
        <v>44597</v>
      </c>
      <c r="E1239" s="40">
        <v>44597</v>
      </c>
      <c r="F1239" s="22">
        <f>VLOOKUP($C1239, Date, MATCH(Source!F$7, Date!$A$1:$F$1, 0), FALSE)</f>
        <v>52.0486111111111</v>
      </c>
      <c r="G1239" s="19">
        <f>VLOOKUP(Table3[[#This Row],[Accident ID]],Date!$A$2:$I$2001,MATCH(Table3[[#Headers],[Hour]],Date!$A$1:$I$1,0),0)</f>
        <v>1</v>
      </c>
      <c r="H1239" s="44" t="str">
        <f>IF(AND(Table3[[#This Row],[Hour]]&gt;=7, Table3[[#This Row],[Hour]]&lt;=10), "Peak", IF(AND(Table3[[#This Row],[Hour]]&gt;=16, Table3[[#This Row],[Hour]]&lt;=19), "Peak", "Off-Peak"))</f>
        <v>Off-Peak</v>
      </c>
      <c r="I1239" s="19" t="str">
        <f>VLOOKUP($C1239,location,MATCH(Source!I$7,Location!$A$1:$D$1,0),0)</f>
        <v>Kolkata</v>
      </c>
      <c r="J1239" s="19" t="str">
        <f>VLOOKUP($C1239,location,MATCH(Source!J$7,Location!$A$1:$D$1,0),0)</f>
        <v>City Road</v>
      </c>
      <c r="K1239" s="19" t="str">
        <f>VLOOKUP($C1239,location,MATCH(Source!K$7,Location!$A$1:$D$1,0),0)</f>
        <v>Foggy</v>
      </c>
      <c r="L1239" s="20" t="str">
        <f>VLOOKUP($C1239,vehicle,MATCH(L1238,Vehicle!A1232:E1232,0),0)</f>
        <v>Auto</v>
      </c>
      <c r="M1239" s="20" t="str">
        <f>VLOOKUP($C1239,vehicle,MATCH(M$7,Vehicle!$A$1:$E$1,0),0)</f>
        <v>Signal Violation</v>
      </c>
      <c r="N1239" s="20" t="str">
        <f>VLOOKUP($C1239,vehicle,MATCH(N$7,Vehicle!$A$1:$E$1,0),0)</f>
        <v>High</v>
      </c>
      <c r="O1239" s="21">
        <f>VLOOKUP($C1239,vehicle,MATCH(O$7,Vehicle!$A$1:$E$1,0),0)</f>
        <v>4</v>
      </c>
      <c r="P1239" s="21">
        <f>VLOOKUP($C1239,driver,MATCH(P$7,Driver!$A$1:$E$1,0),0)</f>
        <v>70</v>
      </c>
      <c r="Q1239" s="21" t="str">
        <f>VLOOKUP($C1239,driver,MATCH(Q$7,Driver!$A$1:$E$1,0),0)</f>
        <v>Valid</v>
      </c>
      <c r="R1239" s="21">
        <f>VLOOKUP($C1239,driver,MATCH(R$7,Driver!$A$1:$E$1,0),0)</f>
        <v>10</v>
      </c>
      <c r="S1239" s="21" t="str">
        <f>VLOOKUP($C1239,driver,MATCH(S$7,Driver!$A$1:$E$1,0),0)</f>
        <v>Minor</v>
      </c>
      <c r="T1239" s="21">
        <f>VLOOKUP($C1239,Effects,MATCH(T$7, Effects!$A$1:$E$1, 0),0)</f>
        <v>38</v>
      </c>
      <c r="U1239" s="22" t="str">
        <f>VLOOKUP($C1239,Effects,MATCH(U$7, Effects!$A$1:$E$1, 0),0)</f>
        <v>Yes</v>
      </c>
      <c r="V1239" s="22" t="str">
        <f>VLOOKUP($C1239,Effects,MATCH(V$7, Effects!$A$1:$E$1, 0),0)</f>
        <v>No</v>
      </c>
      <c r="W1239" s="22" t="str">
        <f>VLOOKUP($C1239,Effects,MATCH(W$7, Effects!$A$1:$E$1, 0),0)</f>
        <v>None</v>
      </c>
    </row>
    <row r="1240" spans="2:23" s="7" customFormat="1" ht="21" x14ac:dyDescent="0.4">
      <c r="B1240" s="19">
        <v>1233</v>
      </c>
      <c r="C1240" s="19" t="s">
        <v>1261</v>
      </c>
      <c r="D1240" s="20">
        <f>VLOOKUP($C1240, Date, MATCH(Source!D$7, Date!$A$1:$F$1, 0), FALSE)</f>
        <v>45391</v>
      </c>
      <c r="E1240" s="40">
        <v>45391</v>
      </c>
      <c r="F1240" s="22">
        <f>VLOOKUP($C1240, Date, MATCH(Source!F$7, Date!$A$1:$F$1, 0), FALSE)</f>
        <v>52.0902777777778</v>
      </c>
      <c r="G1240" s="19">
        <f>VLOOKUP(Table3[[#This Row],[Accident ID]],Date!$A$2:$I$2001,MATCH(Table3[[#Headers],[Hour]],Date!$A$1:$I$1,0),0)</f>
        <v>2</v>
      </c>
      <c r="H1240" s="44" t="str">
        <f>IF(AND(Table3[[#This Row],[Hour]]&gt;=7, Table3[[#This Row],[Hour]]&lt;=10), "Peak", IF(AND(Table3[[#This Row],[Hour]]&gt;=16, Table3[[#This Row],[Hour]]&lt;=19), "Peak", "Off-Peak"))</f>
        <v>Off-Peak</v>
      </c>
      <c r="I1240" s="19" t="str">
        <f>VLOOKUP($C1240,location,MATCH(Source!I$7,Location!$A$1:$D$1,0),0)</f>
        <v>Kolkata</v>
      </c>
      <c r="J1240" s="19" t="str">
        <f>VLOOKUP($C1240,location,MATCH(Source!J$7,Location!$A$1:$D$1,0),0)</f>
        <v>City Road</v>
      </c>
      <c r="K1240" s="19" t="str">
        <f>VLOOKUP($C1240,location,MATCH(Source!K$7,Location!$A$1:$D$1,0),0)</f>
        <v>Snowy</v>
      </c>
      <c r="L1240" s="20" t="str">
        <f>VLOOKUP($C1240,vehicle,MATCH(L1239,Vehicle!A1233:E1233,0),0)</f>
        <v>Pedestrian</v>
      </c>
      <c r="M1240" s="20" t="str">
        <f>VLOOKUP($C1240,vehicle,MATCH(M$7,Vehicle!$A$1:$E$1,0),0)</f>
        <v>Weather Conditions</v>
      </c>
      <c r="N1240" s="20" t="str">
        <f>VLOOKUP($C1240,vehicle,MATCH(N$7,Vehicle!$A$1:$E$1,0),0)</f>
        <v>Low</v>
      </c>
      <c r="O1240" s="21">
        <f>VLOOKUP($C1240,vehicle,MATCH(O$7,Vehicle!$A$1:$E$1,0),0)</f>
        <v>3</v>
      </c>
      <c r="P1240" s="21">
        <f>VLOOKUP($C1240,driver,MATCH(P$7,Driver!$A$1:$E$1,0),0)</f>
        <v>30</v>
      </c>
      <c r="Q1240" s="21" t="str">
        <f>VLOOKUP($C1240,driver,MATCH(Q$7,Driver!$A$1:$E$1,0),0)</f>
        <v>Expired</v>
      </c>
      <c r="R1240" s="21">
        <f>VLOOKUP($C1240,driver,MATCH(R$7,Driver!$A$1:$E$1,0),0)</f>
        <v>5</v>
      </c>
      <c r="S1240" s="21" t="str">
        <f>VLOOKUP($C1240,driver,MATCH(S$7,Driver!$A$1:$E$1,0),0)</f>
        <v>Minor</v>
      </c>
      <c r="T1240" s="21">
        <f>VLOOKUP($C1240,Effects,MATCH(T$7, Effects!$A$1:$E$1, 0),0)</f>
        <v>23</v>
      </c>
      <c r="U1240" s="22" t="str">
        <f>VLOOKUP($C1240,Effects,MATCH(U$7, Effects!$A$1:$E$1, 0),0)</f>
        <v>No</v>
      </c>
      <c r="V1240" s="22" t="str">
        <f>VLOOKUP($C1240,Effects,MATCH(V$7, Effects!$A$1:$E$1, 0),0)</f>
        <v>No</v>
      </c>
      <c r="W1240" s="22" t="str">
        <f>VLOOKUP($C1240,Effects,MATCH(W$7, Effects!$A$1:$E$1, 0),0)</f>
        <v>None</v>
      </c>
    </row>
    <row r="1241" spans="2:23" s="7" customFormat="1" ht="21" x14ac:dyDescent="0.4">
      <c r="B1241" s="19">
        <v>1234</v>
      </c>
      <c r="C1241" s="19" t="s">
        <v>1262</v>
      </c>
      <c r="D1241" s="20">
        <f>VLOOKUP($C1241, Date, MATCH(Source!D$7, Date!$A$1:$F$1, 0), FALSE)</f>
        <v>44201</v>
      </c>
      <c r="E1241" s="40">
        <v>44201</v>
      </c>
      <c r="F1241" s="22">
        <f>VLOOKUP($C1241, Date, MATCH(Source!F$7, Date!$A$1:$F$1, 0), FALSE)</f>
        <v>52.1319444444444</v>
      </c>
      <c r="G1241" s="19">
        <f>VLOOKUP(Table3[[#This Row],[Accident ID]],Date!$A$2:$I$2001,MATCH(Table3[[#Headers],[Hour]],Date!$A$1:$I$1,0),0)</f>
        <v>3</v>
      </c>
      <c r="H1241" s="44" t="str">
        <f>IF(AND(Table3[[#This Row],[Hour]]&gt;=7, Table3[[#This Row],[Hour]]&lt;=10), "Peak", IF(AND(Table3[[#This Row],[Hour]]&gt;=16, Table3[[#This Row],[Hour]]&lt;=19), "Peak", "Off-Peak"))</f>
        <v>Off-Peak</v>
      </c>
      <c r="I1241" s="19" t="str">
        <f>VLOOKUP($C1241,location,MATCH(Source!I$7,Location!$A$1:$D$1,0),0)</f>
        <v>Hyderabad</v>
      </c>
      <c r="J1241" s="19" t="str">
        <f>VLOOKUP($C1241,location,MATCH(Source!J$7,Location!$A$1:$D$1,0),0)</f>
        <v>Residential Area</v>
      </c>
      <c r="K1241" s="19" t="str">
        <f>VLOOKUP($C1241,location,MATCH(Source!K$7,Location!$A$1:$D$1,0),0)</f>
        <v>Rainy</v>
      </c>
      <c r="L1241" s="20" t="str">
        <f>VLOOKUP($C1241,vehicle,MATCH(L1240,Vehicle!A1234:E1234,0),0)</f>
        <v>Car</v>
      </c>
      <c r="M1241" s="20" t="str">
        <f>VLOOKUP($C1241,vehicle,MATCH(M$7,Vehicle!$A$1:$E$1,0),0)</f>
        <v>Drunk Driving</v>
      </c>
      <c r="N1241" s="20" t="str">
        <f>VLOOKUP($C1241,vehicle,MATCH(N$7,Vehicle!$A$1:$E$1,0),0)</f>
        <v>Low</v>
      </c>
      <c r="O1241" s="21">
        <f>VLOOKUP($C1241,vehicle,MATCH(O$7,Vehicle!$A$1:$E$1,0),0)</f>
        <v>2</v>
      </c>
      <c r="P1241" s="21">
        <f>VLOOKUP($C1241,driver,MATCH(P$7,Driver!$A$1:$E$1,0),0)</f>
        <v>57</v>
      </c>
      <c r="Q1241" s="21" t="str">
        <f>VLOOKUP($C1241,driver,MATCH(Q$7,Driver!$A$1:$E$1,0),0)</f>
        <v>Expired</v>
      </c>
      <c r="R1241" s="21">
        <f>VLOOKUP($C1241,driver,MATCH(R$7,Driver!$A$1:$E$1,0),0)</f>
        <v>0</v>
      </c>
      <c r="S1241" s="21" t="str">
        <f>VLOOKUP($C1241,driver,MATCH(S$7,Driver!$A$1:$E$1,0),0)</f>
        <v>Moderate</v>
      </c>
      <c r="T1241" s="21">
        <f>VLOOKUP($C1241,Effects,MATCH(T$7, Effects!$A$1:$E$1, 0),0)</f>
        <v>34</v>
      </c>
      <c r="U1241" s="22" t="str">
        <f>VLOOKUP($C1241,Effects,MATCH(U$7, Effects!$A$1:$E$1, 0),0)</f>
        <v>Yes</v>
      </c>
      <c r="V1241" s="22" t="str">
        <f>VLOOKUP($C1241,Effects,MATCH(V$7, Effects!$A$1:$E$1, 0),0)</f>
        <v>No</v>
      </c>
      <c r="W1241" s="22" t="str">
        <f>VLOOKUP($C1241,Effects,MATCH(W$7, Effects!$A$1:$E$1, 0),0)</f>
        <v>None</v>
      </c>
    </row>
    <row r="1242" spans="2:23" s="7" customFormat="1" ht="21" x14ac:dyDescent="0.4">
      <c r="B1242" s="19">
        <v>1235</v>
      </c>
      <c r="C1242" s="19" t="s">
        <v>1263</v>
      </c>
      <c r="D1242" s="20">
        <f>VLOOKUP($C1242, Date, MATCH(Source!D$7, Date!$A$1:$F$1, 0), FALSE)</f>
        <v>44650</v>
      </c>
      <c r="E1242" s="40">
        <v>44650</v>
      </c>
      <c r="F1242" s="22">
        <f>VLOOKUP($C1242, Date, MATCH(Source!F$7, Date!$A$1:$F$1, 0), FALSE)</f>
        <v>52.1736111111111</v>
      </c>
      <c r="G1242" s="19">
        <f>VLOOKUP(Table3[[#This Row],[Accident ID]],Date!$A$2:$I$2001,MATCH(Table3[[#Headers],[Hour]],Date!$A$1:$I$1,0),0)</f>
        <v>4</v>
      </c>
      <c r="H1242" s="44" t="str">
        <f>IF(AND(Table3[[#This Row],[Hour]]&gt;=7, Table3[[#This Row],[Hour]]&lt;=10), "Peak", IF(AND(Table3[[#This Row],[Hour]]&gt;=16, Table3[[#This Row],[Hour]]&lt;=19), "Peak", "Off-Peak"))</f>
        <v>Off-Peak</v>
      </c>
      <c r="I1242" s="19" t="str">
        <f>VLOOKUP($C1242,location,MATCH(Source!I$7,Location!$A$1:$D$1,0),0)</f>
        <v>Hyderabad</v>
      </c>
      <c r="J1242" s="19" t="str">
        <f>VLOOKUP($C1242,location,MATCH(Source!J$7,Location!$A$1:$D$1,0),0)</f>
        <v>Rural Road</v>
      </c>
      <c r="K1242" s="19" t="str">
        <f>VLOOKUP($C1242,location,MATCH(Source!K$7,Location!$A$1:$D$1,0),0)</f>
        <v>Clear</v>
      </c>
      <c r="L1242" s="20" t="str">
        <f>VLOOKUP($C1242,vehicle,MATCH(L1241,Vehicle!A1235:E1235,0),0)</f>
        <v>Bike</v>
      </c>
      <c r="M1242" s="20" t="str">
        <f>VLOOKUP($C1242,vehicle,MATCH(M$7,Vehicle!$A$1:$E$1,0),0)</f>
        <v>Brake Failure</v>
      </c>
      <c r="N1242" s="20" t="str">
        <f>VLOOKUP($C1242,vehicle,MATCH(N$7,Vehicle!$A$1:$E$1,0),0)</f>
        <v>High</v>
      </c>
      <c r="O1242" s="21">
        <f>VLOOKUP($C1242,vehicle,MATCH(O$7,Vehicle!$A$1:$E$1,0),0)</f>
        <v>5</v>
      </c>
      <c r="P1242" s="21">
        <f>VLOOKUP($C1242,driver,MATCH(P$7,Driver!$A$1:$E$1,0),0)</f>
        <v>65</v>
      </c>
      <c r="Q1242" s="21" t="str">
        <f>VLOOKUP($C1242,driver,MATCH(Q$7,Driver!$A$1:$E$1,0),0)</f>
        <v>Valid</v>
      </c>
      <c r="R1242" s="21">
        <f>VLOOKUP($C1242,driver,MATCH(R$7,Driver!$A$1:$E$1,0),0)</f>
        <v>4</v>
      </c>
      <c r="S1242" s="21" t="str">
        <f>VLOOKUP($C1242,driver,MATCH(S$7,Driver!$A$1:$E$1,0),0)</f>
        <v>Minor</v>
      </c>
      <c r="T1242" s="21">
        <f>VLOOKUP($C1242,Effects,MATCH(T$7, Effects!$A$1:$E$1, 0),0)</f>
        <v>55</v>
      </c>
      <c r="U1242" s="22" t="str">
        <f>VLOOKUP($C1242,Effects,MATCH(U$7, Effects!$A$1:$E$1, 0),0)</f>
        <v>Yes</v>
      </c>
      <c r="V1242" s="22" t="str">
        <f>VLOOKUP($C1242,Effects,MATCH(V$7, Effects!$A$1:$E$1, 0),0)</f>
        <v>No</v>
      </c>
      <c r="W1242" s="22" t="str">
        <f>VLOOKUP($C1242,Effects,MATCH(W$7, Effects!$A$1:$E$1, 0),0)</f>
        <v>Fine Issued</v>
      </c>
    </row>
    <row r="1243" spans="2:23" s="7" customFormat="1" ht="21" x14ac:dyDescent="0.4">
      <c r="B1243" s="19">
        <v>1236</v>
      </c>
      <c r="C1243" s="19" t="s">
        <v>1264</v>
      </c>
      <c r="D1243" s="20">
        <f>VLOOKUP($C1243, Date, MATCH(Source!D$7, Date!$A$1:$F$1, 0), FALSE)</f>
        <v>44968</v>
      </c>
      <c r="E1243" s="40">
        <v>44968</v>
      </c>
      <c r="F1243" s="22">
        <f>VLOOKUP($C1243, Date, MATCH(Source!F$7, Date!$A$1:$F$1, 0), FALSE)</f>
        <v>52.2152777777778</v>
      </c>
      <c r="G1243" s="19">
        <f>VLOOKUP(Table3[[#This Row],[Accident ID]],Date!$A$2:$I$2001,MATCH(Table3[[#Headers],[Hour]],Date!$A$1:$I$1,0),0)</f>
        <v>5</v>
      </c>
      <c r="H1243" s="44" t="str">
        <f>IF(AND(Table3[[#This Row],[Hour]]&gt;=7, Table3[[#This Row],[Hour]]&lt;=10), "Peak", IF(AND(Table3[[#This Row],[Hour]]&gt;=16, Table3[[#This Row],[Hour]]&lt;=19), "Peak", "Off-Peak"))</f>
        <v>Off-Peak</v>
      </c>
      <c r="I1243" s="19" t="str">
        <f>VLOOKUP($C1243,location,MATCH(Source!I$7,Location!$A$1:$D$1,0),0)</f>
        <v>Bangalore</v>
      </c>
      <c r="J1243" s="19" t="str">
        <f>VLOOKUP($C1243,location,MATCH(Source!J$7,Location!$A$1:$D$1,0),0)</f>
        <v>Expressway</v>
      </c>
      <c r="K1243" s="19" t="str">
        <f>VLOOKUP($C1243,location,MATCH(Source!K$7,Location!$A$1:$D$1,0),0)</f>
        <v>Foggy</v>
      </c>
      <c r="L1243" s="20" t="str">
        <f>VLOOKUP($C1243,vehicle,MATCH(L1242,Vehicle!A1236:E1236,0),0)</f>
        <v>Truck</v>
      </c>
      <c r="M1243" s="20" t="str">
        <f>VLOOKUP($C1243,vehicle,MATCH(M$7,Vehicle!$A$1:$E$1,0),0)</f>
        <v>Over Speeding</v>
      </c>
      <c r="N1243" s="20" t="str">
        <f>VLOOKUP($C1243,vehicle,MATCH(N$7,Vehicle!$A$1:$E$1,0),0)</f>
        <v>Severe</v>
      </c>
      <c r="O1243" s="21">
        <f>VLOOKUP($C1243,vehicle,MATCH(O$7,Vehicle!$A$1:$E$1,0),0)</f>
        <v>1</v>
      </c>
      <c r="P1243" s="21">
        <f>VLOOKUP($C1243,driver,MATCH(P$7,Driver!$A$1:$E$1,0),0)</f>
        <v>22</v>
      </c>
      <c r="Q1243" s="21" t="str">
        <f>VLOOKUP($C1243,driver,MATCH(Q$7,Driver!$A$1:$E$1,0),0)</f>
        <v>Suspended</v>
      </c>
      <c r="R1243" s="21">
        <f>VLOOKUP($C1243,driver,MATCH(R$7,Driver!$A$1:$E$1,0),0)</f>
        <v>3</v>
      </c>
      <c r="S1243" s="21" t="str">
        <f>VLOOKUP($C1243,driver,MATCH(S$7,Driver!$A$1:$E$1,0),0)</f>
        <v>Minor</v>
      </c>
      <c r="T1243" s="21">
        <f>VLOOKUP($C1243,Effects,MATCH(T$7, Effects!$A$1:$E$1, 0),0)</f>
        <v>57</v>
      </c>
      <c r="U1243" s="22" t="str">
        <f>VLOOKUP($C1243,Effects,MATCH(U$7, Effects!$A$1:$E$1, 0),0)</f>
        <v>No</v>
      </c>
      <c r="V1243" s="22" t="str">
        <f>VLOOKUP($C1243,Effects,MATCH(V$7, Effects!$A$1:$E$1, 0),0)</f>
        <v>Yes</v>
      </c>
      <c r="W1243" s="22" t="str">
        <f>VLOOKUP($C1243,Effects,MATCH(W$7, Effects!$A$1:$E$1, 0),0)</f>
        <v>Fine Issued</v>
      </c>
    </row>
    <row r="1244" spans="2:23" s="7" customFormat="1" ht="21" x14ac:dyDescent="0.4">
      <c r="B1244" s="19">
        <v>1237</v>
      </c>
      <c r="C1244" s="19" t="s">
        <v>1265</v>
      </c>
      <c r="D1244" s="20">
        <f>VLOOKUP($C1244, Date, MATCH(Source!D$7, Date!$A$1:$F$1, 0), FALSE)</f>
        <v>44447</v>
      </c>
      <c r="E1244" s="40">
        <v>44447</v>
      </c>
      <c r="F1244" s="22">
        <f>VLOOKUP($C1244, Date, MATCH(Source!F$7, Date!$A$1:$F$1, 0), FALSE)</f>
        <v>52.2569444444444</v>
      </c>
      <c r="G1244" s="19">
        <f>VLOOKUP(Table3[[#This Row],[Accident ID]],Date!$A$2:$I$2001,MATCH(Table3[[#Headers],[Hour]],Date!$A$1:$I$1,0),0)</f>
        <v>6</v>
      </c>
      <c r="H1244" s="44" t="str">
        <f>IF(AND(Table3[[#This Row],[Hour]]&gt;=7, Table3[[#This Row],[Hour]]&lt;=10), "Peak", IF(AND(Table3[[#This Row],[Hour]]&gt;=16, Table3[[#This Row],[Hour]]&lt;=19), "Peak", "Off-Peak"))</f>
        <v>Off-Peak</v>
      </c>
      <c r="I1244" s="19" t="str">
        <f>VLOOKUP($C1244,location,MATCH(Source!I$7,Location!$A$1:$D$1,0),0)</f>
        <v>Pune</v>
      </c>
      <c r="J1244" s="19" t="str">
        <f>VLOOKUP($C1244,location,MATCH(Source!J$7,Location!$A$1:$D$1,0),0)</f>
        <v>Residential Area</v>
      </c>
      <c r="K1244" s="19" t="str">
        <f>VLOOKUP($C1244,location,MATCH(Source!K$7,Location!$A$1:$D$1,0),0)</f>
        <v>Snowy</v>
      </c>
      <c r="L1244" s="20" t="str">
        <f>VLOOKUP($C1244,vehicle,MATCH(L1243,Vehicle!A1237:E1237,0),0)</f>
        <v>Auto</v>
      </c>
      <c r="M1244" s="20" t="str">
        <f>VLOOKUP($C1244,vehicle,MATCH(M$7,Vehicle!$A$1:$E$1,0),0)</f>
        <v>Brake Failure</v>
      </c>
      <c r="N1244" s="20" t="str">
        <f>VLOOKUP($C1244,vehicle,MATCH(N$7,Vehicle!$A$1:$E$1,0),0)</f>
        <v>High</v>
      </c>
      <c r="O1244" s="21">
        <f>VLOOKUP($C1244,vehicle,MATCH(O$7,Vehicle!$A$1:$E$1,0),0)</f>
        <v>2</v>
      </c>
      <c r="P1244" s="21">
        <f>VLOOKUP($C1244,driver,MATCH(P$7,Driver!$A$1:$E$1,0),0)</f>
        <v>33</v>
      </c>
      <c r="Q1244" s="21" t="str">
        <f>VLOOKUP($C1244,driver,MATCH(Q$7,Driver!$A$1:$E$1,0),0)</f>
        <v>Suspended</v>
      </c>
      <c r="R1244" s="21">
        <f>VLOOKUP($C1244,driver,MATCH(R$7,Driver!$A$1:$E$1,0),0)</f>
        <v>3</v>
      </c>
      <c r="S1244" s="21" t="str">
        <f>VLOOKUP($C1244,driver,MATCH(S$7,Driver!$A$1:$E$1,0),0)</f>
        <v>Fatal</v>
      </c>
      <c r="T1244" s="21">
        <f>VLOOKUP($C1244,Effects,MATCH(T$7, Effects!$A$1:$E$1, 0),0)</f>
        <v>37</v>
      </c>
      <c r="U1244" s="22" t="str">
        <f>VLOOKUP($C1244,Effects,MATCH(U$7, Effects!$A$1:$E$1, 0),0)</f>
        <v>No</v>
      </c>
      <c r="V1244" s="22" t="str">
        <f>VLOOKUP($C1244,Effects,MATCH(V$7, Effects!$A$1:$E$1, 0),0)</f>
        <v>Yes</v>
      </c>
      <c r="W1244" s="22" t="str">
        <f>VLOOKUP($C1244,Effects,MATCH(W$7, Effects!$A$1:$E$1, 0),0)</f>
        <v>Fine Issued</v>
      </c>
    </row>
    <row r="1245" spans="2:23" s="7" customFormat="1" ht="21" x14ac:dyDescent="0.4">
      <c r="B1245" s="19">
        <v>1238</v>
      </c>
      <c r="C1245" s="19" t="s">
        <v>1266</v>
      </c>
      <c r="D1245" s="20">
        <f>VLOOKUP($C1245, Date, MATCH(Source!D$7, Date!$A$1:$F$1, 0), FALSE)</f>
        <v>45627</v>
      </c>
      <c r="E1245" s="40">
        <v>45627</v>
      </c>
      <c r="F1245" s="22">
        <f>VLOOKUP($C1245, Date, MATCH(Source!F$7, Date!$A$1:$F$1, 0), FALSE)</f>
        <v>52.2986111111111</v>
      </c>
      <c r="G1245" s="19">
        <f>VLOOKUP(Table3[[#This Row],[Accident ID]],Date!$A$2:$I$2001,MATCH(Table3[[#Headers],[Hour]],Date!$A$1:$I$1,0),0)</f>
        <v>7</v>
      </c>
      <c r="H1245" s="44" t="str">
        <f>IF(AND(Table3[[#This Row],[Hour]]&gt;=7, Table3[[#This Row],[Hour]]&lt;=10), "Peak", IF(AND(Table3[[#This Row],[Hour]]&gt;=16, Table3[[#This Row],[Hour]]&lt;=19), "Peak", "Off-Peak"))</f>
        <v>Peak</v>
      </c>
      <c r="I1245" s="19" t="str">
        <f>VLOOKUP($C1245,location,MATCH(Source!I$7,Location!$A$1:$D$1,0),0)</f>
        <v>Delhi</v>
      </c>
      <c r="J1245" s="19" t="str">
        <f>VLOOKUP($C1245,location,MATCH(Source!J$7,Location!$A$1:$D$1,0),0)</f>
        <v>Highway</v>
      </c>
      <c r="K1245" s="19" t="str">
        <f>VLOOKUP($C1245,location,MATCH(Source!K$7,Location!$A$1:$D$1,0),0)</f>
        <v>Windy</v>
      </c>
      <c r="L1245" s="20" t="str">
        <f>VLOOKUP($C1245,vehicle,MATCH(L1244,Vehicle!A1238:E1238,0),0)</f>
        <v>Pedestrian</v>
      </c>
      <c r="M1245" s="20" t="str">
        <f>VLOOKUP($C1245,vehicle,MATCH(M$7,Vehicle!$A$1:$E$1,0),0)</f>
        <v>Pedestrian Crossing</v>
      </c>
      <c r="N1245" s="20" t="str">
        <f>VLOOKUP($C1245,vehicle,MATCH(N$7,Vehicle!$A$1:$E$1,0),0)</f>
        <v>Severe</v>
      </c>
      <c r="O1245" s="21">
        <f>VLOOKUP($C1245,vehicle,MATCH(O$7,Vehicle!$A$1:$E$1,0),0)</f>
        <v>4</v>
      </c>
      <c r="P1245" s="21">
        <f>VLOOKUP($C1245,driver,MATCH(P$7,Driver!$A$1:$E$1,0),0)</f>
        <v>66</v>
      </c>
      <c r="Q1245" s="21" t="str">
        <f>VLOOKUP($C1245,driver,MATCH(Q$7,Driver!$A$1:$E$1,0),0)</f>
        <v>Expired</v>
      </c>
      <c r="R1245" s="21">
        <f>VLOOKUP($C1245,driver,MATCH(R$7,Driver!$A$1:$E$1,0),0)</f>
        <v>10</v>
      </c>
      <c r="S1245" s="21" t="str">
        <f>VLOOKUP($C1245,driver,MATCH(S$7,Driver!$A$1:$E$1,0),0)</f>
        <v>Minor</v>
      </c>
      <c r="T1245" s="21">
        <f>VLOOKUP($C1245,Effects,MATCH(T$7, Effects!$A$1:$E$1, 0),0)</f>
        <v>11</v>
      </c>
      <c r="U1245" s="22" t="str">
        <f>VLOOKUP($C1245,Effects,MATCH(U$7, Effects!$A$1:$E$1, 0),0)</f>
        <v>Yes</v>
      </c>
      <c r="V1245" s="22" t="str">
        <f>VLOOKUP($C1245,Effects,MATCH(V$7, Effects!$A$1:$E$1, 0),0)</f>
        <v>No</v>
      </c>
      <c r="W1245" s="22" t="str">
        <f>VLOOKUP($C1245,Effects,MATCH(W$7, Effects!$A$1:$E$1, 0),0)</f>
        <v>None</v>
      </c>
    </row>
    <row r="1246" spans="2:23" s="7" customFormat="1" ht="21" x14ac:dyDescent="0.4">
      <c r="B1246" s="19">
        <v>1239</v>
      </c>
      <c r="C1246" s="19" t="s">
        <v>1267</v>
      </c>
      <c r="D1246" s="20">
        <f>VLOOKUP($C1246, Date, MATCH(Source!D$7, Date!$A$1:$F$1, 0), FALSE)</f>
        <v>44306</v>
      </c>
      <c r="E1246" s="40">
        <v>44306</v>
      </c>
      <c r="F1246" s="22">
        <f>VLOOKUP($C1246, Date, MATCH(Source!F$7, Date!$A$1:$F$1, 0), FALSE)</f>
        <v>52.3402777777778</v>
      </c>
      <c r="G1246" s="19">
        <f>VLOOKUP(Table3[[#This Row],[Accident ID]],Date!$A$2:$I$2001,MATCH(Table3[[#Headers],[Hour]],Date!$A$1:$I$1,0),0)</f>
        <v>8</v>
      </c>
      <c r="H1246" s="44" t="str">
        <f>IF(AND(Table3[[#This Row],[Hour]]&gt;=7, Table3[[#This Row],[Hour]]&lt;=10), "Peak", IF(AND(Table3[[#This Row],[Hour]]&gt;=16, Table3[[#This Row],[Hour]]&lt;=19), "Peak", "Off-Peak"))</f>
        <v>Peak</v>
      </c>
      <c r="I1246" s="19" t="str">
        <f>VLOOKUP($C1246,location,MATCH(Source!I$7,Location!$A$1:$D$1,0),0)</f>
        <v>Chennai</v>
      </c>
      <c r="J1246" s="19" t="str">
        <f>VLOOKUP($C1246,location,MATCH(Source!J$7,Location!$A$1:$D$1,0),0)</f>
        <v>Expressway</v>
      </c>
      <c r="K1246" s="19" t="str">
        <f>VLOOKUP($C1246,location,MATCH(Source!K$7,Location!$A$1:$D$1,0),0)</f>
        <v>Foggy</v>
      </c>
      <c r="L1246" s="20" t="str">
        <f>VLOOKUP($C1246,vehicle,MATCH(L1245,Vehicle!A1239:E1239,0),0)</f>
        <v>Bus</v>
      </c>
      <c r="M1246" s="20" t="str">
        <f>VLOOKUP($C1246,vehicle,MATCH(M$7,Vehicle!$A$1:$E$1,0),0)</f>
        <v>Signal Violation</v>
      </c>
      <c r="N1246" s="20" t="str">
        <f>VLOOKUP($C1246,vehicle,MATCH(N$7,Vehicle!$A$1:$E$1,0),0)</f>
        <v>Medium</v>
      </c>
      <c r="O1246" s="21">
        <f>VLOOKUP($C1246,vehicle,MATCH(O$7,Vehicle!$A$1:$E$1,0),0)</f>
        <v>4</v>
      </c>
      <c r="P1246" s="21">
        <f>VLOOKUP($C1246,driver,MATCH(P$7,Driver!$A$1:$E$1,0),0)</f>
        <v>64</v>
      </c>
      <c r="Q1246" s="21" t="str">
        <f>VLOOKUP($C1246,driver,MATCH(Q$7,Driver!$A$1:$E$1,0),0)</f>
        <v>Valid</v>
      </c>
      <c r="R1246" s="21">
        <f>VLOOKUP($C1246,driver,MATCH(R$7,Driver!$A$1:$E$1,0),0)</f>
        <v>9</v>
      </c>
      <c r="S1246" s="21" t="str">
        <f>VLOOKUP($C1246,driver,MATCH(S$7,Driver!$A$1:$E$1,0),0)</f>
        <v>Moderate</v>
      </c>
      <c r="T1246" s="21">
        <f>VLOOKUP($C1246,Effects,MATCH(T$7, Effects!$A$1:$E$1, 0),0)</f>
        <v>7</v>
      </c>
      <c r="U1246" s="22" t="str">
        <f>VLOOKUP($C1246,Effects,MATCH(U$7, Effects!$A$1:$E$1, 0),0)</f>
        <v>No</v>
      </c>
      <c r="V1246" s="22" t="str">
        <f>VLOOKUP($C1246,Effects,MATCH(V$7, Effects!$A$1:$E$1, 0),0)</f>
        <v>Yes</v>
      </c>
      <c r="W1246" s="22" t="str">
        <f>VLOOKUP($C1246,Effects,MATCH(W$7, Effects!$A$1:$E$1, 0),0)</f>
        <v>None</v>
      </c>
    </row>
    <row r="1247" spans="2:23" s="7" customFormat="1" ht="21" x14ac:dyDescent="0.4">
      <c r="B1247" s="19">
        <v>1240</v>
      </c>
      <c r="C1247" s="19" t="s">
        <v>1268</v>
      </c>
      <c r="D1247" s="20">
        <f>VLOOKUP($C1247, Date, MATCH(Source!D$7, Date!$A$1:$F$1, 0), FALSE)</f>
        <v>44259</v>
      </c>
      <c r="E1247" s="40">
        <v>44259</v>
      </c>
      <c r="F1247" s="22">
        <f>VLOOKUP($C1247, Date, MATCH(Source!F$7, Date!$A$1:$F$1, 0), FALSE)</f>
        <v>52.3819444444444</v>
      </c>
      <c r="G1247" s="19">
        <f>VLOOKUP(Table3[[#This Row],[Accident ID]],Date!$A$2:$I$2001,MATCH(Table3[[#Headers],[Hour]],Date!$A$1:$I$1,0),0)</f>
        <v>9</v>
      </c>
      <c r="H1247" s="44" t="str">
        <f>IF(AND(Table3[[#This Row],[Hour]]&gt;=7, Table3[[#This Row],[Hour]]&lt;=10), "Peak", IF(AND(Table3[[#This Row],[Hour]]&gt;=16, Table3[[#This Row],[Hour]]&lt;=19), "Peak", "Off-Peak"))</f>
        <v>Peak</v>
      </c>
      <c r="I1247" s="19" t="str">
        <f>VLOOKUP($C1247,location,MATCH(Source!I$7,Location!$A$1:$D$1,0),0)</f>
        <v>Mumbai</v>
      </c>
      <c r="J1247" s="19" t="str">
        <f>VLOOKUP($C1247,location,MATCH(Source!J$7,Location!$A$1:$D$1,0),0)</f>
        <v>Rural Road</v>
      </c>
      <c r="K1247" s="19" t="str">
        <f>VLOOKUP($C1247,location,MATCH(Source!K$7,Location!$A$1:$D$1,0),0)</f>
        <v>Snowy</v>
      </c>
      <c r="L1247" s="20" t="str">
        <f>VLOOKUP($C1247,vehicle,MATCH(L1246,Vehicle!A1240:E1240,0),0)</f>
        <v>Bike</v>
      </c>
      <c r="M1247" s="20" t="str">
        <f>VLOOKUP($C1247,vehicle,MATCH(M$7,Vehicle!$A$1:$E$1,0),0)</f>
        <v>Over Speeding</v>
      </c>
      <c r="N1247" s="20" t="str">
        <f>VLOOKUP($C1247,vehicle,MATCH(N$7,Vehicle!$A$1:$E$1,0),0)</f>
        <v>Medium</v>
      </c>
      <c r="O1247" s="21">
        <f>VLOOKUP($C1247,vehicle,MATCH(O$7,Vehicle!$A$1:$E$1,0),0)</f>
        <v>4</v>
      </c>
      <c r="P1247" s="21">
        <f>VLOOKUP($C1247,driver,MATCH(P$7,Driver!$A$1:$E$1,0),0)</f>
        <v>65</v>
      </c>
      <c r="Q1247" s="21" t="str">
        <f>VLOOKUP($C1247,driver,MATCH(Q$7,Driver!$A$1:$E$1,0),0)</f>
        <v>Valid</v>
      </c>
      <c r="R1247" s="21">
        <f>VLOOKUP($C1247,driver,MATCH(R$7,Driver!$A$1:$E$1,0),0)</f>
        <v>0</v>
      </c>
      <c r="S1247" s="21" t="str">
        <f>VLOOKUP($C1247,driver,MATCH(S$7,Driver!$A$1:$E$1,0),0)</f>
        <v>Fatal</v>
      </c>
      <c r="T1247" s="21">
        <f>VLOOKUP($C1247,Effects,MATCH(T$7, Effects!$A$1:$E$1, 0),0)</f>
        <v>13</v>
      </c>
      <c r="U1247" s="22" t="str">
        <f>VLOOKUP($C1247,Effects,MATCH(U$7, Effects!$A$1:$E$1, 0),0)</f>
        <v>Yes</v>
      </c>
      <c r="V1247" s="22" t="str">
        <f>VLOOKUP($C1247,Effects,MATCH(V$7, Effects!$A$1:$E$1, 0),0)</f>
        <v>Yes</v>
      </c>
      <c r="W1247" s="22" t="str">
        <f>VLOOKUP($C1247,Effects,MATCH(W$7, Effects!$A$1:$E$1, 0),0)</f>
        <v>None</v>
      </c>
    </row>
    <row r="1248" spans="2:23" s="7" customFormat="1" ht="21" x14ac:dyDescent="0.4">
      <c r="B1248" s="19">
        <v>1241</v>
      </c>
      <c r="C1248" s="19" t="s">
        <v>1269</v>
      </c>
      <c r="D1248" s="20">
        <f>VLOOKUP($C1248, Date, MATCH(Source!D$7, Date!$A$1:$F$1, 0), FALSE)</f>
        <v>44600</v>
      </c>
      <c r="E1248" s="40">
        <v>44600</v>
      </c>
      <c r="F1248" s="22">
        <f>VLOOKUP($C1248, Date, MATCH(Source!F$7, Date!$A$1:$F$1, 0), FALSE)</f>
        <v>52.4236111111111</v>
      </c>
      <c r="G1248" s="19">
        <f>VLOOKUP(Table3[[#This Row],[Accident ID]],Date!$A$2:$I$2001,MATCH(Table3[[#Headers],[Hour]],Date!$A$1:$I$1,0),0)</f>
        <v>10</v>
      </c>
      <c r="H1248" s="44" t="str">
        <f>IF(AND(Table3[[#This Row],[Hour]]&gt;=7, Table3[[#This Row],[Hour]]&lt;=10), "Peak", IF(AND(Table3[[#This Row],[Hour]]&gt;=16, Table3[[#This Row],[Hour]]&lt;=19), "Peak", "Off-Peak"))</f>
        <v>Peak</v>
      </c>
      <c r="I1248" s="19" t="str">
        <f>VLOOKUP($C1248,location,MATCH(Source!I$7,Location!$A$1:$D$1,0),0)</f>
        <v>Mumbai</v>
      </c>
      <c r="J1248" s="19" t="str">
        <f>VLOOKUP($C1248,location,MATCH(Source!J$7,Location!$A$1:$D$1,0),0)</f>
        <v>Highway</v>
      </c>
      <c r="K1248" s="19" t="str">
        <f>VLOOKUP($C1248,location,MATCH(Source!K$7,Location!$A$1:$D$1,0),0)</f>
        <v>Windy</v>
      </c>
      <c r="L1248" s="20" t="str">
        <f>VLOOKUP($C1248,vehicle,MATCH(L1247,Vehicle!A1241:E1241,0),0)</f>
        <v>Truck</v>
      </c>
      <c r="M1248" s="20" t="str">
        <f>VLOOKUP($C1248,vehicle,MATCH(M$7,Vehicle!$A$1:$E$1,0),0)</f>
        <v>Brake Failure</v>
      </c>
      <c r="N1248" s="20" t="str">
        <f>VLOOKUP($C1248,vehicle,MATCH(N$7,Vehicle!$A$1:$E$1,0),0)</f>
        <v>Low</v>
      </c>
      <c r="O1248" s="21">
        <f>VLOOKUP($C1248,vehicle,MATCH(O$7,Vehicle!$A$1:$E$1,0),0)</f>
        <v>1</v>
      </c>
      <c r="P1248" s="21">
        <f>VLOOKUP($C1248,driver,MATCH(P$7,Driver!$A$1:$E$1,0),0)</f>
        <v>22</v>
      </c>
      <c r="Q1248" s="21" t="str">
        <f>VLOOKUP($C1248,driver,MATCH(Q$7,Driver!$A$1:$E$1,0),0)</f>
        <v>Suspended</v>
      </c>
      <c r="R1248" s="21">
        <f>VLOOKUP($C1248,driver,MATCH(R$7,Driver!$A$1:$E$1,0),0)</f>
        <v>10</v>
      </c>
      <c r="S1248" s="21" t="str">
        <f>VLOOKUP($C1248,driver,MATCH(S$7,Driver!$A$1:$E$1,0),0)</f>
        <v>Severe</v>
      </c>
      <c r="T1248" s="21">
        <f>VLOOKUP($C1248,Effects,MATCH(T$7, Effects!$A$1:$E$1, 0),0)</f>
        <v>58</v>
      </c>
      <c r="U1248" s="22" t="str">
        <f>VLOOKUP($C1248,Effects,MATCH(U$7, Effects!$A$1:$E$1, 0),0)</f>
        <v>No</v>
      </c>
      <c r="V1248" s="22" t="str">
        <f>VLOOKUP($C1248,Effects,MATCH(V$7, Effects!$A$1:$E$1, 0),0)</f>
        <v>Yes</v>
      </c>
      <c r="W1248" s="22" t="str">
        <f>VLOOKUP($C1248,Effects,MATCH(W$7, Effects!$A$1:$E$1, 0),0)</f>
        <v>License Suspended</v>
      </c>
    </row>
    <row r="1249" spans="2:23" s="7" customFormat="1" ht="21" x14ac:dyDescent="0.4">
      <c r="B1249" s="19">
        <v>1242</v>
      </c>
      <c r="C1249" s="19" t="s">
        <v>1270</v>
      </c>
      <c r="D1249" s="20">
        <f>VLOOKUP($C1249, Date, MATCH(Source!D$7, Date!$A$1:$F$1, 0), FALSE)</f>
        <v>45400</v>
      </c>
      <c r="E1249" s="40">
        <v>45400</v>
      </c>
      <c r="F1249" s="22">
        <f>VLOOKUP($C1249, Date, MATCH(Source!F$7, Date!$A$1:$F$1, 0), FALSE)</f>
        <v>52.4652777777778</v>
      </c>
      <c r="G1249" s="19">
        <f>VLOOKUP(Table3[[#This Row],[Accident ID]],Date!$A$2:$I$2001,MATCH(Table3[[#Headers],[Hour]],Date!$A$1:$I$1,0),0)</f>
        <v>11</v>
      </c>
      <c r="H1249" s="44" t="str">
        <f>IF(AND(Table3[[#This Row],[Hour]]&gt;=7, Table3[[#This Row],[Hour]]&lt;=10), "Peak", IF(AND(Table3[[#This Row],[Hour]]&gt;=16, Table3[[#This Row],[Hour]]&lt;=19), "Peak", "Off-Peak"))</f>
        <v>Off-Peak</v>
      </c>
      <c r="I1249" s="19" t="str">
        <f>VLOOKUP($C1249,location,MATCH(Source!I$7,Location!$A$1:$D$1,0),0)</f>
        <v>Ahmedabad</v>
      </c>
      <c r="J1249" s="19" t="str">
        <f>VLOOKUP($C1249,location,MATCH(Source!J$7,Location!$A$1:$D$1,0),0)</f>
        <v>Residential Area</v>
      </c>
      <c r="K1249" s="19" t="str">
        <f>VLOOKUP($C1249,location,MATCH(Source!K$7,Location!$A$1:$D$1,0),0)</f>
        <v>Rainy</v>
      </c>
      <c r="L1249" s="20" t="str">
        <f>VLOOKUP($C1249,vehicle,MATCH(L1248,Vehicle!A1242:E1242,0),0)</f>
        <v>Bicycle</v>
      </c>
      <c r="M1249" s="20" t="str">
        <f>VLOOKUP($C1249,vehicle,MATCH(M$7,Vehicle!$A$1:$E$1,0),0)</f>
        <v>Signal Violation</v>
      </c>
      <c r="N1249" s="20" t="str">
        <f>VLOOKUP($C1249,vehicle,MATCH(N$7,Vehicle!$A$1:$E$1,0),0)</f>
        <v>High</v>
      </c>
      <c r="O1249" s="21">
        <f>VLOOKUP($C1249,vehicle,MATCH(O$7,Vehicle!$A$1:$E$1,0),0)</f>
        <v>4</v>
      </c>
      <c r="P1249" s="21">
        <f>VLOOKUP($C1249,driver,MATCH(P$7,Driver!$A$1:$E$1,0),0)</f>
        <v>34</v>
      </c>
      <c r="Q1249" s="21" t="str">
        <f>VLOOKUP($C1249,driver,MATCH(Q$7,Driver!$A$1:$E$1,0),0)</f>
        <v>Expired</v>
      </c>
      <c r="R1249" s="21">
        <f>VLOOKUP($C1249,driver,MATCH(R$7,Driver!$A$1:$E$1,0),0)</f>
        <v>7</v>
      </c>
      <c r="S1249" s="21" t="str">
        <f>VLOOKUP($C1249,driver,MATCH(S$7,Driver!$A$1:$E$1,0),0)</f>
        <v>Minor</v>
      </c>
      <c r="T1249" s="21">
        <f>VLOOKUP($C1249,Effects,MATCH(T$7, Effects!$A$1:$E$1, 0),0)</f>
        <v>21</v>
      </c>
      <c r="U1249" s="22" t="str">
        <f>VLOOKUP($C1249,Effects,MATCH(U$7, Effects!$A$1:$E$1, 0),0)</f>
        <v>Yes</v>
      </c>
      <c r="V1249" s="22" t="str">
        <f>VLOOKUP($C1249,Effects,MATCH(V$7, Effects!$A$1:$E$1, 0),0)</f>
        <v>No</v>
      </c>
      <c r="W1249" s="22" t="str">
        <f>VLOOKUP($C1249,Effects,MATCH(W$7, Effects!$A$1:$E$1, 0),0)</f>
        <v>License Suspended</v>
      </c>
    </row>
    <row r="1250" spans="2:23" s="7" customFormat="1" ht="21" x14ac:dyDescent="0.4">
      <c r="B1250" s="19">
        <v>1243</v>
      </c>
      <c r="C1250" s="19" t="s">
        <v>1271</v>
      </c>
      <c r="D1250" s="20">
        <f>VLOOKUP($C1250, Date, MATCH(Source!D$7, Date!$A$1:$F$1, 0), FALSE)</f>
        <v>44079</v>
      </c>
      <c r="E1250" s="40">
        <v>44079</v>
      </c>
      <c r="F1250" s="22">
        <f>VLOOKUP($C1250, Date, MATCH(Source!F$7, Date!$A$1:$F$1, 0), FALSE)</f>
        <v>52.5069444444444</v>
      </c>
      <c r="G1250" s="19">
        <f>VLOOKUP(Table3[[#This Row],[Accident ID]],Date!$A$2:$I$2001,MATCH(Table3[[#Headers],[Hour]],Date!$A$1:$I$1,0),0)</f>
        <v>12</v>
      </c>
      <c r="H1250" s="44" t="str">
        <f>IF(AND(Table3[[#This Row],[Hour]]&gt;=7, Table3[[#This Row],[Hour]]&lt;=10), "Peak", IF(AND(Table3[[#This Row],[Hour]]&gt;=16, Table3[[#This Row],[Hour]]&lt;=19), "Peak", "Off-Peak"))</f>
        <v>Off-Peak</v>
      </c>
      <c r="I1250" s="19" t="str">
        <f>VLOOKUP($C1250,location,MATCH(Source!I$7,Location!$A$1:$D$1,0),0)</f>
        <v>Bangalore</v>
      </c>
      <c r="J1250" s="19" t="str">
        <f>VLOOKUP($C1250,location,MATCH(Source!J$7,Location!$A$1:$D$1,0),0)</f>
        <v>City Road</v>
      </c>
      <c r="K1250" s="19" t="str">
        <f>VLOOKUP($C1250,location,MATCH(Source!K$7,Location!$A$1:$D$1,0),0)</f>
        <v>Snowy</v>
      </c>
      <c r="L1250" s="20" t="str">
        <f>VLOOKUP($C1250,vehicle,MATCH(L1249,Vehicle!A1243:E1243,0),0)</f>
        <v>Auto</v>
      </c>
      <c r="M1250" s="20" t="str">
        <f>VLOOKUP($C1250,vehicle,MATCH(M$7,Vehicle!$A$1:$E$1,0),0)</f>
        <v>Signal Violation</v>
      </c>
      <c r="N1250" s="20" t="str">
        <f>VLOOKUP($C1250,vehicle,MATCH(N$7,Vehicle!$A$1:$E$1,0),0)</f>
        <v>Low</v>
      </c>
      <c r="O1250" s="21">
        <f>VLOOKUP($C1250,vehicle,MATCH(O$7,Vehicle!$A$1:$E$1,0),0)</f>
        <v>2</v>
      </c>
      <c r="P1250" s="21">
        <f>VLOOKUP($C1250,driver,MATCH(P$7,Driver!$A$1:$E$1,0),0)</f>
        <v>38</v>
      </c>
      <c r="Q1250" s="21" t="str">
        <f>VLOOKUP($C1250,driver,MATCH(Q$7,Driver!$A$1:$E$1,0),0)</f>
        <v>Valid</v>
      </c>
      <c r="R1250" s="21">
        <f>VLOOKUP($C1250,driver,MATCH(R$7,Driver!$A$1:$E$1,0),0)</f>
        <v>10</v>
      </c>
      <c r="S1250" s="21" t="str">
        <f>VLOOKUP($C1250,driver,MATCH(S$7,Driver!$A$1:$E$1,0),0)</f>
        <v>Fatal</v>
      </c>
      <c r="T1250" s="21">
        <f>VLOOKUP($C1250,Effects,MATCH(T$7, Effects!$A$1:$E$1, 0),0)</f>
        <v>34</v>
      </c>
      <c r="U1250" s="22" t="str">
        <f>VLOOKUP($C1250,Effects,MATCH(U$7, Effects!$A$1:$E$1, 0),0)</f>
        <v>No</v>
      </c>
      <c r="V1250" s="22" t="str">
        <f>VLOOKUP($C1250,Effects,MATCH(V$7, Effects!$A$1:$E$1, 0),0)</f>
        <v>Yes</v>
      </c>
      <c r="W1250" s="22" t="str">
        <f>VLOOKUP($C1250,Effects,MATCH(W$7, Effects!$A$1:$E$1, 0),0)</f>
        <v>License Suspended</v>
      </c>
    </row>
    <row r="1251" spans="2:23" s="7" customFormat="1" ht="21" x14ac:dyDescent="0.4">
      <c r="B1251" s="19">
        <v>1244</v>
      </c>
      <c r="C1251" s="19" t="s">
        <v>1272</v>
      </c>
      <c r="D1251" s="20">
        <f>VLOOKUP($C1251, Date, MATCH(Source!D$7, Date!$A$1:$F$1, 0), FALSE)</f>
        <v>43879</v>
      </c>
      <c r="E1251" s="40">
        <v>43879</v>
      </c>
      <c r="F1251" s="22">
        <f>VLOOKUP($C1251, Date, MATCH(Source!F$7, Date!$A$1:$F$1, 0), FALSE)</f>
        <v>52.5486111111111</v>
      </c>
      <c r="G1251" s="19">
        <f>VLOOKUP(Table3[[#This Row],[Accident ID]],Date!$A$2:$I$2001,MATCH(Table3[[#Headers],[Hour]],Date!$A$1:$I$1,0),0)</f>
        <v>13</v>
      </c>
      <c r="H1251" s="44" t="str">
        <f>IF(AND(Table3[[#This Row],[Hour]]&gt;=7, Table3[[#This Row],[Hour]]&lt;=10), "Peak", IF(AND(Table3[[#This Row],[Hour]]&gt;=16, Table3[[#This Row],[Hour]]&lt;=19), "Peak", "Off-Peak"))</f>
        <v>Off-Peak</v>
      </c>
      <c r="I1251" s="19" t="str">
        <f>VLOOKUP($C1251,location,MATCH(Source!I$7,Location!$A$1:$D$1,0),0)</f>
        <v>Chennai</v>
      </c>
      <c r="J1251" s="19" t="str">
        <f>VLOOKUP($C1251,location,MATCH(Source!J$7,Location!$A$1:$D$1,0),0)</f>
        <v>Rural Road</v>
      </c>
      <c r="K1251" s="19" t="str">
        <f>VLOOKUP($C1251,location,MATCH(Source!K$7,Location!$A$1:$D$1,0),0)</f>
        <v>Windy</v>
      </c>
      <c r="L1251" s="20" t="str">
        <f>VLOOKUP($C1251,vehicle,MATCH(L1250,Vehicle!A1244:E1244,0),0)</f>
        <v>Car</v>
      </c>
      <c r="M1251" s="20" t="str">
        <f>VLOOKUP($C1251,vehicle,MATCH(M$7,Vehicle!$A$1:$E$1,0),0)</f>
        <v>Drunk Driving</v>
      </c>
      <c r="N1251" s="20" t="str">
        <f>VLOOKUP($C1251,vehicle,MATCH(N$7,Vehicle!$A$1:$E$1,0),0)</f>
        <v>High</v>
      </c>
      <c r="O1251" s="21">
        <f>VLOOKUP($C1251,vehicle,MATCH(O$7,Vehicle!$A$1:$E$1,0),0)</f>
        <v>3</v>
      </c>
      <c r="P1251" s="21">
        <f>VLOOKUP($C1251,driver,MATCH(P$7,Driver!$A$1:$E$1,0),0)</f>
        <v>33</v>
      </c>
      <c r="Q1251" s="21" t="str">
        <f>VLOOKUP($C1251,driver,MATCH(Q$7,Driver!$A$1:$E$1,0),0)</f>
        <v>Expired</v>
      </c>
      <c r="R1251" s="21">
        <f>VLOOKUP($C1251,driver,MATCH(R$7,Driver!$A$1:$E$1,0),0)</f>
        <v>0</v>
      </c>
      <c r="S1251" s="21" t="str">
        <f>VLOOKUP($C1251,driver,MATCH(S$7,Driver!$A$1:$E$1,0),0)</f>
        <v>Fatal</v>
      </c>
      <c r="T1251" s="21">
        <f>VLOOKUP($C1251,Effects,MATCH(T$7, Effects!$A$1:$E$1, 0),0)</f>
        <v>40</v>
      </c>
      <c r="U1251" s="22" t="str">
        <f>VLOOKUP($C1251,Effects,MATCH(U$7, Effects!$A$1:$E$1, 0),0)</f>
        <v>No</v>
      </c>
      <c r="V1251" s="22" t="str">
        <f>VLOOKUP($C1251,Effects,MATCH(V$7, Effects!$A$1:$E$1, 0),0)</f>
        <v>Yes</v>
      </c>
      <c r="W1251" s="22" t="str">
        <f>VLOOKUP($C1251,Effects,MATCH(W$7, Effects!$A$1:$E$1, 0),0)</f>
        <v>Fine Issued</v>
      </c>
    </row>
    <row r="1252" spans="2:23" s="7" customFormat="1" ht="21" x14ac:dyDescent="0.4">
      <c r="B1252" s="19">
        <v>1245</v>
      </c>
      <c r="C1252" s="19" t="s">
        <v>1273</v>
      </c>
      <c r="D1252" s="20">
        <f>VLOOKUP($C1252, Date, MATCH(Source!D$7, Date!$A$1:$F$1, 0), FALSE)</f>
        <v>44742</v>
      </c>
      <c r="E1252" s="40">
        <v>44742</v>
      </c>
      <c r="F1252" s="22">
        <f>VLOOKUP($C1252, Date, MATCH(Source!F$7, Date!$A$1:$F$1, 0), FALSE)</f>
        <v>52.5902777777778</v>
      </c>
      <c r="G1252" s="19">
        <f>VLOOKUP(Table3[[#This Row],[Accident ID]],Date!$A$2:$I$2001,MATCH(Table3[[#Headers],[Hour]],Date!$A$1:$I$1,0),0)</f>
        <v>14</v>
      </c>
      <c r="H1252" s="44" t="str">
        <f>IF(AND(Table3[[#This Row],[Hour]]&gt;=7, Table3[[#This Row],[Hour]]&lt;=10), "Peak", IF(AND(Table3[[#This Row],[Hour]]&gt;=16, Table3[[#This Row],[Hour]]&lt;=19), "Peak", "Off-Peak"))</f>
        <v>Off-Peak</v>
      </c>
      <c r="I1252" s="19" t="str">
        <f>VLOOKUP($C1252,location,MATCH(Source!I$7,Location!$A$1:$D$1,0),0)</f>
        <v>Hyderabad</v>
      </c>
      <c r="J1252" s="19" t="str">
        <f>VLOOKUP($C1252,location,MATCH(Source!J$7,Location!$A$1:$D$1,0),0)</f>
        <v>Rural Road</v>
      </c>
      <c r="K1252" s="19" t="str">
        <f>VLOOKUP($C1252,location,MATCH(Source!K$7,Location!$A$1:$D$1,0),0)</f>
        <v>Rainy</v>
      </c>
      <c r="L1252" s="20" t="str">
        <f>VLOOKUP($C1252,vehicle,MATCH(L1251,Vehicle!A1245:E1245,0),0)</f>
        <v>Pedestrian</v>
      </c>
      <c r="M1252" s="20" t="str">
        <f>VLOOKUP($C1252,vehicle,MATCH(M$7,Vehicle!$A$1:$E$1,0),0)</f>
        <v>Weather Conditions</v>
      </c>
      <c r="N1252" s="20" t="str">
        <f>VLOOKUP($C1252,vehicle,MATCH(N$7,Vehicle!$A$1:$E$1,0),0)</f>
        <v>Severe</v>
      </c>
      <c r="O1252" s="21">
        <f>VLOOKUP($C1252,vehicle,MATCH(O$7,Vehicle!$A$1:$E$1,0),0)</f>
        <v>4</v>
      </c>
      <c r="P1252" s="21">
        <f>VLOOKUP($C1252,driver,MATCH(P$7,Driver!$A$1:$E$1,0),0)</f>
        <v>19</v>
      </c>
      <c r="Q1252" s="21" t="str">
        <f>VLOOKUP($C1252,driver,MATCH(Q$7,Driver!$A$1:$E$1,0),0)</f>
        <v>Suspended</v>
      </c>
      <c r="R1252" s="21">
        <f>VLOOKUP($C1252,driver,MATCH(R$7,Driver!$A$1:$E$1,0),0)</f>
        <v>3</v>
      </c>
      <c r="S1252" s="21" t="str">
        <f>VLOOKUP($C1252,driver,MATCH(S$7,Driver!$A$1:$E$1,0),0)</f>
        <v>Minor</v>
      </c>
      <c r="T1252" s="21">
        <f>VLOOKUP($C1252,Effects,MATCH(T$7, Effects!$A$1:$E$1, 0),0)</f>
        <v>40</v>
      </c>
      <c r="U1252" s="22" t="str">
        <f>VLOOKUP($C1252,Effects,MATCH(U$7, Effects!$A$1:$E$1, 0),0)</f>
        <v>Yes</v>
      </c>
      <c r="V1252" s="22" t="str">
        <f>VLOOKUP($C1252,Effects,MATCH(V$7, Effects!$A$1:$E$1, 0),0)</f>
        <v>No</v>
      </c>
      <c r="W1252" s="22" t="str">
        <f>VLOOKUP($C1252,Effects,MATCH(W$7, Effects!$A$1:$E$1, 0),0)</f>
        <v>License Suspended</v>
      </c>
    </row>
    <row r="1253" spans="2:23" s="7" customFormat="1" ht="21" x14ac:dyDescent="0.4">
      <c r="B1253" s="19">
        <v>1246</v>
      </c>
      <c r="C1253" s="19" t="s">
        <v>1274</v>
      </c>
      <c r="D1253" s="20">
        <f>VLOOKUP($C1253, Date, MATCH(Source!D$7, Date!$A$1:$F$1, 0), FALSE)</f>
        <v>44666</v>
      </c>
      <c r="E1253" s="40">
        <v>44666</v>
      </c>
      <c r="F1253" s="22">
        <f>VLOOKUP($C1253, Date, MATCH(Source!F$7, Date!$A$1:$F$1, 0), FALSE)</f>
        <v>52.6319444444444</v>
      </c>
      <c r="G1253" s="19">
        <f>VLOOKUP(Table3[[#This Row],[Accident ID]],Date!$A$2:$I$2001,MATCH(Table3[[#Headers],[Hour]],Date!$A$1:$I$1,0),0)</f>
        <v>15</v>
      </c>
      <c r="H1253" s="44" t="str">
        <f>IF(AND(Table3[[#This Row],[Hour]]&gt;=7, Table3[[#This Row],[Hour]]&lt;=10), "Peak", IF(AND(Table3[[#This Row],[Hour]]&gt;=16, Table3[[#This Row],[Hour]]&lt;=19), "Peak", "Off-Peak"))</f>
        <v>Off-Peak</v>
      </c>
      <c r="I1253" s="19" t="str">
        <f>VLOOKUP($C1253,location,MATCH(Source!I$7,Location!$A$1:$D$1,0),0)</f>
        <v>Chennai</v>
      </c>
      <c r="J1253" s="19" t="str">
        <f>VLOOKUP($C1253,location,MATCH(Source!J$7,Location!$A$1:$D$1,0),0)</f>
        <v>City Road</v>
      </c>
      <c r="K1253" s="19" t="str">
        <f>VLOOKUP($C1253,location,MATCH(Source!K$7,Location!$A$1:$D$1,0),0)</f>
        <v>Rainy</v>
      </c>
      <c r="L1253" s="20" t="str">
        <f>VLOOKUP($C1253,vehicle,MATCH(L1252,Vehicle!A1246:E1246,0),0)</f>
        <v>Auto</v>
      </c>
      <c r="M1253" s="20" t="str">
        <f>VLOOKUP($C1253,vehicle,MATCH(M$7,Vehicle!$A$1:$E$1,0),0)</f>
        <v>Pedestrian Crossing</v>
      </c>
      <c r="N1253" s="20" t="str">
        <f>VLOOKUP($C1253,vehicle,MATCH(N$7,Vehicle!$A$1:$E$1,0),0)</f>
        <v>Medium</v>
      </c>
      <c r="O1253" s="21">
        <f>VLOOKUP($C1253,vehicle,MATCH(O$7,Vehicle!$A$1:$E$1,0),0)</f>
        <v>3</v>
      </c>
      <c r="P1253" s="21">
        <f>VLOOKUP($C1253,driver,MATCH(P$7,Driver!$A$1:$E$1,0),0)</f>
        <v>70</v>
      </c>
      <c r="Q1253" s="21" t="str">
        <f>VLOOKUP($C1253,driver,MATCH(Q$7,Driver!$A$1:$E$1,0),0)</f>
        <v>Expired</v>
      </c>
      <c r="R1253" s="21">
        <f>VLOOKUP($C1253,driver,MATCH(R$7,Driver!$A$1:$E$1,0),0)</f>
        <v>6</v>
      </c>
      <c r="S1253" s="21" t="str">
        <f>VLOOKUP($C1253,driver,MATCH(S$7,Driver!$A$1:$E$1,0),0)</f>
        <v>Moderate</v>
      </c>
      <c r="T1253" s="21">
        <f>VLOOKUP($C1253,Effects,MATCH(T$7, Effects!$A$1:$E$1, 0),0)</f>
        <v>15</v>
      </c>
      <c r="U1253" s="22" t="str">
        <f>VLOOKUP($C1253,Effects,MATCH(U$7, Effects!$A$1:$E$1, 0),0)</f>
        <v>Yes</v>
      </c>
      <c r="V1253" s="22" t="str">
        <f>VLOOKUP($C1253,Effects,MATCH(V$7, Effects!$A$1:$E$1, 0),0)</f>
        <v>No</v>
      </c>
      <c r="W1253" s="22" t="str">
        <f>VLOOKUP($C1253,Effects,MATCH(W$7, Effects!$A$1:$E$1, 0),0)</f>
        <v>Fine Issued</v>
      </c>
    </row>
    <row r="1254" spans="2:23" s="7" customFormat="1" ht="21" x14ac:dyDescent="0.4">
      <c r="B1254" s="19">
        <v>1247</v>
      </c>
      <c r="C1254" s="19" t="s">
        <v>1275</v>
      </c>
      <c r="D1254" s="20">
        <f>VLOOKUP($C1254, Date, MATCH(Source!D$7, Date!$A$1:$F$1, 0), FALSE)</f>
        <v>44224</v>
      </c>
      <c r="E1254" s="40">
        <v>44224</v>
      </c>
      <c r="F1254" s="22">
        <f>VLOOKUP($C1254, Date, MATCH(Source!F$7, Date!$A$1:$F$1, 0), FALSE)</f>
        <v>52.6736111111111</v>
      </c>
      <c r="G1254" s="19">
        <f>VLOOKUP(Table3[[#This Row],[Accident ID]],Date!$A$2:$I$2001,MATCH(Table3[[#Headers],[Hour]],Date!$A$1:$I$1,0),0)</f>
        <v>16</v>
      </c>
      <c r="H1254" s="44" t="str">
        <f>IF(AND(Table3[[#This Row],[Hour]]&gt;=7, Table3[[#This Row],[Hour]]&lt;=10), "Peak", IF(AND(Table3[[#This Row],[Hour]]&gt;=16, Table3[[#This Row],[Hour]]&lt;=19), "Peak", "Off-Peak"))</f>
        <v>Peak</v>
      </c>
      <c r="I1254" s="19" t="str">
        <f>VLOOKUP($C1254,location,MATCH(Source!I$7,Location!$A$1:$D$1,0),0)</f>
        <v>Pune</v>
      </c>
      <c r="J1254" s="19" t="str">
        <f>VLOOKUP($C1254,location,MATCH(Source!J$7,Location!$A$1:$D$1,0),0)</f>
        <v>Highway</v>
      </c>
      <c r="K1254" s="19" t="str">
        <f>VLOOKUP($C1254,location,MATCH(Source!K$7,Location!$A$1:$D$1,0),0)</f>
        <v>Rainy</v>
      </c>
      <c r="L1254" s="20" t="str">
        <f>VLOOKUP($C1254,vehicle,MATCH(L1253,Vehicle!A1247:E1247,0),0)</f>
        <v>Auto</v>
      </c>
      <c r="M1254" s="20" t="str">
        <f>VLOOKUP($C1254,vehicle,MATCH(M$7,Vehicle!$A$1:$E$1,0),0)</f>
        <v>Weather Conditions</v>
      </c>
      <c r="N1254" s="20" t="str">
        <f>VLOOKUP($C1254,vehicle,MATCH(N$7,Vehicle!$A$1:$E$1,0),0)</f>
        <v>Medium</v>
      </c>
      <c r="O1254" s="21">
        <f>VLOOKUP($C1254,vehicle,MATCH(O$7,Vehicle!$A$1:$E$1,0),0)</f>
        <v>2</v>
      </c>
      <c r="P1254" s="21">
        <f>VLOOKUP($C1254,driver,MATCH(P$7,Driver!$A$1:$E$1,0),0)</f>
        <v>27</v>
      </c>
      <c r="Q1254" s="21" t="str">
        <f>VLOOKUP($C1254,driver,MATCH(Q$7,Driver!$A$1:$E$1,0),0)</f>
        <v>Valid</v>
      </c>
      <c r="R1254" s="21">
        <f>VLOOKUP($C1254,driver,MATCH(R$7,Driver!$A$1:$E$1,0),0)</f>
        <v>2</v>
      </c>
      <c r="S1254" s="21" t="str">
        <f>VLOOKUP($C1254,driver,MATCH(S$7,Driver!$A$1:$E$1,0),0)</f>
        <v>Fatal</v>
      </c>
      <c r="T1254" s="21">
        <f>VLOOKUP($C1254,Effects,MATCH(T$7, Effects!$A$1:$E$1, 0),0)</f>
        <v>28</v>
      </c>
      <c r="U1254" s="22" t="str">
        <f>VLOOKUP($C1254,Effects,MATCH(U$7, Effects!$A$1:$E$1, 0),0)</f>
        <v>Yes</v>
      </c>
      <c r="V1254" s="22" t="str">
        <f>VLOOKUP($C1254,Effects,MATCH(V$7, Effects!$A$1:$E$1, 0),0)</f>
        <v>Yes</v>
      </c>
      <c r="W1254" s="22" t="str">
        <f>VLOOKUP($C1254,Effects,MATCH(W$7, Effects!$A$1:$E$1, 0),0)</f>
        <v>Fine Issued</v>
      </c>
    </row>
    <row r="1255" spans="2:23" s="7" customFormat="1" ht="21" x14ac:dyDescent="0.4">
      <c r="B1255" s="19">
        <v>1248</v>
      </c>
      <c r="C1255" s="19" t="s">
        <v>1276</v>
      </c>
      <c r="D1255" s="20">
        <f>VLOOKUP($C1255, Date, MATCH(Source!D$7, Date!$A$1:$F$1, 0), FALSE)</f>
        <v>45474</v>
      </c>
      <c r="E1255" s="40">
        <v>45474</v>
      </c>
      <c r="F1255" s="22">
        <f>VLOOKUP($C1255, Date, MATCH(Source!F$7, Date!$A$1:$F$1, 0), FALSE)</f>
        <v>52.7152777777778</v>
      </c>
      <c r="G1255" s="19">
        <f>VLOOKUP(Table3[[#This Row],[Accident ID]],Date!$A$2:$I$2001,MATCH(Table3[[#Headers],[Hour]],Date!$A$1:$I$1,0),0)</f>
        <v>17</v>
      </c>
      <c r="H1255" s="44" t="str">
        <f>IF(AND(Table3[[#This Row],[Hour]]&gt;=7, Table3[[#This Row],[Hour]]&lt;=10), "Peak", IF(AND(Table3[[#This Row],[Hour]]&gt;=16, Table3[[#This Row],[Hour]]&lt;=19), "Peak", "Off-Peak"))</f>
        <v>Peak</v>
      </c>
      <c r="I1255" s="19" t="str">
        <f>VLOOKUP($C1255,location,MATCH(Source!I$7,Location!$A$1:$D$1,0),0)</f>
        <v>Pune</v>
      </c>
      <c r="J1255" s="19" t="str">
        <f>VLOOKUP($C1255,location,MATCH(Source!J$7,Location!$A$1:$D$1,0),0)</f>
        <v>City Road</v>
      </c>
      <c r="K1255" s="19" t="str">
        <f>VLOOKUP($C1255,location,MATCH(Source!K$7,Location!$A$1:$D$1,0),0)</f>
        <v>Snowy</v>
      </c>
      <c r="L1255" s="20" t="str">
        <f>VLOOKUP($C1255,vehicle,MATCH(L1254,Vehicle!A1248:E1248,0),0)</f>
        <v>Car</v>
      </c>
      <c r="M1255" s="20" t="str">
        <f>VLOOKUP($C1255,vehicle,MATCH(M$7,Vehicle!$A$1:$E$1,0),0)</f>
        <v>Reckless Driving</v>
      </c>
      <c r="N1255" s="20" t="str">
        <f>VLOOKUP($C1255,vehicle,MATCH(N$7,Vehicle!$A$1:$E$1,0),0)</f>
        <v>High</v>
      </c>
      <c r="O1255" s="21">
        <f>VLOOKUP($C1255,vehicle,MATCH(O$7,Vehicle!$A$1:$E$1,0),0)</f>
        <v>3</v>
      </c>
      <c r="P1255" s="21">
        <f>VLOOKUP($C1255,driver,MATCH(P$7,Driver!$A$1:$E$1,0),0)</f>
        <v>55</v>
      </c>
      <c r="Q1255" s="21" t="str">
        <f>VLOOKUP($C1255,driver,MATCH(Q$7,Driver!$A$1:$E$1,0),0)</f>
        <v>Expired</v>
      </c>
      <c r="R1255" s="21">
        <f>VLOOKUP($C1255,driver,MATCH(R$7,Driver!$A$1:$E$1,0),0)</f>
        <v>9</v>
      </c>
      <c r="S1255" s="21" t="str">
        <f>VLOOKUP($C1255,driver,MATCH(S$7,Driver!$A$1:$E$1,0),0)</f>
        <v>Moderate</v>
      </c>
      <c r="T1255" s="21">
        <f>VLOOKUP($C1255,Effects,MATCH(T$7, Effects!$A$1:$E$1, 0),0)</f>
        <v>8</v>
      </c>
      <c r="U1255" s="22" t="str">
        <f>VLOOKUP($C1255,Effects,MATCH(U$7, Effects!$A$1:$E$1, 0),0)</f>
        <v>No</v>
      </c>
      <c r="V1255" s="22" t="str">
        <f>VLOOKUP($C1255,Effects,MATCH(V$7, Effects!$A$1:$E$1, 0),0)</f>
        <v>Yes</v>
      </c>
      <c r="W1255" s="22" t="str">
        <f>VLOOKUP($C1255,Effects,MATCH(W$7, Effects!$A$1:$E$1, 0),0)</f>
        <v>License Suspended</v>
      </c>
    </row>
    <row r="1256" spans="2:23" s="7" customFormat="1" ht="21" x14ac:dyDescent="0.4">
      <c r="B1256" s="19">
        <v>1249</v>
      </c>
      <c r="C1256" s="19" t="s">
        <v>1277</v>
      </c>
      <c r="D1256" s="20">
        <f>VLOOKUP($C1256, Date, MATCH(Source!D$7, Date!$A$1:$F$1, 0), FALSE)</f>
        <v>44147</v>
      </c>
      <c r="E1256" s="40">
        <v>44147</v>
      </c>
      <c r="F1256" s="22">
        <f>VLOOKUP($C1256, Date, MATCH(Source!F$7, Date!$A$1:$F$1, 0), FALSE)</f>
        <v>52.7569444444444</v>
      </c>
      <c r="G1256" s="19">
        <f>VLOOKUP(Table3[[#This Row],[Accident ID]],Date!$A$2:$I$2001,MATCH(Table3[[#Headers],[Hour]],Date!$A$1:$I$1,0),0)</f>
        <v>18</v>
      </c>
      <c r="H1256" s="44" t="str">
        <f>IF(AND(Table3[[#This Row],[Hour]]&gt;=7, Table3[[#This Row],[Hour]]&lt;=10), "Peak", IF(AND(Table3[[#This Row],[Hour]]&gt;=16, Table3[[#This Row],[Hour]]&lt;=19), "Peak", "Off-Peak"))</f>
        <v>Peak</v>
      </c>
      <c r="I1256" s="19" t="str">
        <f>VLOOKUP($C1256,location,MATCH(Source!I$7,Location!$A$1:$D$1,0),0)</f>
        <v>Kolkata</v>
      </c>
      <c r="J1256" s="19" t="str">
        <f>VLOOKUP($C1256,location,MATCH(Source!J$7,Location!$A$1:$D$1,0),0)</f>
        <v>City Road</v>
      </c>
      <c r="K1256" s="19" t="str">
        <f>VLOOKUP($C1256,location,MATCH(Source!K$7,Location!$A$1:$D$1,0),0)</f>
        <v>Clear</v>
      </c>
      <c r="L1256" s="20" t="str">
        <f>VLOOKUP($C1256,vehicle,MATCH(L1255,Vehicle!A1249:E1249,0),0)</f>
        <v>Bicycle</v>
      </c>
      <c r="M1256" s="20" t="str">
        <f>VLOOKUP($C1256,vehicle,MATCH(M$7,Vehicle!$A$1:$E$1,0),0)</f>
        <v>Drunk Driving</v>
      </c>
      <c r="N1256" s="20" t="str">
        <f>VLOOKUP($C1256,vehicle,MATCH(N$7,Vehicle!$A$1:$E$1,0),0)</f>
        <v>Medium</v>
      </c>
      <c r="O1256" s="21">
        <f>VLOOKUP($C1256,vehicle,MATCH(O$7,Vehicle!$A$1:$E$1,0),0)</f>
        <v>4</v>
      </c>
      <c r="P1256" s="21">
        <f>VLOOKUP($C1256,driver,MATCH(P$7,Driver!$A$1:$E$1,0),0)</f>
        <v>26</v>
      </c>
      <c r="Q1256" s="21" t="str">
        <f>VLOOKUP($C1256,driver,MATCH(Q$7,Driver!$A$1:$E$1,0),0)</f>
        <v>Suspended</v>
      </c>
      <c r="R1256" s="21">
        <f>VLOOKUP($C1256,driver,MATCH(R$7,Driver!$A$1:$E$1,0),0)</f>
        <v>7</v>
      </c>
      <c r="S1256" s="21" t="str">
        <f>VLOOKUP($C1256,driver,MATCH(S$7,Driver!$A$1:$E$1,0),0)</f>
        <v>Severe</v>
      </c>
      <c r="T1256" s="21">
        <f>VLOOKUP($C1256,Effects,MATCH(T$7, Effects!$A$1:$E$1, 0),0)</f>
        <v>10</v>
      </c>
      <c r="U1256" s="22" t="str">
        <f>VLOOKUP($C1256,Effects,MATCH(U$7, Effects!$A$1:$E$1, 0),0)</f>
        <v>No</v>
      </c>
      <c r="V1256" s="22" t="str">
        <f>VLOOKUP($C1256,Effects,MATCH(V$7, Effects!$A$1:$E$1, 0),0)</f>
        <v>Yes</v>
      </c>
      <c r="W1256" s="22" t="str">
        <f>VLOOKUP($C1256,Effects,MATCH(W$7, Effects!$A$1:$E$1, 0),0)</f>
        <v>Arrest Made</v>
      </c>
    </row>
    <row r="1257" spans="2:23" s="7" customFormat="1" ht="21" x14ac:dyDescent="0.4">
      <c r="B1257" s="19">
        <v>1250</v>
      </c>
      <c r="C1257" s="19" t="s">
        <v>1278</v>
      </c>
      <c r="D1257" s="20">
        <f>VLOOKUP($C1257, Date, MATCH(Source!D$7, Date!$A$1:$F$1, 0), FALSE)</f>
        <v>45496</v>
      </c>
      <c r="E1257" s="40">
        <v>45496</v>
      </c>
      <c r="F1257" s="22">
        <f>VLOOKUP($C1257, Date, MATCH(Source!F$7, Date!$A$1:$F$1, 0), FALSE)</f>
        <v>52.7986111111111</v>
      </c>
      <c r="G1257" s="19">
        <f>VLOOKUP(Table3[[#This Row],[Accident ID]],Date!$A$2:$I$2001,MATCH(Table3[[#Headers],[Hour]],Date!$A$1:$I$1,0),0)</f>
        <v>19</v>
      </c>
      <c r="H1257" s="44" t="str">
        <f>IF(AND(Table3[[#This Row],[Hour]]&gt;=7, Table3[[#This Row],[Hour]]&lt;=10), "Peak", IF(AND(Table3[[#This Row],[Hour]]&gt;=16, Table3[[#This Row],[Hour]]&lt;=19), "Peak", "Off-Peak"))</f>
        <v>Peak</v>
      </c>
      <c r="I1257" s="19" t="str">
        <f>VLOOKUP($C1257,location,MATCH(Source!I$7,Location!$A$1:$D$1,0),0)</f>
        <v>Kolkata</v>
      </c>
      <c r="J1257" s="19" t="str">
        <f>VLOOKUP($C1257,location,MATCH(Source!J$7,Location!$A$1:$D$1,0),0)</f>
        <v>City Road</v>
      </c>
      <c r="K1257" s="19" t="str">
        <f>VLOOKUP($C1257,location,MATCH(Source!K$7,Location!$A$1:$D$1,0),0)</f>
        <v>Clear</v>
      </c>
      <c r="L1257" s="20" t="str">
        <f>VLOOKUP($C1257,vehicle,MATCH(L1256,Vehicle!A1250:E1250,0),0)</f>
        <v>Pedestrian</v>
      </c>
      <c r="M1257" s="20" t="str">
        <f>VLOOKUP($C1257,vehicle,MATCH(M$7,Vehicle!$A$1:$E$1,0),0)</f>
        <v>Weather Conditions</v>
      </c>
      <c r="N1257" s="20" t="str">
        <f>VLOOKUP($C1257,vehicle,MATCH(N$7,Vehicle!$A$1:$E$1,0),0)</f>
        <v>Low</v>
      </c>
      <c r="O1257" s="21">
        <f>VLOOKUP($C1257,vehicle,MATCH(O$7,Vehicle!$A$1:$E$1,0),0)</f>
        <v>5</v>
      </c>
      <c r="P1257" s="21">
        <f>VLOOKUP($C1257,driver,MATCH(P$7,Driver!$A$1:$E$1,0),0)</f>
        <v>68</v>
      </c>
      <c r="Q1257" s="21" t="str">
        <f>VLOOKUP($C1257,driver,MATCH(Q$7,Driver!$A$1:$E$1,0),0)</f>
        <v>Expired</v>
      </c>
      <c r="R1257" s="21">
        <f>VLOOKUP($C1257,driver,MATCH(R$7,Driver!$A$1:$E$1,0),0)</f>
        <v>4</v>
      </c>
      <c r="S1257" s="21" t="str">
        <f>VLOOKUP($C1257,driver,MATCH(S$7,Driver!$A$1:$E$1,0),0)</f>
        <v>Severe</v>
      </c>
      <c r="T1257" s="21">
        <f>VLOOKUP($C1257,Effects,MATCH(T$7, Effects!$A$1:$E$1, 0),0)</f>
        <v>58</v>
      </c>
      <c r="U1257" s="22" t="str">
        <f>VLOOKUP($C1257,Effects,MATCH(U$7, Effects!$A$1:$E$1, 0),0)</f>
        <v>No</v>
      </c>
      <c r="V1257" s="22" t="str">
        <f>VLOOKUP($C1257,Effects,MATCH(V$7, Effects!$A$1:$E$1, 0),0)</f>
        <v>Yes</v>
      </c>
      <c r="W1257" s="22" t="str">
        <f>VLOOKUP($C1257,Effects,MATCH(W$7, Effects!$A$1:$E$1, 0),0)</f>
        <v>License Suspended</v>
      </c>
    </row>
    <row r="1258" spans="2:23" s="7" customFormat="1" ht="21" x14ac:dyDescent="0.4">
      <c r="B1258" s="19">
        <v>1251</v>
      </c>
      <c r="C1258" s="19" t="s">
        <v>1279</v>
      </c>
      <c r="D1258" s="20">
        <f>VLOOKUP($C1258, Date, MATCH(Source!D$7, Date!$A$1:$F$1, 0), FALSE)</f>
        <v>44327</v>
      </c>
      <c r="E1258" s="40">
        <v>44327</v>
      </c>
      <c r="F1258" s="22">
        <f>VLOOKUP($C1258, Date, MATCH(Source!F$7, Date!$A$1:$F$1, 0), FALSE)</f>
        <v>52.8402777777778</v>
      </c>
      <c r="G1258" s="19">
        <f>VLOOKUP(Table3[[#This Row],[Accident ID]],Date!$A$2:$I$2001,MATCH(Table3[[#Headers],[Hour]],Date!$A$1:$I$1,0),0)</f>
        <v>20</v>
      </c>
      <c r="H1258" s="44" t="str">
        <f>IF(AND(Table3[[#This Row],[Hour]]&gt;=7, Table3[[#This Row],[Hour]]&lt;=10), "Peak", IF(AND(Table3[[#This Row],[Hour]]&gt;=16, Table3[[#This Row],[Hour]]&lt;=19), "Peak", "Off-Peak"))</f>
        <v>Off-Peak</v>
      </c>
      <c r="I1258" s="19" t="str">
        <f>VLOOKUP($C1258,location,MATCH(Source!I$7,Location!$A$1:$D$1,0),0)</f>
        <v>Hyderabad</v>
      </c>
      <c r="J1258" s="19" t="str">
        <f>VLOOKUP($C1258,location,MATCH(Source!J$7,Location!$A$1:$D$1,0),0)</f>
        <v>City Road</v>
      </c>
      <c r="K1258" s="19" t="str">
        <f>VLOOKUP($C1258,location,MATCH(Source!K$7,Location!$A$1:$D$1,0),0)</f>
        <v>Clear</v>
      </c>
      <c r="L1258" s="20" t="str">
        <f>VLOOKUP($C1258,vehicle,MATCH(L1257,Vehicle!A1251:E1251,0),0)</f>
        <v>Bus</v>
      </c>
      <c r="M1258" s="20" t="str">
        <f>VLOOKUP($C1258,vehicle,MATCH(M$7,Vehicle!$A$1:$E$1,0),0)</f>
        <v>Weather Conditions</v>
      </c>
      <c r="N1258" s="20" t="str">
        <f>VLOOKUP($C1258,vehicle,MATCH(N$7,Vehicle!$A$1:$E$1,0),0)</f>
        <v>Severe</v>
      </c>
      <c r="O1258" s="21">
        <f>VLOOKUP($C1258,vehicle,MATCH(O$7,Vehicle!$A$1:$E$1,0),0)</f>
        <v>5</v>
      </c>
      <c r="P1258" s="21">
        <f>VLOOKUP($C1258,driver,MATCH(P$7,Driver!$A$1:$E$1,0),0)</f>
        <v>63</v>
      </c>
      <c r="Q1258" s="21" t="str">
        <f>VLOOKUP($C1258,driver,MATCH(Q$7,Driver!$A$1:$E$1,0),0)</f>
        <v>Valid</v>
      </c>
      <c r="R1258" s="21">
        <f>VLOOKUP($C1258,driver,MATCH(R$7,Driver!$A$1:$E$1,0),0)</f>
        <v>5</v>
      </c>
      <c r="S1258" s="21" t="str">
        <f>VLOOKUP($C1258,driver,MATCH(S$7,Driver!$A$1:$E$1,0),0)</f>
        <v>Moderate</v>
      </c>
      <c r="T1258" s="21">
        <f>VLOOKUP($C1258,Effects,MATCH(T$7, Effects!$A$1:$E$1, 0),0)</f>
        <v>18</v>
      </c>
      <c r="U1258" s="22" t="str">
        <f>VLOOKUP($C1258,Effects,MATCH(U$7, Effects!$A$1:$E$1, 0),0)</f>
        <v>No</v>
      </c>
      <c r="V1258" s="22" t="str">
        <f>VLOOKUP($C1258,Effects,MATCH(V$7, Effects!$A$1:$E$1, 0),0)</f>
        <v>Yes</v>
      </c>
      <c r="W1258" s="22" t="str">
        <f>VLOOKUP($C1258,Effects,MATCH(W$7, Effects!$A$1:$E$1, 0),0)</f>
        <v>Fine Issued</v>
      </c>
    </row>
    <row r="1259" spans="2:23" s="7" customFormat="1" ht="21" x14ac:dyDescent="0.4">
      <c r="B1259" s="19">
        <v>1252</v>
      </c>
      <c r="C1259" s="19" t="s">
        <v>1280</v>
      </c>
      <c r="D1259" s="20">
        <f>VLOOKUP($C1259, Date, MATCH(Source!D$7, Date!$A$1:$F$1, 0), FALSE)</f>
        <v>44936</v>
      </c>
      <c r="E1259" s="40">
        <v>44936</v>
      </c>
      <c r="F1259" s="22">
        <f>VLOOKUP($C1259, Date, MATCH(Source!F$7, Date!$A$1:$F$1, 0), FALSE)</f>
        <v>52.8819444444444</v>
      </c>
      <c r="G1259" s="19">
        <f>VLOOKUP(Table3[[#This Row],[Accident ID]],Date!$A$2:$I$2001,MATCH(Table3[[#Headers],[Hour]],Date!$A$1:$I$1,0),0)</f>
        <v>21</v>
      </c>
      <c r="H1259" s="44" t="str">
        <f>IF(AND(Table3[[#This Row],[Hour]]&gt;=7, Table3[[#This Row],[Hour]]&lt;=10), "Peak", IF(AND(Table3[[#This Row],[Hour]]&gt;=16, Table3[[#This Row],[Hour]]&lt;=19), "Peak", "Off-Peak"))</f>
        <v>Off-Peak</v>
      </c>
      <c r="I1259" s="19" t="str">
        <f>VLOOKUP($C1259,location,MATCH(Source!I$7,Location!$A$1:$D$1,0),0)</f>
        <v>Delhi</v>
      </c>
      <c r="J1259" s="19" t="str">
        <f>VLOOKUP($C1259,location,MATCH(Source!J$7,Location!$A$1:$D$1,0),0)</f>
        <v>Expressway</v>
      </c>
      <c r="K1259" s="19" t="str">
        <f>VLOOKUP($C1259,location,MATCH(Source!K$7,Location!$A$1:$D$1,0),0)</f>
        <v>Windy</v>
      </c>
      <c r="L1259" s="20" t="str">
        <f>VLOOKUP($C1259,vehicle,MATCH(L1258,Vehicle!A1252:E1252,0),0)</f>
        <v>Truck</v>
      </c>
      <c r="M1259" s="20" t="str">
        <f>VLOOKUP($C1259,vehicle,MATCH(M$7,Vehicle!$A$1:$E$1,0),0)</f>
        <v>Reckless Driving</v>
      </c>
      <c r="N1259" s="20" t="str">
        <f>VLOOKUP($C1259,vehicle,MATCH(N$7,Vehicle!$A$1:$E$1,0),0)</f>
        <v>Low</v>
      </c>
      <c r="O1259" s="21">
        <f>VLOOKUP($C1259,vehicle,MATCH(O$7,Vehicle!$A$1:$E$1,0),0)</f>
        <v>5</v>
      </c>
      <c r="P1259" s="21">
        <f>VLOOKUP($C1259,driver,MATCH(P$7,Driver!$A$1:$E$1,0),0)</f>
        <v>73</v>
      </c>
      <c r="Q1259" s="21" t="str">
        <f>VLOOKUP($C1259,driver,MATCH(Q$7,Driver!$A$1:$E$1,0),0)</f>
        <v>Suspended</v>
      </c>
      <c r="R1259" s="21">
        <f>VLOOKUP($C1259,driver,MATCH(R$7,Driver!$A$1:$E$1,0),0)</f>
        <v>3</v>
      </c>
      <c r="S1259" s="21" t="str">
        <f>VLOOKUP($C1259,driver,MATCH(S$7,Driver!$A$1:$E$1,0),0)</f>
        <v>Severe</v>
      </c>
      <c r="T1259" s="21">
        <f>VLOOKUP($C1259,Effects,MATCH(T$7, Effects!$A$1:$E$1, 0),0)</f>
        <v>49</v>
      </c>
      <c r="U1259" s="22" t="str">
        <f>VLOOKUP($C1259,Effects,MATCH(U$7, Effects!$A$1:$E$1, 0),0)</f>
        <v>No</v>
      </c>
      <c r="V1259" s="22" t="str">
        <f>VLOOKUP($C1259,Effects,MATCH(V$7, Effects!$A$1:$E$1, 0),0)</f>
        <v>No</v>
      </c>
      <c r="W1259" s="22" t="str">
        <f>VLOOKUP($C1259,Effects,MATCH(W$7, Effects!$A$1:$E$1, 0),0)</f>
        <v>Arrest Made</v>
      </c>
    </row>
    <row r="1260" spans="2:23" s="7" customFormat="1" ht="21" x14ac:dyDescent="0.4">
      <c r="B1260" s="19">
        <v>1253</v>
      </c>
      <c r="C1260" s="19" t="s">
        <v>1281</v>
      </c>
      <c r="D1260" s="20">
        <f>VLOOKUP($C1260, Date, MATCH(Source!D$7, Date!$A$1:$F$1, 0), FALSE)</f>
        <v>44461</v>
      </c>
      <c r="E1260" s="40">
        <v>44461</v>
      </c>
      <c r="F1260" s="22">
        <f>VLOOKUP($C1260, Date, MATCH(Source!F$7, Date!$A$1:$F$1, 0), FALSE)</f>
        <v>52.9236111111111</v>
      </c>
      <c r="G1260" s="19">
        <f>VLOOKUP(Table3[[#This Row],[Accident ID]],Date!$A$2:$I$2001,MATCH(Table3[[#Headers],[Hour]],Date!$A$1:$I$1,0),0)</f>
        <v>22</v>
      </c>
      <c r="H1260" s="44" t="str">
        <f>IF(AND(Table3[[#This Row],[Hour]]&gt;=7, Table3[[#This Row],[Hour]]&lt;=10), "Peak", IF(AND(Table3[[#This Row],[Hour]]&gt;=16, Table3[[#This Row],[Hour]]&lt;=19), "Peak", "Off-Peak"))</f>
        <v>Off-Peak</v>
      </c>
      <c r="I1260" s="19" t="str">
        <f>VLOOKUP($C1260,location,MATCH(Source!I$7,Location!$A$1:$D$1,0),0)</f>
        <v>Mumbai</v>
      </c>
      <c r="J1260" s="19" t="str">
        <f>VLOOKUP($C1260,location,MATCH(Source!J$7,Location!$A$1:$D$1,0),0)</f>
        <v>Rural Road</v>
      </c>
      <c r="K1260" s="19" t="str">
        <f>VLOOKUP($C1260,location,MATCH(Source!K$7,Location!$A$1:$D$1,0),0)</f>
        <v>Foggy</v>
      </c>
      <c r="L1260" s="20" t="str">
        <f>VLOOKUP($C1260,vehicle,MATCH(L1259,Vehicle!A1253:E1253,0),0)</f>
        <v>Auto</v>
      </c>
      <c r="M1260" s="20" t="str">
        <f>VLOOKUP($C1260,vehicle,MATCH(M$7,Vehicle!$A$1:$E$1,0),0)</f>
        <v>Signal Violation</v>
      </c>
      <c r="N1260" s="20" t="str">
        <f>VLOOKUP($C1260,vehicle,MATCH(N$7,Vehicle!$A$1:$E$1,0),0)</f>
        <v>Low</v>
      </c>
      <c r="O1260" s="21">
        <f>VLOOKUP($C1260,vehicle,MATCH(O$7,Vehicle!$A$1:$E$1,0),0)</f>
        <v>3</v>
      </c>
      <c r="P1260" s="21">
        <f>VLOOKUP($C1260,driver,MATCH(P$7,Driver!$A$1:$E$1,0),0)</f>
        <v>40</v>
      </c>
      <c r="Q1260" s="21" t="str">
        <f>VLOOKUP($C1260,driver,MATCH(Q$7,Driver!$A$1:$E$1,0),0)</f>
        <v>Expired</v>
      </c>
      <c r="R1260" s="21">
        <f>VLOOKUP($C1260,driver,MATCH(R$7,Driver!$A$1:$E$1,0),0)</f>
        <v>4</v>
      </c>
      <c r="S1260" s="21" t="str">
        <f>VLOOKUP($C1260,driver,MATCH(S$7,Driver!$A$1:$E$1,0),0)</f>
        <v>Moderate</v>
      </c>
      <c r="T1260" s="21">
        <f>VLOOKUP($C1260,Effects,MATCH(T$7, Effects!$A$1:$E$1, 0),0)</f>
        <v>28</v>
      </c>
      <c r="U1260" s="22" t="str">
        <f>VLOOKUP($C1260,Effects,MATCH(U$7, Effects!$A$1:$E$1, 0),0)</f>
        <v>Yes</v>
      </c>
      <c r="V1260" s="22" t="str">
        <f>VLOOKUP($C1260,Effects,MATCH(V$7, Effects!$A$1:$E$1, 0),0)</f>
        <v>Yes</v>
      </c>
      <c r="W1260" s="22" t="str">
        <f>VLOOKUP($C1260,Effects,MATCH(W$7, Effects!$A$1:$E$1, 0),0)</f>
        <v>None</v>
      </c>
    </row>
    <row r="1261" spans="2:23" s="7" customFormat="1" ht="21" x14ac:dyDescent="0.4">
      <c r="B1261" s="19">
        <v>1254</v>
      </c>
      <c r="C1261" s="19" t="s">
        <v>1282</v>
      </c>
      <c r="D1261" s="20">
        <f>VLOOKUP($C1261, Date, MATCH(Source!D$7, Date!$A$1:$F$1, 0), FALSE)</f>
        <v>44150</v>
      </c>
      <c r="E1261" s="40">
        <v>44150</v>
      </c>
      <c r="F1261" s="22">
        <f>VLOOKUP($C1261, Date, MATCH(Source!F$7, Date!$A$1:$F$1, 0), FALSE)</f>
        <v>52.9652777777778</v>
      </c>
      <c r="G1261" s="19">
        <f>VLOOKUP(Table3[[#This Row],[Accident ID]],Date!$A$2:$I$2001,MATCH(Table3[[#Headers],[Hour]],Date!$A$1:$I$1,0),0)</f>
        <v>23</v>
      </c>
      <c r="H1261" s="44" t="str">
        <f>IF(AND(Table3[[#This Row],[Hour]]&gt;=7, Table3[[#This Row],[Hour]]&lt;=10), "Peak", IF(AND(Table3[[#This Row],[Hour]]&gt;=16, Table3[[#This Row],[Hour]]&lt;=19), "Peak", "Off-Peak"))</f>
        <v>Off-Peak</v>
      </c>
      <c r="I1261" s="19" t="str">
        <f>VLOOKUP($C1261,location,MATCH(Source!I$7,Location!$A$1:$D$1,0),0)</f>
        <v>Mumbai</v>
      </c>
      <c r="J1261" s="19" t="str">
        <f>VLOOKUP($C1261,location,MATCH(Source!J$7,Location!$A$1:$D$1,0),0)</f>
        <v>Expressway</v>
      </c>
      <c r="K1261" s="19" t="str">
        <f>VLOOKUP($C1261,location,MATCH(Source!K$7,Location!$A$1:$D$1,0),0)</f>
        <v>Foggy</v>
      </c>
      <c r="L1261" s="20" t="str">
        <f>VLOOKUP($C1261,vehicle,MATCH(L1260,Vehicle!A1254:E1254,0),0)</f>
        <v>Bike</v>
      </c>
      <c r="M1261" s="20" t="str">
        <f>VLOOKUP($C1261,vehicle,MATCH(M$7,Vehicle!$A$1:$E$1,0),0)</f>
        <v>Over Speeding</v>
      </c>
      <c r="N1261" s="20" t="str">
        <f>VLOOKUP($C1261,vehicle,MATCH(N$7,Vehicle!$A$1:$E$1,0),0)</f>
        <v>High</v>
      </c>
      <c r="O1261" s="21">
        <f>VLOOKUP($C1261,vehicle,MATCH(O$7,Vehicle!$A$1:$E$1,0),0)</f>
        <v>4</v>
      </c>
      <c r="P1261" s="21">
        <f>VLOOKUP($C1261,driver,MATCH(P$7,Driver!$A$1:$E$1,0),0)</f>
        <v>56</v>
      </c>
      <c r="Q1261" s="21" t="str">
        <f>VLOOKUP($C1261,driver,MATCH(Q$7,Driver!$A$1:$E$1,0),0)</f>
        <v>Expired</v>
      </c>
      <c r="R1261" s="21">
        <f>VLOOKUP($C1261,driver,MATCH(R$7,Driver!$A$1:$E$1,0),0)</f>
        <v>7</v>
      </c>
      <c r="S1261" s="21" t="str">
        <f>VLOOKUP($C1261,driver,MATCH(S$7,Driver!$A$1:$E$1,0),0)</f>
        <v>Moderate</v>
      </c>
      <c r="T1261" s="21">
        <f>VLOOKUP($C1261,Effects,MATCH(T$7, Effects!$A$1:$E$1, 0),0)</f>
        <v>39</v>
      </c>
      <c r="U1261" s="22" t="str">
        <f>VLOOKUP($C1261,Effects,MATCH(U$7, Effects!$A$1:$E$1, 0),0)</f>
        <v>No</v>
      </c>
      <c r="V1261" s="22" t="str">
        <f>VLOOKUP($C1261,Effects,MATCH(V$7, Effects!$A$1:$E$1, 0),0)</f>
        <v>No</v>
      </c>
      <c r="W1261" s="22" t="str">
        <f>VLOOKUP($C1261,Effects,MATCH(W$7, Effects!$A$1:$E$1, 0),0)</f>
        <v>Arrest Made</v>
      </c>
    </row>
    <row r="1262" spans="2:23" s="7" customFormat="1" ht="21" x14ac:dyDescent="0.4">
      <c r="B1262" s="19">
        <v>1255</v>
      </c>
      <c r="C1262" s="19" t="s">
        <v>1283</v>
      </c>
      <c r="D1262" s="20">
        <f>VLOOKUP($C1262, Date, MATCH(Source!D$7, Date!$A$1:$F$1, 0), FALSE)</f>
        <v>44726</v>
      </c>
      <c r="E1262" s="40">
        <v>44726</v>
      </c>
      <c r="F1262" s="22">
        <f>VLOOKUP($C1262, Date, MATCH(Source!F$7, Date!$A$1:$F$1, 0), FALSE)</f>
        <v>53.0069444444444</v>
      </c>
      <c r="G1262" s="19">
        <f>VLOOKUP(Table3[[#This Row],[Accident ID]],Date!$A$2:$I$2001,MATCH(Table3[[#Headers],[Hour]],Date!$A$1:$I$1,0),0)</f>
        <v>0</v>
      </c>
      <c r="H1262" s="44" t="str">
        <f>IF(AND(Table3[[#This Row],[Hour]]&gt;=7, Table3[[#This Row],[Hour]]&lt;=10), "Peak", IF(AND(Table3[[#This Row],[Hour]]&gt;=16, Table3[[#This Row],[Hour]]&lt;=19), "Peak", "Off-Peak"))</f>
        <v>Off-Peak</v>
      </c>
      <c r="I1262" s="19" t="str">
        <f>VLOOKUP($C1262,location,MATCH(Source!I$7,Location!$A$1:$D$1,0),0)</f>
        <v>Mumbai</v>
      </c>
      <c r="J1262" s="19" t="str">
        <f>VLOOKUP($C1262,location,MATCH(Source!J$7,Location!$A$1:$D$1,0),0)</f>
        <v>Highway</v>
      </c>
      <c r="K1262" s="19" t="str">
        <f>VLOOKUP($C1262,location,MATCH(Source!K$7,Location!$A$1:$D$1,0),0)</f>
        <v>Rainy</v>
      </c>
      <c r="L1262" s="20" t="str">
        <f>VLOOKUP($C1262,vehicle,MATCH(L1261,Vehicle!A1255:E1255,0),0)</f>
        <v>Auto</v>
      </c>
      <c r="M1262" s="20" t="str">
        <f>VLOOKUP($C1262,vehicle,MATCH(M$7,Vehicle!$A$1:$E$1,0),0)</f>
        <v>Brake Failure</v>
      </c>
      <c r="N1262" s="20" t="str">
        <f>VLOOKUP($C1262,vehicle,MATCH(N$7,Vehicle!$A$1:$E$1,0),0)</f>
        <v>High</v>
      </c>
      <c r="O1262" s="21">
        <f>VLOOKUP($C1262,vehicle,MATCH(O$7,Vehicle!$A$1:$E$1,0),0)</f>
        <v>3</v>
      </c>
      <c r="P1262" s="21">
        <f>VLOOKUP($C1262,driver,MATCH(P$7,Driver!$A$1:$E$1,0),0)</f>
        <v>44</v>
      </c>
      <c r="Q1262" s="21" t="str">
        <f>VLOOKUP($C1262,driver,MATCH(Q$7,Driver!$A$1:$E$1,0),0)</f>
        <v>Expired</v>
      </c>
      <c r="R1262" s="21">
        <f>VLOOKUP($C1262,driver,MATCH(R$7,Driver!$A$1:$E$1,0),0)</f>
        <v>4</v>
      </c>
      <c r="S1262" s="21" t="str">
        <f>VLOOKUP($C1262,driver,MATCH(S$7,Driver!$A$1:$E$1,0),0)</f>
        <v>Moderate</v>
      </c>
      <c r="T1262" s="21">
        <f>VLOOKUP($C1262,Effects,MATCH(T$7, Effects!$A$1:$E$1, 0),0)</f>
        <v>27</v>
      </c>
      <c r="U1262" s="22" t="str">
        <f>VLOOKUP($C1262,Effects,MATCH(U$7, Effects!$A$1:$E$1, 0),0)</f>
        <v>Yes</v>
      </c>
      <c r="V1262" s="22" t="str">
        <f>VLOOKUP($C1262,Effects,MATCH(V$7, Effects!$A$1:$E$1, 0),0)</f>
        <v>No</v>
      </c>
      <c r="W1262" s="22" t="str">
        <f>VLOOKUP($C1262,Effects,MATCH(W$7, Effects!$A$1:$E$1, 0),0)</f>
        <v>License Suspended</v>
      </c>
    </row>
    <row r="1263" spans="2:23" s="7" customFormat="1" ht="21" x14ac:dyDescent="0.4">
      <c r="B1263" s="19">
        <v>1256</v>
      </c>
      <c r="C1263" s="19" t="s">
        <v>1284</v>
      </c>
      <c r="D1263" s="20">
        <f>VLOOKUP($C1263, Date, MATCH(Source!D$7, Date!$A$1:$F$1, 0), FALSE)</f>
        <v>44916</v>
      </c>
      <c r="E1263" s="40">
        <v>44916</v>
      </c>
      <c r="F1263" s="22">
        <f>VLOOKUP($C1263, Date, MATCH(Source!F$7, Date!$A$1:$F$1, 0), FALSE)</f>
        <v>53.0486111111111</v>
      </c>
      <c r="G1263" s="19">
        <f>VLOOKUP(Table3[[#This Row],[Accident ID]],Date!$A$2:$I$2001,MATCH(Table3[[#Headers],[Hour]],Date!$A$1:$I$1,0),0)</f>
        <v>1</v>
      </c>
      <c r="H1263" s="44" t="str">
        <f>IF(AND(Table3[[#This Row],[Hour]]&gt;=7, Table3[[#This Row],[Hour]]&lt;=10), "Peak", IF(AND(Table3[[#This Row],[Hour]]&gt;=16, Table3[[#This Row],[Hour]]&lt;=19), "Peak", "Off-Peak"))</f>
        <v>Off-Peak</v>
      </c>
      <c r="I1263" s="19" t="str">
        <f>VLOOKUP($C1263,location,MATCH(Source!I$7,Location!$A$1:$D$1,0),0)</f>
        <v>Ahmedabad</v>
      </c>
      <c r="J1263" s="19" t="str">
        <f>VLOOKUP($C1263,location,MATCH(Source!J$7,Location!$A$1:$D$1,0),0)</f>
        <v>City Road</v>
      </c>
      <c r="K1263" s="19" t="str">
        <f>VLOOKUP($C1263,location,MATCH(Source!K$7,Location!$A$1:$D$1,0),0)</f>
        <v>Snowy</v>
      </c>
      <c r="L1263" s="20" t="str">
        <f>VLOOKUP($C1263,vehicle,MATCH(L1262,Vehicle!A1256:E1256,0),0)</f>
        <v>Bus</v>
      </c>
      <c r="M1263" s="20" t="str">
        <f>VLOOKUP($C1263,vehicle,MATCH(M$7,Vehicle!$A$1:$E$1,0),0)</f>
        <v>Weather Conditions</v>
      </c>
      <c r="N1263" s="20" t="str">
        <f>VLOOKUP($C1263,vehicle,MATCH(N$7,Vehicle!$A$1:$E$1,0),0)</f>
        <v>Severe</v>
      </c>
      <c r="O1263" s="21">
        <f>VLOOKUP($C1263,vehicle,MATCH(O$7,Vehicle!$A$1:$E$1,0),0)</f>
        <v>3</v>
      </c>
      <c r="P1263" s="21">
        <f>VLOOKUP($C1263,driver,MATCH(P$7,Driver!$A$1:$E$1,0),0)</f>
        <v>64</v>
      </c>
      <c r="Q1263" s="21" t="str">
        <f>VLOOKUP($C1263,driver,MATCH(Q$7,Driver!$A$1:$E$1,0),0)</f>
        <v>Valid</v>
      </c>
      <c r="R1263" s="21">
        <f>VLOOKUP($C1263,driver,MATCH(R$7,Driver!$A$1:$E$1,0),0)</f>
        <v>0</v>
      </c>
      <c r="S1263" s="21" t="str">
        <f>VLOOKUP($C1263,driver,MATCH(S$7,Driver!$A$1:$E$1,0),0)</f>
        <v>Minor</v>
      </c>
      <c r="T1263" s="21">
        <f>VLOOKUP($C1263,Effects,MATCH(T$7, Effects!$A$1:$E$1, 0),0)</f>
        <v>44</v>
      </c>
      <c r="U1263" s="22" t="str">
        <f>VLOOKUP($C1263,Effects,MATCH(U$7, Effects!$A$1:$E$1, 0),0)</f>
        <v>No</v>
      </c>
      <c r="V1263" s="22" t="str">
        <f>VLOOKUP($C1263,Effects,MATCH(V$7, Effects!$A$1:$E$1, 0),0)</f>
        <v>Yes</v>
      </c>
      <c r="W1263" s="22" t="str">
        <f>VLOOKUP($C1263,Effects,MATCH(W$7, Effects!$A$1:$E$1, 0),0)</f>
        <v>None</v>
      </c>
    </row>
    <row r="1264" spans="2:23" s="7" customFormat="1" ht="21" x14ac:dyDescent="0.4">
      <c r="B1264" s="19">
        <v>1257</v>
      </c>
      <c r="C1264" s="19" t="s">
        <v>1285</v>
      </c>
      <c r="D1264" s="20">
        <f>VLOOKUP($C1264, Date, MATCH(Source!D$7, Date!$A$1:$F$1, 0), FALSE)</f>
        <v>44228</v>
      </c>
      <c r="E1264" s="40">
        <v>44228</v>
      </c>
      <c r="F1264" s="22">
        <f>VLOOKUP($C1264, Date, MATCH(Source!F$7, Date!$A$1:$F$1, 0), FALSE)</f>
        <v>53.0902777777778</v>
      </c>
      <c r="G1264" s="19">
        <f>VLOOKUP(Table3[[#This Row],[Accident ID]],Date!$A$2:$I$2001,MATCH(Table3[[#Headers],[Hour]],Date!$A$1:$I$1,0),0)</f>
        <v>2</v>
      </c>
      <c r="H1264" s="44" t="str">
        <f>IF(AND(Table3[[#This Row],[Hour]]&gt;=7, Table3[[#This Row],[Hour]]&lt;=10), "Peak", IF(AND(Table3[[#This Row],[Hour]]&gt;=16, Table3[[#This Row],[Hour]]&lt;=19), "Peak", "Off-Peak"))</f>
        <v>Off-Peak</v>
      </c>
      <c r="I1264" s="19" t="str">
        <f>VLOOKUP($C1264,location,MATCH(Source!I$7,Location!$A$1:$D$1,0),0)</f>
        <v>Hyderabad</v>
      </c>
      <c r="J1264" s="19" t="str">
        <f>VLOOKUP($C1264,location,MATCH(Source!J$7,Location!$A$1:$D$1,0),0)</f>
        <v>City Road</v>
      </c>
      <c r="K1264" s="19" t="str">
        <f>VLOOKUP($C1264,location,MATCH(Source!K$7,Location!$A$1:$D$1,0),0)</f>
        <v>Snowy</v>
      </c>
      <c r="L1264" s="20" t="str">
        <f>VLOOKUP($C1264,vehicle,MATCH(L1263,Vehicle!A1257:E1257,0),0)</f>
        <v>Truck</v>
      </c>
      <c r="M1264" s="20" t="str">
        <f>VLOOKUP($C1264,vehicle,MATCH(M$7,Vehicle!$A$1:$E$1,0),0)</f>
        <v>Weather Conditions</v>
      </c>
      <c r="N1264" s="20" t="str">
        <f>VLOOKUP($C1264,vehicle,MATCH(N$7,Vehicle!$A$1:$E$1,0),0)</f>
        <v>Severe</v>
      </c>
      <c r="O1264" s="21">
        <f>VLOOKUP($C1264,vehicle,MATCH(O$7,Vehicle!$A$1:$E$1,0),0)</f>
        <v>5</v>
      </c>
      <c r="P1264" s="21">
        <f>VLOOKUP($C1264,driver,MATCH(P$7,Driver!$A$1:$E$1,0),0)</f>
        <v>19</v>
      </c>
      <c r="Q1264" s="21" t="str">
        <f>VLOOKUP($C1264,driver,MATCH(Q$7,Driver!$A$1:$E$1,0),0)</f>
        <v>Valid</v>
      </c>
      <c r="R1264" s="21">
        <f>VLOOKUP($C1264,driver,MATCH(R$7,Driver!$A$1:$E$1,0),0)</f>
        <v>0</v>
      </c>
      <c r="S1264" s="21" t="str">
        <f>VLOOKUP($C1264,driver,MATCH(S$7,Driver!$A$1:$E$1,0),0)</f>
        <v>Fatal</v>
      </c>
      <c r="T1264" s="21">
        <f>VLOOKUP($C1264,Effects,MATCH(T$7, Effects!$A$1:$E$1, 0),0)</f>
        <v>34</v>
      </c>
      <c r="U1264" s="22" t="str">
        <f>VLOOKUP($C1264,Effects,MATCH(U$7, Effects!$A$1:$E$1, 0),0)</f>
        <v>No</v>
      </c>
      <c r="V1264" s="22" t="str">
        <f>VLOOKUP($C1264,Effects,MATCH(V$7, Effects!$A$1:$E$1, 0),0)</f>
        <v>No</v>
      </c>
      <c r="W1264" s="22" t="str">
        <f>VLOOKUP($C1264,Effects,MATCH(W$7, Effects!$A$1:$E$1, 0),0)</f>
        <v>None</v>
      </c>
    </row>
    <row r="1265" spans="2:23" s="7" customFormat="1" ht="21" x14ac:dyDescent="0.4">
      <c r="B1265" s="19">
        <v>1258</v>
      </c>
      <c r="C1265" s="19" t="s">
        <v>1286</v>
      </c>
      <c r="D1265" s="20">
        <f>VLOOKUP($C1265, Date, MATCH(Source!D$7, Date!$A$1:$F$1, 0), FALSE)</f>
        <v>45343</v>
      </c>
      <c r="E1265" s="40">
        <v>45343</v>
      </c>
      <c r="F1265" s="22">
        <f>VLOOKUP($C1265, Date, MATCH(Source!F$7, Date!$A$1:$F$1, 0), FALSE)</f>
        <v>53.1319444444444</v>
      </c>
      <c r="G1265" s="19">
        <f>VLOOKUP(Table3[[#This Row],[Accident ID]],Date!$A$2:$I$2001,MATCH(Table3[[#Headers],[Hour]],Date!$A$1:$I$1,0),0)</f>
        <v>3</v>
      </c>
      <c r="H1265" s="44" t="str">
        <f>IF(AND(Table3[[#This Row],[Hour]]&gt;=7, Table3[[#This Row],[Hour]]&lt;=10), "Peak", IF(AND(Table3[[#This Row],[Hour]]&gt;=16, Table3[[#This Row],[Hour]]&lt;=19), "Peak", "Off-Peak"))</f>
        <v>Off-Peak</v>
      </c>
      <c r="I1265" s="19" t="str">
        <f>VLOOKUP($C1265,location,MATCH(Source!I$7,Location!$A$1:$D$1,0),0)</f>
        <v>Kolkata</v>
      </c>
      <c r="J1265" s="19" t="str">
        <f>VLOOKUP($C1265,location,MATCH(Source!J$7,Location!$A$1:$D$1,0),0)</f>
        <v>City Road</v>
      </c>
      <c r="K1265" s="19" t="str">
        <f>VLOOKUP($C1265,location,MATCH(Source!K$7,Location!$A$1:$D$1,0),0)</f>
        <v>Windy</v>
      </c>
      <c r="L1265" s="20" t="str">
        <f>VLOOKUP($C1265,vehicle,MATCH(L1264,Vehicle!A1258:E1258,0),0)</f>
        <v>Car</v>
      </c>
      <c r="M1265" s="20" t="str">
        <f>VLOOKUP($C1265,vehicle,MATCH(M$7,Vehicle!$A$1:$E$1,0),0)</f>
        <v>Drunk Driving</v>
      </c>
      <c r="N1265" s="20" t="str">
        <f>VLOOKUP($C1265,vehicle,MATCH(N$7,Vehicle!$A$1:$E$1,0),0)</f>
        <v>Low</v>
      </c>
      <c r="O1265" s="21">
        <f>VLOOKUP($C1265,vehicle,MATCH(O$7,Vehicle!$A$1:$E$1,0),0)</f>
        <v>5</v>
      </c>
      <c r="P1265" s="21">
        <f>VLOOKUP($C1265,driver,MATCH(P$7,Driver!$A$1:$E$1,0),0)</f>
        <v>63</v>
      </c>
      <c r="Q1265" s="21" t="str">
        <f>VLOOKUP($C1265,driver,MATCH(Q$7,Driver!$A$1:$E$1,0),0)</f>
        <v>Expired</v>
      </c>
      <c r="R1265" s="21">
        <f>VLOOKUP($C1265,driver,MATCH(R$7,Driver!$A$1:$E$1,0),0)</f>
        <v>4</v>
      </c>
      <c r="S1265" s="21" t="str">
        <f>VLOOKUP($C1265,driver,MATCH(S$7,Driver!$A$1:$E$1,0),0)</f>
        <v>Moderate</v>
      </c>
      <c r="T1265" s="21">
        <f>VLOOKUP($C1265,Effects,MATCH(T$7, Effects!$A$1:$E$1, 0),0)</f>
        <v>24</v>
      </c>
      <c r="U1265" s="22" t="str">
        <f>VLOOKUP($C1265,Effects,MATCH(U$7, Effects!$A$1:$E$1, 0),0)</f>
        <v>No</v>
      </c>
      <c r="V1265" s="22" t="str">
        <f>VLOOKUP($C1265,Effects,MATCH(V$7, Effects!$A$1:$E$1, 0),0)</f>
        <v>No</v>
      </c>
      <c r="W1265" s="22" t="str">
        <f>VLOOKUP($C1265,Effects,MATCH(W$7, Effects!$A$1:$E$1, 0),0)</f>
        <v>License Suspended</v>
      </c>
    </row>
    <row r="1266" spans="2:23" s="7" customFormat="1" ht="21" x14ac:dyDescent="0.4">
      <c r="B1266" s="19">
        <v>1259</v>
      </c>
      <c r="C1266" s="19" t="s">
        <v>1287</v>
      </c>
      <c r="D1266" s="20">
        <f>VLOOKUP($C1266, Date, MATCH(Source!D$7, Date!$A$1:$F$1, 0), FALSE)</f>
        <v>44679</v>
      </c>
      <c r="E1266" s="40">
        <v>44679</v>
      </c>
      <c r="F1266" s="22">
        <f>VLOOKUP($C1266, Date, MATCH(Source!F$7, Date!$A$1:$F$1, 0), FALSE)</f>
        <v>53.1736111111111</v>
      </c>
      <c r="G1266" s="19">
        <f>VLOOKUP(Table3[[#This Row],[Accident ID]],Date!$A$2:$I$2001,MATCH(Table3[[#Headers],[Hour]],Date!$A$1:$I$1,0),0)</f>
        <v>4</v>
      </c>
      <c r="H1266" s="44" t="str">
        <f>IF(AND(Table3[[#This Row],[Hour]]&gt;=7, Table3[[#This Row],[Hour]]&lt;=10), "Peak", IF(AND(Table3[[#This Row],[Hour]]&gt;=16, Table3[[#This Row],[Hour]]&lt;=19), "Peak", "Off-Peak"))</f>
        <v>Off-Peak</v>
      </c>
      <c r="I1266" s="19" t="str">
        <f>VLOOKUP($C1266,location,MATCH(Source!I$7,Location!$A$1:$D$1,0),0)</f>
        <v>Chennai</v>
      </c>
      <c r="J1266" s="19" t="str">
        <f>VLOOKUP($C1266,location,MATCH(Source!J$7,Location!$A$1:$D$1,0),0)</f>
        <v>City Road</v>
      </c>
      <c r="K1266" s="19" t="str">
        <f>VLOOKUP($C1266,location,MATCH(Source!K$7,Location!$A$1:$D$1,0),0)</f>
        <v>Snowy</v>
      </c>
      <c r="L1266" s="20" t="str">
        <f>VLOOKUP($C1266,vehicle,MATCH(L1265,Vehicle!A1259:E1259,0),0)</f>
        <v>Pedestrian</v>
      </c>
      <c r="M1266" s="20" t="str">
        <f>VLOOKUP($C1266,vehicle,MATCH(M$7,Vehicle!$A$1:$E$1,0),0)</f>
        <v>Brake Failure</v>
      </c>
      <c r="N1266" s="20" t="str">
        <f>VLOOKUP($C1266,vehicle,MATCH(N$7,Vehicle!$A$1:$E$1,0),0)</f>
        <v>Medium</v>
      </c>
      <c r="O1266" s="21">
        <f>VLOOKUP($C1266,vehicle,MATCH(O$7,Vehicle!$A$1:$E$1,0),0)</f>
        <v>2</v>
      </c>
      <c r="P1266" s="21">
        <f>VLOOKUP($C1266,driver,MATCH(P$7,Driver!$A$1:$E$1,0),0)</f>
        <v>45</v>
      </c>
      <c r="Q1266" s="21" t="str">
        <f>VLOOKUP($C1266,driver,MATCH(Q$7,Driver!$A$1:$E$1,0),0)</f>
        <v>Valid</v>
      </c>
      <c r="R1266" s="21">
        <f>VLOOKUP($C1266,driver,MATCH(R$7,Driver!$A$1:$E$1,0),0)</f>
        <v>7</v>
      </c>
      <c r="S1266" s="21" t="str">
        <f>VLOOKUP($C1266,driver,MATCH(S$7,Driver!$A$1:$E$1,0),0)</f>
        <v>Severe</v>
      </c>
      <c r="T1266" s="21">
        <f>VLOOKUP($C1266,Effects,MATCH(T$7, Effects!$A$1:$E$1, 0),0)</f>
        <v>13</v>
      </c>
      <c r="U1266" s="22" t="str">
        <f>VLOOKUP($C1266,Effects,MATCH(U$7, Effects!$A$1:$E$1, 0),0)</f>
        <v>Yes</v>
      </c>
      <c r="V1266" s="22" t="str">
        <f>VLOOKUP($C1266,Effects,MATCH(V$7, Effects!$A$1:$E$1, 0),0)</f>
        <v>No</v>
      </c>
      <c r="W1266" s="22" t="str">
        <f>VLOOKUP($C1266,Effects,MATCH(W$7, Effects!$A$1:$E$1, 0),0)</f>
        <v>Arrest Made</v>
      </c>
    </row>
    <row r="1267" spans="2:23" s="7" customFormat="1" ht="21" x14ac:dyDescent="0.4">
      <c r="B1267" s="19">
        <v>1260</v>
      </c>
      <c r="C1267" s="19" t="s">
        <v>1288</v>
      </c>
      <c r="D1267" s="20">
        <f>VLOOKUP($C1267, Date, MATCH(Source!D$7, Date!$A$1:$F$1, 0), FALSE)</f>
        <v>43902</v>
      </c>
      <c r="E1267" s="40">
        <v>43902</v>
      </c>
      <c r="F1267" s="22">
        <f>VLOOKUP($C1267, Date, MATCH(Source!F$7, Date!$A$1:$F$1, 0), FALSE)</f>
        <v>53.2152777777778</v>
      </c>
      <c r="G1267" s="19">
        <f>VLOOKUP(Table3[[#This Row],[Accident ID]],Date!$A$2:$I$2001,MATCH(Table3[[#Headers],[Hour]],Date!$A$1:$I$1,0),0)</f>
        <v>5</v>
      </c>
      <c r="H1267" s="44" t="str">
        <f>IF(AND(Table3[[#This Row],[Hour]]&gt;=7, Table3[[#This Row],[Hour]]&lt;=10), "Peak", IF(AND(Table3[[#This Row],[Hour]]&gt;=16, Table3[[#This Row],[Hour]]&lt;=19), "Peak", "Off-Peak"))</f>
        <v>Off-Peak</v>
      </c>
      <c r="I1267" s="19" t="str">
        <f>VLOOKUP($C1267,location,MATCH(Source!I$7,Location!$A$1:$D$1,0),0)</f>
        <v>Bangalore</v>
      </c>
      <c r="J1267" s="19" t="str">
        <f>VLOOKUP($C1267,location,MATCH(Source!J$7,Location!$A$1:$D$1,0),0)</f>
        <v>Residential Area</v>
      </c>
      <c r="K1267" s="19" t="str">
        <f>VLOOKUP($C1267,location,MATCH(Source!K$7,Location!$A$1:$D$1,0),0)</f>
        <v>Foggy</v>
      </c>
      <c r="L1267" s="20" t="str">
        <f>VLOOKUP($C1267,vehicle,MATCH(L1266,Vehicle!A1260:E1260,0),0)</f>
        <v>Truck</v>
      </c>
      <c r="M1267" s="20" t="str">
        <f>VLOOKUP($C1267,vehicle,MATCH(M$7,Vehicle!$A$1:$E$1,0),0)</f>
        <v>Over Speeding</v>
      </c>
      <c r="N1267" s="20" t="str">
        <f>VLOOKUP($C1267,vehicle,MATCH(N$7,Vehicle!$A$1:$E$1,0),0)</f>
        <v>Severe</v>
      </c>
      <c r="O1267" s="21">
        <f>VLOOKUP($C1267,vehicle,MATCH(O$7,Vehicle!$A$1:$E$1,0),0)</f>
        <v>5</v>
      </c>
      <c r="P1267" s="21">
        <f>VLOOKUP($C1267,driver,MATCH(P$7,Driver!$A$1:$E$1,0),0)</f>
        <v>33</v>
      </c>
      <c r="Q1267" s="21" t="str">
        <f>VLOOKUP($C1267,driver,MATCH(Q$7,Driver!$A$1:$E$1,0),0)</f>
        <v>Suspended</v>
      </c>
      <c r="R1267" s="21">
        <f>VLOOKUP($C1267,driver,MATCH(R$7,Driver!$A$1:$E$1,0),0)</f>
        <v>2</v>
      </c>
      <c r="S1267" s="21" t="str">
        <f>VLOOKUP($C1267,driver,MATCH(S$7,Driver!$A$1:$E$1,0),0)</f>
        <v>Severe</v>
      </c>
      <c r="T1267" s="21">
        <f>VLOOKUP($C1267,Effects,MATCH(T$7, Effects!$A$1:$E$1, 0),0)</f>
        <v>6</v>
      </c>
      <c r="U1267" s="22" t="str">
        <f>VLOOKUP($C1267,Effects,MATCH(U$7, Effects!$A$1:$E$1, 0),0)</f>
        <v>Yes</v>
      </c>
      <c r="V1267" s="22" t="str">
        <f>VLOOKUP($C1267,Effects,MATCH(V$7, Effects!$A$1:$E$1, 0),0)</f>
        <v>Yes</v>
      </c>
      <c r="W1267" s="22" t="str">
        <f>VLOOKUP($C1267,Effects,MATCH(W$7, Effects!$A$1:$E$1, 0),0)</f>
        <v>Arrest Made</v>
      </c>
    </row>
    <row r="1268" spans="2:23" s="7" customFormat="1" ht="21" x14ac:dyDescent="0.4">
      <c r="B1268" s="19">
        <v>1261</v>
      </c>
      <c r="C1268" s="19" t="s">
        <v>1289</v>
      </c>
      <c r="D1268" s="20">
        <f>VLOOKUP($C1268, Date, MATCH(Source!D$7, Date!$A$1:$F$1, 0), FALSE)</f>
        <v>45090</v>
      </c>
      <c r="E1268" s="40">
        <v>45090</v>
      </c>
      <c r="F1268" s="22">
        <f>VLOOKUP($C1268, Date, MATCH(Source!F$7, Date!$A$1:$F$1, 0), FALSE)</f>
        <v>53.2569444444444</v>
      </c>
      <c r="G1268" s="19">
        <f>VLOOKUP(Table3[[#This Row],[Accident ID]],Date!$A$2:$I$2001,MATCH(Table3[[#Headers],[Hour]],Date!$A$1:$I$1,0),0)</f>
        <v>6</v>
      </c>
      <c r="H1268" s="44" t="str">
        <f>IF(AND(Table3[[#This Row],[Hour]]&gt;=7, Table3[[#This Row],[Hour]]&lt;=10), "Peak", IF(AND(Table3[[#This Row],[Hour]]&gt;=16, Table3[[#This Row],[Hour]]&lt;=19), "Peak", "Off-Peak"))</f>
        <v>Off-Peak</v>
      </c>
      <c r="I1268" s="19" t="str">
        <f>VLOOKUP($C1268,location,MATCH(Source!I$7,Location!$A$1:$D$1,0),0)</f>
        <v>Delhi</v>
      </c>
      <c r="J1268" s="19" t="str">
        <f>VLOOKUP($C1268,location,MATCH(Source!J$7,Location!$A$1:$D$1,0),0)</f>
        <v>Expressway</v>
      </c>
      <c r="K1268" s="19" t="str">
        <f>VLOOKUP($C1268,location,MATCH(Source!K$7,Location!$A$1:$D$1,0),0)</f>
        <v>Clear</v>
      </c>
      <c r="L1268" s="20" t="str">
        <f>VLOOKUP($C1268,vehicle,MATCH(L1267,Vehicle!A1261:E1261,0),0)</f>
        <v>Bicycle</v>
      </c>
      <c r="M1268" s="20" t="str">
        <f>VLOOKUP($C1268,vehicle,MATCH(M$7,Vehicle!$A$1:$E$1,0),0)</f>
        <v>Pedestrian Crossing</v>
      </c>
      <c r="N1268" s="20" t="str">
        <f>VLOOKUP($C1268,vehicle,MATCH(N$7,Vehicle!$A$1:$E$1,0),0)</f>
        <v>Low</v>
      </c>
      <c r="O1268" s="21">
        <f>VLOOKUP($C1268,vehicle,MATCH(O$7,Vehicle!$A$1:$E$1,0),0)</f>
        <v>1</v>
      </c>
      <c r="P1268" s="21">
        <f>VLOOKUP($C1268,driver,MATCH(P$7,Driver!$A$1:$E$1,0),0)</f>
        <v>45</v>
      </c>
      <c r="Q1268" s="21" t="str">
        <f>VLOOKUP($C1268,driver,MATCH(Q$7,Driver!$A$1:$E$1,0),0)</f>
        <v>Valid</v>
      </c>
      <c r="R1268" s="21">
        <f>VLOOKUP($C1268,driver,MATCH(R$7,Driver!$A$1:$E$1,0),0)</f>
        <v>8</v>
      </c>
      <c r="S1268" s="21" t="str">
        <f>VLOOKUP($C1268,driver,MATCH(S$7,Driver!$A$1:$E$1,0),0)</f>
        <v>Moderate</v>
      </c>
      <c r="T1268" s="21">
        <f>VLOOKUP($C1268,Effects,MATCH(T$7, Effects!$A$1:$E$1, 0),0)</f>
        <v>57</v>
      </c>
      <c r="U1268" s="22" t="str">
        <f>VLOOKUP($C1268,Effects,MATCH(U$7, Effects!$A$1:$E$1, 0),0)</f>
        <v>Yes</v>
      </c>
      <c r="V1268" s="22" t="str">
        <f>VLOOKUP($C1268,Effects,MATCH(V$7, Effects!$A$1:$E$1, 0),0)</f>
        <v>Yes</v>
      </c>
      <c r="W1268" s="22" t="str">
        <f>VLOOKUP($C1268,Effects,MATCH(W$7, Effects!$A$1:$E$1, 0),0)</f>
        <v>None</v>
      </c>
    </row>
    <row r="1269" spans="2:23" s="7" customFormat="1" ht="21" x14ac:dyDescent="0.4">
      <c r="B1269" s="19">
        <v>1262</v>
      </c>
      <c r="C1269" s="19" t="s">
        <v>1290</v>
      </c>
      <c r="D1269" s="20">
        <f>VLOOKUP($C1269, Date, MATCH(Source!D$7, Date!$A$1:$F$1, 0), FALSE)</f>
        <v>44034</v>
      </c>
      <c r="E1269" s="40">
        <v>44034</v>
      </c>
      <c r="F1269" s="22">
        <f>VLOOKUP($C1269, Date, MATCH(Source!F$7, Date!$A$1:$F$1, 0), FALSE)</f>
        <v>53.2986111111111</v>
      </c>
      <c r="G1269" s="19">
        <f>VLOOKUP(Table3[[#This Row],[Accident ID]],Date!$A$2:$I$2001,MATCH(Table3[[#Headers],[Hour]],Date!$A$1:$I$1,0),0)</f>
        <v>7</v>
      </c>
      <c r="H1269" s="44" t="str">
        <f>IF(AND(Table3[[#This Row],[Hour]]&gt;=7, Table3[[#This Row],[Hour]]&lt;=10), "Peak", IF(AND(Table3[[#This Row],[Hour]]&gt;=16, Table3[[#This Row],[Hour]]&lt;=19), "Peak", "Off-Peak"))</f>
        <v>Peak</v>
      </c>
      <c r="I1269" s="19" t="str">
        <f>VLOOKUP($C1269,location,MATCH(Source!I$7,Location!$A$1:$D$1,0),0)</f>
        <v>Chennai</v>
      </c>
      <c r="J1269" s="19" t="str">
        <f>VLOOKUP($C1269,location,MATCH(Source!J$7,Location!$A$1:$D$1,0),0)</f>
        <v>City Road</v>
      </c>
      <c r="K1269" s="19" t="str">
        <f>VLOOKUP($C1269,location,MATCH(Source!K$7,Location!$A$1:$D$1,0),0)</f>
        <v>Foggy</v>
      </c>
      <c r="L1269" s="20" t="str">
        <f>VLOOKUP($C1269,vehicle,MATCH(L1268,Vehicle!A1262:E1262,0),0)</f>
        <v>Car</v>
      </c>
      <c r="M1269" s="20" t="str">
        <f>VLOOKUP($C1269,vehicle,MATCH(M$7,Vehicle!$A$1:$E$1,0),0)</f>
        <v>Brake Failure</v>
      </c>
      <c r="N1269" s="20" t="str">
        <f>VLOOKUP($C1269,vehicle,MATCH(N$7,Vehicle!$A$1:$E$1,0),0)</f>
        <v>Medium</v>
      </c>
      <c r="O1269" s="21">
        <f>VLOOKUP($C1269,vehicle,MATCH(O$7,Vehicle!$A$1:$E$1,0),0)</f>
        <v>5</v>
      </c>
      <c r="P1269" s="21">
        <f>VLOOKUP($C1269,driver,MATCH(P$7,Driver!$A$1:$E$1,0),0)</f>
        <v>57</v>
      </c>
      <c r="Q1269" s="21" t="str">
        <f>VLOOKUP($C1269,driver,MATCH(Q$7,Driver!$A$1:$E$1,0),0)</f>
        <v>Suspended</v>
      </c>
      <c r="R1269" s="21">
        <f>VLOOKUP($C1269,driver,MATCH(R$7,Driver!$A$1:$E$1,0),0)</f>
        <v>6</v>
      </c>
      <c r="S1269" s="21" t="str">
        <f>VLOOKUP($C1269,driver,MATCH(S$7,Driver!$A$1:$E$1,0),0)</f>
        <v>Severe</v>
      </c>
      <c r="T1269" s="21">
        <f>VLOOKUP($C1269,Effects,MATCH(T$7, Effects!$A$1:$E$1, 0),0)</f>
        <v>56</v>
      </c>
      <c r="U1269" s="22" t="str">
        <f>VLOOKUP($C1269,Effects,MATCH(U$7, Effects!$A$1:$E$1, 0),0)</f>
        <v>Yes</v>
      </c>
      <c r="V1269" s="22" t="str">
        <f>VLOOKUP($C1269,Effects,MATCH(V$7, Effects!$A$1:$E$1, 0),0)</f>
        <v>No</v>
      </c>
      <c r="W1269" s="22" t="str">
        <f>VLOOKUP($C1269,Effects,MATCH(W$7, Effects!$A$1:$E$1, 0),0)</f>
        <v>Arrest Made</v>
      </c>
    </row>
    <row r="1270" spans="2:23" s="7" customFormat="1" ht="21" x14ac:dyDescent="0.4">
      <c r="B1270" s="19">
        <v>1263</v>
      </c>
      <c r="C1270" s="19" t="s">
        <v>1291</v>
      </c>
      <c r="D1270" s="20">
        <f>VLOOKUP($C1270, Date, MATCH(Source!D$7, Date!$A$1:$F$1, 0), FALSE)</f>
        <v>44057</v>
      </c>
      <c r="E1270" s="40">
        <v>44057</v>
      </c>
      <c r="F1270" s="22">
        <f>VLOOKUP($C1270, Date, MATCH(Source!F$7, Date!$A$1:$F$1, 0), FALSE)</f>
        <v>53.3402777777778</v>
      </c>
      <c r="G1270" s="19">
        <f>VLOOKUP(Table3[[#This Row],[Accident ID]],Date!$A$2:$I$2001,MATCH(Table3[[#Headers],[Hour]],Date!$A$1:$I$1,0),0)</f>
        <v>8</v>
      </c>
      <c r="H1270" s="44" t="str">
        <f>IF(AND(Table3[[#This Row],[Hour]]&gt;=7, Table3[[#This Row],[Hour]]&lt;=10), "Peak", IF(AND(Table3[[#This Row],[Hour]]&gt;=16, Table3[[#This Row],[Hour]]&lt;=19), "Peak", "Off-Peak"))</f>
        <v>Peak</v>
      </c>
      <c r="I1270" s="19" t="str">
        <f>VLOOKUP($C1270,location,MATCH(Source!I$7,Location!$A$1:$D$1,0),0)</f>
        <v>Pune</v>
      </c>
      <c r="J1270" s="19" t="str">
        <f>VLOOKUP($C1270,location,MATCH(Source!J$7,Location!$A$1:$D$1,0),0)</f>
        <v>Highway</v>
      </c>
      <c r="K1270" s="19" t="str">
        <f>VLOOKUP($C1270,location,MATCH(Source!K$7,Location!$A$1:$D$1,0),0)</f>
        <v>Clear</v>
      </c>
      <c r="L1270" s="20" t="str">
        <f>VLOOKUP($C1270,vehicle,MATCH(L1269,Vehicle!A1263:E1263,0),0)</f>
        <v>Bike</v>
      </c>
      <c r="M1270" s="20" t="str">
        <f>VLOOKUP($C1270,vehicle,MATCH(M$7,Vehicle!$A$1:$E$1,0),0)</f>
        <v>Reckless Driving</v>
      </c>
      <c r="N1270" s="20" t="str">
        <f>VLOOKUP($C1270,vehicle,MATCH(N$7,Vehicle!$A$1:$E$1,0),0)</f>
        <v>Severe</v>
      </c>
      <c r="O1270" s="21">
        <f>VLOOKUP($C1270,vehicle,MATCH(O$7,Vehicle!$A$1:$E$1,0),0)</f>
        <v>4</v>
      </c>
      <c r="P1270" s="21">
        <f>VLOOKUP($C1270,driver,MATCH(P$7,Driver!$A$1:$E$1,0),0)</f>
        <v>28</v>
      </c>
      <c r="Q1270" s="21" t="str">
        <f>VLOOKUP($C1270,driver,MATCH(Q$7,Driver!$A$1:$E$1,0),0)</f>
        <v>Expired</v>
      </c>
      <c r="R1270" s="21">
        <f>VLOOKUP($C1270,driver,MATCH(R$7,Driver!$A$1:$E$1,0),0)</f>
        <v>5</v>
      </c>
      <c r="S1270" s="21" t="str">
        <f>VLOOKUP($C1270,driver,MATCH(S$7,Driver!$A$1:$E$1,0),0)</f>
        <v>Moderate</v>
      </c>
      <c r="T1270" s="21">
        <f>VLOOKUP($C1270,Effects,MATCH(T$7, Effects!$A$1:$E$1, 0),0)</f>
        <v>37</v>
      </c>
      <c r="U1270" s="22" t="str">
        <f>VLOOKUP($C1270,Effects,MATCH(U$7, Effects!$A$1:$E$1, 0),0)</f>
        <v>Yes</v>
      </c>
      <c r="V1270" s="22" t="str">
        <f>VLOOKUP($C1270,Effects,MATCH(V$7, Effects!$A$1:$E$1, 0),0)</f>
        <v>No</v>
      </c>
      <c r="W1270" s="22" t="str">
        <f>VLOOKUP($C1270,Effects,MATCH(W$7, Effects!$A$1:$E$1, 0),0)</f>
        <v>None</v>
      </c>
    </row>
    <row r="1271" spans="2:23" s="7" customFormat="1" ht="21" x14ac:dyDescent="0.4">
      <c r="B1271" s="19">
        <v>1264</v>
      </c>
      <c r="C1271" s="19" t="s">
        <v>1292</v>
      </c>
      <c r="D1271" s="20">
        <f>VLOOKUP($C1271, Date, MATCH(Source!D$7, Date!$A$1:$F$1, 0), FALSE)</f>
        <v>45208</v>
      </c>
      <c r="E1271" s="40">
        <v>45208</v>
      </c>
      <c r="F1271" s="22">
        <f>VLOOKUP($C1271, Date, MATCH(Source!F$7, Date!$A$1:$F$1, 0), FALSE)</f>
        <v>53.3819444444444</v>
      </c>
      <c r="G1271" s="19">
        <f>VLOOKUP(Table3[[#This Row],[Accident ID]],Date!$A$2:$I$2001,MATCH(Table3[[#Headers],[Hour]],Date!$A$1:$I$1,0),0)</f>
        <v>9</v>
      </c>
      <c r="H1271" s="44" t="str">
        <f>IF(AND(Table3[[#This Row],[Hour]]&gt;=7, Table3[[#This Row],[Hour]]&lt;=10), "Peak", IF(AND(Table3[[#This Row],[Hour]]&gt;=16, Table3[[#This Row],[Hour]]&lt;=19), "Peak", "Off-Peak"))</f>
        <v>Peak</v>
      </c>
      <c r="I1271" s="19" t="str">
        <f>VLOOKUP($C1271,location,MATCH(Source!I$7,Location!$A$1:$D$1,0),0)</f>
        <v>Mumbai</v>
      </c>
      <c r="J1271" s="19" t="str">
        <f>VLOOKUP($C1271,location,MATCH(Source!J$7,Location!$A$1:$D$1,0),0)</f>
        <v>Residential Area</v>
      </c>
      <c r="K1271" s="19" t="str">
        <f>VLOOKUP($C1271,location,MATCH(Source!K$7,Location!$A$1:$D$1,0),0)</f>
        <v>Snowy</v>
      </c>
      <c r="L1271" s="20" t="str">
        <f>VLOOKUP($C1271,vehicle,MATCH(L1270,Vehicle!A1264:E1264,0),0)</f>
        <v>Bus</v>
      </c>
      <c r="M1271" s="20" t="str">
        <f>VLOOKUP($C1271,vehicle,MATCH(M$7,Vehicle!$A$1:$E$1,0),0)</f>
        <v>Signal Violation</v>
      </c>
      <c r="N1271" s="20" t="str">
        <f>VLOOKUP($C1271,vehicle,MATCH(N$7,Vehicle!$A$1:$E$1,0),0)</f>
        <v>High</v>
      </c>
      <c r="O1271" s="21">
        <f>VLOOKUP($C1271,vehicle,MATCH(O$7,Vehicle!$A$1:$E$1,0),0)</f>
        <v>4</v>
      </c>
      <c r="P1271" s="21">
        <f>VLOOKUP($C1271,driver,MATCH(P$7,Driver!$A$1:$E$1,0),0)</f>
        <v>62</v>
      </c>
      <c r="Q1271" s="21" t="str">
        <f>VLOOKUP($C1271,driver,MATCH(Q$7,Driver!$A$1:$E$1,0),0)</f>
        <v>Valid</v>
      </c>
      <c r="R1271" s="21">
        <f>VLOOKUP($C1271,driver,MATCH(R$7,Driver!$A$1:$E$1,0),0)</f>
        <v>2</v>
      </c>
      <c r="S1271" s="21" t="str">
        <f>VLOOKUP($C1271,driver,MATCH(S$7,Driver!$A$1:$E$1,0),0)</f>
        <v>Severe</v>
      </c>
      <c r="T1271" s="21">
        <f>VLOOKUP($C1271,Effects,MATCH(T$7, Effects!$A$1:$E$1, 0),0)</f>
        <v>23</v>
      </c>
      <c r="U1271" s="22" t="str">
        <f>VLOOKUP($C1271,Effects,MATCH(U$7, Effects!$A$1:$E$1, 0),0)</f>
        <v>No</v>
      </c>
      <c r="V1271" s="22" t="str">
        <f>VLOOKUP($C1271,Effects,MATCH(V$7, Effects!$A$1:$E$1, 0),0)</f>
        <v>No</v>
      </c>
      <c r="W1271" s="22" t="str">
        <f>VLOOKUP($C1271,Effects,MATCH(W$7, Effects!$A$1:$E$1, 0),0)</f>
        <v>None</v>
      </c>
    </row>
    <row r="1272" spans="2:23" s="7" customFormat="1" ht="21" x14ac:dyDescent="0.4">
      <c r="B1272" s="19">
        <v>1265</v>
      </c>
      <c r="C1272" s="19" t="s">
        <v>1293</v>
      </c>
      <c r="D1272" s="20">
        <f>VLOOKUP($C1272, Date, MATCH(Source!D$7, Date!$A$1:$F$1, 0), FALSE)</f>
        <v>44285</v>
      </c>
      <c r="E1272" s="40">
        <v>44285</v>
      </c>
      <c r="F1272" s="22">
        <f>VLOOKUP($C1272, Date, MATCH(Source!F$7, Date!$A$1:$F$1, 0), FALSE)</f>
        <v>53.4236111111111</v>
      </c>
      <c r="G1272" s="19">
        <f>VLOOKUP(Table3[[#This Row],[Accident ID]],Date!$A$2:$I$2001,MATCH(Table3[[#Headers],[Hour]],Date!$A$1:$I$1,0),0)</f>
        <v>10</v>
      </c>
      <c r="H1272" s="44" t="str">
        <f>IF(AND(Table3[[#This Row],[Hour]]&gt;=7, Table3[[#This Row],[Hour]]&lt;=10), "Peak", IF(AND(Table3[[#This Row],[Hour]]&gt;=16, Table3[[#This Row],[Hour]]&lt;=19), "Peak", "Off-Peak"))</f>
        <v>Peak</v>
      </c>
      <c r="I1272" s="19" t="str">
        <f>VLOOKUP($C1272,location,MATCH(Source!I$7,Location!$A$1:$D$1,0),0)</f>
        <v>Kolkata</v>
      </c>
      <c r="J1272" s="19" t="str">
        <f>VLOOKUP($C1272,location,MATCH(Source!J$7,Location!$A$1:$D$1,0),0)</f>
        <v>Highway</v>
      </c>
      <c r="K1272" s="19" t="str">
        <f>VLOOKUP($C1272,location,MATCH(Source!K$7,Location!$A$1:$D$1,0),0)</f>
        <v>Windy</v>
      </c>
      <c r="L1272" s="20" t="str">
        <f>VLOOKUP($C1272,vehicle,MATCH(L1271,Vehicle!A1265:E1265,0),0)</f>
        <v>Bus</v>
      </c>
      <c r="M1272" s="20" t="str">
        <f>VLOOKUP($C1272,vehicle,MATCH(M$7,Vehicle!$A$1:$E$1,0),0)</f>
        <v>Weather Conditions</v>
      </c>
      <c r="N1272" s="20" t="str">
        <f>VLOOKUP($C1272,vehicle,MATCH(N$7,Vehicle!$A$1:$E$1,0),0)</f>
        <v>Low</v>
      </c>
      <c r="O1272" s="21">
        <f>VLOOKUP($C1272,vehicle,MATCH(O$7,Vehicle!$A$1:$E$1,0),0)</f>
        <v>3</v>
      </c>
      <c r="P1272" s="21">
        <f>VLOOKUP($C1272,driver,MATCH(P$7,Driver!$A$1:$E$1,0),0)</f>
        <v>43</v>
      </c>
      <c r="Q1272" s="21" t="str">
        <f>VLOOKUP($C1272,driver,MATCH(Q$7,Driver!$A$1:$E$1,0),0)</f>
        <v>Expired</v>
      </c>
      <c r="R1272" s="21">
        <f>VLOOKUP($C1272,driver,MATCH(R$7,Driver!$A$1:$E$1,0),0)</f>
        <v>6</v>
      </c>
      <c r="S1272" s="21" t="str">
        <f>VLOOKUP($C1272,driver,MATCH(S$7,Driver!$A$1:$E$1,0),0)</f>
        <v>Fatal</v>
      </c>
      <c r="T1272" s="21">
        <f>VLOOKUP($C1272,Effects,MATCH(T$7, Effects!$A$1:$E$1, 0),0)</f>
        <v>52</v>
      </c>
      <c r="U1272" s="22" t="str">
        <f>VLOOKUP($C1272,Effects,MATCH(U$7, Effects!$A$1:$E$1, 0),0)</f>
        <v>Yes</v>
      </c>
      <c r="V1272" s="22" t="str">
        <f>VLOOKUP($C1272,Effects,MATCH(V$7, Effects!$A$1:$E$1, 0),0)</f>
        <v>Yes</v>
      </c>
      <c r="W1272" s="22" t="str">
        <f>VLOOKUP($C1272,Effects,MATCH(W$7, Effects!$A$1:$E$1, 0),0)</f>
        <v>Arrest Made</v>
      </c>
    </row>
    <row r="1273" spans="2:23" s="7" customFormat="1" ht="21" x14ac:dyDescent="0.4">
      <c r="B1273" s="19">
        <v>1266</v>
      </c>
      <c r="C1273" s="19" t="s">
        <v>1294</v>
      </c>
      <c r="D1273" s="20">
        <f>VLOOKUP($C1273, Date, MATCH(Source!D$7, Date!$A$1:$F$1, 0), FALSE)</f>
        <v>45263</v>
      </c>
      <c r="E1273" s="40">
        <v>45263</v>
      </c>
      <c r="F1273" s="22">
        <f>VLOOKUP($C1273, Date, MATCH(Source!F$7, Date!$A$1:$F$1, 0), FALSE)</f>
        <v>53.4652777777778</v>
      </c>
      <c r="G1273" s="19">
        <f>VLOOKUP(Table3[[#This Row],[Accident ID]],Date!$A$2:$I$2001,MATCH(Table3[[#Headers],[Hour]],Date!$A$1:$I$1,0),0)</f>
        <v>11</v>
      </c>
      <c r="H1273" s="44" t="str">
        <f>IF(AND(Table3[[#This Row],[Hour]]&gt;=7, Table3[[#This Row],[Hour]]&lt;=10), "Peak", IF(AND(Table3[[#This Row],[Hour]]&gt;=16, Table3[[#This Row],[Hour]]&lt;=19), "Peak", "Off-Peak"))</f>
        <v>Off-Peak</v>
      </c>
      <c r="I1273" s="19" t="str">
        <f>VLOOKUP($C1273,location,MATCH(Source!I$7,Location!$A$1:$D$1,0),0)</f>
        <v>Ahmedabad</v>
      </c>
      <c r="J1273" s="19" t="str">
        <f>VLOOKUP($C1273,location,MATCH(Source!J$7,Location!$A$1:$D$1,0),0)</f>
        <v>Rural Road</v>
      </c>
      <c r="K1273" s="19" t="str">
        <f>VLOOKUP($C1273,location,MATCH(Source!K$7,Location!$A$1:$D$1,0),0)</f>
        <v>Snowy</v>
      </c>
      <c r="L1273" s="20" t="str">
        <f>VLOOKUP($C1273,vehicle,MATCH(L1272,Vehicle!A1266:E1266,0),0)</f>
        <v>Auto</v>
      </c>
      <c r="M1273" s="20" t="str">
        <f>VLOOKUP($C1273,vehicle,MATCH(M$7,Vehicle!$A$1:$E$1,0),0)</f>
        <v>Weather Conditions</v>
      </c>
      <c r="N1273" s="20" t="str">
        <f>VLOOKUP($C1273,vehicle,MATCH(N$7,Vehicle!$A$1:$E$1,0),0)</f>
        <v>Low</v>
      </c>
      <c r="O1273" s="21">
        <f>VLOOKUP($C1273,vehicle,MATCH(O$7,Vehicle!$A$1:$E$1,0),0)</f>
        <v>5</v>
      </c>
      <c r="P1273" s="21">
        <f>VLOOKUP($C1273,driver,MATCH(P$7,Driver!$A$1:$E$1,0),0)</f>
        <v>30</v>
      </c>
      <c r="Q1273" s="21" t="str">
        <f>VLOOKUP($C1273,driver,MATCH(Q$7,Driver!$A$1:$E$1,0),0)</f>
        <v>Suspended</v>
      </c>
      <c r="R1273" s="21">
        <f>VLOOKUP($C1273,driver,MATCH(R$7,Driver!$A$1:$E$1,0),0)</f>
        <v>4</v>
      </c>
      <c r="S1273" s="21" t="str">
        <f>VLOOKUP($C1273,driver,MATCH(S$7,Driver!$A$1:$E$1,0),0)</f>
        <v>Severe</v>
      </c>
      <c r="T1273" s="21">
        <f>VLOOKUP($C1273,Effects,MATCH(T$7, Effects!$A$1:$E$1, 0),0)</f>
        <v>56</v>
      </c>
      <c r="U1273" s="22" t="str">
        <f>VLOOKUP($C1273,Effects,MATCH(U$7, Effects!$A$1:$E$1, 0),0)</f>
        <v>Yes</v>
      </c>
      <c r="V1273" s="22" t="str">
        <f>VLOOKUP($C1273,Effects,MATCH(V$7, Effects!$A$1:$E$1, 0),0)</f>
        <v>Yes</v>
      </c>
      <c r="W1273" s="22" t="str">
        <f>VLOOKUP($C1273,Effects,MATCH(W$7, Effects!$A$1:$E$1, 0),0)</f>
        <v>License Suspended</v>
      </c>
    </row>
    <row r="1274" spans="2:23" s="7" customFormat="1" ht="21" x14ac:dyDescent="0.4">
      <c r="B1274" s="19">
        <v>1267</v>
      </c>
      <c r="C1274" s="19" t="s">
        <v>1295</v>
      </c>
      <c r="D1274" s="20">
        <f>VLOOKUP($C1274, Date, MATCH(Source!D$7, Date!$A$1:$F$1, 0), FALSE)</f>
        <v>44912</v>
      </c>
      <c r="E1274" s="40">
        <v>44912</v>
      </c>
      <c r="F1274" s="22">
        <f>VLOOKUP($C1274, Date, MATCH(Source!F$7, Date!$A$1:$F$1, 0), FALSE)</f>
        <v>53.5069444444444</v>
      </c>
      <c r="G1274" s="19">
        <f>VLOOKUP(Table3[[#This Row],[Accident ID]],Date!$A$2:$I$2001,MATCH(Table3[[#Headers],[Hour]],Date!$A$1:$I$1,0),0)</f>
        <v>12</v>
      </c>
      <c r="H1274" s="44" t="str">
        <f>IF(AND(Table3[[#This Row],[Hour]]&gt;=7, Table3[[#This Row],[Hour]]&lt;=10), "Peak", IF(AND(Table3[[#This Row],[Hour]]&gt;=16, Table3[[#This Row],[Hour]]&lt;=19), "Peak", "Off-Peak"))</f>
        <v>Off-Peak</v>
      </c>
      <c r="I1274" s="19" t="str">
        <f>VLOOKUP($C1274,location,MATCH(Source!I$7,Location!$A$1:$D$1,0),0)</f>
        <v>Pune</v>
      </c>
      <c r="J1274" s="19" t="str">
        <f>VLOOKUP($C1274,location,MATCH(Source!J$7,Location!$A$1:$D$1,0),0)</f>
        <v>Rural Road</v>
      </c>
      <c r="K1274" s="19" t="str">
        <f>VLOOKUP($C1274,location,MATCH(Source!K$7,Location!$A$1:$D$1,0),0)</f>
        <v>Clear</v>
      </c>
      <c r="L1274" s="20" t="str">
        <f>VLOOKUP($C1274,vehicle,MATCH(L1273,Vehicle!A1267:E1267,0),0)</f>
        <v>Bicycle</v>
      </c>
      <c r="M1274" s="20" t="str">
        <f>VLOOKUP($C1274,vehicle,MATCH(M$7,Vehicle!$A$1:$E$1,0),0)</f>
        <v>Over Speeding</v>
      </c>
      <c r="N1274" s="20" t="str">
        <f>VLOOKUP($C1274,vehicle,MATCH(N$7,Vehicle!$A$1:$E$1,0),0)</f>
        <v>Medium</v>
      </c>
      <c r="O1274" s="21">
        <f>VLOOKUP($C1274,vehicle,MATCH(O$7,Vehicle!$A$1:$E$1,0),0)</f>
        <v>2</v>
      </c>
      <c r="P1274" s="21">
        <f>VLOOKUP($C1274,driver,MATCH(P$7,Driver!$A$1:$E$1,0),0)</f>
        <v>36</v>
      </c>
      <c r="Q1274" s="21" t="str">
        <f>VLOOKUP($C1274,driver,MATCH(Q$7,Driver!$A$1:$E$1,0),0)</f>
        <v>Suspended</v>
      </c>
      <c r="R1274" s="21">
        <f>VLOOKUP($C1274,driver,MATCH(R$7,Driver!$A$1:$E$1,0),0)</f>
        <v>6</v>
      </c>
      <c r="S1274" s="21" t="str">
        <f>VLOOKUP($C1274,driver,MATCH(S$7,Driver!$A$1:$E$1,0),0)</f>
        <v>Fatal</v>
      </c>
      <c r="T1274" s="21">
        <f>VLOOKUP($C1274,Effects,MATCH(T$7, Effects!$A$1:$E$1, 0),0)</f>
        <v>38</v>
      </c>
      <c r="U1274" s="22" t="str">
        <f>VLOOKUP($C1274,Effects,MATCH(U$7, Effects!$A$1:$E$1, 0),0)</f>
        <v>No</v>
      </c>
      <c r="V1274" s="22" t="str">
        <f>VLOOKUP($C1274,Effects,MATCH(V$7, Effects!$A$1:$E$1, 0),0)</f>
        <v>Yes</v>
      </c>
      <c r="W1274" s="22" t="str">
        <f>VLOOKUP($C1274,Effects,MATCH(W$7, Effects!$A$1:$E$1, 0),0)</f>
        <v>License Suspended</v>
      </c>
    </row>
    <row r="1275" spans="2:23" s="7" customFormat="1" ht="21" x14ac:dyDescent="0.4">
      <c r="B1275" s="19">
        <v>1268</v>
      </c>
      <c r="C1275" s="19" t="s">
        <v>1296</v>
      </c>
      <c r="D1275" s="20">
        <f>VLOOKUP($C1275, Date, MATCH(Source!D$7, Date!$A$1:$F$1, 0), FALSE)</f>
        <v>45393</v>
      </c>
      <c r="E1275" s="40">
        <v>45393</v>
      </c>
      <c r="F1275" s="22">
        <f>VLOOKUP($C1275, Date, MATCH(Source!F$7, Date!$A$1:$F$1, 0), FALSE)</f>
        <v>53.5486111111111</v>
      </c>
      <c r="G1275" s="19">
        <f>VLOOKUP(Table3[[#This Row],[Accident ID]],Date!$A$2:$I$2001,MATCH(Table3[[#Headers],[Hour]],Date!$A$1:$I$1,0),0)</f>
        <v>13</v>
      </c>
      <c r="H1275" s="44" t="str">
        <f>IF(AND(Table3[[#This Row],[Hour]]&gt;=7, Table3[[#This Row],[Hour]]&lt;=10), "Peak", IF(AND(Table3[[#This Row],[Hour]]&gt;=16, Table3[[#This Row],[Hour]]&lt;=19), "Peak", "Off-Peak"))</f>
        <v>Off-Peak</v>
      </c>
      <c r="I1275" s="19" t="str">
        <f>VLOOKUP($C1275,location,MATCH(Source!I$7,Location!$A$1:$D$1,0),0)</f>
        <v>Ahmedabad</v>
      </c>
      <c r="J1275" s="19" t="str">
        <f>VLOOKUP($C1275,location,MATCH(Source!J$7,Location!$A$1:$D$1,0),0)</f>
        <v>Residential Area</v>
      </c>
      <c r="K1275" s="19" t="str">
        <f>VLOOKUP($C1275,location,MATCH(Source!K$7,Location!$A$1:$D$1,0),0)</f>
        <v>Clear</v>
      </c>
      <c r="L1275" s="20" t="str">
        <f>VLOOKUP($C1275,vehicle,MATCH(L1274,Vehicle!A1268:E1268,0),0)</f>
        <v>Auto</v>
      </c>
      <c r="M1275" s="20" t="str">
        <f>VLOOKUP($C1275,vehicle,MATCH(M$7,Vehicle!$A$1:$E$1,0),0)</f>
        <v>Weather Conditions</v>
      </c>
      <c r="N1275" s="20" t="str">
        <f>VLOOKUP($C1275,vehicle,MATCH(N$7,Vehicle!$A$1:$E$1,0),0)</f>
        <v>Severe</v>
      </c>
      <c r="O1275" s="21">
        <f>VLOOKUP($C1275,vehicle,MATCH(O$7,Vehicle!$A$1:$E$1,0),0)</f>
        <v>2</v>
      </c>
      <c r="P1275" s="21">
        <f>VLOOKUP($C1275,driver,MATCH(P$7,Driver!$A$1:$E$1,0),0)</f>
        <v>63</v>
      </c>
      <c r="Q1275" s="21" t="str">
        <f>VLOOKUP($C1275,driver,MATCH(Q$7,Driver!$A$1:$E$1,0),0)</f>
        <v>Expired</v>
      </c>
      <c r="R1275" s="21">
        <f>VLOOKUP($C1275,driver,MATCH(R$7,Driver!$A$1:$E$1,0),0)</f>
        <v>8</v>
      </c>
      <c r="S1275" s="21" t="str">
        <f>VLOOKUP($C1275,driver,MATCH(S$7,Driver!$A$1:$E$1,0),0)</f>
        <v>Minor</v>
      </c>
      <c r="T1275" s="21">
        <f>VLOOKUP($C1275,Effects,MATCH(T$7, Effects!$A$1:$E$1, 0),0)</f>
        <v>56</v>
      </c>
      <c r="U1275" s="22" t="str">
        <f>VLOOKUP($C1275,Effects,MATCH(U$7, Effects!$A$1:$E$1, 0),0)</f>
        <v>No</v>
      </c>
      <c r="V1275" s="22" t="str">
        <f>VLOOKUP($C1275,Effects,MATCH(V$7, Effects!$A$1:$E$1, 0),0)</f>
        <v>Yes</v>
      </c>
      <c r="W1275" s="22" t="str">
        <f>VLOOKUP($C1275,Effects,MATCH(W$7, Effects!$A$1:$E$1, 0),0)</f>
        <v>Fine Issued</v>
      </c>
    </row>
    <row r="1276" spans="2:23" s="7" customFormat="1" ht="21" x14ac:dyDescent="0.4">
      <c r="B1276" s="19">
        <v>1269</v>
      </c>
      <c r="C1276" s="19" t="s">
        <v>1297</v>
      </c>
      <c r="D1276" s="20">
        <f>VLOOKUP($C1276, Date, MATCH(Source!D$7, Date!$A$1:$F$1, 0), FALSE)</f>
        <v>45467</v>
      </c>
      <c r="E1276" s="40">
        <v>45467</v>
      </c>
      <c r="F1276" s="22">
        <f>VLOOKUP($C1276, Date, MATCH(Source!F$7, Date!$A$1:$F$1, 0), FALSE)</f>
        <v>53.5902777777778</v>
      </c>
      <c r="G1276" s="19">
        <f>VLOOKUP(Table3[[#This Row],[Accident ID]],Date!$A$2:$I$2001,MATCH(Table3[[#Headers],[Hour]],Date!$A$1:$I$1,0),0)</f>
        <v>14</v>
      </c>
      <c r="H1276" s="44" t="str">
        <f>IF(AND(Table3[[#This Row],[Hour]]&gt;=7, Table3[[#This Row],[Hour]]&lt;=10), "Peak", IF(AND(Table3[[#This Row],[Hour]]&gt;=16, Table3[[#This Row],[Hour]]&lt;=19), "Peak", "Off-Peak"))</f>
        <v>Off-Peak</v>
      </c>
      <c r="I1276" s="19" t="str">
        <f>VLOOKUP($C1276,location,MATCH(Source!I$7,Location!$A$1:$D$1,0),0)</f>
        <v>Ahmedabad</v>
      </c>
      <c r="J1276" s="19" t="str">
        <f>VLOOKUP($C1276,location,MATCH(Source!J$7,Location!$A$1:$D$1,0),0)</f>
        <v>Rural Road</v>
      </c>
      <c r="K1276" s="19" t="str">
        <f>VLOOKUP($C1276,location,MATCH(Source!K$7,Location!$A$1:$D$1,0),0)</f>
        <v>Rainy</v>
      </c>
      <c r="L1276" s="20" t="str">
        <f>VLOOKUP($C1276,vehicle,MATCH(L1275,Vehicle!A1269:E1269,0),0)</f>
        <v>Pedestrian</v>
      </c>
      <c r="M1276" s="20" t="str">
        <f>VLOOKUP($C1276,vehicle,MATCH(M$7,Vehicle!$A$1:$E$1,0),0)</f>
        <v>Weather Conditions</v>
      </c>
      <c r="N1276" s="20" t="str">
        <f>VLOOKUP($C1276,vehicle,MATCH(N$7,Vehicle!$A$1:$E$1,0),0)</f>
        <v>High</v>
      </c>
      <c r="O1276" s="21">
        <f>VLOOKUP($C1276,vehicle,MATCH(O$7,Vehicle!$A$1:$E$1,0),0)</f>
        <v>5</v>
      </c>
      <c r="P1276" s="21">
        <f>VLOOKUP($C1276,driver,MATCH(P$7,Driver!$A$1:$E$1,0),0)</f>
        <v>75</v>
      </c>
      <c r="Q1276" s="21" t="str">
        <f>VLOOKUP($C1276,driver,MATCH(Q$7,Driver!$A$1:$E$1,0),0)</f>
        <v>Suspended</v>
      </c>
      <c r="R1276" s="21">
        <f>VLOOKUP($C1276,driver,MATCH(R$7,Driver!$A$1:$E$1,0),0)</f>
        <v>10</v>
      </c>
      <c r="S1276" s="21" t="str">
        <f>VLOOKUP($C1276,driver,MATCH(S$7,Driver!$A$1:$E$1,0),0)</f>
        <v>Moderate</v>
      </c>
      <c r="T1276" s="21">
        <f>VLOOKUP($C1276,Effects,MATCH(T$7, Effects!$A$1:$E$1, 0),0)</f>
        <v>26</v>
      </c>
      <c r="U1276" s="22" t="str">
        <f>VLOOKUP($C1276,Effects,MATCH(U$7, Effects!$A$1:$E$1, 0),0)</f>
        <v>Yes</v>
      </c>
      <c r="V1276" s="22" t="str">
        <f>VLOOKUP($C1276,Effects,MATCH(V$7, Effects!$A$1:$E$1, 0),0)</f>
        <v>No</v>
      </c>
      <c r="W1276" s="22" t="str">
        <f>VLOOKUP($C1276,Effects,MATCH(W$7, Effects!$A$1:$E$1, 0),0)</f>
        <v>License Suspended</v>
      </c>
    </row>
    <row r="1277" spans="2:23" s="7" customFormat="1" ht="21" x14ac:dyDescent="0.4">
      <c r="B1277" s="19">
        <v>1270</v>
      </c>
      <c r="C1277" s="19" t="s">
        <v>1298</v>
      </c>
      <c r="D1277" s="20">
        <f>VLOOKUP($C1277, Date, MATCH(Source!D$7, Date!$A$1:$F$1, 0), FALSE)</f>
        <v>45130</v>
      </c>
      <c r="E1277" s="40">
        <v>45130</v>
      </c>
      <c r="F1277" s="22">
        <f>VLOOKUP($C1277, Date, MATCH(Source!F$7, Date!$A$1:$F$1, 0), FALSE)</f>
        <v>53.6319444444444</v>
      </c>
      <c r="G1277" s="19">
        <f>VLOOKUP(Table3[[#This Row],[Accident ID]],Date!$A$2:$I$2001,MATCH(Table3[[#Headers],[Hour]],Date!$A$1:$I$1,0),0)</f>
        <v>15</v>
      </c>
      <c r="H1277" s="44" t="str">
        <f>IF(AND(Table3[[#This Row],[Hour]]&gt;=7, Table3[[#This Row],[Hour]]&lt;=10), "Peak", IF(AND(Table3[[#This Row],[Hour]]&gt;=16, Table3[[#This Row],[Hour]]&lt;=19), "Peak", "Off-Peak"))</f>
        <v>Off-Peak</v>
      </c>
      <c r="I1277" s="19" t="str">
        <f>VLOOKUP($C1277,location,MATCH(Source!I$7,Location!$A$1:$D$1,0),0)</f>
        <v>Mumbai</v>
      </c>
      <c r="J1277" s="19" t="str">
        <f>VLOOKUP($C1277,location,MATCH(Source!J$7,Location!$A$1:$D$1,0),0)</f>
        <v>City Road</v>
      </c>
      <c r="K1277" s="19" t="str">
        <f>VLOOKUP($C1277,location,MATCH(Source!K$7,Location!$A$1:$D$1,0),0)</f>
        <v>Rainy</v>
      </c>
      <c r="L1277" s="20" t="str">
        <f>VLOOKUP($C1277,vehicle,MATCH(L1276,Vehicle!A1270:E1270,0),0)</f>
        <v>Truck</v>
      </c>
      <c r="M1277" s="20" t="str">
        <f>VLOOKUP($C1277,vehicle,MATCH(M$7,Vehicle!$A$1:$E$1,0),0)</f>
        <v>Over Speeding</v>
      </c>
      <c r="N1277" s="20" t="str">
        <f>VLOOKUP($C1277,vehicle,MATCH(N$7,Vehicle!$A$1:$E$1,0),0)</f>
        <v>Severe</v>
      </c>
      <c r="O1277" s="21">
        <f>VLOOKUP($C1277,vehicle,MATCH(O$7,Vehicle!$A$1:$E$1,0),0)</f>
        <v>5</v>
      </c>
      <c r="P1277" s="21">
        <f>VLOOKUP($C1277,driver,MATCH(P$7,Driver!$A$1:$E$1,0),0)</f>
        <v>31</v>
      </c>
      <c r="Q1277" s="21" t="str">
        <f>VLOOKUP($C1277,driver,MATCH(Q$7,Driver!$A$1:$E$1,0),0)</f>
        <v>Suspended</v>
      </c>
      <c r="R1277" s="21">
        <f>VLOOKUP($C1277,driver,MATCH(R$7,Driver!$A$1:$E$1,0),0)</f>
        <v>8</v>
      </c>
      <c r="S1277" s="21" t="str">
        <f>VLOOKUP($C1277,driver,MATCH(S$7,Driver!$A$1:$E$1,0),0)</f>
        <v>Fatal</v>
      </c>
      <c r="T1277" s="21">
        <f>VLOOKUP($C1277,Effects,MATCH(T$7, Effects!$A$1:$E$1, 0),0)</f>
        <v>38</v>
      </c>
      <c r="U1277" s="22" t="str">
        <f>VLOOKUP($C1277,Effects,MATCH(U$7, Effects!$A$1:$E$1, 0),0)</f>
        <v>No</v>
      </c>
      <c r="V1277" s="22" t="str">
        <f>VLOOKUP($C1277,Effects,MATCH(V$7, Effects!$A$1:$E$1, 0),0)</f>
        <v>Yes</v>
      </c>
      <c r="W1277" s="22" t="str">
        <f>VLOOKUP($C1277,Effects,MATCH(W$7, Effects!$A$1:$E$1, 0),0)</f>
        <v>Fine Issued</v>
      </c>
    </row>
    <row r="1278" spans="2:23" s="7" customFormat="1" ht="21" x14ac:dyDescent="0.4">
      <c r="B1278" s="19">
        <v>1271</v>
      </c>
      <c r="C1278" s="19" t="s">
        <v>1299</v>
      </c>
      <c r="D1278" s="20">
        <f>VLOOKUP($C1278, Date, MATCH(Source!D$7, Date!$A$1:$F$1, 0), FALSE)</f>
        <v>45432</v>
      </c>
      <c r="E1278" s="40">
        <v>45432</v>
      </c>
      <c r="F1278" s="22">
        <f>VLOOKUP($C1278, Date, MATCH(Source!F$7, Date!$A$1:$F$1, 0), FALSE)</f>
        <v>53.6736111111111</v>
      </c>
      <c r="G1278" s="19">
        <f>VLOOKUP(Table3[[#This Row],[Accident ID]],Date!$A$2:$I$2001,MATCH(Table3[[#Headers],[Hour]],Date!$A$1:$I$1,0),0)</f>
        <v>16</v>
      </c>
      <c r="H1278" s="44" t="str">
        <f>IF(AND(Table3[[#This Row],[Hour]]&gt;=7, Table3[[#This Row],[Hour]]&lt;=10), "Peak", IF(AND(Table3[[#This Row],[Hour]]&gt;=16, Table3[[#This Row],[Hour]]&lt;=19), "Peak", "Off-Peak"))</f>
        <v>Peak</v>
      </c>
      <c r="I1278" s="19" t="str">
        <f>VLOOKUP($C1278,location,MATCH(Source!I$7,Location!$A$1:$D$1,0),0)</f>
        <v>Delhi</v>
      </c>
      <c r="J1278" s="19" t="str">
        <f>VLOOKUP($C1278,location,MATCH(Source!J$7,Location!$A$1:$D$1,0),0)</f>
        <v>Highway</v>
      </c>
      <c r="K1278" s="19" t="str">
        <f>VLOOKUP($C1278,location,MATCH(Source!K$7,Location!$A$1:$D$1,0),0)</f>
        <v>Clear</v>
      </c>
      <c r="L1278" s="20" t="str">
        <f>VLOOKUP($C1278,vehicle,MATCH(L1277,Vehicle!A1271:E1271,0),0)</f>
        <v>Auto</v>
      </c>
      <c r="M1278" s="20" t="str">
        <f>VLOOKUP($C1278,vehicle,MATCH(M$7,Vehicle!$A$1:$E$1,0),0)</f>
        <v>Drunk Driving</v>
      </c>
      <c r="N1278" s="20" t="str">
        <f>VLOOKUP($C1278,vehicle,MATCH(N$7,Vehicle!$A$1:$E$1,0),0)</f>
        <v>Low</v>
      </c>
      <c r="O1278" s="21">
        <f>VLOOKUP($C1278,vehicle,MATCH(O$7,Vehicle!$A$1:$E$1,0),0)</f>
        <v>1</v>
      </c>
      <c r="P1278" s="21">
        <f>VLOOKUP($C1278,driver,MATCH(P$7,Driver!$A$1:$E$1,0),0)</f>
        <v>66</v>
      </c>
      <c r="Q1278" s="21" t="str">
        <f>VLOOKUP($C1278,driver,MATCH(Q$7,Driver!$A$1:$E$1,0),0)</f>
        <v>Suspended</v>
      </c>
      <c r="R1278" s="21">
        <f>VLOOKUP($C1278,driver,MATCH(R$7,Driver!$A$1:$E$1,0),0)</f>
        <v>2</v>
      </c>
      <c r="S1278" s="21" t="str">
        <f>VLOOKUP($C1278,driver,MATCH(S$7,Driver!$A$1:$E$1,0),0)</f>
        <v>Moderate</v>
      </c>
      <c r="T1278" s="21">
        <f>VLOOKUP($C1278,Effects,MATCH(T$7, Effects!$A$1:$E$1, 0),0)</f>
        <v>51</v>
      </c>
      <c r="U1278" s="22" t="str">
        <f>VLOOKUP($C1278,Effects,MATCH(U$7, Effects!$A$1:$E$1, 0),0)</f>
        <v>Yes</v>
      </c>
      <c r="V1278" s="22" t="str">
        <f>VLOOKUP($C1278,Effects,MATCH(V$7, Effects!$A$1:$E$1, 0),0)</f>
        <v>No</v>
      </c>
      <c r="W1278" s="22" t="str">
        <f>VLOOKUP($C1278,Effects,MATCH(W$7, Effects!$A$1:$E$1, 0),0)</f>
        <v>Fine Issued</v>
      </c>
    </row>
    <row r="1279" spans="2:23" s="7" customFormat="1" ht="21" x14ac:dyDescent="0.4">
      <c r="B1279" s="19">
        <v>1272</v>
      </c>
      <c r="C1279" s="19" t="s">
        <v>1300</v>
      </c>
      <c r="D1279" s="20">
        <f>VLOOKUP($C1279, Date, MATCH(Source!D$7, Date!$A$1:$F$1, 0), FALSE)</f>
        <v>45633</v>
      </c>
      <c r="E1279" s="40">
        <v>45633</v>
      </c>
      <c r="F1279" s="22">
        <f>VLOOKUP($C1279, Date, MATCH(Source!F$7, Date!$A$1:$F$1, 0), FALSE)</f>
        <v>53.7152777777778</v>
      </c>
      <c r="G1279" s="19">
        <f>VLOOKUP(Table3[[#This Row],[Accident ID]],Date!$A$2:$I$2001,MATCH(Table3[[#Headers],[Hour]],Date!$A$1:$I$1,0),0)</f>
        <v>17</v>
      </c>
      <c r="H1279" s="44" t="str">
        <f>IF(AND(Table3[[#This Row],[Hour]]&gt;=7, Table3[[#This Row],[Hour]]&lt;=10), "Peak", IF(AND(Table3[[#This Row],[Hour]]&gt;=16, Table3[[#This Row],[Hour]]&lt;=19), "Peak", "Off-Peak"))</f>
        <v>Peak</v>
      </c>
      <c r="I1279" s="19" t="str">
        <f>VLOOKUP($C1279,location,MATCH(Source!I$7,Location!$A$1:$D$1,0),0)</f>
        <v>Kolkata</v>
      </c>
      <c r="J1279" s="19" t="str">
        <f>VLOOKUP($C1279,location,MATCH(Source!J$7,Location!$A$1:$D$1,0),0)</f>
        <v>Highway</v>
      </c>
      <c r="K1279" s="19" t="str">
        <f>VLOOKUP($C1279,location,MATCH(Source!K$7,Location!$A$1:$D$1,0),0)</f>
        <v>Rainy</v>
      </c>
      <c r="L1279" s="20" t="str">
        <f>VLOOKUP($C1279,vehicle,MATCH(L1278,Vehicle!A1272:E1272,0),0)</f>
        <v>Bicycle</v>
      </c>
      <c r="M1279" s="20" t="str">
        <f>VLOOKUP($C1279,vehicle,MATCH(M$7,Vehicle!$A$1:$E$1,0),0)</f>
        <v>Weather Conditions</v>
      </c>
      <c r="N1279" s="20" t="str">
        <f>VLOOKUP($C1279,vehicle,MATCH(N$7,Vehicle!$A$1:$E$1,0),0)</f>
        <v>Medium</v>
      </c>
      <c r="O1279" s="21">
        <f>VLOOKUP($C1279,vehicle,MATCH(O$7,Vehicle!$A$1:$E$1,0),0)</f>
        <v>5</v>
      </c>
      <c r="P1279" s="21">
        <f>VLOOKUP($C1279,driver,MATCH(P$7,Driver!$A$1:$E$1,0),0)</f>
        <v>39</v>
      </c>
      <c r="Q1279" s="21" t="str">
        <f>VLOOKUP($C1279,driver,MATCH(Q$7,Driver!$A$1:$E$1,0),0)</f>
        <v>Suspended</v>
      </c>
      <c r="R1279" s="21">
        <f>VLOOKUP($C1279,driver,MATCH(R$7,Driver!$A$1:$E$1,0),0)</f>
        <v>8</v>
      </c>
      <c r="S1279" s="21" t="str">
        <f>VLOOKUP($C1279,driver,MATCH(S$7,Driver!$A$1:$E$1,0),0)</f>
        <v>Fatal</v>
      </c>
      <c r="T1279" s="21">
        <f>VLOOKUP($C1279,Effects,MATCH(T$7, Effects!$A$1:$E$1, 0),0)</f>
        <v>32</v>
      </c>
      <c r="U1279" s="22" t="str">
        <f>VLOOKUP($C1279,Effects,MATCH(U$7, Effects!$A$1:$E$1, 0),0)</f>
        <v>No</v>
      </c>
      <c r="V1279" s="22" t="str">
        <f>VLOOKUP($C1279,Effects,MATCH(V$7, Effects!$A$1:$E$1, 0),0)</f>
        <v>Yes</v>
      </c>
      <c r="W1279" s="22" t="str">
        <f>VLOOKUP($C1279,Effects,MATCH(W$7, Effects!$A$1:$E$1, 0),0)</f>
        <v>License Suspended</v>
      </c>
    </row>
    <row r="1280" spans="2:23" s="7" customFormat="1" ht="21" x14ac:dyDescent="0.4">
      <c r="B1280" s="19">
        <v>1273</v>
      </c>
      <c r="C1280" s="19" t="s">
        <v>1301</v>
      </c>
      <c r="D1280" s="20">
        <f>VLOOKUP($C1280, Date, MATCH(Source!D$7, Date!$A$1:$F$1, 0), FALSE)</f>
        <v>43875</v>
      </c>
      <c r="E1280" s="40">
        <v>43875</v>
      </c>
      <c r="F1280" s="22">
        <f>VLOOKUP($C1280, Date, MATCH(Source!F$7, Date!$A$1:$F$1, 0), FALSE)</f>
        <v>53.7569444444444</v>
      </c>
      <c r="G1280" s="19">
        <f>VLOOKUP(Table3[[#This Row],[Accident ID]],Date!$A$2:$I$2001,MATCH(Table3[[#Headers],[Hour]],Date!$A$1:$I$1,0),0)</f>
        <v>18</v>
      </c>
      <c r="H1280" s="44" t="str">
        <f>IF(AND(Table3[[#This Row],[Hour]]&gt;=7, Table3[[#This Row],[Hour]]&lt;=10), "Peak", IF(AND(Table3[[#This Row],[Hour]]&gt;=16, Table3[[#This Row],[Hour]]&lt;=19), "Peak", "Off-Peak"))</f>
        <v>Peak</v>
      </c>
      <c r="I1280" s="19" t="str">
        <f>VLOOKUP($C1280,location,MATCH(Source!I$7,Location!$A$1:$D$1,0),0)</f>
        <v>Delhi</v>
      </c>
      <c r="J1280" s="19" t="str">
        <f>VLOOKUP($C1280,location,MATCH(Source!J$7,Location!$A$1:$D$1,0),0)</f>
        <v>Residential Area</v>
      </c>
      <c r="K1280" s="19" t="str">
        <f>VLOOKUP($C1280,location,MATCH(Source!K$7,Location!$A$1:$D$1,0),0)</f>
        <v>Rainy</v>
      </c>
      <c r="L1280" s="20" t="str">
        <f>VLOOKUP($C1280,vehicle,MATCH(L1279,Vehicle!A1273:E1273,0),0)</f>
        <v>Auto</v>
      </c>
      <c r="M1280" s="20" t="str">
        <f>VLOOKUP($C1280,vehicle,MATCH(M$7,Vehicle!$A$1:$E$1,0),0)</f>
        <v>Reckless Driving</v>
      </c>
      <c r="N1280" s="20" t="str">
        <f>VLOOKUP($C1280,vehicle,MATCH(N$7,Vehicle!$A$1:$E$1,0),0)</f>
        <v>Low</v>
      </c>
      <c r="O1280" s="21">
        <f>VLOOKUP($C1280,vehicle,MATCH(O$7,Vehicle!$A$1:$E$1,0),0)</f>
        <v>2</v>
      </c>
      <c r="P1280" s="21">
        <f>VLOOKUP($C1280,driver,MATCH(P$7,Driver!$A$1:$E$1,0),0)</f>
        <v>30</v>
      </c>
      <c r="Q1280" s="21" t="str">
        <f>VLOOKUP($C1280,driver,MATCH(Q$7,Driver!$A$1:$E$1,0),0)</f>
        <v>Suspended</v>
      </c>
      <c r="R1280" s="21">
        <f>VLOOKUP($C1280,driver,MATCH(R$7,Driver!$A$1:$E$1,0),0)</f>
        <v>0</v>
      </c>
      <c r="S1280" s="21" t="str">
        <f>VLOOKUP($C1280,driver,MATCH(S$7,Driver!$A$1:$E$1,0),0)</f>
        <v>Moderate</v>
      </c>
      <c r="T1280" s="21">
        <f>VLOOKUP($C1280,Effects,MATCH(T$7, Effects!$A$1:$E$1, 0),0)</f>
        <v>5</v>
      </c>
      <c r="U1280" s="22" t="str">
        <f>VLOOKUP($C1280,Effects,MATCH(U$7, Effects!$A$1:$E$1, 0),0)</f>
        <v>Yes</v>
      </c>
      <c r="V1280" s="22" t="str">
        <f>VLOOKUP($C1280,Effects,MATCH(V$7, Effects!$A$1:$E$1, 0),0)</f>
        <v>Yes</v>
      </c>
      <c r="W1280" s="22" t="str">
        <f>VLOOKUP($C1280,Effects,MATCH(W$7, Effects!$A$1:$E$1, 0),0)</f>
        <v>Arrest Made</v>
      </c>
    </row>
    <row r="1281" spans="2:23" s="7" customFormat="1" ht="21" x14ac:dyDescent="0.4">
      <c r="B1281" s="19">
        <v>1274</v>
      </c>
      <c r="C1281" s="19" t="s">
        <v>1302</v>
      </c>
      <c r="D1281" s="20">
        <f>VLOOKUP($C1281, Date, MATCH(Source!D$7, Date!$A$1:$F$1, 0), FALSE)</f>
        <v>44083</v>
      </c>
      <c r="E1281" s="40">
        <v>44083</v>
      </c>
      <c r="F1281" s="22">
        <f>VLOOKUP($C1281, Date, MATCH(Source!F$7, Date!$A$1:$F$1, 0), FALSE)</f>
        <v>53.7986111111111</v>
      </c>
      <c r="G1281" s="19">
        <f>VLOOKUP(Table3[[#This Row],[Accident ID]],Date!$A$2:$I$2001,MATCH(Table3[[#Headers],[Hour]],Date!$A$1:$I$1,0),0)</f>
        <v>19</v>
      </c>
      <c r="H1281" s="44" t="str">
        <f>IF(AND(Table3[[#This Row],[Hour]]&gt;=7, Table3[[#This Row],[Hour]]&lt;=10), "Peak", IF(AND(Table3[[#This Row],[Hour]]&gt;=16, Table3[[#This Row],[Hour]]&lt;=19), "Peak", "Off-Peak"))</f>
        <v>Peak</v>
      </c>
      <c r="I1281" s="19" t="str">
        <f>VLOOKUP($C1281,location,MATCH(Source!I$7,Location!$A$1:$D$1,0),0)</f>
        <v>Chennai</v>
      </c>
      <c r="J1281" s="19" t="str">
        <f>VLOOKUP($C1281,location,MATCH(Source!J$7,Location!$A$1:$D$1,0),0)</f>
        <v>City Road</v>
      </c>
      <c r="K1281" s="19" t="str">
        <f>VLOOKUP($C1281,location,MATCH(Source!K$7,Location!$A$1:$D$1,0),0)</f>
        <v>Snowy</v>
      </c>
      <c r="L1281" s="20" t="str">
        <f>VLOOKUP($C1281,vehicle,MATCH(L1280,Vehicle!A1274:E1274,0),0)</f>
        <v>Auto</v>
      </c>
      <c r="M1281" s="20" t="str">
        <f>VLOOKUP($C1281,vehicle,MATCH(M$7,Vehicle!$A$1:$E$1,0),0)</f>
        <v>Reckless Driving</v>
      </c>
      <c r="N1281" s="20" t="str">
        <f>VLOOKUP($C1281,vehicle,MATCH(N$7,Vehicle!$A$1:$E$1,0),0)</f>
        <v>High</v>
      </c>
      <c r="O1281" s="21">
        <f>VLOOKUP($C1281,vehicle,MATCH(O$7,Vehicle!$A$1:$E$1,0),0)</f>
        <v>5</v>
      </c>
      <c r="P1281" s="21">
        <f>VLOOKUP($C1281,driver,MATCH(P$7,Driver!$A$1:$E$1,0),0)</f>
        <v>42</v>
      </c>
      <c r="Q1281" s="21" t="str">
        <f>VLOOKUP($C1281,driver,MATCH(Q$7,Driver!$A$1:$E$1,0),0)</f>
        <v>Suspended</v>
      </c>
      <c r="R1281" s="21">
        <f>VLOOKUP($C1281,driver,MATCH(R$7,Driver!$A$1:$E$1,0),0)</f>
        <v>10</v>
      </c>
      <c r="S1281" s="21" t="str">
        <f>VLOOKUP($C1281,driver,MATCH(S$7,Driver!$A$1:$E$1,0),0)</f>
        <v>Severe</v>
      </c>
      <c r="T1281" s="21">
        <f>VLOOKUP($C1281,Effects,MATCH(T$7, Effects!$A$1:$E$1, 0),0)</f>
        <v>30</v>
      </c>
      <c r="U1281" s="22" t="str">
        <f>VLOOKUP($C1281,Effects,MATCH(U$7, Effects!$A$1:$E$1, 0),0)</f>
        <v>No</v>
      </c>
      <c r="V1281" s="22" t="str">
        <f>VLOOKUP($C1281,Effects,MATCH(V$7, Effects!$A$1:$E$1, 0),0)</f>
        <v>Yes</v>
      </c>
      <c r="W1281" s="22" t="str">
        <f>VLOOKUP($C1281,Effects,MATCH(W$7, Effects!$A$1:$E$1, 0),0)</f>
        <v>Fine Issued</v>
      </c>
    </row>
    <row r="1282" spans="2:23" s="7" customFormat="1" ht="21" x14ac:dyDescent="0.4">
      <c r="B1282" s="19">
        <v>1275</v>
      </c>
      <c r="C1282" s="19" t="s">
        <v>1303</v>
      </c>
      <c r="D1282" s="20">
        <f>VLOOKUP($C1282, Date, MATCH(Source!D$7, Date!$A$1:$F$1, 0), FALSE)</f>
        <v>45434</v>
      </c>
      <c r="E1282" s="40">
        <v>45434</v>
      </c>
      <c r="F1282" s="22">
        <f>VLOOKUP($C1282, Date, MATCH(Source!F$7, Date!$A$1:$F$1, 0), FALSE)</f>
        <v>53.8402777777778</v>
      </c>
      <c r="G1282" s="19">
        <f>VLOOKUP(Table3[[#This Row],[Accident ID]],Date!$A$2:$I$2001,MATCH(Table3[[#Headers],[Hour]],Date!$A$1:$I$1,0),0)</f>
        <v>20</v>
      </c>
      <c r="H1282" s="44" t="str">
        <f>IF(AND(Table3[[#This Row],[Hour]]&gt;=7, Table3[[#This Row],[Hour]]&lt;=10), "Peak", IF(AND(Table3[[#This Row],[Hour]]&gt;=16, Table3[[#This Row],[Hour]]&lt;=19), "Peak", "Off-Peak"))</f>
        <v>Off-Peak</v>
      </c>
      <c r="I1282" s="19" t="str">
        <f>VLOOKUP($C1282,location,MATCH(Source!I$7,Location!$A$1:$D$1,0),0)</f>
        <v>Hyderabad</v>
      </c>
      <c r="J1282" s="19" t="str">
        <f>VLOOKUP($C1282,location,MATCH(Source!J$7,Location!$A$1:$D$1,0),0)</f>
        <v>Expressway</v>
      </c>
      <c r="K1282" s="19" t="str">
        <f>VLOOKUP($C1282,location,MATCH(Source!K$7,Location!$A$1:$D$1,0),0)</f>
        <v>Clear</v>
      </c>
      <c r="L1282" s="20" t="str">
        <f>VLOOKUP($C1282,vehicle,MATCH(L1281,Vehicle!A1275:E1275,0),0)</f>
        <v>Bicycle</v>
      </c>
      <c r="M1282" s="20" t="str">
        <f>VLOOKUP($C1282,vehicle,MATCH(M$7,Vehicle!$A$1:$E$1,0),0)</f>
        <v>Pedestrian Crossing</v>
      </c>
      <c r="N1282" s="20" t="str">
        <f>VLOOKUP($C1282,vehicle,MATCH(N$7,Vehicle!$A$1:$E$1,0),0)</f>
        <v>Severe</v>
      </c>
      <c r="O1282" s="21">
        <f>VLOOKUP($C1282,vehicle,MATCH(O$7,Vehicle!$A$1:$E$1,0),0)</f>
        <v>1</v>
      </c>
      <c r="P1282" s="21">
        <f>VLOOKUP($C1282,driver,MATCH(P$7,Driver!$A$1:$E$1,0),0)</f>
        <v>31</v>
      </c>
      <c r="Q1282" s="21" t="str">
        <f>VLOOKUP($C1282,driver,MATCH(Q$7,Driver!$A$1:$E$1,0),0)</f>
        <v>Expired</v>
      </c>
      <c r="R1282" s="21">
        <f>VLOOKUP($C1282,driver,MATCH(R$7,Driver!$A$1:$E$1,0),0)</f>
        <v>0</v>
      </c>
      <c r="S1282" s="21" t="str">
        <f>VLOOKUP($C1282,driver,MATCH(S$7,Driver!$A$1:$E$1,0),0)</f>
        <v>Fatal</v>
      </c>
      <c r="T1282" s="21">
        <f>VLOOKUP($C1282,Effects,MATCH(T$7, Effects!$A$1:$E$1, 0),0)</f>
        <v>34</v>
      </c>
      <c r="U1282" s="22" t="str">
        <f>VLOOKUP($C1282,Effects,MATCH(U$7, Effects!$A$1:$E$1, 0),0)</f>
        <v>No</v>
      </c>
      <c r="V1282" s="22" t="str">
        <f>VLOOKUP($C1282,Effects,MATCH(V$7, Effects!$A$1:$E$1, 0),0)</f>
        <v>Yes</v>
      </c>
      <c r="W1282" s="22" t="str">
        <f>VLOOKUP($C1282,Effects,MATCH(W$7, Effects!$A$1:$E$1, 0),0)</f>
        <v>None</v>
      </c>
    </row>
    <row r="1283" spans="2:23" s="7" customFormat="1" ht="21" x14ac:dyDescent="0.4">
      <c r="B1283" s="19">
        <v>1276</v>
      </c>
      <c r="C1283" s="19" t="s">
        <v>1304</v>
      </c>
      <c r="D1283" s="20">
        <f>VLOOKUP($C1283, Date, MATCH(Source!D$7, Date!$A$1:$F$1, 0), FALSE)</f>
        <v>45119</v>
      </c>
      <c r="E1283" s="40">
        <v>45119</v>
      </c>
      <c r="F1283" s="22">
        <f>VLOOKUP($C1283, Date, MATCH(Source!F$7, Date!$A$1:$F$1, 0), FALSE)</f>
        <v>53.8819444444444</v>
      </c>
      <c r="G1283" s="19">
        <f>VLOOKUP(Table3[[#This Row],[Accident ID]],Date!$A$2:$I$2001,MATCH(Table3[[#Headers],[Hour]],Date!$A$1:$I$1,0),0)</f>
        <v>21</v>
      </c>
      <c r="H1283" s="44" t="str">
        <f>IF(AND(Table3[[#This Row],[Hour]]&gt;=7, Table3[[#This Row],[Hour]]&lt;=10), "Peak", IF(AND(Table3[[#This Row],[Hour]]&gt;=16, Table3[[#This Row],[Hour]]&lt;=19), "Peak", "Off-Peak"))</f>
        <v>Off-Peak</v>
      </c>
      <c r="I1283" s="19" t="str">
        <f>VLOOKUP($C1283,location,MATCH(Source!I$7,Location!$A$1:$D$1,0),0)</f>
        <v>Kolkata</v>
      </c>
      <c r="J1283" s="19" t="str">
        <f>VLOOKUP($C1283,location,MATCH(Source!J$7,Location!$A$1:$D$1,0),0)</f>
        <v>Expressway</v>
      </c>
      <c r="K1283" s="19" t="str">
        <f>VLOOKUP($C1283,location,MATCH(Source!K$7,Location!$A$1:$D$1,0),0)</f>
        <v>Clear</v>
      </c>
      <c r="L1283" s="20" t="str">
        <f>VLOOKUP($C1283,vehicle,MATCH(L1282,Vehicle!A1276:E1276,0),0)</f>
        <v>Bike</v>
      </c>
      <c r="M1283" s="20" t="str">
        <f>VLOOKUP($C1283,vehicle,MATCH(M$7,Vehicle!$A$1:$E$1,0),0)</f>
        <v>Brake Failure</v>
      </c>
      <c r="N1283" s="20" t="str">
        <f>VLOOKUP($C1283,vehicle,MATCH(N$7,Vehicle!$A$1:$E$1,0),0)</f>
        <v>Low</v>
      </c>
      <c r="O1283" s="21">
        <f>VLOOKUP($C1283,vehicle,MATCH(O$7,Vehicle!$A$1:$E$1,0),0)</f>
        <v>1</v>
      </c>
      <c r="P1283" s="21">
        <f>VLOOKUP($C1283,driver,MATCH(P$7,Driver!$A$1:$E$1,0),0)</f>
        <v>63</v>
      </c>
      <c r="Q1283" s="21" t="str">
        <f>VLOOKUP($C1283,driver,MATCH(Q$7,Driver!$A$1:$E$1,0),0)</f>
        <v>Suspended</v>
      </c>
      <c r="R1283" s="21">
        <f>VLOOKUP($C1283,driver,MATCH(R$7,Driver!$A$1:$E$1,0),0)</f>
        <v>10</v>
      </c>
      <c r="S1283" s="21" t="str">
        <f>VLOOKUP($C1283,driver,MATCH(S$7,Driver!$A$1:$E$1,0),0)</f>
        <v>Minor</v>
      </c>
      <c r="T1283" s="21">
        <f>VLOOKUP($C1283,Effects,MATCH(T$7, Effects!$A$1:$E$1, 0),0)</f>
        <v>27</v>
      </c>
      <c r="U1283" s="22" t="str">
        <f>VLOOKUP($C1283,Effects,MATCH(U$7, Effects!$A$1:$E$1, 0),0)</f>
        <v>Yes</v>
      </c>
      <c r="V1283" s="22" t="str">
        <f>VLOOKUP($C1283,Effects,MATCH(V$7, Effects!$A$1:$E$1, 0),0)</f>
        <v>Yes</v>
      </c>
      <c r="W1283" s="22" t="str">
        <f>VLOOKUP($C1283,Effects,MATCH(W$7, Effects!$A$1:$E$1, 0),0)</f>
        <v>None</v>
      </c>
    </row>
    <row r="1284" spans="2:23" s="7" customFormat="1" ht="21" x14ac:dyDescent="0.4">
      <c r="B1284" s="19">
        <v>1277</v>
      </c>
      <c r="C1284" s="19" t="s">
        <v>1305</v>
      </c>
      <c r="D1284" s="20">
        <f>VLOOKUP($C1284, Date, MATCH(Source!D$7, Date!$A$1:$F$1, 0), FALSE)</f>
        <v>44250</v>
      </c>
      <c r="E1284" s="40">
        <v>44250</v>
      </c>
      <c r="F1284" s="22">
        <f>VLOOKUP($C1284, Date, MATCH(Source!F$7, Date!$A$1:$F$1, 0), FALSE)</f>
        <v>53.9236111111111</v>
      </c>
      <c r="G1284" s="19">
        <f>VLOOKUP(Table3[[#This Row],[Accident ID]],Date!$A$2:$I$2001,MATCH(Table3[[#Headers],[Hour]],Date!$A$1:$I$1,0),0)</f>
        <v>22</v>
      </c>
      <c r="H1284" s="44" t="str">
        <f>IF(AND(Table3[[#This Row],[Hour]]&gt;=7, Table3[[#This Row],[Hour]]&lt;=10), "Peak", IF(AND(Table3[[#This Row],[Hour]]&gt;=16, Table3[[#This Row],[Hour]]&lt;=19), "Peak", "Off-Peak"))</f>
        <v>Off-Peak</v>
      </c>
      <c r="I1284" s="19" t="str">
        <f>VLOOKUP($C1284,location,MATCH(Source!I$7,Location!$A$1:$D$1,0),0)</f>
        <v>Kolkata</v>
      </c>
      <c r="J1284" s="19" t="str">
        <f>VLOOKUP($C1284,location,MATCH(Source!J$7,Location!$A$1:$D$1,0),0)</f>
        <v>City Road</v>
      </c>
      <c r="K1284" s="19" t="str">
        <f>VLOOKUP($C1284,location,MATCH(Source!K$7,Location!$A$1:$D$1,0),0)</f>
        <v>Foggy</v>
      </c>
      <c r="L1284" s="20" t="str">
        <f>VLOOKUP($C1284,vehicle,MATCH(L1283,Vehicle!A1277:E1277,0),0)</f>
        <v>Bicycle</v>
      </c>
      <c r="M1284" s="20" t="str">
        <f>VLOOKUP($C1284,vehicle,MATCH(M$7,Vehicle!$A$1:$E$1,0),0)</f>
        <v>Signal Violation</v>
      </c>
      <c r="N1284" s="20" t="str">
        <f>VLOOKUP($C1284,vehicle,MATCH(N$7,Vehicle!$A$1:$E$1,0),0)</f>
        <v>Severe</v>
      </c>
      <c r="O1284" s="21">
        <f>VLOOKUP($C1284,vehicle,MATCH(O$7,Vehicle!$A$1:$E$1,0),0)</f>
        <v>1</v>
      </c>
      <c r="P1284" s="21">
        <f>VLOOKUP($C1284,driver,MATCH(P$7,Driver!$A$1:$E$1,0),0)</f>
        <v>47</v>
      </c>
      <c r="Q1284" s="21" t="str">
        <f>VLOOKUP($C1284,driver,MATCH(Q$7,Driver!$A$1:$E$1,0),0)</f>
        <v>Suspended</v>
      </c>
      <c r="R1284" s="21">
        <f>VLOOKUP($C1284,driver,MATCH(R$7,Driver!$A$1:$E$1,0),0)</f>
        <v>10</v>
      </c>
      <c r="S1284" s="21" t="str">
        <f>VLOOKUP($C1284,driver,MATCH(S$7,Driver!$A$1:$E$1,0),0)</f>
        <v>Moderate</v>
      </c>
      <c r="T1284" s="21">
        <f>VLOOKUP($C1284,Effects,MATCH(T$7, Effects!$A$1:$E$1, 0),0)</f>
        <v>11</v>
      </c>
      <c r="U1284" s="22" t="str">
        <f>VLOOKUP($C1284,Effects,MATCH(U$7, Effects!$A$1:$E$1, 0),0)</f>
        <v>Yes</v>
      </c>
      <c r="V1284" s="22" t="str">
        <f>VLOOKUP($C1284,Effects,MATCH(V$7, Effects!$A$1:$E$1, 0),0)</f>
        <v>Yes</v>
      </c>
      <c r="W1284" s="22" t="str">
        <f>VLOOKUP($C1284,Effects,MATCH(W$7, Effects!$A$1:$E$1, 0),0)</f>
        <v>Fine Issued</v>
      </c>
    </row>
    <row r="1285" spans="2:23" s="7" customFormat="1" ht="21" x14ac:dyDescent="0.4">
      <c r="B1285" s="19">
        <v>1278</v>
      </c>
      <c r="C1285" s="19" t="s">
        <v>1306</v>
      </c>
      <c r="D1285" s="20">
        <f>VLOOKUP($C1285, Date, MATCH(Source!D$7, Date!$A$1:$F$1, 0), FALSE)</f>
        <v>44687</v>
      </c>
      <c r="E1285" s="40">
        <v>44687</v>
      </c>
      <c r="F1285" s="22">
        <f>VLOOKUP($C1285, Date, MATCH(Source!F$7, Date!$A$1:$F$1, 0), FALSE)</f>
        <v>53.9652777777778</v>
      </c>
      <c r="G1285" s="19">
        <f>VLOOKUP(Table3[[#This Row],[Accident ID]],Date!$A$2:$I$2001,MATCH(Table3[[#Headers],[Hour]],Date!$A$1:$I$1,0),0)</f>
        <v>23</v>
      </c>
      <c r="H1285" s="44" t="str">
        <f>IF(AND(Table3[[#This Row],[Hour]]&gt;=7, Table3[[#This Row],[Hour]]&lt;=10), "Peak", IF(AND(Table3[[#This Row],[Hour]]&gt;=16, Table3[[#This Row],[Hour]]&lt;=19), "Peak", "Off-Peak"))</f>
        <v>Off-Peak</v>
      </c>
      <c r="I1285" s="19" t="str">
        <f>VLOOKUP($C1285,location,MATCH(Source!I$7,Location!$A$1:$D$1,0),0)</f>
        <v>Pune</v>
      </c>
      <c r="J1285" s="19" t="str">
        <f>VLOOKUP($C1285,location,MATCH(Source!J$7,Location!$A$1:$D$1,0),0)</f>
        <v>Highway</v>
      </c>
      <c r="K1285" s="19" t="str">
        <f>VLOOKUP($C1285,location,MATCH(Source!K$7,Location!$A$1:$D$1,0),0)</f>
        <v>Windy</v>
      </c>
      <c r="L1285" s="20" t="str">
        <f>VLOOKUP($C1285,vehicle,MATCH(L1284,Vehicle!A1278:E1278,0),0)</f>
        <v>Car</v>
      </c>
      <c r="M1285" s="20" t="str">
        <f>VLOOKUP($C1285,vehicle,MATCH(M$7,Vehicle!$A$1:$E$1,0),0)</f>
        <v>Signal Violation</v>
      </c>
      <c r="N1285" s="20" t="str">
        <f>VLOOKUP($C1285,vehicle,MATCH(N$7,Vehicle!$A$1:$E$1,0),0)</f>
        <v>Medium</v>
      </c>
      <c r="O1285" s="21">
        <f>VLOOKUP($C1285,vehicle,MATCH(O$7,Vehicle!$A$1:$E$1,0),0)</f>
        <v>3</v>
      </c>
      <c r="P1285" s="21">
        <f>VLOOKUP($C1285,driver,MATCH(P$7,Driver!$A$1:$E$1,0),0)</f>
        <v>35</v>
      </c>
      <c r="Q1285" s="21" t="str">
        <f>VLOOKUP($C1285,driver,MATCH(Q$7,Driver!$A$1:$E$1,0),0)</f>
        <v>Suspended</v>
      </c>
      <c r="R1285" s="21">
        <f>VLOOKUP($C1285,driver,MATCH(R$7,Driver!$A$1:$E$1,0),0)</f>
        <v>0</v>
      </c>
      <c r="S1285" s="21" t="str">
        <f>VLOOKUP($C1285,driver,MATCH(S$7,Driver!$A$1:$E$1,0),0)</f>
        <v>Fatal</v>
      </c>
      <c r="T1285" s="21">
        <f>VLOOKUP($C1285,Effects,MATCH(T$7, Effects!$A$1:$E$1, 0),0)</f>
        <v>51</v>
      </c>
      <c r="U1285" s="22" t="str">
        <f>VLOOKUP($C1285,Effects,MATCH(U$7, Effects!$A$1:$E$1, 0),0)</f>
        <v>Yes</v>
      </c>
      <c r="V1285" s="22" t="str">
        <f>VLOOKUP($C1285,Effects,MATCH(V$7, Effects!$A$1:$E$1, 0),0)</f>
        <v>Yes</v>
      </c>
      <c r="W1285" s="22" t="str">
        <f>VLOOKUP($C1285,Effects,MATCH(W$7, Effects!$A$1:$E$1, 0),0)</f>
        <v>License Suspended</v>
      </c>
    </row>
    <row r="1286" spans="2:23" s="7" customFormat="1" ht="21" x14ac:dyDescent="0.4">
      <c r="B1286" s="19">
        <v>1279</v>
      </c>
      <c r="C1286" s="19" t="s">
        <v>1307</v>
      </c>
      <c r="D1286" s="20">
        <f>VLOOKUP($C1286, Date, MATCH(Source!D$7, Date!$A$1:$F$1, 0), FALSE)</f>
        <v>45155</v>
      </c>
      <c r="E1286" s="40">
        <v>45155</v>
      </c>
      <c r="F1286" s="22">
        <f>VLOOKUP($C1286, Date, MATCH(Source!F$7, Date!$A$1:$F$1, 0), FALSE)</f>
        <v>54.0069444444444</v>
      </c>
      <c r="G1286" s="19">
        <f>VLOOKUP(Table3[[#This Row],[Accident ID]],Date!$A$2:$I$2001,MATCH(Table3[[#Headers],[Hour]],Date!$A$1:$I$1,0),0)</f>
        <v>0</v>
      </c>
      <c r="H1286" s="44" t="str">
        <f>IF(AND(Table3[[#This Row],[Hour]]&gt;=7, Table3[[#This Row],[Hour]]&lt;=10), "Peak", IF(AND(Table3[[#This Row],[Hour]]&gt;=16, Table3[[#This Row],[Hour]]&lt;=19), "Peak", "Off-Peak"))</f>
        <v>Off-Peak</v>
      </c>
      <c r="I1286" s="19" t="str">
        <f>VLOOKUP($C1286,location,MATCH(Source!I$7,Location!$A$1:$D$1,0),0)</f>
        <v>Hyderabad</v>
      </c>
      <c r="J1286" s="19" t="str">
        <f>VLOOKUP($C1286,location,MATCH(Source!J$7,Location!$A$1:$D$1,0),0)</f>
        <v>Expressway</v>
      </c>
      <c r="K1286" s="19" t="str">
        <f>VLOOKUP($C1286,location,MATCH(Source!K$7,Location!$A$1:$D$1,0),0)</f>
        <v>Clear</v>
      </c>
      <c r="L1286" s="20" t="str">
        <f>VLOOKUP($C1286,vehicle,MATCH(L1285,Vehicle!A1279:E1279,0),0)</f>
        <v>Car</v>
      </c>
      <c r="M1286" s="20" t="str">
        <f>VLOOKUP($C1286,vehicle,MATCH(M$7,Vehicle!$A$1:$E$1,0),0)</f>
        <v>Over Speeding</v>
      </c>
      <c r="N1286" s="20" t="str">
        <f>VLOOKUP($C1286,vehicle,MATCH(N$7,Vehicle!$A$1:$E$1,0),0)</f>
        <v>Medium</v>
      </c>
      <c r="O1286" s="21">
        <f>VLOOKUP($C1286,vehicle,MATCH(O$7,Vehicle!$A$1:$E$1,0),0)</f>
        <v>1</v>
      </c>
      <c r="P1286" s="21">
        <f>VLOOKUP($C1286,driver,MATCH(P$7,Driver!$A$1:$E$1,0),0)</f>
        <v>30</v>
      </c>
      <c r="Q1286" s="21" t="str">
        <f>VLOOKUP($C1286,driver,MATCH(Q$7,Driver!$A$1:$E$1,0),0)</f>
        <v>Valid</v>
      </c>
      <c r="R1286" s="21">
        <f>VLOOKUP($C1286,driver,MATCH(R$7,Driver!$A$1:$E$1,0),0)</f>
        <v>8</v>
      </c>
      <c r="S1286" s="21" t="str">
        <f>VLOOKUP($C1286,driver,MATCH(S$7,Driver!$A$1:$E$1,0),0)</f>
        <v>Severe</v>
      </c>
      <c r="T1286" s="21">
        <f>VLOOKUP($C1286,Effects,MATCH(T$7, Effects!$A$1:$E$1, 0),0)</f>
        <v>15</v>
      </c>
      <c r="U1286" s="22" t="str">
        <f>VLOOKUP($C1286,Effects,MATCH(U$7, Effects!$A$1:$E$1, 0),0)</f>
        <v>No</v>
      </c>
      <c r="V1286" s="22" t="str">
        <f>VLOOKUP($C1286,Effects,MATCH(V$7, Effects!$A$1:$E$1, 0),0)</f>
        <v>No</v>
      </c>
      <c r="W1286" s="22" t="str">
        <f>VLOOKUP($C1286,Effects,MATCH(W$7, Effects!$A$1:$E$1, 0),0)</f>
        <v>Fine Issued</v>
      </c>
    </row>
    <row r="1287" spans="2:23" s="7" customFormat="1" ht="21" x14ac:dyDescent="0.4">
      <c r="B1287" s="19">
        <v>1280</v>
      </c>
      <c r="C1287" s="19" t="s">
        <v>1308</v>
      </c>
      <c r="D1287" s="20">
        <f>VLOOKUP($C1287, Date, MATCH(Source!D$7, Date!$A$1:$F$1, 0), FALSE)</f>
        <v>45502</v>
      </c>
      <c r="E1287" s="40">
        <v>45502</v>
      </c>
      <c r="F1287" s="22">
        <f>VLOOKUP($C1287, Date, MATCH(Source!F$7, Date!$A$1:$F$1, 0), FALSE)</f>
        <v>54.0486111111111</v>
      </c>
      <c r="G1287" s="19">
        <f>VLOOKUP(Table3[[#This Row],[Accident ID]],Date!$A$2:$I$2001,MATCH(Table3[[#Headers],[Hour]],Date!$A$1:$I$1,0),0)</f>
        <v>1</v>
      </c>
      <c r="H1287" s="44" t="str">
        <f>IF(AND(Table3[[#This Row],[Hour]]&gt;=7, Table3[[#This Row],[Hour]]&lt;=10), "Peak", IF(AND(Table3[[#This Row],[Hour]]&gt;=16, Table3[[#This Row],[Hour]]&lt;=19), "Peak", "Off-Peak"))</f>
        <v>Off-Peak</v>
      </c>
      <c r="I1287" s="19" t="str">
        <f>VLOOKUP($C1287,location,MATCH(Source!I$7,Location!$A$1:$D$1,0),0)</f>
        <v>Mumbai</v>
      </c>
      <c r="J1287" s="19" t="str">
        <f>VLOOKUP($C1287,location,MATCH(Source!J$7,Location!$A$1:$D$1,0),0)</f>
        <v>City Road</v>
      </c>
      <c r="K1287" s="19" t="str">
        <f>VLOOKUP($C1287,location,MATCH(Source!K$7,Location!$A$1:$D$1,0),0)</f>
        <v>Rainy</v>
      </c>
      <c r="L1287" s="20" t="str">
        <f>VLOOKUP($C1287,vehicle,MATCH(L1286,Vehicle!A1280:E1280,0),0)</f>
        <v>Bike</v>
      </c>
      <c r="M1287" s="20" t="str">
        <f>VLOOKUP($C1287,vehicle,MATCH(M$7,Vehicle!$A$1:$E$1,0),0)</f>
        <v>Brake Failure</v>
      </c>
      <c r="N1287" s="20" t="str">
        <f>VLOOKUP($C1287,vehicle,MATCH(N$7,Vehicle!$A$1:$E$1,0),0)</f>
        <v>Severe</v>
      </c>
      <c r="O1287" s="21">
        <f>VLOOKUP($C1287,vehicle,MATCH(O$7,Vehicle!$A$1:$E$1,0),0)</f>
        <v>3</v>
      </c>
      <c r="P1287" s="21">
        <f>VLOOKUP($C1287,driver,MATCH(P$7,Driver!$A$1:$E$1,0),0)</f>
        <v>67</v>
      </c>
      <c r="Q1287" s="21" t="str">
        <f>VLOOKUP($C1287,driver,MATCH(Q$7,Driver!$A$1:$E$1,0),0)</f>
        <v>Expired</v>
      </c>
      <c r="R1287" s="21">
        <f>VLOOKUP($C1287,driver,MATCH(R$7,Driver!$A$1:$E$1,0),0)</f>
        <v>2</v>
      </c>
      <c r="S1287" s="21" t="str">
        <f>VLOOKUP($C1287,driver,MATCH(S$7,Driver!$A$1:$E$1,0),0)</f>
        <v>Severe</v>
      </c>
      <c r="T1287" s="21">
        <f>VLOOKUP($C1287,Effects,MATCH(T$7, Effects!$A$1:$E$1, 0),0)</f>
        <v>43</v>
      </c>
      <c r="U1287" s="22" t="str">
        <f>VLOOKUP($C1287,Effects,MATCH(U$7, Effects!$A$1:$E$1, 0),0)</f>
        <v>Yes</v>
      </c>
      <c r="V1287" s="22" t="str">
        <f>VLOOKUP($C1287,Effects,MATCH(V$7, Effects!$A$1:$E$1, 0),0)</f>
        <v>No</v>
      </c>
      <c r="W1287" s="22" t="str">
        <f>VLOOKUP($C1287,Effects,MATCH(W$7, Effects!$A$1:$E$1, 0),0)</f>
        <v>License Suspended</v>
      </c>
    </row>
    <row r="1288" spans="2:23" s="7" customFormat="1" ht="21" x14ac:dyDescent="0.4">
      <c r="B1288" s="19">
        <v>1281</v>
      </c>
      <c r="C1288" s="19" t="s">
        <v>1309</v>
      </c>
      <c r="D1288" s="20">
        <f>VLOOKUP($C1288, Date, MATCH(Source!D$7, Date!$A$1:$F$1, 0), FALSE)</f>
        <v>44147</v>
      </c>
      <c r="E1288" s="40">
        <v>44147</v>
      </c>
      <c r="F1288" s="22">
        <f>VLOOKUP($C1288, Date, MATCH(Source!F$7, Date!$A$1:$F$1, 0), FALSE)</f>
        <v>54.0902777777778</v>
      </c>
      <c r="G1288" s="19">
        <f>VLOOKUP(Table3[[#This Row],[Accident ID]],Date!$A$2:$I$2001,MATCH(Table3[[#Headers],[Hour]],Date!$A$1:$I$1,0),0)</f>
        <v>2</v>
      </c>
      <c r="H1288" s="44" t="str">
        <f>IF(AND(Table3[[#This Row],[Hour]]&gt;=7, Table3[[#This Row],[Hour]]&lt;=10), "Peak", IF(AND(Table3[[#This Row],[Hour]]&gt;=16, Table3[[#This Row],[Hour]]&lt;=19), "Peak", "Off-Peak"))</f>
        <v>Off-Peak</v>
      </c>
      <c r="I1288" s="19" t="str">
        <f>VLOOKUP($C1288,location,MATCH(Source!I$7,Location!$A$1:$D$1,0),0)</f>
        <v>Bangalore</v>
      </c>
      <c r="J1288" s="19" t="str">
        <f>VLOOKUP($C1288,location,MATCH(Source!J$7,Location!$A$1:$D$1,0),0)</f>
        <v>Rural Road</v>
      </c>
      <c r="K1288" s="19" t="str">
        <f>VLOOKUP($C1288,location,MATCH(Source!K$7,Location!$A$1:$D$1,0),0)</f>
        <v>Snowy</v>
      </c>
      <c r="L1288" s="20" t="str">
        <f>VLOOKUP($C1288,vehicle,MATCH(L1287,Vehicle!A1281:E1281,0),0)</f>
        <v>Truck</v>
      </c>
      <c r="M1288" s="20" t="str">
        <f>VLOOKUP($C1288,vehicle,MATCH(M$7,Vehicle!$A$1:$E$1,0),0)</f>
        <v>Over Speeding</v>
      </c>
      <c r="N1288" s="20" t="str">
        <f>VLOOKUP($C1288,vehicle,MATCH(N$7,Vehicle!$A$1:$E$1,0),0)</f>
        <v>Low</v>
      </c>
      <c r="O1288" s="21">
        <f>VLOOKUP($C1288,vehicle,MATCH(O$7,Vehicle!$A$1:$E$1,0),0)</f>
        <v>4</v>
      </c>
      <c r="P1288" s="21">
        <f>VLOOKUP($C1288,driver,MATCH(P$7,Driver!$A$1:$E$1,0),0)</f>
        <v>63</v>
      </c>
      <c r="Q1288" s="21" t="str">
        <f>VLOOKUP($C1288,driver,MATCH(Q$7,Driver!$A$1:$E$1,0),0)</f>
        <v>Valid</v>
      </c>
      <c r="R1288" s="21">
        <f>VLOOKUP($C1288,driver,MATCH(R$7,Driver!$A$1:$E$1,0),0)</f>
        <v>5</v>
      </c>
      <c r="S1288" s="21" t="str">
        <f>VLOOKUP($C1288,driver,MATCH(S$7,Driver!$A$1:$E$1,0),0)</f>
        <v>Fatal</v>
      </c>
      <c r="T1288" s="21">
        <f>VLOOKUP($C1288,Effects,MATCH(T$7, Effects!$A$1:$E$1, 0),0)</f>
        <v>29</v>
      </c>
      <c r="U1288" s="22" t="str">
        <f>VLOOKUP($C1288,Effects,MATCH(U$7, Effects!$A$1:$E$1, 0),0)</f>
        <v>No</v>
      </c>
      <c r="V1288" s="22" t="str">
        <f>VLOOKUP($C1288,Effects,MATCH(V$7, Effects!$A$1:$E$1, 0),0)</f>
        <v>No</v>
      </c>
      <c r="W1288" s="22" t="str">
        <f>VLOOKUP($C1288,Effects,MATCH(W$7, Effects!$A$1:$E$1, 0),0)</f>
        <v>License Suspended</v>
      </c>
    </row>
    <row r="1289" spans="2:23" s="7" customFormat="1" ht="21" x14ac:dyDescent="0.4">
      <c r="B1289" s="19">
        <v>1282</v>
      </c>
      <c r="C1289" s="19" t="s">
        <v>1310</v>
      </c>
      <c r="D1289" s="20">
        <f>VLOOKUP($C1289, Date, MATCH(Source!D$7, Date!$A$1:$F$1, 0), FALSE)</f>
        <v>45023</v>
      </c>
      <c r="E1289" s="40">
        <v>45023</v>
      </c>
      <c r="F1289" s="22">
        <f>VLOOKUP($C1289, Date, MATCH(Source!F$7, Date!$A$1:$F$1, 0), FALSE)</f>
        <v>54.1319444444444</v>
      </c>
      <c r="G1289" s="19">
        <f>VLOOKUP(Table3[[#This Row],[Accident ID]],Date!$A$2:$I$2001,MATCH(Table3[[#Headers],[Hour]],Date!$A$1:$I$1,0),0)</f>
        <v>3</v>
      </c>
      <c r="H1289" s="44" t="str">
        <f>IF(AND(Table3[[#This Row],[Hour]]&gt;=7, Table3[[#This Row],[Hour]]&lt;=10), "Peak", IF(AND(Table3[[#This Row],[Hour]]&gt;=16, Table3[[#This Row],[Hour]]&lt;=19), "Peak", "Off-Peak"))</f>
        <v>Off-Peak</v>
      </c>
      <c r="I1289" s="19" t="str">
        <f>VLOOKUP($C1289,location,MATCH(Source!I$7,Location!$A$1:$D$1,0),0)</f>
        <v>Kolkata</v>
      </c>
      <c r="J1289" s="19" t="str">
        <f>VLOOKUP($C1289,location,MATCH(Source!J$7,Location!$A$1:$D$1,0),0)</f>
        <v>Rural Road</v>
      </c>
      <c r="K1289" s="19" t="str">
        <f>VLOOKUP($C1289,location,MATCH(Source!K$7,Location!$A$1:$D$1,0),0)</f>
        <v>Windy</v>
      </c>
      <c r="L1289" s="20" t="str">
        <f>VLOOKUP($C1289,vehicle,MATCH(L1288,Vehicle!A1282:E1282,0),0)</f>
        <v>Car</v>
      </c>
      <c r="M1289" s="20" t="str">
        <f>VLOOKUP($C1289,vehicle,MATCH(M$7,Vehicle!$A$1:$E$1,0),0)</f>
        <v>Drunk Driving</v>
      </c>
      <c r="N1289" s="20" t="str">
        <f>VLOOKUP($C1289,vehicle,MATCH(N$7,Vehicle!$A$1:$E$1,0),0)</f>
        <v>Severe</v>
      </c>
      <c r="O1289" s="21">
        <f>VLOOKUP($C1289,vehicle,MATCH(O$7,Vehicle!$A$1:$E$1,0),0)</f>
        <v>1</v>
      </c>
      <c r="P1289" s="21">
        <f>VLOOKUP($C1289,driver,MATCH(P$7,Driver!$A$1:$E$1,0),0)</f>
        <v>24</v>
      </c>
      <c r="Q1289" s="21" t="str">
        <f>VLOOKUP($C1289,driver,MATCH(Q$7,Driver!$A$1:$E$1,0),0)</f>
        <v>Expired</v>
      </c>
      <c r="R1289" s="21">
        <f>VLOOKUP($C1289,driver,MATCH(R$7,Driver!$A$1:$E$1,0),0)</f>
        <v>4</v>
      </c>
      <c r="S1289" s="21" t="str">
        <f>VLOOKUP($C1289,driver,MATCH(S$7,Driver!$A$1:$E$1,0),0)</f>
        <v>Fatal</v>
      </c>
      <c r="T1289" s="21">
        <f>VLOOKUP($C1289,Effects,MATCH(T$7, Effects!$A$1:$E$1, 0),0)</f>
        <v>54</v>
      </c>
      <c r="U1289" s="22" t="str">
        <f>VLOOKUP($C1289,Effects,MATCH(U$7, Effects!$A$1:$E$1, 0),0)</f>
        <v>Yes</v>
      </c>
      <c r="V1289" s="22" t="str">
        <f>VLOOKUP($C1289,Effects,MATCH(V$7, Effects!$A$1:$E$1, 0),0)</f>
        <v>No</v>
      </c>
      <c r="W1289" s="22" t="str">
        <f>VLOOKUP($C1289,Effects,MATCH(W$7, Effects!$A$1:$E$1, 0),0)</f>
        <v>License Suspended</v>
      </c>
    </row>
    <row r="1290" spans="2:23" s="7" customFormat="1" ht="21" x14ac:dyDescent="0.4">
      <c r="B1290" s="19">
        <v>1283</v>
      </c>
      <c r="C1290" s="19" t="s">
        <v>1311</v>
      </c>
      <c r="D1290" s="20">
        <f>VLOOKUP($C1290, Date, MATCH(Source!D$7, Date!$A$1:$F$1, 0), FALSE)</f>
        <v>45064</v>
      </c>
      <c r="E1290" s="40">
        <v>45064</v>
      </c>
      <c r="F1290" s="22">
        <f>VLOOKUP($C1290, Date, MATCH(Source!F$7, Date!$A$1:$F$1, 0), FALSE)</f>
        <v>54.1736111111111</v>
      </c>
      <c r="G1290" s="19">
        <f>VLOOKUP(Table3[[#This Row],[Accident ID]],Date!$A$2:$I$2001,MATCH(Table3[[#Headers],[Hour]],Date!$A$1:$I$1,0),0)</f>
        <v>4</v>
      </c>
      <c r="H1290" s="44" t="str">
        <f>IF(AND(Table3[[#This Row],[Hour]]&gt;=7, Table3[[#This Row],[Hour]]&lt;=10), "Peak", IF(AND(Table3[[#This Row],[Hour]]&gt;=16, Table3[[#This Row],[Hour]]&lt;=19), "Peak", "Off-Peak"))</f>
        <v>Off-Peak</v>
      </c>
      <c r="I1290" s="19" t="str">
        <f>VLOOKUP($C1290,location,MATCH(Source!I$7,Location!$A$1:$D$1,0),0)</f>
        <v>Hyderabad</v>
      </c>
      <c r="J1290" s="19" t="str">
        <f>VLOOKUP($C1290,location,MATCH(Source!J$7,Location!$A$1:$D$1,0),0)</f>
        <v>Rural Road</v>
      </c>
      <c r="K1290" s="19" t="str">
        <f>VLOOKUP($C1290,location,MATCH(Source!K$7,Location!$A$1:$D$1,0),0)</f>
        <v>Clear</v>
      </c>
      <c r="L1290" s="20" t="str">
        <f>VLOOKUP($C1290,vehicle,MATCH(L1289,Vehicle!A1283:E1283,0),0)</f>
        <v>Bicycle</v>
      </c>
      <c r="M1290" s="20" t="str">
        <f>VLOOKUP($C1290,vehicle,MATCH(M$7,Vehicle!$A$1:$E$1,0),0)</f>
        <v>Over Speeding</v>
      </c>
      <c r="N1290" s="20" t="str">
        <f>VLOOKUP($C1290,vehicle,MATCH(N$7,Vehicle!$A$1:$E$1,0),0)</f>
        <v>High</v>
      </c>
      <c r="O1290" s="21">
        <f>VLOOKUP($C1290,vehicle,MATCH(O$7,Vehicle!$A$1:$E$1,0),0)</f>
        <v>1</v>
      </c>
      <c r="P1290" s="21">
        <f>VLOOKUP($C1290,driver,MATCH(P$7,Driver!$A$1:$E$1,0),0)</f>
        <v>73</v>
      </c>
      <c r="Q1290" s="21" t="str">
        <f>VLOOKUP($C1290,driver,MATCH(Q$7,Driver!$A$1:$E$1,0),0)</f>
        <v>Valid</v>
      </c>
      <c r="R1290" s="21">
        <f>VLOOKUP($C1290,driver,MATCH(R$7,Driver!$A$1:$E$1,0),0)</f>
        <v>4</v>
      </c>
      <c r="S1290" s="21" t="str">
        <f>VLOOKUP($C1290,driver,MATCH(S$7,Driver!$A$1:$E$1,0),0)</f>
        <v>Severe</v>
      </c>
      <c r="T1290" s="21">
        <f>VLOOKUP($C1290,Effects,MATCH(T$7, Effects!$A$1:$E$1, 0),0)</f>
        <v>43</v>
      </c>
      <c r="U1290" s="22" t="str">
        <f>VLOOKUP($C1290,Effects,MATCH(U$7, Effects!$A$1:$E$1, 0),0)</f>
        <v>No</v>
      </c>
      <c r="V1290" s="22" t="str">
        <f>VLOOKUP($C1290,Effects,MATCH(V$7, Effects!$A$1:$E$1, 0),0)</f>
        <v>No</v>
      </c>
      <c r="W1290" s="22" t="str">
        <f>VLOOKUP($C1290,Effects,MATCH(W$7, Effects!$A$1:$E$1, 0),0)</f>
        <v>Arrest Made</v>
      </c>
    </row>
    <row r="1291" spans="2:23" s="7" customFormat="1" ht="21" x14ac:dyDescent="0.4">
      <c r="B1291" s="19">
        <v>1284</v>
      </c>
      <c r="C1291" s="19" t="s">
        <v>1312</v>
      </c>
      <c r="D1291" s="20">
        <f>VLOOKUP($C1291, Date, MATCH(Source!D$7, Date!$A$1:$F$1, 0), FALSE)</f>
        <v>45350</v>
      </c>
      <c r="E1291" s="40">
        <v>45350</v>
      </c>
      <c r="F1291" s="22">
        <f>VLOOKUP($C1291, Date, MATCH(Source!F$7, Date!$A$1:$F$1, 0), FALSE)</f>
        <v>54.2152777777778</v>
      </c>
      <c r="G1291" s="19">
        <f>VLOOKUP(Table3[[#This Row],[Accident ID]],Date!$A$2:$I$2001,MATCH(Table3[[#Headers],[Hour]],Date!$A$1:$I$1,0),0)</f>
        <v>5</v>
      </c>
      <c r="H1291" s="44" t="str">
        <f>IF(AND(Table3[[#This Row],[Hour]]&gt;=7, Table3[[#This Row],[Hour]]&lt;=10), "Peak", IF(AND(Table3[[#This Row],[Hour]]&gt;=16, Table3[[#This Row],[Hour]]&lt;=19), "Peak", "Off-Peak"))</f>
        <v>Off-Peak</v>
      </c>
      <c r="I1291" s="19" t="str">
        <f>VLOOKUP($C1291,location,MATCH(Source!I$7,Location!$A$1:$D$1,0),0)</f>
        <v>Delhi</v>
      </c>
      <c r="J1291" s="19" t="str">
        <f>VLOOKUP($C1291,location,MATCH(Source!J$7,Location!$A$1:$D$1,0),0)</f>
        <v>Rural Road</v>
      </c>
      <c r="K1291" s="19" t="str">
        <f>VLOOKUP($C1291,location,MATCH(Source!K$7,Location!$A$1:$D$1,0),0)</f>
        <v>Foggy</v>
      </c>
      <c r="L1291" s="20" t="str">
        <f>VLOOKUP($C1291,vehicle,MATCH(L1290,Vehicle!A1284:E1284,0),0)</f>
        <v>Pedestrian</v>
      </c>
      <c r="M1291" s="20" t="str">
        <f>VLOOKUP($C1291,vehicle,MATCH(M$7,Vehicle!$A$1:$E$1,0),0)</f>
        <v>Signal Violation</v>
      </c>
      <c r="N1291" s="20" t="str">
        <f>VLOOKUP($C1291,vehicle,MATCH(N$7,Vehicle!$A$1:$E$1,0),0)</f>
        <v>Severe</v>
      </c>
      <c r="O1291" s="21">
        <f>VLOOKUP($C1291,vehicle,MATCH(O$7,Vehicle!$A$1:$E$1,0),0)</f>
        <v>3</v>
      </c>
      <c r="P1291" s="21">
        <f>VLOOKUP($C1291,driver,MATCH(P$7,Driver!$A$1:$E$1,0),0)</f>
        <v>21</v>
      </c>
      <c r="Q1291" s="21" t="str">
        <f>VLOOKUP($C1291,driver,MATCH(Q$7,Driver!$A$1:$E$1,0),0)</f>
        <v>Suspended</v>
      </c>
      <c r="R1291" s="21">
        <f>VLOOKUP($C1291,driver,MATCH(R$7,Driver!$A$1:$E$1,0),0)</f>
        <v>5</v>
      </c>
      <c r="S1291" s="21" t="str">
        <f>VLOOKUP($C1291,driver,MATCH(S$7,Driver!$A$1:$E$1,0),0)</f>
        <v>Minor</v>
      </c>
      <c r="T1291" s="21">
        <f>VLOOKUP($C1291,Effects,MATCH(T$7, Effects!$A$1:$E$1, 0),0)</f>
        <v>26</v>
      </c>
      <c r="U1291" s="22" t="str">
        <f>VLOOKUP($C1291,Effects,MATCH(U$7, Effects!$A$1:$E$1, 0),0)</f>
        <v>No</v>
      </c>
      <c r="V1291" s="22" t="str">
        <f>VLOOKUP($C1291,Effects,MATCH(V$7, Effects!$A$1:$E$1, 0),0)</f>
        <v>Yes</v>
      </c>
      <c r="W1291" s="22" t="str">
        <f>VLOOKUP($C1291,Effects,MATCH(W$7, Effects!$A$1:$E$1, 0),0)</f>
        <v>License Suspended</v>
      </c>
    </row>
    <row r="1292" spans="2:23" s="7" customFormat="1" ht="21" x14ac:dyDescent="0.4">
      <c r="B1292" s="19">
        <v>1285</v>
      </c>
      <c r="C1292" s="19" t="s">
        <v>1313</v>
      </c>
      <c r="D1292" s="20">
        <f>VLOOKUP($C1292, Date, MATCH(Source!D$7, Date!$A$1:$F$1, 0), FALSE)</f>
        <v>44095</v>
      </c>
      <c r="E1292" s="40">
        <v>44095</v>
      </c>
      <c r="F1292" s="22">
        <f>VLOOKUP($C1292, Date, MATCH(Source!F$7, Date!$A$1:$F$1, 0), FALSE)</f>
        <v>54.2569444444444</v>
      </c>
      <c r="G1292" s="19">
        <f>VLOOKUP(Table3[[#This Row],[Accident ID]],Date!$A$2:$I$2001,MATCH(Table3[[#Headers],[Hour]],Date!$A$1:$I$1,0),0)</f>
        <v>6</v>
      </c>
      <c r="H1292" s="44" t="str">
        <f>IF(AND(Table3[[#This Row],[Hour]]&gt;=7, Table3[[#This Row],[Hour]]&lt;=10), "Peak", IF(AND(Table3[[#This Row],[Hour]]&gt;=16, Table3[[#This Row],[Hour]]&lt;=19), "Peak", "Off-Peak"))</f>
        <v>Off-Peak</v>
      </c>
      <c r="I1292" s="19" t="str">
        <f>VLOOKUP($C1292,location,MATCH(Source!I$7,Location!$A$1:$D$1,0),0)</f>
        <v>Delhi</v>
      </c>
      <c r="J1292" s="19" t="str">
        <f>VLOOKUP($C1292,location,MATCH(Source!J$7,Location!$A$1:$D$1,0),0)</f>
        <v>Expressway</v>
      </c>
      <c r="K1292" s="19" t="str">
        <f>VLOOKUP($C1292,location,MATCH(Source!K$7,Location!$A$1:$D$1,0),0)</f>
        <v>Clear</v>
      </c>
      <c r="L1292" s="20" t="str">
        <f>VLOOKUP($C1292,vehicle,MATCH(L1291,Vehicle!A1285:E1285,0),0)</f>
        <v>Auto</v>
      </c>
      <c r="M1292" s="20" t="str">
        <f>VLOOKUP($C1292,vehicle,MATCH(M$7,Vehicle!$A$1:$E$1,0),0)</f>
        <v>Signal Violation</v>
      </c>
      <c r="N1292" s="20" t="str">
        <f>VLOOKUP($C1292,vehicle,MATCH(N$7,Vehicle!$A$1:$E$1,0),0)</f>
        <v>Severe</v>
      </c>
      <c r="O1292" s="21">
        <f>VLOOKUP($C1292,vehicle,MATCH(O$7,Vehicle!$A$1:$E$1,0),0)</f>
        <v>3</v>
      </c>
      <c r="P1292" s="21">
        <f>VLOOKUP($C1292,driver,MATCH(P$7,Driver!$A$1:$E$1,0),0)</f>
        <v>69</v>
      </c>
      <c r="Q1292" s="21" t="str">
        <f>VLOOKUP($C1292,driver,MATCH(Q$7,Driver!$A$1:$E$1,0),0)</f>
        <v>Suspended</v>
      </c>
      <c r="R1292" s="21">
        <f>VLOOKUP($C1292,driver,MATCH(R$7,Driver!$A$1:$E$1,0),0)</f>
        <v>6</v>
      </c>
      <c r="S1292" s="21" t="str">
        <f>VLOOKUP($C1292,driver,MATCH(S$7,Driver!$A$1:$E$1,0),0)</f>
        <v>Fatal</v>
      </c>
      <c r="T1292" s="21">
        <f>VLOOKUP($C1292,Effects,MATCH(T$7, Effects!$A$1:$E$1, 0),0)</f>
        <v>23</v>
      </c>
      <c r="U1292" s="22" t="str">
        <f>VLOOKUP($C1292,Effects,MATCH(U$7, Effects!$A$1:$E$1, 0),0)</f>
        <v>Yes</v>
      </c>
      <c r="V1292" s="22" t="str">
        <f>VLOOKUP($C1292,Effects,MATCH(V$7, Effects!$A$1:$E$1, 0),0)</f>
        <v>Yes</v>
      </c>
      <c r="W1292" s="22" t="str">
        <f>VLOOKUP($C1292,Effects,MATCH(W$7, Effects!$A$1:$E$1, 0),0)</f>
        <v>Fine Issued</v>
      </c>
    </row>
    <row r="1293" spans="2:23" s="7" customFormat="1" ht="21" x14ac:dyDescent="0.4">
      <c r="B1293" s="19">
        <v>1286</v>
      </c>
      <c r="C1293" s="19" t="s">
        <v>1314</v>
      </c>
      <c r="D1293" s="20">
        <f>VLOOKUP($C1293, Date, MATCH(Source!D$7, Date!$A$1:$F$1, 0), FALSE)</f>
        <v>44002</v>
      </c>
      <c r="E1293" s="40">
        <v>44002</v>
      </c>
      <c r="F1293" s="22">
        <f>VLOOKUP($C1293, Date, MATCH(Source!F$7, Date!$A$1:$F$1, 0), FALSE)</f>
        <v>54.2986111111111</v>
      </c>
      <c r="G1293" s="19">
        <f>VLOOKUP(Table3[[#This Row],[Accident ID]],Date!$A$2:$I$2001,MATCH(Table3[[#Headers],[Hour]],Date!$A$1:$I$1,0),0)</f>
        <v>7</v>
      </c>
      <c r="H1293" s="44" t="str">
        <f>IF(AND(Table3[[#This Row],[Hour]]&gt;=7, Table3[[#This Row],[Hour]]&lt;=10), "Peak", IF(AND(Table3[[#This Row],[Hour]]&gt;=16, Table3[[#This Row],[Hour]]&lt;=19), "Peak", "Off-Peak"))</f>
        <v>Peak</v>
      </c>
      <c r="I1293" s="19" t="str">
        <f>VLOOKUP($C1293,location,MATCH(Source!I$7,Location!$A$1:$D$1,0),0)</f>
        <v>Hyderabad</v>
      </c>
      <c r="J1293" s="19" t="str">
        <f>VLOOKUP($C1293,location,MATCH(Source!J$7,Location!$A$1:$D$1,0),0)</f>
        <v>Rural Road</v>
      </c>
      <c r="K1293" s="19" t="str">
        <f>VLOOKUP($C1293,location,MATCH(Source!K$7,Location!$A$1:$D$1,0),0)</f>
        <v>Windy</v>
      </c>
      <c r="L1293" s="20" t="str">
        <f>VLOOKUP($C1293,vehicle,MATCH(L1292,Vehicle!A1286:E1286,0),0)</f>
        <v>Pedestrian</v>
      </c>
      <c r="M1293" s="20" t="str">
        <f>VLOOKUP($C1293,vehicle,MATCH(M$7,Vehicle!$A$1:$E$1,0),0)</f>
        <v>Weather Conditions</v>
      </c>
      <c r="N1293" s="20" t="str">
        <f>VLOOKUP($C1293,vehicle,MATCH(N$7,Vehicle!$A$1:$E$1,0),0)</f>
        <v>High</v>
      </c>
      <c r="O1293" s="21">
        <f>VLOOKUP($C1293,vehicle,MATCH(O$7,Vehicle!$A$1:$E$1,0),0)</f>
        <v>1</v>
      </c>
      <c r="P1293" s="21">
        <f>VLOOKUP($C1293,driver,MATCH(P$7,Driver!$A$1:$E$1,0),0)</f>
        <v>54</v>
      </c>
      <c r="Q1293" s="21" t="str">
        <f>VLOOKUP($C1293,driver,MATCH(Q$7,Driver!$A$1:$E$1,0),0)</f>
        <v>Expired</v>
      </c>
      <c r="R1293" s="21">
        <f>VLOOKUP($C1293,driver,MATCH(R$7,Driver!$A$1:$E$1,0),0)</f>
        <v>9</v>
      </c>
      <c r="S1293" s="21" t="str">
        <f>VLOOKUP($C1293,driver,MATCH(S$7,Driver!$A$1:$E$1,0),0)</f>
        <v>Severe</v>
      </c>
      <c r="T1293" s="21">
        <f>VLOOKUP($C1293,Effects,MATCH(T$7, Effects!$A$1:$E$1, 0),0)</f>
        <v>38</v>
      </c>
      <c r="U1293" s="22" t="str">
        <f>VLOOKUP($C1293,Effects,MATCH(U$7, Effects!$A$1:$E$1, 0),0)</f>
        <v>Yes</v>
      </c>
      <c r="V1293" s="22" t="str">
        <f>VLOOKUP($C1293,Effects,MATCH(V$7, Effects!$A$1:$E$1, 0),0)</f>
        <v>No</v>
      </c>
      <c r="W1293" s="22" t="str">
        <f>VLOOKUP($C1293,Effects,MATCH(W$7, Effects!$A$1:$E$1, 0),0)</f>
        <v>None</v>
      </c>
    </row>
    <row r="1294" spans="2:23" s="7" customFormat="1" ht="21" x14ac:dyDescent="0.4">
      <c r="B1294" s="19">
        <v>1287</v>
      </c>
      <c r="C1294" s="19" t="s">
        <v>1315</v>
      </c>
      <c r="D1294" s="20">
        <f>VLOOKUP($C1294, Date, MATCH(Source!D$7, Date!$A$1:$F$1, 0), FALSE)</f>
        <v>45282</v>
      </c>
      <c r="E1294" s="40">
        <v>45282</v>
      </c>
      <c r="F1294" s="22">
        <f>VLOOKUP($C1294, Date, MATCH(Source!F$7, Date!$A$1:$F$1, 0), FALSE)</f>
        <v>54.3402777777778</v>
      </c>
      <c r="G1294" s="19">
        <f>VLOOKUP(Table3[[#This Row],[Accident ID]],Date!$A$2:$I$2001,MATCH(Table3[[#Headers],[Hour]],Date!$A$1:$I$1,0),0)</f>
        <v>8</v>
      </c>
      <c r="H1294" s="44" t="str">
        <f>IF(AND(Table3[[#This Row],[Hour]]&gt;=7, Table3[[#This Row],[Hour]]&lt;=10), "Peak", IF(AND(Table3[[#This Row],[Hour]]&gt;=16, Table3[[#This Row],[Hour]]&lt;=19), "Peak", "Off-Peak"))</f>
        <v>Peak</v>
      </c>
      <c r="I1294" s="19" t="str">
        <f>VLOOKUP($C1294,location,MATCH(Source!I$7,Location!$A$1:$D$1,0),0)</f>
        <v>Pune</v>
      </c>
      <c r="J1294" s="19" t="str">
        <f>VLOOKUP($C1294,location,MATCH(Source!J$7,Location!$A$1:$D$1,0),0)</f>
        <v>Residential Area</v>
      </c>
      <c r="K1294" s="19" t="str">
        <f>VLOOKUP($C1294,location,MATCH(Source!K$7,Location!$A$1:$D$1,0),0)</f>
        <v>Clear</v>
      </c>
      <c r="L1294" s="20" t="str">
        <f>VLOOKUP($C1294,vehicle,MATCH(L1293,Vehicle!A1287:E1287,0),0)</f>
        <v>Auto</v>
      </c>
      <c r="M1294" s="20" t="str">
        <f>VLOOKUP($C1294,vehicle,MATCH(M$7,Vehicle!$A$1:$E$1,0),0)</f>
        <v>Over Speeding</v>
      </c>
      <c r="N1294" s="20" t="str">
        <f>VLOOKUP($C1294,vehicle,MATCH(N$7,Vehicle!$A$1:$E$1,0),0)</f>
        <v>Medium</v>
      </c>
      <c r="O1294" s="21">
        <f>VLOOKUP($C1294,vehicle,MATCH(O$7,Vehicle!$A$1:$E$1,0),0)</f>
        <v>1</v>
      </c>
      <c r="P1294" s="21">
        <f>VLOOKUP($C1294,driver,MATCH(P$7,Driver!$A$1:$E$1,0),0)</f>
        <v>52</v>
      </c>
      <c r="Q1294" s="21" t="str">
        <f>VLOOKUP($C1294,driver,MATCH(Q$7,Driver!$A$1:$E$1,0),0)</f>
        <v>Valid</v>
      </c>
      <c r="R1294" s="21">
        <f>VLOOKUP($C1294,driver,MATCH(R$7,Driver!$A$1:$E$1,0),0)</f>
        <v>1</v>
      </c>
      <c r="S1294" s="21" t="str">
        <f>VLOOKUP($C1294,driver,MATCH(S$7,Driver!$A$1:$E$1,0),0)</f>
        <v>Minor</v>
      </c>
      <c r="T1294" s="21">
        <f>VLOOKUP($C1294,Effects,MATCH(T$7, Effects!$A$1:$E$1, 0),0)</f>
        <v>45</v>
      </c>
      <c r="U1294" s="22" t="str">
        <f>VLOOKUP($C1294,Effects,MATCH(U$7, Effects!$A$1:$E$1, 0),0)</f>
        <v>Yes</v>
      </c>
      <c r="V1294" s="22" t="str">
        <f>VLOOKUP($C1294,Effects,MATCH(V$7, Effects!$A$1:$E$1, 0),0)</f>
        <v>No</v>
      </c>
      <c r="W1294" s="22" t="str">
        <f>VLOOKUP($C1294,Effects,MATCH(W$7, Effects!$A$1:$E$1, 0),0)</f>
        <v>Fine Issued</v>
      </c>
    </row>
    <row r="1295" spans="2:23" s="7" customFormat="1" ht="21" x14ac:dyDescent="0.4">
      <c r="B1295" s="19">
        <v>1288</v>
      </c>
      <c r="C1295" s="19" t="s">
        <v>1316</v>
      </c>
      <c r="D1295" s="20">
        <f>VLOOKUP($C1295, Date, MATCH(Source!D$7, Date!$A$1:$F$1, 0), FALSE)</f>
        <v>44615</v>
      </c>
      <c r="E1295" s="40">
        <v>44615</v>
      </c>
      <c r="F1295" s="22">
        <f>VLOOKUP($C1295, Date, MATCH(Source!F$7, Date!$A$1:$F$1, 0), FALSE)</f>
        <v>54.3819444444444</v>
      </c>
      <c r="G1295" s="19">
        <f>VLOOKUP(Table3[[#This Row],[Accident ID]],Date!$A$2:$I$2001,MATCH(Table3[[#Headers],[Hour]],Date!$A$1:$I$1,0),0)</f>
        <v>9</v>
      </c>
      <c r="H1295" s="44" t="str">
        <f>IF(AND(Table3[[#This Row],[Hour]]&gt;=7, Table3[[#This Row],[Hour]]&lt;=10), "Peak", IF(AND(Table3[[#This Row],[Hour]]&gt;=16, Table3[[#This Row],[Hour]]&lt;=19), "Peak", "Off-Peak"))</f>
        <v>Peak</v>
      </c>
      <c r="I1295" s="19" t="str">
        <f>VLOOKUP($C1295,location,MATCH(Source!I$7,Location!$A$1:$D$1,0),0)</f>
        <v>Mumbai</v>
      </c>
      <c r="J1295" s="19" t="str">
        <f>VLOOKUP($C1295,location,MATCH(Source!J$7,Location!$A$1:$D$1,0),0)</f>
        <v>City Road</v>
      </c>
      <c r="K1295" s="19" t="str">
        <f>VLOOKUP($C1295,location,MATCH(Source!K$7,Location!$A$1:$D$1,0),0)</f>
        <v>Foggy</v>
      </c>
      <c r="L1295" s="20" t="str">
        <f>VLOOKUP($C1295,vehicle,MATCH(L1294,Vehicle!A1288:E1288,0),0)</f>
        <v>Auto</v>
      </c>
      <c r="M1295" s="20" t="str">
        <f>VLOOKUP($C1295,vehicle,MATCH(M$7,Vehicle!$A$1:$E$1,0),0)</f>
        <v>Signal Violation</v>
      </c>
      <c r="N1295" s="20" t="str">
        <f>VLOOKUP($C1295,vehicle,MATCH(N$7,Vehicle!$A$1:$E$1,0),0)</f>
        <v>Medium</v>
      </c>
      <c r="O1295" s="21">
        <f>VLOOKUP($C1295,vehicle,MATCH(O$7,Vehicle!$A$1:$E$1,0),0)</f>
        <v>3</v>
      </c>
      <c r="P1295" s="21">
        <f>VLOOKUP($C1295,driver,MATCH(P$7,Driver!$A$1:$E$1,0),0)</f>
        <v>36</v>
      </c>
      <c r="Q1295" s="21" t="str">
        <f>VLOOKUP($C1295,driver,MATCH(Q$7,Driver!$A$1:$E$1,0),0)</f>
        <v>Valid</v>
      </c>
      <c r="R1295" s="21">
        <f>VLOOKUP($C1295,driver,MATCH(R$7,Driver!$A$1:$E$1,0),0)</f>
        <v>9</v>
      </c>
      <c r="S1295" s="21" t="str">
        <f>VLOOKUP($C1295,driver,MATCH(S$7,Driver!$A$1:$E$1,0),0)</f>
        <v>Severe</v>
      </c>
      <c r="T1295" s="21">
        <f>VLOOKUP($C1295,Effects,MATCH(T$7, Effects!$A$1:$E$1, 0),0)</f>
        <v>37</v>
      </c>
      <c r="U1295" s="22" t="str">
        <f>VLOOKUP($C1295,Effects,MATCH(U$7, Effects!$A$1:$E$1, 0),0)</f>
        <v>No</v>
      </c>
      <c r="V1295" s="22" t="str">
        <f>VLOOKUP($C1295,Effects,MATCH(V$7, Effects!$A$1:$E$1, 0),0)</f>
        <v>Yes</v>
      </c>
      <c r="W1295" s="22" t="str">
        <f>VLOOKUP($C1295,Effects,MATCH(W$7, Effects!$A$1:$E$1, 0),0)</f>
        <v>Arrest Made</v>
      </c>
    </row>
    <row r="1296" spans="2:23" s="7" customFormat="1" ht="21" x14ac:dyDescent="0.4">
      <c r="B1296" s="19">
        <v>1289</v>
      </c>
      <c r="C1296" s="19" t="s">
        <v>1317</v>
      </c>
      <c r="D1296" s="20">
        <f>VLOOKUP($C1296, Date, MATCH(Source!D$7, Date!$A$1:$F$1, 0), FALSE)</f>
        <v>44136</v>
      </c>
      <c r="E1296" s="40">
        <v>44136</v>
      </c>
      <c r="F1296" s="22">
        <f>VLOOKUP($C1296, Date, MATCH(Source!F$7, Date!$A$1:$F$1, 0), FALSE)</f>
        <v>54.4236111111111</v>
      </c>
      <c r="G1296" s="19">
        <f>VLOOKUP(Table3[[#This Row],[Accident ID]],Date!$A$2:$I$2001,MATCH(Table3[[#Headers],[Hour]],Date!$A$1:$I$1,0),0)</f>
        <v>10</v>
      </c>
      <c r="H1296" s="44" t="str">
        <f>IF(AND(Table3[[#This Row],[Hour]]&gt;=7, Table3[[#This Row],[Hour]]&lt;=10), "Peak", IF(AND(Table3[[#This Row],[Hour]]&gt;=16, Table3[[#This Row],[Hour]]&lt;=19), "Peak", "Off-Peak"))</f>
        <v>Peak</v>
      </c>
      <c r="I1296" s="19" t="str">
        <f>VLOOKUP($C1296,location,MATCH(Source!I$7,Location!$A$1:$D$1,0),0)</f>
        <v>Pune</v>
      </c>
      <c r="J1296" s="19" t="str">
        <f>VLOOKUP($C1296,location,MATCH(Source!J$7,Location!$A$1:$D$1,0),0)</f>
        <v>Highway</v>
      </c>
      <c r="K1296" s="19" t="str">
        <f>VLOOKUP($C1296,location,MATCH(Source!K$7,Location!$A$1:$D$1,0),0)</f>
        <v>Snowy</v>
      </c>
      <c r="L1296" s="20" t="str">
        <f>VLOOKUP($C1296,vehicle,MATCH(L1295,Vehicle!A1289:E1289,0),0)</f>
        <v>Pedestrian</v>
      </c>
      <c r="M1296" s="20" t="str">
        <f>VLOOKUP($C1296,vehicle,MATCH(M$7,Vehicle!$A$1:$E$1,0),0)</f>
        <v>Pedestrian Crossing</v>
      </c>
      <c r="N1296" s="20" t="str">
        <f>VLOOKUP($C1296,vehicle,MATCH(N$7,Vehicle!$A$1:$E$1,0),0)</f>
        <v>Low</v>
      </c>
      <c r="O1296" s="21">
        <f>VLOOKUP($C1296,vehicle,MATCH(O$7,Vehicle!$A$1:$E$1,0),0)</f>
        <v>4</v>
      </c>
      <c r="P1296" s="21">
        <f>VLOOKUP($C1296,driver,MATCH(P$7,Driver!$A$1:$E$1,0),0)</f>
        <v>49</v>
      </c>
      <c r="Q1296" s="21" t="str">
        <f>VLOOKUP($C1296,driver,MATCH(Q$7,Driver!$A$1:$E$1,0),0)</f>
        <v>Expired</v>
      </c>
      <c r="R1296" s="21">
        <f>VLOOKUP($C1296,driver,MATCH(R$7,Driver!$A$1:$E$1,0),0)</f>
        <v>0</v>
      </c>
      <c r="S1296" s="21" t="str">
        <f>VLOOKUP($C1296,driver,MATCH(S$7,Driver!$A$1:$E$1,0),0)</f>
        <v>Severe</v>
      </c>
      <c r="T1296" s="21">
        <f>VLOOKUP($C1296,Effects,MATCH(T$7, Effects!$A$1:$E$1, 0),0)</f>
        <v>58</v>
      </c>
      <c r="U1296" s="22" t="str">
        <f>VLOOKUP($C1296,Effects,MATCH(U$7, Effects!$A$1:$E$1, 0),0)</f>
        <v>Yes</v>
      </c>
      <c r="V1296" s="22" t="str">
        <f>VLOOKUP($C1296,Effects,MATCH(V$7, Effects!$A$1:$E$1, 0),0)</f>
        <v>No</v>
      </c>
      <c r="W1296" s="22" t="str">
        <f>VLOOKUP($C1296,Effects,MATCH(W$7, Effects!$A$1:$E$1, 0),0)</f>
        <v>License Suspended</v>
      </c>
    </row>
    <row r="1297" spans="2:23" s="7" customFormat="1" ht="21" x14ac:dyDescent="0.4">
      <c r="B1297" s="19">
        <v>1290</v>
      </c>
      <c r="C1297" s="19" t="s">
        <v>1318</v>
      </c>
      <c r="D1297" s="20">
        <f>VLOOKUP($C1297, Date, MATCH(Source!D$7, Date!$A$1:$F$1, 0), FALSE)</f>
        <v>44770</v>
      </c>
      <c r="E1297" s="40">
        <v>44770</v>
      </c>
      <c r="F1297" s="22">
        <f>VLOOKUP($C1297, Date, MATCH(Source!F$7, Date!$A$1:$F$1, 0), FALSE)</f>
        <v>54.4652777777778</v>
      </c>
      <c r="G1297" s="19">
        <f>VLOOKUP(Table3[[#This Row],[Accident ID]],Date!$A$2:$I$2001,MATCH(Table3[[#Headers],[Hour]],Date!$A$1:$I$1,0),0)</f>
        <v>11</v>
      </c>
      <c r="H1297" s="44" t="str">
        <f>IF(AND(Table3[[#This Row],[Hour]]&gt;=7, Table3[[#This Row],[Hour]]&lt;=10), "Peak", IF(AND(Table3[[#This Row],[Hour]]&gt;=16, Table3[[#This Row],[Hour]]&lt;=19), "Peak", "Off-Peak"))</f>
        <v>Off-Peak</v>
      </c>
      <c r="I1297" s="19" t="str">
        <f>VLOOKUP($C1297,location,MATCH(Source!I$7,Location!$A$1:$D$1,0),0)</f>
        <v>Chennai</v>
      </c>
      <c r="J1297" s="19" t="str">
        <f>VLOOKUP($C1297,location,MATCH(Source!J$7,Location!$A$1:$D$1,0),0)</f>
        <v>Highway</v>
      </c>
      <c r="K1297" s="19" t="str">
        <f>VLOOKUP($C1297,location,MATCH(Source!K$7,Location!$A$1:$D$1,0),0)</f>
        <v>Snowy</v>
      </c>
      <c r="L1297" s="20" t="str">
        <f>VLOOKUP($C1297,vehicle,MATCH(L1296,Vehicle!A1290:E1290,0),0)</f>
        <v>Car</v>
      </c>
      <c r="M1297" s="20" t="str">
        <f>VLOOKUP($C1297,vehicle,MATCH(M$7,Vehicle!$A$1:$E$1,0),0)</f>
        <v>Weather Conditions</v>
      </c>
      <c r="N1297" s="20" t="str">
        <f>VLOOKUP($C1297,vehicle,MATCH(N$7,Vehicle!$A$1:$E$1,0),0)</f>
        <v>Medium</v>
      </c>
      <c r="O1297" s="21">
        <f>VLOOKUP($C1297,vehicle,MATCH(O$7,Vehicle!$A$1:$E$1,0),0)</f>
        <v>3</v>
      </c>
      <c r="P1297" s="21">
        <f>VLOOKUP($C1297,driver,MATCH(P$7,Driver!$A$1:$E$1,0),0)</f>
        <v>59</v>
      </c>
      <c r="Q1297" s="21" t="str">
        <f>VLOOKUP($C1297,driver,MATCH(Q$7,Driver!$A$1:$E$1,0),0)</f>
        <v>Valid</v>
      </c>
      <c r="R1297" s="21">
        <f>VLOOKUP($C1297,driver,MATCH(R$7,Driver!$A$1:$E$1,0),0)</f>
        <v>7</v>
      </c>
      <c r="S1297" s="21" t="str">
        <f>VLOOKUP($C1297,driver,MATCH(S$7,Driver!$A$1:$E$1,0),0)</f>
        <v>Severe</v>
      </c>
      <c r="T1297" s="21">
        <f>VLOOKUP($C1297,Effects,MATCH(T$7, Effects!$A$1:$E$1, 0),0)</f>
        <v>17</v>
      </c>
      <c r="U1297" s="22" t="str">
        <f>VLOOKUP($C1297,Effects,MATCH(U$7, Effects!$A$1:$E$1, 0),0)</f>
        <v>Yes</v>
      </c>
      <c r="V1297" s="22" t="str">
        <f>VLOOKUP($C1297,Effects,MATCH(V$7, Effects!$A$1:$E$1, 0),0)</f>
        <v>No</v>
      </c>
      <c r="W1297" s="22" t="str">
        <f>VLOOKUP($C1297,Effects,MATCH(W$7, Effects!$A$1:$E$1, 0),0)</f>
        <v>License Suspended</v>
      </c>
    </row>
    <row r="1298" spans="2:23" s="7" customFormat="1" ht="21" x14ac:dyDescent="0.4">
      <c r="B1298" s="19">
        <v>1291</v>
      </c>
      <c r="C1298" s="19" t="s">
        <v>1319</v>
      </c>
      <c r="D1298" s="20">
        <f>VLOOKUP($C1298, Date, MATCH(Source!D$7, Date!$A$1:$F$1, 0), FALSE)</f>
        <v>44709</v>
      </c>
      <c r="E1298" s="40">
        <v>44709</v>
      </c>
      <c r="F1298" s="22">
        <f>VLOOKUP($C1298, Date, MATCH(Source!F$7, Date!$A$1:$F$1, 0), FALSE)</f>
        <v>54.5069444444444</v>
      </c>
      <c r="G1298" s="19">
        <f>VLOOKUP(Table3[[#This Row],[Accident ID]],Date!$A$2:$I$2001,MATCH(Table3[[#Headers],[Hour]],Date!$A$1:$I$1,0),0)</f>
        <v>12</v>
      </c>
      <c r="H1298" s="44" t="str">
        <f>IF(AND(Table3[[#This Row],[Hour]]&gt;=7, Table3[[#This Row],[Hour]]&lt;=10), "Peak", IF(AND(Table3[[#This Row],[Hour]]&gt;=16, Table3[[#This Row],[Hour]]&lt;=19), "Peak", "Off-Peak"))</f>
        <v>Off-Peak</v>
      </c>
      <c r="I1298" s="19" t="str">
        <f>VLOOKUP($C1298,location,MATCH(Source!I$7,Location!$A$1:$D$1,0),0)</f>
        <v>Chennai</v>
      </c>
      <c r="J1298" s="19" t="str">
        <f>VLOOKUP($C1298,location,MATCH(Source!J$7,Location!$A$1:$D$1,0),0)</f>
        <v>Rural Road</v>
      </c>
      <c r="K1298" s="19" t="str">
        <f>VLOOKUP($C1298,location,MATCH(Source!K$7,Location!$A$1:$D$1,0),0)</f>
        <v>Windy</v>
      </c>
      <c r="L1298" s="20" t="str">
        <f>VLOOKUP($C1298,vehicle,MATCH(L1297,Vehicle!A1291:E1291,0),0)</f>
        <v>Bicycle</v>
      </c>
      <c r="M1298" s="20" t="str">
        <f>VLOOKUP($C1298,vehicle,MATCH(M$7,Vehicle!$A$1:$E$1,0),0)</f>
        <v>Drunk Driving</v>
      </c>
      <c r="N1298" s="20" t="str">
        <f>VLOOKUP($C1298,vehicle,MATCH(N$7,Vehicle!$A$1:$E$1,0),0)</f>
        <v>High</v>
      </c>
      <c r="O1298" s="21">
        <f>VLOOKUP($C1298,vehicle,MATCH(O$7,Vehicle!$A$1:$E$1,0),0)</f>
        <v>5</v>
      </c>
      <c r="P1298" s="21">
        <f>VLOOKUP($C1298,driver,MATCH(P$7,Driver!$A$1:$E$1,0),0)</f>
        <v>33</v>
      </c>
      <c r="Q1298" s="21" t="str">
        <f>VLOOKUP($C1298,driver,MATCH(Q$7,Driver!$A$1:$E$1,0),0)</f>
        <v>Suspended</v>
      </c>
      <c r="R1298" s="21">
        <f>VLOOKUP($C1298,driver,MATCH(R$7,Driver!$A$1:$E$1,0),0)</f>
        <v>3</v>
      </c>
      <c r="S1298" s="21" t="str">
        <f>VLOOKUP($C1298,driver,MATCH(S$7,Driver!$A$1:$E$1,0),0)</f>
        <v>Fatal</v>
      </c>
      <c r="T1298" s="21">
        <f>VLOOKUP($C1298,Effects,MATCH(T$7, Effects!$A$1:$E$1, 0),0)</f>
        <v>41</v>
      </c>
      <c r="U1298" s="22" t="str">
        <f>VLOOKUP($C1298,Effects,MATCH(U$7, Effects!$A$1:$E$1, 0),0)</f>
        <v>No</v>
      </c>
      <c r="V1298" s="22" t="str">
        <f>VLOOKUP($C1298,Effects,MATCH(V$7, Effects!$A$1:$E$1, 0),0)</f>
        <v>Yes</v>
      </c>
      <c r="W1298" s="22" t="str">
        <f>VLOOKUP($C1298,Effects,MATCH(W$7, Effects!$A$1:$E$1, 0),0)</f>
        <v>Arrest Made</v>
      </c>
    </row>
    <row r="1299" spans="2:23" s="7" customFormat="1" ht="21" x14ac:dyDescent="0.4">
      <c r="B1299" s="19">
        <v>1292</v>
      </c>
      <c r="C1299" s="19" t="s">
        <v>1320</v>
      </c>
      <c r="D1299" s="20">
        <f>VLOOKUP($C1299, Date, MATCH(Source!D$7, Date!$A$1:$F$1, 0), FALSE)</f>
        <v>44205</v>
      </c>
      <c r="E1299" s="40">
        <v>44205</v>
      </c>
      <c r="F1299" s="22">
        <f>VLOOKUP($C1299, Date, MATCH(Source!F$7, Date!$A$1:$F$1, 0), FALSE)</f>
        <v>54.5486111111111</v>
      </c>
      <c r="G1299" s="19">
        <f>VLOOKUP(Table3[[#This Row],[Accident ID]],Date!$A$2:$I$2001,MATCH(Table3[[#Headers],[Hour]],Date!$A$1:$I$1,0),0)</f>
        <v>13</v>
      </c>
      <c r="H1299" s="44" t="str">
        <f>IF(AND(Table3[[#This Row],[Hour]]&gt;=7, Table3[[#This Row],[Hour]]&lt;=10), "Peak", IF(AND(Table3[[#This Row],[Hour]]&gt;=16, Table3[[#This Row],[Hour]]&lt;=19), "Peak", "Off-Peak"))</f>
        <v>Off-Peak</v>
      </c>
      <c r="I1299" s="19" t="str">
        <f>VLOOKUP($C1299,location,MATCH(Source!I$7,Location!$A$1:$D$1,0),0)</f>
        <v>Delhi</v>
      </c>
      <c r="J1299" s="19" t="str">
        <f>VLOOKUP($C1299,location,MATCH(Source!J$7,Location!$A$1:$D$1,0),0)</f>
        <v>Residential Area</v>
      </c>
      <c r="K1299" s="19" t="str">
        <f>VLOOKUP($C1299,location,MATCH(Source!K$7,Location!$A$1:$D$1,0),0)</f>
        <v>Windy</v>
      </c>
      <c r="L1299" s="20" t="str">
        <f>VLOOKUP($C1299,vehicle,MATCH(L1298,Vehicle!A1292:E1292,0),0)</f>
        <v>Auto</v>
      </c>
      <c r="M1299" s="20" t="str">
        <f>VLOOKUP($C1299,vehicle,MATCH(M$7,Vehicle!$A$1:$E$1,0),0)</f>
        <v>Drunk Driving</v>
      </c>
      <c r="N1299" s="20" t="str">
        <f>VLOOKUP($C1299,vehicle,MATCH(N$7,Vehicle!$A$1:$E$1,0),0)</f>
        <v>Medium</v>
      </c>
      <c r="O1299" s="21">
        <f>VLOOKUP($C1299,vehicle,MATCH(O$7,Vehicle!$A$1:$E$1,0),0)</f>
        <v>5</v>
      </c>
      <c r="P1299" s="21">
        <f>VLOOKUP($C1299,driver,MATCH(P$7,Driver!$A$1:$E$1,0),0)</f>
        <v>72</v>
      </c>
      <c r="Q1299" s="21" t="str">
        <f>VLOOKUP($C1299,driver,MATCH(Q$7,Driver!$A$1:$E$1,0),0)</f>
        <v>Expired</v>
      </c>
      <c r="R1299" s="21">
        <f>VLOOKUP($C1299,driver,MATCH(R$7,Driver!$A$1:$E$1,0),0)</f>
        <v>8</v>
      </c>
      <c r="S1299" s="21" t="str">
        <f>VLOOKUP($C1299,driver,MATCH(S$7,Driver!$A$1:$E$1,0),0)</f>
        <v>Moderate</v>
      </c>
      <c r="T1299" s="21">
        <f>VLOOKUP($C1299,Effects,MATCH(T$7, Effects!$A$1:$E$1, 0),0)</f>
        <v>26</v>
      </c>
      <c r="U1299" s="22" t="str">
        <f>VLOOKUP($C1299,Effects,MATCH(U$7, Effects!$A$1:$E$1, 0),0)</f>
        <v>No</v>
      </c>
      <c r="V1299" s="22" t="str">
        <f>VLOOKUP($C1299,Effects,MATCH(V$7, Effects!$A$1:$E$1, 0),0)</f>
        <v>No</v>
      </c>
      <c r="W1299" s="22" t="str">
        <f>VLOOKUP($C1299,Effects,MATCH(W$7, Effects!$A$1:$E$1, 0),0)</f>
        <v>License Suspended</v>
      </c>
    </row>
    <row r="1300" spans="2:23" s="7" customFormat="1" ht="21" x14ac:dyDescent="0.4">
      <c r="B1300" s="19">
        <v>1293</v>
      </c>
      <c r="C1300" s="19" t="s">
        <v>1321</v>
      </c>
      <c r="D1300" s="20">
        <f>VLOOKUP($C1300, Date, MATCH(Source!D$7, Date!$A$1:$F$1, 0), FALSE)</f>
        <v>43871</v>
      </c>
      <c r="E1300" s="40">
        <v>43871</v>
      </c>
      <c r="F1300" s="22">
        <f>VLOOKUP($C1300, Date, MATCH(Source!F$7, Date!$A$1:$F$1, 0), FALSE)</f>
        <v>54.5902777777778</v>
      </c>
      <c r="G1300" s="19">
        <f>VLOOKUP(Table3[[#This Row],[Accident ID]],Date!$A$2:$I$2001,MATCH(Table3[[#Headers],[Hour]],Date!$A$1:$I$1,0),0)</f>
        <v>14</v>
      </c>
      <c r="H1300" s="44" t="str">
        <f>IF(AND(Table3[[#This Row],[Hour]]&gt;=7, Table3[[#This Row],[Hour]]&lt;=10), "Peak", IF(AND(Table3[[#This Row],[Hour]]&gt;=16, Table3[[#This Row],[Hour]]&lt;=19), "Peak", "Off-Peak"))</f>
        <v>Off-Peak</v>
      </c>
      <c r="I1300" s="19" t="str">
        <f>VLOOKUP($C1300,location,MATCH(Source!I$7,Location!$A$1:$D$1,0),0)</f>
        <v>Delhi</v>
      </c>
      <c r="J1300" s="19" t="str">
        <f>VLOOKUP($C1300,location,MATCH(Source!J$7,Location!$A$1:$D$1,0),0)</f>
        <v>Highway</v>
      </c>
      <c r="K1300" s="19" t="str">
        <f>VLOOKUP($C1300,location,MATCH(Source!K$7,Location!$A$1:$D$1,0),0)</f>
        <v>Foggy</v>
      </c>
      <c r="L1300" s="20" t="str">
        <f>VLOOKUP($C1300,vehicle,MATCH(L1299,Vehicle!A1293:E1293,0),0)</f>
        <v>Truck</v>
      </c>
      <c r="M1300" s="20" t="str">
        <f>VLOOKUP($C1300,vehicle,MATCH(M$7,Vehicle!$A$1:$E$1,0),0)</f>
        <v>Pedestrian Crossing</v>
      </c>
      <c r="N1300" s="20" t="str">
        <f>VLOOKUP($C1300,vehicle,MATCH(N$7,Vehicle!$A$1:$E$1,0),0)</f>
        <v>Low</v>
      </c>
      <c r="O1300" s="21">
        <f>VLOOKUP($C1300,vehicle,MATCH(O$7,Vehicle!$A$1:$E$1,0),0)</f>
        <v>5</v>
      </c>
      <c r="P1300" s="21">
        <f>VLOOKUP($C1300,driver,MATCH(P$7,Driver!$A$1:$E$1,0),0)</f>
        <v>58</v>
      </c>
      <c r="Q1300" s="21" t="str">
        <f>VLOOKUP($C1300,driver,MATCH(Q$7,Driver!$A$1:$E$1,0),0)</f>
        <v>Valid</v>
      </c>
      <c r="R1300" s="21">
        <f>VLOOKUP($C1300,driver,MATCH(R$7,Driver!$A$1:$E$1,0),0)</f>
        <v>8</v>
      </c>
      <c r="S1300" s="21" t="str">
        <f>VLOOKUP($C1300,driver,MATCH(S$7,Driver!$A$1:$E$1,0),0)</f>
        <v>Severe</v>
      </c>
      <c r="T1300" s="21">
        <f>VLOOKUP($C1300,Effects,MATCH(T$7, Effects!$A$1:$E$1, 0),0)</f>
        <v>28</v>
      </c>
      <c r="U1300" s="22" t="str">
        <f>VLOOKUP($C1300,Effects,MATCH(U$7, Effects!$A$1:$E$1, 0),0)</f>
        <v>No</v>
      </c>
      <c r="V1300" s="22" t="str">
        <f>VLOOKUP($C1300,Effects,MATCH(V$7, Effects!$A$1:$E$1, 0),0)</f>
        <v>Yes</v>
      </c>
      <c r="W1300" s="22" t="str">
        <f>VLOOKUP($C1300,Effects,MATCH(W$7, Effects!$A$1:$E$1, 0),0)</f>
        <v>None</v>
      </c>
    </row>
    <row r="1301" spans="2:23" s="7" customFormat="1" ht="21" x14ac:dyDescent="0.4">
      <c r="B1301" s="19">
        <v>1294</v>
      </c>
      <c r="C1301" s="19" t="s">
        <v>1322</v>
      </c>
      <c r="D1301" s="20">
        <f>VLOOKUP($C1301, Date, MATCH(Source!D$7, Date!$A$1:$F$1, 0), FALSE)</f>
        <v>44929</v>
      </c>
      <c r="E1301" s="40">
        <v>44929</v>
      </c>
      <c r="F1301" s="22">
        <f>VLOOKUP($C1301, Date, MATCH(Source!F$7, Date!$A$1:$F$1, 0), FALSE)</f>
        <v>54.6319444444444</v>
      </c>
      <c r="G1301" s="19">
        <f>VLOOKUP(Table3[[#This Row],[Accident ID]],Date!$A$2:$I$2001,MATCH(Table3[[#Headers],[Hour]],Date!$A$1:$I$1,0),0)</f>
        <v>15</v>
      </c>
      <c r="H1301" s="44" t="str">
        <f>IF(AND(Table3[[#This Row],[Hour]]&gt;=7, Table3[[#This Row],[Hour]]&lt;=10), "Peak", IF(AND(Table3[[#This Row],[Hour]]&gt;=16, Table3[[#This Row],[Hour]]&lt;=19), "Peak", "Off-Peak"))</f>
        <v>Off-Peak</v>
      </c>
      <c r="I1301" s="19" t="str">
        <f>VLOOKUP($C1301,location,MATCH(Source!I$7,Location!$A$1:$D$1,0),0)</f>
        <v>Mumbai</v>
      </c>
      <c r="J1301" s="19" t="str">
        <f>VLOOKUP($C1301,location,MATCH(Source!J$7,Location!$A$1:$D$1,0),0)</f>
        <v>City Road</v>
      </c>
      <c r="K1301" s="19" t="str">
        <f>VLOOKUP($C1301,location,MATCH(Source!K$7,Location!$A$1:$D$1,0),0)</f>
        <v>Windy</v>
      </c>
      <c r="L1301" s="20" t="str">
        <f>VLOOKUP($C1301,vehicle,MATCH(L1300,Vehicle!A1294:E1294,0),0)</f>
        <v>Auto</v>
      </c>
      <c r="M1301" s="20" t="str">
        <f>VLOOKUP($C1301,vehicle,MATCH(M$7,Vehicle!$A$1:$E$1,0),0)</f>
        <v>Pedestrian Crossing</v>
      </c>
      <c r="N1301" s="20" t="str">
        <f>VLOOKUP($C1301,vehicle,MATCH(N$7,Vehicle!$A$1:$E$1,0),0)</f>
        <v>Low</v>
      </c>
      <c r="O1301" s="21">
        <f>VLOOKUP($C1301,vehicle,MATCH(O$7,Vehicle!$A$1:$E$1,0),0)</f>
        <v>5</v>
      </c>
      <c r="P1301" s="21">
        <f>VLOOKUP($C1301,driver,MATCH(P$7,Driver!$A$1:$E$1,0),0)</f>
        <v>74</v>
      </c>
      <c r="Q1301" s="21" t="str">
        <f>VLOOKUP($C1301,driver,MATCH(Q$7,Driver!$A$1:$E$1,0),0)</f>
        <v>Suspended</v>
      </c>
      <c r="R1301" s="21">
        <f>VLOOKUP($C1301,driver,MATCH(R$7,Driver!$A$1:$E$1,0),0)</f>
        <v>10</v>
      </c>
      <c r="S1301" s="21" t="str">
        <f>VLOOKUP($C1301,driver,MATCH(S$7,Driver!$A$1:$E$1,0),0)</f>
        <v>Fatal</v>
      </c>
      <c r="T1301" s="21">
        <f>VLOOKUP($C1301,Effects,MATCH(T$7, Effects!$A$1:$E$1, 0),0)</f>
        <v>35</v>
      </c>
      <c r="U1301" s="22" t="str">
        <f>VLOOKUP($C1301,Effects,MATCH(U$7, Effects!$A$1:$E$1, 0),0)</f>
        <v>Yes</v>
      </c>
      <c r="V1301" s="22" t="str">
        <f>VLOOKUP($C1301,Effects,MATCH(V$7, Effects!$A$1:$E$1, 0),0)</f>
        <v>Yes</v>
      </c>
      <c r="W1301" s="22" t="str">
        <f>VLOOKUP($C1301,Effects,MATCH(W$7, Effects!$A$1:$E$1, 0),0)</f>
        <v>Arrest Made</v>
      </c>
    </row>
    <row r="1302" spans="2:23" s="7" customFormat="1" ht="21" x14ac:dyDescent="0.4">
      <c r="B1302" s="19">
        <v>1295</v>
      </c>
      <c r="C1302" s="19" t="s">
        <v>1323</v>
      </c>
      <c r="D1302" s="20">
        <f>VLOOKUP($C1302, Date, MATCH(Source!D$7, Date!$A$1:$F$1, 0), FALSE)</f>
        <v>44748</v>
      </c>
      <c r="E1302" s="40">
        <v>44748</v>
      </c>
      <c r="F1302" s="22">
        <f>VLOOKUP($C1302, Date, MATCH(Source!F$7, Date!$A$1:$F$1, 0), FALSE)</f>
        <v>54.6736111111111</v>
      </c>
      <c r="G1302" s="19">
        <f>VLOOKUP(Table3[[#This Row],[Accident ID]],Date!$A$2:$I$2001,MATCH(Table3[[#Headers],[Hour]],Date!$A$1:$I$1,0),0)</f>
        <v>16</v>
      </c>
      <c r="H1302" s="44" t="str">
        <f>IF(AND(Table3[[#This Row],[Hour]]&gt;=7, Table3[[#This Row],[Hour]]&lt;=10), "Peak", IF(AND(Table3[[#This Row],[Hour]]&gt;=16, Table3[[#This Row],[Hour]]&lt;=19), "Peak", "Off-Peak"))</f>
        <v>Peak</v>
      </c>
      <c r="I1302" s="19" t="str">
        <f>VLOOKUP($C1302,location,MATCH(Source!I$7,Location!$A$1:$D$1,0),0)</f>
        <v>Delhi</v>
      </c>
      <c r="J1302" s="19" t="str">
        <f>VLOOKUP($C1302,location,MATCH(Source!J$7,Location!$A$1:$D$1,0),0)</f>
        <v>Expressway</v>
      </c>
      <c r="K1302" s="19" t="str">
        <f>VLOOKUP($C1302,location,MATCH(Source!K$7,Location!$A$1:$D$1,0),0)</f>
        <v>Rainy</v>
      </c>
      <c r="L1302" s="20" t="str">
        <f>VLOOKUP($C1302,vehicle,MATCH(L1301,Vehicle!A1295:E1295,0),0)</f>
        <v>Pedestrian</v>
      </c>
      <c r="M1302" s="20" t="str">
        <f>VLOOKUP($C1302,vehicle,MATCH(M$7,Vehicle!$A$1:$E$1,0),0)</f>
        <v>Brake Failure</v>
      </c>
      <c r="N1302" s="20" t="str">
        <f>VLOOKUP($C1302,vehicle,MATCH(N$7,Vehicle!$A$1:$E$1,0),0)</f>
        <v>Severe</v>
      </c>
      <c r="O1302" s="21">
        <f>VLOOKUP($C1302,vehicle,MATCH(O$7,Vehicle!$A$1:$E$1,0),0)</f>
        <v>5</v>
      </c>
      <c r="P1302" s="21">
        <f>VLOOKUP($C1302,driver,MATCH(P$7,Driver!$A$1:$E$1,0),0)</f>
        <v>24</v>
      </c>
      <c r="Q1302" s="21" t="str">
        <f>VLOOKUP($C1302,driver,MATCH(Q$7,Driver!$A$1:$E$1,0),0)</f>
        <v>Expired</v>
      </c>
      <c r="R1302" s="21">
        <f>VLOOKUP($C1302,driver,MATCH(R$7,Driver!$A$1:$E$1,0),0)</f>
        <v>3</v>
      </c>
      <c r="S1302" s="21" t="str">
        <f>VLOOKUP($C1302,driver,MATCH(S$7,Driver!$A$1:$E$1,0),0)</f>
        <v>Minor</v>
      </c>
      <c r="T1302" s="21">
        <f>VLOOKUP($C1302,Effects,MATCH(T$7, Effects!$A$1:$E$1, 0),0)</f>
        <v>46</v>
      </c>
      <c r="U1302" s="22" t="str">
        <f>VLOOKUP($C1302,Effects,MATCH(U$7, Effects!$A$1:$E$1, 0),0)</f>
        <v>Yes</v>
      </c>
      <c r="V1302" s="22" t="str">
        <f>VLOOKUP($C1302,Effects,MATCH(V$7, Effects!$A$1:$E$1, 0),0)</f>
        <v>Yes</v>
      </c>
      <c r="W1302" s="22" t="str">
        <f>VLOOKUP($C1302,Effects,MATCH(W$7, Effects!$A$1:$E$1, 0),0)</f>
        <v>Arrest Made</v>
      </c>
    </row>
    <row r="1303" spans="2:23" s="7" customFormat="1" ht="21" x14ac:dyDescent="0.4">
      <c r="B1303" s="19">
        <v>1296</v>
      </c>
      <c r="C1303" s="19" t="s">
        <v>1324</v>
      </c>
      <c r="D1303" s="20">
        <f>VLOOKUP($C1303, Date, MATCH(Source!D$7, Date!$A$1:$F$1, 0), FALSE)</f>
        <v>44940</v>
      </c>
      <c r="E1303" s="40">
        <v>44940</v>
      </c>
      <c r="F1303" s="22">
        <f>VLOOKUP($C1303, Date, MATCH(Source!F$7, Date!$A$1:$F$1, 0), FALSE)</f>
        <v>54.7152777777778</v>
      </c>
      <c r="G1303" s="19">
        <f>VLOOKUP(Table3[[#This Row],[Accident ID]],Date!$A$2:$I$2001,MATCH(Table3[[#Headers],[Hour]],Date!$A$1:$I$1,0),0)</f>
        <v>17</v>
      </c>
      <c r="H1303" s="44" t="str">
        <f>IF(AND(Table3[[#This Row],[Hour]]&gt;=7, Table3[[#This Row],[Hour]]&lt;=10), "Peak", IF(AND(Table3[[#This Row],[Hour]]&gt;=16, Table3[[#This Row],[Hour]]&lt;=19), "Peak", "Off-Peak"))</f>
        <v>Peak</v>
      </c>
      <c r="I1303" s="19" t="str">
        <f>VLOOKUP($C1303,location,MATCH(Source!I$7,Location!$A$1:$D$1,0),0)</f>
        <v>Mumbai</v>
      </c>
      <c r="J1303" s="19" t="str">
        <f>VLOOKUP($C1303,location,MATCH(Source!J$7,Location!$A$1:$D$1,0),0)</f>
        <v>Residential Area</v>
      </c>
      <c r="K1303" s="19" t="str">
        <f>VLOOKUP($C1303,location,MATCH(Source!K$7,Location!$A$1:$D$1,0),0)</f>
        <v>Rainy</v>
      </c>
      <c r="L1303" s="20" t="str">
        <f>VLOOKUP($C1303,vehicle,MATCH(L1302,Vehicle!A1296:E1296,0),0)</f>
        <v>Bike</v>
      </c>
      <c r="M1303" s="20" t="str">
        <f>VLOOKUP($C1303,vehicle,MATCH(M$7,Vehicle!$A$1:$E$1,0),0)</f>
        <v>Brake Failure</v>
      </c>
      <c r="N1303" s="20" t="str">
        <f>VLOOKUP($C1303,vehicle,MATCH(N$7,Vehicle!$A$1:$E$1,0),0)</f>
        <v>Low</v>
      </c>
      <c r="O1303" s="21">
        <f>VLOOKUP($C1303,vehicle,MATCH(O$7,Vehicle!$A$1:$E$1,0),0)</f>
        <v>5</v>
      </c>
      <c r="P1303" s="21">
        <f>VLOOKUP($C1303,driver,MATCH(P$7,Driver!$A$1:$E$1,0),0)</f>
        <v>71</v>
      </c>
      <c r="Q1303" s="21" t="str">
        <f>VLOOKUP($C1303,driver,MATCH(Q$7,Driver!$A$1:$E$1,0),0)</f>
        <v>Valid</v>
      </c>
      <c r="R1303" s="21">
        <f>VLOOKUP($C1303,driver,MATCH(R$7,Driver!$A$1:$E$1,0),0)</f>
        <v>7</v>
      </c>
      <c r="S1303" s="21" t="str">
        <f>VLOOKUP($C1303,driver,MATCH(S$7,Driver!$A$1:$E$1,0),0)</f>
        <v>Minor</v>
      </c>
      <c r="T1303" s="21">
        <f>VLOOKUP($C1303,Effects,MATCH(T$7, Effects!$A$1:$E$1, 0),0)</f>
        <v>34</v>
      </c>
      <c r="U1303" s="22" t="str">
        <f>VLOOKUP($C1303,Effects,MATCH(U$7, Effects!$A$1:$E$1, 0),0)</f>
        <v>Yes</v>
      </c>
      <c r="V1303" s="22" t="str">
        <f>VLOOKUP($C1303,Effects,MATCH(V$7, Effects!$A$1:$E$1, 0),0)</f>
        <v>Yes</v>
      </c>
      <c r="W1303" s="22" t="str">
        <f>VLOOKUP($C1303,Effects,MATCH(W$7, Effects!$A$1:$E$1, 0),0)</f>
        <v>License Suspended</v>
      </c>
    </row>
    <row r="1304" spans="2:23" s="7" customFormat="1" ht="21" x14ac:dyDescent="0.4">
      <c r="B1304" s="19">
        <v>1297</v>
      </c>
      <c r="C1304" s="19" t="s">
        <v>1325</v>
      </c>
      <c r="D1304" s="20">
        <f>VLOOKUP($C1304, Date, MATCH(Source!D$7, Date!$A$1:$F$1, 0), FALSE)</f>
        <v>45264</v>
      </c>
      <c r="E1304" s="40">
        <v>45264</v>
      </c>
      <c r="F1304" s="22">
        <f>VLOOKUP($C1304, Date, MATCH(Source!F$7, Date!$A$1:$F$1, 0), FALSE)</f>
        <v>54.7569444444444</v>
      </c>
      <c r="G1304" s="19">
        <f>VLOOKUP(Table3[[#This Row],[Accident ID]],Date!$A$2:$I$2001,MATCH(Table3[[#Headers],[Hour]],Date!$A$1:$I$1,0),0)</f>
        <v>18</v>
      </c>
      <c r="H1304" s="44" t="str">
        <f>IF(AND(Table3[[#This Row],[Hour]]&gt;=7, Table3[[#This Row],[Hour]]&lt;=10), "Peak", IF(AND(Table3[[#This Row],[Hour]]&gt;=16, Table3[[#This Row],[Hour]]&lt;=19), "Peak", "Off-Peak"))</f>
        <v>Peak</v>
      </c>
      <c r="I1304" s="19" t="str">
        <f>VLOOKUP($C1304,location,MATCH(Source!I$7,Location!$A$1:$D$1,0),0)</f>
        <v>Mumbai</v>
      </c>
      <c r="J1304" s="19" t="str">
        <f>VLOOKUP($C1304,location,MATCH(Source!J$7,Location!$A$1:$D$1,0),0)</f>
        <v>Rural Road</v>
      </c>
      <c r="K1304" s="19" t="str">
        <f>VLOOKUP($C1304,location,MATCH(Source!K$7,Location!$A$1:$D$1,0),0)</f>
        <v>Foggy</v>
      </c>
      <c r="L1304" s="20" t="str">
        <f>VLOOKUP($C1304,vehicle,MATCH(L1303,Vehicle!A1297:E1297,0),0)</f>
        <v>Bicycle</v>
      </c>
      <c r="M1304" s="20" t="str">
        <f>VLOOKUP($C1304,vehicle,MATCH(M$7,Vehicle!$A$1:$E$1,0),0)</f>
        <v>Drunk Driving</v>
      </c>
      <c r="N1304" s="20" t="str">
        <f>VLOOKUP($C1304,vehicle,MATCH(N$7,Vehicle!$A$1:$E$1,0),0)</f>
        <v>Severe</v>
      </c>
      <c r="O1304" s="21">
        <f>VLOOKUP($C1304,vehicle,MATCH(O$7,Vehicle!$A$1:$E$1,0),0)</f>
        <v>4</v>
      </c>
      <c r="P1304" s="21">
        <f>VLOOKUP($C1304,driver,MATCH(P$7,Driver!$A$1:$E$1,0),0)</f>
        <v>30</v>
      </c>
      <c r="Q1304" s="21" t="str">
        <f>VLOOKUP($C1304,driver,MATCH(Q$7,Driver!$A$1:$E$1,0),0)</f>
        <v>Expired</v>
      </c>
      <c r="R1304" s="21">
        <f>VLOOKUP($C1304,driver,MATCH(R$7,Driver!$A$1:$E$1,0),0)</f>
        <v>9</v>
      </c>
      <c r="S1304" s="21" t="str">
        <f>VLOOKUP($C1304,driver,MATCH(S$7,Driver!$A$1:$E$1,0),0)</f>
        <v>Fatal</v>
      </c>
      <c r="T1304" s="21">
        <f>VLOOKUP($C1304,Effects,MATCH(T$7, Effects!$A$1:$E$1, 0),0)</f>
        <v>30</v>
      </c>
      <c r="U1304" s="22" t="str">
        <f>VLOOKUP($C1304,Effects,MATCH(U$7, Effects!$A$1:$E$1, 0),0)</f>
        <v>Yes</v>
      </c>
      <c r="V1304" s="22" t="str">
        <f>VLOOKUP($C1304,Effects,MATCH(V$7, Effects!$A$1:$E$1, 0),0)</f>
        <v>No</v>
      </c>
      <c r="W1304" s="22" t="str">
        <f>VLOOKUP($C1304,Effects,MATCH(W$7, Effects!$A$1:$E$1, 0),0)</f>
        <v>Fine Issued</v>
      </c>
    </row>
    <row r="1305" spans="2:23" s="7" customFormat="1" ht="21" x14ac:dyDescent="0.4">
      <c r="B1305" s="19">
        <v>1298</v>
      </c>
      <c r="C1305" s="19" t="s">
        <v>1326</v>
      </c>
      <c r="D1305" s="20">
        <f>VLOOKUP($C1305, Date, MATCH(Source!D$7, Date!$A$1:$F$1, 0), FALSE)</f>
        <v>44325</v>
      </c>
      <c r="E1305" s="40">
        <v>44325</v>
      </c>
      <c r="F1305" s="22">
        <f>VLOOKUP($C1305, Date, MATCH(Source!F$7, Date!$A$1:$F$1, 0), FALSE)</f>
        <v>54.7986111111111</v>
      </c>
      <c r="G1305" s="19">
        <f>VLOOKUP(Table3[[#This Row],[Accident ID]],Date!$A$2:$I$2001,MATCH(Table3[[#Headers],[Hour]],Date!$A$1:$I$1,0),0)</f>
        <v>19</v>
      </c>
      <c r="H1305" s="44" t="str">
        <f>IF(AND(Table3[[#This Row],[Hour]]&gt;=7, Table3[[#This Row],[Hour]]&lt;=10), "Peak", IF(AND(Table3[[#This Row],[Hour]]&gt;=16, Table3[[#This Row],[Hour]]&lt;=19), "Peak", "Off-Peak"))</f>
        <v>Peak</v>
      </c>
      <c r="I1305" s="19" t="str">
        <f>VLOOKUP($C1305,location,MATCH(Source!I$7,Location!$A$1:$D$1,0),0)</f>
        <v>Delhi</v>
      </c>
      <c r="J1305" s="19" t="str">
        <f>VLOOKUP($C1305,location,MATCH(Source!J$7,Location!$A$1:$D$1,0),0)</f>
        <v>City Road</v>
      </c>
      <c r="K1305" s="19" t="str">
        <f>VLOOKUP($C1305,location,MATCH(Source!K$7,Location!$A$1:$D$1,0),0)</f>
        <v>Clear</v>
      </c>
      <c r="L1305" s="20" t="str">
        <f>VLOOKUP($C1305,vehicle,MATCH(L1304,Vehicle!A1298:E1298,0),0)</f>
        <v>Bike</v>
      </c>
      <c r="M1305" s="20" t="str">
        <f>VLOOKUP($C1305,vehicle,MATCH(M$7,Vehicle!$A$1:$E$1,0),0)</f>
        <v>Signal Violation</v>
      </c>
      <c r="N1305" s="20" t="str">
        <f>VLOOKUP($C1305,vehicle,MATCH(N$7,Vehicle!$A$1:$E$1,0),0)</f>
        <v>High</v>
      </c>
      <c r="O1305" s="21">
        <f>VLOOKUP($C1305,vehicle,MATCH(O$7,Vehicle!$A$1:$E$1,0),0)</f>
        <v>1</v>
      </c>
      <c r="P1305" s="21">
        <f>VLOOKUP($C1305,driver,MATCH(P$7,Driver!$A$1:$E$1,0),0)</f>
        <v>47</v>
      </c>
      <c r="Q1305" s="21" t="str">
        <f>VLOOKUP($C1305,driver,MATCH(Q$7,Driver!$A$1:$E$1,0),0)</f>
        <v>Expired</v>
      </c>
      <c r="R1305" s="21">
        <f>VLOOKUP($C1305,driver,MATCH(R$7,Driver!$A$1:$E$1,0),0)</f>
        <v>6</v>
      </c>
      <c r="S1305" s="21" t="str">
        <f>VLOOKUP($C1305,driver,MATCH(S$7,Driver!$A$1:$E$1,0),0)</f>
        <v>Minor</v>
      </c>
      <c r="T1305" s="21">
        <f>VLOOKUP($C1305,Effects,MATCH(T$7, Effects!$A$1:$E$1, 0),0)</f>
        <v>45</v>
      </c>
      <c r="U1305" s="22" t="str">
        <f>VLOOKUP($C1305,Effects,MATCH(U$7, Effects!$A$1:$E$1, 0),0)</f>
        <v>Yes</v>
      </c>
      <c r="V1305" s="22" t="str">
        <f>VLOOKUP($C1305,Effects,MATCH(V$7, Effects!$A$1:$E$1, 0),0)</f>
        <v>No</v>
      </c>
      <c r="W1305" s="22" t="str">
        <f>VLOOKUP($C1305,Effects,MATCH(W$7, Effects!$A$1:$E$1, 0),0)</f>
        <v>Arrest Made</v>
      </c>
    </row>
    <row r="1306" spans="2:23" s="7" customFormat="1" ht="21" x14ac:dyDescent="0.4">
      <c r="B1306" s="19">
        <v>1299</v>
      </c>
      <c r="C1306" s="19" t="s">
        <v>1327</v>
      </c>
      <c r="D1306" s="20">
        <f>VLOOKUP($C1306, Date, MATCH(Source!D$7, Date!$A$1:$F$1, 0), FALSE)</f>
        <v>45211</v>
      </c>
      <c r="E1306" s="40">
        <v>45211</v>
      </c>
      <c r="F1306" s="22">
        <f>VLOOKUP($C1306, Date, MATCH(Source!F$7, Date!$A$1:$F$1, 0), FALSE)</f>
        <v>54.8402777777778</v>
      </c>
      <c r="G1306" s="19">
        <f>VLOOKUP(Table3[[#This Row],[Accident ID]],Date!$A$2:$I$2001,MATCH(Table3[[#Headers],[Hour]],Date!$A$1:$I$1,0),0)</f>
        <v>20</v>
      </c>
      <c r="H1306" s="44" t="str">
        <f>IF(AND(Table3[[#This Row],[Hour]]&gt;=7, Table3[[#This Row],[Hour]]&lt;=10), "Peak", IF(AND(Table3[[#This Row],[Hour]]&gt;=16, Table3[[#This Row],[Hour]]&lt;=19), "Peak", "Off-Peak"))</f>
        <v>Off-Peak</v>
      </c>
      <c r="I1306" s="19" t="str">
        <f>VLOOKUP($C1306,location,MATCH(Source!I$7,Location!$A$1:$D$1,0),0)</f>
        <v>Pune</v>
      </c>
      <c r="J1306" s="19" t="str">
        <f>VLOOKUP($C1306,location,MATCH(Source!J$7,Location!$A$1:$D$1,0),0)</f>
        <v>City Road</v>
      </c>
      <c r="K1306" s="19" t="str">
        <f>VLOOKUP($C1306,location,MATCH(Source!K$7,Location!$A$1:$D$1,0),0)</f>
        <v>Rainy</v>
      </c>
      <c r="L1306" s="20" t="str">
        <f>VLOOKUP($C1306,vehicle,MATCH(L1305,Vehicle!A1299:E1299,0),0)</f>
        <v>Bike</v>
      </c>
      <c r="M1306" s="20" t="str">
        <f>VLOOKUP($C1306,vehicle,MATCH(M$7,Vehicle!$A$1:$E$1,0),0)</f>
        <v>Signal Violation</v>
      </c>
      <c r="N1306" s="20" t="str">
        <f>VLOOKUP($C1306,vehicle,MATCH(N$7,Vehicle!$A$1:$E$1,0),0)</f>
        <v>High</v>
      </c>
      <c r="O1306" s="21">
        <f>VLOOKUP($C1306,vehicle,MATCH(O$7,Vehicle!$A$1:$E$1,0),0)</f>
        <v>2</v>
      </c>
      <c r="P1306" s="21">
        <f>VLOOKUP($C1306,driver,MATCH(P$7,Driver!$A$1:$E$1,0),0)</f>
        <v>32</v>
      </c>
      <c r="Q1306" s="21" t="str">
        <f>VLOOKUP($C1306,driver,MATCH(Q$7,Driver!$A$1:$E$1,0),0)</f>
        <v>Valid</v>
      </c>
      <c r="R1306" s="21">
        <f>VLOOKUP($C1306,driver,MATCH(R$7,Driver!$A$1:$E$1,0),0)</f>
        <v>2</v>
      </c>
      <c r="S1306" s="21" t="str">
        <f>VLOOKUP($C1306,driver,MATCH(S$7,Driver!$A$1:$E$1,0),0)</f>
        <v>Fatal</v>
      </c>
      <c r="T1306" s="21">
        <f>VLOOKUP($C1306,Effects,MATCH(T$7, Effects!$A$1:$E$1, 0),0)</f>
        <v>41</v>
      </c>
      <c r="U1306" s="22" t="str">
        <f>VLOOKUP($C1306,Effects,MATCH(U$7, Effects!$A$1:$E$1, 0),0)</f>
        <v>Yes</v>
      </c>
      <c r="V1306" s="22" t="str">
        <f>VLOOKUP($C1306,Effects,MATCH(V$7, Effects!$A$1:$E$1, 0),0)</f>
        <v>No</v>
      </c>
      <c r="W1306" s="22" t="str">
        <f>VLOOKUP($C1306,Effects,MATCH(W$7, Effects!$A$1:$E$1, 0),0)</f>
        <v>License Suspended</v>
      </c>
    </row>
    <row r="1307" spans="2:23" s="7" customFormat="1" ht="21" x14ac:dyDescent="0.4">
      <c r="B1307" s="19">
        <v>1300</v>
      </c>
      <c r="C1307" s="19" t="s">
        <v>1328</v>
      </c>
      <c r="D1307" s="20">
        <f>VLOOKUP($C1307, Date, MATCH(Source!D$7, Date!$A$1:$F$1, 0), FALSE)</f>
        <v>45600</v>
      </c>
      <c r="E1307" s="40">
        <v>45600</v>
      </c>
      <c r="F1307" s="22">
        <f>VLOOKUP($C1307, Date, MATCH(Source!F$7, Date!$A$1:$F$1, 0), FALSE)</f>
        <v>54.8819444444444</v>
      </c>
      <c r="G1307" s="19">
        <f>VLOOKUP(Table3[[#This Row],[Accident ID]],Date!$A$2:$I$2001,MATCH(Table3[[#Headers],[Hour]],Date!$A$1:$I$1,0),0)</f>
        <v>21</v>
      </c>
      <c r="H1307" s="44" t="str">
        <f>IF(AND(Table3[[#This Row],[Hour]]&gt;=7, Table3[[#This Row],[Hour]]&lt;=10), "Peak", IF(AND(Table3[[#This Row],[Hour]]&gt;=16, Table3[[#This Row],[Hour]]&lt;=19), "Peak", "Off-Peak"))</f>
        <v>Off-Peak</v>
      </c>
      <c r="I1307" s="19" t="str">
        <f>VLOOKUP($C1307,location,MATCH(Source!I$7,Location!$A$1:$D$1,0),0)</f>
        <v>Chennai</v>
      </c>
      <c r="J1307" s="19" t="str">
        <f>VLOOKUP($C1307,location,MATCH(Source!J$7,Location!$A$1:$D$1,0),0)</f>
        <v>Residential Area</v>
      </c>
      <c r="K1307" s="19" t="str">
        <f>VLOOKUP($C1307,location,MATCH(Source!K$7,Location!$A$1:$D$1,0),0)</f>
        <v>Clear</v>
      </c>
      <c r="L1307" s="20" t="str">
        <f>VLOOKUP($C1307,vehicle,MATCH(L1306,Vehicle!A1300:E1300,0),0)</f>
        <v>Bicycle</v>
      </c>
      <c r="M1307" s="20" t="str">
        <f>VLOOKUP($C1307,vehicle,MATCH(M$7,Vehicle!$A$1:$E$1,0),0)</f>
        <v>Reckless Driving</v>
      </c>
      <c r="N1307" s="20" t="str">
        <f>VLOOKUP($C1307,vehicle,MATCH(N$7,Vehicle!$A$1:$E$1,0),0)</f>
        <v>Medium</v>
      </c>
      <c r="O1307" s="21">
        <f>VLOOKUP($C1307,vehicle,MATCH(O$7,Vehicle!$A$1:$E$1,0),0)</f>
        <v>1</v>
      </c>
      <c r="P1307" s="21">
        <f>VLOOKUP($C1307,driver,MATCH(P$7,Driver!$A$1:$E$1,0),0)</f>
        <v>66</v>
      </c>
      <c r="Q1307" s="21" t="str">
        <f>VLOOKUP($C1307,driver,MATCH(Q$7,Driver!$A$1:$E$1,0),0)</f>
        <v>Expired</v>
      </c>
      <c r="R1307" s="21">
        <f>VLOOKUP($C1307,driver,MATCH(R$7,Driver!$A$1:$E$1,0),0)</f>
        <v>6</v>
      </c>
      <c r="S1307" s="21" t="str">
        <f>VLOOKUP($C1307,driver,MATCH(S$7,Driver!$A$1:$E$1,0),0)</f>
        <v>Fatal</v>
      </c>
      <c r="T1307" s="21">
        <f>VLOOKUP($C1307,Effects,MATCH(T$7, Effects!$A$1:$E$1, 0),0)</f>
        <v>8</v>
      </c>
      <c r="U1307" s="22" t="str">
        <f>VLOOKUP($C1307,Effects,MATCH(U$7, Effects!$A$1:$E$1, 0),0)</f>
        <v>Yes</v>
      </c>
      <c r="V1307" s="22" t="str">
        <f>VLOOKUP($C1307,Effects,MATCH(V$7, Effects!$A$1:$E$1, 0),0)</f>
        <v>No</v>
      </c>
      <c r="W1307" s="22" t="str">
        <f>VLOOKUP($C1307,Effects,MATCH(W$7, Effects!$A$1:$E$1, 0),0)</f>
        <v>Arrest Made</v>
      </c>
    </row>
    <row r="1308" spans="2:23" s="7" customFormat="1" ht="21" x14ac:dyDescent="0.4">
      <c r="B1308" s="19">
        <v>1301</v>
      </c>
      <c r="C1308" s="19" t="s">
        <v>1329</v>
      </c>
      <c r="D1308" s="20">
        <f>VLOOKUP($C1308, Date, MATCH(Source!D$7, Date!$A$1:$F$1, 0), FALSE)</f>
        <v>45248</v>
      </c>
      <c r="E1308" s="40">
        <v>45248</v>
      </c>
      <c r="F1308" s="22">
        <f>VLOOKUP($C1308, Date, MATCH(Source!F$7, Date!$A$1:$F$1, 0), FALSE)</f>
        <v>54.9236111111111</v>
      </c>
      <c r="G1308" s="19">
        <f>VLOOKUP(Table3[[#This Row],[Accident ID]],Date!$A$2:$I$2001,MATCH(Table3[[#Headers],[Hour]],Date!$A$1:$I$1,0),0)</f>
        <v>22</v>
      </c>
      <c r="H1308" s="44" t="str">
        <f>IF(AND(Table3[[#This Row],[Hour]]&gt;=7, Table3[[#This Row],[Hour]]&lt;=10), "Peak", IF(AND(Table3[[#This Row],[Hour]]&gt;=16, Table3[[#This Row],[Hour]]&lt;=19), "Peak", "Off-Peak"))</f>
        <v>Off-Peak</v>
      </c>
      <c r="I1308" s="19" t="str">
        <f>VLOOKUP($C1308,location,MATCH(Source!I$7,Location!$A$1:$D$1,0),0)</f>
        <v>Kolkata</v>
      </c>
      <c r="J1308" s="19" t="str">
        <f>VLOOKUP($C1308,location,MATCH(Source!J$7,Location!$A$1:$D$1,0),0)</f>
        <v>Rural Road</v>
      </c>
      <c r="K1308" s="19" t="str">
        <f>VLOOKUP($C1308,location,MATCH(Source!K$7,Location!$A$1:$D$1,0),0)</f>
        <v>Clear</v>
      </c>
      <c r="L1308" s="20" t="str">
        <f>VLOOKUP($C1308,vehicle,MATCH(L1307,Vehicle!A1301:E1301,0),0)</f>
        <v>Truck</v>
      </c>
      <c r="M1308" s="20" t="str">
        <f>VLOOKUP($C1308,vehicle,MATCH(M$7,Vehicle!$A$1:$E$1,0),0)</f>
        <v>Pedestrian Crossing</v>
      </c>
      <c r="N1308" s="20" t="str">
        <f>VLOOKUP($C1308,vehicle,MATCH(N$7,Vehicle!$A$1:$E$1,0),0)</f>
        <v>Severe</v>
      </c>
      <c r="O1308" s="21">
        <f>VLOOKUP($C1308,vehicle,MATCH(O$7,Vehicle!$A$1:$E$1,0),0)</f>
        <v>4</v>
      </c>
      <c r="P1308" s="21">
        <f>VLOOKUP($C1308,driver,MATCH(P$7,Driver!$A$1:$E$1,0),0)</f>
        <v>32</v>
      </c>
      <c r="Q1308" s="21" t="str">
        <f>VLOOKUP($C1308,driver,MATCH(Q$7,Driver!$A$1:$E$1,0),0)</f>
        <v>Expired</v>
      </c>
      <c r="R1308" s="21">
        <f>VLOOKUP($C1308,driver,MATCH(R$7,Driver!$A$1:$E$1,0),0)</f>
        <v>5</v>
      </c>
      <c r="S1308" s="21" t="str">
        <f>VLOOKUP($C1308,driver,MATCH(S$7,Driver!$A$1:$E$1,0),0)</f>
        <v>Fatal</v>
      </c>
      <c r="T1308" s="21">
        <f>VLOOKUP($C1308,Effects,MATCH(T$7, Effects!$A$1:$E$1, 0),0)</f>
        <v>41</v>
      </c>
      <c r="U1308" s="22" t="str">
        <f>VLOOKUP($C1308,Effects,MATCH(U$7, Effects!$A$1:$E$1, 0),0)</f>
        <v>No</v>
      </c>
      <c r="V1308" s="22" t="str">
        <f>VLOOKUP($C1308,Effects,MATCH(V$7, Effects!$A$1:$E$1, 0),0)</f>
        <v>Yes</v>
      </c>
      <c r="W1308" s="22" t="str">
        <f>VLOOKUP($C1308,Effects,MATCH(W$7, Effects!$A$1:$E$1, 0),0)</f>
        <v>Fine Issued</v>
      </c>
    </row>
    <row r="1309" spans="2:23" s="7" customFormat="1" ht="21" x14ac:dyDescent="0.4">
      <c r="B1309" s="19">
        <v>1302</v>
      </c>
      <c r="C1309" s="19" t="s">
        <v>1330</v>
      </c>
      <c r="D1309" s="20">
        <f>VLOOKUP($C1309, Date, MATCH(Source!D$7, Date!$A$1:$F$1, 0), FALSE)</f>
        <v>45629</v>
      </c>
      <c r="E1309" s="40">
        <v>45629</v>
      </c>
      <c r="F1309" s="22">
        <f>VLOOKUP($C1309, Date, MATCH(Source!F$7, Date!$A$1:$F$1, 0), FALSE)</f>
        <v>54.9652777777778</v>
      </c>
      <c r="G1309" s="19">
        <f>VLOOKUP(Table3[[#This Row],[Accident ID]],Date!$A$2:$I$2001,MATCH(Table3[[#Headers],[Hour]],Date!$A$1:$I$1,0),0)</f>
        <v>23</v>
      </c>
      <c r="H1309" s="44" t="str">
        <f>IF(AND(Table3[[#This Row],[Hour]]&gt;=7, Table3[[#This Row],[Hour]]&lt;=10), "Peak", IF(AND(Table3[[#This Row],[Hour]]&gt;=16, Table3[[#This Row],[Hour]]&lt;=19), "Peak", "Off-Peak"))</f>
        <v>Off-Peak</v>
      </c>
      <c r="I1309" s="19" t="str">
        <f>VLOOKUP($C1309,location,MATCH(Source!I$7,Location!$A$1:$D$1,0),0)</f>
        <v>Delhi</v>
      </c>
      <c r="J1309" s="19" t="str">
        <f>VLOOKUP($C1309,location,MATCH(Source!J$7,Location!$A$1:$D$1,0),0)</f>
        <v>Highway</v>
      </c>
      <c r="K1309" s="19" t="str">
        <f>VLOOKUP($C1309,location,MATCH(Source!K$7,Location!$A$1:$D$1,0),0)</f>
        <v>Rainy</v>
      </c>
      <c r="L1309" s="20" t="str">
        <f>VLOOKUP($C1309,vehicle,MATCH(L1308,Vehicle!A1302:E1302,0),0)</f>
        <v>Bike</v>
      </c>
      <c r="M1309" s="20" t="str">
        <f>VLOOKUP($C1309,vehicle,MATCH(M$7,Vehicle!$A$1:$E$1,0),0)</f>
        <v>Over Speeding</v>
      </c>
      <c r="N1309" s="20" t="str">
        <f>VLOOKUP($C1309,vehicle,MATCH(N$7,Vehicle!$A$1:$E$1,0),0)</f>
        <v>Medium</v>
      </c>
      <c r="O1309" s="21">
        <f>VLOOKUP($C1309,vehicle,MATCH(O$7,Vehicle!$A$1:$E$1,0),0)</f>
        <v>2</v>
      </c>
      <c r="P1309" s="21">
        <f>VLOOKUP($C1309,driver,MATCH(P$7,Driver!$A$1:$E$1,0),0)</f>
        <v>18</v>
      </c>
      <c r="Q1309" s="21" t="str">
        <f>VLOOKUP($C1309,driver,MATCH(Q$7,Driver!$A$1:$E$1,0),0)</f>
        <v>Valid</v>
      </c>
      <c r="R1309" s="21">
        <f>VLOOKUP($C1309,driver,MATCH(R$7,Driver!$A$1:$E$1,0),0)</f>
        <v>4</v>
      </c>
      <c r="S1309" s="21" t="str">
        <f>VLOOKUP($C1309,driver,MATCH(S$7,Driver!$A$1:$E$1,0),0)</f>
        <v>Severe</v>
      </c>
      <c r="T1309" s="21">
        <f>VLOOKUP($C1309,Effects,MATCH(T$7, Effects!$A$1:$E$1, 0),0)</f>
        <v>8</v>
      </c>
      <c r="U1309" s="22" t="str">
        <f>VLOOKUP($C1309,Effects,MATCH(U$7, Effects!$A$1:$E$1, 0),0)</f>
        <v>No</v>
      </c>
      <c r="V1309" s="22" t="str">
        <f>VLOOKUP($C1309,Effects,MATCH(V$7, Effects!$A$1:$E$1, 0),0)</f>
        <v>No</v>
      </c>
      <c r="W1309" s="22" t="str">
        <f>VLOOKUP($C1309,Effects,MATCH(W$7, Effects!$A$1:$E$1, 0),0)</f>
        <v>Fine Issued</v>
      </c>
    </row>
    <row r="1310" spans="2:23" s="7" customFormat="1" ht="21" x14ac:dyDescent="0.4">
      <c r="B1310" s="19">
        <v>1303</v>
      </c>
      <c r="C1310" s="19" t="s">
        <v>1331</v>
      </c>
      <c r="D1310" s="20">
        <f>VLOOKUP($C1310, Date, MATCH(Source!D$7, Date!$A$1:$F$1, 0), FALSE)</f>
        <v>43924</v>
      </c>
      <c r="E1310" s="40">
        <v>43924</v>
      </c>
      <c r="F1310" s="22">
        <f>VLOOKUP($C1310, Date, MATCH(Source!F$7, Date!$A$1:$F$1, 0), FALSE)</f>
        <v>55.0069444444444</v>
      </c>
      <c r="G1310" s="19">
        <f>VLOOKUP(Table3[[#This Row],[Accident ID]],Date!$A$2:$I$2001,MATCH(Table3[[#Headers],[Hour]],Date!$A$1:$I$1,0),0)</f>
        <v>0</v>
      </c>
      <c r="H1310" s="44" t="str">
        <f>IF(AND(Table3[[#This Row],[Hour]]&gt;=7, Table3[[#This Row],[Hour]]&lt;=10), "Peak", IF(AND(Table3[[#This Row],[Hour]]&gt;=16, Table3[[#This Row],[Hour]]&lt;=19), "Peak", "Off-Peak"))</f>
        <v>Off-Peak</v>
      </c>
      <c r="I1310" s="19" t="str">
        <f>VLOOKUP($C1310,location,MATCH(Source!I$7,Location!$A$1:$D$1,0),0)</f>
        <v>Pune</v>
      </c>
      <c r="J1310" s="19" t="str">
        <f>VLOOKUP($C1310,location,MATCH(Source!J$7,Location!$A$1:$D$1,0),0)</f>
        <v>Highway</v>
      </c>
      <c r="K1310" s="19" t="str">
        <f>VLOOKUP($C1310,location,MATCH(Source!K$7,Location!$A$1:$D$1,0),0)</f>
        <v>Rainy</v>
      </c>
      <c r="L1310" s="20" t="str">
        <f>VLOOKUP($C1310,vehicle,MATCH(L1309,Vehicle!A1303:E1303,0),0)</f>
        <v>Pedestrian</v>
      </c>
      <c r="M1310" s="20" t="str">
        <f>VLOOKUP($C1310,vehicle,MATCH(M$7,Vehicle!$A$1:$E$1,0),0)</f>
        <v>Reckless Driving</v>
      </c>
      <c r="N1310" s="20" t="str">
        <f>VLOOKUP($C1310,vehicle,MATCH(N$7,Vehicle!$A$1:$E$1,0),0)</f>
        <v>Severe</v>
      </c>
      <c r="O1310" s="21">
        <f>VLOOKUP($C1310,vehicle,MATCH(O$7,Vehicle!$A$1:$E$1,0),0)</f>
        <v>5</v>
      </c>
      <c r="P1310" s="21">
        <f>VLOOKUP($C1310,driver,MATCH(P$7,Driver!$A$1:$E$1,0),0)</f>
        <v>32</v>
      </c>
      <c r="Q1310" s="21" t="str">
        <f>VLOOKUP($C1310,driver,MATCH(Q$7,Driver!$A$1:$E$1,0),0)</f>
        <v>Valid</v>
      </c>
      <c r="R1310" s="21">
        <f>VLOOKUP($C1310,driver,MATCH(R$7,Driver!$A$1:$E$1,0),0)</f>
        <v>2</v>
      </c>
      <c r="S1310" s="21" t="str">
        <f>VLOOKUP($C1310,driver,MATCH(S$7,Driver!$A$1:$E$1,0),0)</f>
        <v>Severe</v>
      </c>
      <c r="T1310" s="21">
        <f>VLOOKUP($C1310,Effects,MATCH(T$7, Effects!$A$1:$E$1, 0),0)</f>
        <v>33</v>
      </c>
      <c r="U1310" s="22" t="str">
        <f>VLOOKUP($C1310,Effects,MATCH(U$7, Effects!$A$1:$E$1, 0),0)</f>
        <v>Yes</v>
      </c>
      <c r="V1310" s="22" t="str">
        <f>VLOOKUP($C1310,Effects,MATCH(V$7, Effects!$A$1:$E$1, 0),0)</f>
        <v>Yes</v>
      </c>
      <c r="W1310" s="22" t="str">
        <f>VLOOKUP($C1310,Effects,MATCH(W$7, Effects!$A$1:$E$1, 0),0)</f>
        <v>None</v>
      </c>
    </row>
    <row r="1311" spans="2:23" s="7" customFormat="1" ht="21" x14ac:dyDescent="0.4">
      <c r="B1311" s="19">
        <v>1304</v>
      </c>
      <c r="C1311" s="19" t="s">
        <v>1332</v>
      </c>
      <c r="D1311" s="20">
        <f>VLOOKUP($C1311, Date, MATCH(Source!D$7, Date!$A$1:$F$1, 0), FALSE)</f>
        <v>45076</v>
      </c>
      <c r="E1311" s="40">
        <v>45076</v>
      </c>
      <c r="F1311" s="22">
        <f>VLOOKUP($C1311, Date, MATCH(Source!F$7, Date!$A$1:$F$1, 0), FALSE)</f>
        <v>55.0486111111111</v>
      </c>
      <c r="G1311" s="19">
        <f>VLOOKUP(Table3[[#This Row],[Accident ID]],Date!$A$2:$I$2001,MATCH(Table3[[#Headers],[Hour]],Date!$A$1:$I$1,0),0)</f>
        <v>1</v>
      </c>
      <c r="H1311" s="44" t="str">
        <f>IF(AND(Table3[[#This Row],[Hour]]&gt;=7, Table3[[#This Row],[Hour]]&lt;=10), "Peak", IF(AND(Table3[[#This Row],[Hour]]&gt;=16, Table3[[#This Row],[Hour]]&lt;=19), "Peak", "Off-Peak"))</f>
        <v>Off-Peak</v>
      </c>
      <c r="I1311" s="19" t="str">
        <f>VLOOKUP($C1311,location,MATCH(Source!I$7,Location!$A$1:$D$1,0),0)</f>
        <v>Hyderabad</v>
      </c>
      <c r="J1311" s="19" t="str">
        <f>VLOOKUP($C1311,location,MATCH(Source!J$7,Location!$A$1:$D$1,0),0)</f>
        <v>Expressway</v>
      </c>
      <c r="K1311" s="19" t="str">
        <f>VLOOKUP($C1311,location,MATCH(Source!K$7,Location!$A$1:$D$1,0),0)</f>
        <v>Snowy</v>
      </c>
      <c r="L1311" s="20" t="str">
        <f>VLOOKUP($C1311,vehicle,MATCH(L1310,Vehicle!A1304:E1304,0),0)</f>
        <v>Auto</v>
      </c>
      <c r="M1311" s="20" t="str">
        <f>VLOOKUP($C1311,vehicle,MATCH(M$7,Vehicle!$A$1:$E$1,0),0)</f>
        <v>Over Speeding</v>
      </c>
      <c r="N1311" s="20" t="str">
        <f>VLOOKUP($C1311,vehicle,MATCH(N$7,Vehicle!$A$1:$E$1,0),0)</f>
        <v>Severe</v>
      </c>
      <c r="O1311" s="21">
        <f>VLOOKUP($C1311,vehicle,MATCH(O$7,Vehicle!$A$1:$E$1,0),0)</f>
        <v>5</v>
      </c>
      <c r="P1311" s="21">
        <f>VLOOKUP($C1311,driver,MATCH(P$7,Driver!$A$1:$E$1,0),0)</f>
        <v>45</v>
      </c>
      <c r="Q1311" s="21" t="str">
        <f>VLOOKUP($C1311,driver,MATCH(Q$7,Driver!$A$1:$E$1,0),0)</f>
        <v>Expired</v>
      </c>
      <c r="R1311" s="21">
        <f>VLOOKUP($C1311,driver,MATCH(R$7,Driver!$A$1:$E$1,0),0)</f>
        <v>0</v>
      </c>
      <c r="S1311" s="21" t="str">
        <f>VLOOKUP($C1311,driver,MATCH(S$7,Driver!$A$1:$E$1,0),0)</f>
        <v>Fatal</v>
      </c>
      <c r="T1311" s="21">
        <f>VLOOKUP($C1311,Effects,MATCH(T$7, Effects!$A$1:$E$1, 0),0)</f>
        <v>15</v>
      </c>
      <c r="U1311" s="22" t="str">
        <f>VLOOKUP($C1311,Effects,MATCH(U$7, Effects!$A$1:$E$1, 0),0)</f>
        <v>Yes</v>
      </c>
      <c r="V1311" s="22" t="str">
        <f>VLOOKUP($C1311,Effects,MATCH(V$7, Effects!$A$1:$E$1, 0),0)</f>
        <v>No</v>
      </c>
      <c r="W1311" s="22" t="str">
        <f>VLOOKUP($C1311,Effects,MATCH(W$7, Effects!$A$1:$E$1, 0),0)</f>
        <v>License Suspended</v>
      </c>
    </row>
    <row r="1312" spans="2:23" s="7" customFormat="1" ht="21" x14ac:dyDescent="0.4">
      <c r="B1312" s="19">
        <v>1305</v>
      </c>
      <c r="C1312" s="19" t="s">
        <v>1333</v>
      </c>
      <c r="D1312" s="20">
        <f>VLOOKUP($C1312, Date, MATCH(Source!D$7, Date!$A$1:$F$1, 0), FALSE)</f>
        <v>44816</v>
      </c>
      <c r="E1312" s="40">
        <v>44816</v>
      </c>
      <c r="F1312" s="22">
        <f>VLOOKUP($C1312, Date, MATCH(Source!F$7, Date!$A$1:$F$1, 0), FALSE)</f>
        <v>55.0902777777778</v>
      </c>
      <c r="G1312" s="19">
        <f>VLOOKUP(Table3[[#This Row],[Accident ID]],Date!$A$2:$I$2001,MATCH(Table3[[#Headers],[Hour]],Date!$A$1:$I$1,0),0)</f>
        <v>2</v>
      </c>
      <c r="H1312" s="44" t="str">
        <f>IF(AND(Table3[[#This Row],[Hour]]&gt;=7, Table3[[#This Row],[Hour]]&lt;=10), "Peak", IF(AND(Table3[[#This Row],[Hour]]&gt;=16, Table3[[#This Row],[Hour]]&lt;=19), "Peak", "Off-Peak"))</f>
        <v>Off-Peak</v>
      </c>
      <c r="I1312" s="19" t="str">
        <f>VLOOKUP($C1312,location,MATCH(Source!I$7,Location!$A$1:$D$1,0),0)</f>
        <v>Chennai</v>
      </c>
      <c r="J1312" s="19" t="str">
        <f>VLOOKUP($C1312,location,MATCH(Source!J$7,Location!$A$1:$D$1,0),0)</f>
        <v>City Road</v>
      </c>
      <c r="K1312" s="19" t="str">
        <f>VLOOKUP($C1312,location,MATCH(Source!K$7,Location!$A$1:$D$1,0),0)</f>
        <v>Foggy</v>
      </c>
      <c r="L1312" s="20" t="str">
        <f>VLOOKUP($C1312,vehicle,MATCH(L1311,Vehicle!A1305:E1305,0),0)</f>
        <v>Auto</v>
      </c>
      <c r="M1312" s="20" t="str">
        <f>VLOOKUP($C1312,vehicle,MATCH(M$7,Vehicle!$A$1:$E$1,0),0)</f>
        <v>Weather Conditions</v>
      </c>
      <c r="N1312" s="20" t="str">
        <f>VLOOKUP($C1312,vehicle,MATCH(N$7,Vehicle!$A$1:$E$1,0),0)</f>
        <v>Low</v>
      </c>
      <c r="O1312" s="21">
        <f>VLOOKUP($C1312,vehicle,MATCH(O$7,Vehicle!$A$1:$E$1,0),0)</f>
        <v>3</v>
      </c>
      <c r="P1312" s="21">
        <f>VLOOKUP($C1312,driver,MATCH(P$7,Driver!$A$1:$E$1,0),0)</f>
        <v>45</v>
      </c>
      <c r="Q1312" s="21" t="str">
        <f>VLOOKUP($C1312,driver,MATCH(Q$7,Driver!$A$1:$E$1,0),0)</f>
        <v>Expired</v>
      </c>
      <c r="R1312" s="21">
        <f>VLOOKUP($C1312,driver,MATCH(R$7,Driver!$A$1:$E$1,0),0)</f>
        <v>0</v>
      </c>
      <c r="S1312" s="21" t="str">
        <f>VLOOKUP($C1312,driver,MATCH(S$7,Driver!$A$1:$E$1,0),0)</f>
        <v>Minor</v>
      </c>
      <c r="T1312" s="21">
        <f>VLOOKUP($C1312,Effects,MATCH(T$7, Effects!$A$1:$E$1, 0),0)</f>
        <v>53</v>
      </c>
      <c r="U1312" s="22" t="str">
        <f>VLOOKUP($C1312,Effects,MATCH(U$7, Effects!$A$1:$E$1, 0),0)</f>
        <v>No</v>
      </c>
      <c r="V1312" s="22" t="str">
        <f>VLOOKUP($C1312,Effects,MATCH(V$7, Effects!$A$1:$E$1, 0),0)</f>
        <v>Yes</v>
      </c>
      <c r="W1312" s="22" t="str">
        <f>VLOOKUP($C1312,Effects,MATCH(W$7, Effects!$A$1:$E$1, 0),0)</f>
        <v>None</v>
      </c>
    </row>
    <row r="1313" spans="2:23" s="7" customFormat="1" ht="21" x14ac:dyDescent="0.4">
      <c r="B1313" s="19">
        <v>1306</v>
      </c>
      <c r="C1313" s="19" t="s">
        <v>1334</v>
      </c>
      <c r="D1313" s="20">
        <f>VLOOKUP($C1313, Date, MATCH(Source!D$7, Date!$A$1:$F$1, 0), FALSE)</f>
        <v>45209</v>
      </c>
      <c r="E1313" s="40">
        <v>45209</v>
      </c>
      <c r="F1313" s="22">
        <f>VLOOKUP($C1313, Date, MATCH(Source!F$7, Date!$A$1:$F$1, 0), FALSE)</f>
        <v>55.1319444444444</v>
      </c>
      <c r="G1313" s="19">
        <f>VLOOKUP(Table3[[#This Row],[Accident ID]],Date!$A$2:$I$2001,MATCH(Table3[[#Headers],[Hour]],Date!$A$1:$I$1,0),0)</f>
        <v>3</v>
      </c>
      <c r="H1313" s="44" t="str">
        <f>IF(AND(Table3[[#This Row],[Hour]]&gt;=7, Table3[[#This Row],[Hour]]&lt;=10), "Peak", IF(AND(Table3[[#This Row],[Hour]]&gt;=16, Table3[[#This Row],[Hour]]&lt;=19), "Peak", "Off-Peak"))</f>
        <v>Off-Peak</v>
      </c>
      <c r="I1313" s="19" t="str">
        <f>VLOOKUP($C1313,location,MATCH(Source!I$7,Location!$A$1:$D$1,0),0)</f>
        <v>Pune</v>
      </c>
      <c r="J1313" s="19" t="str">
        <f>VLOOKUP($C1313,location,MATCH(Source!J$7,Location!$A$1:$D$1,0),0)</f>
        <v>Residential Area</v>
      </c>
      <c r="K1313" s="19" t="str">
        <f>VLOOKUP($C1313,location,MATCH(Source!K$7,Location!$A$1:$D$1,0),0)</f>
        <v>Foggy</v>
      </c>
      <c r="L1313" s="20" t="str">
        <f>VLOOKUP($C1313,vehicle,MATCH(L1312,Vehicle!A1306:E1306,0),0)</f>
        <v>Bike</v>
      </c>
      <c r="M1313" s="20" t="str">
        <f>VLOOKUP($C1313,vehicle,MATCH(M$7,Vehicle!$A$1:$E$1,0),0)</f>
        <v>Drunk Driving</v>
      </c>
      <c r="N1313" s="20" t="str">
        <f>VLOOKUP($C1313,vehicle,MATCH(N$7,Vehicle!$A$1:$E$1,0),0)</f>
        <v>Severe</v>
      </c>
      <c r="O1313" s="21">
        <f>VLOOKUP($C1313,vehicle,MATCH(O$7,Vehicle!$A$1:$E$1,0),0)</f>
        <v>2</v>
      </c>
      <c r="P1313" s="21">
        <f>VLOOKUP($C1313,driver,MATCH(P$7,Driver!$A$1:$E$1,0),0)</f>
        <v>39</v>
      </c>
      <c r="Q1313" s="21" t="str">
        <f>VLOOKUP($C1313,driver,MATCH(Q$7,Driver!$A$1:$E$1,0),0)</f>
        <v>Suspended</v>
      </c>
      <c r="R1313" s="21">
        <f>VLOOKUP($C1313,driver,MATCH(R$7,Driver!$A$1:$E$1,0),0)</f>
        <v>4</v>
      </c>
      <c r="S1313" s="21" t="str">
        <f>VLOOKUP($C1313,driver,MATCH(S$7,Driver!$A$1:$E$1,0),0)</f>
        <v>Fatal</v>
      </c>
      <c r="T1313" s="21">
        <f>VLOOKUP($C1313,Effects,MATCH(T$7, Effects!$A$1:$E$1, 0),0)</f>
        <v>39</v>
      </c>
      <c r="U1313" s="22" t="str">
        <f>VLOOKUP($C1313,Effects,MATCH(U$7, Effects!$A$1:$E$1, 0),0)</f>
        <v>Yes</v>
      </c>
      <c r="V1313" s="22" t="str">
        <f>VLOOKUP($C1313,Effects,MATCH(V$7, Effects!$A$1:$E$1, 0),0)</f>
        <v>Yes</v>
      </c>
      <c r="W1313" s="22" t="str">
        <f>VLOOKUP($C1313,Effects,MATCH(W$7, Effects!$A$1:$E$1, 0),0)</f>
        <v>Fine Issued</v>
      </c>
    </row>
    <row r="1314" spans="2:23" s="7" customFormat="1" ht="21" x14ac:dyDescent="0.4">
      <c r="B1314" s="19">
        <v>1307</v>
      </c>
      <c r="C1314" s="19" t="s">
        <v>1335</v>
      </c>
      <c r="D1314" s="20">
        <f>VLOOKUP($C1314, Date, MATCH(Source!D$7, Date!$A$1:$F$1, 0), FALSE)</f>
        <v>45303</v>
      </c>
      <c r="E1314" s="40">
        <v>45303</v>
      </c>
      <c r="F1314" s="22">
        <f>VLOOKUP($C1314, Date, MATCH(Source!F$7, Date!$A$1:$F$1, 0), FALSE)</f>
        <v>55.1736111111111</v>
      </c>
      <c r="G1314" s="19">
        <f>VLOOKUP(Table3[[#This Row],[Accident ID]],Date!$A$2:$I$2001,MATCH(Table3[[#Headers],[Hour]],Date!$A$1:$I$1,0),0)</f>
        <v>4</v>
      </c>
      <c r="H1314" s="44" t="str">
        <f>IF(AND(Table3[[#This Row],[Hour]]&gt;=7, Table3[[#This Row],[Hour]]&lt;=10), "Peak", IF(AND(Table3[[#This Row],[Hour]]&gt;=16, Table3[[#This Row],[Hour]]&lt;=19), "Peak", "Off-Peak"))</f>
        <v>Off-Peak</v>
      </c>
      <c r="I1314" s="19" t="str">
        <f>VLOOKUP($C1314,location,MATCH(Source!I$7,Location!$A$1:$D$1,0),0)</f>
        <v>Kolkata</v>
      </c>
      <c r="J1314" s="19" t="str">
        <f>VLOOKUP($C1314,location,MATCH(Source!J$7,Location!$A$1:$D$1,0),0)</f>
        <v>City Road</v>
      </c>
      <c r="K1314" s="19" t="str">
        <f>VLOOKUP($C1314,location,MATCH(Source!K$7,Location!$A$1:$D$1,0),0)</f>
        <v>Clear</v>
      </c>
      <c r="L1314" s="20" t="str">
        <f>VLOOKUP($C1314,vehicle,MATCH(L1313,Vehicle!A1307:E1307,0),0)</f>
        <v>Auto</v>
      </c>
      <c r="M1314" s="20" t="str">
        <f>VLOOKUP($C1314,vehicle,MATCH(M$7,Vehicle!$A$1:$E$1,0),0)</f>
        <v>Reckless Driving</v>
      </c>
      <c r="N1314" s="20" t="str">
        <f>VLOOKUP($C1314,vehicle,MATCH(N$7,Vehicle!$A$1:$E$1,0),0)</f>
        <v>High</v>
      </c>
      <c r="O1314" s="21">
        <f>VLOOKUP($C1314,vehicle,MATCH(O$7,Vehicle!$A$1:$E$1,0),0)</f>
        <v>4</v>
      </c>
      <c r="P1314" s="21">
        <f>VLOOKUP($C1314,driver,MATCH(P$7,Driver!$A$1:$E$1,0),0)</f>
        <v>58</v>
      </c>
      <c r="Q1314" s="21" t="str">
        <f>VLOOKUP($C1314,driver,MATCH(Q$7,Driver!$A$1:$E$1,0),0)</f>
        <v>Valid</v>
      </c>
      <c r="R1314" s="21">
        <f>VLOOKUP($C1314,driver,MATCH(R$7,Driver!$A$1:$E$1,0),0)</f>
        <v>9</v>
      </c>
      <c r="S1314" s="21" t="str">
        <f>VLOOKUP($C1314,driver,MATCH(S$7,Driver!$A$1:$E$1,0),0)</f>
        <v>Severe</v>
      </c>
      <c r="T1314" s="21">
        <f>VLOOKUP($C1314,Effects,MATCH(T$7, Effects!$A$1:$E$1, 0),0)</f>
        <v>38</v>
      </c>
      <c r="U1314" s="22" t="str">
        <f>VLOOKUP($C1314,Effects,MATCH(U$7, Effects!$A$1:$E$1, 0),0)</f>
        <v>Yes</v>
      </c>
      <c r="V1314" s="22" t="str">
        <f>VLOOKUP($C1314,Effects,MATCH(V$7, Effects!$A$1:$E$1, 0),0)</f>
        <v>Yes</v>
      </c>
      <c r="W1314" s="22" t="str">
        <f>VLOOKUP($C1314,Effects,MATCH(W$7, Effects!$A$1:$E$1, 0),0)</f>
        <v>License Suspended</v>
      </c>
    </row>
    <row r="1315" spans="2:23" s="7" customFormat="1" ht="21" x14ac:dyDescent="0.4">
      <c r="B1315" s="19">
        <v>1308</v>
      </c>
      <c r="C1315" s="19" t="s">
        <v>1336</v>
      </c>
      <c r="D1315" s="20">
        <f>VLOOKUP($C1315, Date, MATCH(Source!D$7, Date!$A$1:$F$1, 0), FALSE)</f>
        <v>44465</v>
      </c>
      <c r="E1315" s="40">
        <v>44465</v>
      </c>
      <c r="F1315" s="22">
        <f>VLOOKUP($C1315, Date, MATCH(Source!F$7, Date!$A$1:$F$1, 0), FALSE)</f>
        <v>55.2152777777778</v>
      </c>
      <c r="G1315" s="19">
        <f>VLOOKUP(Table3[[#This Row],[Accident ID]],Date!$A$2:$I$2001,MATCH(Table3[[#Headers],[Hour]],Date!$A$1:$I$1,0),0)</f>
        <v>5</v>
      </c>
      <c r="H1315" s="44" t="str">
        <f>IF(AND(Table3[[#This Row],[Hour]]&gt;=7, Table3[[#This Row],[Hour]]&lt;=10), "Peak", IF(AND(Table3[[#This Row],[Hour]]&gt;=16, Table3[[#This Row],[Hour]]&lt;=19), "Peak", "Off-Peak"))</f>
        <v>Off-Peak</v>
      </c>
      <c r="I1315" s="19" t="str">
        <f>VLOOKUP($C1315,location,MATCH(Source!I$7,Location!$A$1:$D$1,0),0)</f>
        <v>Kolkata</v>
      </c>
      <c r="J1315" s="19" t="str">
        <f>VLOOKUP($C1315,location,MATCH(Source!J$7,Location!$A$1:$D$1,0),0)</f>
        <v>City Road</v>
      </c>
      <c r="K1315" s="19" t="str">
        <f>VLOOKUP($C1315,location,MATCH(Source!K$7,Location!$A$1:$D$1,0),0)</f>
        <v>Snowy</v>
      </c>
      <c r="L1315" s="20" t="str">
        <f>VLOOKUP($C1315,vehicle,MATCH(L1314,Vehicle!A1308:E1308,0),0)</f>
        <v>Pedestrian</v>
      </c>
      <c r="M1315" s="20" t="str">
        <f>VLOOKUP($C1315,vehicle,MATCH(M$7,Vehicle!$A$1:$E$1,0),0)</f>
        <v>Weather Conditions</v>
      </c>
      <c r="N1315" s="20" t="str">
        <f>VLOOKUP($C1315,vehicle,MATCH(N$7,Vehicle!$A$1:$E$1,0),0)</f>
        <v>Medium</v>
      </c>
      <c r="O1315" s="21">
        <f>VLOOKUP($C1315,vehicle,MATCH(O$7,Vehicle!$A$1:$E$1,0),0)</f>
        <v>1</v>
      </c>
      <c r="P1315" s="21">
        <f>VLOOKUP($C1315,driver,MATCH(P$7,Driver!$A$1:$E$1,0),0)</f>
        <v>65</v>
      </c>
      <c r="Q1315" s="21" t="str">
        <f>VLOOKUP($C1315,driver,MATCH(Q$7,Driver!$A$1:$E$1,0),0)</f>
        <v>Valid</v>
      </c>
      <c r="R1315" s="21">
        <f>VLOOKUP($C1315,driver,MATCH(R$7,Driver!$A$1:$E$1,0),0)</f>
        <v>5</v>
      </c>
      <c r="S1315" s="21" t="str">
        <f>VLOOKUP($C1315,driver,MATCH(S$7,Driver!$A$1:$E$1,0),0)</f>
        <v>Fatal</v>
      </c>
      <c r="T1315" s="21">
        <f>VLOOKUP($C1315,Effects,MATCH(T$7, Effects!$A$1:$E$1, 0),0)</f>
        <v>50</v>
      </c>
      <c r="U1315" s="22" t="str">
        <f>VLOOKUP($C1315,Effects,MATCH(U$7, Effects!$A$1:$E$1, 0),0)</f>
        <v>No</v>
      </c>
      <c r="V1315" s="22" t="str">
        <f>VLOOKUP($C1315,Effects,MATCH(V$7, Effects!$A$1:$E$1, 0),0)</f>
        <v>Yes</v>
      </c>
      <c r="W1315" s="22" t="str">
        <f>VLOOKUP($C1315,Effects,MATCH(W$7, Effects!$A$1:$E$1, 0),0)</f>
        <v>License Suspended</v>
      </c>
    </row>
    <row r="1316" spans="2:23" s="7" customFormat="1" ht="21" x14ac:dyDescent="0.4">
      <c r="B1316" s="19">
        <v>1309</v>
      </c>
      <c r="C1316" s="19" t="s">
        <v>1337</v>
      </c>
      <c r="D1316" s="20">
        <f>VLOOKUP($C1316, Date, MATCH(Source!D$7, Date!$A$1:$F$1, 0), FALSE)</f>
        <v>44853</v>
      </c>
      <c r="E1316" s="40">
        <v>44853</v>
      </c>
      <c r="F1316" s="22">
        <f>VLOOKUP($C1316, Date, MATCH(Source!F$7, Date!$A$1:$F$1, 0), FALSE)</f>
        <v>55.2569444444444</v>
      </c>
      <c r="G1316" s="19">
        <f>VLOOKUP(Table3[[#This Row],[Accident ID]],Date!$A$2:$I$2001,MATCH(Table3[[#Headers],[Hour]],Date!$A$1:$I$1,0),0)</f>
        <v>6</v>
      </c>
      <c r="H1316" s="44" t="str">
        <f>IF(AND(Table3[[#This Row],[Hour]]&gt;=7, Table3[[#This Row],[Hour]]&lt;=10), "Peak", IF(AND(Table3[[#This Row],[Hour]]&gt;=16, Table3[[#This Row],[Hour]]&lt;=19), "Peak", "Off-Peak"))</f>
        <v>Off-Peak</v>
      </c>
      <c r="I1316" s="19" t="str">
        <f>VLOOKUP($C1316,location,MATCH(Source!I$7,Location!$A$1:$D$1,0),0)</f>
        <v>Chennai</v>
      </c>
      <c r="J1316" s="19" t="str">
        <f>VLOOKUP($C1316,location,MATCH(Source!J$7,Location!$A$1:$D$1,0),0)</f>
        <v>Residential Area</v>
      </c>
      <c r="K1316" s="19" t="str">
        <f>VLOOKUP($C1316,location,MATCH(Source!K$7,Location!$A$1:$D$1,0),0)</f>
        <v>Foggy</v>
      </c>
      <c r="L1316" s="20" t="str">
        <f>VLOOKUP($C1316,vehicle,MATCH(L1315,Vehicle!A1309:E1309,0),0)</f>
        <v>Bike</v>
      </c>
      <c r="M1316" s="20" t="str">
        <f>VLOOKUP($C1316,vehicle,MATCH(M$7,Vehicle!$A$1:$E$1,0),0)</f>
        <v>Drunk Driving</v>
      </c>
      <c r="N1316" s="20" t="str">
        <f>VLOOKUP($C1316,vehicle,MATCH(N$7,Vehicle!$A$1:$E$1,0),0)</f>
        <v>Severe</v>
      </c>
      <c r="O1316" s="21">
        <f>VLOOKUP($C1316,vehicle,MATCH(O$7,Vehicle!$A$1:$E$1,0),0)</f>
        <v>2</v>
      </c>
      <c r="P1316" s="21">
        <f>VLOOKUP($C1316,driver,MATCH(P$7,Driver!$A$1:$E$1,0),0)</f>
        <v>30</v>
      </c>
      <c r="Q1316" s="21" t="str">
        <f>VLOOKUP($C1316,driver,MATCH(Q$7,Driver!$A$1:$E$1,0),0)</f>
        <v>Suspended</v>
      </c>
      <c r="R1316" s="21">
        <f>VLOOKUP($C1316,driver,MATCH(R$7,Driver!$A$1:$E$1,0),0)</f>
        <v>1</v>
      </c>
      <c r="S1316" s="21" t="str">
        <f>VLOOKUP($C1316,driver,MATCH(S$7,Driver!$A$1:$E$1,0),0)</f>
        <v>Severe</v>
      </c>
      <c r="T1316" s="21">
        <f>VLOOKUP($C1316,Effects,MATCH(T$7, Effects!$A$1:$E$1, 0),0)</f>
        <v>19</v>
      </c>
      <c r="U1316" s="22" t="str">
        <f>VLOOKUP($C1316,Effects,MATCH(U$7, Effects!$A$1:$E$1, 0),0)</f>
        <v>No</v>
      </c>
      <c r="V1316" s="22" t="str">
        <f>VLOOKUP($C1316,Effects,MATCH(V$7, Effects!$A$1:$E$1, 0),0)</f>
        <v>No</v>
      </c>
      <c r="W1316" s="22" t="str">
        <f>VLOOKUP($C1316,Effects,MATCH(W$7, Effects!$A$1:$E$1, 0),0)</f>
        <v>Arrest Made</v>
      </c>
    </row>
    <row r="1317" spans="2:23" s="7" customFormat="1" ht="21" x14ac:dyDescent="0.4">
      <c r="B1317" s="19">
        <v>1310</v>
      </c>
      <c r="C1317" s="19" t="s">
        <v>1338</v>
      </c>
      <c r="D1317" s="20">
        <f>VLOOKUP($C1317, Date, MATCH(Source!D$7, Date!$A$1:$F$1, 0), FALSE)</f>
        <v>44742</v>
      </c>
      <c r="E1317" s="40">
        <v>44742</v>
      </c>
      <c r="F1317" s="22">
        <f>VLOOKUP($C1317, Date, MATCH(Source!F$7, Date!$A$1:$F$1, 0), FALSE)</f>
        <v>55.2986111111111</v>
      </c>
      <c r="G1317" s="19">
        <f>VLOOKUP(Table3[[#This Row],[Accident ID]],Date!$A$2:$I$2001,MATCH(Table3[[#Headers],[Hour]],Date!$A$1:$I$1,0),0)</f>
        <v>7</v>
      </c>
      <c r="H1317" s="44" t="str">
        <f>IF(AND(Table3[[#This Row],[Hour]]&gt;=7, Table3[[#This Row],[Hour]]&lt;=10), "Peak", IF(AND(Table3[[#This Row],[Hour]]&gt;=16, Table3[[#This Row],[Hour]]&lt;=19), "Peak", "Off-Peak"))</f>
        <v>Peak</v>
      </c>
      <c r="I1317" s="19" t="str">
        <f>VLOOKUP($C1317,location,MATCH(Source!I$7,Location!$A$1:$D$1,0),0)</f>
        <v>Ahmedabad</v>
      </c>
      <c r="J1317" s="19" t="str">
        <f>VLOOKUP($C1317,location,MATCH(Source!J$7,Location!$A$1:$D$1,0),0)</f>
        <v>City Road</v>
      </c>
      <c r="K1317" s="19" t="str">
        <f>VLOOKUP($C1317,location,MATCH(Source!K$7,Location!$A$1:$D$1,0),0)</f>
        <v>Windy</v>
      </c>
      <c r="L1317" s="20" t="str">
        <f>VLOOKUP($C1317,vehicle,MATCH(L1316,Vehicle!A1310:E1310,0),0)</f>
        <v>Truck</v>
      </c>
      <c r="M1317" s="20" t="str">
        <f>VLOOKUP($C1317,vehicle,MATCH(M$7,Vehicle!$A$1:$E$1,0),0)</f>
        <v>Over Speeding</v>
      </c>
      <c r="N1317" s="20" t="str">
        <f>VLOOKUP($C1317,vehicle,MATCH(N$7,Vehicle!$A$1:$E$1,0),0)</f>
        <v>Medium</v>
      </c>
      <c r="O1317" s="21">
        <f>VLOOKUP($C1317,vehicle,MATCH(O$7,Vehicle!$A$1:$E$1,0),0)</f>
        <v>1</v>
      </c>
      <c r="P1317" s="21">
        <f>VLOOKUP($C1317,driver,MATCH(P$7,Driver!$A$1:$E$1,0),0)</f>
        <v>74</v>
      </c>
      <c r="Q1317" s="21" t="str">
        <f>VLOOKUP($C1317,driver,MATCH(Q$7,Driver!$A$1:$E$1,0),0)</f>
        <v>Expired</v>
      </c>
      <c r="R1317" s="21">
        <f>VLOOKUP($C1317,driver,MATCH(R$7,Driver!$A$1:$E$1,0),0)</f>
        <v>0</v>
      </c>
      <c r="S1317" s="21" t="str">
        <f>VLOOKUP($C1317,driver,MATCH(S$7,Driver!$A$1:$E$1,0),0)</f>
        <v>Fatal</v>
      </c>
      <c r="T1317" s="21">
        <f>VLOOKUP($C1317,Effects,MATCH(T$7, Effects!$A$1:$E$1, 0),0)</f>
        <v>16</v>
      </c>
      <c r="U1317" s="22" t="str">
        <f>VLOOKUP($C1317,Effects,MATCH(U$7, Effects!$A$1:$E$1, 0),0)</f>
        <v>Yes</v>
      </c>
      <c r="V1317" s="22" t="str">
        <f>VLOOKUP($C1317,Effects,MATCH(V$7, Effects!$A$1:$E$1, 0),0)</f>
        <v>Yes</v>
      </c>
      <c r="W1317" s="22" t="str">
        <f>VLOOKUP($C1317,Effects,MATCH(W$7, Effects!$A$1:$E$1, 0),0)</f>
        <v>None</v>
      </c>
    </row>
    <row r="1318" spans="2:23" s="7" customFormat="1" ht="21" x14ac:dyDescent="0.4">
      <c r="B1318" s="19">
        <v>1311</v>
      </c>
      <c r="C1318" s="19" t="s">
        <v>1339</v>
      </c>
      <c r="D1318" s="20">
        <f>VLOOKUP($C1318, Date, MATCH(Source!D$7, Date!$A$1:$F$1, 0), FALSE)</f>
        <v>44775</v>
      </c>
      <c r="E1318" s="40">
        <v>44775</v>
      </c>
      <c r="F1318" s="22">
        <f>VLOOKUP($C1318, Date, MATCH(Source!F$7, Date!$A$1:$F$1, 0), FALSE)</f>
        <v>55.3402777777778</v>
      </c>
      <c r="G1318" s="19">
        <f>VLOOKUP(Table3[[#This Row],[Accident ID]],Date!$A$2:$I$2001,MATCH(Table3[[#Headers],[Hour]],Date!$A$1:$I$1,0),0)</f>
        <v>8</v>
      </c>
      <c r="H1318" s="44" t="str">
        <f>IF(AND(Table3[[#This Row],[Hour]]&gt;=7, Table3[[#This Row],[Hour]]&lt;=10), "Peak", IF(AND(Table3[[#This Row],[Hour]]&gt;=16, Table3[[#This Row],[Hour]]&lt;=19), "Peak", "Off-Peak"))</f>
        <v>Peak</v>
      </c>
      <c r="I1318" s="19" t="str">
        <f>VLOOKUP($C1318,location,MATCH(Source!I$7,Location!$A$1:$D$1,0),0)</f>
        <v>Kolkata</v>
      </c>
      <c r="J1318" s="19" t="str">
        <f>VLOOKUP($C1318,location,MATCH(Source!J$7,Location!$A$1:$D$1,0),0)</f>
        <v>City Road</v>
      </c>
      <c r="K1318" s="19" t="str">
        <f>VLOOKUP($C1318,location,MATCH(Source!K$7,Location!$A$1:$D$1,0),0)</f>
        <v>Windy</v>
      </c>
      <c r="L1318" s="20" t="str">
        <f>VLOOKUP($C1318,vehicle,MATCH(L1317,Vehicle!A1311:E1311,0),0)</f>
        <v>Auto</v>
      </c>
      <c r="M1318" s="20" t="str">
        <f>VLOOKUP($C1318,vehicle,MATCH(M$7,Vehicle!$A$1:$E$1,0),0)</f>
        <v>Pedestrian Crossing</v>
      </c>
      <c r="N1318" s="20" t="str">
        <f>VLOOKUP($C1318,vehicle,MATCH(N$7,Vehicle!$A$1:$E$1,0),0)</f>
        <v>Low</v>
      </c>
      <c r="O1318" s="21">
        <f>VLOOKUP($C1318,vehicle,MATCH(O$7,Vehicle!$A$1:$E$1,0),0)</f>
        <v>3</v>
      </c>
      <c r="P1318" s="21">
        <f>VLOOKUP($C1318,driver,MATCH(P$7,Driver!$A$1:$E$1,0),0)</f>
        <v>55</v>
      </c>
      <c r="Q1318" s="21" t="str">
        <f>VLOOKUP($C1318,driver,MATCH(Q$7,Driver!$A$1:$E$1,0),0)</f>
        <v>Suspended</v>
      </c>
      <c r="R1318" s="21">
        <f>VLOOKUP($C1318,driver,MATCH(R$7,Driver!$A$1:$E$1,0),0)</f>
        <v>7</v>
      </c>
      <c r="S1318" s="21" t="str">
        <f>VLOOKUP($C1318,driver,MATCH(S$7,Driver!$A$1:$E$1,0),0)</f>
        <v>Moderate</v>
      </c>
      <c r="T1318" s="21">
        <f>VLOOKUP($C1318,Effects,MATCH(T$7, Effects!$A$1:$E$1, 0),0)</f>
        <v>9</v>
      </c>
      <c r="U1318" s="22" t="str">
        <f>VLOOKUP($C1318,Effects,MATCH(U$7, Effects!$A$1:$E$1, 0),0)</f>
        <v>Yes</v>
      </c>
      <c r="V1318" s="22" t="str">
        <f>VLOOKUP($C1318,Effects,MATCH(V$7, Effects!$A$1:$E$1, 0),0)</f>
        <v>Yes</v>
      </c>
      <c r="W1318" s="22" t="str">
        <f>VLOOKUP($C1318,Effects,MATCH(W$7, Effects!$A$1:$E$1, 0),0)</f>
        <v>Arrest Made</v>
      </c>
    </row>
    <row r="1319" spans="2:23" s="7" customFormat="1" ht="21" x14ac:dyDescent="0.4">
      <c r="B1319" s="19">
        <v>1312</v>
      </c>
      <c r="C1319" s="19" t="s">
        <v>1340</v>
      </c>
      <c r="D1319" s="20">
        <f>VLOOKUP($C1319, Date, MATCH(Source!D$7, Date!$A$1:$F$1, 0), FALSE)</f>
        <v>45544</v>
      </c>
      <c r="E1319" s="40">
        <v>45544</v>
      </c>
      <c r="F1319" s="22">
        <f>VLOOKUP($C1319, Date, MATCH(Source!F$7, Date!$A$1:$F$1, 0), FALSE)</f>
        <v>55.3819444444444</v>
      </c>
      <c r="G1319" s="19">
        <f>VLOOKUP(Table3[[#This Row],[Accident ID]],Date!$A$2:$I$2001,MATCH(Table3[[#Headers],[Hour]],Date!$A$1:$I$1,0),0)</f>
        <v>9</v>
      </c>
      <c r="H1319" s="44" t="str">
        <f>IF(AND(Table3[[#This Row],[Hour]]&gt;=7, Table3[[#This Row],[Hour]]&lt;=10), "Peak", IF(AND(Table3[[#This Row],[Hour]]&gt;=16, Table3[[#This Row],[Hour]]&lt;=19), "Peak", "Off-Peak"))</f>
        <v>Peak</v>
      </c>
      <c r="I1319" s="19" t="str">
        <f>VLOOKUP($C1319,location,MATCH(Source!I$7,Location!$A$1:$D$1,0),0)</f>
        <v>Kolkata</v>
      </c>
      <c r="J1319" s="19" t="str">
        <f>VLOOKUP($C1319,location,MATCH(Source!J$7,Location!$A$1:$D$1,0),0)</f>
        <v>City Road</v>
      </c>
      <c r="K1319" s="19" t="str">
        <f>VLOOKUP($C1319,location,MATCH(Source!K$7,Location!$A$1:$D$1,0),0)</f>
        <v>Windy</v>
      </c>
      <c r="L1319" s="20" t="str">
        <f>VLOOKUP($C1319,vehicle,MATCH(L1318,Vehicle!A1312:E1312,0),0)</f>
        <v>Bus</v>
      </c>
      <c r="M1319" s="20" t="str">
        <f>VLOOKUP($C1319,vehicle,MATCH(M$7,Vehicle!$A$1:$E$1,0),0)</f>
        <v>Signal Violation</v>
      </c>
      <c r="N1319" s="20" t="str">
        <f>VLOOKUP($C1319,vehicle,MATCH(N$7,Vehicle!$A$1:$E$1,0),0)</f>
        <v>Severe</v>
      </c>
      <c r="O1319" s="21">
        <f>VLOOKUP($C1319,vehicle,MATCH(O$7,Vehicle!$A$1:$E$1,0),0)</f>
        <v>4</v>
      </c>
      <c r="P1319" s="21">
        <f>VLOOKUP($C1319,driver,MATCH(P$7,Driver!$A$1:$E$1,0),0)</f>
        <v>50</v>
      </c>
      <c r="Q1319" s="21" t="str">
        <f>VLOOKUP($C1319,driver,MATCH(Q$7,Driver!$A$1:$E$1,0),0)</f>
        <v>Suspended</v>
      </c>
      <c r="R1319" s="21">
        <f>VLOOKUP($C1319,driver,MATCH(R$7,Driver!$A$1:$E$1,0),0)</f>
        <v>0</v>
      </c>
      <c r="S1319" s="21" t="str">
        <f>VLOOKUP($C1319,driver,MATCH(S$7,Driver!$A$1:$E$1,0),0)</f>
        <v>Moderate</v>
      </c>
      <c r="T1319" s="21">
        <f>VLOOKUP($C1319,Effects,MATCH(T$7, Effects!$A$1:$E$1, 0),0)</f>
        <v>13</v>
      </c>
      <c r="U1319" s="22" t="str">
        <f>VLOOKUP($C1319,Effects,MATCH(U$7, Effects!$A$1:$E$1, 0),0)</f>
        <v>No</v>
      </c>
      <c r="V1319" s="22" t="str">
        <f>VLOOKUP($C1319,Effects,MATCH(V$7, Effects!$A$1:$E$1, 0),0)</f>
        <v>No</v>
      </c>
      <c r="W1319" s="22" t="str">
        <f>VLOOKUP($C1319,Effects,MATCH(W$7, Effects!$A$1:$E$1, 0),0)</f>
        <v>Arrest Made</v>
      </c>
    </row>
    <row r="1320" spans="2:23" s="7" customFormat="1" ht="21" x14ac:dyDescent="0.4">
      <c r="B1320" s="19">
        <v>1313</v>
      </c>
      <c r="C1320" s="19" t="s">
        <v>1341</v>
      </c>
      <c r="D1320" s="20">
        <f>VLOOKUP($C1320, Date, MATCH(Source!D$7, Date!$A$1:$F$1, 0), FALSE)</f>
        <v>44978</v>
      </c>
      <c r="E1320" s="40">
        <v>44978</v>
      </c>
      <c r="F1320" s="22">
        <f>VLOOKUP($C1320, Date, MATCH(Source!F$7, Date!$A$1:$F$1, 0), FALSE)</f>
        <v>55.4236111111111</v>
      </c>
      <c r="G1320" s="19">
        <f>VLOOKUP(Table3[[#This Row],[Accident ID]],Date!$A$2:$I$2001,MATCH(Table3[[#Headers],[Hour]],Date!$A$1:$I$1,0),0)</f>
        <v>10</v>
      </c>
      <c r="H1320" s="44" t="str">
        <f>IF(AND(Table3[[#This Row],[Hour]]&gt;=7, Table3[[#This Row],[Hour]]&lt;=10), "Peak", IF(AND(Table3[[#This Row],[Hour]]&gt;=16, Table3[[#This Row],[Hour]]&lt;=19), "Peak", "Off-Peak"))</f>
        <v>Peak</v>
      </c>
      <c r="I1320" s="19" t="str">
        <f>VLOOKUP($C1320,location,MATCH(Source!I$7,Location!$A$1:$D$1,0),0)</f>
        <v>Pune</v>
      </c>
      <c r="J1320" s="19" t="str">
        <f>VLOOKUP($C1320,location,MATCH(Source!J$7,Location!$A$1:$D$1,0),0)</f>
        <v>Expressway</v>
      </c>
      <c r="K1320" s="19" t="str">
        <f>VLOOKUP($C1320,location,MATCH(Source!K$7,Location!$A$1:$D$1,0),0)</f>
        <v>Snowy</v>
      </c>
      <c r="L1320" s="20" t="str">
        <f>VLOOKUP($C1320,vehicle,MATCH(L1319,Vehicle!A1313:E1313,0),0)</f>
        <v>Bicycle</v>
      </c>
      <c r="M1320" s="20" t="str">
        <f>VLOOKUP($C1320,vehicle,MATCH(M$7,Vehicle!$A$1:$E$1,0),0)</f>
        <v>Weather Conditions</v>
      </c>
      <c r="N1320" s="20" t="str">
        <f>VLOOKUP($C1320,vehicle,MATCH(N$7,Vehicle!$A$1:$E$1,0),0)</f>
        <v>Low</v>
      </c>
      <c r="O1320" s="21">
        <f>VLOOKUP($C1320,vehicle,MATCH(O$7,Vehicle!$A$1:$E$1,0),0)</f>
        <v>4</v>
      </c>
      <c r="P1320" s="21">
        <f>VLOOKUP($C1320,driver,MATCH(P$7,Driver!$A$1:$E$1,0),0)</f>
        <v>19</v>
      </c>
      <c r="Q1320" s="21" t="str">
        <f>VLOOKUP($C1320,driver,MATCH(Q$7,Driver!$A$1:$E$1,0),0)</f>
        <v>Suspended</v>
      </c>
      <c r="R1320" s="21">
        <f>VLOOKUP($C1320,driver,MATCH(R$7,Driver!$A$1:$E$1,0),0)</f>
        <v>6</v>
      </c>
      <c r="S1320" s="21" t="str">
        <f>VLOOKUP($C1320,driver,MATCH(S$7,Driver!$A$1:$E$1,0),0)</f>
        <v>Moderate</v>
      </c>
      <c r="T1320" s="21">
        <f>VLOOKUP($C1320,Effects,MATCH(T$7, Effects!$A$1:$E$1, 0),0)</f>
        <v>38</v>
      </c>
      <c r="U1320" s="22" t="str">
        <f>VLOOKUP($C1320,Effects,MATCH(U$7, Effects!$A$1:$E$1, 0),0)</f>
        <v>No</v>
      </c>
      <c r="V1320" s="22" t="str">
        <f>VLOOKUP($C1320,Effects,MATCH(V$7, Effects!$A$1:$E$1, 0),0)</f>
        <v>No</v>
      </c>
      <c r="W1320" s="22" t="str">
        <f>VLOOKUP($C1320,Effects,MATCH(W$7, Effects!$A$1:$E$1, 0),0)</f>
        <v>Fine Issued</v>
      </c>
    </row>
    <row r="1321" spans="2:23" s="7" customFormat="1" ht="21" x14ac:dyDescent="0.4">
      <c r="B1321" s="19">
        <v>1314</v>
      </c>
      <c r="C1321" s="19" t="s">
        <v>1342</v>
      </c>
      <c r="D1321" s="20">
        <f>VLOOKUP($C1321, Date, MATCH(Source!D$7, Date!$A$1:$F$1, 0), FALSE)</f>
        <v>44118</v>
      </c>
      <c r="E1321" s="40">
        <v>44118</v>
      </c>
      <c r="F1321" s="22">
        <f>VLOOKUP($C1321, Date, MATCH(Source!F$7, Date!$A$1:$F$1, 0), FALSE)</f>
        <v>55.4652777777778</v>
      </c>
      <c r="G1321" s="19">
        <f>VLOOKUP(Table3[[#This Row],[Accident ID]],Date!$A$2:$I$2001,MATCH(Table3[[#Headers],[Hour]],Date!$A$1:$I$1,0),0)</f>
        <v>11</v>
      </c>
      <c r="H1321" s="44" t="str">
        <f>IF(AND(Table3[[#This Row],[Hour]]&gt;=7, Table3[[#This Row],[Hour]]&lt;=10), "Peak", IF(AND(Table3[[#This Row],[Hour]]&gt;=16, Table3[[#This Row],[Hour]]&lt;=19), "Peak", "Off-Peak"))</f>
        <v>Off-Peak</v>
      </c>
      <c r="I1321" s="19" t="str">
        <f>VLOOKUP($C1321,location,MATCH(Source!I$7,Location!$A$1:$D$1,0),0)</f>
        <v>Kolkata</v>
      </c>
      <c r="J1321" s="19" t="str">
        <f>VLOOKUP($C1321,location,MATCH(Source!J$7,Location!$A$1:$D$1,0),0)</f>
        <v>Residential Area</v>
      </c>
      <c r="K1321" s="19" t="str">
        <f>VLOOKUP($C1321,location,MATCH(Source!K$7,Location!$A$1:$D$1,0),0)</f>
        <v>Rainy</v>
      </c>
      <c r="L1321" s="20" t="str">
        <f>VLOOKUP($C1321,vehicle,MATCH(L1320,Vehicle!A1314:E1314,0),0)</f>
        <v>Truck</v>
      </c>
      <c r="M1321" s="20" t="str">
        <f>VLOOKUP($C1321,vehicle,MATCH(M$7,Vehicle!$A$1:$E$1,0),0)</f>
        <v>Drunk Driving</v>
      </c>
      <c r="N1321" s="20" t="str">
        <f>VLOOKUP($C1321,vehicle,MATCH(N$7,Vehicle!$A$1:$E$1,0),0)</f>
        <v>Medium</v>
      </c>
      <c r="O1321" s="21">
        <f>VLOOKUP($C1321,vehicle,MATCH(O$7,Vehicle!$A$1:$E$1,0),0)</f>
        <v>5</v>
      </c>
      <c r="P1321" s="21">
        <f>VLOOKUP($C1321,driver,MATCH(P$7,Driver!$A$1:$E$1,0),0)</f>
        <v>33</v>
      </c>
      <c r="Q1321" s="21" t="str">
        <f>VLOOKUP($C1321,driver,MATCH(Q$7,Driver!$A$1:$E$1,0),0)</f>
        <v>Suspended</v>
      </c>
      <c r="R1321" s="21">
        <f>VLOOKUP($C1321,driver,MATCH(R$7,Driver!$A$1:$E$1,0),0)</f>
        <v>7</v>
      </c>
      <c r="S1321" s="21" t="str">
        <f>VLOOKUP($C1321,driver,MATCH(S$7,Driver!$A$1:$E$1,0),0)</f>
        <v>Fatal</v>
      </c>
      <c r="T1321" s="21">
        <f>VLOOKUP($C1321,Effects,MATCH(T$7, Effects!$A$1:$E$1, 0),0)</f>
        <v>51</v>
      </c>
      <c r="U1321" s="22" t="str">
        <f>VLOOKUP($C1321,Effects,MATCH(U$7, Effects!$A$1:$E$1, 0),0)</f>
        <v>No</v>
      </c>
      <c r="V1321" s="22" t="str">
        <f>VLOOKUP($C1321,Effects,MATCH(V$7, Effects!$A$1:$E$1, 0),0)</f>
        <v>No</v>
      </c>
      <c r="W1321" s="22" t="str">
        <f>VLOOKUP($C1321,Effects,MATCH(W$7, Effects!$A$1:$E$1, 0),0)</f>
        <v>Arrest Made</v>
      </c>
    </row>
    <row r="1322" spans="2:23" s="7" customFormat="1" ht="21" x14ac:dyDescent="0.4">
      <c r="B1322" s="19">
        <v>1315</v>
      </c>
      <c r="C1322" s="19" t="s">
        <v>1343</v>
      </c>
      <c r="D1322" s="20">
        <f>VLOOKUP($C1322, Date, MATCH(Source!D$7, Date!$A$1:$F$1, 0), FALSE)</f>
        <v>44207</v>
      </c>
      <c r="E1322" s="40">
        <v>44207</v>
      </c>
      <c r="F1322" s="22">
        <f>VLOOKUP($C1322, Date, MATCH(Source!F$7, Date!$A$1:$F$1, 0), FALSE)</f>
        <v>55.5069444444444</v>
      </c>
      <c r="G1322" s="19">
        <f>VLOOKUP(Table3[[#This Row],[Accident ID]],Date!$A$2:$I$2001,MATCH(Table3[[#Headers],[Hour]],Date!$A$1:$I$1,0),0)</f>
        <v>12</v>
      </c>
      <c r="H1322" s="44" t="str">
        <f>IF(AND(Table3[[#This Row],[Hour]]&gt;=7, Table3[[#This Row],[Hour]]&lt;=10), "Peak", IF(AND(Table3[[#This Row],[Hour]]&gt;=16, Table3[[#This Row],[Hour]]&lt;=19), "Peak", "Off-Peak"))</f>
        <v>Off-Peak</v>
      </c>
      <c r="I1322" s="19" t="str">
        <f>VLOOKUP($C1322,location,MATCH(Source!I$7,Location!$A$1:$D$1,0),0)</f>
        <v>Mumbai</v>
      </c>
      <c r="J1322" s="19" t="str">
        <f>VLOOKUP($C1322,location,MATCH(Source!J$7,Location!$A$1:$D$1,0),0)</f>
        <v>Residential Area</v>
      </c>
      <c r="K1322" s="19" t="str">
        <f>VLOOKUP($C1322,location,MATCH(Source!K$7,Location!$A$1:$D$1,0),0)</f>
        <v>Clear</v>
      </c>
      <c r="L1322" s="20" t="str">
        <f>VLOOKUP($C1322,vehicle,MATCH(L1321,Vehicle!A1315:E1315,0),0)</f>
        <v>Bus</v>
      </c>
      <c r="M1322" s="20" t="str">
        <f>VLOOKUP($C1322,vehicle,MATCH(M$7,Vehicle!$A$1:$E$1,0),0)</f>
        <v>Signal Violation</v>
      </c>
      <c r="N1322" s="20" t="str">
        <f>VLOOKUP($C1322,vehicle,MATCH(N$7,Vehicle!$A$1:$E$1,0),0)</f>
        <v>Medium</v>
      </c>
      <c r="O1322" s="21">
        <f>VLOOKUP($C1322,vehicle,MATCH(O$7,Vehicle!$A$1:$E$1,0),0)</f>
        <v>1</v>
      </c>
      <c r="P1322" s="21">
        <f>VLOOKUP($C1322,driver,MATCH(P$7,Driver!$A$1:$E$1,0),0)</f>
        <v>40</v>
      </c>
      <c r="Q1322" s="21" t="str">
        <f>VLOOKUP($C1322,driver,MATCH(Q$7,Driver!$A$1:$E$1,0),0)</f>
        <v>Valid</v>
      </c>
      <c r="R1322" s="21">
        <f>VLOOKUP($C1322,driver,MATCH(R$7,Driver!$A$1:$E$1,0),0)</f>
        <v>10</v>
      </c>
      <c r="S1322" s="21" t="str">
        <f>VLOOKUP($C1322,driver,MATCH(S$7,Driver!$A$1:$E$1,0),0)</f>
        <v>Severe</v>
      </c>
      <c r="T1322" s="21">
        <f>VLOOKUP($C1322,Effects,MATCH(T$7, Effects!$A$1:$E$1, 0),0)</f>
        <v>12</v>
      </c>
      <c r="U1322" s="22" t="str">
        <f>VLOOKUP($C1322,Effects,MATCH(U$7, Effects!$A$1:$E$1, 0),0)</f>
        <v>No</v>
      </c>
      <c r="V1322" s="22" t="str">
        <f>VLOOKUP($C1322,Effects,MATCH(V$7, Effects!$A$1:$E$1, 0),0)</f>
        <v>No</v>
      </c>
      <c r="W1322" s="22" t="str">
        <f>VLOOKUP($C1322,Effects,MATCH(W$7, Effects!$A$1:$E$1, 0),0)</f>
        <v>Arrest Made</v>
      </c>
    </row>
    <row r="1323" spans="2:23" s="7" customFormat="1" ht="21" x14ac:dyDescent="0.4">
      <c r="B1323" s="19">
        <v>1316</v>
      </c>
      <c r="C1323" s="19" t="s">
        <v>1344</v>
      </c>
      <c r="D1323" s="20">
        <f>VLOOKUP($C1323, Date, MATCH(Source!D$7, Date!$A$1:$F$1, 0), FALSE)</f>
        <v>44981</v>
      </c>
      <c r="E1323" s="40">
        <v>44981</v>
      </c>
      <c r="F1323" s="22">
        <f>VLOOKUP($C1323, Date, MATCH(Source!F$7, Date!$A$1:$F$1, 0), FALSE)</f>
        <v>55.5486111111111</v>
      </c>
      <c r="G1323" s="19">
        <f>VLOOKUP(Table3[[#This Row],[Accident ID]],Date!$A$2:$I$2001,MATCH(Table3[[#Headers],[Hour]],Date!$A$1:$I$1,0),0)</f>
        <v>13</v>
      </c>
      <c r="H1323" s="44" t="str">
        <f>IF(AND(Table3[[#This Row],[Hour]]&gt;=7, Table3[[#This Row],[Hour]]&lt;=10), "Peak", IF(AND(Table3[[#This Row],[Hour]]&gt;=16, Table3[[#This Row],[Hour]]&lt;=19), "Peak", "Off-Peak"))</f>
        <v>Off-Peak</v>
      </c>
      <c r="I1323" s="19" t="str">
        <f>VLOOKUP($C1323,location,MATCH(Source!I$7,Location!$A$1:$D$1,0),0)</f>
        <v>Bangalore</v>
      </c>
      <c r="J1323" s="19" t="str">
        <f>VLOOKUP($C1323,location,MATCH(Source!J$7,Location!$A$1:$D$1,0),0)</f>
        <v>Highway</v>
      </c>
      <c r="K1323" s="19" t="str">
        <f>VLOOKUP($C1323,location,MATCH(Source!K$7,Location!$A$1:$D$1,0),0)</f>
        <v>Rainy</v>
      </c>
      <c r="L1323" s="20" t="str">
        <f>VLOOKUP($C1323,vehicle,MATCH(L1322,Vehicle!A1316:E1316,0),0)</f>
        <v>Bus</v>
      </c>
      <c r="M1323" s="20" t="str">
        <f>VLOOKUP($C1323,vehicle,MATCH(M$7,Vehicle!$A$1:$E$1,0),0)</f>
        <v>Signal Violation</v>
      </c>
      <c r="N1323" s="20" t="str">
        <f>VLOOKUP($C1323,vehicle,MATCH(N$7,Vehicle!$A$1:$E$1,0),0)</f>
        <v>Severe</v>
      </c>
      <c r="O1323" s="21">
        <f>VLOOKUP($C1323,vehicle,MATCH(O$7,Vehicle!$A$1:$E$1,0),0)</f>
        <v>4</v>
      </c>
      <c r="P1323" s="21">
        <f>VLOOKUP($C1323,driver,MATCH(P$7,Driver!$A$1:$E$1,0),0)</f>
        <v>28</v>
      </c>
      <c r="Q1323" s="21" t="str">
        <f>VLOOKUP($C1323,driver,MATCH(Q$7,Driver!$A$1:$E$1,0),0)</f>
        <v>Expired</v>
      </c>
      <c r="R1323" s="21">
        <f>VLOOKUP($C1323,driver,MATCH(R$7,Driver!$A$1:$E$1,0),0)</f>
        <v>8</v>
      </c>
      <c r="S1323" s="21" t="str">
        <f>VLOOKUP($C1323,driver,MATCH(S$7,Driver!$A$1:$E$1,0),0)</f>
        <v>Moderate</v>
      </c>
      <c r="T1323" s="21">
        <f>VLOOKUP($C1323,Effects,MATCH(T$7, Effects!$A$1:$E$1, 0),0)</f>
        <v>41</v>
      </c>
      <c r="U1323" s="22" t="str">
        <f>VLOOKUP($C1323,Effects,MATCH(U$7, Effects!$A$1:$E$1, 0),0)</f>
        <v>No</v>
      </c>
      <c r="V1323" s="22" t="str">
        <f>VLOOKUP($C1323,Effects,MATCH(V$7, Effects!$A$1:$E$1, 0),0)</f>
        <v>Yes</v>
      </c>
      <c r="W1323" s="22" t="str">
        <f>VLOOKUP($C1323,Effects,MATCH(W$7, Effects!$A$1:$E$1, 0),0)</f>
        <v>None</v>
      </c>
    </row>
    <row r="1324" spans="2:23" s="7" customFormat="1" ht="21" x14ac:dyDescent="0.4">
      <c r="B1324" s="19">
        <v>1317</v>
      </c>
      <c r="C1324" s="19" t="s">
        <v>1345</v>
      </c>
      <c r="D1324" s="20">
        <f>VLOOKUP($C1324, Date, MATCH(Source!D$7, Date!$A$1:$F$1, 0), FALSE)</f>
        <v>44009</v>
      </c>
      <c r="E1324" s="40">
        <v>44009</v>
      </c>
      <c r="F1324" s="22">
        <f>VLOOKUP($C1324, Date, MATCH(Source!F$7, Date!$A$1:$F$1, 0), FALSE)</f>
        <v>55.5902777777778</v>
      </c>
      <c r="G1324" s="19">
        <f>VLOOKUP(Table3[[#This Row],[Accident ID]],Date!$A$2:$I$2001,MATCH(Table3[[#Headers],[Hour]],Date!$A$1:$I$1,0),0)</f>
        <v>14</v>
      </c>
      <c r="H1324" s="44" t="str">
        <f>IF(AND(Table3[[#This Row],[Hour]]&gt;=7, Table3[[#This Row],[Hour]]&lt;=10), "Peak", IF(AND(Table3[[#This Row],[Hour]]&gt;=16, Table3[[#This Row],[Hour]]&lt;=19), "Peak", "Off-Peak"))</f>
        <v>Off-Peak</v>
      </c>
      <c r="I1324" s="19" t="str">
        <f>VLOOKUP($C1324,location,MATCH(Source!I$7,Location!$A$1:$D$1,0),0)</f>
        <v>Kolkata</v>
      </c>
      <c r="J1324" s="19" t="str">
        <f>VLOOKUP($C1324,location,MATCH(Source!J$7,Location!$A$1:$D$1,0),0)</f>
        <v>Expressway</v>
      </c>
      <c r="K1324" s="19" t="str">
        <f>VLOOKUP($C1324,location,MATCH(Source!K$7,Location!$A$1:$D$1,0),0)</f>
        <v>Snowy</v>
      </c>
      <c r="L1324" s="20" t="str">
        <f>VLOOKUP($C1324,vehicle,MATCH(L1323,Vehicle!A1317:E1317,0),0)</f>
        <v>Bike</v>
      </c>
      <c r="M1324" s="20" t="str">
        <f>VLOOKUP($C1324,vehicle,MATCH(M$7,Vehicle!$A$1:$E$1,0),0)</f>
        <v>Reckless Driving</v>
      </c>
      <c r="N1324" s="20" t="str">
        <f>VLOOKUP($C1324,vehicle,MATCH(N$7,Vehicle!$A$1:$E$1,0),0)</f>
        <v>High</v>
      </c>
      <c r="O1324" s="21">
        <f>VLOOKUP($C1324,vehicle,MATCH(O$7,Vehicle!$A$1:$E$1,0),0)</f>
        <v>3</v>
      </c>
      <c r="P1324" s="21">
        <f>VLOOKUP($C1324,driver,MATCH(P$7,Driver!$A$1:$E$1,0),0)</f>
        <v>36</v>
      </c>
      <c r="Q1324" s="21" t="str">
        <f>VLOOKUP($C1324,driver,MATCH(Q$7,Driver!$A$1:$E$1,0),0)</f>
        <v>Expired</v>
      </c>
      <c r="R1324" s="21">
        <f>VLOOKUP($C1324,driver,MATCH(R$7,Driver!$A$1:$E$1,0),0)</f>
        <v>3</v>
      </c>
      <c r="S1324" s="21" t="str">
        <f>VLOOKUP($C1324,driver,MATCH(S$7,Driver!$A$1:$E$1,0),0)</f>
        <v>Fatal</v>
      </c>
      <c r="T1324" s="21">
        <f>VLOOKUP($C1324,Effects,MATCH(T$7, Effects!$A$1:$E$1, 0),0)</f>
        <v>42</v>
      </c>
      <c r="U1324" s="22" t="str">
        <f>VLOOKUP($C1324,Effects,MATCH(U$7, Effects!$A$1:$E$1, 0),0)</f>
        <v>No</v>
      </c>
      <c r="V1324" s="22" t="str">
        <f>VLOOKUP($C1324,Effects,MATCH(V$7, Effects!$A$1:$E$1, 0),0)</f>
        <v>Yes</v>
      </c>
      <c r="W1324" s="22" t="str">
        <f>VLOOKUP($C1324,Effects,MATCH(W$7, Effects!$A$1:$E$1, 0),0)</f>
        <v>License Suspended</v>
      </c>
    </row>
    <row r="1325" spans="2:23" s="7" customFormat="1" ht="21" x14ac:dyDescent="0.4">
      <c r="B1325" s="19">
        <v>1318</v>
      </c>
      <c r="C1325" s="19" t="s">
        <v>1346</v>
      </c>
      <c r="D1325" s="20">
        <f>VLOOKUP($C1325, Date, MATCH(Source!D$7, Date!$A$1:$F$1, 0), FALSE)</f>
        <v>45329</v>
      </c>
      <c r="E1325" s="40">
        <v>45329</v>
      </c>
      <c r="F1325" s="22">
        <f>VLOOKUP($C1325, Date, MATCH(Source!F$7, Date!$A$1:$F$1, 0), FALSE)</f>
        <v>55.6319444444444</v>
      </c>
      <c r="G1325" s="19">
        <f>VLOOKUP(Table3[[#This Row],[Accident ID]],Date!$A$2:$I$2001,MATCH(Table3[[#Headers],[Hour]],Date!$A$1:$I$1,0),0)</f>
        <v>15</v>
      </c>
      <c r="H1325" s="44" t="str">
        <f>IF(AND(Table3[[#This Row],[Hour]]&gt;=7, Table3[[#This Row],[Hour]]&lt;=10), "Peak", IF(AND(Table3[[#This Row],[Hour]]&gt;=16, Table3[[#This Row],[Hour]]&lt;=19), "Peak", "Off-Peak"))</f>
        <v>Off-Peak</v>
      </c>
      <c r="I1325" s="19" t="str">
        <f>VLOOKUP($C1325,location,MATCH(Source!I$7,Location!$A$1:$D$1,0),0)</f>
        <v>Chennai</v>
      </c>
      <c r="J1325" s="19" t="str">
        <f>VLOOKUP($C1325,location,MATCH(Source!J$7,Location!$A$1:$D$1,0),0)</f>
        <v>Residential Area</v>
      </c>
      <c r="K1325" s="19" t="str">
        <f>VLOOKUP($C1325,location,MATCH(Source!K$7,Location!$A$1:$D$1,0),0)</f>
        <v>Clear</v>
      </c>
      <c r="L1325" s="20" t="str">
        <f>VLOOKUP($C1325,vehicle,MATCH(L1324,Vehicle!A1318:E1318,0),0)</f>
        <v>Truck</v>
      </c>
      <c r="M1325" s="20" t="str">
        <f>VLOOKUP($C1325,vehicle,MATCH(M$7,Vehicle!$A$1:$E$1,0),0)</f>
        <v>Brake Failure</v>
      </c>
      <c r="N1325" s="20" t="str">
        <f>VLOOKUP($C1325,vehicle,MATCH(N$7,Vehicle!$A$1:$E$1,0),0)</f>
        <v>Low</v>
      </c>
      <c r="O1325" s="21">
        <f>VLOOKUP($C1325,vehicle,MATCH(O$7,Vehicle!$A$1:$E$1,0),0)</f>
        <v>1</v>
      </c>
      <c r="P1325" s="21">
        <f>VLOOKUP($C1325,driver,MATCH(P$7,Driver!$A$1:$E$1,0),0)</f>
        <v>40</v>
      </c>
      <c r="Q1325" s="21" t="str">
        <f>VLOOKUP($C1325,driver,MATCH(Q$7,Driver!$A$1:$E$1,0),0)</f>
        <v>Valid</v>
      </c>
      <c r="R1325" s="21">
        <f>VLOOKUP($C1325,driver,MATCH(R$7,Driver!$A$1:$E$1,0),0)</f>
        <v>8</v>
      </c>
      <c r="S1325" s="21" t="str">
        <f>VLOOKUP($C1325,driver,MATCH(S$7,Driver!$A$1:$E$1,0),0)</f>
        <v>Fatal</v>
      </c>
      <c r="T1325" s="21">
        <f>VLOOKUP($C1325,Effects,MATCH(T$7, Effects!$A$1:$E$1, 0),0)</f>
        <v>59</v>
      </c>
      <c r="U1325" s="22" t="str">
        <f>VLOOKUP($C1325,Effects,MATCH(U$7, Effects!$A$1:$E$1, 0),0)</f>
        <v>Yes</v>
      </c>
      <c r="V1325" s="22" t="str">
        <f>VLOOKUP($C1325,Effects,MATCH(V$7, Effects!$A$1:$E$1, 0),0)</f>
        <v>No</v>
      </c>
      <c r="W1325" s="22" t="str">
        <f>VLOOKUP($C1325,Effects,MATCH(W$7, Effects!$A$1:$E$1, 0),0)</f>
        <v>None</v>
      </c>
    </row>
    <row r="1326" spans="2:23" s="7" customFormat="1" ht="21" x14ac:dyDescent="0.4">
      <c r="B1326" s="19">
        <v>1319</v>
      </c>
      <c r="C1326" s="19" t="s">
        <v>1347</v>
      </c>
      <c r="D1326" s="20">
        <f>VLOOKUP($C1326, Date, MATCH(Source!D$7, Date!$A$1:$F$1, 0), FALSE)</f>
        <v>45073</v>
      </c>
      <c r="E1326" s="40">
        <v>45073</v>
      </c>
      <c r="F1326" s="22">
        <f>VLOOKUP($C1326, Date, MATCH(Source!F$7, Date!$A$1:$F$1, 0), FALSE)</f>
        <v>55.6736111111111</v>
      </c>
      <c r="G1326" s="19">
        <f>VLOOKUP(Table3[[#This Row],[Accident ID]],Date!$A$2:$I$2001,MATCH(Table3[[#Headers],[Hour]],Date!$A$1:$I$1,0),0)</f>
        <v>16</v>
      </c>
      <c r="H1326" s="44" t="str">
        <f>IF(AND(Table3[[#This Row],[Hour]]&gt;=7, Table3[[#This Row],[Hour]]&lt;=10), "Peak", IF(AND(Table3[[#This Row],[Hour]]&gt;=16, Table3[[#This Row],[Hour]]&lt;=19), "Peak", "Off-Peak"))</f>
        <v>Peak</v>
      </c>
      <c r="I1326" s="19" t="str">
        <f>VLOOKUP($C1326,location,MATCH(Source!I$7,Location!$A$1:$D$1,0),0)</f>
        <v>Delhi</v>
      </c>
      <c r="J1326" s="19" t="str">
        <f>VLOOKUP($C1326,location,MATCH(Source!J$7,Location!$A$1:$D$1,0),0)</f>
        <v>Expressway</v>
      </c>
      <c r="K1326" s="19" t="str">
        <f>VLOOKUP($C1326,location,MATCH(Source!K$7,Location!$A$1:$D$1,0),0)</f>
        <v>Rainy</v>
      </c>
      <c r="L1326" s="20" t="str">
        <f>VLOOKUP($C1326,vehicle,MATCH(L1325,Vehicle!A1319:E1319,0),0)</f>
        <v>Bicycle</v>
      </c>
      <c r="M1326" s="20" t="str">
        <f>VLOOKUP($C1326,vehicle,MATCH(M$7,Vehicle!$A$1:$E$1,0),0)</f>
        <v>Weather Conditions</v>
      </c>
      <c r="N1326" s="20" t="str">
        <f>VLOOKUP($C1326,vehicle,MATCH(N$7,Vehicle!$A$1:$E$1,0),0)</f>
        <v>Medium</v>
      </c>
      <c r="O1326" s="21">
        <f>VLOOKUP($C1326,vehicle,MATCH(O$7,Vehicle!$A$1:$E$1,0),0)</f>
        <v>2</v>
      </c>
      <c r="P1326" s="21">
        <f>VLOOKUP($C1326,driver,MATCH(P$7,Driver!$A$1:$E$1,0),0)</f>
        <v>65</v>
      </c>
      <c r="Q1326" s="21" t="str">
        <f>VLOOKUP($C1326,driver,MATCH(Q$7,Driver!$A$1:$E$1,0),0)</f>
        <v>Suspended</v>
      </c>
      <c r="R1326" s="21">
        <f>VLOOKUP($C1326,driver,MATCH(R$7,Driver!$A$1:$E$1,0),0)</f>
        <v>9</v>
      </c>
      <c r="S1326" s="21" t="str">
        <f>VLOOKUP($C1326,driver,MATCH(S$7,Driver!$A$1:$E$1,0),0)</f>
        <v>Severe</v>
      </c>
      <c r="T1326" s="21">
        <f>VLOOKUP($C1326,Effects,MATCH(T$7, Effects!$A$1:$E$1, 0),0)</f>
        <v>25</v>
      </c>
      <c r="U1326" s="22" t="str">
        <f>VLOOKUP($C1326,Effects,MATCH(U$7, Effects!$A$1:$E$1, 0),0)</f>
        <v>No</v>
      </c>
      <c r="V1326" s="22" t="str">
        <f>VLOOKUP($C1326,Effects,MATCH(V$7, Effects!$A$1:$E$1, 0),0)</f>
        <v>Yes</v>
      </c>
      <c r="W1326" s="22" t="str">
        <f>VLOOKUP($C1326,Effects,MATCH(W$7, Effects!$A$1:$E$1, 0),0)</f>
        <v>License Suspended</v>
      </c>
    </row>
    <row r="1327" spans="2:23" s="7" customFormat="1" ht="21" x14ac:dyDescent="0.4">
      <c r="B1327" s="19">
        <v>1320</v>
      </c>
      <c r="C1327" s="19" t="s">
        <v>1348</v>
      </c>
      <c r="D1327" s="20">
        <f>VLOOKUP($C1327, Date, MATCH(Source!D$7, Date!$A$1:$F$1, 0), FALSE)</f>
        <v>44405</v>
      </c>
      <c r="E1327" s="40">
        <v>44405</v>
      </c>
      <c r="F1327" s="22">
        <f>VLOOKUP($C1327, Date, MATCH(Source!F$7, Date!$A$1:$F$1, 0), FALSE)</f>
        <v>55.7152777777778</v>
      </c>
      <c r="G1327" s="19">
        <f>VLOOKUP(Table3[[#This Row],[Accident ID]],Date!$A$2:$I$2001,MATCH(Table3[[#Headers],[Hour]],Date!$A$1:$I$1,0),0)</f>
        <v>17</v>
      </c>
      <c r="H1327" s="44" t="str">
        <f>IF(AND(Table3[[#This Row],[Hour]]&gt;=7, Table3[[#This Row],[Hour]]&lt;=10), "Peak", IF(AND(Table3[[#This Row],[Hour]]&gt;=16, Table3[[#This Row],[Hour]]&lt;=19), "Peak", "Off-Peak"))</f>
        <v>Peak</v>
      </c>
      <c r="I1327" s="19" t="str">
        <f>VLOOKUP($C1327,location,MATCH(Source!I$7,Location!$A$1:$D$1,0),0)</f>
        <v>Mumbai</v>
      </c>
      <c r="J1327" s="19" t="str">
        <f>VLOOKUP($C1327,location,MATCH(Source!J$7,Location!$A$1:$D$1,0),0)</f>
        <v>Residential Area</v>
      </c>
      <c r="K1327" s="19" t="str">
        <f>VLOOKUP($C1327,location,MATCH(Source!K$7,Location!$A$1:$D$1,0),0)</f>
        <v>Snowy</v>
      </c>
      <c r="L1327" s="20" t="str">
        <f>VLOOKUP($C1327,vehicle,MATCH(L1326,Vehicle!A1320:E1320,0),0)</f>
        <v>Truck</v>
      </c>
      <c r="M1327" s="20" t="str">
        <f>VLOOKUP($C1327,vehicle,MATCH(M$7,Vehicle!$A$1:$E$1,0),0)</f>
        <v>Signal Violation</v>
      </c>
      <c r="N1327" s="20" t="str">
        <f>VLOOKUP($C1327,vehicle,MATCH(N$7,Vehicle!$A$1:$E$1,0),0)</f>
        <v>High</v>
      </c>
      <c r="O1327" s="21">
        <f>VLOOKUP($C1327,vehicle,MATCH(O$7,Vehicle!$A$1:$E$1,0),0)</f>
        <v>5</v>
      </c>
      <c r="P1327" s="21">
        <f>VLOOKUP($C1327,driver,MATCH(P$7,Driver!$A$1:$E$1,0),0)</f>
        <v>39</v>
      </c>
      <c r="Q1327" s="21" t="str">
        <f>VLOOKUP($C1327,driver,MATCH(Q$7,Driver!$A$1:$E$1,0),0)</f>
        <v>Expired</v>
      </c>
      <c r="R1327" s="21">
        <f>VLOOKUP($C1327,driver,MATCH(R$7,Driver!$A$1:$E$1,0),0)</f>
        <v>9</v>
      </c>
      <c r="S1327" s="21" t="str">
        <f>VLOOKUP($C1327,driver,MATCH(S$7,Driver!$A$1:$E$1,0),0)</f>
        <v>Fatal</v>
      </c>
      <c r="T1327" s="21">
        <f>VLOOKUP($C1327,Effects,MATCH(T$7, Effects!$A$1:$E$1, 0),0)</f>
        <v>45</v>
      </c>
      <c r="U1327" s="22" t="str">
        <f>VLOOKUP($C1327,Effects,MATCH(U$7, Effects!$A$1:$E$1, 0),0)</f>
        <v>Yes</v>
      </c>
      <c r="V1327" s="22" t="str">
        <f>VLOOKUP($C1327,Effects,MATCH(V$7, Effects!$A$1:$E$1, 0),0)</f>
        <v>No</v>
      </c>
      <c r="W1327" s="22" t="str">
        <f>VLOOKUP($C1327,Effects,MATCH(W$7, Effects!$A$1:$E$1, 0),0)</f>
        <v>License Suspended</v>
      </c>
    </row>
    <row r="1328" spans="2:23" s="7" customFormat="1" ht="21" x14ac:dyDescent="0.4">
      <c r="B1328" s="19">
        <v>1321</v>
      </c>
      <c r="C1328" s="19" t="s">
        <v>1349</v>
      </c>
      <c r="D1328" s="20">
        <f>VLOOKUP($C1328, Date, MATCH(Source!D$7, Date!$A$1:$F$1, 0), FALSE)</f>
        <v>44941</v>
      </c>
      <c r="E1328" s="40">
        <v>44941</v>
      </c>
      <c r="F1328" s="22">
        <f>VLOOKUP($C1328, Date, MATCH(Source!F$7, Date!$A$1:$F$1, 0), FALSE)</f>
        <v>55.7569444444444</v>
      </c>
      <c r="G1328" s="19">
        <f>VLOOKUP(Table3[[#This Row],[Accident ID]],Date!$A$2:$I$2001,MATCH(Table3[[#Headers],[Hour]],Date!$A$1:$I$1,0),0)</f>
        <v>18</v>
      </c>
      <c r="H1328" s="44" t="str">
        <f>IF(AND(Table3[[#This Row],[Hour]]&gt;=7, Table3[[#This Row],[Hour]]&lt;=10), "Peak", IF(AND(Table3[[#This Row],[Hour]]&gt;=16, Table3[[#This Row],[Hour]]&lt;=19), "Peak", "Off-Peak"))</f>
        <v>Peak</v>
      </c>
      <c r="I1328" s="19" t="str">
        <f>VLOOKUP($C1328,location,MATCH(Source!I$7,Location!$A$1:$D$1,0),0)</f>
        <v>Hyderabad</v>
      </c>
      <c r="J1328" s="19" t="str">
        <f>VLOOKUP($C1328,location,MATCH(Source!J$7,Location!$A$1:$D$1,0),0)</f>
        <v>Highway</v>
      </c>
      <c r="K1328" s="19" t="str">
        <f>VLOOKUP($C1328,location,MATCH(Source!K$7,Location!$A$1:$D$1,0),0)</f>
        <v>Rainy</v>
      </c>
      <c r="L1328" s="20" t="str">
        <f>VLOOKUP($C1328,vehicle,MATCH(L1327,Vehicle!A1321:E1321,0),0)</f>
        <v>Truck</v>
      </c>
      <c r="M1328" s="20" t="str">
        <f>VLOOKUP($C1328,vehicle,MATCH(M$7,Vehicle!$A$1:$E$1,0),0)</f>
        <v>Weather Conditions</v>
      </c>
      <c r="N1328" s="20" t="str">
        <f>VLOOKUP($C1328,vehicle,MATCH(N$7,Vehicle!$A$1:$E$1,0),0)</f>
        <v>Low</v>
      </c>
      <c r="O1328" s="21">
        <f>VLOOKUP($C1328,vehicle,MATCH(O$7,Vehicle!$A$1:$E$1,0),0)</f>
        <v>1</v>
      </c>
      <c r="P1328" s="21">
        <f>VLOOKUP($C1328,driver,MATCH(P$7,Driver!$A$1:$E$1,0),0)</f>
        <v>72</v>
      </c>
      <c r="Q1328" s="21" t="str">
        <f>VLOOKUP($C1328,driver,MATCH(Q$7,Driver!$A$1:$E$1,0),0)</f>
        <v>Expired</v>
      </c>
      <c r="R1328" s="21">
        <f>VLOOKUP($C1328,driver,MATCH(R$7,Driver!$A$1:$E$1,0),0)</f>
        <v>5</v>
      </c>
      <c r="S1328" s="21" t="str">
        <f>VLOOKUP($C1328,driver,MATCH(S$7,Driver!$A$1:$E$1,0),0)</f>
        <v>Minor</v>
      </c>
      <c r="T1328" s="21">
        <f>VLOOKUP($C1328,Effects,MATCH(T$7, Effects!$A$1:$E$1, 0),0)</f>
        <v>14</v>
      </c>
      <c r="U1328" s="22" t="str">
        <f>VLOOKUP($C1328,Effects,MATCH(U$7, Effects!$A$1:$E$1, 0),0)</f>
        <v>No</v>
      </c>
      <c r="V1328" s="22" t="str">
        <f>VLOOKUP($C1328,Effects,MATCH(V$7, Effects!$A$1:$E$1, 0),0)</f>
        <v>No</v>
      </c>
      <c r="W1328" s="22" t="str">
        <f>VLOOKUP($C1328,Effects,MATCH(W$7, Effects!$A$1:$E$1, 0),0)</f>
        <v>License Suspended</v>
      </c>
    </row>
    <row r="1329" spans="2:23" s="7" customFormat="1" ht="21" x14ac:dyDescent="0.4">
      <c r="B1329" s="19">
        <v>1322</v>
      </c>
      <c r="C1329" s="19" t="s">
        <v>1350</v>
      </c>
      <c r="D1329" s="20">
        <f>VLOOKUP($C1329, Date, MATCH(Source!D$7, Date!$A$1:$F$1, 0), FALSE)</f>
        <v>45061</v>
      </c>
      <c r="E1329" s="40">
        <v>45061</v>
      </c>
      <c r="F1329" s="22">
        <f>VLOOKUP($C1329, Date, MATCH(Source!F$7, Date!$A$1:$F$1, 0), FALSE)</f>
        <v>55.7986111111111</v>
      </c>
      <c r="G1329" s="19">
        <f>VLOOKUP(Table3[[#This Row],[Accident ID]],Date!$A$2:$I$2001,MATCH(Table3[[#Headers],[Hour]],Date!$A$1:$I$1,0),0)</f>
        <v>19</v>
      </c>
      <c r="H1329" s="44" t="str">
        <f>IF(AND(Table3[[#This Row],[Hour]]&gt;=7, Table3[[#This Row],[Hour]]&lt;=10), "Peak", IF(AND(Table3[[#This Row],[Hour]]&gt;=16, Table3[[#This Row],[Hour]]&lt;=19), "Peak", "Off-Peak"))</f>
        <v>Peak</v>
      </c>
      <c r="I1329" s="19" t="str">
        <f>VLOOKUP($C1329,location,MATCH(Source!I$7,Location!$A$1:$D$1,0),0)</f>
        <v>Chennai</v>
      </c>
      <c r="J1329" s="19" t="str">
        <f>VLOOKUP($C1329,location,MATCH(Source!J$7,Location!$A$1:$D$1,0),0)</f>
        <v>City Road</v>
      </c>
      <c r="K1329" s="19" t="str">
        <f>VLOOKUP($C1329,location,MATCH(Source!K$7,Location!$A$1:$D$1,0),0)</f>
        <v>Snowy</v>
      </c>
      <c r="L1329" s="20" t="str">
        <f>VLOOKUP($C1329,vehicle,MATCH(L1328,Vehicle!A1322:E1322,0),0)</f>
        <v>Car</v>
      </c>
      <c r="M1329" s="20" t="str">
        <f>VLOOKUP($C1329,vehicle,MATCH(M$7,Vehicle!$A$1:$E$1,0),0)</f>
        <v>Over Speeding</v>
      </c>
      <c r="N1329" s="20" t="str">
        <f>VLOOKUP($C1329,vehicle,MATCH(N$7,Vehicle!$A$1:$E$1,0),0)</f>
        <v>High</v>
      </c>
      <c r="O1329" s="21">
        <f>VLOOKUP($C1329,vehicle,MATCH(O$7,Vehicle!$A$1:$E$1,0),0)</f>
        <v>3</v>
      </c>
      <c r="P1329" s="21">
        <f>VLOOKUP($C1329,driver,MATCH(P$7,Driver!$A$1:$E$1,0),0)</f>
        <v>60</v>
      </c>
      <c r="Q1329" s="21" t="str">
        <f>VLOOKUP($C1329,driver,MATCH(Q$7,Driver!$A$1:$E$1,0),0)</f>
        <v>Valid</v>
      </c>
      <c r="R1329" s="21">
        <f>VLOOKUP($C1329,driver,MATCH(R$7,Driver!$A$1:$E$1,0),0)</f>
        <v>3</v>
      </c>
      <c r="S1329" s="21" t="str">
        <f>VLOOKUP($C1329,driver,MATCH(S$7,Driver!$A$1:$E$1,0),0)</f>
        <v>Moderate</v>
      </c>
      <c r="T1329" s="21">
        <f>VLOOKUP($C1329,Effects,MATCH(T$7, Effects!$A$1:$E$1, 0),0)</f>
        <v>30</v>
      </c>
      <c r="U1329" s="22" t="str">
        <f>VLOOKUP($C1329,Effects,MATCH(U$7, Effects!$A$1:$E$1, 0),0)</f>
        <v>Yes</v>
      </c>
      <c r="V1329" s="22" t="str">
        <f>VLOOKUP($C1329,Effects,MATCH(V$7, Effects!$A$1:$E$1, 0),0)</f>
        <v>No</v>
      </c>
      <c r="W1329" s="22" t="str">
        <f>VLOOKUP($C1329,Effects,MATCH(W$7, Effects!$A$1:$E$1, 0),0)</f>
        <v>Fine Issued</v>
      </c>
    </row>
    <row r="1330" spans="2:23" s="7" customFormat="1" ht="21" x14ac:dyDescent="0.4">
      <c r="B1330" s="19">
        <v>1323</v>
      </c>
      <c r="C1330" s="19" t="s">
        <v>1351</v>
      </c>
      <c r="D1330" s="20">
        <f>VLOOKUP($C1330, Date, MATCH(Source!D$7, Date!$A$1:$F$1, 0), FALSE)</f>
        <v>45419</v>
      </c>
      <c r="E1330" s="40">
        <v>45419</v>
      </c>
      <c r="F1330" s="22">
        <f>VLOOKUP($C1330, Date, MATCH(Source!F$7, Date!$A$1:$F$1, 0), FALSE)</f>
        <v>55.8402777777778</v>
      </c>
      <c r="G1330" s="19">
        <f>VLOOKUP(Table3[[#This Row],[Accident ID]],Date!$A$2:$I$2001,MATCH(Table3[[#Headers],[Hour]],Date!$A$1:$I$1,0),0)</f>
        <v>20</v>
      </c>
      <c r="H1330" s="44" t="str">
        <f>IF(AND(Table3[[#This Row],[Hour]]&gt;=7, Table3[[#This Row],[Hour]]&lt;=10), "Peak", IF(AND(Table3[[#This Row],[Hour]]&gt;=16, Table3[[#This Row],[Hour]]&lt;=19), "Peak", "Off-Peak"))</f>
        <v>Off-Peak</v>
      </c>
      <c r="I1330" s="19" t="str">
        <f>VLOOKUP($C1330,location,MATCH(Source!I$7,Location!$A$1:$D$1,0),0)</f>
        <v>Pune</v>
      </c>
      <c r="J1330" s="19" t="str">
        <f>VLOOKUP($C1330,location,MATCH(Source!J$7,Location!$A$1:$D$1,0),0)</f>
        <v>Rural Road</v>
      </c>
      <c r="K1330" s="19" t="str">
        <f>VLOOKUP($C1330,location,MATCH(Source!K$7,Location!$A$1:$D$1,0),0)</f>
        <v>Foggy</v>
      </c>
      <c r="L1330" s="20" t="str">
        <f>VLOOKUP($C1330,vehicle,MATCH(L1329,Vehicle!A1323:E1323,0),0)</f>
        <v>Bicycle</v>
      </c>
      <c r="M1330" s="20" t="str">
        <f>VLOOKUP($C1330,vehicle,MATCH(M$7,Vehicle!$A$1:$E$1,0),0)</f>
        <v>Weather Conditions</v>
      </c>
      <c r="N1330" s="20" t="str">
        <f>VLOOKUP($C1330,vehicle,MATCH(N$7,Vehicle!$A$1:$E$1,0),0)</f>
        <v>Low</v>
      </c>
      <c r="O1330" s="21">
        <f>VLOOKUP($C1330,vehicle,MATCH(O$7,Vehicle!$A$1:$E$1,0),0)</f>
        <v>4</v>
      </c>
      <c r="P1330" s="21">
        <f>VLOOKUP($C1330,driver,MATCH(P$7,Driver!$A$1:$E$1,0),0)</f>
        <v>25</v>
      </c>
      <c r="Q1330" s="21" t="str">
        <f>VLOOKUP($C1330,driver,MATCH(Q$7,Driver!$A$1:$E$1,0),0)</f>
        <v>Suspended</v>
      </c>
      <c r="R1330" s="21">
        <f>VLOOKUP($C1330,driver,MATCH(R$7,Driver!$A$1:$E$1,0),0)</f>
        <v>6</v>
      </c>
      <c r="S1330" s="21" t="str">
        <f>VLOOKUP($C1330,driver,MATCH(S$7,Driver!$A$1:$E$1,0),0)</f>
        <v>Minor</v>
      </c>
      <c r="T1330" s="21">
        <f>VLOOKUP($C1330,Effects,MATCH(T$7, Effects!$A$1:$E$1, 0),0)</f>
        <v>47</v>
      </c>
      <c r="U1330" s="22" t="str">
        <f>VLOOKUP($C1330,Effects,MATCH(U$7, Effects!$A$1:$E$1, 0),0)</f>
        <v>No</v>
      </c>
      <c r="V1330" s="22" t="str">
        <f>VLOOKUP($C1330,Effects,MATCH(V$7, Effects!$A$1:$E$1, 0),0)</f>
        <v>Yes</v>
      </c>
      <c r="W1330" s="22" t="str">
        <f>VLOOKUP($C1330,Effects,MATCH(W$7, Effects!$A$1:$E$1, 0),0)</f>
        <v>Arrest Made</v>
      </c>
    </row>
    <row r="1331" spans="2:23" s="7" customFormat="1" ht="21" x14ac:dyDescent="0.4">
      <c r="B1331" s="19">
        <v>1324</v>
      </c>
      <c r="C1331" s="19" t="s">
        <v>1352</v>
      </c>
      <c r="D1331" s="20">
        <f>VLOOKUP($C1331, Date, MATCH(Source!D$7, Date!$A$1:$F$1, 0), FALSE)</f>
        <v>44569</v>
      </c>
      <c r="E1331" s="40">
        <v>44569</v>
      </c>
      <c r="F1331" s="22">
        <f>VLOOKUP($C1331, Date, MATCH(Source!F$7, Date!$A$1:$F$1, 0), FALSE)</f>
        <v>55.8819444444444</v>
      </c>
      <c r="G1331" s="19">
        <f>VLOOKUP(Table3[[#This Row],[Accident ID]],Date!$A$2:$I$2001,MATCH(Table3[[#Headers],[Hour]],Date!$A$1:$I$1,0),0)</f>
        <v>21</v>
      </c>
      <c r="H1331" s="44" t="str">
        <f>IF(AND(Table3[[#This Row],[Hour]]&gt;=7, Table3[[#This Row],[Hour]]&lt;=10), "Peak", IF(AND(Table3[[#This Row],[Hour]]&gt;=16, Table3[[#This Row],[Hour]]&lt;=19), "Peak", "Off-Peak"))</f>
        <v>Off-Peak</v>
      </c>
      <c r="I1331" s="19" t="str">
        <f>VLOOKUP($C1331,location,MATCH(Source!I$7,Location!$A$1:$D$1,0),0)</f>
        <v>Kolkata</v>
      </c>
      <c r="J1331" s="19" t="str">
        <f>VLOOKUP($C1331,location,MATCH(Source!J$7,Location!$A$1:$D$1,0),0)</f>
        <v>Residential Area</v>
      </c>
      <c r="K1331" s="19" t="str">
        <f>VLOOKUP($C1331,location,MATCH(Source!K$7,Location!$A$1:$D$1,0),0)</f>
        <v>Windy</v>
      </c>
      <c r="L1331" s="20" t="str">
        <f>VLOOKUP($C1331,vehicle,MATCH(L1330,Vehicle!A1324:E1324,0),0)</f>
        <v>Pedestrian</v>
      </c>
      <c r="M1331" s="20" t="str">
        <f>VLOOKUP($C1331,vehicle,MATCH(M$7,Vehicle!$A$1:$E$1,0),0)</f>
        <v>Reckless Driving</v>
      </c>
      <c r="N1331" s="20" t="str">
        <f>VLOOKUP($C1331,vehicle,MATCH(N$7,Vehicle!$A$1:$E$1,0),0)</f>
        <v>Medium</v>
      </c>
      <c r="O1331" s="21">
        <f>VLOOKUP($C1331,vehicle,MATCH(O$7,Vehicle!$A$1:$E$1,0),0)</f>
        <v>3</v>
      </c>
      <c r="P1331" s="21">
        <f>VLOOKUP($C1331,driver,MATCH(P$7,Driver!$A$1:$E$1,0),0)</f>
        <v>55</v>
      </c>
      <c r="Q1331" s="21" t="str">
        <f>VLOOKUP($C1331,driver,MATCH(Q$7,Driver!$A$1:$E$1,0),0)</f>
        <v>Valid</v>
      </c>
      <c r="R1331" s="21">
        <f>VLOOKUP($C1331,driver,MATCH(R$7,Driver!$A$1:$E$1,0),0)</f>
        <v>0</v>
      </c>
      <c r="S1331" s="21" t="str">
        <f>VLOOKUP($C1331,driver,MATCH(S$7,Driver!$A$1:$E$1,0),0)</f>
        <v>Minor</v>
      </c>
      <c r="T1331" s="21">
        <f>VLOOKUP($C1331,Effects,MATCH(T$7, Effects!$A$1:$E$1, 0),0)</f>
        <v>28</v>
      </c>
      <c r="U1331" s="22" t="str">
        <f>VLOOKUP($C1331,Effects,MATCH(U$7, Effects!$A$1:$E$1, 0),0)</f>
        <v>No</v>
      </c>
      <c r="V1331" s="22" t="str">
        <f>VLOOKUP($C1331,Effects,MATCH(V$7, Effects!$A$1:$E$1, 0),0)</f>
        <v>Yes</v>
      </c>
      <c r="W1331" s="22" t="str">
        <f>VLOOKUP($C1331,Effects,MATCH(W$7, Effects!$A$1:$E$1, 0),0)</f>
        <v>Arrest Made</v>
      </c>
    </row>
    <row r="1332" spans="2:23" s="7" customFormat="1" ht="21" x14ac:dyDescent="0.4">
      <c r="B1332" s="19">
        <v>1325</v>
      </c>
      <c r="C1332" s="19" t="s">
        <v>1353</v>
      </c>
      <c r="D1332" s="20">
        <f>VLOOKUP($C1332, Date, MATCH(Source!D$7, Date!$A$1:$F$1, 0), FALSE)</f>
        <v>45324</v>
      </c>
      <c r="E1332" s="40">
        <v>45324</v>
      </c>
      <c r="F1332" s="22">
        <f>VLOOKUP($C1332, Date, MATCH(Source!F$7, Date!$A$1:$F$1, 0), FALSE)</f>
        <v>55.9236111111111</v>
      </c>
      <c r="G1332" s="19">
        <f>VLOOKUP(Table3[[#This Row],[Accident ID]],Date!$A$2:$I$2001,MATCH(Table3[[#Headers],[Hour]],Date!$A$1:$I$1,0),0)</f>
        <v>22</v>
      </c>
      <c r="H1332" s="44" t="str">
        <f>IF(AND(Table3[[#This Row],[Hour]]&gt;=7, Table3[[#This Row],[Hour]]&lt;=10), "Peak", IF(AND(Table3[[#This Row],[Hour]]&gt;=16, Table3[[#This Row],[Hour]]&lt;=19), "Peak", "Off-Peak"))</f>
        <v>Off-Peak</v>
      </c>
      <c r="I1332" s="19" t="str">
        <f>VLOOKUP($C1332,location,MATCH(Source!I$7,Location!$A$1:$D$1,0),0)</f>
        <v>Bangalore</v>
      </c>
      <c r="J1332" s="19" t="str">
        <f>VLOOKUP($C1332,location,MATCH(Source!J$7,Location!$A$1:$D$1,0),0)</f>
        <v>City Road</v>
      </c>
      <c r="K1332" s="19" t="str">
        <f>VLOOKUP($C1332,location,MATCH(Source!K$7,Location!$A$1:$D$1,0),0)</f>
        <v>Snowy</v>
      </c>
      <c r="L1332" s="20" t="str">
        <f>VLOOKUP($C1332,vehicle,MATCH(L1331,Vehicle!A1325:E1325,0),0)</f>
        <v>Auto</v>
      </c>
      <c r="M1332" s="20" t="str">
        <f>VLOOKUP($C1332,vehicle,MATCH(M$7,Vehicle!$A$1:$E$1,0),0)</f>
        <v>Pedestrian Crossing</v>
      </c>
      <c r="N1332" s="20" t="str">
        <f>VLOOKUP($C1332,vehicle,MATCH(N$7,Vehicle!$A$1:$E$1,0),0)</f>
        <v>Medium</v>
      </c>
      <c r="O1332" s="21">
        <f>VLOOKUP($C1332,vehicle,MATCH(O$7,Vehicle!$A$1:$E$1,0),0)</f>
        <v>4</v>
      </c>
      <c r="P1332" s="21">
        <f>VLOOKUP($C1332,driver,MATCH(P$7,Driver!$A$1:$E$1,0),0)</f>
        <v>28</v>
      </c>
      <c r="Q1332" s="21" t="str">
        <f>VLOOKUP($C1332,driver,MATCH(Q$7,Driver!$A$1:$E$1,0),0)</f>
        <v>Valid</v>
      </c>
      <c r="R1332" s="21">
        <f>VLOOKUP($C1332,driver,MATCH(R$7,Driver!$A$1:$E$1,0),0)</f>
        <v>0</v>
      </c>
      <c r="S1332" s="21" t="str">
        <f>VLOOKUP($C1332,driver,MATCH(S$7,Driver!$A$1:$E$1,0),0)</f>
        <v>Fatal</v>
      </c>
      <c r="T1332" s="21">
        <f>VLOOKUP($C1332,Effects,MATCH(T$7, Effects!$A$1:$E$1, 0),0)</f>
        <v>8</v>
      </c>
      <c r="U1332" s="22" t="str">
        <f>VLOOKUP($C1332,Effects,MATCH(U$7, Effects!$A$1:$E$1, 0),0)</f>
        <v>No</v>
      </c>
      <c r="V1332" s="22" t="str">
        <f>VLOOKUP($C1332,Effects,MATCH(V$7, Effects!$A$1:$E$1, 0),0)</f>
        <v>Yes</v>
      </c>
      <c r="W1332" s="22" t="str">
        <f>VLOOKUP($C1332,Effects,MATCH(W$7, Effects!$A$1:$E$1, 0),0)</f>
        <v>Fine Issued</v>
      </c>
    </row>
    <row r="1333" spans="2:23" s="7" customFormat="1" ht="21" x14ac:dyDescent="0.4">
      <c r="B1333" s="19">
        <v>1326</v>
      </c>
      <c r="C1333" s="19" t="s">
        <v>1354</v>
      </c>
      <c r="D1333" s="20">
        <f>VLOOKUP($C1333, Date, MATCH(Source!D$7, Date!$A$1:$F$1, 0), FALSE)</f>
        <v>45235</v>
      </c>
      <c r="E1333" s="40">
        <v>45235</v>
      </c>
      <c r="F1333" s="22">
        <f>VLOOKUP($C1333, Date, MATCH(Source!F$7, Date!$A$1:$F$1, 0), FALSE)</f>
        <v>55.9652777777778</v>
      </c>
      <c r="G1333" s="19">
        <f>VLOOKUP(Table3[[#This Row],[Accident ID]],Date!$A$2:$I$2001,MATCH(Table3[[#Headers],[Hour]],Date!$A$1:$I$1,0),0)</f>
        <v>23</v>
      </c>
      <c r="H1333" s="44" t="str">
        <f>IF(AND(Table3[[#This Row],[Hour]]&gt;=7, Table3[[#This Row],[Hour]]&lt;=10), "Peak", IF(AND(Table3[[#This Row],[Hour]]&gt;=16, Table3[[#This Row],[Hour]]&lt;=19), "Peak", "Off-Peak"))</f>
        <v>Off-Peak</v>
      </c>
      <c r="I1333" s="19" t="str">
        <f>VLOOKUP($C1333,location,MATCH(Source!I$7,Location!$A$1:$D$1,0),0)</f>
        <v>Delhi</v>
      </c>
      <c r="J1333" s="19" t="str">
        <f>VLOOKUP($C1333,location,MATCH(Source!J$7,Location!$A$1:$D$1,0),0)</f>
        <v>Residential Area</v>
      </c>
      <c r="K1333" s="19" t="str">
        <f>VLOOKUP($C1333,location,MATCH(Source!K$7,Location!$A$1:$D$1,0),0)</f>
        <v>Rainy</v>
      </c>
      <c r="L1333" s="20" t="str">
        <f>VLOOKUP($C1333,vehicle,MATCH(L1332,Vehicle!A1326:E1326,0),0)</f>
        <v>Bicycle</v>
      </c>
      <c r="M1333" s="20" t="str">
        <f>VLOOKUP($C1333,vehicle,MATCH(M$7,Vehicle!$A$1:$E$1,0),0)</f>
        <v>Signal Violation</v>
      </c>
      <c r="N1333" s="20" t="str">
        <f>VLOOKUP($C1333,vehicle,MATCH(N$7,Vehicle!$A$1:$E$1,0),0)</f>
        <v>Low</v>
      </c>
      <c r="O1333" s="21">
        <f>VLOOKUP($C1333,vehicle,MATCH(O$7,Vehicle!$A$1:$E$1,0),0)</f>
        <v>3</v>
      </c>
      <c r="P1333" s="21">
        <f>VLOOKUP($C1333,driver,MATCH(P$7,Driver!$A$1:$E$1,0),0)</f>
        <v>23</v>
      </c>
      <c r="Q1333" s="21" t="str">
        <f>VLOOKUP($C1333,driver,MATCH(Q$7,Driver!$A$1:$E$1,0),0)</f>
        <v>Valid</v>
      </c>
      <c r="R1333" s="21">
        <f>VLOOKUP($C1333,driver,MATCH(R$7,Driver!$A$1:$E$1,0),0)</f>
        <v>8</v>
      </c>
      <c r="S1333" s="21" t="str">
        <f>VLOOKUP($C1333,driver,MATCH(S$7,Driver!$A$1:$E$1,0),0)</f>
        <v>Severe</v>
      </c>
      <c r="T1333" s="21">
        <f>VLOOKUP($C1333,Effects,MATCH(T$7, Effects!$A$1:$E$1, 0),0)</f>
        <v>54</v>
      </c>
      <c r="U1333" s="22" t="str">
        <f>VLOOKUP($C1333,Effects,MATCH(U$7, Effects!$A$1:$E$1, 0),0)</f>
        <v>Yes</v>
      </c>
      <c r="V1333" s="22" t="str">
        <f>VLOOKUP($C1333,Effects,MATCH(V$7, Effects!$A$1:$E$1, 0),0)</f>
        <v>No</v>
      </c>
      <c r="W1333" s="22" t="str">
        <f>VLOOKUP($C1333,Effects,MATCH(W$7, Effects!$A$1:$E$1, 0),0)</f>
        <v>License Suspended</v>
      </c>
    </row>
    <row r="1334" spans="2:23" s="7" customFormat="1" ht="21" x14ac:dyDescent="0.4">
      <c r="B1334" s="19">
        <v>1327</v>
      </c>
      <c r="C1334" s="19" t="s">
        <v>1355</v>
      </c>
      <c r="D1334" s="20">
        <f>VLOOKUP($C1334, Date, MATCH(Source!D$7, Date!$A$1:$F$1, 0), FALSE)</f>
        <v>45134</v>
      </c>
      <c r="E1334" s="40">
        <v>45134</v>
      </c>
      <c r="F1334" s="22">
        <f>VLOOKUP($C1334, Date, MATCH(Source!F$7, Date!$A$1:$F$1, 0), FALSE)</f>
        <v>56.0069444444444</v>
      </c>
      <c r="G1334" s="19">
        <f>VLOOKUP(Table3[[#This Row],[Accident ID]],Date!$A$2:$I$2001,MATCH(Table3[[#Headers],[Hour]],Date!$A$1:$I$1,0),0)</f>
        <v>0</v>
      </c>
      <c r="H1334" s="44" t="str">
        <f>IF(AND(Table3[[#This Row],[Hour]]&gt;=7, Table3[[#This Row],[Hour]]&lt;=10), "Peak", IF(AND(Table3[[#This Row],[Hour]]&gt;=16, Table3[[#This Row],[Hour]]&lt;=19), "Peak", "Off-Peak"))</f>
        <v>Off-Peak</v>
      </c>
      <c r="I1334" s="19" t="str">
        <f>VLOOKUP($C1334,location,MATCH(Source!I$7,Location!$A$1:$D$1,0),0)</f>
        <v>Kolkata</v>
      </c>
      <c r="J1334" s="19" t="str">
        <f>VLOOKUP($C1334,location,MATCH(Source!J$7,Location!$A$1:$D$1,0),0)</f>
        <v>City Road</v>
      </c>
      <c r="K1334" s="19" t="str">
        <f>VLOOKUP($C1334,location,MATCH(Source!K$7,Location!$A$1:$D$1,0),0)</f>
        <v>Rainy</v>
      </c>
      <c r="L1334" s="20" t="str">
        <f>VLOOKUP($C1334,vehicle,MATCH(L1333,Vehicle!A1327:E1327,0),0)</f>
        <v>Bus</v>
      </c>
      <c r="M1334" s="20" t="str">
        <f>VLOOKUP($C1334,vehicle,MATCH(M$7,Vehicle!$A$1:$E$1,0),0)</f>
        <v>Drunk Driving</v>
      </c>
      <c r="N1334" s="20" t="str">
        <f>VLOOKUP($C1334,vehicle,MATCH(N$7,Vehicle!$A$1:$E$1,0),0)</f>
        <v>Low</v>
      </c>
      <c r="O1334" s="21">
        <f>VLOOKUP($C1334,vehicle,MATCH(O$7,Vehicle!$A$1:$E$1,0),0)</f>
        <v>2</v>
      </c>
      <c r="P1334" s="21">
        <f>VLOOKUP($C1334,driver,MATCH(P$7,Driver!$A$1:$E$1,0),0)</f>
        <v>30</v>
      </c>
      <c r="Q1334" s="21" t="str">
        <f>VLOOKUP($C1334,driver,MATCH(Q$7,Driver!$A$1:$E$1,0),0)</f>
        <v>Valid</v>
      </c>
      <c r="R1334" s="21">
        <f>VLOOKUP($C1334,driver,MATCH(R$7,Driver!$A$1:$E$1,0),0)</f>
        <v>3</v>
      </c>
      <c r="S1334" s="21" t="str">
        <f>VLOOKUP($C1334,driver,MATCH(S$7,Driver!$A$1:$E$1,0),0)</f>
        <v>Moderate</v>
      </c>
      <c r="T1334" s="21">
        <f>VLOOKUP($C1334,Effects,MATCH(T$7, Effects!$A$1:$E$1, 0),0)</f>
        <v>51</v>
      </c>
      <c r="U1334" s="22" t="str">
        <f>VLOOKUP($C1334,Effects,MATCH(U$7, Effects!$A$1:$E$1, 0),0)</f>
        <v>Yes</v>
      </c>
      <c r="V1334" s="22" t="str">
        <f>VLOOKUP($C1334,Effects,MATCH(V$7, Effects!$A$1:$E$1, 0),0)</f>
        <v>Yes</v>
      </c>
      <c r="W1334" s="22" t="str">
        <f>VLOOKUP($C1334,Effects,MATCH(W$7, Effects!$A$1:$E$1, 0),0)</f>
        <v>Arrest Made</v>
      </c>
    </row>
    <row r="1335" spans="2:23" s="7" customFormat="1" ht="21" x14ac:dyDescent="0.4">
      <c r="B1335" s="19">
        <v>1328</v>
      </c>
      <c r="C1335" s="19" t="s">
        <v>1356</v>
      </c>
      <c r="D1335" s="20">
        <f>VLOOKUP($C1335, Date, MATCH(Source!D$7, Date!$A$1:$F$1, 0), FALSE)</f>
        <v>45595</v>
      </c>
      <c r="E1335" s="40">
        <v>45595</v>
      </c>
      <c r="F1335" s="22">
        <f>VLOOKUP($C1335, Date, MATCH(Source!F$7, Date!$A$1:$F$1, 0), FALSE)</f>
        <v>56.0486111111111</v>
      </c>
      <c r="G1335" s="19">
        <f>VLOOKUP(Table3[[#This Row],[Accident ID]],Date!$A$2:$I$2001,MATCH(Table3[[#Headers],[Hour]],Date!$A$1:$I$1,0),0)</f>
        <v>1</v>
      </c>
      <c r="H1335" s="44" t="str">
        <f>IF(AND(Table3[[#This Row],[Hour]]&gt;=7, Table3[[#This Row],[Hour]]&lt;=10), "Peak", IF(AND(Table3[[#This Row],[Hour]]&gt;=16, Table3[[#This Row],[Hour]]&lt;=19), "Peak", "Off-Peak"))</f>
        <v>Off-Peak</v>
      </c>
      <c r="I1335" s="19" t="str">
        <f>VLOOKUP($C1335,location,MATCH(Source!I$7,Location!$A$1:$D$1,0),0)</f>
        <v>Kolkata</v>
      </c>
      <c r="J1335" s="19" t="str">
        <f>VLOOKUP($C1335,location,MATCH(Source!J$7,Location!$A$1:$D$1,0),0)</f>
        <v>Expressway</v>
      </c>
      <c r="K1335" s="19" t="str">
        <f>VLOOKUP($C1335,location,MATCH(Source!K$7,Location!$A$1:$D$1,0),0)</f>
        <v>Snowy</v>
      </c>
      <c r="L1335" s="20" t="str">
        <f>VLOOKUP($C1335,vehicle,MATCH(L1334,Vehicle!A1328:E1328,0),0)</f>
        <v>Pedestrian</v>
      </c>
      <c r="M1335" s="20" t="str">
        <f>VLOOKUP($C1335,vehicle,MATCH(M$7,Vehicle!$A$1:$E$1,0),0)</f>
        <v>Brake Failure</v>
      </c>
      <c r="N1335" s="20" t="str">
        <f>VLOOKUP($C1335,vehicle,MATCH(N$7,Vehicle!$A$1:$E$1,0),0)</f>
        <v>High</v>
      </c>
      <c r="O1335" s="21">
        <f>VLOOKUP($C1335,vehicle,MATCH(O$7,Vehicle!$A$1:$E$1,0),0)</f>
        <v>5</v>
      </c>
      <c r="P1335" s="21">
        <f>VLOOKUP($C1335,driver,MATCH(P$7,Driver!$A$1:$E$1,0),0)</f>
        <v>34</v>
      </c>
      <c r="Q1335" s="21" t="str">
        <f>VLOOKUP($C1335,driver,MATCH(Q$7,Driver!$A$1:$E$1,0),0)</f>
        <v>Expired</v>
      </c>
      <c r="R1335" s="21">
        <f>VLOOKUP($C1335,driver,MATCH(R$7,Driver!$A$1:$E$1,0),0)</f>
        <v>10</v>
      </c>
      <c r="S1335" s="21" t="str">
        <f>VLOOKUP($C1335,driver,MATCH(S$7,Driver!$A$1:$E$1,0),0)</f>
        <v>Moderate</v>
      </c>
      <c r="T1335" s="21">
        <f>VLOOKUP($C1335,Effects,MATCH(T$7, Effects!$A$1:$E$1, 0),0)</f>
        <v>7</v>
      </c>
      <c r="U1335" s="22" t="str">
        <f>VLOOKUP($C1335,Effects,MATCH(U$7, Effects!$A$1:$E$1, 0),0)</f>
        <v>Yes</v>
      </c>
      <c r="V1335" s="22" t="str">
        <f>VLOOKUP($C1335,Effects,MATCH(V$7, Effects!$A$1:$E$1, 0),0)</f>
        <v>No</v>
      </c>
      <c r="W1335" s="22" t="str">
        <f>VLOOKUP($C1335,Effects,MATCH(W$7, Effects!$A$1:$E$1, 0),0)</f>
        <v>Fine Issued</v>
      </c>
    </row>
    <row r="1336" spans="2:23" s="7" customFormat="1" ht="21" x14ac:dyDescent="0.4">
      <c r="B1336" s="19">
        <v>1329</v>
      </c>
      <c r="C1336" s="23" t="s">
        <v>1357</v>
      </c>
      <c r="D1336" s="20">
        <f>VLOOKUP($C1336, Date, MATCH(Source!D$7, Date!$A$1:$F$1, 0), FALSE)</f>
        <v>44166</v>
      </c>
      <c r="E1336" s="40">
        <v>44166</v>
      </c>
      <c r="F1336" s="22">
        <f>VLOOKUP($C1336, Date, MATCH(Source!F$7, Date!$A$1:$F$1, 0), FALSE)</f>
        <v>56.0902777777778</v>
      </c>
      <c r="G1336" s="19">
        <f>VLOOKUP(Table3[[#This Row],[Accident ID]],Date!$A$2:$I$2001,MATCH(Table3[[#Headers],[Hour]],Date!$A$1:$I$1,0),0)</f>
        <v>2</v>
      </c>
      <c r="H1336" s="44" t="str">
        <f>IF(AND(Table3[[#This Row],[Hour]]&gt;=7, Table3[[#This Row],[Hour]]&lt;=10), "Peak", IF(AND(Table3[[#This Row],[Hour]]&gt;=16, Table3[[#This Row],[Hour]]&lt;=19), "Peak", "Off-Peak"))</f>
        <v>Off-Peak</v>
      </c>
      <c r="I1336" s="19" t="str">
        <f>VLOOKUP($C1336,location,MATCH(Source!I$7,Location!$A$1:$D$1,0),0)</f>
        <v>Ahmedabad</v>
      </c>
      <c r="J1336" s="19" t="str">
        <f>VLOOKUP($C1336,location,MATCH(Source!J$7,Location!$A$1:$D$1,0),0)</f>
        <v>Residential Area</v>
      </c>
      <c r="K1336" s="19" t="str">
        <f>VLOOKUP($C1336,location,MATCH(Source!K$7,Location!$A$1:$D$1,0),0)</f>
        <v>Foggy</v>
      </c>
      <c r="L1336" s="20" t="str">
        <f>VLOOKUP($C1336,vehicle,MATCH(L1335,Vehicle!A1329:E1329,0),0)</f>
        <v>Bicycle</v>
      </c>
      <c r="M1336" s="20" t="str">
        <f>VLOOKUP($C1336,vehicle,MATCH(M$7,Vehicle!$A$1:$E$1,0),0)</f>
        <v>Signal Violation</v>
      </c>
      <c r="N1336" s="20" t="str">
        <f>VLOOKUP($C1336,vehicle,MATCH(N$7,Vehicle!$A$1:$E$1,0),0)</f>
        <v>Severe</v>
      </c>
      <c r="O1336" s="21">
        <f>VLOOKUP($C1336,vehicle,MATCH(O$7,Vehicle!$A$1:$E$1,0),0)</f>
        <v>3</v>
      </c>
      <c r="P1336" s="21">
        <f>VLOOKUP($C1336,driver,MATCH(P$7,Driver!$A$1:$E$1,0),0)</f>
        <v>45</v>
      </c>
      <c r="Q1336" s="21" t="str">
        <f>VLOOKUP($C1336,driver,MATCH(Q$7,Driver!$A$1:$E$1,0),0)</f>
        <v>Expired</v>
      </c>
      <c r="R1336" s="21">
        <f>VLOOKUP($C1336,driver,MATCH(R$7,Driver!$A$1:$E$1,0),0)</f>
        <v>10</v>
      </c>
      <c r="S1336" s="21" t="str">
        <f>VLOOKUP($C1336,driver,MATCH(S$7,Driver!$A$1:$E$1,0),0)</f>
        <v>Minor</v>
      </c>
      <c r="T1336" s="21">
        <f>VLOOKUP($C1336,Effects,MATCH(T$7, Effects!$A$1:$E$1, 0),0)</f>
        <v>41</v>
      </c>
      <c r="U1336" s="22" t="str">
        <f>VLOOKUP($C1336,Effects,MATCH(U$7, Effects!$A$1:$E$1, 0),0)</f>
        <v>No</v>
      </c>
      <c r="V1336" s="22" t="str">
        <f>VLOOKUP($C1336,Effects,MATCH(V$7, Effects!$A$1:$E$1, 0),0)</f>
        <v>No</v>
      </c>
      <c r="W1336" s="22" t="str">
        <f>VLOOKUP($C1336,Effects,MATCH(W$7, Effects!$A$1:$E$1, 0),0)</f>
        <v>License Suspended</v>
      </c>
    </row>
    <row r="1337" spans="2:23" s="7" customFormat="1" ht="21" x14ac:dyDescent="0.4">
      <c r="B1337" s="19">
        <v>1330</v>
      </c>
      <c r="C1337" s="19" t="s">
        <v>1358</v>
      </c>
      <c r="D1337" s="20">
        <f>VLOOKUP($C1337, Date, MATCH(Source!D$7, Date!$A$1:$F$1, 0), FALSE)</f>
        <v>45057</v>
      </c>
      <c r="E1337" s="40">
        <v>45057</v>
      </c>
      <c r="F1337" s="22">
        <f>VLOOKUP($C1337, Date, MATCH(Source!F$7, Date!$A$1:$F$1, 0), FALSE)</f>
        <v>56.1319444444444</v>
      </c>
      <c r="G1337" s="19">
        <f>VLOOKUP(Table3[[#This Row],[Accident ID]],Date!$A$2:$I$2001,MATCH(Table3[[#Headers],[Hour]],Date!$A$1:$I$1,0),0)</f>
        <v>3</v>
      </c>
      <c r="H1337" s="44" t="str">
        <f>IF(AND(Table3[[#This Row],[Hour]]&gt;=7, Table3[[#This Row],[Hour]]&lt;=10), "Peak", IF(AND(Table3[[#This Row],[Hour]]&gt;=16, Table3[[#This Row],[Hour]]&lt;=19), "Peak", "Off-Peak"))</f>
        <v>Off-Peak</v>
      </c>
      <c r="I1337" s="19" t="str">
        <f>VLOOKUP($C1337,location,MATCH(Source!I$7,Location!$A$1:$D$1,0),0)</f>
        <v>Hyderabad</v>
      </c>
      <c r="J1337" s="19" t="str">
        <f>VLOOKUP($C1337,location,MATCH(Source!J$7,Location!$A$1:$D$1,0),0)</f>
        <v>Expressway</v>
      </c>
      <c r="K1337" s="19" t="str">
        <f>VLOOKUP($C1337,location,MATCH(Source!K$7,Location!$A$1:$D$1,0),0)</f>
        <v>Snowy</v>
      </c>
      <c r="L1337" s="20" t="str">
        <f>VLOOKUP($C1337,vehicle,MATCH(L1336,Vehicle!A1330:E1330,0),0)</f>
        <v>Bicycle</v>
      </c>
      <c r="M1337" s="20" t="str">
        <f>VLOOKUP($C1337,vehicle,MATCH(M$7,Vehicle!$A$1:$E$1,0),0)</f>
        <v>Pedestrian Crossing</v>
      </c>
      <c r="N1337" s="20" t="str">
        <f>VLOOKUP($C1337,vehicle,MATCH(N$7,Vehicle!$A$1:$E$1,0),0)</f>
        <v>Medium</v>
      </c>
      <c r="O1337" s="21">
        <f>VLOOKUP($C1337,vehicle,MATCH(O$7,Vehicle!$A$1:$E$1,0),0)</f>
        <v>1</v>
      </c>
      <c r="P1337" s="21">
        <f>VLOOKUP($C1337,driver,MATCH(P$7,Driver!$A$1:$E$1,0),0)</f>
        <v>29</v>
      </c>
      <c r="Q1337" s="21" t="str">
        <f>VLOOKUP($C1337,driver,MATCH(Q$7,Driver!$A$1:$E$1,0),0)</f>
        <v>Valid</v>
      </c>
      <c r="R1337" s="21">
        <f>VLOOKUP($C1337,driver,MATCH(R$7,Driver!$A$1:$E$1,0),0)</f>
        <v>9</v>
      </c>
      <c r="S1337" s="21" t="str">
        <f>VLOOKUP($C1337,driver,MATCH(S$7,Driver!$A$1:$E$1,0),0)</f>
        <v>Moderate</v>
      </c>
      <c r="T1337" s="21">
        <f>VLOOKUP($C1337,Effects,MATCH(T$7, Effects!$A$1:$E$1, 0),0)</f>
        <v>26</v>
      </c>
      <c r="U1337" s="22" t="str">
        <f>VLOOKUP($C1337,Effects,MATCH(U$7, Effects!$A$1:$E$1, 0),0)</f>
        <v>No</v>
      </c>
      <c r="V1337" s="22" t="str">
        <f>VLOOKUP($C1337,Effects,MATCH(V$7, Effects!$A$1:$E$1, 0),0)</f>
        <v>Yes</v>
      </c>
      <c r="W1337" s="22" t="str">
        <f>VLOOKUP($C1337,Effects,MATCH(W$7, Effects!$A$1:$E$1, 0),0)</f>
        <v>Arrest Made</v>
      </c>
    </row>
    <row r="1338" spans="2:23" s="7" customFormat="1" ht="21" x14ac:dyDescent="0.4">
      <c r="B1338" s="19">
        <v>1331</v>
      </c>
      <c r="C1338" s="19" t="s">
        <v>1359</v>
      </c>
      <c r="D1338" s="20">
        <f>VLOOKUP($C1338, Date, MATCH(Source!D$7, Date!$A$1:$F$1, 0), FALSE)</f>
        <v>45007</v>
      </c>
      <c r="E1338" s="40">
        <v>45007</v>
      </c>
      <c r="F1338" s="22">
        <f>VLOOKUP($C1338, Date, MATCH(Source!F$7, Date!$A$1:$F$1, 0), FALSE)</f>
        <v>56.1736111111111</v>
      </c>
      <c r="G1338" s="19">
        <f>VLOOKUP(Table3[[#This Row],[Accident ID]],Date!$A$2:$I$2001,MATCH(Table3[[#Headers],[Hour]],Date!$A$1:$I$1,0),0)</f>
        <v>4</v>
      </c>
      <c r="H1338" s="44" t="str">
        <f>IF(AND(Table3[[#This Row],[Hour]]&gt;=7, Table3[[#This Row],[Hour]]&lt;=10), "Peak", IF(AND(Table3[[#This Row],[Hour]]&gt;=16, Table3[[#This Row],[Hour]]&lt;=19), "Peak", "Off-Peak"))</f>
        <v>Off-Peak</v>
      </c>
      <c r="I1338" s="19" t="str">
        <f>VLOOKUP($C1338,location,MATCH(Source!I$7,Location!$A$1:$D$1,0),0)</f>
        <v>Bangalore</v>
      </c>
      <c r="J1338" s="19" t="str">
        <f>VLOOKUP($C1338,location,MATCH(Source!J$7,Location!$A$1:$D$1,0),0)</f>
        <v>City Road</v>
      </c>
      <c r="K1338" s="19" t="str">
        <f>VLOOKUP($C1338,location,MATCH(Source!K$7,Location!$A$1:$D$1,0),0)</f>
        <v>Windy</v>
      </c>
      <c r="L1338" s="20" t="str">
        <f>VLOOKUP($C1338,vehicle,MATCH(L1337,Vehicle!A1331:E1331,0),0)</f>
        <v>Auto</v>
      </c>
      <c r="M1338" s="20" t="str">
        <f>VLOOKUP($C1338,vehicle,MATCH(M$7,Vehicle!$A$1:$E$1,0),0)</f>
        <v>Reckless Driving</v>
      </c>
      <c r="N1338" s="20" t="str">
        <f>VLOOKUP($C1338,vehicle,MATCH(N$7,Vehicle!$A$1:$E$1,0),0)</f>
        <v>Medium</v>
      </c>
      <c r="O1338" s="21">
        <f>VLOOKUP($C1338,vehicle,MATCH(O$7,Vehicle!$A$1:$E$1,0),0)</f>
        <v>1</v>
      </c>
      <c r="P1338" s="21">
        <f>VLOOKUP($C1338,driver,MATCH(P$7,Driver!$A$1:$E$1,0),0)</f>
        <v>62</v>
      </c>
      <c r="Q1338" s="21" t="str">
        <f>VLOOKUP($C1338,driver,MATCH(Q$7,Driver!$A$1:$E$1,0),0)</f>
        <v>Valid</v>
      </c>
      <c r="R1338" s="21">
        <f>VLOOKUP($C1338,driver,MATCH(R$7,Driver!$A$1:$E$1,0),0)</f>
        <v>10</v>
      </c>
      <c r="S1338" s="21" t="str">
        <f>VLOOKUP($C1338,driver,MATCH(S$7,Driver!$A$1:$E$1,0),0)</f>
        <v>Severe</v>
      </c>
      <c r="T1338" s="21">
        <f>VLOOKUP($C1338,Effects,MATCH(T$7, Effects!$A$1:$E$1, 0),0)</f>
        <v>20</v>
      </c>
      <c r="U1338" s="22" t="str">
        <f>VLOOKUP($C1338,Effects,MATCH(U$7, Effects!$A$1:$E$1, 0),0)</f>
        <v>No</v>
      </c>
      <c r="V1338" s="22" t="str">
        <f>VLOOKUP($C1338,Effects,MATCH(V$7, Effects!$A$1:$E$1, 0),0)</f>
        <v>Yes</v>
      </c>
      <c r="W1338" s="22" t="str">
        <f>VLOOKUP($C1338,Effects,MATCH(W$7, Effects!$A$1:$E$1, 0),0)</f>
        <v>None</v>
      </c>
    </row>
    <row r="1339" spans="2:23" s="7" customFormat="1" ht="21" x14ac:dyDescent="0.4">
      <c r="B1339" s="19">
        <v>1332</v>
      </c>
      <c r="C1339" s="19" t="s">
        <v>1360</v>
      </c>
      <c r="D1339" s="20">
        <f>VLOOKUP($C1339, Date, MATCH(Source!D$7, Date!$A$1:$F$1, 0), FALSE)</f>
        <v>44619</v>
      </c>
      <c r="E1339" s="40">
        <v>44619</v>
      </c>
      <c r="F1339" s="22">
        <f>VLOOKUP($C1339, Date, MATCH(Source!F$7, Date!$A$1:$F$1, 0), FALSE)</f>
        <v>56.2152777777778</v>
      </c>
      <c r="G1339" s="19">
        <f>VLOOKUP(Table3[[#This Row],[Accident ID]],Date!$A$2:$I$2001,MATCH(Table3[[#Headers],[Hour]],Date!$A$1:$I$1,0),0)</f>
        <v>5</v>
      </c>
      <c r="H1339" s="44" t="str">
        <f>IF(AND(Table3[[#This Row],[Hour]]&gt;=7, Table3[[#This Row],[Hour]]&lt;=10), "Peak", IF(AND(Table3[[#This Row],[Hour]]&gt;=16, Table3[[#This Row],[Hour]]&lt;=19), "Peak", "Off-Peak"))</f>
        <v>Off-Peak</v>
      </c>
      <c r="I1339" s="19" t="str">
        <f>VLOOKUP($C1339,location,MATCH(Source!I$7,Location!$A$1:$D$1,0),0)</f>
        <v>Delhi</v>
      </c>
      <c r="J1339" s="19" t="str">
        <f>VLOOKUP($C1339,location,MATCH(Source!J$7,Location!$A$1:$D$1,0),0)</f>
        <v>Expressway</v>
      </c>
      <c r="K1339" s="19" t="str">
        <f>VLOOKUP($C1339,location,MATCH(Source!K$7,Location!$A$1:$D$1,0),0)</f>
        <v>Foggy</v>
      </c>
      <c r="L1339" s="20" t="str">
        <f>VLOOKUP($C1339,vehicle,MATCH(L1338,Vehicle!A1332:E1332,0),0)</f>
        <v>Car</v>
      </c>
      <c r="M1339" s="20" t="str">
        <f>VLOOKUP($C1339,vehicle,MATCH(M$7,Vehicle!$A$1:$E$1,0),0)</f>
        <v>Signal Violation</v>
      </c>
      <c r="N1339" s="20" t="str">
        <f>VLOOKUP($C1339,vehicle,MATCH(N$7,Vehicle!$A$1:$E$1,0),0)</f>
        <v>Low</v>
      </c>
      <c r="O1339" s="21">
        <f>VLOOKUP($C1339,vehicle,MATCH(O$7,Vehicle!$A$1:$E$1,0),0)</f>
        <v>1</v>
      </c>
      <c r="P1339" s="21">
        <f>VLOOKUP($C1339,driver,MATCH(P$7,Driver!$A$1:$E$1,0),0)</f>
        <v>40</v>
      </c>
      <c r="Q1339" s="21" t="str">
        <f>VLOOKUP($C1339,driver,MATCH(Q$7,Driver!$A$1:$E$1,0),0)</f>
        <v>Suspended</v>
      </c>
      <c r="R1339" s="21">
        <f>VLOOKUP($C1339,driver,MATCH(R$7,Driver!$A$1:$E$1,0),0)</f>
        <v>4</v>
      </c>
      <c r="S1339" s="21" t="str">
        <f>VLOOKUP($C1339,driver,MATCH(S$7,Driver!$A$1:$E$1,0),0)</f>
        <v>Fatal</v>
      </c>
      <c r="T1339" s="21">
        <f>VLOOKUP($C1339,Effects,MATCH(T$7, Effects!$A$1:$E$1, 0),0)</f>
        <v>46</v>
      </c>
      <c r="U1339" s="22" t="str">
        <f>VLOOKUP($C1339,Effects,MATCH(U$7, Effects!$A$1:$E$1, 0),0)</f>
        <v>Yes</v>
      </c>
      <c r="V1339" s="22" t="str">
        <f>VLOOKUP($C1339,Effects,MATCH(V$7, Effects!$A$1:$E$1, 0),0)</f>
        <v>Yes</v>
      </c>
      <c r="W1339" s="22" t="str">
        <f>VLOOKUP($C1339,Effects,MATCH(W$7, Effects!$A$1:$E$1, 0),0)</f>
        <v>None</v>
      </c>
    </row>
    <row r="1340" spans="2:23" s="7" customFormat="1" ht="21" x14ac:dyDescent="0.4">
      <c r="B1340" s="19">
        <v>1333</v>
      </c>
      <c r="C1340" s="19" t="s">
        <v>1361</v>
      </c>
      <c r="D1340" s="20">
        <f>VLOOKUP($C1340, Date, MATCH(Source!D$7, Date!$A$1:$F$1, 0), FALSE)</f>
        <v>44190</v>
      </c>
      <c r="E1340" s="40">
        <v>44190</v>
      </c>
      <c r="F1340" s="22">
        <f>VLOOKUP($C1340, Date, MATCH(Source!F$7, Date!$A$1:$F$1, 0), FALSE)</f>
        <v>56.2569444444444</v>
      </c>
      <c r="G1340" s="19">
        <f>VLOOKUP(Table3[[#This Row],[Accident ID]],Date!$A$2:$I$2001,MATCH(Table3[[#Headers],[Hour]],Date!$A$1:$I$1,0),0)</f>
        <v>6</v>
      </c>
      <c r="H1340" s="44" t="str">
        <f>IF(AND(Table3[[#This Row],[Hour]]&gt;=7, Table3[[#This Row],[Hour]]&lt;=10), "Peak", IF(AND(Table3[[#This Row],[Hour]]&gt;=16, Table3[[#This Row],[Hour]]&lt;=19), "Peak", "Off-Peak"))</f>
        <v>Off-Peak</v>
      </c>
      <c r="I1340" s="19" t="str">
        <f>VLOOKUP($C1340,location,MATCH(Source!I$7,Location!$A$1:$D$1,0),0)</f>
        <v>Pune</v>
      </c>
      <c r="J1340" s="19" t="str">
        <f>VLOOKUP($C1340,location,MATCH(Source!J$7,Location!$A$1:$D$1,0),0)</f>
        <v>Highway</v>
      </c>
      <c r="K1340" s="19" t="str">
        <f>VLOOKUP($C1340,location,MATCH(Source!K$7,Location!$A$1:$D$1,0),0)</f>
        <v>Windy</v>
      </c>
      <c r="L1340" s="20" t="str">
        <f>VLOOKUP($C1340,vehicle,MATCH(L1339,Vehicle!A1333:E1333,0),0)</f>
        <v>Bicycle</v>
      </c>
      <c r="M1340" s="20" t="str">
        <f>VLOOKUP($C1340,vehicle,MATCH(M$7,Vehicle!$A$1:$E$1,0),0)</f>
        <v>Pedestrian Crossing</v>
      </c>
      <c r="N1340" s="20" t="str">
        <f>VLOOKUP($C1340,vehicle,MATCH(N$7,Vehicle!$A$1:$E$1,0),0)</f>
        <v>Low</v>
      </c>
      <c r="O1340" s="21">
        <f>VLOOKUP($C1340,vehicle,MATCH(O$7,Vehicle!$A$1:$E$1,0),0)</f>
        <v>5</v>
      </c>
      <c r="P1340" s="21">
        <f>VLOOKUP($C1340,driver,MATCH(P$7,Driver!$A$1:$E$1,0),0)</f>
        <v>36</v>
      </c>
      <c r="Q1340" s="21" t="str">
        <f>VLOOKUP($C1340,driver,MATCH(Q$7,Driver!$A$1:$E$1,0),0)</f>
        <v>Suspended</v>
      </c>
      <c r="R1340" s="21">
        <f>VLOOKUP($C1340,driver,MATCH(R$7,Driver!$A$1:$E$1,0),0)</f>
        <v>2</v>
      </c>
      <c r="S1340" s="21" t="str">
        <f>VLOOKUP($C1340,driver,MATCH(S$7,Driver!$A$1:$E$1,0),0)</f>
        <v>Moderate</v>
      </c>
      <c r="T1340" s="21">
        <f>VLOOKUP($C1340,Effects,MATCH(T$7, Effects!$A$1:$E$1, 0),0)</f>
        <v>55</v>
      </c>
      <c r="U1340" s="22" t="str">
        <f>VLOOKUP($C1340,Effects,MATCH(U$7, Effects!$A$1:$E$1, 0),0)</f>
        <v>No</v>
      </c>
      <c r="V1340" s="22" t="str">
        <f>VLOOKUP($C1340,Effects,MATCH(V$7, Effects!$A$1:$E$1, 0),0)</f>
        <v>No</v>
      </c>
      <c r="W1340" s="22" t="str">
        <f>VLOOKUP($C1340,Effects,MATCH(W$7, Effects!$A$1:$E$1, 0),0)</f>
        <v>License Suspended</v>
      </c>
    </row>
    <row r="1341" spans="2:23" s="7" customFormat="1" ht="21" x14ac:dyDescent="0.4">
      <c r="B1341" s="19">
        <v>1334</v>
      </c>
      <c r="C1341" s="19" t="s">
        <v>1362</v>
      </c>
      <c r="D1341" s="20">
        <f>VLOOKUP($C1341, Date, MATCH(Source!D$7, Date!$A$1:$F$1, 0), FALSE)</f>
        <v>44654</v>
      </c>
      <c r="E1341" s="40">
        <v>44654</v>
      </c>
      <c r="F1341" s="22">
        <f>VLOOKUP($C1341, Date, MATCH(Source!F$7, Date!$A$1:$F$1, 0), FALSE)</f>
        <v>56.2986111111111</v>
      </c>
      <c r="G1341" s="19">
        <f>VLOOKUP(Table3[[#This Row],[Accident ID]],Date!$A$2:$I$2001,MATCH(Table3[[#Headers],[Hour]],Date!$A$1:$I$1,0),0)</f>
        <v>7</v>
      </c>
      <c r="H1341" s="44" t="str">
        <f>IF(AND(Table3[[#This Row],[Hour]]&gt;=7, Table3[[#This Row],[Hour]]&lt;=10), "Peak", IF(AND(Table3[[#This Row],[Hour]]&gt;=16, Table3[[#This Row],[Hour]]&lt;=19), "Peak", "Off-Peak"))</f>
        <v>Peak</v>
      </c>
      <c r="I1341" s="19" t="str">
        <f>VLOOKUP($C1341,location,MATCH(Source!I$7,Location!$A$1:$D$1,0),0)</f>
        <v>Pune</v>
      </c>
      <c r="J1341" s="19" t="str">
        <f>VLOOKUP($C1341,location,MATCH(Source!J$7,Location!$A$1:$D$1,0),0)</f>
        <v>Residential Area</v>
      </c>
      <c r="K1341" s="19" t="str">
        <f>VLOOKUP($C1341,location,MATCH(Source!K$7,Location!$A$1:$D$1,0),0)</f>
        <v>Foggy</v>
      </c>
      <c r="L1341" s="20" t="str">
        <f>VLOOKUP($C1341,vehicle,MATCH(L1340,Vehicle!A1334:E1334,0),0)</f>
        <v>Car</v>
      </c>
      <c r="M1341" s="20" t="str">
        <f>VLOOKUP($C1341,vehicle,MATCH(M$7,Vehicle!$A$1:$E$1,0),0)</f>
        <v>Brake Failure</v>
      </c>
      <c r="N1341" s="20" t="str">
        <f>VLOOKUP($C1341,vehicle,MATCH(N$7,Vehicle!$A$1:$E$1,0),0)</f>
        <v>High</v>
      </c>
      <c r="O1341" s="21">
        <f>VLOOKUP($C1341,vehicle,MATCH(O$7,Vehicle!$A$1:$E$1,0),0)</f>
        <v>2</v>
      </c>
      <c r="P1341" s="21">
        <f>VLOOKUP($C1341,driver,MATCH(P$7,Driver!$A$1:$E$1,0),0)</f>
        <v>51</v>
      </c>
      <c r="Q1341" s="21" t="str">
        <f>VLOOKUP($C1341,driver,MATCH(Q$7,Driver!$A$1:$E$1,0),0)</f>
        <v>Valid</v>
      </c>
      <c r="R1341" s="21">
        <f>VLOOKUP($C1341,driver,MATCH(R$7,Driver!$A$1:$E$1,0),0)</f>
        <v>7</v>
      </c>
      <c r="S1341" s="21" t="str">
        <f>VLOOKUP($C1341,driver,MATCH(S$7,Driver!$A$1:$E$1,0),0)</f>
        <v>Moderate</v>
      </c>
      <c r="T1341" s="21">
        <f>VLOOKUP($C1341,Effects,MATCH(T$7, Effects!$A$1:$E$1, 0),0)</f>
        <v>15</v>
      </c>
      <c r="U1341" s="22" t="str">
        <f>VLOOKUP($C1341,Effects,MATCH(U$7, Effects!$A$1:$E$1, 0),0)</f>
        <v>No</v>
      </c>
      <c r="V1341" s="22" t="str">
        <f>VLOOKUP($C1341,Effects,MATCH(V$7, Effects!$A$1:$E$1, 0),0)</f>
        <v>No</v>
      </c>
      <c r="W1341" s="22" t="str">
        <f>VLOOKUP($C1341,Effects,MATCH(W$7, Effects!$A$1:$E$1, 0),0)</f>
        <v>Fine Issued</v>
      </c>
    </row>
    <row r="1342" spans="2:23" s="7" customFormat="1" ht="21" x14ac:dyDescent="0.4">
      <c r="B1342" s="19">
        <v>1335</v>
      </c>
      <c r="C1342" s="19" t="s">
        <v>1363</v>
      </c>
      <c r="D1342" s="20">
        <f>VLOOKUP($C1342, Date, MATCH(Source!D$7, Date!$A$1:$F$1, 0), FALSE)</f>
        <v>44426</v>
      </c>
      <c r="E1342" s="40">
        <v>44426</v>
      </c>
      <c r="F1342" s="22">
        <f>VLOOKUP($C1342, Date, MATCH(Source!F$7, Date!$A$1:$F$1, 0), FALSE)</f>
        <v>56.3402777777778</v>
      </c>
      <c r="G1342" s="19">
        <f>VLOOKUP(Table3[[#This Row],[Accident ID]],Date!$A$2:$I$2001,MATCH(Table3[[#Headers],[Hour]],Date!$A$1:$I$1,0),0)</f>
        <v>8</v>
      </c>
      <c r="H1342" s="44" t="str">
        <f>IF(AND(Table3[[#This Row],[Hour]]&gt;=7, Table3[[#This Row],[Hour]]&lt;=10), "Peak", IF(AND(Table3[[#This Row],[Hour]]&gt;=16, Table3[[#This Row],[Hour]]&lt;=19), "Peak", "Off-Peak"))</f>
        <v>Peak</v>
      </c>
      <c r="I1342" s="19" t="str">
        <f>VLOOKUP($C1342,location,MATCH(Source!I$7,Location!$A$1:$D$1,0),0)</f>
        <v>Ahmedabad</v>
      </c>
      <c r="J1342" s="19" t="str">
        <f>VLOOKUP($C1342,location,MATCH(Source!J$7,Location!$A$1:$D$1,0),0)</f>
        <v>Rural Road</v>
      </c>
      <c r="K1342" s="19" t="str">
        <f>VLOOKUP($C1342,location,MATCH(Source!K$7,Location!$A$1:$D$1,0),0)</f>
        <v>Rainy</v>
      </c>
      <c r="L1342" s="20" t="str">
        <f>VLOOKUP($C1342,vehicle,MATCH(L1341,Vehicle!A1335:E1335,0),0)</f>
        <v>Bicycle</v>
      </c>
      <c r="M1342" s="20" t="str">
        <f>VLOOKUP($C1342,vehicle,MATCH(M$7,Vehicle!$A$1:$E$1,0),0)</f>
        <v>Pedestrian Crossing</v>
      </c>
      <c r="N1342" s="20" t="str">
        <f>VLOOKUP($C1342,vehicle,MATCH(N$7,Vehicle!$A$1:$E$1,0),0)</f>
        <v>Low</v>
      </c>
      <c r="O1342" s="21">
        <f>VLOOKUP($C1342,vehicle,MATCH(O$7,Vehicle!$A$1:$E$1,0),0)</f>
        <v>3</v>
      </c>
      <c r="P1342" s="21">
        <f>VLOOKUP($C1342,driver,MATCH(P$7,Driver!$A$1:$E$1,0),0)</f>
        <v>75</v>
      </c>
      <c r="Q1342" s="21" t="str">
        <f>VLOOKUP($C1342,driver,MATCH(Q$7,Driver!$A$1:$E$1,0),0)</f>
        <v>Expired</v>
      </c>
      <c r="R1342" s="21">
        <f>VLOOKUP($C1342,driver,MATCH(R$7,Driver!$A$1:$E$1,0),0)</f>
        <v>4</v>
      </c>
      <c r="S1342" s="21" t="str">
        <f>VLOOKUP($C1342,driver,MATCH(S$7,Driver!$A$1:$E$1,0),0)</f>
        <v>Severe</v>
      </c>
      <c r="T1342" s="21">
        <f>VLOOKUP($C1342,Effects,MATCH(T$7, Effects!$A$1:$E$1, 0),0)</f>
        <v>19</v>
      </c>
      <c r="U1342" s="22" t="str">
        <f>VLOOKUP($C1342,Effects,MATCH(U$7, Effects!$A$1:$E$1, 0),0)</f>
        <v>Yes</v>
      </c>
      <c r="V1342" s="22" t="str">
        <f>VLOOKUP($C1342,Effects,MATCH(V$7, Effects!$A$1:$E$1, 0),0)</f>
        <v>Yes</v>
      </c>
      <c r="W1342" s="22" t="str">
        <f>VLOOKUP($C1342,Effects,MATCH(W$7, Effects!$A$1:$E$1, 0),0)</f>
        <v>Arrest Made</v>
      </c>
    </row>
    <row r="1343" spans="2:23" s="7" customFormat="1" ht="21" x14ac:dyDescent="0.4">
      <c r="B1343" s="19">
        <v>1336</v>
      </c>
      <c r="C1343" s="19" t="s">
        <v>1364</v>
      </c>
      <c r="D1343" s="20">
        <f>VLOOKUP($C1343, Date, MATCH(Source!D$7, Date!$A$1:$F$1, 0), FALSE)</f>
        <v>44486</v>
      </c>
      <c r="E1343" s="40">
        <v>44486</v>
      </c>
      <c r="F1343" s="22">
        <f>VLOOKUP($C1343, Date, MATCH(Source!F$7, Date!$A$1:$F$1, 0), FALSE)</f>
        <v>56.3819444444444</v>
      </c>
      <c r="G1343" s="19">
        <f>VLOOKUP(Table3[[#This Row],[Accident ID]],Date!$A$2:$I$2001,MATCH(Table3[[#Headers],[Hour]],Date!$A$1:$I$1,0),0)</f>
        <v>9</v>
      </c>
      <c r="H1343" s="44" t="str">
        <f>IF(AND(Table3[[#This Row],[Hour]]&gt;=7, Table3[[#This Row],[Hour]]&lt;=10), "Peak", IF(AND(Table3[[#This Row],[Hour]]&gt;=16, Table3[[#This Row],[Hour]]&lt;=19), "Peak", "Off-Peak"))</f>
        <v>Peak</v>
      </c>
      <c r="I1343" s="19" t="str">
        <f>VLOOKUP($C1343,location,MATCH(Source!I$7,Location!$A$1:$D$1,0),0)</f>
        <v>Bangalore</v>
      </c>
      <c r="J1343" s="19" t="str">
        <f>VLOOKUP($C1343,location,MATCH(Source!J$7,Location!$A$1:$D$1,0),0)</f>
        <v>Expressway</v>
      </c>
      <c r="K1343" s="19" t="str">
        <f>VLOOKUP($C1343,location,MATCH(Source!K$7,Location!$A$1:$D$1,0),0)</f>
        <v>Foggy</v>
      </c>
      <c r="L1343" s="20" t="str">
        <f>VLOOKUP($C1343,vehicle,MATCH(L1342,Vehicle!A1336:E1336,0),0)</f>
        <v>Bike</v>
      </c>
      <c r="M1343" s="20" t="str">
        <f>VLOOKUP($C1343,vehicle,MATCH(M$7,Vehicle!$A$1:$E$1,0),0)</f>
        <v>Signal Violation</v>
      </c>
      <c r="N1343" s="20" t="str">
        <f>VLOOKUP($C1343,vehicle,MATCH(N$7,Vehicle!$A$1:$E$1,0),0)</f>
        <v>Low</v>
      </c>
      <c r="O1343" s="21">
        <f>VLOOKUP($C1343,vehicle,MATCH(O$7,Vehicle!$A$1:$E$1,0),0)</f>
        <v>3</v>
      </c>
      <c r="P1343" s="21">
        <f>VLOOKUP($C1343,driver,MATCH(P$7,Driver!$A$1:$E$1,0),0)</f>
        <v>42</v>
      </c>
      <c r="Q1343" s="21" t="str">
        <f>VLOOKUP($C1343,driver,MATCH(Q$7,Driver!$A$1:$E$1,0),0)</f>
        <v>Suspended</v>
      </c>
      <c r="R1343" s="21">
        <f>VLOOKUP($C1343,driver,MATCH(R$7,Driver!$A$1:$E$1,0),0)</f>
        <v>10</v>
      </c>
      <c r="S1343" s="21" t="str">
        <f>VLOOKUP($C1343,driver,MATCH(S$7,Driver!$A$1:$E$1,0),0)</f>
        <v>Minor</v>
      </c>
      <c r="T1343" s="21">
        <f>VLOOKUP($C1343,Effects,MATCH(T$7, Effects!$A$1:$E$1, 0),0)</f>
        <v>15</v>
      </c>
      <c r="U1343" s="22" t="str">
        <f>VLOOKUP($C1343,Effects,MATCH(U$7, Effects!$A$1:$E$1, 0),0)</f>
        <v>No</v>
      </c>
      <c r="V1343" s="22" t="str">
        <f>VLOOKUP($C1343,Effects,MATCH(V$7, Effects!$A$1:$E$1, 0),0)</f>
        <v>Yes</v>
      </c>
      <c r="W1343" s="22" t="str">
        <f>VLOOKUP($C1343,Effects,MATCH(W$7, Effects!$A$1:$E$1, 0),0)</f>
        <v>Arrest Made</v>
      </c>
    </row>
    <row r="1344" spans="2:23" s="7" customFormat="1" ht="21" x14ac:dyDescent="0.4">
      <c r="B1344" s="19">
        <v>1337</v>
      </c>
      <c r="C1344" s="19" t="s">
        <v>1365</v>
      </c>
      <c r="D1344" s="20">
        <f>VLOOKUP($C1344, Date, MATCH(Source!D$7, Date!$A$1:$F$1, 0), FALSE)</f>
        <v>44265</v>
      </c>
      <c r="E1344" s="40">
        <v>44265</v>
      </c>
      <c r="F1344" s="22">
        <f>VLOOKUP($C1344, Date, MATCH(Source!F$7, Date!$A$1:$F$1, 0), FALSE)</f>
        <v>56.4236111111111</v>
      </c>
      <c r="G1344" s="19">
        <f>VLOOKUP(Table3[[#This Row],[Accident ID]],Date!$A$2:$I$2001,MATCH(Table3[[#Headers],[Hour]],Date!$A$1:$I$1,0),0)</f>
        <v>10</v>
      </c>
      <c r="H1344" s="44" t="str">
        <f>IF(AND(Table3[[#This Row],[Hour]]&gt;=7, Table3[[#This Row],[Hour]]&lt;=10), "Peak", IF(AND(Table3[[#This Row],[Hour]]&gt;=16, Table3[[#This Row],[Hour]]&lt;=19), "Peak", "Off-Peak"))</f>
        <v>Peak</v>
      </c>
      <c r="I1344" s="19" t="str">
        <f>VLOOKUP($C1344,location,MATCH(Source!I$7,Location!$A$1:$D$1,0),0)</f>
        <v>Ahmedabad</v>
      </c>
      <c r="J1344" s="19" t="str">
        <f>VLOOKUP($C1344,location,MATCH(Source!J$7,Location!$A$1:$D$1,0),0)</f>
        <v>Residential Area</v>
      </c>
      <c r="K1344" s="19" t="str">
        <f>VLOOKUP($C1344,location,MATCH(Source!K$7,Location!$A$1:$D$1,0),0)</f>
        <v>Clear</v>
      </c>
      <c r="L1344" s="20" t="str">
        <f>VLOOKUP($C1344,vehicle,MATCH(L1343,Vehicle!A1337:E1337,0),0)</f>
        <v>Pedestrian</v>
      </c>
      <c r="M1344" s="20" t="str">
        <f>VLOOKUP($C1344,vehicle,MATCH(M$7,Vehicle!$A$1:$E$1,0),0)</f>
        <v>Reckless Driving</v>
      </c>
      <c r="N1344" s="20" t="str">
        <f>VLOOKUP($C1344,vehicle,MATCH(N$7,Vehicle!$A$1:$E$1,0),0)</f>
        <v>High</v>
      </c>
      <c r="O1344" s="21">
        <f>VLOOKUP($C1344,vehicle,MATCH(O$7,Vehicle!$A$1:$E$1,0),0)</f>
        <v>4</v>
      </c>
      <c r="P1344" s="21">
        <f>VLOOKUP($C1344,driver,MATCH(P$7,Driver!$A$1:$E$1,0),0)</f>
        <v>24</v>
      </c>
      <c r="Q1344" s="21" t="str">
        <f>VLOOKUP($C1344,driver,MATCH(Q$7,Driver!$A$1:$E$1,0),0)</f>
        <v>Valid</v>
      </c>
      <c r="R1344" s="21">
        <f>VLOOKUP($C1344,driver,MATCH(R$7,Driver!$A$1:$E$1,0),0)</f>
        <v>0</v>
      </c>
      <c r="S1344" s="21" t="str">
        <f>VLOOKUP($C1344,driver,MATCH(S$7,Driver!$A$1:$E$1,0),0)</f>
        <v>Moderate</v>
      </c>
      <c r="T1344" s="21">
        <f>VLOOKUP($C1344,Effects,MATCH(T$7, Effects!$A$1:$E$1, 0),0)</f>
        <v>51</v>
      </c>
      <c r="U1344" s="22" t="str">
        <f>VLOOKUP($C1344,Effects,MATCH(U$7, Effects!$A$1:$E$1, 0),0)</f>
        <v>Yes</v>
      </c>
      <c r="V1344" s="22" t="str">
        <f>VLOOKUP($C1344,Effects,MATCH(V$7, Effects!$A$1:$E$1, 0),0)</f>
        <v>Yes</v>
      </c>
      <c r="W1344" s="22" t="str">
        <f>VLOOKUP($C1344,Effects,MATCH(W$7, Effects!$A$1:$E$1, 0),0)</f>
        <v>Fine Issued</v>
      </c>
    </row>
    <row r="1345" spans="2:23" s="7" customFormat="1" ht="21" x14ac:dyDescent="0.4">
      <c r="B1345" s="19">
        <v>1338</v>
      </c>
      <c r="C1345" s="19" t="s">
        <v>1366</v>
      </c>
      <c r="D1345" s="20">
        <f>VLOOKUP($C1345, Date, MATCH(Source!D$7, Date!$A$1:$F$1, 0), FALSE)</f>
        <v>44074</v>
      </c>
      <c r="E1345" s="40">
        <v>44074</v>
      </c>
      <c r="F1345" s="22">
        <f>VLOOKUP($C1345, Date, MATCH(Source!F$7, Date!$A$1:$F$1, 0), FALSE)</f>
        <v>56.4652777777778</v>
      </c>
      <c r="G1345" s="19">
        <f>VLOOKUP(Table3[[#This Row],[Accident ID]],Date!$A$2:$I$2001,MATCH(Table3[[#Headers],[Hour]],Date!$A$1:$I$1,0),0)</f>
        <v>11</v>
      </c>
      <c r="H1345" s="44" t="str">
        <f>IF(AND(Table3[[#This Row],[Hour]]&gt;=7, Table3[[#This Row],[Hour]]&lt;=10), "Peak", IF(AND(Table3[[#This Row],[Hour]]&gt;=16, Table3[[#This Row],[Hour]]&lt;=19), "Peak", "Off-Peak"))</f>
        <v>Off-Peak</v>
      </c>
      <c r="I1345" s="19" t="str">
        <f>VLOOKUP($C1345,location,MATCH(Source!I$7,Location!$A$1:$D$1,0),0)</f>
        <v>Mumbai</v>
      </c>
      <c r="J1345" s="19" t="str">
        <f>VLOOKUP($C1345,location,MATCH(Source!J$7,Location!$A$1:$D$1,0),0)</f>
        <v>Residential Area</v>
      </c>
      <c r="K1345" s="19" t="str">
        <f>VLOOKUP($C1345,location,MATCH(Source!K$7,Location!$A$1:$D$1,0),0)</f>
        <v>Snowy</v>
      </c>
      <c r="L1345" s="20" t="str">
        <f>VLOOKUP($C1345,vehicle,MATCH(L1344,Vehicle!A1338:E1338,0),0)</f>
        <v>Bus</v>
      </c>
      <c r="M1345" s="20" t="str">
        <f>VLOOKUP($C1345,vehicle,MATCH(M$7,Vehicle!$A$1:$E$1,0),0)</f>
        <v>Pedestrian Crossing</v>
      </c>
      <c r="N1345" s="20" t="str">
        <f>VLOOKUP($C1345,vehicle,MATCH(N$7,Vehicle!$A$1:$E$1,0),0)</f>
        <v>Medium</v>
      </c>
      <c r="O1345" s="21">
        <f>VLOOKUP($C1345,vehicle,MATCH(O$7,Vehicle!$A$1:$E$1,0),0)</f>
        <v>2</v>
      </c>
      <c r="P1345" s="21">
        <f>VLOOKUP($C1345,driver,MATCH(P$7,Driver!$A$1:$E$1,0),0)</f>
        <v>62</v>
      </c>
      <c r="Q1345" s="21" t="str">
        <f>VLOOKUP($C1345,driver,MATCH(Q$7,Driver!$A$1:$E$1,0),0)</f>
        <v>Expired</v>
      </c>
      <c r="R1345" s="21">
        <f>VLOOKUP($C1345,driver,MATCH(R$7,Driver!$A$1:$E$1,0),0)</f>
        <v>9</v>
      </c>
      <c r="S1345" s="21" t="str">
        <f>VLOOKUP($C1345,driver,MATCH(S$7,Driver!$A$1:$E$1,0),0)</f>
        <v>Minor</v>
      </c>
      <c r="T1345" s="21">
        <f>VLOOKUP($C1345,Effects,MATCH(T$7, Effects!$A$1:$E$1, 0),0)</f>
        <v>34</v>
      </c>
      <c r="U1345" s="22" t="str">
        <f>VLOOKUP($C1345,Effects,MATCH(U$7, Effects!$A$1:$E$1, 0),0)</f>
        <v>No</v>
      </c>
      <c r="V1345" s="22" t="str">
        <f>VLOOKUP($C1345,Effects,MATCH(V$7, Effects!$A$1:$E$1, 0),0)</f>
        <v>No</v>
      </c>
      <c r="W1345" s="22" t="str">
        <f>VLOOKUP($C1345,Effects,MATCH(W$7, Effects!$A$1:$E$1, 0),0)</f>
        <v>Arrest Made</v>
      </c>
    </row>
    <row r="1346" spans="2:23" s="7" customFormat="1" ht="21" x14ac:dyDescent="0.4">
      <c r="B1346" s="19">
        <v>1339</v>
      </c>
      <c r="C1346" s="19" t="s">
        <v>1367</v>
      </c>
      <c r="D1346" s="20">
        <f>VLOOKUP($C1346, Date, MATCH(Source!D$7, Date!$A$1:$F$1, 0), FALSE)</f>
        <v>44366</v>
      </c>
      <c r="E1346" s="40">
        <v>44366</v>
      </c>
      <c r="F1346" s="22">
        <f>VLOOKUP($C1346, Date, MATCH(Source!F$7, Date!$A$1:$F$1, 0), FALSE)</f>
        <v>56.5069444444444</v>
      </c>
      <c r="G1346" s="19">
        <f>VLOOKUP(Table3[[#This Row],[Accident ID]],Date!$A$2:$I$2001,MATCH(Table3[[#Headers],[Hour]],Date!$A$1:$I$1,0),0)</f>
        <v>12</v>
      </c>
      <c r="H1346" s="44" t="str">
        <f>IF(AND(Table3[[#This Row],[Hour]]&gt;=7, Table3[[#This Row],[Hour]]&lt;=10), "Peak", IF(AND(Table3[[#This Row],[Hour]]&gt;=16, Table3[[#This Row],[Hour]]&lt;=19), "Peak", "Off-Peak"))</f>
        <v>Off-Peak</v>
      </c>
      <c r="I1346" s="19" t="str">
        <f>VLOOKUP($C1346,location,MATCH(Source!I$7,Location!$A$1:$D$1,0),0)</f>
        <v>Mumbai</v>
      </c>
      <c r="J1346" s="19" t="str">
        <f>VLOOKUP($C1346,location,MATCH(Source!J$7,Location!$A$1:$D$1,0),0)</f>
        <v>Residential Area</v>
      </c>
      <c r="K1346" s="19" t="str">
        <f>VLOOKUP($C1346,location,MATCH(Source!K$7,Location!$A$1:$D$1,0),0)</f>
        <v>Foggy</v>
      </c>
      <c r="L1346" s="20" t="str">
        <f>VLOOKUP($C1346,vehicle,MATCH(L1345,Vehicle!A1339:E1339,0),0)</f>
        <v>Auto</v>
      </c>
      <c r="M1346" s="20" t="str">
        <f>VLOOKUP($C1346,vehicle,MATCH(M$7,Vehicle!$A$1:$E$1,0),0)</f>
        <v>Drunk Driving</v>
      </c>
      <c r="N1346" s="20" t="str">
        <f>VLOOKUP($C1346,vehicle,MATCH(N$7,Vehicle!$A$1:$E$1,0),0)</f>
        <v>Low</v>
      </c>
      <c r="O1346" s="21">
        <f>VLOOKUP($C1346,vehicle,MATCH(O$7,Vehicle!$A$1:$E$1,0),0)</f>
        <v>3</v>
      </c>
      <c r="P1346" s="21">
        <f>VLOOKUP($C1346,driver,MATCH(P$7,Driver!$A$1:$E$1,0),0)</f>
        <v>47</v>
      </c>
      <c r="Q1346" s="21" t="str">
        <f>VLOOKUP($C1346,driver,MATCH(Q$7,Driver!$A$1:$E$1,0),0)</f>
        <v>Suspended</v>
      </c>
      <c r="R1346" s="21">
        <f>VLOOKUP($C1346,driver,MATCH(R$7,Driver!$A$1:$E$1,0),0)</f>
        <v>1</v>
      </c>
      <c r="S1346" s="21" t="str">
        <f>VLOOKUP($C1346,driver,MATCH(S$7,Driver!$A$1:$E$1,0),0)</f>
        <v>Minor</v>
      </c>
      <c r="T1346" s="21">
        <f>VLOOKUP($C1346,Effects,MATCH(T$7, Effects!$A$1:$E$1, 0),0)</f>
        <v>55</v>
      </c>
      <c r="U1346" s="22" t="str">
        <f>VLOOKUP($C1346,Effects,MATCH(U$7, Effects!$A$1:$E$1, 0),0)</f>
        <v>Yes</v>
      </c>
      <c r="V1346" s="22" t="str">
        <f>VLOOKUP($C1346,Effects,MATCH(V$7, Effects!$A$1:$E$1, 0),0)</f>
        <v>No</v>
      </c>
      <c r="W1346" s="22" t="str">
        <f>VLOOKUP($C1346,Effects,MATCH(W$7, Effects!$A$1:$E$1, 0),0)</f>
        <v>License Suspended</v>
      </c>
    </row>
    <row r="1347" spans="2:23" s="7" customFormat="1" ht="21" x14ac:dyDescent="0.4">
      <c r="B1347" s="19">
        <v>1340</v>
      </c>
      <c r="C1347" s="19" t="s">
        <v>1368</v>
      </c>
      <c r="D1347" s="20">
        <f>VLOOKUP($C1347, Date, MATCH(Source!D$7, Date!$A$1:$F$1, 0), FALSE)</f>
        <v>44026</v>
      </c>
      <c r="E1347" s="40">
        <v>44026</v>
      </c>
      <c r="F1347" s="22">
        <f>VLOOKUP($C1347, Date, MATCH(Source!F$7, Date!$A$1:$F$1, 0), FALSE)</f>
        <v>56.5486111111111</v>
      </c>
      <c r="G1347" s="19">
        <f>VLOOKUP(Table3[[#This Row],[Accident ID]],Date!$A$2:$I$2001,MATCH(Table3[[#Headers],[Hour]],Date!$A$1:$I$1,0),0)</f>
        <v>13</v>
      </c>
      <c r="H1347" s="44" t="str">
        <f>IF(AND(Table3[[#This Row],[Hour]]&gt;=7, Table3[[#This Row],[Hour]]&lt;=10), "Peak", IF(AND(Table3[[#This Row],[Hour]]&gt;=16, Table3[[#This Row],[Hour]]&lt;=19), "Peak", "Off-Peak"))</f>
        <v>Off-Peak</v>
      </c>
      <c r="I1347" s="19" t="str">
        <f>VLOOKUP($C1347,location,MATCH(Source!I$7,Location!$A$1:$D$1,0),0)</f>
        <v>Kolkata</v>
      </c>
      <c r="J1347" s="19" t="str">
        <f>VLOOKUP($C1347,location,MATCH(Source!J$7,Location!$A$1:$D$1,0),0)</f>
        <v>Expressway</v>
      </c>
      <c r="K1347" s="19" t="str">
        <f>VLOOKUP($C1347,location,MATCH(Source!K$7,Location!$A$1:$D$1,0),0)</f>
        <v>Snowy</v>
      </c>
      <c r="L1347" s="20" t="str">
        <f>VLOOKUP($C1347,vehicle,MATCH(L1346,Vehicle!A1340:E1340,0),0)</f>
        <v>Bicycle</v>
      </c>
      <c r="M1347" s="20" t="str">
        <f>VLOOKUP($C1347,vehicle,MATCH(M$7,Vehicle!$A$1:$E$1,0),0)</f>
        <v>Brake Failure</v>
      </c>
      <c r="N1347" s="20" t="str">
        <f>VLOOKUP($C1347,vehicle,MATCH(N$7,Vehicle!$A$1:$E$1,0),0)</f>
        <v>Severe</v>
      </c>
      <c r="O1347" s="21">
        <f>VLOOKUP($C1347,vehicle,MATCH(O$7,Vehicle!$A$1:$E$1,0),0)</f>
        <v>5</v>
      </c>
      <c r="P1347" s="21">
        <f>VLOOKUP($C1347,driver,MATCH(P$7,Driver!$A$1:$E$1,0),0)</f>
        <v>47</v>
      </c>
      <c r="Q1347" s="21" t="str">
        <f>VLOOKUP($C1347,driver,MATCH(Q$7,Driver!$A$1:$E$1,0),0)</f>
        <v>Valid</v>
      </c>
      <c r="R1347" s="21">
        <f>VLOOKUP($C1347,driver,MATCH(R$7,Driver!$A$1:$E$1,0),0)</f>
        <v>10</v>
      </c>
      <c r="S1347" s="21" t="str">
        <f>VLOOKUP($C1347,driver,MATCH(S$7,Driver!$A$1:$E$1,0),0)</f>
        <v>Fatal</v>
      </c>
      <c r="T1347" s="21">
        <f>VLOOKUP($C1347,Effects,MATCH(T$7, Effects!$A$1:$E$1, 0),0)</f>
        <v>19</v>
      </c>
      <c r="U1347" s="22" t="str">
        <f>VLOOKUP($C1347,Effects,MATCH(U$7, Effects!$A$1:$E$1, 0),0)</f>
        <v>Yes</v>
      </c>
      <c r="V1347" s="22" t="str">
        <f>VLOOKUP($C1347,Effects,MATCH(V$7, Effects!$A$1:$E$1, 0),0)</f>
        <v>No</v>
      </c>
      <c r="W1347" s="22" t="str">
        <f>VLOOKUP($C1347,Effects,MATCH(W$7, Effects!$A$1:$E$1, 0),0)</f>
        <v>License Suspended</v>
      </c>
    </row>
    <row r="1348" spans="2:23" s="7" customFormat="1" ht="21" x14ac:dyDescent="0.4">
      <c r="B1348" s="19">
        <v>1341</v>
      </c>
      <c r="C1348" s="19" t="s">
        <v>1369</v>
      </c>
      <c r="D1348" s="20">
        <f>VLOOKUP($C1348, Date, MATCH(Source!D$7, Date!$A$1:$F$1, 0), FALSE)</f>
        <v>45201</v>
      </c>
      <c r="E1348" s="40">
        <v>45201</v>
      </c>
      <c r="F1348" s="22">
        <f>VLOOKUP($C1348, Date, MATCH(Source!F$7, Date!$A$1:$F$1, 0), FALSE)</f>
        <v>56.5902777777778</v>
      </c>
      <c r="G1348" s="19">
        <f>VLOOKUP(Table3[[#This Row],[Accident ID]],Date!$A$2:$I$2001,MATCH(Table3[[#Headers],[Hour]],Date!$A$1:$I$1,0),0)</f>
        <v>14</v>
      </c>
      <c r="H1348" s="44" t="str">
        <f>IF(AND(Table3[[#This Row],[Hour]]&gt;=7, Table3[[#This Row],[Hour]]&lt;=10), "Peak", IF(AND(Table3[[#This Row],[Hour]]&gt;=16, Table3[[#This Row],[Hour]]&lt;=19), "Peak", "Off-Peak"))</f>
        <v>Off-Peak</v>
      </c>
      <c r="I1348" s="19" t="str">
        <f>VLOOKUP($C1348,location,MATCH(Source!I$7,Location!$A$1:$D$1,0),0)</f>
        <v>Delhi</v>
      </c>
      <c r="J1348" s="19" t="str">
        <f>VLOOKUP($C1348,location,MATCH(Source!J$7,Location!$A$1:$D$1,0),0)</f>
        <v>Residential Area</v>
      </c>
      <c r="K1348" s="19" t="str">
        <f>VLOOKUP($C1348,location,MATCH(Source!K$7,Location!$A$1:$D$1,0),0)</f>
        <v>Rainy</v>
      </c>
      <c r="L1348" s="20" t="str">
        <f>VLOOKUP($C1348,vehicle,MATCH(L1347,Vehicle!A1341:E1341,0),0)</f>
        <v>Truck</v>
      </c>
      <c r="M1348" s="20" t="str">
        <f>VLOOKUP($C1348,vehicle,MATCH(M$7,Vehicle!$A$1:$E$1,0),0)</f>
        <v>Weather Conditions</v>
      </c>
      <c r="N1348" s="20" t="str">
        <f>VLOOKUP($C1348,vehicle,MATCH(N$7,Vehicle!$A$1:$E$1,0),0)</f>
        <v>Medium</v>
      </c>
      <c r="O1348" s="21">
        <f>VLOOKUP($C1348,vehicle,MATCH(O$7,Vehicle!$A$1:$E$1,0),0)</f>
        <v>4</v>
      </c>
      <c r="P1348" s="21">
        <f>VLOOKUP($C1348,driver,MATCH(P$7,Driver!$A$1:$E$1,0),0)</f>
        <v>33</v>
      </c>
      <c r="Q1348" s="21" t="str">
        <f>VLOOKUP($C1348,driver,MATCH(Q$7,Driver!$A$1:$E$1,0),0)</f>
        <v>Suspended</v>
      </c>
      <c r="R1348" s="21">
        <f>VLOOKUP($C1348,driver,MATCH(R$7,Driver!$A$1:$E$1,0),0)</f>
        <v>6</v>
      </c>
      <c r="S1348" s="21" t="str">
        <f>VLOOKUP($C1348,driver,MATCH(S$7,Driver!$A$1:$E$1,0),0)</f>
        <v>Moderate</v>
      </c>
      <c r="T1348" s="21">
        <f>VLOOKUP($C1348,Effects,MATCH(T$7, Effects!$A$1:$E$1, 0),0)</f>
        <v>48</v>
      </c>
      <c r="U1348" s="22" t="str">
        <f>VLOOKUP($C1348,Effects,MATCH(U$7, Effects!$A$1:$E$1, 0),0)</f>
        <v>No</v>
      </c>
      <c r="V1348" s="22" t="str">
        <f>VLOOKUP($C1348,Effects,MATCH(V$7, Effects!$A$1:$E$1, 0),0)</f>
        <v>Yes</v>
      </c>
      <c r="W1348" s="22" t="str">
        <f>VLOOKUP($C1348,Effects,MATCH(W$7, Effects!$A$1:$E$1, 0),0)</f>
        <v>Arrest Made</v>
      </c>
    </row>
    <row r="1349" spans="2:23" s="7" customFormat="1" ht="21" x14ac:dyDescent="0.4">
      <c r="B1349" s="19">
        <v>1342</v>
      </c>
      <c r="C1349" s="19" t="s">
        <v>1370</v>
      </c>
      <c r="D1349" s="20">
        <f>VLOOKUP($C1349, Date, MATCH(Source!D$7, Date!$A$1:$F$1, 0), FALSE)</f>
        <v>44544</v>
      </c>
      <c r="E1349" s="40">
        <v>44544</v>
      </c>
      <c r="F1349" s="22">
        <f>VLOOKUP($C1349, Date, MATCH(Source!F$7, Date!$A$1:$F$1, 0), FALSE)</f>
        <v>56.6319444444444</v>
      </c>
      <c r="G1349" s="19">
        <f>VLOOKUP(Table3[[#This Row],[Accident ID]],Date!$A$2:$I$2001,MATCH(Table3[[#Headers],[Hour]],Date!$A$1:$I$1,0),0)</f>
        <v>15</v>
      </c>
      <c r="H1349" s="44" t="str">
        <f>IF(AND(Table3[[#This Row],[Hour]]&gt;=7, Table3[[#This Row],[Hour]]&lt;=10), "Peak", IF(AND(Table3[[#This Row],[Hour]]&gt;=16, Table3[[#This Row],[Hour]]&lt;=19), "Peak", "Off-Peak"))</f>
        <v>Off-Peak</v>
      </c>
      <c r="I1349" s="19" t="str">
        <f>VLOOKUP($C1349,location,MATCH(Source!I$7,Location!$A$1:$D$1,0),0)</f>
        <v>Chennai</v>
      </c>
      <c r="J1349" s="19" t="str">
        <f>VLOOKUP($C1349,location,MATCH(Source!J$7,Location!$A$1:$D$1,0),0)</f>
        <v>Residential Area</v>
      </c>
      <c r="K1349" s="19" t="str">
        <f>VLOOKUP($C1349,location,MATCH(Source!K$7,Location!$A$1:$D$1,0),0)</f>
        <v>Clear</v>
      </c>
      <c r="L1349" s="20" t="str">
        <f>VLOOKUP($C1349,vehicle,MATCH(L1348,Vehicle!A1342:E1342,0),0)</f>
        <v>Bicycle</v>
      </c>
      <c r="M1349" s="20" t="str">
        <f>VLOOKUP($C1349,vehicle,MATCH(M$7,Vehicle!$A$1:$E$1,0),0)</f>
        <v>Weather Conditions</v>
      </c>
      <c r="N1349" s="20" t="str">
        <f>VLOOKUP($C1349,vehicle,MATCH(N$7,Vehicle!$A$1:$E$1,0),0)</f>
        <v>Medium</v>
      </c>
      <c r="O1349" s="21">
        <f>VLOOKUP($C1349,vehicle,MATCH(O$7,Vehicle!$A$1:$E$1,0),0)</f>
        <v>4</v>
      </c>
      <c r="P1349" s="21">
        <f>VLOOKUP($C1349,driver,MATCH(P$7,Driver!$A$1:$E$1,0),0)</f>
        <v>44</v>
      </c>
      <c r="Q1349" s="21" t="str">
        <f>VLOOKUP($C1349,driver,MATCH(Q$7,Driver!$A$1:$E$1,0),0)</f>
        <v>Valid</v>
      </c>
      <c r="R1349" s="21">
        <f>VLOOKUP($C1349,driver,MATCH(R$7,Driver!$A$1:$E$1,0),0)</f>
        <v>3</v>
      </c>
      <c r="S1349" s="21" t="str">
        <f>VLOOKUP($C1349,driver,MATCH(S$7,Driver!$A$1:$E$1,0),0)</f>
        <v>Severe</v>
      </c>
      <c r="T1349" s="21">
        <f>VLOOKUP($C1349,Effects,MATCH(T$7, Effects!$A$1:$E$1, 0),0)</f>
        <v>45</v>
      </c>
      <c r="U1349" s="22" t="str">
        <f>VLOOKUP($C1349,Effects,MATCH(U$7, Effects!$A$1:$E$1, 0),0)</f>
        <v>Yes</v>
      </c>
      <c r="V1349" s="22" t="str">
        <f>VLOOKUP($C1349,Effects,MATCH(V$7, Effects!$A$1:$E$1, 0),0)</f>
        <v>No</v>
      </c>
      <c r="W1349" s="22" t="str">
        <f>VLOOKUP($C1349,Effects,MATCH(W$7, Effects!$A$1:$E$1, 0),0)</f>
        <v>None</v>
      </c>
    </row>
    <row r="1350" spans="2:23" s="7" customFormat="1" ht="21" x14ac:dyDescent="0.4">
      <c r="B1350" s="19">
        <v>1343</v>
      </c>
      <c r="C1350" s="19" t="s">
        <v>1371</v>
      </c>
      <c r="D1350" s="20">
        <f>VLOOKUP($C1350, Date, MATCH(Source!D$7, Date!$A$1:$F$1, 0), FALSE)</f>
        <v>45472</v>
      </c>
      <c r="E1350" s="40">
        <v>45472</v>
      </c>
      <c r="F1350" s="22">
        <f>VLOOKUP($C1350, Date, MATCH(Source!F$7, Date!$A$1:$F$1, 0), FALSE)</f>
        <v>56.6736111111111</v>
      </c>
      <c r="G1350" s="19">
        <f>VLOOKUP(Table3[[#This Row],[Accident ID]],Date!$A$2:$I$2001,MATCH(Table3[[#Headers],[Hour]],Date!$A$1:$I$1,0),0)</f>
        <v>16</v>
      </c>
      <c r="H1350" s="44" t="str">
        <f>IF(AND(Table3[[#This Row],[Hour]]&gt;=7, Table3[[#This Row],[Hour]]&lt;=10), "Peak", IF(AND(Table3[[#This Row],[Hour]]&gt;=16, Table3[[#This Row],[Hour]]&lt;=19), "Peak", "Off-Peak"))</f>
        <v>Peak</v>
      </c>
      <c r="I1350" s="19" t="str">
        <f>VLOOKUP($C1350,location,MATCH(Source!I$7,Location!$A$1:$D$1,0),0)</f>
        <v>Ahmedabad</v>
      </c>
      <c r="J1350" s="19" t="str">
        <f>VLOOKUP($C1350,location,MATCH(Source!J$7,Location!$A$1:$D$1,0),0)</f>
        <v>City Road</v>
      </c>
      <c r="K1350" s="19" t="str">
        <f>VLOOKUP($C1350,location,MATCH(Source!K$7,Location!$A$1:$D$1,0),0)</f>
        <v>Clear</v>
      </c>
      <c r="L1350" s="20" t="str">
        <f>VLOOKUP($C1350,vehicle,MATCH(L1349,Vehicle!A1343:E1343,0),0)</f>
        <v>Bike</v>
      </c>
      <c r="M1350" s="20" t="str">
        <f>VLOOKUP($C1350,vehicle,MATCH(M$7,Vehicle!$A$1:$E$1,0),0)</f>
        <v>Signal Violation</v>
      </c>
      <c r="N1350" s="20" t="str">
        <f>VLOOKUP($C1350,vehicle,MATCH(N$7,Vehicle!$A$1:$E$1,0),0)</f>
        <v>Severe</v>
      </c>
      <c r="O1350" s="21">
        <f>VLOOKUP($C1350,vehicle,MATCH(O$7,Vehicle!$A$1:$E$1,0),0)</f>
        <v>3</v>
      </c>
      <c r="P1350" s="21">
        <f>VLOOKUP($C1350,driver,MATCH(P$7,Driver!$A$1:$E$1,0),0)</f>
        <v>55</v>
      </c>
      <c r="Q1350" s="21" t="str">
        <f>VLOOKUP($C1350,driver,MATCH(Q$7,Driver!$A$1:$E$1,0),0)</f>
        <v>Valid</v>
      </c>
      <c r="R1350" s="21">
        <f>VLOOKUP($C1350,driver,MATCH(R$7,Driver!$A$1:$E$1,0),0)</f>
        <v>3</v>
      </c>
      <c r="S1350" s="21" t="str">
        <f>VLOOKUP($C1350,driver,MATCH(S$7,Driver!$A$1:$E$1,0),0)</f>
        <v>Fatal</v>
      </c>
      <c r="T1350" s="21">
        <f>VLOOKUP($C1350,Effects,MATCH(T$7, Effects!$A$1:$E$1, 0),0)</f>
        <v>16</v>
      </c>
      <c r="U1350" s="22" t="str">
        <f>VLOOKUP($C1350,Effects,MATCH(U$7, Effects!$A$1:$E$1, 0),0)</f>
        <v>Yes</v>
      </c>
      <c r="V1350" s="22" t="str">
        <f>VLOOKUP($C1350,Effects,MATCH(V$7, Effects!$A$1:$E$1, 0),0)</f>
        <v>No</v>
      </c>
      <c r="W1350" s="22" t="str">
        <f>VLOOKUP($C1350,Effects,MATCH(W$7, Effects!$A$1:$E$1, 0),0)</f>
        <v>Arrest Made</v>
      </c>
    </row>
    <row r="1351" spans="2:23" s="7" customFormat="1" ht="21" x14ac:dyDescent="0.4">
      <c r="B1351" s="19">
        <v>1344</v>
      </c>
      <c r="C1351" s="19" t="s">
        <v>1372</v>
      </c>
      <c r="D1351" s="20">
        <f>VLOOKUP($C1351, Date, MATCH(Source!D$7, Date!$A$1:$F$1, 0), FALSE)</f>
        <v>45328</v>
      </c>
      <c r="E1351" s="40">
        <v>45328</v>
      </c>
      <c r="F1351" s="22">
        <f>VLOOKUP($C1351, Date, MATCH(Source!F$7, Date!$A$1:$F$1, 0), FALSE)</f>
        <v>56.7152777777778</v>
      </c>
      <c r="G1351" s="19">
        <f>VLOOKUP(Table3[[#This Row],[Accident ID]],Date!$A$2:$I$2001,MATCH(Table3[[#Headers],[Hour]],Date!$A$1:$I$1,0),0)</f>
        <v>17</v>
      </c>
      <c r="H1351" s="44" t="str">
        <f>IF(AND(Table3[[#This Row],[Hour]]&gt;=7, Table3[[#This Row],[Hour]]&lt;=10), "Peak", IF(AND(Table3[[#This Row],[Hour]]&gt;=16, Table3[[#This Row],[Hour]]&lt;=19), "Peak", "Off-Peak"))</f>
        <v>Peak</v>
      </c>
      <c r="I1351" s="19" t="str">
        <f>VLOOKUP($C1351,location,MATCH(Source!I$7,Location!$A$1:$D$1,0),0)</f>
        <v>Bangalore</v>
      </c>
      <c r="J1351" s="19" t="str">
        <f>VLOOKUP($C1351,location,MATCH(Source!J$7,Location!$A$1:$D$1,0),0)</f>
        <v>Expressway</v>
      </c>
      <c r="K1351" s="19" t="str">
        <f>VLOOKUP($C1351,location,MATCH(Source!K$7,Location!$A$1:$D$1,0),0)</f>
        <v>Foggy</v>
      </c>
      <c r="L1351" s="20" t="str">
        <f>VLOOKUP($C1351,vehicle,MATCH(L1350,Vehicle!A1344:E1344,0),0)</f>
        <v>Pedestrian</v>
      </c>
      <c r="M1351" s="20" t="str">
        <f>VLOOKUP($C1351,vehicle,MATCH(M$7,Vehicle!$A$1:$E$1,0),0)</f>
        <v>Over Speeding</v>
      </c>
      <c r="N1351" s="20" t="str">
        <f>VLOOKUP($C1351,vehicle,MATCH(N$7,Vehicle!$A$1:$E$1,0),0)</f>
        <v>Low</v>
      </c>
      <c r="O1351" s="21">
        <f>VLOOKUP($C1351,vehicle,MATCH(O$7,Vehicle!$A$1:$E$1,0),0)</f>
        <v>1</v>
      </c>
      <c r="P1351" s="21">
        <f>VLOOKUP($C1351,driver,MATCH(P$7,Driver!$A$1:$E$1,0),0)</f>
        <v>31</v>
      </c>
      <c r="Q1351" s="21" t="str">
        <f>VLOOKUP($C1351,driver,MATCH(Q$7,Driver!$A$1:$E$1,0),0)</f>
        <v>Valid</v>
      </c>
      <c r="R1351" s="21">
        <f>VLOOKUP($C1351,driver,MATCH(R$7,Driver!$A$1:$E$1,0),0)</f>
        <v>1</v>
      </c>
      <c r="S1351" s="21" t="str">
        <f>VLOOKUP($C1351,driver,MATCH(S$7,Driver!$A$1:$E$1,0),0)</f>
        <v>Minor</v>
      </c>
      <c r="T1351" s="21">
        <f>VLOOKUP($C1351,Effects,MATCH(T$7, Effects!$A$1:$E$1, 0),0)</f>
        <v>28</v>
      </c>
      <c r="U1351" s="22" t="str">
        <f>VLOOKUP($C1351,Effects,MATCH(U$7, Effects!$A$1:$E$1, 0),0)</f>
        <v>No</v>
      </c>
      <c r="V1351" s="22" t="str">
        <f>VLOOKUP($C1351,Effects,MATCH(V$7, Effects!$A$1:$E$1, 0),0)</f>
        <v>Yes</v>
      </c>
      <c r="W1351" s="22" t="str">
        <f>VLOOKUP($C1351,Effects,MATCH(W$7, Effects!$A$1:$E$1, 0),0)</f>
        <v>None</v>
      </c>
    </row>
    <row r="1352" spans="2:23" s="7" customFormat="1" ht="21" x14ac:dyDescent="0.4">
      <c r="B1352" s="19">
        <v>1345</v>
      </c>
      <c r="C1352" s="19" t="s">
        <v>1373</v>
      </c>
      <c r="D1352" s="20">
        <f>VLOOKUP($C1352, Date, MATCH(Source!D$7, Date!$A$1:$F$1, 0), FALSE)</f>
        <v>44833</v>
      </c>
      <c r="E1352" s="40">
        <v>44833</v>
      </c>
      <c r="F1352" s="22">
        <f>VLOOKUP($C1352, Date, MATCH(Source!F$7, Date!$A$1:$F$1, 0), FALSE)</f>
        <v>56.7569444444444</v>
      </c>
      <c r="G1352" s="19">
        <f>VLOOKUP(Table3[[#This Row],[Accident ID]],Date!$A$2:$I$2001,MATCH(Table3[[#Headers],[Hour]],Date!$A$1:$I$1,0),0)</f>
        <v>18</v>
      </c>
      <c r="H1352" s="44" t="str">
        <f>IF(AND(Table3[[#This Row],[Hour]]&gt;=7, Table3[[#This Row],[Hour]]&lt;=10), "Peak", IF(AND(Table3[[#This Row],[Hour]]&gt;=16, Table3[[#This Row],[Hour]]&lt;=19), "Peak", "Off-Peak"))</f>
        <v>Peak</v>
      </c>
      <c r="I1352" s="19" t="str">
        <f>VLOOKUP($C1352,location,MATCH(Source!I$7,Location!$A$1:$D$1,0),0)</f>
        <v>Hyderabad</v>
      </c>
      <c r="J1352" s="19" t="str">
        <f>VLOOKUP($C1352,location,MATCH(Source!J$7,Location!$A$1:$D$1,0),0)</f>
        <v>Rural Road</v>
      </c>
      <c r="K1352" s="19" t="str">
        <f>VLOOKUP($C1352,location,MATCH(Source!K$7,Location!$A$1:$D$1,0),0)</f>
        <v>Clear</v>
      </c>
      <c r="L1352" s="20" t="str">
        <f>VLOOKUP($C1352,vehicle,MATCH(L1351,Vehicle!A1345:E1345,0),0)</f>
        <v>Bus</v>
      </c>
      <c r="M1352" s="20" t="str">
        <f>VLOOKUP($C1352,vehicle,MATCH(M$7,Vehicle!$A$1:$E$1,0),0)</f>
        <v>Weather Conditions</v>
      </c>
      <c r="N1352" s="20" t="str">
        <f>VLOOKUP($C1352,vehicle,MATCH(N$7,Vehicle!$A$1:$E$1,0),0)</f>
        <v>High</v>
      </c>
      <c r="O1352" s="21">
        <f>VLOOKUP($C1352,vehicle,MATCH(O$7,Vehicle!$A$1:$E$1,0),0)</f>
        <v>2</v>
      </c>
      <c r="P1352" s="21">
        <f>VLOOKUP($C1352,driver,MATCH(P$7,Driver!$A$1:$E$1,0),0)</f>
        <v>42</v>
      </c>
      <c r="Q1352" s="21" t="str">
        <f>VLOOKUP($C1352,driver,MATCH(Q$7,Driver!$A$1:$E$1,0),0)</f>
        <v>Expired</v>
      </c>
      <c r="R1352" s="21">
        <f>VLOOKUP($C1352,driver,MATCH(R$7,Driver!$A$1:$E$1,0),0)</f>
        <v>1</v>
      </c>
      <c r="S1352" s="21" t="str">
        <f>VLOOKUP($C1352,driver,MATCH(S$7,Driver!$A$1:$E$1,0),0)</f>
        <v>Fatal</v>
      </c>
      <c r="T1352" s="21">
        <f>VLOOKUP($C1352,Effects,MATCH(T$7, Effects!$A$1:$E$1, 0),0)</f>
        <v>51</v>
      </c>
      <c r="U1352" s="22" t="str">
        <f>VLOOKUP($C1352,Effects,MATCH(U$7, Effects!$A$1:$E$1, 0),0)</f>
        <v>No</v>
      </c>
      <c r="V1352" s="22" t="str">
        <f>VLOOKUP($C1352,Effects,MATCH(V$7, Effects!$A$1:$E$1, 0),0)</f>
        <v>Yes</v>
      </c>
      <c r="W1352" s="22" t="str">
        <f>VLOOKUP($C1352,Effects,MATCH(W$7, Effects!$A$1:$E$1, 0),0)</f>
        <v>Arrest Made</v>
      </c>
    </row>
    <row r="1353" spans="2:23" s="7" customFormat="1" ht="21" x14ac:dyDescent="0.4">
      <c r="B1353" s="19">
        <v>1346</v>
      </c>
      <c r="C1353" s="19" t="s">
        <v>1374</v>
      </c>
      <c r="D1353" s="20">
        <f>VLOOKUP($C1353, Date, MATCH(Source!D$7, Date!$A$1:$F$1, 0), FALSE)</f>
        <v>44241</v>
      </c>
      <c r="E1353" s="40">
        <v>44241</v>
      </c>
      <c r="F1353" s="22">
        <f>VLOOKUP($C1353, Date, MATCH(Source!F$7, Date!$A$1:$F$1, 0), FALSE)</f>
        <v>56.7986111111111</v>
      </c>
      <c r="G1353" s="19">
        <f>VLOOKUP(Table3[[#This Row],[Accident ID]],Date!$A$2:$I$2001,MATCH(Table3[[#Headers],[Hour]],Date!$A$1:$I$1,0),0)</f>
        <v>19</v>
      </c>
      <c r="H1353" s="44" t="str">
        <f>IF(AND(Table3[[#This Row],[Hour]]&gt;=7, Table3[[#This Row],[Hour]]&lt;=10), "Peak", IF(AND(Table3[[#This Row],[Hour]]&gt;=16, Table3[[#This Row],[Hour]]&lt;=19), "Peak", "Off-Peak"))</f>
        <v>Peak</v>
      </c>
      <c r="I1353" s="19" t="str">
        <f>VLOOKUP($C1353,location,MATCH(Source!I$7,Location!$A$1:$D$1,0),0)</f>
        <v>Bangalore</v>
      </c>
      <c r="J1353" s="19" t="str">
        <f>VLOOKUP($C1353,location,MATCH(Source!J$7,Location!$A$1:$D$1,0),0)</f>
        <v>Rural Road</v>
      </c>
      <c r="K1353" s="19" t="str">
        <f>VLOOKUP($C1353,location,MATCH(Source!K$7,Location!$A$1:$D$1,0),0)</f>
        <v>Snowy</v>
      </c>
      <c r="L1353" s="20" t="str">
        <f>VLOOKUP($C1353,vehicle,MATCH(L1352,Vehicle!A1346:E1346,0),0)</f>
        <v>Truck</v>
      </c>
      <c r="M1353" s="20" t="str">
        <f>VLOOKUP($C1353,vehicle,MATCH(M$7,Vehicle!$A$1:$E$1,0),0)</f>
        <v>Weather Conditions</v>
      </c>
      <c r="N1353" s="20" t="str">
        <f>VLOOKUP($C1353,vehicle,MATCH(N$7,Vehicle!$A$1:$E$1,0),0)</f>
        <v>Severe</v>
      </c>
      <c r="O1353" s="21">
        <f>VLOOKUP($C1353,vehicle,MATCH(O$7,Vehicle!$A$1:$E$1,0),0)</f>
        <v>5</v>
      </c>
      <c r="P1353" s="21">
        <f>VLOOKUP($C1353,driver,MATCH(P$7,Driver!$A$1:$E$1,0),0)</f>
        <v>29</v>
      </c>
      <c r="Q1353" s="21" t="str">
        <f>VLOOKUP($C1353,driver,MATCH(Q$7,Driver!$A$1:$E$1,0),0)</f>
        <v>Expired</v>
      </c>
      <c r="R1353" s="21">
        <f>VLOOKUP($C1353,driver,MATCH(R$7,Driver!$A$1:$E$1,0),0)</f>
        <v>9</v>
      </c>
      <c r="S1353" s="21" t="str">
        <f>VLOOKUP($C1353,driver,MATCH(S$7,Driver!$A$1:$E$1,0),0)</f>
        <v>Severe</v>
      </c>
      <c r="T1353" s="21">
        <f>VLOOKUP($C1353,Effects,MATCH(T$7, Effects!$A$1:$E$1, 0),0)</f>
        <v>42</v>
      </c>
      <c r="U1353" s="22" t="str">
        <f>VLOOKUP($C1353,Effects,MATCH(U$7, Effects!$A$1:$E$1, 0),0)</f>
        <v>No</v>
      </c>
      <c r="V1353" s="22" t="str">
        <f>VLOOKUP($C1353,Effects,MATCH(V$7, Effects!$A$1:$E$1, 0),0)</f>
        <v>No</v>
      </c>
      <c r="W1353" s="22" t="str">
        <f>VLOOKUP($C1353,Effects,MATCH(W$7, Effects!$A$1:$E$1, 0),0)</f>
        <v>Fine Issued</v>
      </c>
    </row>
    <row r="1354" spans="2:23" s="7" customFormat="1" ht="21" x14ac:dyDescent="0.4">
      <c r="B1354" s="19">
        <v>1347</v>
      </c>
      <c r="C1354" s="19" t="s">
        <v>1375</v>
      </c>
      <c r="D1354" s="20">
        <f>VLOOKUP($C1354, Date, MATCH(Source!D$7, Date!$A$1:$F$1, 0), FALSE)</f>
        <v>44904</v>
      </c>
      <c r="E1354" s="40">
        <v>44904</v>
      </c>
      <c r="F1354" s="22">
        <f>VLOOKUP($C1354, Date, MATCH(Source!F$7, Date!$A$1:$F$1, 0), FALSE)</f>
        <v>56.8402777777778</v>
      </c>
      <c r="G1354" s="19">
        <f>VLOOKUP(Table3[[#This Row],[Accident ID]],Date!$A$2:$I$2001,MATCH(Table3[[#Headers],[Hour]],Date!$A$1:$I$1,0),0)</f>
        <v>20</v>
      </c>
      <c r="H1354" s="44" t="str">
        <f>IF(AND(Table3[[#This Row],[Hour]]&gt;=7, Table3[[#This Row],[Hour]]&lt;=10), "Peak", IF(AND(Table3[[#This Row],[Hour]]&gt;=16, Table3[[#This Row],[Hour]]&lt;=19), "Peak", "Off-Peak"))</f>
        <v>Off-Peak</v>
      </c>
      <c r="I1354" s="19" t="str">
        <f>VLOOKUP($C1354,location,MATCH(Source!I$7,Location!$A$1:$D$1,0),0)</f>
        <v>Pune</v>
      </c>
      <c r="J1354" s="19" t="str">
        <f>VLOOKUP($C1354,location,MATCH(Source!J$7,Location!$A$1:$D$1,0),0)</f>
        <v>Highway</v>
      </c>
      <c r="K1354" s="19" t="str">
        <f>VLOOKUP($C1354,location,MATCH(Source!K$7,Location!$A$1:$D$1,0),0)</f>
        <v>Windy</v>
      </c>
      <c r="L1354" s="20" t="str">
        <f>VLOOKUP($C1354,vehicle,MATCH(L1353,Vehicle!A1347:E1347,0),0)</f>
        <v>Car</v>
      </c>
      <c r="M1354" s="20" t="str">
        <f>VLOOKUP($C1354,vehicle,MATCH(M$7,Vehicle!$A$1:$E$1,0),0)</f>
        <v>Pedestrian Crossing</v>
      </c>
      <c r="N1354" s="20" t="str">
        <f>VLOOKUP($C1354,vehicle,MATCH(N$7,Vehicle!$A$1:$E$1,0),0)</f>
        <v>Low</v>
      </c>
      <c r="O1354" s="21">
        <f>VLOOKUP($C1354,vehicle,MATCH(O$7,Vehicle!$A$1:$E$1,0),0)</f>
        <v>5</v>
      </c>
      <c r="P1354" s="21">
        <f>VLOOKUP($C1354,driver,MATCH(P$7,Driver!$A$1:$E$1,0),0)</f>
        <v>23</v>
      </c>
      <c r="Q1354" s="21" t="str">
        <f>VLOOKUP($C1354,driver,MATCH(Q$7,Driver!$A$1:$E$1,0),0)</f>
        <v>Suspended</v>
      </c>
      <c r="R1354" s="21">
        <f>VLOOKUP($C1354,driver,MATCH(R$7,Driver!$A$1:$E$1,0),0)</f>
        <v>10</v>
      </c>
      <c r="S1354" s="21" t="str">
        <f>VLOOKUP($C1354,driver,MATCH(S$7,Driver!$A$1:$E$1,0),0)</f>
        <v>Moderate</v>
      </c>
      <c r="T1354" s="21">
        <f>VLOOKUP($C1354,Effects,MATCH(T$7, Effects!$A$1:$E$1, 0),0)</f>
        <v>9</v>
      </c>
      <c r="U1354" s="22" t="str">
        <f>VLOOKUP($C1354,Effects,MATCH(U$7, Effects!$A$1:$E$1, 0),0)</f>
        <v>No</v>
      </c>
      <c r="V1354" s="22" t="str">
        <f>VLOOKUP($C1354,Effects,MATCH(V$7, Effects!$A$1:$E$1, 0),0)</f>
        <v>No</v>
      </c>
      <c r="W1354" s="22" t="str">
        <f>VLOOKUP($C1354,Effects,MATCH(W$7, Effects!$A$1:$E$1, 0),0)</f>
        <v>None</v>
      </c>
    </row>
    <row r="1355" spans="2:23" s="7" customFormat="1" ht="21" x14ac:dyDescent="0.4">
      <c r="B1355" s="19">
        <v>1348</v>
      </c>
      <c r="C1355" s="19" t="s">
        <v>1376</v>
      </c>
      <c r="D1355" s="20">
        <f>VLOOKUP($C1355, Date, MATCH(Source!D$7, Date!$A$1:$F$1, 0), FALSE)</f>
        <v>44958</v>
      </c>
      <c r="E1355" s="40">
        <v>44958</v>
      </c>
      <c r="F1355" s="22">
        <f>VLOOKUP($C1355, Date, MATCH(Source!F$7, Date!$A$1:$F$1, 0), FALSE)</f>
        <v>56.8819444444444</v>
      </c>
      <c r="G1355" s="19">
        <f>VLOOKUP(Table3[[#This Row],[Accident ID]],Date!$A$2:$I$2001,MATCH(Table3[[#Headers],[Hour]],Date!$A$1:$I$1,0),0)</f>
        <v>21</v>
      </c>
      <c r="H1355" s="44" t="str">
        <f>IF(AND(Table3[[#This Row],[Hour]]&gt;=7, Table3[[#This Row],[Hour]]&lt;=10), "Peak", IF(AND(Table3[[#This Row],[Hour]]&gt;=16, Table3[[#This Row],[Hour]]&lt;=19), "Peak", "Off-Peak"))</f>
        <v>Off-Peak</v>
      </c>
      <c r="I1355" s="19" t="str">
        <f>VLOOKUP($C1355,location,MATCH(Source!I$7,Location!$A$1:$D$1,0),0)</f>
        <v>Bangalore</v>
      </c>
      <c r="J1355" s="19" t="str">
        <f>VLOOKUP($C1355,location,MATCH(Source!J$7,Location!$A$1:$D$1,0),0)</f>
        <v>City Road</v>
      </c>
      <c r="K1355" s="19" t="str">
        <f>VLOOKUP($C1355,location,MATCH(Source!K$7,Location!$A$1:$D$1,0),0)</f>
        <v>Windy</v>
      </c>
      <c r="L1355" s="20" t="str">
        <f>VLOOKUP($C1355,vehicle,MATCH(L1354,Vehicle!A1348:E1348,0),0)</f>
        <v>Pedestrian</v>
      </c>
      <c r="M1355" s="20" t="str">
        <f>VLOOKUP($C1355,vehicle,MATCH(M$7,Vehicle!$A$1:$E$1,0),0)</f>
        <v>Brake Failure</v>
      </c>
      <c r="N1355" s="20" t="str">
        <f>VLOOKUP($C1355,vehicle,MATCH(N$7,Vehicle!$A$1:$E$1,0),0)</f>
        <v>High</v>
      </c>
      <c r="O1355" s="21">
        <f>VLOOKUP($C1355,vehicle,MATCH(O$7,Vehicle!$A$1:$E$1,0),0)</f>
        <v>3</v>
      </c>
      <c r="P1355" s="21">
        <f>VLOOKUP($C1355,driver,MATCH(P$7,Driver!$A$1:$E$1,0),0)</f>
        <v>36</v>
      </c>
      <c r="Q1355" s="21" t="str">
        <f>VLOOKUP($C1355,driver,MATCH(Q$7,Driver!$A$1:$E$1,0),0)</f>
        <v>Valid</v>
      </c>
      <c r="R1355" s="21">
        <f>VLOOKUP($C1355,driver,MATCH(R$7,Driver!$A$1:$E$1,0),0)</f>
        <v>1</v>
      </c>
      <c r="S1355" s="21" t="str">
        <f>VLOOKUP($C1355,driver,MATCH(S$7,Driver!$A$1:$E$1,0),0)</f>
        <v>Fatal</v>
      </c>
      <c r="T1355" s="21">
        <f>VLOOKUP($C1355,Effects,MATCH(T$7, Effects!$A$1:$E$1, 0),0)</f>
        <v>28</v>
      </c>
      <c r="U1355" s="22" t="str">
        <f>VLOOKUP($C1355,Effects,MATCH(U$7, Effects!$A$1:$E$1, 0),0)</f>
        <v>Yes</v>
      </c>
      <c r="V1355" s="22" t="str">
        <f>VLOOKUP($C1355,Effects,MATCH(V$7, Effects!$A$1:$E$1, 0),0)</f>
        <v>Yes</v>
      </c>
      <c r="W1355" s="22" t="str">
        <f>VLOOKUP($C1355,Effects,MATCH(W$7, Effects!$A$1:$E$1, 0),0)</f>
        <v>Arrest Made</v>
      </c>
    </row>
    <row r="1356" spans="2:23" s="7" customFormat="1" ht="21" x14ac:dyDescent="0.4">
      <c r="B1356" s="19">
        <v>1349</v>
      </c>
      <c r="C1356" s="23">
        <v>2.96E+22</v>
      </c>
      <c r="D1356" s="20">
        <f>VLOOKUP($C1356, Date, MATCH(Source!D$7, Date!$A$1:$F$1, 0), FALSE)</f>
        <v>44422</v>
      </c>
      <c r="E1356" s="40">
        <v>44422</v>
      </c>
      <c r="F1356" s="22">
        <f>VLOOKUP($C1356, Date, MATCH(Source!F$7, Date!$A$1:$F$1, 0), FALSE)</f>
        <v>56.9236111111111</v>
      </c>
      <c r="G1356" s="19">
        <f>VLOOKUP(Table3[[#This Row],[Accident ID]],Date!$A$2:$I$2001,MATCH(Table3[[#Headers],[Hour]],Date!$A$1:$I$1,0),0)</f>
        <v>22</v>
      </c>
      <c r="H1356" s="44" t="str">
        <f>IF(AND(Table3[[#This Row],[Hour]]&gt;=7, Table3[[#This Row],[Hour]]&lt;=10), "Peak", IF(AND(Table3[[#This Row],[Hour]]&gt;=16, Table3[[#This Row],[Hour]]&lt;=19), "Peak", "Off-Peak"))</f>
        <v>Off-Peak</v>
      </c>
      <c r="I1356" s="19" t="str">
        <f>VLOOKUP($C1356,location,MATCH(Source!I$7,Location!$A$1:$D$1,0),0)</f>
        <v>Bangalore</v>
      </c>
      <c r="J1356" s="19" t="str">
        <f>VLOOKUP($C1356,location,MATCH(Source!J$7,Location!$A$1:$D$1,0),0)</f>
        <v>Highway</v>
      </c>
      <c r="K1356" s="19" t="str">
        <f>VLOOKUP($C1356,location,MATCH(Source!K$7,Location!$A$1:$D$1,0),0)</f>
        <v>Rainy</v>
      </c>
      <c r="L1356" s="20" t="str">
        <f>VLOOKUP($C1356,vehicle,MATCH(L1355,Vehicle!A1349:E1349,0),0)</f>
        <v>Pedestrian</v>
      </c>
      <c r="M1356" s="20" t="str">
        <f>VLOOKUP($C1356,vehicle,MATCH(M$7,Vehicle!$A$1:$E$1,0),0)</f>
        <v>Reckless Driving</v>
      </c>
      <c r="N1356" s="20" t="str">
        <f>VLOOKUP($C1356,vehicle,MATCH(N$7,Vehicle!$A$1:$E$1,0),0)</f>
        <v>Low</v>
      </c>
      <c r="O1356" s="21">
        <f>VLOOKUP($C1356,vehicle,MATCH(O$7,Vehicle!$A$1:$E$1,0),0)</f>
        <v>3</v>
      </c>
      <c r="P1356" s="21">
        <f>VLOOKUP($C1356,driver,MATCH(P$7,Driver!$A$1:$E$1,0),0)</f>
        <v>28</v>
      </c>
      <c r="Q1356" s="21" t="str">
        <f>VLOOKUP($C1356,driver,MATCH(Q$7,Driver!$A$1:$E$1,0),0)</f>
        <v>Expired</v>
      </c>
      <c r="R1356" s="21">
        <f>VLOOKUP($C1356,driver,MATCH(R$7,Driver!$A$1:$E$1,0),0)</f>
        <v>9</v>
      </c>
      <c r="S1356" s="21" t="str">
        <f>VLOOKUP($C1356,driver,MATCH(S$7,Driver!$A$1:$E$1,0),0)</f>
        <v>Fatal</v>
      </c>
      <c r="T1356" s="21">
        <f>VLOOKUP($C1356,Effects,MATCH(T$7, Effects!$A$1:$E$1, 0),0)</f>
        <v>17</v>
      </c>
      <c r="U1356" s="22" t="str">
        <f>VLOOKUP($C1356,Effects,MATCH(U$7, Effects!$A$1:$E$1, 0),0)</f>
        <v>Yes</v>
      </c>
      <c r="V1356" s="22" t="str">
        <f>VLOOKUP($C1356,Effects,MATCH(V$7, Effects!$A$1:$E$1, 0),0)</f>
        <v>Yes</v>
      </c>
      <c r="W1356" s="22" t="str">
        <f>VLOOKUP($C1356,Effects,MATCH(W$7, Effects!$A$1:$E$1, 0),0)</f>
        <v>Fine Issued</v>
      </c>
    </row>
    <row r="1357" spans="2:23" s="7" customFormat="1" ht="21" x14ac:dyDescent="0.4">
      <c r="B1357" s="19">
        <v>1350</v>
      </c>
      <c r="C1357" s="19" t="s">
        <v>1377</v>
      </c>
      <c r="D1357" s="20">
        <f>VLOOKUP($C1357, Date, MATCH(Source!D$7, Date!$A$1:$F$1, 0), FALSE)</f>
        <v>44225</v>
      </c>
      <c r="E1357" s="40">
        <v>44225</v>
      </c>
      <c r="F1357" s="22">
        <f>VLOOKUP($C1357, Date, MATCH(Source!F$7, Date!$A$1:$F$1, 0), FALSE)</f>
        <v>56.9652777777778</v>
      </c>
      <c r="G1357" s="19">
        <f>VLOOKUP(Table3[[#This Row],[Accident ID]],Date!$A$2:$I$2001,MATCH(Table3[[#Headers],[Hour]],Date!$A$1:$I$1,0),0)</f>
        <v>23</v>
      </c>
      <c r="H1357" s="44" t="str">
        <f>IF(AND(Table3[[#This Row],[Hour]]&gt;=7, Table3[[#This Row],[Hour]]&lt;=10), "Peak", IF(AND(Table3[[#This Row],[Hour]]&gt;=16, Table3[[#This Row],[Hour]]&lt;=19), "Peak", "Off-Peak"))</f>
        <v>Off-Peak</v>
      </c>
      <c r="I1357" s="19" t="str">
        <f>VLOOKUP($C1357,location,MATCH(Source!I$7,Location!$A$1:$D$1,0),0)</f>
        <v>Delhi</v>
      </c>
      <c r="J1357" s="19" t="str">
        <f>VLOOKUP($C1357,location,MATCH(Source!J$7,Location!$A$1:$D$1,0),0)</f>
        <v>Rural Road</v>
      </c>
      <c r="K1357" s="19" t="str">
        <f>VLOOKUP($C1357,location,MATCH(Source!K$7,Location!$A$1:$D$1,0),0)</f>
        <v>Snowy</v>
      </c>
      <c r="L1357" s="20" t="str">
        <f>VLOOKUP($C1357,vehicle,MATCH(L1356,Vehicle!A1350:E1350,0),0)</f>
        <v>Auto</v>
      </c>
      <c r="M1357" s="20" t="str">
        <f>VLOOKUP($C1357,vehicle,MATCH(M$7,Vehicle!$A$1:$E$1,0),0)</f>
        <v>Drunk Driving</v>
      </c>
      <c r="N1357" s="20" t="str">
        <f>VLOOKUP($C1357,vehicle,MATCH(N$7,Vehicle!$A$1:$E$1,0),0)</f>
        <v>Low</v>
      </c>
      <c r="O1357" s="21">
        <f>VLOOKUP($C1357,vehicle,MATCH(O$7,Vehicle!$A$1:$E$1,0),0)</f>
        <v>2</v>
      </c>
      <c r="P1357" s="21">
        <f>VLOOKUP($C1357,driver,MATCH(P$7,Driver!$A$1:$E$1,0),0)</f>
        <v>29</v>
      </c>
      <c r="Q1357" s="21" t="str">
        <f>VLOOKUP($C1357,driver,MATCH(Q$7,Driver!$A$1:$E$1,0),0)</f>
        <v>Expired</v>
      </c>
      <c r="R1357" s="21">
        <f>VLOOKUP($C1357,driver,MATCH(R$7,Driver!$A$1:$E$1,0),0)</f>
        <v>8</v>
      </c>
      <c r="S1357" s="21" t="str">
        <f>VLOOKUP($C1357,driver,MATCH(S$7,Driver!$A$1:$E$1,0),0)</f>
        <v>Moderate</v>
      </c>
      <c r="T1357" s="21">
        <f>VLOOKUP($C1357,Effects,MATCH(T$7, Effects!$A$1:$E$1, 0),0)</f>
        <v>23</v>
      </c>
      <c r="U1357" s="22" t="str">
        <f>VLOOKUP($C1357,Effects,MATCH(U$7, Effects!$A$1:$E$1, 0),0)</f>
        <v>Yes</v>
      </c>
      <c r="V1357" s="22" t="str">
        <f>VLOOKUP($C1357,Effects,MATCH(V$7, Effects!$A$1:$E$1, 0),0)</f>
        <v>Yes</v>
      </c>
      <c r="W1357" s="22" t="str">
        <f>VLOOKUP($C1357,Effects,MATCH(W$7, Effects!$A$1:$E$1, 0),0)</f>
        <v>Fine Issued</v>
      </c>
    </row>
    <row r="1358" spans="2:23" s="7" customFormat="1" ht="21" x14ac:dyDescent="0.4">
      <c r="B1358" s="19">
        <v>1351</v>
      </c>
      <c r="C1358" s="19" t="s">
        <v>1378</v>
      </c>
      <c r="D1358" s="20">
        <f>VLOOKUP($C1358, Date, MATCH(Source!D$7, Date!$A$1:$F$1, 0), FALSE)</f>
        <v>45473</v>
      </c>
      <c r="E1358" s="40">
        <v>45473</v>
      </c>
      <c r="F1358" s="22">
        <f>VLOOKUP($C1358, Date, MATCH(Source!F$7, Date!$A$1:$F$1, 0), FALSE)</f>
        <v>57.0069444444444</v>
      </c>
      <c r="G1358" s="19">
        <f>VLOOKUP(Table3[[#This Row],[Accident ID]],Date!$A$2:$I$2001,MATCH(Table3[[#Headers],[Hour]],Date!$A$1:$I$1,0),0)</f>
        <v>0</v>
      </c>
      <c r="H1358" s="44" t="str">
        <f>IF(AND(Table3[[#This Row],[Hour]]&gt;=7, Table3[[#This Row],[Hour]]&lt;=10), "Peak", IF(AND(Table3[[#This Row],[Hour]]&gt;=16, Table3[[#This Row],[Hour]]&lt;=19), "Peak", "Off-Peak"))</f>
        <v>Off-Peak</v>
      </c>
      <c r="I1358" s="19" t="str">
        <f>VLOOKUP($C1358,location,MATCH(Source!I$7,Location!$A$1:$D$1,0),0)</f>
        <v>Delhi</v>
      </c>
      <c r="J1358" s="19" t="str">
        <f>VLOOKUP($C1358,location,MATCH(Source!J$7,Location!$A$1:$D$1,0),0)</f>
        <v>Rural Road</v>
      </c>
      <c r="K1358" s="19" t="str">
        <f>VLOOKUP($C1358,location,MATCH(Source!K$7,Location!$A$1:$D$1,0),0)</f>
        <v>Rainy</v>
      </c>
      <c r="L1358" s="20" t="str">
        <f>VLOOKUP($C1358,vehicle,MATCH(L1357,Vehicle!A1351:E1351,0),0)</f>
        <v>Bike</v>
      </c>
      <c r="M1358" s="20" t="str">
        <f>VLOOKUP($C1358,vehicle,MATCH(M$7,Vehicle!$A$1:$E$1,0),0)</f>
        <v>Pedestrian Crossing</v>
      </c>
      <c r="N1358" s="20" t="str">
        <f>VLOOKUP($C1358,vehicle,MATCH(N$7,Vehicle!$A$1:$E$1,0),0)</f>
        <v>High</v>
      </c>
      <c r="O1358" s="21">
        <f>VLOOKUP($C1358,vehicle,MATCH(O$7,Vehicle!$A$1:$E$1,0),0)</f>
        <v>4</v>
      </c>
      <c r="P1358" s="21">
        <f>VLOOKUP($C1358,driver,MATCH(P$7,Driver!$A$1:$E$1,0),0)</f>
        <v>71</v>
      </c>
      <c r="Q1358" s="21" t="str">
        <f>VLOOKUP($C1358,driver,MATCH(Q$7,Driver!$A$1:$E$1,0),0)</f>
        <v>Expired</v>
      </c>
      <c r="R1358" s="21">
        <f>VLOOKUP($C1358,driver,MATCH(R$7,Driver!$A$1:$E$1,0),0)</f>
        <v>7</v>
      </c>
      <c r="S1358" s="21" t="str">
        <f>VLOOKUP($C1358,driver,MATCH(S$7,Driver!$A$1:$E$1,0),0)</f>
        <v>Fatal</v>
      </c>
      <c r="T1358" s="21">
        <f>VLOOKUP($C1358,Effects,MATCH(T$7, Effects!$A$1:$E$1, 0),0)</f>
        <v>10</v>
      </c>
      <c r="U1358" s="22" t="str">
        <f>VLOOKUP($C1358,Effects,MATCH(U$7, Effects!$A$1:$E$1, 0),0)</f>
        <v>Yes</v>
      </c>
      <c r="V1358" s="22" t="str">
        <f>VLOOKUP($C1358,Effects,MATCH(V$7, Effects!$A$1:$E$1, 0),0)</f>
        <v>Yes</v>
      </c>
      <c r="W1358" s="22" t="str">
        <f>VLOOKUP($C1358,Effects,MATCH(W$7, Effects!$A$1:$E$1, 0),0)</f>
        <v>License Suspended</v>
      </c>
    </row>
    <row r="1359" spans="2:23" s="7" customFormat="1" ht="21" x14ac:dyDescent="0.4">
      <c r="B1359" s="19">
        <v>1352</v>
      </c>
      <c r="C1359" s="19" t="s">
        <v>1379</v>
      </c>
      <c r="D1359" s="20">
        <f>VLOOKUP($C1359, Date, MATCH(Source!D$7, Date!$A$1:$F$1, 0), FALSE)</f>
        <v>45274</v>
      </c>
      <c r="E1359" s="40">
        <v>45274</v>
      </c>
      <c r="F1359" s="22">
        <f>VLOOKUP($C1359, Date, MATCH(Source!F$7, Date!$A$1:$F$1, 0), FALSE)</f>
        <v>57.0486111111111</v>
      </c>
      <c r="G1359" s="19">
        <f>VLOOKUP(Table3[[#This Row],[Accident ID]],Date!$A$2:$I$2001,MATCH(Table3[[#Headers],[Hour]],Date!$A$1:$I$1,0),0)</f>
        <v>1</v>
      </c>
      <c r="H1359" s="44" t="str">
        <f>IF(AND(Table3[[#This Row],[Hour]]&gt;=7, Table3[[#This Row],[Hour]]&lt;=10), "Peak", IF(AND(Table3[[#This Row],[Hour]]&gt;=16, Table3[[#This Row],[Hour]]&lt;=19), "Peak", "Off-Peak"))</f>
        <v>Off-Peak</v>
      </c>
      <c r="I1359" s="19" t="str">
        <f>VLOOKUP($C1359,location,MATCH(Source!I$7,Location!$A$1:$D$1,0),0)</f>
        <v>Hyderabad</v>
      </c>
      <c r="J1359" s="19" t="str">
        <f>VLOOKUP($C1359,location,MATCH(Source!J$7,Location!$A$1:$D$1,0),0)</f>
        <v>Highway</v>
      </c>
      <c r="K1359" s="19" t="str">
        <f>VLOOKUP($C1359,location,MATCH(Source!K$7,Location!$A$1:$D$1,0),0)</f>
        <v>Snowy</v>
      </c>
      <c r="L1359" s="20" t="str">
        <f>VLOOKUP($C1359,vehicle,MATCH(L1358,Vehicle!A1352:E1352,0),0)</f>
        <v>Bus</v>
      </c>
      <c r="M1359" s="20" t="str">
        <f>VLOOKUP($C1359,vehicle,MATCH(M$7,Vehicle!$A$1:$E$1,0),0)</f>
        <v>Brake Failure</v>
      </c>
      <c r="N1359" s="20" t="str">
        <f>VLOOKUP($C1359,vehicle,MATCH(N$7,Vehicle!$A$1:$E$1,0),0)</f>
        <v>Medium</v>
      </c>
      <c r="O1359" s="21">
        <f>VLOOKUP($C1359,vehicle,MATCH(O$7,Vehicle!$A$1:$E$1,0),0)</f>
        <v>1</v>
      </c>
      <c r="P1359" s="21">
        <f>VLOOKUP($C1359,driver,MATCH(P$7,Driver!$A$1:$E$1,0),0)</f>
        <v>66</v>
      </c>
      <c r="Q1359" s="21" t="str">
        <f>VLOOKUP($C1359,driver,MATCH(Q$7,Driver!$A$1:$E$1,0),0)</f>
        <v>Suspended</v>
      </c>
      <c r="R1359" s="21">
        <f>VLOOKUP($C1359,driver,MATCH(R$7,Driver!$A$1:$E$1,0),0)</f>
        <v>2</v>
      </c>
      <c r="S1359" s="21" t="str">
        <f>VLOOKUP($C1359,driver,MATCH(S$7,Driver!$A$1:$E$1,0),0)</f>
        <v>Severe</v>
      </c>
      <c r="T1359" s="21">
        <f>VLOOKUP($C1359,Effects,MATCH(T$7, Effects!$A$1:$E$1, 0),0)</f>
        <v>21</v>
      </c>
      <c r="U1359" s="22" t="str">
        <f>VLOOKUP($C1359,Effects,MATCH(U$7, Effects!$A$1:$E$1, 0),0)</f>
        <v>No</v>
      </c>
      <c r="V1359" s="22" t="str">
        <f>VLOOKUP($C1359,Effects,MATCH(V$7, Effects!$A$1:$E$1, 0),0)</f>
        <v>No</v>
      </c>
      <c r="W1359" s="22" t="str">
        <f>VLOOKUP($C1359,Effects,MATCH(W$7, Effects!$A$1:$E$1, 0),0)</f>
        <v>Fine Issued</v>
      </c>
    </row>
    <row r="1360" spans="2:23" s="7" customFormat="1" ht="21" x14ac:dyDescent="0.4">
      <c r="B1360" s="19">
        <v>1353</v>
      </c>
      <c r="C1360" s="19" t="s">
        <v>1380</v>
      </c>
      <c r="D1360" s="20">
        <f>VLOOKUP($C1360, Date, MATCH(Source!D$7, Date!$A$1:$F$1, 0), FALSE)</f>
        <v>45436</v>
      </c>
      <c r="E1360" s="40">
        <v>45436</v>
      </c>
      <c r="F1360" s="22">
        <f>VLOOKUP($C1360, Date, MATCH(Source!F$7, Date!$A$1:$F$1, 0), FALSE)</f>
        <v>57.0902777777778</v>
      </c>
      <c r="G1360" s="19">
        <f>VLOOKUP(Table3[[#This Row],[Accident ID]],Date!$A$2:$I$2001,MATCH(Table3[[#Headers],[Hour]],Date!$A$1:$I$1,0),0)</f>
        <v>2</v>
      </c>
      <c r="H1360" s="44" t="str">
        <f>IF(AND(Table3[[#This Row],[Hour]]&gt;=7, Table3[[#This Row],[Hour]]&lt;=10), "Peak", IF(AND(Table3[[#This Row],[Hour]]&gt;=16, Table3[[#This Row],[Hour]]&lt;=19), "Peak", "Off-Peak"))</f>
        <v>Off-Peak</v>
      </c>
      <c r="I1360" s="19" t="str">
        <f>VLOOKUP($C1360,location,MATCH(Source!I$7,Location!$A$1:$D$1,0),0)</f>
        <v>Pune</v>
      </c>
      <c r="J1360" s="19" t="str">
        <f>VLOOKUP($C1360,location,MATCH(Source!J$7,Location!$A$1:$D$1,0),0)</f>
        <v>City Road</v>
      </c>
      <c r="K1360" s="19" t="str">
        <f>VLOOKUP($C1360,location,MATCH(Source!K$7,Location!$A$1:$D$1,0),0)</f>
        <v>Snowy</v>
      </c>
      <c r="L1360" s="20" t="str">
        <f>VLOOKUP($C1360,vehicle,MATCH(L1359,Vehicle!A1353:E1353,0),0)</f>
        <v>Pedestrian</v>
      </c>
      <c r="M1360" s="20" t="str">
        <f>VLOOKUP($C1360,vehicle,MATCH(M$7,Vehicle!$A$1:$E$1,0),0)</f>
        <v>Over Speeding</v>
      </c>
      <c r="N1360" s="20" t="str">
        <f>VLOOKUP($C1360,vehicle,MATCH(N$7,Vehicle!$A$1:$E$1,0),0)</f>
        <v>Low</v>
      </c>
      <c r="O1360" s="21">
        <f>VLOOKUP($C1360,vehicle,MATCH(O$7,Vehicle!$A$1:$E$1,0),0)</f>
        <v>5</v>
      </c>
      <c r="P1360" s="21">
        <f>VLOOKUP($C1360,driver,MATCH(P$7,Driver!$A$1:$E$1,0),0)</f>
        <v>22</v>
      </c>
      <c r="Q1360" s="21" t="str">
        <f>VLOOKUP($C1360,driver,MATCH(Q$7,Driver!$A$1:$E$1,0),0)</f>
        <v>Expired</v>
      </c>
      <c r="R1360" s="21">
        <f>VLOOKUP($C1360,driver,MATCH(R$7,Driver!$A$1:$E$1,0),0)</f>
        <v>6</v>
      </c>
      <c r="S1360" s="21" t="str">
        <f>VLOOKUP($C1360,driver,MATCH(S$7,Driver!$A$1:$E$1,0),0)</f>
        <v>Severe</v>
      </c>
      <c r="T1360" s="21">
        <f>VLOOKUP($C1360,Effects,MATCH(T$7, Effects!$A$1:$E$1, 0),0)</f>
        <v>50</v>
      </c>
      <c r="U1360" s="22" t="str">
        <f>VLOOKUP($C1360,Effects,MATCH(U$7, Effects!$A$1:$E$1, 0),0)</f>
        <v>No</v>
      </c>
      <c r="V1360" s="22" t="str">
        <f>VLOOKUP($C1360,Effects,MATCH(V$7, Effects!$A$1:$E$1, 0),0)</f>
        <v>Yes</v>
      </c>
      <c r="W1360" s="22" t="str">
        <f>VLOOKUP($C1360,Effects,MATCH(W$7, Effects!$A$1:$E$1, 0),0)</f>
        <v>None</v>
      </c>
    </row>
    <row r="1361" spans="2:23" s="7" customFormat="1" ht="21" x14ac:dyDescent="0.4">
      <c r="B1361" s="19">
        <v>1354</v>
      </c>
      <c r="C1361" s="19" t="s">
        <v>1381</v>
      </c>
      <c r="D1361" s="20">
        <f>VLOOKUP($C1361, Date, MATCH(Source!D$7, Date!$A$1:$F$1, 0), FALSE)</f>
        <v>44635</v>
      </c>
      <c r="E1361" s="40">
        <v>44635</v>
      </c>
      <c r="F1361" s="22">
        <f>VLOOKUP($C1361, Date, MATCH(Source!F$7, Date!$A$1:$F$1, 0), FALSE)</f>
        <v>57.1319444444444</v>
      </c>
      <c r="G1361" s="19">
        <f>VLOOKUP(Table3[[#This Row],[Accident ID]],Date!$A$2:$I$2001,MATCH(Table3[[#Headers],[Hour]],Date!$A$1:$I$1,0),0)</f>
        <v>3</v>
      </c>
      <c r="H1361" s="44" t="str">
        <f>IF(AND(Table3[[#This Row],[Hour]]&gt;=7, Table3[[#This Row],[Hour]]&lt;=10), "Peak", IF(AND(Table3[[#This Row],[Hour]]&gt;=16, Table3[[#This Row],[Hour]]&lt;=19), "Peak", "Off-Peak"))</f>
        <v>Off-Peak</v>
      </c>
      <c r="I1361" s="19" t="str">
        <f>VLOOKUP($C1361,location,MATCH(Source!I$7,Location!$A$1:$D$1,0),0)</f>
        <v>Bangalore</v>
      </c>
      <c r="J1361" s="19" t="str">
        <f>VLOOKUP($C1361,location,MATCH(Source!J$7,Location!$A$1:$D$1,0),0)</f>
        <v>Highway</v>
      </c>
      <c r="K1361" s="19" t="str">
        <f>VLOOKUP($C1361,location,MATCH(Source!K$7,Location!$A$1:$D$1,0),0)</f>
        <v>Rainy</v>
      </c>
      <c r="L1361" s="20" t="str">
        <f>VLOOKUP($C1361,vehicle,MATCH(L1360,Vehicle!A1354:E1354,0),0)</f>
        <v>Truck</v>
      </c>
      <c r="M1361" s="20" t="str">
        <f>VLOOKUP($C1361,vehicle,MATCH(M$7,Vehicle!$A$1:$E$1,0),0)</f>
        <v>Brake Failure</v>
      </c>
      <c r="N1361" s="20" t="str">
        <f>VLOOKUP($C1361,vehicle,MATCH(N$7,Vehicle!$A$1:$E$1,0),0)</f>
        <v>Severe</v>
      </c>
      <c r="O1361" s="21">
        <f>VLOOKUP($C1361,vehicle,MATCH(O$7,Vehicle!$A$1:$E$1,0),0)</f>
        <v>4</v>
      </c>
      <c r="P1361" s="21">
        <f>VLOOKUP($C1361,driver,MATCH(P$7,Driver!$A$1:$E$1,0),0)</f>
        <v>61</v>
      </c>
      <c r="Q1361" s="21" t="str">
        <f>VLOOKUP($C1361,driver,MATCH(Q$7,Driver!$A$1:$E$1,0),0)</f>
        <v>Suspended</v>
      </c>
      <c r="R1361" s="21">
        <f>VLOOKUP($C1361,driver,MATCH(R$7,Driver!$A$1:$E$1,0),0)</f>
        <v>0</v>
      </c>
      <c r="S1361" s="21" t="str">
        <f>VLOOKUP($C1361,driver,MATCH(S$7,Driver!$A$1:$E$1,0),0)</f>
        <v>Fatal</v>
      </c>
      <c r="T1361" s="21">
        <f>VLOOKUP($C1361,Effects,MATCH(T$7, Effects!$A$1:$E$1, 0),0)</f>
        <v>16</v>
      </c>
      <c r="U1361" s="22" t="str">
        <f>VLOOKUP($C1361,Effects,MATCH(U$7, Effects!$A$1:$E$1, 0),0)</f>
        <v>Yes</v>
      </c>
      <c r="V1361" s="22" t="str">
        <f>VLOOKUP($C1361,Effects,MATCH(V$7, Effects!$A$1:$E$1, 0),0)</f>
        <v>No</v>
      </c>
      <c r="W1361" s="22" t="str">
        <f>VLOOKUP($C1361,Effects,MATCH(W$7, Effects!$A$1:$E$1, 0),0)</f>
        <v>Arrest Made</v>
      </c>
    </row>
    <row r="1362" spans="2:23" s="7" customFormat="1" ht="21" x14ac:dyDescent="0.4">
      <c r="B1362" s="19">
        <v>1355</v>
      </c>
      <c r="C1362" s="19" t="s">
        <v>1382</v>
      </c>
      <c r="D1362" s="20">
        <f>VLOOKUP($C1362, Date, MATCH(Source!D$7, Date!$A$1:$F$1, 0), FALSE)</f>
        <v>44770</v>
      </c>
      <c r="E1362" s="40">
        <v>44770</v>
      </c>
      <c r="F1362" s="22">
        <f>VLOOKUP($C1362, Date, MATCH(Source!F$7, Date!$A$1:$F$1, 0), FALSE)</f>
        <v>57.1736111111111</v>
      </c>
      <c r="G1362" s="19">
        <f>VLOOKUP(Table3[[#This Row],[Accident ID]],Date!$A$2:$I$2001,MATCH(Table3[[#Headers],[Hour]],Date!$A$1:$I$1,0),0)</f>
        <v>4</v>
      </c>
      <c r="H1362" s="44" t="str">
        <f>IF(AND(Table3[[#This Row],[Hour]]&gt;=7, Table3[[#This Row],[Hour]]&lt;=10), "Peak", IF(AND(Table3[[#This Row],[Hour]]&gt;=16, Table3[[#This Row],[Hour]]&lt;=19), "Peak", "Off-Peak"))</f>
        <v>Off-Peak</v>
      </c>
      <c r="I1362" s="19" t="str">
        <f>VLOOKUP($C1362,location,MATCH(Source!I$7,Location!$A$1:$D$1,0),0)</f>
        <v>Kolkata</v>
      </c>
      <c r="J1362" s="19" t="str">
        <f>VLOOKUP($C1362,location,MATCH(Source!J$7,Location!$A$1:$D$1,0),0)</f>
        <v>Residential Area</v>
      </c>
      <c r="K1362" s="19" t="str">
        <f>VLOOKUP($C1362,location,MATCH(Source!K$7,Location!$A$1:$D$1,0),0)</f>
        <v>Windy</v>
      </c>
      <c r="L1362" s="20" t="str">
        <f>VLOOKUP($C1362,vehicle,MATCH(L1361,Vehicle!A1355:E1355,0),0)</f>
        <v>Bike</v>
      </c>
      <c r="M1362" s="20" t="str">
        <f>VLOOKUP($C1362,vehicle,MATCH(M$7,Vehicle!$A$1:$E$1,0),0)</f>
        <v>Over Speeding</v>
      </c>
      <c r="N1362" s="20" t="str">
        <f>VLOOKUP($C1362,vehicle,MATCH(N$7,Vehicle!$A$1:$E$1,0),0)</f>
        <v>Low</v>
      </c>
      <c r="O1362" s="21">
        <f>VLOOKUP($C1362,vehicle,MATCH(O$7,Vehicle!$A$1:$E$1,0),0)</f>
        <v>4</v>
      </c>
      <c r="P1362" s="21">
        <f>VLOOKUP($C1362,driver,MATCH(P$7,Driver!$A$1:$E$1,0),0)</f>
        <v>30</v>
      </c>
      <c r="Q1362" s="21" t="str">
        <f>VLOOKUP($C1362,driver,MATCH(Q$7,Driver!$A$1:$E$1,0),0)</f>
        <v>Valid</v>
      </c>
      <c r="R1362" s="21">
        <f>VLOOKUP($C1362,driver,MATCH(R$7,Driver!$A$1:$E$1,0),0)</f>
        <v>5</v>
      </c>
      <c r="S1362" s="21" t="str">
        <f>VLOOKUP($C1362,driver,MATCH(S$7,Driver!$A$1:$E$1,0),0)</f>
        <v>Minor</v>
      </c>
      <c r="T1362" s="21">
        <f>VLOOKUP($C1362,Effects,MATCH(T$7, Effects!$A$1:$E$1, 0),0)</f>
        <v>26</v>
      </c>
      <c r="U1362" s="22" t="str">
        <f>VLOOKUP($C1362,Effects,MATCH(U$7, Effects!$A$1:$E$1, 0),0)</f>
        <v>No</v>
      </c>
      <c r="V1362" s="22" t="str">
        <f>VLOOKUP($C1362,Effects,MATCH(V$7, Effects!$A$1:$E$1, 0),0)</f>
        <v>No</v>
      </c>
      <c r="W1362" s="22" t="str">
        <f>VLOOKUP($C1362,Effects,MATCH(W$7, Effects!$A$1:$E$1, 0),0)</f>
        <v>Fine Issued</v>
      </c>
    </row>
    <row r="1363" spans="2:23" s="7" customFormat="1" ht="21" x14ac:dyDescent="0.4">
      <c r="B1363" s="19">
        <v>1356</v>
      </c>
      <c r="C1363" s="19" t="s">
        <v>1383</v>
      </c>
      <c r="D1363" s="20">
        <f>VLOOKUP($C1363, Date, MATCH(Source!D$7, Date!$A$1:$F$1, 0), FALSE)</f>
        <v>44856</v>
      </c>
      <c r="E1363" s="40">
        <v>44856</v>
      </c>
      <c r="F1363" s="22">
        <f>VLOOKUP($C1363, Date, MATCH(Source!F$7, Date!$A$1:$F$1, 0), FALSE)</f>
        <v>57.2152777777778</v>
      </c>
      <c r="G1363" s="19">
        <f>VLOOKUP(Table3[[#This Row],[Accident ID]],Date!$A$2:$I$2001,MATCH(Table3[[#Headers],[Hour]],Date!$A$1:$I$1,0),0)</f>
        <v>5</v>
      </c>
      <c r="H1363" s="44" t="str">
        <f>IF(AND(Table3[[#This Row],[Hour]]&gt;=7, Table3[[#This Row],[Hour]]&lt;=10), "Peak", IF(AND(Table3[[#This Row],[Hour]]&gt;=16, Table3[[#This Row],[Hour]]&lt;=19), "Peak", "Off-Peak"))</f>
        <v>Off-Peak</v>
      </c>
      <c r="I1363" s="19" t="str">
        <f>VLOOKUP($C1363,location,MATCH(Source!I$7,Location!$A$1:$D$1,0),0)</f>
        <v>Hyderabad</v>
      </c>
      <c r="J1363" s="19" t="str">
        <f>VLOOKUP($C1363,location,MATCH(Source!J$7,Location!$A$1:$D$1,0),0)</f>
        <v>City Road</v>
      </c>
      <c r="K1363" s="19" t="str">
        <f>VLOOKUP($C1363,location,MATCH(Source!K$7,Location!$A$1:$D$1,0),0)</f>
        <v>Rainy</v>
      </c>
      <c r="L1363" s="20" t="str">
        <f>VLOOKUP($C1363,vehicle,MATCH(L1362,Vehicle!A1356:E1356,0),0)</f>
        <v>Bus</v>
      </c>
      <c r="M1363" s="20" t="str">
        <f>VLOOKUP($C1363,vehicle,MATCH(M$7,Vehicle!$A$1:$E$1,0),0)</f>
        <v>Over Speeding</v>
      </c>
      <c r="N1363" s="20" t="str">
        <f>VLOOKUP($C1363,vehicle,MATCH(N$7,Vehicle!$A$1:$E$1,0),0)</f>
        <v>Severe</v>
      </c>
      <c r="O1363" s="21">
        <f>VLOOKUP($C1363,vehicle,MATCH(O$7,Vehicle!$A$1:$E$1,0),0)</f>
        <v>5</v>
      </c>
      <c r="P1363" s="21">
        <f>VLOOKUP($C1363,driver,MATCH(P$7,Driver!$A$1:$E$1,0),0)</f>
        <v>26</v>
      </c>
      <c r="Q1363" s="21" t="str">
        <f>VLOOKUP($C1363,driver,MATCH(Q$7,Driver!$A$1:$E$1,0),0)</f>
        <v>Valid</v>
      </c>
      <c r="R1363" s="21">
        <f>VLOOKUP($C1363,driver,MATCH(R$7,Driver!$A$1:$E$1,0),0)</f>
        <v>10</v>
      </c>
      <c r="S1363" s="21" t="str">
        <f>VLOOKUP($C1363,driver,MATCH(S$7,Driver!$A$1:$E$1,0),0)</f>
        <v>Severe</v>
      </c>
      <c r="T1363" s="21">
        <f>VLOOKUP($C1363,Effects,MATCH(T$7, Effects!$A$1:$E$1, 0),0)</f>
        <v>17</v>
      </c>
      <c r="U1363" s="22" t="str">
        <f>VLOOKUP($C1363,Effects,MATCH(U$7, Effects!$A$1:$E$1, 0),0)</f>
        <v>Yes</v>
      </c>
      <c r="V1363" s="22" t="str">
        <f>VLOOKUP($C1363,Effects,MATCH(V$7, Effects!$A$1:$E$1, 0),0)</f>
        <v>No</v>
      </c>
      <c r="W1363" s="22" t="str">
        <f>VLOOKUP($C1363,Effects,MATCH(W$7, Effects!$A$1:$E$1, 0),0)</f>
        <v>None</v>
      </c>
    </row>
    <row r="1364" spans="2:23" s="7" customFormat="1" ht="21" x14ac:dyDescent="0.4">
      <c r="B1364" s="19">
        <v>1357</v>
      </c>
      <c r="C1364" s="19" t="s">
        <v>1384</v>
      </c>
      <c r="D1364" s="20">
        <f>VLOOKUP($C1364, Date, MATCH(Source!D$7, Date!$A$1:$F$1, 0), FALSE)</f>
        <v>44244</v>
      </c>
      <c r="E1364" s="40">
        <v>44244</v>
      </c>
      <c r="F1364" s="22">
        <f>VLOOKUP($C1364, Date, MATCH(Source!F$7, Date!$A$1:$F$1, 0), FALSE)</f>
        <v>57.2569444444444</v>
      </c>
      <c r="G1364" s="19">
        <f>VLOOKUP(Table3[[#This Row],[Accident ID]],Date!$A$2:$I$2001,MATCH(Table3[[#Headers],[Hour]],Date!$A$1:$I$1,0),0)</f>
        <v>6</v>
      </c>
      <c r="H1364" s="44" t="str">
        <f>IF(AND(Table3[[#This Row],[Hour]]&gt;=7, Table3[[#This Row],[Hour]]&lt;=10), "Peak", IF(AND(Table3[[#This Row],[Hour]]&gt;=16, Table3[[#This Row],[Hour]]&lt;=19), "Peak", "Off-Peak"))</f>
        <v>Off-Peak</v>
      </c>
      <c r="I1364" s="19" t="str">
        <f>VLOOKUP($C1364,location,MATCH(Source!I$7,Location!$A$1:$D$1,0),0)</f>
        <v>Mumbai</v>
      </c>
      <c r="J1364" s="19" t="str">
        <f>VLOOKUP($C1364,location,MATCH(Source!J$7,Location!$A$1:$D$1,0),0)</f>
        <v>City Road</v>
      </c>
      <c r="K1364" s="19" t="str">
        <f>VLOOKUP($C1364,location,MATCH(Source!K$7,Location!$A$1:$D$1,0),0)</f>
        <v>Snowy</v>
      </c>
      <c r="L1364" s="20" t="str">
        <f>VLOOKUP($C1364,vehicle,MATCH(L1363,Vehicle!A1357:E1357,0),0)</f>
        <v>Bike</v>
      </c>
      <c r="M1364" s="20" t="str">
        <f>VLOOKUP($C1364,vehicle,MATCH(M$7,Vehicle!$A$1:$E$1,0),0)</f>
        <v>Over Speeding</v>
      </c>
      <c r="N1364" s="20" t="str">
        <f>VLOOKUP($C1364,vehicle,MATCH(N$7,Vehicle!$A$1:$E$1,0),0)</f>
        <v>Medium</v>
      </c>
      <c r="O1364" s="21">
        <f>VLOOKUP($C1364,vehicle,MATCH(O$7,Vehicle!$A$1:$E$1,0),0)</f>
        <v>3</v>
      </c>
      <c r="P1364" s="21">
        <f>VLOOKUP($C1364,driver,MATCH(P$7,Driver!$A$1:$E$1,0),0)</f>
        <v>54</v>
      </c>
      <c r="Q1364" s="21" t="str">
        <f>VLOOKUP($C1364,driver,MATCH(Q$7,Driver!$A$1:$E$1,0),0)</f>
        <v>Expired</v>
      </c>
      <c r="R1364" s="21">
        <f>VLOOKUP($C1364,driver,MATCH(R$7,Driver!$A$1:$E$1,0),0)</f>
        <v>0</v>
      </c>
      <c r="S1364" s="21" t="str">
        <f>VLOOKUP($C1364,driver,MATCH(S$7,Driver!$A$1:$E$1,0),0)</f>
        <v>Minor</v>
      </c>
      <c r="T1364" s="21">
        <f>VLOOKUP($C1364,Effects,MATCH(T$7, Effects!$A$1:$E$1, 0),0)</f>
        <v>46</v>
      </c>
      <c r="U1364" s="22" t="str">
        <f>VLOOKUP($C1364,Effects,MATCH(U$7, Effects!$A$1:$E$1, 0),0)</f>
        <v>Yes</v>
      </c>
      <c r="V1364" s="22" t="str">
        <f>VLOOKUP($C1364,Effects,MATCH(V$7, Effects!$A$1:$E$1, 0),0)</f>
        <v>Yes</v>
      </c>
      <c r="W1364" s="22" t="str">
        <f>VLOOKUP($C1364,Effects,MATCH(W$7, Effects!$A$1:$E$1, 0),0)</f>
        <v>None</v>
      </c>
    </row>
    <row r="1365" spans="2:23" s="7" customFormat="1" ht="21" x14ac:dyDescent="0.4">
      <c r="B1365" s="19">
        <v>1358</v>
      </c>
      <c r="C1365" s="19" t="s">
        <v>1385</v>
      </c>
      <c r="D1365" s="20">
        <f>VLOOKUP($C1365, Date, MATCH(Source!D$7, Date!$A$1:$F$1, 0), FALSE)</f>
        <v>44636</v>
      </c>
      <c r="E1365" s="40">
        <v>44636</v>
      </c>
      <c r="F1365" s="22">
        <f>VLOOKUP($C1365, Date, MATCH(Source!F$7, Date!$A$1:$F$1, 0), FALSE)</f>
        <v>57.2986111111111</v>
      </c>
      <c r="G1365" s="19">
        <f>VLOOKUP(Table3[[#This Row],[Accident ID]],Date!$A$2:$I$2001,MATCH(Table3[[#Headers],[Hour]],Date!$A$1:$I$1,0),0)</f>
        <v>7</v>
      </c>
      <c r="H1365" s="44" t="str">
        <f>IF(AND(Table3[[#This Row],[Hour]]&gt;=7, Table3[[#This Row],[Hour]]&lt;=10), "Peak", IF(AND(Table3[[#This Row],[Hour]]&gt;=16, Table3[[#This Row],[Hour]]&lt;=19), "Peak", "Off-Peak"))</f>
        <v>Peak</v>
      </c>
      <c r="I1365" s="19" t="str">
        <f>VLOOKUP($C1365,location,MATCH(Source!I$7,Location!$A$1:$D$1,0),0)</f>
        <v>Delhi</v>
      </c>
      <c r="J1365" s="19" t="str">
        <f>VLOOKUP($C1365,location,MATCH(Source!J$7,Location!$A$1:$D$1,0),0)</f>
        <v>Highway</v>
      </c>
      <c r="K1365" s="19" t="str">
        <f>VLOOKUP($C1365,location,MATCH(Source!K$7,Location!$A$1:$D$1,0),0)</f>
        <v>Clear</v>
      </c>
      <c r="L1365" s="20" t="str">
        <f>VLOOKUP($C1365,vehicle,MATCH(L1364,Vehicle!A1358:E1358,0),0)</f>
        <v>Truck</v>
      </c>
      <c r="M1365" s="20" t="str">
        <f>VLOOKUP($C1365,vehicle,MATCH(M$7,Vehicle!$A$1:$E$1,0),0)</f>
        <v>Reckless Driving</v>
      </c>
      <c r="N1365" s="20" t="str">
        <f>VLOOKUP($C1365,vehicle,MATCH(N$7,Vehicle!$A$1:$E$1,0),0)</f>
        <v>High</v>
      </c>
      <c r="O1365" s="21">
        <f>VLOOKUP($C1365,vehicle,MATCH(O$7,Vehicle!$A$1:$E$1,0),0)</f>
        <v>5</v>
      </c>
      <c r="P1365" s="21">
        <f>VLOOKUP($C1365,driver,MATCH(P$7,Driver!$A$1:$E$1,0),0)</f>
        <v>35</v>
      </c>
      <c r="Q1365" s="21" t="str">
        <f>VLOOKUP($C1365,driver,MATCH(Q$7,Driver!$A$1:$E$1,0),0)</f>
        <v>Suspended</v>
      </c>
      <c r="R1365" s="21">
        <f>VLOOKUP($C1365,driver,MATCH(R$7,Driver!$A$1:$E$1,0),0)</f>
        <v>6</v>
      </c>
      <c r="S1365" s="21" t="str">
        <f>VLOOKUP($C1365,driver,MATCH(S$7,Driver!$A$1:$E$1,0),0)</f>
        <v>Moderate</v>
      </c>
      <c r="T1365" s="21">
        <f>VLOOKUP($C1365,Effects,MATCH(T$7, Effects!$A$1:$E$1, 0),0)</f>
        <v>30</v>
      </c>
      <c r="U1365" s="22" t="str">
        <f>VLOOKUP($C1365,Effects,MATCH(U$7, Effects!$A$1:$E$1, 0),0)</f>
        <v>No</v>
      </c>
      <c r="V1365" s="22" t="str">
        <f>VLOOKUP($C1365,Effects,MATCH(V$7, Effects!$A$1:$E$1, 0),0)</f>
        <v>No</v>
      </c>
      <c r="W1365" s="22" t="str">
        <f>VLOOKUP($C1365,Effects,MATCH(W$7, Effects!$A$1:$E$1, 0),0)</f>
        <v>Fine Issued</v>
      </c>
    </row>
    <row r="1366" spans="2:23" s="7" customFormat="1" ht="21" x14ac:dyDescent="0.4">
      <c r="B1366" s="19">
        <v>1359</v>
      </c>
      <c r="C1366" s="19" t="s">
        <v>1386</v>
      </c>
      <c r="D1366" s="20">
        <f>VLOOKUP($C1366, Date, MATCH(Source!D$7, Date!$A$1:$F$1, 0), FALSE)</f>
        <v>45012</v>
      </c>
      <c r="E1366" s="40">
        <v>45012</v>
      </c>
      <c r="F1366" s="22">
        <f>VLOOKUP($C1366, Date, MATCH(Source!F$7, Date!$A$1:$F$1, 0), FALSE)</f>
        <v>57.3402777777778</v>
      </c>
      <c r="G1366" s="19">
        <f>VLOOKUP(Table3[[#This Row],[Accident ID]],Date!$A$2:$I$2001,MATCH(Table3[[#Headers],[Hour]],Date!$A$1:$I$1,0),0)</f>
        <v>8</v>
      </c>
      <c r="H1366" s="44" t="str">
        <f>IF(AND(Table3[[#This Row],[Hour]]&gt;=7, Table3[[#This Row],[Hour]]&lt;=10), "Peak", IF(AND(Table3[[#This Row],[Hour]]&gt;=16, Table3[[#This Row],[Hour]]&lt;=19), "Peak", "Off-Peak"))</f>
        <v>Peak</v>
      </c>
      <c r="I1366" s="19" t="str">
        <f>VLOOKUP($C1366,location,MATCH(Source!I$7,Location!$A$1:$D$1,0),0)</f>
        <v>Ahmedabad</v>
      </c>
      <c r="J1366" s="19" t="str">
        <f>VLOOKUP($C1366,location,MATCH(Source!J$7,Location!$A$1:$D$1,0),0)</f>
        <v>City Road</v>
      </c>
      <c r="K1366" s="19" t="str">
        <f>VLOOKUP($C1366,location,MATCH(Source!K$7,Location!$A$1:$D$1,0),0)</f>
        <v>Snowy</v>
      </c>
      <c r="L1366" s="20" t="str">
        <f>VLOOKUP($C1366,vehicle,MATCH(L1365,Vehicle!A1359:E1359,0),0)</f>
        <v>Bike</v>
      </c>
      <c r="M1366" s="20" t="str">
        <f>VLOOKUP($C1366,vehicle,MATCH(M$7,Vehicle!$A$1:$E$1,0),0)</f>
        <v>Over Speeding</v>
      </c>
      <c r="N1366" s="20" t="str">
        <f>VLOOKUP($C1366,vehicle,MATCH(N$7,Vehicle!$A$1:$E$1,0),0)</f>
        <v>Severe</v>
      </c>
      <c r="O1366" s="21">
        <f>VLOOKUP($C1366,vehicle,MATCH(O$7,Vehicle!$A$1:$E$1,0),0)</f>
        <v>2</v>
      </c>
      <c r="P1366" s="21">
        <f>VLOOKUP($C1366,driver,MATCH(P$7,Driver!$A$1:$E$1,0),0)</f>
        <v>64</v>
      </c>
      <c r="Q1366" s="21" t="str">
        <f>VLOOKUP($C1366,driver,MATCH(Q$7,Driver!$A$1:$E$1,0),0)</f>
        <v>Valid</v>
      </c>
      <c r="R1366" s="21">
        <f>VLOOKUP($C1366,driver,MATCH(R$7,Driver!$A$1:$E$1,0),0)</f>
        <v>8</v>
      </c>
      <c r="S1366" s="21" t="str">
        <f>VLOOKUP($C1366,driver,MATCH(S$7,Driver!$A$1:$E$1,0),0)</f>
        <v>Fatal</v>
      </c>
      <c r="T1366" s="21">
        <f>VLOOKUP($C1366,Effects,MATCH(T$7, Effects!$A$1:$E$1, 0),0)</f>
        <v>23</v>
      </c>
      <c r="U1366" s="22" t="str">
        <f>VLOOKUP($C1366,Effects,MATCH(U$7, Effects!$A$1:$E$1, 0),0)</f>
        <v>No</v>
      </c>
      <c r="V1366" s="22" t="str">
        <f>VLOOKUP($C1366,Effects,MATCH(V$7, Effects!$A$1:$E$1, 0),0)</f>
        <v>Yes</v>
      </c>
      <c r="W1366" s="22" t="str">
        <f>VLOOKUP($C1366,Effects,MATCH(W$7, Effects!$A$1:$E$1, 0),0)</f>
        <v>Arrest Made</v>
      </c>
    </row>
    <row r="1367" spans="2:23" s="7" customFormat="1" ht="21" x14ac:dyDescent="0.4">
      <c r="B1367" s="19">
        <v>1360</v>
      </c>
      <c r="C1367" s="19" t="s">
        <v>1387</v>
      </c>
      <c r="D1367" s="20">
        <f>VLOOKUP($C1367, Date, MATCH(Source!D$7, Date!$A$1:$F$1, 0), FALSE)</f>
        <v>44896</v>
      </c>
      <c r="E1367" s="40">
        <v>44896</v>
      </c>
      <c r="F1367" s="22">
        <f>VLOOKUP($C1367, Date, MATCH(Source!F$7, Date!$A$1:$F$1, 0), FALSE)</f>
        <v>57.3819444444444</v>
      </c>
      <c r="G1367" s="19">
        <f>VLOOKUP(Table3[[#This Row],[Accident ID]],Date!$A$2:$I$2001,MATCH(Table3[[#Headers],[Hour]],Date!$A$1:$I$1,0),0)</f>
        <v>9</v>
      </c>
      <c r="H1367" s="44" t="str">
        <f>IF(AND(Table3[[#This Row],[Hour]]&gt;=7, Table3[[#This Row],[Hour]]&lt;=10), "Peak", IF(AND(Table3[[#This Row],[Hour]]&gt;=16, Table3[[#This Row],[Hour]]&lt;=19), "Peak", "Off-Peak"))</f>
        <v>Peak</v>
      </c>
      <c r="I1367" s="19" t="str">
        <f>VLOOKUP($C1367,location,MATCH(Source!I$7,Location!$A$1:$D$1,0),0)</f>
        <v>Hyderabad</v>
      </c>
      <c r="J1367" s="19" t="str">
        <f>VLOOKUP($C1367,location,MATCH(Source!J$7,Location!$A$1:$D$1,0),0)</f>
        <v>Expressway</v>
      </c>
      <c r="K1367" s="19" t="str">
        <f>VLOOKUP($C1367,location,MATCH(Source!K$7,Location!$A$1:$D$1,0),0)</f>
        <v>Rainy</v>
      </c>
      <c r="L1367" s="20" t="str">
        <f>VLOOKUP($C1367,vehicle,MATCH(L1366,Vehicle!A1360:E1360,0),0)</f>
        <v>Bus</v>
      </c>
      <c r="M1367" s="20" t="str">
        <f>VLOOKUP($C1367,vehicle,MATCH(M$7,Vehicle!$A$1:$E$1,0),0)</f>
        <v>Brake Failure</v>
      </c>
      <c r="N1367" s="20" t="str">
        <f>VLOOKUP($C1367,vehicle,MATCH(N$7,Vehicle!$A$1:$E$1,0),0)</f>
        <v>Medium</v>
      </c>
      <c r="O1367" s="21">
        <f>VLOOKUP($C1367,vehicle,MATCH(O$7,Vehicle!$A$1:$E$1,0),0)</f>
        <v>5</v>
      </c>
      <c r="P1367" s="21">
        <f>VLOOKUP($C1367,driver,MATCH(P$7,Driver!$A$1:$E$1,0),0)</f>
        <v>18</v>
      </c>
      <c r="Q1367" s="21" t="str">
        <f>VLOOKUP($C1367,driver,MATCH(Q$7,Driver!$A$1:$E$1,0),0)</f>
        <v>Suspended</v>
      </c>
      <c r="R1367" s="21">
        <f>VLOOKUP($C1367,driver,MATCH(R$7,Driver!$A$1:$E$1,0),0)</f>
        <v>4</v>
      </c>
      <c r="S1367" s="21" t="str">
        <f>VLOOKUP($C1367,driver,MATCH(S$7,Driver!$A$1:$E$1,0),0)</f>
        <v>Moderate</v>
      </c>
      <c r="T1367" s="21">
        <f>VLOOKUP($C1367,Effects,MATCH(T$7, Effects!$A$1:$E$1, 0),0)</f>
        <v>20</v>
      </c>
      <c r="U1367" s="22" t="str">
        <f>VLOOKUP($C1367,Effects,MATCH(U$7, Effects!$A$1:$E$1, 0),0)</f>
        <v>No</v>
      </c>
      <c r="V1367" s="22" t="str">
        <f>VLOOKUP($C1367,Effects,MATCH(V$7, Effects!$A$1:$E$1, 0),0)</f>
        <v>No</v>
      </c>
      <c r="W1367" s="22" t="str">
        <f>VLOOKUP($C1367,Effects,MATCH(W$7, Effects!$A$1:$E$1, 0),0)</f>
        <v>License Suspended</v>
      </c>
    </row>
    <row r="1368" spans="2:23" s="7" customFormat="1" ht="21" x14ac:dyDescent="0.4">
      <c r="B1368" s="19">
        <v>1361</v>
      </c>
      <c r="C1368" s="19" t="s">
        <v>1388</v>
      </c>
      <c r="D1368" s="20">
        <f>VLOOKUP($C1368, Date, MATCH(Source!D$7, Date!$A$1:$F$1, 0), FALSE)</f>
        <v>45208</v>
      </c>
      <c r="E1368" s="40">
        <v>45208</v>
      </c>
      <c r="F1368" s="22">
        <f>VLOOKUP($C1368, Date, MATCH(Source!F$7, Date!$A$1:$F$1, 0), FALSE)</f>
        <v>57.4236111111111</v>
      </c>
      <c r="G1368" s="19">
        <f>VLOOKUP(Table3[[#This Row],[Accident ID]],Date!$A$2:$I$2001,MATCH(Table3[[#Headers],[Hour]],Date!$A$1:$I$1,0),0)</f>
        <v>10</v>
      </c>
      <c r="H1368" s="44" t="str">
        <f>IF(AND(Table3[[#This Row],[Hour]]&gt;=7, Table3[[#This Row],[Hour]]&lt;=10), "Peak", IF(AND(Table3[[#This Row],[Hour]]&gt;=16, Table3[[#This Row],[Hour]]&lt;=19), "Peak", "Off-Peak"))</f>
        <v>Peak</v>
      </c>
      <c r="I1368" s="19" t="str">
        <f>VLOOKUP($C1368,location,MATCH(Source!I$7,Location!$A$1:$D$1,0),0)</f>
        <v>Mumbai</v>
      </c>
      <c r="J1368" s="19" t="str">
        <f>VLOOKUP($C1368,location,MATCH(Source!J$7,Location!$A$1:$D$1,0),0)</f>
        <v>Rural Road</v>
      </c>
      <c r="K1368" s="19" t="str">
        <f>VLOOKUP($C1368,location,MATCH(Source!K$7,Location!$A$1:$D$1,0),0)</f>
        <v>Snowy</v>
      </c>
      <c r="L1368" s="20" t="str">
        <f>VLOOKUP($C1368,vehicle,MATCH(L1367,Vehicle!A1361:E1361,0),0)</f>
        <v>Pedestrian</v>
      </c>
      <c r="M1368" s="20" t="str">
        <f>VLOOKUP($C1368,vehicle,MATCH(M$7,Vehicle!$A$1:$E$1,0),0)</f>
        <v>Over Speeding</v>
      </c>
      <c r="N1368" s="20" t="str">
        <f>VLOOKUP($C1368,vehicle,MATCH(N$7,Vehicle!$A$1:$E$1,0),0)</f>
        <v>Medium</v>
      </c>
      <c r="O1368" s="21">
        <f>VLOOKUP($C1368,vehicle,MATCH(O$7,Vehicle!$A$1:$E$1,0),0)</f>
        <v>3</v>
      </c>
      <c r="P1368" s="21">
        <f>VLOOKUP($C1368,driver,MATCH(P$7,Driver!$A$1:$E$1,0),0)</f>
        <v>41</v>
      </c>
      <c r="Q1368" s="21" t="str">
        <f>VLOOKUP($C1368,driver,MATCH(Q$7,Driver!$A$1:$E$1,0),0)</f>
        <v>Suspended</v>
      </c>
      <c r="R1368" s="21">
        <f>VLOOKUP($C1368,driver,MATCH(R$7,Driver!$A$1:$E$1,0),0)</f>
        <v>7</v>
      </c>
      <c r="S1368" s="21" t="str">
        <f>VLOOKUP($C1368,driver,MATCH(S$7,Driver!$A$1:$E$1,0),0)</f>
        <v>Minor</v>
      </c>
      <c r="T1368" s="21">
        <f>VLOOKUP($C1368,Effects,MATCH(T$7, Effects!$A$1:$E$1, 0),0)</f>
        <v>46</v>
      </c>
      <c r="U1368" s="22" t="str">
        <f>VLOOKUP($C1368,Effects,MATCH(U$7, Effects!$A$1:$E$1, 0),0)</f>
        <v>No</v>
      </c>
      <c r="V1368" s="22" t="str">
        <f>VLOOKUP($C1368,Effects,MATCH(V$7, Effects!$A$1:$E$1, 0),0)</f>
        <v>Yes</v>
      </c>
      <c r="W1368" s="22" t="str">
        <f>VLOOKUP($C1368,Effects,MATCH(W$7, Effects!$A$1:$E$1, 0),0)</f>
        <v>License Suspended</v>
      </c>
    </row>
    <row r="1369" spans="2:23" s="7" customFormat="1" ht="21" x14ac:dyDescent="0.4">
      <c r="B1369" s="19">
        <v>1362</v>
      </c>
      <c r="C1369" s="19" t="s">
        <v>1389</v>
      </c>
      <c r="D1369" s="20">
        <f>VLOOKUP($C1369, Date, MATCH(Source!D$7, Date!$A$1:$F$1, 0), FALSE)</f>
        <v>45220</v>
      </c>
      <c r="E1369" s="40">
        <v>45220</v>
      </c>
      <c r="F1369" s="22">
        <f>VLOOKUP($C1369, Date, MATCH(Source!F$7, Date!$A$1:$F$1, 0), FALSE)</f>
        <v>57.4652777777778</v>
      </c>
      <c r="G1369" s="19">
        <f>VLOOKUP(Table3[[#This Row],[Accident ID]],Date!$A$2:$I$2001,MATCH(Table3[[#Headers],[Hour]],Date!$A$1:$I$1,0),0)</f>
        <v>11</v>
      </c>
      <c r="H1369" s="44" t="str">
        <f>IF(AND(Table3[[#This Row],[Hour]]&gt;=7, Table3[[#This Row],[Hour]]&lt;=10), "Peak", IF(AND(Table3[[#This Row],[Hour]]&gt;=16, Table3[[#This Row],[Hour]]&lt;=19), "Peak", "Off-Peak"))</f>
        <v>Off-Peak</v>
      </c>
      <c r="I1369" s="19" t="str">
        <f>VLOOKUP($C1369,location,MATCH(Source!I$7,Location!$A$1:$D$1,0),0)</f>
        <v>Delhi</v>
      </c>
      <c r="J1369" s="19" t="str">
        <f>VLOOKUP($C1369,location,MATCH(Source!J$7,Location!$A$1:$D$1,0),0)</f>
        <v>Residential Area</v>
      </c>
      <c r="K1369" s="19" t="str">
        <f>VLOOKUP($C1369,location,MATCH(Source!K$7,Location!$A$1:$D$1,0),0)</f>
        <v>Foggy</v>
      </c>
      <c r="L1369" s="20" t="str">
        <f>VLOOKUP($C1369,vehicle,MATCH(L1368,Vehicle!A1362:E1362,0),0)</f>
        <v>Auto</v>
      </c>
      <c r="M1369" s="20" t="str">
        <f>VLOOKUP($C1369,vehicle,MATCH(M$7,Vehicle!$A$1:$E$1,0),0)</f>
        <v>Drunk Driving</v>
      </c>
      <c r="N1369" s="20" t="str">
        <f>VLOOKUP($C1369,vehicle,MATCH(N$7,Vehicle!$A$1:$E$1,0),0)</f>
        <v>Medium</v>
      </c>
      <c r="O1369" s="21">
        <f>VLOOKUP($C1369,vehicle,MATCH(O$7,Vehicle!$A$1:$E$1,0),0)</f>
        <v>5</v>
      </c>
      <c r="P1369" s="21">
        <f>VLOOKUP($C1369,driver,MATCH(P$7,Driver!$A$1:$E$1,0),0)</f>
        <v>49</v>
      </c>
      <c r="Q1369" s="21" t="str">
        <f>VLOOKUP($C1369,driver,MATCH(Q$7,Driver!$A$1:$E$1,0),0)</f>
        <v>Expired</v>
      </c>
      <c r="R1369" s="21">
        <f>VLOOKUP($C1369,driver,MATCH(R$7,Driver!$A$1:$E$1,0),0)</f>
        <v>5</v>
      </c>
      <c r="S1369" s="21" t="str">
        <f>VLOOKUP($C1369,driver,MATCH(S$7,Driver!$A$1:$E$1,0),0)</f>
        <v>Moderate</v>
      </c>
      <c r="T1369" s="21">
        <f>VLOOKUP($C1369,Effects,MATCH(T$7, Effects!$A$1:$E$1, 0),0)</f>
        <v>45</v>
      </c>
      <c r="U1369" s="22" t="str">
        <f>VLOOKUP($C1369,Effects,MATCH(U$7, Effects!$A$1:$E$1, 0),0)</f>
        <v>No</v>
      </c>
      <c r="V1369" s="22" t="str">
        <f>VLOOKUP($C1369,Effects,MATCH(V$7, Effects!$A$1:$E$1, 0),0)</f>
        <v>Yes</v>
      </c>
      <c r="W1369" s="22" t="str">
        <f>VLOOKUP($C1369,Effects,MATCH(W$7, Effects!$A$1:$E$1, 0),0)</f>
        <v>License Suspended</v>
      </c>
    </row>
    <row r="1370" spans="2:23" s="7" customFormat="1" ht="21" x14ac:dyDescent="0.4">
      <c r="B1370" s="19">
        <v>1363</v>
      </c>
      <c r="C1370" s="19" t="s">
        <v>1390</v>
      </c>
      <c r="D1370" s="20">
        <f>VLOOKUP($C1370, Date, MATCH(Source!D$7, Date!$A$1:$F$1, 0), FALSE)</f>
        <v>45093</v>
      </c>
      <c r="E1370" s="40">
        <v>45093</v>
      </c>
      <c r="F1370" s="22">
        <f>VLOOKUP($C1370, Date, MATCH(Source!F$7, Date!$A$1:$F$1, 0), FALSE)</f>
        <v>57.5069444444444</v>
      </c>
      <c r="G1370" s="19">
        <f>VLOOKUP(Table3[[#This Row],[Accident ID]],Date!$A$2:$I$2001,MATCH(Table3[[#Headers],[Hour]],Date!$A$1:$I$1,0),0)</f>
        <v>12</v>
      </c>
      <c r="H1370" s="44" t="str">
        <f>IF(AND(Table3[[#This Row],[Hour]]&gt;=7, Table3[[#This Row],[Hour]]&lt;=10), "Peak", IF(AND(Table3[[#This Row],[Hour]]&gt;=16, Table3[[#This Row],[Hour]]&lt;=19), "Peak", "Off-Peak"))</f>
        <v>Off-Peak</v>
      </c>
      <c r="I1370" s="19" t="str">
        <f>VLOOKUP($C1370,location,MATCH(Source!I$7,Location!$A$1:$D$1,0),0)</f>
        <v>Kolkata</v>
      </c>
      <c r="J1370" s="19" t="str">
        <f>VLOOKUP($C1370,location,MATCH(Source!J$7,Location!$A$1:$D$1,0),0)</f>
        <v>Expressway</v>
      </c>
      <c r="K1370" s="19" t="str">
        <f>VLOOKUP($C1370,location,MATCH(Source!K$7,Location!$A$1:$D$1,0),0)</f>
        <v>Clear</v>
      </c>
      <c r="L1370" s="20" t="str">
        <f>VLOOKUP($C1370,vehicle,MATCH(L1369,Vehicle!A1363:E1363,0),0)</f>
        <v>Truck</v>
      </c>
      <c r="M1370" s="20" t="str">
        <f>VLOOKUP($C1370,vehicle,MATCH(M$7,Vehicle!$A$1:$E$1,0),0)</f>
        <v>Over Speeding</v>
      </c>
      <c r="N1370" s="20" t="str">
        <f>VLOOKUP($C1370,vehicle,MATCH(N$7,Vehicle!$A$1:$E$1,0),0)</f>
        <v>High</v>
      </c>
      <c r="O1370" s="21">
        <f>VLOOKUP($C1370,vehicle,MATCH(O$7,Vehicle!$A$1:$E$1,0),0)</f>
        <v>4</v>
      </c>
      <c r="P1370" s="21">
        <f>VLOOKUP($C1370,driver,MATCH(P$7,Driver!$A$1:$E$1,0),0)</f>
        <v>32</v>
      </c>
      <c r="Q1370" s="21" t="str">
        <f>VLOOKUP($C1370,driver,MATCH(Q$7,Driver!$A$1:$E$1,0),0)</f>
        <v>Suspended</v>
      </c>
      <c r="R1370" s="21">
        <f>VLOOKUP($C1370,driver,MATCH(R$7,Driver!$A$1:$E$1,0),0)</f>
        <v>1</v>
      </c>
      <c r="S1370" s="21" t="str">
        <f>VLOOKUP($C1370,driver,MATCH(S$7,Driver!$A$1:$E$1,0),0)</f>
        <v>Moderate</v>
      </c>
      <c r="T1370" s="21">
        <f>VLOOKUP($C1370,Effects,MATCH(T$7, Effects!$A$1:$E$1, 0),0)</f>
        <v>59</v>
      </c>
      <c r="U1370" s="22" t="str">
        <f>VLOOKUP($C1370,Effects,MATCH(U$7, Effects!$A$1:$E$1, 0),0)</f>
        <v>No</v>
      </c>
      <c r="V1370" s="22" t="str">
        <f>VLOOKUP($C1370,Effects,MATCH(V$7, Effects!$A$1:$E$1, 0),0)</f>
        <v>Yes</v>
      </c>
      <c r="W1370" s="22" t="str">
        <f>VLOOKUP($C1370,Effects,MATCH(W$7, Effects!$A$1:$E$1, 0),0)</f>
        <v>License Suspended</v>
      </c>
    </row>
    <row r="1371" spans="2:23" s="7" customFormat="1" ht="21" x14ac:dyDescent="0.4">
      <c r="B1371" s="19">
        <v>1364</v>
      </c>
      <c r="C1371" s="19" t="s">
        <v>1391</v>
      </c>
      <c r="D1371" s="20">
        <f>VLOOKUP($C1371, Date, MATCH(Source!D$7, Date!$A$1:$F$1, 0), FALSE)</f>
        <v>45382</v>
      </c>
      <c r="E1371" s="40">
        <v>45382</v>
      </c>
      <c r="F1371" s="22">
        <f>VLOOKUP($C1371, Date, MATCH(Source!F$7, Date!$A$1:$F$1, 0), FALSE)</f>
        <v>57.5486111111111</v>
      </c>
      <c r="G1371" s="19">
        <f>VLOOKUP(Table3[[#This Row],[Accident ID]],Date!$A$2:$I$2001,MATCH(Table3[[#Headers],[Hour]],Date!$A$1:$I$1,0),0)</f>
        <v>13</v>
      </c>
      <c r="H1371" s="44" t="str">
        <f>IF(AND(Table3[[#This Row],[Hour]]&gt;=7, Table3[[#This Row],[Hour]]&lt;=10), "Peak", IF(AND(Table3[[#This Row],[Hour]]&gt;=16, Table3[[#This Row],[Hour]]&lt;=19), "Peak", "Off-Peak"))</f>
        <v>Off-Peak</v>
      </c>
      <c r="I1371" s="19" t="str">
        <f>VLOOKUP($C1371,location,MATCH(Source!I$7,Location!$A$1:$D$1,0),0)</f>
        <v>Kolkata</v>
      </c>
      <c r="J1371" s="19" t="str">
        <f>VLOOKUP($C1371,location,MATCH(Source!J$7,Location!$A$1:$D$1,0),0)</f>
        <v>City Road</v>
      </c>
      <c r="K1371" s="19" t="str">
        <f>VLOOKUP($C1371,location,MATCH(Source!K$7,Location!$A$1:$D$1,0),0)</f>
        <v>Rainy</v>
      </c>
      <c r="L1371" s="20" t="str">
        <f>VLOOKUP($C1371,vehicle,MATCH(L1370,Vehicle!A1364:E1364,0),0)</f>
        <v>Truck</v>
      </c>
      <c r="M1371" s="20" t="str">
        <f>VLOOKUP($C1371,vehicle,MATCH(M$7,Vehicle!$A$1:$E$1,0),0)</f>
        <v>Signal Violation</v>
      </c>
      <c r="N1371" s="20" t="str">
        <f>VLOOKUP($C1371,vehicle,MATCH(N$7,Vehicle!$A$1:$E$1,0),0)</f>
        <v>Low</v>
      </c>
      <c r="O1371" s="21">
        <f>VLOOKUP($C1371,vehicle,MATCH(O$7,Vehicle!$A$1:$E$1,0),0)</f>
        <v>4</v>
      </c>
      <c r="P1371" s="21">
        <f>VLOOKUP($C1371,driver,MATCH(P$7,Driver!$A$1:$E$1,0),0)</f>
        <v>52</v>
      </c>
      <c r="Q1371" s="21" t="str">
        <f>VLOOKUP($C1371,driver,MATCH(Q$7,Driver!$A$1:$E$1,0),0)</f>
        <v>Expired</v>
      </c>
      <c r="R1371" s="21">
        <f>VLOOKUP($C1371,driver,MATCH(R$7,Driver!$A$1:$E$1,0),0)</f>
        <v>3</v>
      </c>
      <c r="S1371" s="21" t="str">
        <f>VLOOKUP($C1371,driver,MATCH(S$7,Driver!$A$1:$E$1,0),0)</f>
        <v>Fatal</v>
      </c>
      <c r="T1371" s="21">
        <f>VLOOKUP($C1371,Effects,MATCH(T$7, Effects!$A$1:$E$1, 0),0)</f>
        <v>23</v>
      </c>
      <c r="U1371" s="22" t="str">
        <f>VLOOKUP($C1371,Effects,MATCH(U$7, Effects!$A$1:$E$1, 0),0)</f>
        <v>Yes</v>
      </c>
      <c r="V1371" s="22" t="str">
        <f>VLOOKUP($C1371,Effects,MATCH(V$7, Effects!$A$1:$E$1, 0),0)</f>
        <v>Yes</v>
      </c>
      <c r="W1371" s="22" t="str">
        <f>VLOOKUP($C1371,Effects,MATCH(W$7, Effects!$A$1:$E$1, 0),0)</f>
        <v>Fine Issued</v>
      </c>
    </row>
    <row r="1372" spans="2:23" s="7" customFormat="1" ht="21" x14ac:dyDescent="0.4">
      <c r="B1372" s="19">
        <v>1365</v>
      </c>
      <c r="C1372" s="19">
        <v>44354275</v>
      </c>
      <c r="D1372" s="20">
        <f>VLOOKUP($C1372, Date, MATCH(Source!D$7, Date!$A$1:$F$1, 0), FALSE)</f>
        <v>44715</v>
      </c>
      <c r="E1372" s="40">
        <v>44715</v>
      </c>
      <c r="F1372" s="22">
        <f>VLOOKUP($C1372, Date, MATCH(Source!F$7, Date!$A$1:$F$1, 0), FALSE)</f>
        <v>57.5902777777778</v>
      </c>
      <c r="G1372" s="19">
        <f>VLOOKUP(Table3[[#This Row],[Accident ID]],Date!$A$2:$I$2001,MATCH(Table3[[#Headers],[Hour]],Date!$A$1:$I$1,0),0)</f>
        <v>14</v>
      </c>
      <c r="H1372" s="44" t="str">
        <f>IF(AND(Table3[[#This Row],[Hour]]&gt;=7, Table3[[#This Row],[Hour]]&lt;=10), "Peak", IF(AND(Table3[[#This Row],[Hour]]&gt;=16, Table3[[#This Row],[Hour]]&lt;=19), "Peak", "Off-Peak"))</f>
        <v>Off-Peak</v>
      </c>
      <c r="I1372" s="19" t="str">
        <f>VLOOKUP($C1372,location,MATCH(Source!I$7,Location!$A$1:$D$1,0),0)</f>
        <v>Mumbai</v>
      </c>
      <c r="J1372" s="19" t="str">
        <f>VLOOKUP($C1372,location,MATCH(Source!J$7,Location!$A$1:$D$1,0),0)</f>
        <v>Rural Road</v>
      </c>
      <c r="K1372" s="19" t="str">
        <f>VLOOKUP($C1372,location,MATCH(Source!K$7,Location!$A$1:$D$1,0),0)</f>
        <v>Snowy</v>
      </c>
      <c r="L1372" s="20" t="str">
        <f>VLOOKUP($C1372,vehicle,MATCH(L1371,Vehicle!A1365:E1365,0),0)</f>
        <v>Bicycle</v>
      </c>
      <c r="M1372" s="20" t="str">
        <f>VLOOKUP($C1372,vehicle,MATCH(M$7,Vehicle!$A$1:$E$1,0),0)</f>
        <v>Weather Conditions</v>
      </c>
      <c r="N1372" s="20" t="str">
        <f>VLOOKUP($C1372,vehicle,MATCH(N$7,Vehicle!$A$1:$E$1,0),0)</f>
        <v>Low</v>
      </c>
      <c r="O1372" s="21">
        <f>VLOOKUP($C1372,vehicle,MATCH(O$7,Vehicle!$A$1:$E$1,0),0)</f>
        <v>3</v>
      </c>
      <c r="P1372" s="21">
        <f>VLOOKUP($C1372,driver,MATCH(P$7,Driver!$A$1:$E$1,0),0)</f>
        <v>59</v>
      </c>
      <c r="Q1372" s="21" t="str">
        <f>VLOOKUP($C1372,driver,MATCH(Q$7,Driver!$A$1:$E$1,0),0)</f>
        <v>Suspended</v>
      </c>
      <c r="R1372" s="21">
        <f>VLOOKUP($C1372,driver,MATCH(R$7,Driver!$A$1:$E$1,0),0)</f>
        <v>2</v>
      </c>
      <c r="S1372" s="21" t="str">
        <f>VLOOKUP($C1372,driver,MATCH(S$7,Driver!$A$1:$E$1,0),0)</f>
        <v>Moderate</v>
      </c>
      <c r="T1372" s="21">
        <f>VLOOKUP($C1372,Effects,MATCH(T$7, Effects!$A$1:$E$1, 0),0)</f>
        <v>31</v>
      </c>
      <c r="U1372" s="22" t="str">
        <f>VLOOKUP($C1372,Effects,MATCH(U$7, Effects!$A$1:$E$1, 0),0)</f>
        <v>Yes</v>
      </c>
      <c r="V1372" s="22" t="str">
        <f>VLOOKUP($C1372,Effects,MATCH(V$7, Effects!$A$1:$E$1, 0),0)</f>
        <v>No</v>
      </c>
      <c r="W1372" s="22" t="str">
        <f>VLOOKUP($C1372,Effects,MATCH(W$7, Effects!$A$1:$E$1, 0),0)</f>
        <v>Fine Issued</v>
      </c>
    </row>
    <row r="1373" spans="2:23" s="7" customFormat="1" ht="21" x14ac:dyDescent="0.4">
      <c r="B1373" s="19">
        <v>1366</v>
      </c>
      <c r="C1373" s="19" t="s">
        <v>1392</v>
      </c>
      <c r="D1373" s="20">
        <f>VLOOKUP($C1373, Date, MATCH(Source!D$7, Date!$A$1:$F$1, 0), FALSE)</f>
        <v>44744</v>
      </c>
      <c r="E1373" s="40">
        <v>44744</v>
      </c>
      <c r="F1373" s="22">
        <f>VLOOKUP($C1373, Date, MATCH(Source!F$7, Date!$A$1:$F$1, 0), FALSE)</f>
        <v>57.6319444444444</v>
      </c>
      <c r="G1373" s="19">
        <f>VLOOKUP(Table3[[#This Row],[Accident ID]],Date!$A$2:$I$2001,MATCH(Table3[[#Headers],[Hour]],Date!$A$1:$I$1,0),0)</f>
        <v>15</v>
      </c>
      <c r="H1373" s="44" t="str">
        <f>IF(AND(Table3[[#This Row],[Hour]]&gt;=7, Table3[[#This Row],[Hour]]&lt;=10), "Peak", IF(AND(Table3[[#This Row],[Hour]]&gt;=16, Table3[[#This Row],[Hour]]&lt;=19), "Peak", "Off-Peak"))</f>
        <v>Off-Peak</v>
      </c>
      <c r="I1373" s="19" t="str">
        <f>VLOOKUP($C1373,location,MATCH(Source!I$7,Location!$A$1:$D$1,0),0)</f>
        <v>Ahmedabad</v>
      </c>
      <c r="J1373" s="19" t="str">
        <f>VLOOKUP($C1373,location,MATCH(Source!J$7,Location!$A$1:$D$1,0),0)</f>
        <v>Highway</v>
      </c>
      <c r="K1373" s="19" t="str">
        <f>VLOOKUP($C1373,location,MATCH(Source!K$7,Location!$A$1:$D$1,0),0)</f>
        <v>Windy</v>
      </c>
      <c r="L1373" s="20" t="str">
        <f>VLOOKUP($C1373,vehicle,MATCH(L1372,Vehicle!A1366:E1366,0),0)</f>
        <v>Truck</v>
      </c>
      <c r="M1373" s="20" t="str">
        <f>VLOOKUP($C1373,vehicle,MATCH(M$7,Vehicle!$A$1:$E$1,0),0)</f>
        <v>Weather Conditions</v>
      </c>
      <c r="N1373" s="20" t="str">
        <f>VLOOKUP($C1373,vehicle,MATCH(N$7,Vehicle!$A$1:$E$1,0),0)</f>
        <v>Medium</v>
      </c>
      <c r="O1373" s="21">
        <f>VLOOKUP($C1373,vehicle,MATCH(O$7,Vehicle!$A$1:$E$1,0),0)</f>
        <v>3</v>
      </c>
      <c r="P1373" s="21">
        <f>VLOOKUP($C1373,driver,MATCH(P$7,Driver!$A$1:$E$1,0),0)</f>
        <v>19</v>
      </c>
      <c r="Q1373" s="21" t="str">
        <f>VLOOKUP($C1373,driver,MATCH(Q$7,Driver!$A$1:$E$1,0),0)</f>
        <v>Suspended</v>
      </c>
      <c r="R1373" s="21">
        <f>VLOOKUP($C1373,driver,MATCH(R$7,Driver!$A$1:$E$1,0),0)</f>
        <v>2</v>
      </c>
      <c r="S1373" s="21" t="str">
        <f>VLOOKUP($C1373,driver,MATCH(S$7,Driver!$A$1:$E$1,0),0)</f>
        <v>Minor</v>
      </c>
      <c r="T1373" s="21">
        <f>VLOOKUP($C1373,Effects,MATCH(T$7, Effects!$A$1:$E$1, 0),0)</f>
        <v>8</v>
      </c>
      <c r="U1373" s="22" t="str">
        <f>VLOOKUP($C1373,Effects,MATCH(U$7, Effects!$A$1:$E$1, 0),0)</f>
        <v>No</v>
      </c>
      <c r="V1373" s="22" t="str">
        <f>VLOOKUP($C1373,Effects,MATCH(V$7, Effects!$A$1:$E$1, 0),0)</f>
        <v>Yes</v>
      </c>
      <c r="W1373" s="22" t="str">
        <f>VLOOKUP($C1373,Effects,MATCH(W$7, Effects!$A$1:$E$1, 0),0)</f>
        <v>License Suspended</v>
      </c>
    </row>
    <row r="1374" spans="2:23" s="7" customFormat="1" ht="21" x14ac:dyDescent="0.4">
      <c r="B1374" s="19">
        <v>1367</v>
      </c>
      <c r="C1374" s="19" t="s">
        <v>1393</v>
      </c>
      <c r="D1374" s="20">
        <f>VLOOKUP($C1374, Date, MATCH(Source!D$7, Date!$A$1:$F$1, 0), FALSE)</f>
        <v>44740</v>
      </c>
      <c r="E1374" s="40">
        <v>44740</v>
      </c>
      <c r="F1374" s="22">
        <f>VLOOKUP($C1374, Date, MATCH(Source!F$7, Date!$A$1:$F$1, 0), FALSE)</f>
        <v>57.6736111111111</v>
      </c>
      <c r="G1374" s="19">
        <f>VLOOKUP(Table3[[#This Row],[Accident ID]],Date!$A$2:$I$2001,MATCH(Table3[[#Headers],[Hour]],Date!$A$1:$I$1,0),0)</f>
        <v>16</v>
      </c>
      <c r="H1374" s="44" t="str">
        <f>IF(AND(Table3[[#This Row],[Hour]]&gt;=7, Table3[[#This Row],[Hour]]&lt;=10), "Peak", IF(AND(Table3[[#This Row],[Hour]]&gt;=16, Table3[[#This Row],[Hour]]&lt;=19), "Peak", "Off-Peak"))</f>
        <v>Peak</v>
      </c>
      <c r="I1374" s="19" t="str">
        <f>VLOOKUP($C1374,location,MATCH(Source!I$7,Location!$A$1:$D$1,0),0)</f>
        <v>Mumbai</v>
      </c>
      <c r="J1374" s="19" t="str">
        <f>VLOOKUP($C1374,location,MATCH(Source!J$7,Location!$A$1:$D$1,0),0)</f>
        <v>City Road</v>
      </c>
      <c r="K1374" s="19" t="str">
        <f>VLOOKUP($C1374,location,MATCH(Source!K$7,Location!$A$1:$D$1,0),0)</f>
        <v>Windy</v>
      </c>
      <c r="L1374" s="20" t="str">
        <f>VLOOKUP($C1374,vehicle,MATCH(L1373,Vehicle!A1367:E1367,0),0)</f>
        <v>Pedestrian</v>
      </c>
      <c r="M1374" s="20" t="str">
        <f>VLOOKUP($C1374,vehicle,MATCH(M$7,Vehicle!$A$1:$E$1,0),0)</f>
        <v>Drunk Driving</v>
      </c>
      <c r="N1374" s="20" t="str">
        <f>VLOOKUP($C1374,vehicle,MATCH(N$7,Vehicle!$A$1:$E$1,0),0)</f>
        <v>Severe</v>
      </c>
      <c r="O1374" s="21">
        <f>VLOOKUP($C1374,vehicle,MATCH(O$7,Vehicle!$A$1:$E$1,0),0)</f>
        <v>1</v>
      </c>
      <c r="P1374" s="21">
        <f>VLOOKUP($C1374,driver,MATCH(P$7,Driver!$A$1:$E$1,0),0)</f>
        <v>37</v>
      </c>
      <c r="Q1374" s="21" t="str">
        <f>VLOOKUP($C1374,driver,MATCH(Q$7,Driver!$A$1:$E$1,0),0)</f>
        <v>Suspended</v>
      </c>
      <c r="R1374" s="21">
        <f>VLOOKUP($C1374,driver,MATCH(R$7,Driver!$A$1:$E$1,0),0)</f>
        <v>1</v>
      </c>
      <c r="S1374" s="21" t="str">
        <f>VLOOKUP($C1374,driver,MATCH(S$7,Driver!$A$1:$E$1,0),0)</f>
        <v>Fatal</v>
      </c>
      <c r="T1374" s="21">
        <f>VLOOKUP($C1374,Effects,MATCH(T$7, Effects!$A$1:$E$1, 0),0)</f>
        <v>28</v>
      </c>
      <c r="U1374" s="22" t="str">
        <f>VLOOKUP($C1374,Effects,MATCH(U$7, Effects!$A$1:$E$1, 0),0)</f>
        <v>No</v>
      </c>
      <c r="V1374" s="22" t="str">
        <f>VLOOKUP($C1374,Effects,MATCH(V$7, Effects!$A$1:$E$1, 0),0)</f>
        <v>Yes</v>
      </c>
      <c r="W1374" s="22" t="str">
        <f>VLOOKUP($C1374,Effects,MATCH(W$7, Effects!$A$1:$E$1, 0),0)</f>
        <v>License Suspended</v>
      </c>
    </row>
    <row r="1375" spans="2:23" s="7" customFormat="1" ht="21" x14ac:dyDescent="0.4">
      <c r="B1375" s="19">
        <v>1368</v>
      </c>
      <c r="C1375" s="19" t="s">
        <v>1394</v>
      </c>
      <c r="D1375" s="20">
        <f>VLOOKUP($C1375, Date, MATCH(Source!D$7, Date!$A$1:$F$1, 0), FALSE)</f>
        <v>44930</v>
      </c>
      <c r="E1375" s="40">
        <v>44930</v>
      </c>
      <c r="F1375" s="22">
        <f>VLOOKUP($C1375, Date, MATCH(Source!F$7, Date!$A$1:$F$1, 0), FALSE)</f>
        <v>57.7152777777778</v>
      </c>
      <c r="G1375" s="19">
        <f>VLOOKUP(Table3[[#This Row],[Accident ID]],Date!$A$2:$I$2001,MATCH(Table3[[#Headers],[Hour]],Date!$A$1:$I$1,0),0)</f>
        <v>17</v>
      </c>
      <c r="H1375" s="44" t="str">
        <f>IF(AND(Table3[[#This Row],[Hour]]&gt;=7, Table3[[#This Row],[Hour]]&lt;=10), "Peak", IF(AND(Table3[[#This Row],[Hour]]&gt;=16, Table3[[#This Row],[Hour]]&lt;=19), "Peak", "Off-Peak"))</f>
        <v>Peak</v>
      </c>
      <c r="I1375" s="19" t="str">
        <f>VLOOKUP($C1375,location,MATCH(Source!I$7,Location!$A$1:$D$1,0),0)</f>
        <v>Kolkata</v>
      </c>
      <c r="J1375" s="19" t="str">
        <f>VLOOKUP($C1375,location,MATCH(Source!J$7,Location!$A$1:$D$1,0),0)</f>
        <v>City Road</v>
      </c>
      <c r="K1375" s="19" t="str">
        <f>VLOOKUP($C1375,location,MATCH(Source!K$7,Location!$A$1:$D$1,0),0)</f>
        <v>Foggy</v>
      </c>
      <c r="L1375" s="20" t="str">
        <f>VLOOKUP($C1375,vehicle,MATCH(L1374,Vehicle!A1368:E1368,0),0)</f>
        <v>Bicycle</v>
      </c>
      <c r="M1375" s="20" t="str">
        <f>VLOOKUP($C1375,vehicle,MATCH(M$7,Vehicle!$A$1:$E$1,0),0)</f>
        <v>Reckless Driving</v>
      </c>
      <c r="N1375" s="20" t="str">
        <f>VLOOKUP($C1375,vehicle,MATCH(N$7,Vehicle!$A$1:$E$1,0),0)</f>
        <v>Medium</v>
      </c>
      <c r="O1375" s="21">
        <f>VLOOKUP($C1375,vehicle,MATCH(O$7,Vehicle!$A$1:$E$1,0),0)</f>
        <v>2</v>
      </c>
      <c r="P1375" s="21">
        <f>VLOOKUP($C1375,driver,MATCH(P$7,Driver!$A$1:$E$1,0),0)</f>
        <v>38</v>
      </c>
      <c r="Q1375" s="21" t="str">
        <f>VLOOKUP($C1375,driver,MATCH(Q$7,Driver!$A$1:$E$1,0),0)</f>
        <v>Valid</v>
      </c>
      <c r="R1375" s="21">
        <f>VLOOKUP($C1375,driver,MATCH(R$7,Driver!$A$1:$E$1,0),0)</f>
        <v>10</v>
      </c>
      <c r="S1375" s="21" t="str">
        <f>VLOOKUP($C1375,driver,MATCH(S$7,Driver!$A$1:$E$1,0),0)</f>
        <v>Moderate</v>
      </c>
      <c r="T1375" s="21">
        <f>VLOOKUP($C1375,Effects,MATCH(T$7, Effects!$A$1:$E$1, 0),0)</f>
        <v>48</v>
      </c>
      <c r="U1375" s="22" t="str">
        <f>VLOOKUP($C1375,Effects,MATCH(U$7, Effects!$A$1:$E$1, 0),0)</f>
        <v>Yes</v>
      </c>
      <c r="V1375" s="22" t="str">
        <f>VLOOKUP($C1375,Effects,MATCH(V$7, Effects!$A$1:$E$1, 0),0)</f>
        <v>No</v>
      </c>
      <c r="W1375" s="22" t="str">
        <f>VLOOKUP($C1375,Effects,MATCH(W$7, Effects!$A$1:$E$1, 0),0)</f>
        <v>License Suspended</v>
      </c>
    </row>
    <row r="1376" spans="2:23" s="7" customFormat="1" ht="21" x14ac:dyDescent="0.4">
      <c r="B1376" s="19">
        <v>1369</v>
      </c>
      <c r="C1376" s="19" t="s">
        <v>1395</v>
      </c>
      <c r="D1376" s="20">
        <f>VLOOKUP($C1376, Date, MATCH(Source!D$7, Date!$A$1:$F$1, 0), FALSE)</f>
        <v>45408</v>
      </c>
      <c r="E1376" s="40">
        <v>45408</v>
      </c>
      <c r="F1376" s="22">
        <f>VLOOKUP($C1376, Date, MATCH(Source!F$7, Date!$A$1:$F$1, 0), FALSE)</f>
        <v>57.7569444444444</v>
      </c>
      <c r="G1376" s="19">
        <f>VLOOKUP(Table3[[#This Row],[Accident ID]],Date!$A$2:$I$2001,MATCH(Table3[[#Headers],[Hour]],Date!$A$1:$I$1,0),0)</f>
        <v>18</v>
      </c>
      <c r="H1376" s="44" t="str">
        <f>IF(AND(Table3[[#This Row],[Hour]]&gt;=7, Table3[[#This Row],[Hour]]&lt;=10), "Peak", IF(AND(Table3[[#This Row],[Hour]]&gt;=16, Table3[[#This Row],[Hour]]&lt;=19), "Peak", "Off-Peak"))</f>
        <v>Peak</v>
      </c>
      <c r="I1376" s="19" t="str">
        <f>VLOOKUP($C1376,location,MATCH(Source!I$7,Location!$A$1:$D$1,0),0)</f>
        <v>Ahmedabad</v>
      </c>
      <c r="J1376" s="19" t="str">
        <f>VLOOKUP($C1376,location,MATCH(Source!J$7,Location!$A$1:$D$1,0),0)</f>
        <v>City Road</v>
      </c>
      <c r="K1376" s="19" t="str">
        <f>VLOOKUP($C1376,location,MATCH(Source!K$7,Location!$A$1:$D$1,0),0)</f>
        <v>Foggy</v>
      </c>
      <c r="L1376" s="20" t="str">
        <f>VLOOKUP($C1376,vehicle,MATCH(L1375,Vehicle!A1369:E1369,0),0)</f>
        <v>Car</v>
      </c>
      <c r="M1376" s="20" t="str">
        <f>VLOOKUP($C1376,vehicle,MATCH(M$7,Vehicle!$A$1:$E$1,0),0)</f>
        <v>Signal Violation</v>
      </c>
      <c r="N1376" s="20" t="str">
        <f>VLOOKUP($C1376,vehicle,MATCH(N$7,Vehicle!$A$1:$E$1,0),0)</f>
        <v>Severe</v>
      </c>
      <c r="O1376" s="21">
        <f>VLOOKUP($C1376,vehicle,MATCH(O$7,Vehicle!$A$1:$E$1,0),0)</f>
        <v>3</v>
      </c>
      <c r="P1376" s="21">
        <f>VLOOKUP($C1376,driver,MATCH(P$7,Driver!$A$1:$E$1,0),0)</f>
        <v>25</v>
      </c>
      <c r="Q1376" s="21" t="str">
        <f>VLOOKUP($C1376,driver,MATCH(Q$7,Driver!$A$1:$E$1,0),0)</f>
        <v>Expired</v>
      </c>
      <c r="R1376" s="21">
        <f>VLOOKUP($C1376,driver,MATCH(R$7,Driver!$A$1:$E$1,0),0)</f>
        <v>9</v>
      </c>
      <c r="S1376" s="21" t="str">
        <f>VLOOKUP($C1376,driver,MATCH(S$7,Driver!$A$1:$E$1,0),0)</f>
        <v>Minor</v>
      </c>
      <c r="T1376" s="21">
        <f>VLOOKUP($C1376,Effects,MATCH(T$7, Effects!$A$1:$E$1, 0),0)</f>
        <v>42</v>
      </c>
      <c r="U1376" s="22" t="str">
        <f>VLOOKUP($C1376,Effects,MATCH(U$7, Effects!$A$1:$E$1, 0),0)</f>
        <v>Yes</v>
      </c>
      <c r="V1376" s="22" t="str">
        <f>VLOOKUP($C1376,Effects,MATCH(V$7, Effects!$A$1:$E$1, 0),0)</f>
        <v>Yes</v>
      </c>
      <c r="W1376" s="22" t="str">
        <f>VLOOKUP($C1376,Effects,MATCH(W$7, Effects!$A$1:$E$1, 0),0)</f>
        <v>None</v>
      </c>
    </row>
    <row r="1377" spans="2:23" s="7" customFormat="1" ht="21" x14ac:dyDescent="0.4">
      <c r="B1377" s="19">
        <v>1370</v>
      </c>
      <c r="C1377" s="19" t="s">
        <v>1396</v>
      </c>
      <c r="D1377" s="20">
        <f>VLOOKUP($C1377, Date, MATCH(Source!D$7, Date!$A$1:$F$1, 0), FALSE)</f>
        <v>44680</v>
      </c>
      <c r="E1377" s="40">
        <v>44680</v>
      </c>
      <c r="F1377" s="22">
        <f>VLOOKUP($C1377, Date, MATCH(Source!F$7, Date!$A$1:$F$1, 0), FALSE)</f>
        <v>57.7986111111111</v>
      </c>
      <c r="G1377" s="19">
        <f>VLOOKUP(Table3[[#This Row],[Accident ID]],Date!$A$2:$I$2001,MATCH(Table3[[#Headers],[Hour]],Date!$A$1:$I$1,0),0)</f>
        <v>19</v>
      </c>
      <c r="H1377" s="44" t="str">
        <f>IF(AND(Table3[[#This Row],[Hour]]&gt;=7, Table3[[#This Row],[Hour]]&lt;=10), "Peak", IF(AND(Table3[[#This Row],[Hour]]&gt;=16, Table3[[#This Row],[Hour]]&lt;=19), "Peak", "Off-Peak"))</f>
        <v>Peak</v>
      </c>
      <c r="I1377" s="19" t="str">
        <f>VLOOKUP($C1377,location,MATCH(Source!I$7,Location!$A$1:$D$1,0),0)</f>
        <v>Hyderabad</v>
      </c>
      <c r="J1377" s="19" t="str">
        <f>VLOOKUP($C1377,location,MATCH(Source!J$7,Location!$A$1:$D$1,0),0)</f>
        <v>Rural Road</v>
      </c>
      <c r="K1377" s="19" t="str">
        <f>VLOOKUP($C1377,location,MATCH(Source!K$7,Location!$A$1:$D$1,0),0)</f>
        <v>Clear</v>
      </c>
      <c r="L1377" s="20" t="str">
        <f>VLOOKUP($C1377,vehicle,MATCH(L1376,Vehicle!A1370:E1370,0),0)</f>
        <v>Auto</v>
      </c>
      <c r="M1377" s="20" t="str">
        <f>VLOOKUP($C1377,vehicle,MATCH(M$7,Vehicle!$A$1:$E$1,0),0)</f>
        <v>Brake Failure</v>
      </c>
      <c r="N1377" s="20" t="str">
        <f>VLOOKUP($C1377,vehicle,MATCH(N$7,Vehicle!$A$1:$E$1,0),0)</f>
        <v>Medium</v>
      </c>
      <c r="O1377" s="21">
        <f>VLOOKUP($C1377,vehicle,MATCH(O$7,Vehicle!$A$1:$E$1,0),0)</f>
        <v>5</v>
      </c>
      <c r="P1377" s="21">
        <f>VLOOKUP($C1377,driver,MATCH(P$7,Driver!$A$1:$E$1,0),0)</f>
        <v>52</v>
      </c>
      <c r="Q1377" s="21" t="str">
        <f>VLOOKUP($C1377,driver,MATCH(Q$7,Driver!$A$1:$E$1,0),0)</f>
        <v>Suspended</v>
      </c>
      <c r="R1377" s="21">
        <f>VLOOKUP($C1377,driver,MATCH(R$7,Driver!$A$1:$E$1,0),0)</f>
        <v>7</v>
      </c>
      <c r="S1377" s="21" t="str">
        <f>VLOOKUP($C1377,driver,MATCH(S$7,Driver!$A$1:$E$1,0),0)</f>
        <v>Fatal</v>
      </c>
      <c r="T1377" s="21">
        <f>VLOOKUP($C1377,Effects,MATCH(T$7, Effects!$A$1:$E$1, 0),0)</f>
        <v>47</v>
      </c>
      <c r="U1377" s="22" t="str">
        <f>VLOOKUP($C1377,Effects,MATCH(U$7, Effects!$A$1:$E$1, 0),0)</f>
        <v>Yes</v>
      </c>
      <c r="V1377" s="22" t="str">
        <f>VLOOKUP($C1377,Effects,MATCH(V$7, Effects!$A$1:$E$1, 0),0)</f>
        <v>Yes</v>
      </c>
      <c r="W1377" s="22" t="str">
        <f>VLOOKUP($C1377,Effects,MATCH(W$7, Effects!$A$1:$E$1, 0),0)</f>
        <v>License Suspended</v>
      </c>
    </row>
    <row r="1378" spans="2:23" s="7" customFormat="1" ht="21" x14ac:dyDescent="0.4">
      <c r="B1378" s="19">
        <v>1371</v>
      </c>
      <c r="C1378" s="23" t="s">
        <v>1397</v>
      </c>
      <c r="D1378" s="20">
        <f>VLOOKUP($C1378, Date, MATCH(Source!D$7, Date!$A$1:$F$1, 0), FALSE)</f>
        <v>43854</v>
      </c>
      <c r="E1378" s="40">
        <v>43854</v>
      </c>
      <c r="F1378" s="22">
        <f>VLOOKUP($C1378, Date, MATCH(Source!F$7, Date!$A$1:$F$1, 0), FALSE)</f>
        <v>57.8402777777778</v>
      </c>
      <c r="G1378" s="19">
        <f>VLOOKUP(Table3[[#This Row],[Accident ID]],Date!$A$2:$I$2001,MATCH(Table3[[#Headers],[Hour]],Date!$A$1:$I$1,0),0)</f>
        <v>20</v>
      </c>
      <c r="H1378" s="44" t="str">
        <f>IF(AND(Table3[[#This Row],[Hour]]&gt;=7, Table3[[#This Row],[Hour]]&lt;=10), "Peak", IF(AND(Table3[[#This Row],[Hour]]&gt;=16, Table3[[#This Row],[Hour]]&lt;=19), "Peak", "Off-Peak"))</f>
        <v>Off-Peak</v>
      </c>
      <c r="I1378" s="19" t="str">
        <f>VLOOKUP($C1378,location,MATCH(Source!I$7,Location!$A$1:$D$1,0),0)</f>
        <v>Chennai</v>
      </c>
      <c r="J1378" s="19" t="str">
        <f>VLOOKUP($C1378,location,MATCH(Source!J$7,Location!$A$1:$D$1,0),0)</f>
        <v>Highway</v>
      </c>
      <c r="K1378" s="19" t="str">
        <f>VLOOKUP($C1378,location,MATCH(Source!K$7,Location!$A$1:$D$1,0),0)</f>
        <v>Windy</v>
      </c>
      <c r="L1378" s="20" t="str">
        <f>VLOOKUP($C1378,vehicle,MATCH(L1377,Vehicle!A1371:E1371,0),0)</f>
        <v>Pedestrian</v>
      </c>
      <c r="M1378" s="20" t="str">
        <f>VLOOKUP($C1378,vehicle,MATCH(M$7,Vehicle!$A$1:$E$1,0),0)</f>
        <v>Weather Conditions</v>
      </c>
      <c r="N1378" s="20" t="str">
        <f>VLOOKUP($C1378,vehicle,MATCH(N$7,Vehicle!$A$1:$E$1,0),0)</f>
        <v>High</v>
      </c>
      <c r="O1378" s="21">
        <f>VLOOKUP($C1378,vehicle,MATCH(O$7,Vehicle!$A$1:$E$1,0),0)</f>
        <v>1</v>
      </c>
      <c r="P1378" s="21">
        <f>VLOOKUP($C1378,driver,MATCH(P$7,Driver!$A$1:$E$1,0),0)</f>
        <v>70</v>
      </c>
      <c r="Q1378" s="21" t="str">
        <f>VLOOKUP($C1378,driver,MATCH(Q$7,Driver!$A$1:$E$1,0),0)</f>
        <v>Valid</v>
      </c>
      <c r="R1378" s="21">
        <f>VLOOKUP($C1378,driver,MATCH(R$7,Driver!$A$1:$E$1,0),0)</f>
        <v>6</v>
      </c>
      <c r="S1378" s="21" t="str">
        <f>VLOOKUP($C1378,driver,MATCH(S$7,Driver!$A$1:$E$1,0),0)</f>
        <v>Fatal</v>
      </c>
      <c r="T1378" s="21">
        <f>VLOOKUP($C1378,Effects,MATCH(T$7, Effects!$A$1:$E$1, 0),0)</f>
        <v>5</v>
      </c>
      <c r="U1378" s="22" t="str">
        <f>VLOOKUP($C1378,Effects,MATCH(U$7, Effects!$A$1:$E$1, 0),0)</f>
        <v>No</v>
      </c>
      <c r="V1378" s="22" t="str">
        <f>VLOOKUP($C1378,Effects,MATCH(V$7, Effects!$A$1:$E$1, 0),0)</f>
        <v>No</v>
      </c>
      <c r="W1378" s="22" t="str">
        <f>VLOOKUP($C1378,Effects,MATCH(W$7, Effects!$A$1:$E$1, 0),0)</f>
        <v>Arrest Made</v>
      </c>
    </row>
    <row r="1379" spans="2:23" s="7" customFormat="1" ht="21" x14ac:dyDescent="0.4">
      <c r="B1379" s="19">
        <v>1372</v>
      </c>
      <c r="C1379" s="19" t="s">
        <v>1398</v>
      </c>
      <c r="D1379" s="20">
        <f>VLOOKUP($C1379, Date, MATCH(Source!D$7, Date!$A$1:$F$1, 0), FALSE)</f>
        <v>44249</v>
      </c>
      <c r="E1379" s="40">
        <v>44249</v>
      </c>
      <c r="F1379" s="22">
        <f>VLOOKUP($C1379, Date, MATCH(Source!F$7, Date!$A$1:$F$1, 0), FALSE)</f>
        <v>57.8819444444444</v>
      </c>
      <c r="G1379" s="19">
        <f>VLOOKUP(Table3[[#This Row],[Accident ID]],Date!$A$2:$I$2001,MATCH(Table3[[#Headers],[Hour]],Date!$A$1:$I$1,0),0)</f>
        <v>21</v>
      </c>
      <c r="H1379" s="44" t="str">
        <f>IF(AND(Table3[[#This Row],[Hour]]&gt;=7, Table3[[#This Row],[Hour]]&lt;=10), "Peak", IF(AND(Table3[[#This Row],[Hour]]&gt;=16, Table3[[#This Row],[Hour]]&lt;=19), "Peak", "Off-Peak"))</f>
        <v>Off-Peak</v>
      </c>
      <c r="I1379" s="19" t="str">
        <f>VLOOKUP($C1379,location,MATCH(Source!I$7,Location!$A$1:$D$1,0),0)</f>
        <v>Hyderabad</v>
      </c>
      <c r="J1379" s="19" t="str">
        <f>VLOOKUP($C1379,location,MATCH(Source!J$7,Location!$A$1:$D$1,0),0)</f>
        <v>Highway</v>
      </c>
      <c r="K1379" s="19" t="str">
        <f>VLOOKUP($C1379,location,MATCH(Source!K$7,Location!$A$1:$D$1,0),0)</f>
        <v>Snowy</v>
      </c>
      <c r="L1379" s="20" t="str">
        <f>VLOOKUP($C1379,vehicle,MATCH(L1378,Vehicle!A1372:E1372,0),0)</f>
        <v>Auto</v>
      </c>
      <c r="M1379" s="20" t="str">
        <f>VLOOKUP($C1379,vehicle,MATCH(M$7,Vehicle!$A$1:$E$1,0),0)</f>
        <v>Brake Failure</v>
      </c>
      <c r="N1379" s="20" t="str">
        <f>VLOOKUP($C1379,vehicle,MATCH(N$7,Vehicle!$A$1:$E$1,0),0)</f>
        <v>High</v>
      </c>
      <c r="O1379" s="21">
        <f>VLOOKUP($C1379,vehicle,MATCH(O$7,Vehicle!$A$1:$E$1,0),0)</f>
        <v>3</v>
      </c>
      <c r="P1379" s="21">
        <f>VLOOKUP($C1379,driver,MATCH(P$7,Driver!$A$1:$E$1,0),0)</f>
        <v>45</v>
      </c>
      <c r="Q1379" s="21" t="str">
        <f>VLOOKUP($C1379,driver,MATCH(Q$7,Driver!$A$1:$E$1,0),0)</f>
        <v>Valid</v>
      </c>
      <c r="R1379" s="21">
        <f>VLOOKUP($C1379,driver,MATCH(R$7,Driver!$A$1:$E$1,0),0)</f>
        <v>6</v>
      </c>
      <c r="S1379" s="21" t="str">
        <f>VLOOKUP($C1379,driver,MATCH(S$7,Driver!$A$1:$E$1,0),0)</f>
        <v>Moderate</v>
      </c>
      <c r="T1379" s="21">
        <f>VLOOKUP($C1379,Effects,MATCH(T$7, Effects!$A$1:$E$1, 0),0)</f>
        <v>48</v>
      </c>
      <c r="U1379" s="22" t="str">
        <f>VLOOKUP($C1379,Effects,MATCH(U$7, Effects!$A$1:$E$1, 0),0)</f>
        <v>No</v>
      </c>
      <c r="V1379" s="22" t="str">
        <f>VLOOKUP($C1379,Effects,MATCH(V$7, Effects!$A$1:$E$1, 0),0)</f>
        <v>Yes</v>
      </c>
      <c r="W1379" s="22" t="str">
        <f>VLOOKUP($C1379,Effects,MATCH(W$7, Effects!$A$1:$E$1, 0),0)</f>
        <v>License Suspended</v>
      </c>
    </row>
    <row r="1380" spans="2:23" s="7" customFormat="1" ht="21" x14ac:dyDescent="0.4">
      <c r="B1380" s="19">
        <v>1373</v>
      </c>
      <c r="C1380" s="19" t="s">
        <v>1399</v>
      </c>
      <c r="D1380" s="20">
        <f>VLOOKUP($C1380, Date, MATCH(Source!D$7, Date!$A$1:$F$1, 0), FALSE)</f>
        <v>45657</v>
      </c>
      <c r="E1380" s="40">
        <v>45657</v>
      </c>
      <c r="F1380" s="22">
        <f>VLOOKUP($C1380, Date, MATCH(Source!F$7, Date!$A$1:$F$1, 0), FALSE)</f>
        <v>57.9236111111111</v>
      </c>
      <c r="G1380" s="19">
        <f>VLOOKUP(Table3[[#This Row],[Accident ID]],Date!$A$2:$I$2001,MATCH(Table3[[#Headers],[Hour]],Date!$A$1:$I$1,0),0)</f>
        <v>22</v>
      </c>
      <c r="H1380" s="44" t="str">
        <f>IF(AND(Table3[[#This Row],[Hour]]&gt;=7, Table3[[#This Row],[Hour]]&lt;=10), "Peak", IF(AND(Table3[[#This Row],[Hour]]&gt;=16, Table3[[#This Row],[Hour]]&lt;=19), "Peak", "Off-Peak"))</f>
        <v>Off-Peak</v>
      </c>
      <c r="I1380" s="19" t="str">
        <f>VLOOKUP($C1380,location,MATCH(Source!I$7,Location!$A$1:$D$1,0),0)</f>
        <v>Chennai</v>
      </c>
      <c r="J1380" s="19" t="str">
        <f>VLOOKUP($C1380,location,MATCH(Source!J$7,Location!$A$1:$D$1,0),0)</f>
        <v>Highway</v>
      </c>
      <c r="K1380" s="19" t="str">
        <f>VLOOKUP($C1380,location,MATCH(Source!K$7,Location!$A$1:$D$1,0),0)</f>
        <v>Snowy</v>
      </c>
      <c r="L1380" s="20" t="str">
        <f>VLOOKUP($C1380,vehicle,MATCH(L1379,Vehicle!A1373:E1373,0),0)</f>
        <v>Bus</v>
      </c>
      <c r="M1380" s="20" t="str">
        <f>VLOOKUP($C1380,vehicle,MATCH(M$7,Vehicle!$A$1:$E$1,0),0)</f>
        <v>Over Speeding</v>
      </c>
      <c r="N1380" s="20" t="str">
        <f>VLOOKUP($C1380,vehicle,MATCH(N$7,Vehicle!$A$1:$E$1,0),0)</f>
        <v>High</v>
      </c>
      <c r="O1380" s="21">
        <f>VLOOKUP($C1380,vehicle,MATCH(O$7,Vehicle!$A$1:$E$1,0),0)</f>
        <v>2</v>
      </c>
      <c r="P1380" s="21">
        <f>VLOOKUP($C1380,driver,MATCH(P$7,Driver!$A$1:$E$1,0),0)</f>
        <v>67</v>
      </c>
      <c r="Q1380" s="21" t="str">
        <f>VLOOKUP($C1380,driver,MATCH(Q$7,Driver!$A$1:$E$1,0),0)</f>
        <v>Suspended</v>
      </c>
      <c r="R1380" s="21">
        <f>VLOOKUP($C1380,driver,MATCH(R$7,Driver!$A$1:$E$1,0),0)</f>
        <v>7</v>
      </c>
      <c r="S1380" s="21" t="str">
        <f>VLOOKUP($C1380,driver,MATCH(S$7,Driver!$A$1:$E$1,0),0)</f>
        <v>Moderate</v>
      </c>
      <c r="T1380" s="21">
        <f>VLOOKUP($C1380,Effects,MATCH(T$7, Effects!$A$1:$E$1, 0),0)</f>
        <v>41</v>
      </c>
      <c r="U1380" s="22" t="str">
        <f>VLOOKUP($C1380,Effects,MATCH(U$7, Effects!$A$1:$E$1, 0),0)</f>
        <v>Yes</v>
      </c>
      <c r="V1380" s="22" t="str">
        <f>VLOOKUP($C1380,Effects,MATCH(V$7, Effects!$A$1:$E$1, 0),0)</f>
        <v>Yes</v>
      </c>
      <c r="W1380" s="22" t="str">
        <f>VLOOKUP($C1380,Effects,MATCH(W$7, Effects!$A$1:$E$1, 0),0)</f>
        <v>None</v>
      </c>
    </row>
    <row r="1381" spans="2:23" s="7" customFormat="1" ht="21" x14ac:dyDescent="0.4">
      <c r="B1381" s="19">
        <v>1374</v>
      </c>
      <c r="C1381" s="19" t="s">
        <v>1400</v>
      </c>
      <c r="D1381" s="20">
        <f>VLOOKUP($C1381, Date, MATCH(Source!D$7, Date!$A$1:$F$1, 0), FALSE)</f>
        <v>44622</v>
      </c>
      <c r="E1381" s="40">
        <v>44622</v>
      </c>
      <c r="F1381" s="22">
        <f>VLOOKUP($C1381, Date, MATCH(Source!F$7, Date!$A$1:$F$1, 0), FALSE)</f>
        <v>57.9652777777778</v>
      </c>
      <c r="G1381" s="19">
        <f>VLOOKUP(Table3[[#This Row],[Accident ID]],Date!$A$2:$I$2001,MATCH(Table3[[#Headers],[Hour]],Date!$A$1:$I$1,0),0)</f>
        <v>23</v>
      </c>
      <c r="H1381" s="44" t="str">
        <f>IF(AND(Table3[[#This Row],[Hour]]&gt;=7, Table3[[#This Row],[Hour]]&lt;=10), "Peak", IF(AND(Table3[[#This Row],[Hour]]&gt;=16, Table3[[#This Row],[Hour]]&lt;=19), "Peak", "Off-Peak"))</f>
        <v>Off-Peak</v>
      </c>
      <c r="I1381" s="19" t="str">
        <f>VLOOKUP($C1381,location,MATCH(Source!I$7,Location!$A$1:$D$1,0),0)</f>
        <v>Mumbai</v>
      </c>
      <c r="J1381" s="19" t="str">
        <f>VLOOKUP($C1381,location,MATCH(Source!J$7,Location!$A$1:$D$1,0),0)</f>
        <v>Expressway</v>
      </c>
      <c r="K1381" s="19" t="str">
        <f>VLOOKUP($C1381,location,MATCH(Source!K$7,Location!$A$1:$D$1,0),0)</f>
        <v>Snowy</v>
      </c>
      <c r="L1381" s="20" t="str">
        <f>VLOOKUP($C1381,vehicle,MATCH(L1380,Vehicle!A1374:E1374,0),0)</f>
        <v>Bicycle</v>
      </c>
      <c r="M1381" s="20" t="str">
        <f>VLOOKUP($C1381,vehicle,MATCH(M$7,Vehicle!$A$1:$E$1,0),0)</f>
        <v>Signal Violation</v>
      </c>
      <c r="N1381" s="20" t="str">
        <f>VLOOKUP($C1381,vehicle,MATCH(N$7,Vehicle!$A$1:$E$1,0),0)</f>
        <v>Low</v>
      </c>
      <c r="O1381" s="21">
        <f>VLOOKUP($C1381,vehicle,MATCH(O$7,Vehicle!$A$1:$E$1,0),0)</f>
        <v>2</v>
      </c>
      <c r="P1381" s="21">
        <f>VLOOKUP($C1381,driver,MATCH(P$7,Driver!$A$1:$E$1,0),0)</f>
        <v>63</v>
      </c>
      <c r="Q1381" s="21" t="str">
        <f>VLOOKUP($C1381,driver,MATCH(Q$7,Driver!$A$1:$E$1,0),0)</f>
        <v>Valid</v>
      </c>
      <c r="R1381" s="21">
        <f>VLOOKUP($C1381,driver,MATCH(R$7,Driver!$A$1:$E$1,0),0)</f>
        <v>0</v>
      </c>
      <c r="S1381" s="21" t="str">
        <f>VLOOKUP($C1381,driver,MATCH(S$7,Driver!$A$1:$E$1,0),0)</f>
        <v>Fatal</v>
      </c>
      <c r="T1381" s="21">
        <f>VLOOKUP($C1381,Effects,MATCH(T$7, Effects!$A$1:$E$1, 0),0)</f>
        <v>13</v>
      </c>
      <c r="U1381" s="22" t="str">
        <f>VLOOKUP($C1381,Effects,MATCH(U$7, Effects!$A$1:$E$1, 0),0)</f>
        <v>Yes</v>
      </c>
      <c r="V1381" s="22" t="str">
        <f>VLOOKUP($C1381,Effects,MATCH(V$7, Effects!$A$1:$E$1, 0),0)</f>
        <v>No</v>
      </c>
      <c r="W1381" s="22" t="str">
        <f>VLOOKUP($C1381,Effects,MATCH(W$7, Effects!$A$1:$E$1, 0),0)</f>
        <v>None</v>
      </c>
    </row>
    <row r="1382" spans="2:23" s="7" customFormat="1" ht="21" x14ac:dyDescent="0.4">
      <c r="B1382" s="19">
        <v>1375</v>
      </c>
      <c r="C1382" s="19" t="s">
        <v>1401</v>
      </c>
      <c r="D1382" s="20">
        <f>VLOOKUP($C1382, Date, MATCH(Source!D$7, Date!$A$1:$F$1, 0), FALSE)</f>
        <v>44371</v>
      </c>
      <c r="E1382" s="40">
        <v>44371</v>
      </c>
      <c r="F1382" s="22">
        <f>VLOOKUP($C1382, Date, MATCH(Source!F$7, Date!$A$1:$F$1, 0), FALSE)</f>
        <v>58.0069444444444</v>
      </c>
      <c r="G1382" s="19">
        <f>VLOOKUP(Table3[[#This Row],[Accident ID]],Date!$A$2:$I$2001,MATCH(Table3[[#Headers],[Hour]],Date!$A$1:$I$1,0),0)</f>
        <v>0</v>
      </c>
      <c r="H1382" s="44" t="str">
        <f>IF(AND(Table3[[#This Row],[Hour]]&gt;=7, Table3[[#This Row],[Hour]]&lt;=10), "Peak", IF(AND(Table3[[#This Row],[Hour]]&gt;=16, Table3[[#This Row],[Hour]]&lt;=19), "Peak", "Off-Peak"))</f>
        <v>Off-Peak</v>
      </c>
      <c r="I1382" s="19" t="str">
        <f>VLOOKUP($C1382,location,MATCH(Source!I$7,Location!$A$1:$D$1,0),0)</f>
        <v>Ahmedabad</v>
      </c>
      <c r="J1382" s="19" t="str">
        <f>VLOOKUP($C1382,location,MATCH(Source!J$7,Location!$A$1:$D$1,0),0)</f>
        <v>Residential Area</v>
      </c>
      <c r="K1382" s="19" t="str">
        <f>VLOOKUP($C1382,location,MATCH(Source!K$7,Location!$A$1:$D$1,0),0)</f>
        <v>Clear</v>
      </c>
      <c r="L1382" s="20" t="str">
        <f>VLOOKUP($C1382,vehicle,MATCH(L1381,Vehicle!A1375:E1375,0),0)</f>
        <v>Bike</v>
      </c>
      <c r="M1382" s="20" t="str">
        <f>VLOOKUP($C1382,vehicle,MATCH(M$7,Vehicle!$A$1:$E$1,0),0)</f>
        <v>Brake Failure</v>
      </c>
      <c r="N1382" s="20" t="str">
        <f>VLOOKUP($C1382,vehicle,MATCH(N$7,Vehicle!$A$1:$E$1,0),0)</f>
        <v>High</v>
      </c>
      <c r="O1382" s="21">
        <f>VLOOKUP($C1382,vehicle,MATCH(O$7,Vehicle!$A$1:$E$1,0),0)</f>
        <v>5</v>
      </c>
      <c r="P1382" s="21">
        <f>VLOOKUP($C1382,driver,MATCH(P$7,Driver!$A$1:$E$1,0),0)</f>
        <v>26</v>
      </c>
      <c r="Q1382" s="21" t="str">
        <f>VLOOKUP($C1382,driver,MATCH(Q$7,Driver!$A$1:$E$1,0),0)</f>
        <v>Suspended</v>
      </c>
      <c r="R1382" s="21">
        <f>VLOOKUP($C1382,driver,MATCH(R$7,Driver!$A$1:$E$1,0),0)</f>
        <v>5</v>
      </c>
      <c r="S1382" s="21" t="str">
        <f>VLOOKUP($C1382,driver,MATCH(S$7,Driver!$A$1:$E$1,0),0)</f>
        <v>Minor</v>
      </c>
      <c r="T1382" s="21">
        <f>VLOOKUP($C1382,Effects,MATCH(T$7, Effects!$A$1:$E$1, 0),0)</f>
        <v>45</v>
      </c>
      <c r="U1382" s="22" t="str">
        <f>VLOOKUP($C1382,Effects,MATCH(U$7, Effects!$A$1:$E$1, 0),0)</f>
        <v>No</v>
      </c>
      <c r="V1382" s="22" t="str">
        <f>VLOOKUP($C1382,Effects,MATCH(V$7, Effects!$A$1:$E$1, 0),0)</f>
        <v>Yes</v>
      </c>
      <c r="W1382" s="22" t="str">
        <f>VLOOKUP($C1382,Effects,MATCH(W$7, Effects!$A$1:$E$1, 0),0)</f>
        <v>Arrest Made</v>
      </c>
    </row>
    <row r="1383" spans="2:23" s="7" customFormat="1" ht="21" x14ac:dyDescent="0.4">
      <c r="B1383" s="19">
        <v>1376</v>
      </c>
      <c r="C1383" s="19" t="s">
        <v>1402</v>
      </c>
      <c r="D1383" s="20">
        <f>VLOOKUP($C1383, Date, MATCH(Source!D$7, Date!$A$1:$F$1, 0), FALSE)</f>
        <v>45269</v>
      </c>
      <c r="E1383" s="40">
        <v>45269</v>
      </c>
      <c r="F1383" s="22">
        <f>VLOOKUP($C1383, Date, MATCH(Source!F$7, Date!$A$1:$F$1, 0), FALSE)</f>
        <v>58.0486111111111</v>
      </c>
      <c r="G1383" s="19">
        <f>VLOOKUP(Table3[[#This Row],[Accident ID]],Date!$A$2:$I$2001,MATCH(Table3[[#Headers],[Hour]],Date!$A$1:$I$1,0),0)</f>
        <v>1</v>
      </c>
      <c r="H1383" s="44" t="str">
        <f>IF(AND(Table3[[#This Row],[Hour]]&gt;=7, Table3[[#This Row],[Hour]]&lt;=10), "Peak", IF(AND(Table3[[#This Row],[Hour]]&gt;=16, Table3[[#This Row],[Hour]]&lt;=19), "Peak", "Off-Peak"))</f>
        <v>Off-Peak</v>
      </c>
      <c r="I1383" s="19" t="str">
        <f>VLOOKUP($C1383,location,MATCH(Source!I$7,Location!$A$1:$D$1,0),0)</f>
        <v>Delhi</v>
      </c>
      <c r="J1383" s="19" t="str">
        <f>VLOOKUP($C1383,location,MATCH(Source!J$7,Location!$A$1:$D$1,0),0)</f>
        <v>City Road</v>
      </c>
      <c r="K1383" s="19" t="str">
        <f>VLOOKUP($C1383,location,MATCH(Source!K$7,Location!$A$1:$D$1,0),0)</f>
        <v>Snowy</v>
      </c>
      <c r="L1383" s="20" t="str">
        <f>VLOOKUP($C1383,vehicle,MATCH(L1382,Vehicle!A1376:E1376,0),0)</f>
        <v>Bicycle</v>
      </c>
      <c r="M1383" s="20" t="str">
        <f>VLOOKUP($C1383,vehicle,MATCH(M$7,Vehicle!$A$1:$E$1,0),0)</f>
        <v>Over Speeding</v>
      </c>
      <c r="N1383" s="20" t="str">
        <f>VLOOKUP($C1383,vehicle,MATCH(N$7,Vehicle!$A$1:$E$1,0),0)</f>
        <v>Medium</v>
      </c>
      <c r="O1383" s="21">
        <f>VLOOKUP($C1383,vehicle,MATCH(O$7,Vehicle!$A$1:$E$1,0),0)</f>
        <v>5</v>
      </c>
      <c r="P1383" s="21">
        <f>VLOOKUP($C1383,driver,MATCH(P$7,Driver!$A$1:$E$1,0),0)</f>
        <v>35</v>
      </c>
      <c r="Q1383" s="21" t="str">
        <f>VLOOKUP($C1383,driver,MATCH(Q$7,Driver!$A$1:$E$1,0),0)</f>
        <v>Expired</v>
      </c>
      <c r="R1383" s="21">
        <f>VLOOKUP($C1383,driver,MATCH(R$7,Driver!$A$1:$E$1,0),0)</f>
        <v>3</v>
      </c>
      <c r="S1383" s="21" t="str">
        <f>VLOOKUP($C1383,driver,MATCH(S$7,Driver!$A$1:$E$1,0),0)</f>
        <v>Severe</v>
      </c>
      <c r="T1383" s="21">
        <f>VLOOKUP($C1383,Effects,MATCH(T$7, Effects!$A$1:$E$1, 0),0)</f>
        <v>37</v>
      </c>
      <c r="U1383" s="22" t="str">
        <f>VLOOKUP($C1383,Effects,MATCH(U$7, Effects!$A$1:$E$1, 0),0)</f>
        <v>No</v>
      </c>
      <c r="V1383" s="22" t="str">
        <f>VLOOKUP($C1383,Effects,MATCH(V$7, Effects!$A$1:$E$1, 0),0)</f>
        <v>No</v>
      </c>
      <c r="W1383" s="22" t="str">
        <f>VLOOKUP($C1383,Effects,MATCH(W$7, Effects!$A$1:$E$1, 0),0)</f>
        <v>Arrest Made</v>
      </c>
    </row>
    <row r="1384" spans="2:23" s="7" customFormat="1" ht="21" x14ac:dyDescent="0.4">
      <c r="B1384" s="19">
        <v>1377</v>
      </c>
      <c r="C1384" s="19" t="s">
        <v>1403</v>
      </c>
      <c r="D1384" s="20">
        <f>VLOOKUP($C1384, Date, MATCH(Source!D$7, Date!$A$1:$F$1, 0), FALSE)</f>
        <v>44154</v>
      </c>
      <c r="E1384" s="40">
        <v>44154</v>
      </c>
      <c r="F1384" s="22">
        <f>VLOOKUP($C1384, Date, MATCH(Source!F$7, Date!$A$1:$F$1, 0), FALSE)</f>
        <v>58.0902777777778</v>
      </c>
      <c r="G1384" s="19">
        <f>VLOOKUP(Table3[[#This Row],[Accident ID]],Date!$A$2:$I$2001,MATCH(Table3[[#Headers],[Hour]],Date!$A$1:$I$1,0),0)</f>
        <v>2</v>
      </c>
      <c r="H1384" s="44" t="str">
        <f>IF(AND(Table3[[#This Row],[Hour]]&gt;=7, Table3[[#This Row],[Hour]]&lt;=10), "Peak", IF(AND(Table3[[#This Row],[Hour]]&gt;=16, Table3[[#This Row],[Hour]]&lt;=19), "Peak", "Off-Peak"))</f>
        <v>Off-Peak</v>
      </c>
      <c r="I1384" s="19" t="str">
        <f>VLOOKUP($C1384,location,MATCH(Source!I$7,Location!$A$1:$D$1,0),0)</f>
        <v>Mumbai</v>
      </c>
      <c r="J1384" s="19" t="str">
        <f>VLOOKUP($C1384,location,MATCH(Source!J$7,Location!$A$1:$D$1,0),0)</f>
        <v>Residential Area</v>
      </c>
      <c r="K1384" s="19" t="str">
        <f>VLOOKUP($C1384,location,MATCH(Source!K$7,Location!$A$1:$D$1,0),0)</f>
        <v>Clear</v>
      </c>
      <c r="L1384" s="20" t="str">
        <f>VLOOKUP($C1384,vehicle,MATCH(L1383,Vehicle!A1377:E1377,0),0)</f>
        <v>Car</v>
      </c>
      <c r="M1384" s="20" t="str">
        <f>VLOOKUP($C1384,vehicle,MATCH(M$7,Vehicle!$A$1:$E$1,0),0)</f>
        <v>Over Speeding</v>
      </c>
      <c r="N1384" s="20" t="str">
        <f>VLOOKUP($C1384,vehicle,MATCH(N$7,Vehicle!$A$1:$E$1,0),0)</f>
        <v>High</v>
      </c>
      <c r="O1384" s="21">
        <f>VLOOKUP($C1384,vehicle,MATCH(O$7,Vehicle!$A$1:$E$1,0),0)</f>
        <v>5</v>
      </c>
      <c r="P1384" s="21">
        <f>VLOOKUP($C1384,driver,MATCH(P$7,Driver!$A$1:$E$1,0),0)</f>
        <v>21</v>
      </c>
      <c r="Q1384" s="21" t="str">
        <f>VLOOKUP($C1384,driver,MATCH(Q$7,Driver!$A$1:$E$1,0),0)</f>
        <v>Valid</v>
      </c>
      <c r="R1384" s="21">
        <f>VLOOKUP($C1384,driver,MATCH(R$7,Driver!$A$1:$E$1,0),0)</f>
        <v>1</v>
      </c>
      <c r="S1384" s="21" t="str">
        <f>VLOOKUP($C1384,driver,MATCH(S$7,Driver!$A$1:$E$1,0),0)</f>
        <v>Minor</v>
      </c>
      <c r="T1384" s="21">
        <f>VLOOKUP($C1384,Effects,MATCH(T$7, Effects!$A$1:$E$1, 0),0)</f>
        <v>47</v>
      </c>
      <c r="U1384" s="22" t="str">
        <f>VLOOKUP($C1384,Effects,MATCH(U$7, Effects!$A$1:$E$1, 0),0)</f>
        <v>Yes</v>
      </c>
      <c r="V1384" s="22" t="str">
        <f>VLOOKUP($C1384,Effects,MATCH(V$7, Effects!$A$1:$E$1, 0),0)</f>
        <v>No</v>
      </c>
      <c r="W1384" s="22" t="str">
        <f>VLOOKUP($C1384,Effects,MATCH(W$7, Effects!$A$1:$E$1, 0),0)</f>
        <v>None</v>
      </c>
    </row>
    <row r="1385" spans="2:23" s="7" customFormat="1" ht="21" x14ac:dyDescent="0.4">
      <c r="B1385" s="19">
        <v>1378</v>
      </c>
      <c r="C1385" s="19" t="s">
        <v>1404</v>
      </c>
      <c r="D1385" s="20">
        <f>VLOOKUP($C1385, Date, MATCH(Source!D$7, Date!$A$1:$F$1, 0), FALSE)</f>
        <v>45187</v>
      </c>
      <c r="E1385" s="40">
        <v>45187</v>
      </c>
      <c r="F1385" s="22">
        <f>VLOOKUP($C1385, Date, MATCH(Source!F$7, Date!$A$1:$F$1, 0), FALSE)</f>
        <v>58.1319444444444</v>
      </c>
      <c r="G1385" s="19">
        <f>VLOOKUP(Table3[[#This Row],[Accident ID]],Date!$A$2:$I$2001,MATCH(Table3[[#Headers],[Hour]],Date!$A$1:$I$1,0),0)</f>
        <v>3</v>
      </c>
      <c r="H1385" s="44" t="str">
        <f>IF(AND(Table3[[#This Row],[Hour]]&gt;=7, Table3[[#This Row],[Hour]]&lt;=10), "Peak", IF(AND(Table3[[#This Row],[Hour]]&gt;=16, Table3[[#This Row],[Hour]]&lt;=19), "Peak", "Off-Peak"))</f>
        <v>Off-Peak</v>
      </c>
      <c r="I1385" s="19" t="str">
        <f>VLOOKUP($C1385,location,MATCH(Source!I$7,Location!$A$1:$D$1,0),0)</f>
        <v>Kolkata</v>
      </c>
      <c r="J1385" s="19" t="str">
        <f>VLOOKUP($C1385,location,MATCH(Source!J$7,Location!$A$1:$D$1,0),0)</f>
        <v>Rural Road</v>
      </c>
      <c r="K1385" s="19" t="str">
        <f>VLOOKUP($C1385,location,MATCH(Source!K$7,Location!$A$1:$D$1,0),0)</f>
        <v>Snowy</v>
      </c>
      <c r="L1385" s="20" t="str">
        <f>VLOOKUP($C1385,vehicle,MATCH(L1384,Vehicle!A1378:E1378,0),0)</f>
        <v>Car</v>
      </c>
      <c r="M1385" s="20" t="str">
        <f>VLOOKUP($C1385,vehicle,MATCH(M$7,Vehicle!$A$1:$E$1,0),0)</f>
        <v>Reckless Driving</v>
      </c>
      <c r="N1385" s="20" t="str">
        <f>VLOOKUP($C1385,vehicle,MATCH(N$7,Vehicle!$A$1:$E$1,0),0)</f>
        <v>High</v>
      </c>
      <c r="O1385" s="21">
        <f>VLOOKUP($C1385,vehicle,MATCH(O$7,Vehicle!$A$1:$E$1,0),0)</f>
        <v>4</v>
      </c>
      <c r="P1385" s="21">
        <f>VLOOKUP($C1385,driver,MATCH(P$7,Driver!$A$1:$E$1,0),0)</f>
        <v>39</v>
      </c>
      <c r="Q1385" s="21" t="str">
        <f>VLOOKUP($C1385,driver,MATCH(Q$7,Driver!$A$1:$E$1,0),0)</f>
        <v>Expired</v>
      </c>
      <c r="R1385" s="21">
        <f>VLOOKUP($C1385,driver,MATCH(R$7,Driver!$A$1:$E$1,0),0)</f>
        <v>3</v>
      </c>
      <c r="S1385" s="21" t="str">
        <f>VLOOKUP($C1385,driver,MATCH(S$7,Driver!$A$1:$E$1,0),0)</f>
        <v>Severe</v>
      </c>
      <c r="T1385" s="21">
        <f>VLOOKUP($C1385,Effects,MATCH(T$7, Effects!$A$1:$E$1, 0),0)</f>
        <v>17</v>
      </c>
      <c r="U1385" s="22" t="str">
        <f>VLOOKUP($C1385,Effects,MATCH(U$7, Effects!$A$1:$E$1, 0),0)</f>
        <v>No</v>
      </c>
      <c r="V1385" s="22" t="str">
        <f>VLOOKUP($C1385,Effects,MATCH(V$7, Effects!$A$1:$E$1, 0),0)</f>
        <v>No</v>
      </c>
      <c r="W1385" s="22" t="str">
        <f>VLOOKUP($C1385,Effects,MATCH(W$7, Effects!$A$1:$E$1, 0),0)</f>
        <v>Fine Issued</v>
      </c>
    </row>
    <row r="1386" spans="2:23" s="7" customFormat="1" ht="21" x14ac:dyDescent="0.4">
      <c r="B1386" s="19">
        <v>1379</v>
      </c>
      <c r="C1386" s="19" t="s">
        <v>1405</v>
      </c>
      <c r="D1386" s="20">
        <f>VLOOKUP($C1386, Date, MATCH(Source!D$7, Date!$A$1:$F$1, 0), FALSE)</f>
        <v>44378</v>
      </c>
      <c r="E1386" s="40">
        <v>44378</v>
      </c>
      <c r="F1386" s="22">
        <f>VLOOKUP($C1386, Date, MATCH(Source!F$7, Date!$A$1:$F$1, 0), FALSE)</f>
        <v>58.1736111111111</v>
      </c>
      <c r="G1386" s="19">
        <f>VLOOKUP(Table3[[#This Row],[Accident ID]],Date!$A$2:$I$2001,MATCH(Table3[[#Headers],[Hour]],Date!$A$1:$I$1,0),0)</f>
        <v>4</v>
      </c>
      <c r="H1386" s="44" t="str">
        <f>IF(AND(Table3[[#This Row],[Hour]]&gt;=7, Table3[[#This Row],[Hour]]&lt;=10), "Peak", IF(AND(Table3[[#This Row],[Hour]]&gt;=16, Table3[[#This Row],[Hour]]&lt;=19), "Peak", "Off-Peak"))</f>
        <v>Off-Peak</v>
      </c>
      <c r="I1386" s="19" t="str">
        <f>VLOOKUP($C1386,location,MATCH(Source!I$7,Location!$A$1:$D$1,0),0)</f>
        <v>Hyderabad</v>
      </c>
      <c r="J1386" s="19" t="str">
        <f>VLOOKUP($C1386,location,MATCH(Source!J$7,Location!$A$1:$D$1,0),0)</f>
        <v>Residential Area</v>
      </c>
      <c r="K1386" s="19" t="str">
        <f>VLOOKUP($C1386,location,MATCH(Source!K$7,Location!$A$1:$D$1,0),0)</f>
        <v>Foggy</v>
      </c>
      <c r="L1386" s="20" t="str">
        <f>VLOOKUP($C1386,vehicle,MATCH(L1385,Vehicle!A1379:E1379,0),0)</f>
        <v>Pedestrian</v>
      </c>
      <c r="M1386" s="20" t="str">
        <f>VLOOKUP($C1386,vehicle,MATCH(M$7,Vehicle!$A$1:$E$1,0),0)</f>
        <v>Brake Failure</v>
      </c>
      <c r="N1386" s="20" t="str">
        <f>VLOOKUP($C1386,vehicle,MATCH(N$7,Vehicle!$A$1:$E$1,0),0)</f>
        <v>High</v>
      </c>
      <c r="O1386" s="21">
        <f>VLOOKUP($C1386,vehicle,MATCH(O$7,Vehicle!$A$1:$E$1,0),0)</f>
        <v>4</v>
      </c>
      <c r="P1386" s="21">
        <f>VLOOKUP($C1386,driver,MATCH(P$7,Driver!$A$1:$E$1,0),0)</f>
        <v>28</v>
      </c>
      <c r="Q1386" s="21" t="str">
        <f>VLOOKUP($C1386,driver,MATCH(Q$7,Driver!$A$1:$E$1,0),0)</f>
        <v>Expired</v>
      </c>
      <c r="R1386" s="21">
        <f>VLOOKUP($C1386,driver,MATCH(R$7,Driver!$A$1:$E$1,0),0)</f>
        <v>6</v>
      </c>
      <c r="S1386" s="21" t="str">
        <f>VLOOKUP($C1386,driver,MATCH(S$7,Driver!$A$1:$E$1,0),0)</f>
        <v>Severe</v>
      </c>
      <c r="T1386" s="21">
        <f>VLOOKUP($C1386,Effects,MATCH(T$7, Effects!$A$1:$E$1, 0),0)</f>
        <v>58</v>
      </c>
      <c r="U1386" s="22" t="str">
        <f>VLOOKUP($C1386,Effects,MATCH(U$7, Effects!$A$1:$E$1, 0),0)</f>
        <v>No</v>
      </c>
      <c r="V1386" s="22" t="str">
        <f>VLOOKUP($C1386,Effects,MATCH(V$7, Effects!$A$1:$E$1, 0),0)</f>
        <v>No</v>
      </c>
      <c r="W1386" s="22" t="str">
        <f>VLOOKUP($C1386,Effects,MATCH(W$7, Effects!$A$1:$E$1, 0),0)</f>
        <v>None</v>
      </c>
    </row>
    <row r="1387" spans="2:23" s="7" customFormat="1" ht="21" x14ac:dyDescent="0.4">
      <c r="B1387" s="19">
        <v>1380</v>
      </c>
      <c r="C1387" s="19" t="s">
        <v>1406</v>
      </c>
      <c r="D1387" s="20">
        <f>VLOOKUP($C1387, Date, MATCH(Source!D$7, Date!$A$1:$F$1, 0), FALSE)</f>
        <v>44591</v>
      </c>
      <c r="E1387" s="40">
        <v>44591</v>
      </c>
      <c r="F1387" s="22">
        <f>VLOOKUP($C1387, Date, MATCH(Source!F$7, Date!$A$1:$F$1, 0), FALSE)</f>
        <v>58.2152777777778</v>
      </c>
      <c r="G1387" s="19">
        <f>VLOOKUP(Table3[[#This Row],[Accident ID]],Date!$A$2:$I$2001,MATCH(Table3[[#Headers],[Hour]],Date!$A$1:$I$1,0),0)</f>
        <v>5</v>
      </c>
      <c r="H1387" s="44" t="str">
        <f>IF(AND(Table3[[#This Row],[Hour]]&gt;=7, Table3[[#This Row],[Hour]]&lt;=10), "Peak", IF(AND(Table3[[#This Row],[Hour]]&gt;=16, Table3[[#This Row],[Hour]]&lt;=19), "Peak", "Off-Peak"))</f>
        <v>Off-Peak</v>
      </c>
      <c r="I1387" s="19" t="str">
        <f>VLOOKUP($C1387,location,MATCH(Source!I$7,Location!$A$1:$D$1,0),0)</f>
        <v>Chennai</v>
      </c>
      <c r="J1387" s="19" t="str">
        <f>VLOOKUP($C1387,location,MATCH(Source!J$7,Location!$A$1:$D$1,0),0)</f>
        <v>Residential Area</v>
      </c>
      <c r="K1387" s="19" t="str">
        <f>VLOOKUP($C1387,location,MATCH(Source!K$7,Location!$A$1:$D$1,0),0)</f>
        <v>Snowy</v>
      </c>
      <c r="L1387" s="20" t="str">
        <f>VLOOKUP($C1387,vehicle,MATCH(L1386,Vehicle!A1380:E1380,0),0)</f>
        <v>Bus</v>
      </c>
      <c r="M1387" s="20" t="str">
        <f>VLOOKUP($C1387,vehicle,MATCH(M$7,Vehicle!$A$1:$E$1,0),0)</f>
        <v>Over Speeding</v>
      </c>
      <c r="N1387" s="20" t="str">
        <f>VLOOKUP($C1387,vehicle,MATCH(N$7,Vehicle!$A$1:$E$1,0),0)</f>
        <v>Medium</v>
      </c>
      <c r="O1387" s="21">
        <f>VLOOKUP($C1387,vehicle,MATCH(O$7,Vehicle!$A$1:$E$1,0),0)</f>
        <v>5</v>
      </c>
      <c r="P1387" s="21">
        <f>VLOOKUP($C1387,driver,MATCH(P$7,Driver!$A$1:$E$1,0),0)</f>
        <v>67</v>
      </c>
      <c r="Q1387" s="21" t="str">
        <f>VLOOKUP($C1387,driver,MATCH(Q$7,Driver!$A$1:$E$1,0),0)</f>
        <v>Valid</v>
      </c>
      <c r="R1387" s="21">
        <f>VLOOKUP($C1387,driver,MATCH(R$7,Driver!$A$1:$E$1,0),0)</f>
        <v>7</v>
      </c>
      <c r="S1387" s="21" t="str">
        <f>VLOOKUP($C1387,driver,MATCH(S$7,Driver!$A$1:$E$1,0),0)</f>
        <v>Moderate</v>
      </c>
      <c r="T1387" s="21">
        <f>VLOOKUP($C1387,Effects,MATCH(T$7, Effects!$A$1:$E$1, 0),0)</f>
        <v>7</v>
      </c>
      <c r="U1387" s="22" t="str">
        <f>VLOOKUP($C1387,Effects,MATCH(U$7, Effects!$A$1:$E$1, 0),0)</f>
        <v>No</v>
      </c>
      <c r="V1387" s="22" t="str">
        <f>VLOOKUP($C1387,Effects,MATCH(V$7, Effects!$A$1:$E$1, 0),0)</f>
        <v>No</v>
      </c>
      <c r="W1387" s="22" t="str">
        <f>VLOOKUP($C1387,Effects,MATCH(W$7, Effects!$A$1:$E$1, 0),0)</f>
        <v>None</v>
      </c>
    </row>
    <row r="1388" spans="2:23" s="7" customFormat="1" ht="21" x14ac:dyDescent="0.4">
      <c r="B1388" s="19">
        <v>1381</v>
      </c>
      <c r="C1388" s="19">
        <v>19992196</v>
      </c>
      <c r="D1388" s="20">
        <f>VLOOKUP($C1388, Date, MATCH(Source!D$7, Date!$A$1:$F$1, 0), FALSE)</f>
        <v>44817</v>
      </c>
      <c r="E1388" s="40">
        <v>44817</v>
      </c>
      <c r="F1388" s="22">
        <f>VLOOKUP($C1388, Date, MATCH(Source!F$7, Date!$A$1:$F$1, 0), FALSE)</f>
        <v>58.2569444444444</v>
      </c>
      <c r="G1388" s="19">
        <f>VLOOKUP(Table3[[#This Row],[Accident ID]],Date!$A$2:$I$2001,MATCH(Table3[[#Headers],[Hour]],Date!$A$1:$I$1,0),0)</f>
        <v>6</v>
      </c>
      <c r="H1388" s="44" t="str">
        <f>IF(AND(Table3[[#This Row],[Hour]]&gt;=7, Table3[[#This Row],[Hour]]&lt;=10), "Peak", IF(AND(Table3[[#This Row],[Hour]]&gt;=16, Table3[[#This Row],[Hour]]&lt;=19), "Peak", "Off-Peak"))</f>
        <v>Off-Peak</v>
      </c>
      <c r="I1388" s="19" t="str">
        <f>VLOOKUP($C1388,location,MATCH(Source!I$7,Location!$A$1:$D$1,0),0)</f>
        <v>Pune</v>
      </c>
      <c r="J1388" s="19" t="str">
        <f>VLOOKUP($C1388,location,MATCH(Source!J$7,Location!$A$1:$D$1,0),0)</f>
        <v>City Road</v>
      </c>
      <c r="K1388" s="19" t="str">
        <f>VLOOKUP($C1388,location,MATCH(Source!K$7,Location!$A$1:$D$1,0),0)</f>
        <v>Clear</v>
      </c>
      <c r="L1388" s="20" t="str">
        <f>VLOOKUP($C1388,vehicle,MATCH(L1387,Vehicle!A1381:E1381,0),0)</f>
        <v>Bus</v>
      </c>
      <c r="M1388" s="20" t="str">
        <f>VLOOKUP($C1388,vehicle,MATCH(M$7,Vehicle!$A$1:$E$1,0),0)</f>
        <v>Signal Violation</v>
      </c>
      <c r="N1388" s="20" t="str">
        <f>VLOOKUP($C1388,vehicle,MATCH(N$7,Vehicle!$A$1:$E$1,0),0)</f>
        <v>High</v>
      </c>
      <c r="O1388" s="21">
        <f>VLOOKUP($C1388,vehicle,MATCH(O$7,Vehicle!$A$1:$E$1,0),0)</f>
        <v>4</v>
      </c>
      <c r="P1388" s="21">
        <f>VLOOKUP($C1388,driver,MATCH(P$7,Driver!$A$1:$E$1,0),0)</f>
        <v>57</v>
      </c>
      <c r="Q1388" s="21" t="str">
        <f>VLOOKUP($C1388,driver,MATCH(Q$7,Driver!$A$1:$E$1,0),0)</f>
        <v>Valid</v>
      </c>
      <c r="R1388" s="21">
        <f>VLOOKUP($C1388,driver,MATCH(R$7,Driver!$A$1:$E$1,0),0)</f>
        <v>9</v>
      </c>
      <c r="S1388" s="21" t="str">
        <f>VLOOKUP($C1388,driver,MATCH(S$7,Driver!$A$1:$E$1,0),0)</f>
        <v>Minor</v>
      </c>
      <c r="T1388" s="21">
        <f>VLOOKUP($C1388,Effects,MATCH(T$7, Effects!$A$1:$E$1, 0),0)</f>
        <v>43</v>
      </c>
      <c r="U1388" s="22" t="str">
        <f>VLOOKUP($C1388,Effects,MATCH(U$7, Effects!$A$1:$E$1, 0),0)</f>
        <v>Yes</v>
      </c>
      <c r="V1388" s="22" t="str">
        <f>VLOOKUP($C1388,Effects,MATCH(V$7, Effects!$A$1:$E$1, 0),0)</f>
        <v>No</v>
      </c>
      <c r="W1388" s="22" t="str">
        <f>VLOOKUP($C1388,Effects,MATCH(W$7, Effects!$A$1:$E$1, 0),0)</f>
        <v>None</v>
      </c>
    </row>
    <row r="1389" spans="2:23" s="7" customFormat="1" ht="21" x14ac:dyDescent="0.4">
      <c r="B1389" s="19">
        <v>1382</v>
      </c>
      <c r="C1389" s="19" t="s">
        <v>1407</v>
      </c>
      <c r="D1389" s="20">
        <f>VLOOKUP($C1389, Date, MATCH(Source!D$7, Date!$A$1:$F$1, 0), FALSE)</f>
        <v>44129</v>
      </c>
      <c r="E1389" s="40">
        <v>44129</v>
      </c>
      <c r="F1389" s="22">
        <f>VLOOKUP($C1389, Date, MATCH(Source!F$7, Date!$A$1:$F$1, 0), FALSE)</f>
        <v>58.2986111111111</v>
      </c>
      <c r="G1389" s="19">
        <f>VLOOKUP(Table3[[#This Row],[Accident ID]],Date!$A$2:$I$2001,MATCH(Table3[[#Headers],[Hour]],Date!$A$1:$I$1,0),0)</f>
        <v>7</v>
      </c>
      <c r="H1389" s="44" t="str">
        <f>IF(AND(Table3[[#This Row],[Hour]]&gt;=7, Table3[[#This Row],[Hour]]&lt;=10), "Peak", IF(AND(Table3[[#This Row],[Hour]]&gt;=16, Table3[[#This Row],[Hour]]&lt;=19), "Peak", "Off-Peak"))</f>
        <v>Peak</v>
      </c>
      <c r="I1389" s="19" t="str">
        <f>VLOOKUP($C1389,location,MATCH(Source!I$7,Location!$A$1:$D$1,0),0)</f>
        <v>Hyderabad</v>
      </c>
      <c r="J1389" s="19" t="str">
        <f>VLOOKUP($C1389,location,MATCH(Source!J$7,Location!$A$1:$D$1,0),0)</f>
        <v>Expressway</v>
      </c>
      <c r="K1389" s="19" t="str">
        <f>VLOOKUP($C1389,location,MATCH(Source!K$7,Location!$A$1:$D$1,0),0)</f>
        <v>Snowy</v>
      </c>
      <c r="L1389" s="20" t="str">
        <f>VLOOKUP($C1389,vehicle,MATCH(L1388,Vehicle!A1382:E1382,0),0)</f>
        <v>Bike</v>
      </c>
      <c r="M1389" s="20" t="str">
        <f>VLOOKUP($C1389,vehicle,MATCH(M$7,Vehicle!$A$1:$E$1,0),0)</f>
        <v>Signal Violation</v>
      </c>
      <c r="N1389" s="20" t="str">
        <f>VLOOKUP($C1389,vehicle,MATCH(N$7,Vehicle!$A$1:$E$1,0),0)</f>
        <v>Medium</v>
      </c>
      <c r="O1389" s="21">
        <f>VLOOKUP($C1389,vehicle,MATCH(O$7,Vehicle!$A$1:$E$1,0),0)</f>
        <v>4</v>
      </c>
      <c r="P1389" s="21">
        <f>VLOOKUP($C1389,driver,MATCH(P$7,Driver!$A$1:$E$1,0),0)</f>
        <v>43</v>
      </c>
      <c r="Q1389" s="21" t="str">
        <f>VLOOKUP($C1389,driver,MATCH(Q$7,Driver!$A$1:$E$1,0),0)</f>
        <v>Suspended</v>
      </c>
      <c r="R1389" s="21">
        <f>VLOOKUP($C1389,driver,MATCH(R$7,Driver!$A$1:$E$1,0),0)</f>
        <v>9</v>
      </c>
      <c r="S1389" s="21" t="str">
        <f>VLOOKUP($C1389,driver,MATCH(S$7,Driver!$A$1:$E$1,0),0)</f>
        <v>Minor</v>
      </c>
      <c r="T1389" s="21">
        <f>VLOOKUP($C1389,Effects,MATCH(T$7, Effects!$A$1:$E$1, 0),0)</f>
        <v>24</v>
      </c>
      <c r="U1389" s="22" t="str">
        <f>VLOOKUP($C1389,Effects,MATCH(U$7, Effects!$A$1:$E$1, 0),0)</f>
        <v>No</v>
      </c>
      <c r="V1389" s="22" t="str">
        <f>VLOOKUP($C1389,Effects,MATCH(V$7, Effects!$A$1:$E$1, 0),0)</f>
        <v>Yes</v>
      </c>
      <c r="W1389" s="22" t="str">
        <f>VLOOKUP($C1389,Effects,MATCH(W$7, Effects!$A$1:$E$1, 0),0)</f>
        <v>Arrest Made</v>
      </c>
    </row>
    <row r="1390" spans="2:23" s="7" customFormat="1" ht="21" x14ac:dyDescent="0.4">
      <c r="B1390" s="19">
        <v>1383</v>
      </c>
      <c r="C1390" s="19" t="s">
        <v>1408</v>
      </c>
      <c r="D1390" s="20">
        <f>VLOOKUP($C1390, Date, MATCH(Source!D$7, Date!$A$1:$F$1, 0), FALSE)</f>
        <v>43949</v>
      </c>
      <c r="E1390" s="40">
        <v>43949</v>
      </c>
      <c r="F1390" s="22">
        <f>VLOOKUP($C1390, Date, MATCH(Source!F$7, Date!$A$1:$F$1, 0), FALSE)</f>
        <v>58.3402777777778</v>
      </c>
      <c r="G1390" s="19">
        <f>VLOOKUP(Table3[[#This Row],[Accident ID]],Date!$A$2:$I$2001,MATCH(Table3[[#Headers],[Hour]],Date!$A$1:$I$1,0),0)</f>
        <v>8</v>
      </c>
      <c r="H1390" s="44" t="str">
        <f>IF(AND(Table3[[#This Row],[Hour]]&gt;=7, Table3[[#This Row],[Hour]]&lt;=10), "Peak", IF(AND(Table3[[#This Row],[Hour]]&gt;=16, Table3[[#This Row],[Hour]]&lt;=19), "Peak", "Off-Peak"))</f>
        <v>Peak</v>
      </c>
      <c r="I1390" s="19" t="str">
        <f>VLOOKUP($C1390,location,MATCH(Source!I$7,Location!$A$1:$D$1,0),0)</f>
        <v>Ahmedabad</v>
      </c>
      <c r="J1390" s="19" t="str">
        <f>VLOOKUP($C1390,location,MATCH(Source!J$7,Location!$A$1:$D$1,0),0)</f>
        <v>Highway</v>
      </c>
      <c r="K1390" s="19" t="str">
        <f>VLOOKUP($C1390,location,MATCH(Source!K$7,Location!$A$1:$D$1,0),0)</f>
        <v>Clear</v>
      </c>
      <c r="L1390" s="20" t="str">
        <f>VLOOKUP($C1390,vehicle,MATCH(L1389,Vehicle!A1383:E1383,0),0)</f>
        <v>Pedestrian</v>
      </c>
      <c r="M1390" s="20" t="str">
        <f>VLOOKUP($C1390,vehicle,MATCH(M$7,Vehicle!$A$1:$E$1,0),0)</f>
        <v>Signal Violation</v>
      </c>
      <c r="N1390" s="20" t="str">
        <f>VLOOKUP($C1390,vehicle,MATCH(N$7,Vehicle!$A$1:$E$1,0),0)</f>
        <v>High</v>
      </c>
      <c r="O1390" s="21">
        <f>VLOOKUP($C1390,vehicle,MATCH(O$7,Vehicle!$A$1:$E$1,0),0)</f>
        <v>1</v>
      </c>
      <c r="P1390" s="21">
        <f>VLOOKUP($C1390,driver,MATCH(P$7,Driver!$A$1:$E$1,0),0)</f>
        <v>36</v>
      </c>
      <c r="Q1390" s="21" t="str">
        <f>VLOOKUP($C1390,driver,MATCH(Q$7,Driver!$A$1:$E$1,0),0)</f>
        <v>Suspended</v>
      </c>
      <c r="R1390" s="21">
        <f>VLOOKUP($C1390,driver,MATCH(R$7,Driver!$A$1:$E$1,0),0)</f>
        <v>8</v>
      </c>
      <c r="S1390" s="21" t="str">
        <f>VLOOKUP($C1390,driver,MATCH(S$7,Driver!$A$1:$E$1,0),0)</f>
        <v>Minor</v>
      </c>
      <c r="T1390" s="21">
        <f>VLOOKUP($C1390,Effects,MATCH(T$7, Effects!$A$1:$E$1, 0),0)</f>
        <v>30</v>
      </c>
      <c r="U1390" s="22" t="str">
        <f>VLOOKUP($C1390,Effects,MATCH(U$7, Effects!$A$1:$E$1, 0),0)</f>
        <v>Yes</v>
      </c>
      <c r="V1390" s="22" t="str">
        <f>VLOOKUP($C1390,Effects,MATCH(V$7, Effects!$A$1:$E$1, 0),0)</f>
        <v>Yes</v>
      </c>
      <c r="W1390" s="22" t="str">
        <f>VLOOKUP($C1390,Effects,MATCH(W$7, Effects!$A$1:$E$1, 0),0)</f>
        <v>None</v>
      </c>
    </row>
    <row r="1391" spans="2:23" s="7" customFormat="1" ht="21" x14ac:dyDescent="0.4">
      <c r="B1391" s="19">
        <v>1384</v>
      </c>
      <c r="C1391" s="19" t="s">
        <v>1409</v>
      </c>
      <c r="D1391" s="20">
        <f>VLOOKUP($C1391, Date, MATCH(Source!D$7, Date!$A$1:$F$1, 0), FALSE)</f>
        <v>44286</v>
      </c>
      <c r="E1391" s="40">
        <v>44286</v>
      </c>
      <c r="F1391" s="22">
        <f>VLOOKUP($C1391, Date, MATCH(Source!F$7, Date!$A$1:$F$1, 0), FALSE)</f>
        <v>58.3819444444444</v>
      </c>
      <c r="G1391" s="19">
        <f>VLOOKUP(Table3[[#This Row],[Accident ID]],Date!$A$2:$I$2001,MATCH(Table3[[#Headers],[Hour]],Date!$A$1:$I$1,0),0)</f>
        <v>9</v>
      </c>
      <c r="H1391" s="44" t="str">
        <f>IF(AND(Table3[[#This Row],[Hour]]&gt;=7, Table3[[#This Row],[Hour]]&lt;=10), "Peak", IF(AND(Table3[[#This Row],[Hour]]&gt;=16, Table3[[#This Row],[Hour]]&lt;=19), "Peak", "Off-Peak"))</f>
        <v>Peak</v>
      </c>
      <c r="I1391" s="19" t="str">
        <f>VLOOKUP($C1391,location,MATCH(Source!I$7,Location!$A$1:$D$1,0),0)</f>
        <v>Delhi</v>
      </c>
      <c r="J1391" s="19" t="str">
        <f>VLOOKUP($C1391,location,MATCH(Source!J$7,Location!$A$1:$D$1,0),0)</f>
        <v>Residential Area</v>
      </c>
      <c r="K1391" s="19" t="str">
        <f>VLOOKUP($C1391,location,MATCH(Source!K$7,Location!$A$1:$D$1,0),0)</f>
        <v>Clear</v>
      </c>
      <c r="L1391" s="20" t="str">
        <f>VLOOKUP($C1391,vehicle,MATCH(L1390,Vehicle!A1384:E1384,0),0)</f>
        <v>Truck</v>
      </c>
      <c r="M1391" s="20" t="str">
        <f>VLOOKUP($C1391,vehicle,MATCH(M$7,Vehicle!$A$1:$E$1,0),0)</f>
        <v>Reckless Driving</v>
      </c>
      <c r="N1391" s="20" t="str">
        <f>VLOOKUP($C1391,vehicle,MATCH(N$7,Vehicle!$A$1:$E$1,0),0)</f>
        <v>Medium</v>
      </c>
      <c r="O1391" s="21">
        <f>VLOOKUP($C1391,vehicle,MATCH(O$7,Vehicle!$A$1:$E$1,0),0)</f>
        <v>3</v>
      </c>
      <c r="P1391" s="21">
        <f>VLOOKUP($C1391,driver,MATCH(P$7,Driver!$A$1:$E$1,0),0)</f>
        <v>44</v>
      </c>
      <c r="Q1391" s="21" t="str">
        <f>VLOOKUP($C1391,driver,MATCH(Q$7,Driver!$A$1:$E$1,0),0)</f>
        <v>Valid</v>
      </c>
      <c r="R1391" s="21">
        <f>VLOOKUP($C1391,driver,MATCH(R$7,Driver!$A$1:$E$1,0),0)</f>
        <v>2</v>
      </c>
      <c r="S1391" s="21" t="str">
        <f>VLOOKUP($C1391,driver,MATCH(S$7,Driver!$A$1:$E$1,0),0)</f>
        <v>Moderate</v>
      </c>
      <c r="T1391" s="21">
        <f>VLOOKUP($C1391,Effects,MATCH(T$7, Effects!$A$1:$E$1, 0),0)</f>
        <v>20</v>
      </c>
      <c r="U1391" s="22" t="str">
        <f>VLOOKUP($C1391,Effects,MATCH(U$7, Effects!$A$1:$E$1, 0),0)</f>
        <v>Yes</v>
      </c>
      <c r="V1391" s="22" t="str">
        <f>VLOOKUP($C1391,Effects,MATCH(V$7, Effects!$A$1:$E$1, 0),0)</f>
        <v>Yes</v>
      </c>
      <c r="W1391" s="22" t="str">
        <f>VLOOKUP($C1391,Effects,MATCH(W$7, Effects!$A$1:$E$1, 0),0)</f>
        <v>Fine Issued</v>
      </c>
    </row>
    <row r="1392" spans="2:23" s="7" customFormat="1" ht="21" x14ac:dyDescent="0.4">
      <c r="B1392" s="19">
        <v>1385</v>
      </c>
      <c r="C1392" s="19" t="s">
        <v>1410</v>
      </c>
      <c r="D1392" s="20">
        <f>VLOOKUP($C1392, Date, MATCH(Source!D$7, Date!$A$1:$F$1, 0), FALSE)</f>
        <v>44128</v>
      </c>
      <c r="E1392" s="40">
        <v>44128</v>
      </c>
      <c r="F1392" s="22">
        <f>VLOOKUP($C1392, Date, MATCH(Source!F$7, Date!$A$1:$F$1, 0), FALSE)</f>
        <v>58.4236111111111</v>
      </c>
      <c r="G1392" s="19">
        <f>VLOOKUP(Table3[[#This Row],[Accident ID]],Date!$A$2:$I$2001,MATCH(Table3[[#Headers],[Hour]],Date!$A$1:$I$1,0),0)</f>
        <v>10</v>
      </c>
      <c r="H1392" s="44" t="str">
        <f>IF(AND(Table3[[#This Row],[Hour]]&gt;=7, Table3[[#This Row],[Hour]]&lt;=10), "Peak", IF(AND(Table3[[#This Row],[Hour]]&gt;=16, Table3[[#This Row],[Hour]]&lt;=19), "Peak", "Off-Peak"))</f>
        <v>Peak</v>
      </c>
      <c r="I1392" s="19" t="str">
        <f>VLOOKUP($C1392,location,MATCH(Source!I$7,Location!$A$1:$D$1,0),0)</f>
        <v>Ahmedabad</v>
      </c>
      <c r="J1392" s="19" t="str">
        <f>VLOOKUP($C1392,location,MATCH(Source!J$7,Location!$A$1:$D$1,0),0)</f>
        <v>Residential Area</v>
      </c>
      <c r="K1392" s="19" t="str">
        <f>VLOOKUP($C1392,location,MATCH(Source!K$7,Location!$A$1:$D$1,0),0)</f>
        <v>Windy</v>
      </c>
      <c r="L1392" s="20" t="str">
        <f>VLOOKUP($C1392,vehicle,MATCH(L1391,Vehicle!A1385:E1385,0),0)</f>
        <v>Pedestrian</v>
      </c>
      <c r="M1392" s="20" t="str">
        <f>VLOOKUP($C1392,vehicle,MATCH(M$7,Vehicle!$A$1:$E$1,0),0)</f>
        <v>Pedestrian Crossing</v>
      </c>
      <c r="N1392" s="20" t="str">
        <f>VLOOKUP($C1392,vehicle,MATCH(N$7,Vehicle!$A$1:$E$1,0),0)</f>
        <v>Severe</v>
      </c>
      <c r="O1392" s="21">
        <f>VLOOKUP($C1392,vehicle,MATCH(O$7,Vehicle!$A$1:$E$1,0),0)</f>
        <v>2</v>
      </c>
      <c r="P1392" s="21">
        <f>VLOOKUP($C1392,driver,MATCH(P$7,Driver!$A$1:$E$1,0),0)</f>
        <v>61</v>
      </c>
      <c r="Q1392" s="21" t="str">
        <f>VLOOKUP($C1392,driver,MATCH(Q$7,Driver!$A$1:$E$1,0),0)</f>
        <v>Suspended</v>
      </c>
      <c r="R1392" s="21">
        <f>VLOOKUP($C1392,driver,MATCH(R$7,Driver!$A$1:$E$1,0),0)</f>
        <v>4</v>
      </c>
      <c r="S1392" s="21" t="str">
        <f>VLOOKUP($C1392,driver,MATCH(S$7,Driver!$A$1:$E$1,0),0)</f>
        <v>Minor</v>
      </c>
      <c r="T1392" s="21">
        <f>VLOOKUP($C1392,Effects,MATCH(T$7, Effects!$A$1:$E$1, 0),0)</f>
        <v>60</v>
      </c>
      <c r="U1392" s="22" t="str">
        <f>VLOOKUP($C1392,Effects,MATCH(U$7, Effects!$A$1:$E$1, 0),0)</f>
        <v>Yes</v>
      </c>
      <c r="V1392" s="22" t="str">
        <f>VLOOKUP($C1392,Effects,MATCH(V$7, Effects!$A$1:$E$1, 0),0)</f>
        <v>No</v>
      </c>
      <c r="W1392" s="22" t="str">
        <f>VLOOKUP($C1392,Effects,MATCH(W$7, Effects!$A$1:$E$1, 0),0)</f>
        <v>None</v>
      </c>
    </row>
    <row r="1393" spans="2:23" s="7" customFormat="1" ht="21" x14ac:dyDescent="0.4">
      <c r="B1393" s="19">
        <v>1386</v>
      </c>
      <c r="C1393" s="19" t="s">
        <v>1411</v>
      </c>
      <c r="D1393" s="20">
        <f>VLOOKUP($C1393, Date, MATCH(Source!D$7, Date!$A$1:$F$1, 0), FALSE)</f>
        <v>45384</v>
      </c>
      <c r="E1393" s="40">
        <v>45384</v>
      </c>
      <c r="F1393" s="22">
        <f>VLOOKUP($C1393, Date, MATCH(Source!F$7, Date!$A$1:$F$1, 0), FALSE)</f>
        <v>58.4652777777778</v>
      </c>
      <c r="G1393" s="19">
        <f>VLOOKUP(Table3[[#This Row],[Accident ID]],Date!$A$2:$I$2001,MATCH(Table3[[#Headers],[Hour]],Date!$A$1:$I$1,0),0)</f>
        <v>11</v>
      </c>
      <c r="H1393" s="44" t="str">
        <f>IF(AND(Table3[[#This Row],[Hour]]&gt;=7, Table3[[#This Row],[Hour]]&lt;=10), "Peak", IF(AND(Table3[[#This Row],[Hour]]&gt;=16, Table3[[#This Row],[Hour]]&lt;=19), "Peak", "Off-Peak"))</f>
        <v>Off-Peak</v>
      </c>
      <c r="I1393" s="19" t="str">
        <f>VLOOKUP($C1393,location,MATCH(Source!I$7,Location!$A$1:$D$1,0),0)</f>
        <v>Chennai</v>
      </c>
      <c r="J1393" s="19" t="str">
        <f>VLOOKUP($C1393,location,MATCH(Source!J$7,Location!$A$1:$D$1,0),0)</f>
        <v>Expressway</v>
      </c>
      <c r="K1393" s="19" t="str">
        <f>VLOOKUP($C1393,location,MATCH(Source!K$7,Location!$A$1:$D$1,0),0)</f>
        <v>Rainy</v>
      </c>
      <c r="L1393" s="20" t="str">
        <f>VLOOKUP($C1393,vehicle,MATCH(L1392,Vehicle!A1386:E1386,0),0)</f>
        <v>Car</v>
      </c>
      <c r="M1393" s="20" t="str">
        <f>VLOOKUP($C1393,vehicle,MATCH(M$7,Vehicle!$A$1:$E$1,0),0)</f>
        <v>Brake Failure</v>
      </c>
      <c r="N1393" s="20" t="str">
        <f>VLOOKUP($C1393,vehicle,MATCH(N$7,Vehicle!$A$1:$E$1,0),0)</f>
        <v>Low</v>
      </c>
      <c r="O1393" s="21">
        <f>VLOOKUP($C1393,vehicle,MATCH(O$7,Vehicle!$A$1:$E$1,0),0)</f>
        <v>1</v>
      </c>
      <c r="P1393" s="21">
        <f>VLOOKUP($C1393,driver,MATCH(P$7,Driver!$A$1:$E$1,0),0)</f>
        <v>71</v>
      </c>
      <c r="Q1393" s="21" t="str">
        <f>VLOOKUP($C1393,driver,MATCH(Q$7,Driver!$A$1:$E$1,0),0)</f>
        <v>Expired</v>
      </c>
      <c r="R1393" s="21">
        <f>VLOOKUP($C1393,driver,MATCH(R$7,Driver!$A$1:$E$1,0),0)</f>
        <v>0</v>
      </c>
      <c r="S1393" s="21" t="str">
        <f>VLOOKUP($C1393,driver,MATCH(S$7,Driver!$A$1:$E$1,0),0)</f>
        <v>Moderate</v>
      </c>
      <c r="T1393" s="21">
        <f>VLOOKUP($C1393,Effects,MATCH(T$7, Effects!$A$1:$E$1, 0),0)</f>
        <v>12</v>
      </c>
      <c r="U1393" s="22" t="str">
        <f>VLOOKUP($C1393,Effects,MATCH(U$7, Effects!$A$1:$E$1, 0),0)</f>
        <v>Yes</v>
      </c>
      <c r="V1393" s="22" t="str">
        <f>VLOOKUP($C1393,Effects,MATCH(V$7, Effects!$A$1:$E$1, 0),0)</f>
        <v>Yes</v>
      </c>
      <c r="W1393" s="22" t="str">
        <f>VLOOKUP($C1393,Effects,MATCH(W$7, Effects!$A$1:$E$1, 0),0)</f>
        <v>Fine Issued</v>
      </c>
    </row>
    <row r="1394" spans="2:23" s="7" customFormat="1" ht="21" x14ac:dyDescent="0.4">
      <c r="B1394" s="19">
        <v>1387</v>
      </c>
      <c r="C1394" s="19" t="s">
        <v>1412</v>
      </c>
      <c r="D1394" s="20">
        <f>VLOOKUP($C1394, Date, MATCH(Source!D$7, Date!$A$1:$F$1, 0), FALSE)</f>
        <v>44784</v>
      </c>
      <c r="E1394" s="40">
        <v>44784</v>
      </c>
      <c r="F1394" s="22">
        <f>VLOOKUP($C1394, Date, MATCH(Source!F$7, Date!$A$1:$F$1, 0), FALSE)</f>
        <v>58.5069444444444</v>
      </c>
      <c r="G1394" s="19">
        <f>VLOOKUP(Table3[[#This Row],[Accident ID]],Date!$A$2:$I$2001,MATCH(Table3[[#Headers],[Hour]],Date!$A$1:$I$1,0),0)</f>
        <v>12</v>
      </c>
      <c r="H1394" s="44" t="str">
        <f>IF(AND(Table3[[#This Row],[Hour]]&gt;=7, Table3[[#This Row],[Hour]]&lt;=10), "Peak", IF(AND(Table3[[#This Row],[Hour]]&gt;=16, Table3[[#This Row],[Hour]]&lt;=19), "Peak", "Off-Peak"))</f>
        <v>Off-Peak</v>
      </c>
      <c r="I1394" s="19" t="str">
        <f>VLOOKUP($C1394,location,MATCH(Source!I$7,Location!$A$1:$D$1,0),0)</f>
        <v>Delhi</v>
      </c>
      <c r="J1394" s="19" t="str">
        <f>VLOOKUP($C1394,location,MATCH(Source!J$7,Location!$A$1:$D$1,0),0)</f>
        <v>Highway</v>
      </c>
      <c r="K1394" s="19" t="str">
        <f>VLOOKUP($C1394,location,MATCH(Source!K$7,Location!$A$1:$D$1,0),0)</f>
        <v>Rainy</v>
      </c>
      <c r="L1394" s="20" t="str">
        <f>VLOOKUP($C1394,vehicle,MATCH(L1393,Vehicle!A1387:E1387,0),0)</f>
        <v>Bike</v>
      </c>
      <c r="M1394" s="20" t="str">
        <f>VLOOKUP($C1394,vehicle,MATCH(M$7,Vehicle!$A$1:$E$1,0),0)</f>
        <v>Weather Conditions</v>
      </c>
      <c r="N1394" s="20" t="str">
        <f>VLOOKUP($C1394,vehicle,MATCH(N$7,Vehicle!$A$1:$E$1,0),0)</f>
        <v>Severe</v>
      </c>
      <c r="O1394" s="21">
        <f>VLOOKUP($C1394,vehicle,MATCH(O$7,Vehicle!$A$1:$E$1,0),0)</f>
        <v>4</v>
      </c>
      <c r="P1394" s="21">
        <f>VLOOKUP($C1394,driver,MATCH(P$7,Driver!$A$1:$E$1,0),0)</f>
        <v>37</v>
      </c>
      <c r="Q1394" s="21" t="str">
        <f>VLOOKUP($C1394,driver,MATCH(Q$7,Driver!$A$1:$E$1,0),0)</f>
        <v>Suspended</v>
      </c>
      <c r="R1394" s="21">
        <f>VLOOKUP($C1394,driver,MATCH(R$7,Driver!$A$1:$E$1,0),0)</f>
        <v>3</v>
      </c>
      <c r="S1394" s="21" t="str">
        <f>VLOOKUP($C1394,driver,MATCH(S$7,Driver!$A$1:$E$1,0),0)</f>
        <v>Severe</v>
      </c>
      <c r="T1394" s="21">
        <f>VLOOKUP($C1394,Effects,MATCH(T$7, Effects!$A$1:$E$1, 0),0)</f>
        <v>5</v>
      </c>
      <c r="U1394" s="22" t="str">
        <f>VLOOKUP($C1394,Effects,MATCH(U$7, Effects!$A$1:$E$1, 0),0)</f>
        <v>Yes</v>
      </c>
      <c r="V1394" s="22" t="str">
        <f>VLOOKUP($C1394,Effects,MATCH(V$7, Effects!$A$1:$E$1, 0),0)</f>
        <v>No</v>
      </c>
      <c r="W1394" s="22" t="str">
        <f>VLOOKUP($C1394,Effects,MATCH(W$7, Effects!$A$1:$E$1, 0),0)</f>
        <v>Fine Issued</v>
      </c>
    </row>
    <row r="1395" spans="2:23" s="7" customFormat="1" ht="21" x14ac:dyDescent="0.4">
      <c r="B1395" s="19">
        <v>1388</v>
      </c>
      <c r="C1395" s="19" t="s">
        <v>1413</v>
      </c>
      <c r="D1395" s="20">
        <f>VLOOKUP($C1395, Date, MATCH(Source!D$7, Date!$A$1:$F$1, 0), FALSE)</f>
        <v>44181</v>
      </c>
      <c r="E1395" s="40">
        <v>44181</v>
      </c>
      <c r="F1395" s="22">
        <f>VLOOKUP($C1395, Date, MATCH(Source!F$7, Date!$A$1:$F$1, 0), FALSE)</f>
        <v>58.5486111111111</v>
      </c>
      <c r="G1395" s="19">
        <f>VLOOKUP(Table3[[#This Row],[Accident ID]],Date!$A$2:$I$2001,MATCH(Table3[[#Headers],[Hour]],Date!$A$1:$I$1,0),0)</f>
        <v>13</v>
      </c>
      <c r="H1395" s="44" t="str">
        <f>IF(AND(Table3[[#This Row],[Hour]]&gt;=7, Table3[[#This Row],[Hour]]&lt;=10), "Peak", IF(AND(Table3[[#This Row],[Hour]]&gt;=16, Table3[[#This Row],[Hour]]&lt;=19), "Peak", "Off-Peak"))</f>
        <v>Off-Peak</v>
      </c>
      <c r="I1395" s="19" t="str">
        <f>VLOOKUP($C1395,location,MATCH(Source!I$7,Location!$A$1:$D$1,0),0)</f>
        <v>Bangalore</v>
      </c>
      <c r="J1395" s="19" t="str">
        <f>VLOOKUP($C1395,location,MATCH(Source!J$7,Location!$A$1:$D$1,0),0)</f>
        <v>City Road</v>
      </c>
      <c r="K1395" s="19" t="str">
        <f>VLOOKUP($C1395,location,MATCH(Source!K$7,Location!$A$1:$D$1,0),0)</f>
        <v>Windy</v>
      </c>
      <c r="L1395" s="20" t="str">
        <f>VLOOKUP($C1395,vehicle,MATCH(L1394,Vehicle!A1388:E1388,0),0)</f>
        <v>Bicycle</v>
      </c>
      <c r="M1395" s="20" t="str">
        <f>VLOOKUP($C1395,vehicle,MATCH(M$7,Vehicle!$A$1:$E$1,0),0)</f>
        <v>Signal Violation</v>
      </c>
      <c r="N1395" s="20" t="str">
        <f>VLOOKUP($C1395,vehicle,MATCH(N$7,Vehicle!$A$1:$E$1,0),0)</f>
        <v>Medium</v>
      </c>
      <c r="O1395" s="21">
        <f>VLOOKUP($C1395,vehicle,MATCH(O$7,Vehicle!$A$1:$E$1,0),0)</f>
        <v>4</v>
      </c>
      <c r="P1395" s="21">
        <f>VLOOKUP($C1395,driver,MATCH(P$7,Driver!$A$1:$E$1,0),0)</f>
        <v>63</v>
      </c>
      <c r="Q1395" s="21" t="str">
        <f>VLOOKUP($C1395,driver,MATCH(Q$7,Driver!$A$1:$E$1,0),0)</f>
        <v>Expired</v>
      </c>
      <c r="R1395" s="21">
        <f>VLOOKUP($C1395,driver,MATCH(R$7,Driver!$A$1:$E$1,0),0)</f>
        <v>6</v>
      </c>
      <c r="S1395" s="21" t="str">
        <f>VLOOKUP($C1395,driver,MATCH(S$7,Driver!$A$1:$E$1,0),0)</f>
        <v>Minor</v>
      </c>
      <c r="T1395" s="21">
        <f>VLOOKUP($C1395,Effects,MATCH(T$7, Effects!$A$1:$E$1, 0),0)</f>
        <v>19</v>
      </c>
      <c r="U1395" s="22" t="str">
        <f>VLOOKUP($C1395,Effects,MATCH(U$7, Effects!$A$1:$E$1, 0),0)</f>
        <v>No</v>
      </c>
      <c r="V1395" s="22" t="str">
        <f>VLOOKUP($C1395,Effects,MATCH(V$7, Effects!$A$1:$E$1, 0),0)</f>
        <v>Yes</v>
      </c>
      <c r="W1395" s="22" t="str">
        <f>VLOOKUP($C1395,Effects,MATCH(W$7, Effects!$A$1:$E$1, 0),0)</f>
        <v>Fine Issued</v>
      </c>
    </row>
    <row r="1396" spans="2:23" s="7" customFormat="1" ht="21" x14ac:dyDescent="0.4">
      <c r="B1396" s="19">
        <v>1389</v>
      </c>
      <c r="C1396" s="19" t="s">
        <v>1414</v>
      </c>
      <c r="D1396" s="20">
        <f>VLOOKUP($C1396, Date, MATCH(Source!D$7, Date!$A$1:$F$1, 0), FALSE)</f>
        <v>43947</v>
      </c>
      <c r="E1396" s="40">
        <v>43947</v>
      </c>
      <c r="F1396" s="22">
        <f>VLOOKUP($C1396, Date, MATCH(Source!F$7, Date!$A$1:$F$1, 0), FALSE)</f>
        <v>58.5902777777778</v>
      </c>
      <c r="G1396" s="19">
        <f>VLOOKUP(Table3[[#This Row],[Accident ID]],Date!$A$2:$I$2001,MATCH(Table3[[#Headers],[Hour]],Date!$A$1:$I$1,0),0)</f>
        <v>14</v>
      </c>
      <c r="H1396" s="44" t="str">
        <f>IF(AND(Table3[[#This Row],[Hour]]&gt;=7, Table3[[#This Row],[Hour]]&lt;=10), "Peak", IF(AND(Table3[[#This Row],[Hour]]&gt;=16, Table3[[#This Row],[Hour]]&lt;=19), "Peak", "Off-Peak"))</f>
        <v>Off-Peak</v>
      </c>
      <c r="I1396" s="19" t="str">
        <f>VLOOKUP($C1396,location,MATCH(Source!I$7,Location!$A$1:$D$1,0),0)</f>
        <v>Pune</v>
      </c>
      <c r="J1396" s="19" t="str">
        <f>VLOOKUP($C1396,location,MATCH(Source!J$7,Location!$A$1:$D$1,0),0)</f>
        <v>Residential Area</v>
      </c>
      <c r="K1396" s="19" t="str">
        <f>VLOOKUP($C1396,location,MATCH(Source!K$7,Location!$A$1:$D$1,0),0)</f>
        <v>Snowy</v>
      </c>
      <c r="L1396" s="20" t="str">
        <f>VLOOKUP($C1396,vehicle,MATCH(L1395,Vehicle!A1389:E1389,0),0)</f>
        <v>Pedestrian</v>
      </c>
      <c r="M1396" s="20" t="str">
        <f>VLOOKUP($C1396,vehicle,MATCH(M$7,Vehicle!$A$1:$E$1,0),0)</f>
        <v>Pedestrian Crossing</v>
      </c>
      <c r="N1396" s="20" t="str">
        <f>VLOOKUP($C1396,vehicle,MATCH(N$7,Vehicle!$A$1:$E$1,0),0)</f>
        <v>Severe</v>
      </c>
      <c r="O1396" s="21">
        <f>VLOOKUP($C1396,vehicle,MATCH(O$7,Vehicle!$A$1:$E$1,0),0)</f>
        <v>5</v>
      </c>
      <c r="P1396" s="21">
        <f>VLOOKUP($C1396,driver,MATCH(P$7,Driver!$A$1:$E$1,0),0)</f>
        <v>35</v>
      </c>
      <c r="Q1396" s="21" t="str">
        <f>VLOOKUP($C1396,driver,MATCH(Q$7,Driver!$A$1:$E$1,0),0)</f>
        <v>Expired</v>
      </c>
      <c r="R1396" s="21">
        <f>VLOOKUP($C1396,driver,MATCH(R$7,Driver!$A$1:$E$1,0),0)</f>
        <v>0</v>
      </c>
      <c r="S1396" s="21" t="str">
        <f>VLOOKUP($C1396,driver,MATCH(S$7,Driver!$A$1:$E$1,0),0)</f>
        <v>Minor</v>
      </c>
      <c r="T1396" s="21">
        <f>VLOOKUP($C1396,Effects,MATCH(T$7, Effects!$A$1:$E$1, 0),0)</f>
        <v>60</v>
      </c>
      <c r="U1396" s="22" t="str">
        <f>VLOOKUP($C1396,Effects,MATCH(U$7, Effects!$A$1:$E$1, 0),0)</f>
        <v>Yes</v>
      </c>
      <c r="V1396" s="22" t="str">
        <f>VLOOKUP($C1396,Effects,MATCH(V$7, Effects!$A$1:$E$1, 0),0)</f>
        <v>No</v>
      </c>
      <c r="W1396" s="22" t="str">
        <f>VLOOKUP($C1396,Effects,MATCH(W$7, Effects!$A$1:$E$1, 0),0)</f>
        <v>Arrest Made</v>
      </c>
    </row>
    <row r="1397" spans="2:23" s="7" customFormat="1" ht="21" x14ac:dyDescent="0.4">
      <c r="B1397" s="19">
        <v>1390</v>
      </c>
      <c r="C1397" s="19" t="s">
        <v>1415</v>
      </c>
      <c r="D1397" s="20">
        <f>VLOOKUP($C1397, Date, MATCH(Source!D$7, Date!$A$1:$F$1, 0), FALSE)</f>
        <v>44216</v>
      </c>
      <c r="E1397" s="40">
        <v>44216</v>
      </c>
      <c r="F1397" s="22">
        <f>VLOOKUP($C1397, Date, MATCH(Source!F$7, Date!$A$1:$F$1, 0), FALSE)</f>
        <v>58.6319444444444</v>
      </c>
      <c r="G1397" s="19">
        <f>VLOOKUP(Table3[[#This Row],[Accident ID]],Date!$A$2:$I$2001,MATCH(Table3[[#Headers],[Hour]],Date!$A$1:$I$1,0),0)</f>
        <v>15</v>
      </c>
      <c r="H1397" s="44" t="str">
        <f>IF(AND(Table3[[#This Row],[Hour]]&gt;=7, Table3[[#This Row],[Hour]]&lt;=10), "Peak", IF(AND(Table3[[#This Row],[Hour]]&gt;=16, Table3[[#This Row],[Hour]]&lt;=19), "Peak", "Off-Peak"))</f>
        <v>Off-Peak</v>
      </c>
      <c r="I1397" s="19" t="str">
        <f>VLOOKUP($C1397,location,MATCH(Source!I$7,Location!$A$1:$D$1,0),0)</f>
        <v>Chennai</v>
      </c>
      <c r="J1397" s="19" t="str">
        <f>VLOOKUP($C1397,location,MATCH(Source!J$7,Location!$A$1:$D$1,0),0)</f>
        <v>City Road</v>
      </c>
      <c r="K1397" s="19" t="str">
        <f>VLOOKUP($C1397,location,MATCH(Source!K$7,Location!$A$1:$D$1,0),0)</f>
        <v>Rainy</v>
      </c>
      <c r="L1397" s="20" t="str">
        <f>VLOOKUP($C1397,vehicle,MATCH(L1396,Vehicle!A1390:E1390,0),0)</f>
        <v>Bus</v>
      </c>
      <c r="M1397" s="20" t="str">
        <f>VLOOKUP($C1397,vehicle,MATCH(M$7,Vehicle!$A$1:$E$1,0),0)</f>
        <v>Brake Failure</v>
      </c>
      <c r="N1397" s="20" t="str">
        <f>VLOOKUP($C1397,vehicle,MATCH(N$7,Vehicle!$A$1:$E$1,0),0)</f>
        <v>Severe</v>
      </c>
      <c r="O1397" s="21">
        <f>VLOOKUP($C1397,vehicle,MATCH(O$7,Vehicle!$A$1:$E$1,0),0)</f>
        <v>3</v>
      </c>
      <c r="P1397" s="21">
        <f>VLOOKUP($C1397,driver,MATCH(P$7,Driver!$A$1:$E$1,0),0)</f>
        <v>32</v>
      </c>
      <c r="Q1397" s="21" t="str">
        <f>VLOOKUP($C1397,driver,MATCH(Q$7,Driver!$A$1:$E$1,0),0)</f>
        <v>Expired</v>
      </c>
      <c r="R1397" s="21">
        <f>VLOOKUP($C1397,driver,MATCH(R$7,Driver!$A$1:$E$1,0),0)</f>
        <v>7</v>
      </c>
      <c r="S1397" s="21" t="str">
        <f>VLOOKUP($C1397,driver,MATCH(S$7,Driver!$A$1:$E$1,0),0)</f>
        <v>Fatal</v>
      </c>
      <c r="T1397" s="21">
        <f>VLOOKUP($C1397,Effects,MATCH(T$7, Effects!$A$1:$E$1, 0),0)</f>
        <v>51</v>
      </c>
      <c r="U1397" s="22" t="str">
        <f>VLOOKUP($C1397,Effects,MATCH(U$7, Effects!$A$1:$E$1, 0),0)</f>
        <v>No</v>
      </c>
      <c r="V1397" s="22" t="str">
        <f>VLOOKUP($C1397,Effects,MATCH(V$7, Effects!$A$1:$E$1, 0),0)</f>
        <v>Yes</v>
      </c>
      <c r="W1397" s="22" t="str">
        <f>VLOOKUP($C1397,Effects,MATCH(W$7, Effects!$A$1:$E$1, 0),0)</f>
        <v>Arrest Made</v>
      </c>
    </row>
    <row r="1398" spans="2:23" s="7" customFormat="1" ht="21" x14ac:dyDescent="0.4">
      <c r="B1398" s="19">
        <v>1391</v>
      </c>
      <c r="C1398" s="19" t="s">
        <v>1416</v>
      </c>
      <c r="D1398" s="20">
        <f>VLOOKUP($C1398, Date, MATCH(Source!D$7, Date!$A$1:$F$1, 0), FALSE)</f>
        <v>44814</v>
      </c>
      <c r="E1398" s="40">
        <v>44814</v>
      </c>
      <c r="F1398" s="22">
        <f>VLOOKUP($C1398, Date, MATCH(Source!F$7, Date!$A$1:$F$1, 0), FALSE)</f>
        <v>58.6736111111111</v>
      </c>
      <c r="G1398" s="19">
        <f>VLOOKUP(Table3[[#This Row],[Accident ID]],Date!$A$2:$I$2001,MATCH(Table3[[#Headers],[Hour]],Date!$A$1:$I$1,0),0)</f>
        <v>16</v>
      </c>
      <c r="H1398" s="44" t="str">
        <f>IF(AND(Table3[[#This Row],[Hour]]&gt;=7, Table3[[#This Row],[Hour]]&lt;=10), "Peak", IF(AND(Table3[[#This Row],[Hour]]&gt;=16, Table3[[#This Row],[Hour]]&lt;=19), "Peak", "Off-Peak"))</f>
        <v>Peak</v>
      </c>
      <c r="I1398" s="19" t="str">
        <f>VLOOKUP($C1398,location,MATCH(Source!I$7,Location!$A$1:$D$1,0),0)</f>
        <v>Bangalore</v>
      </c>
      <c r="J1398" s="19" t="str">
        <f>VLOOKUP($C1398,location,MATCH(Source!J$7,Location!$A$1:$D$1,0),0)</f>
        <v>Highway</v>
      </c>
      <c r="K1398" s="19" t="str">
        <f>VLOOKUP($C1398,location,MATCH(Source!K$7,Location!$A$1:$D$1,0),0)</f>
        <v>Foggy</v>
      </c>
      <c r="L1398" s="20" t="str">
        <f>VLOOKUP($C1398,vehicle,MATCH(L1397,Vehicle!A1391:E1391,0),0)</f>
        <v>Bus</v>
      </c>
      <c r="M1398" s="20" t="str">
        <f>VLOOKUP($C1398,vehicle,MATCH(M$7,Vehicle!$A$1:$E$1,0),0)</f>
        <v>Over Speeding</v>
      </c>
      <c r="N1398" s="20" t="str">
        <f>VLOOKUP($C1398,vehicle,MATCH(N$7,Vehicle!$A$1:$E$1,0),0)</f>
        <v>High</v>
      </c>
      <c r="O1398" s="21">
        <f>VLOOKUP($C1398,vehicle,MATCH(O$7,Vehicle!$A$1:$E$1,0),0)</f>
        <v>5</v>
      </c>
      <c r="P1398" s="21">
        <f>VLOOKUP($C1398,driver,MATCH(P$7,Driver!$A$1:$E$1,0),0)</f>
        <v>36</v>
      </c>
      <c r="Q1398" s="21" t="str">
        <f>VLOOKUP($C1398,driver,MATCH(Q$7,Driver!$A$1:$E$1,0),0)</f>
        <v>Expired</v>
      </c>
      <c r="R1398" s="21">
        <f>VLOOKUP($C1398,driver,MATCH(R$7,Driver!$A$1:$E$1,0),0)</f>
        <v>0</v>
      </c>
      <c r="S1398" s="21" t="str">
        <f>VLOOKUP($C1398,driver,MATCH(S$7,Driver!$A$1:$E$1,0),0)</f>
        <v>Severe</v>
      </c>
      <c r="T1398" s="21">
        <f>VLOOKUP($C1398,Effects,MATCH(T$7, Effects!$A$1:$E$1, 0),0)</f>
        <v>56</v>
      </c>
      <c r="U1398" s="22" t="str">
        <f>VLOOKUP($C1398,Effects,MATCH(U$7, Effects!$A$1:$E$1, 0),0)</f>
        <v>Yes</v>
      </c>
      <c r="V1398" s="22" t="str">
        <f>VLOOKUP($C1398,Effects,MATCH(V$7, Effects!$A$1:$E$1, 0),0)</f>
        <v>No</v>
      </c>
      <c r="W1398" s="22" t="str">
        <f>VLOOKUP($C1398,Effects,MATCH(W$7, Effects!$A$1:$E$1, 0),0)</f>
        <v>None</v>
      </c>
    </row>
    <row r="1399" spans="2:23" s="7" customFormat="1" ht="21" x14ac:dyDescent="0.4">
      <c r="B1399" s="19">
        <v>1392</v>
      </c>
      <c r="C1399" s="19" t="s">
        <v>1417</v>
      </c>
      <c r="D1399" s="20">
        <f>VLOOKUP($C1399, Date, MATCH(Source!D$7, Date!$A$1:$F$1, 0), FALSE)</f>
        <v>43942</v>
      </c>
      <c r="E1399" s="40">
        <v>43942</v>
      </c>
      <c r="F1399" s="22">
        <f>VLOOKUP($C1399, Date, MATCH(Source!F$7, Date!$A$1:$F$1, 0), FALSE)</f>
        <v>58.7152777777778</v>
      </c>
      <c r="G1399" s="19">
        <f>VLOOKUP(Table3[[#This Row],[Accident ID]],Date!$A$2:$I$2001,MATCH(Table3[[#Headers],[Hour]],Date!$A$1:$I$1,0),0)</f>
        <v>17</v>
      </c>
      <c r="H1399" s="44" t="str">
        <f>IF(AND(Table3[[#This Row],[Hour]]&gt;=7, Table3[[#This Row],[Hour]]&lt;=10), "Peak", IF(AND(Table3[[#This Row],[Hour]]&gt;=16, Table3[[#This Row],[Hour]]&lt;=19), "Peak", "Off-Peak"))</f>
        <v>Peak</v>
      </c>
      <c r="I1399" s="19" t="str">
        <f>VLOOKUP($C1399,location,MATCH(Source!I$7,Location!$A$1:$D$1,0),0)</f>
        <v>Mumbai</v>
      </c>
      <c r="J1399" s="19" t="str">
        <f>VLOOKUP($C1399,location,MATCH(Source!J$7,Location!$A$1:$D$1,0),0)</f>
        <v>Highway</v>
      </c>
      <c r="K1399" s="19" t="str">
        <f>VLOOKUP($C1399,location,MATCH(Source!K$7,Location!$A$1:$D$1,0),0)</f>
        <v>Rainy</v>
      </c>
      <c r="L1399" s="20" t="str">
        <f>VLOOKUP($C1399,vehicle,MATCH(L1398,Vehicle!A1392:E1392,0),0)</f>
        <v>Bicycle</v>
      </c>
      <c r="M1399" s="20" t="str">
        <f>VLOOKUP($C1399,vehicle,MATCH(M$7,Vehicle!$A$1:$E$1,0),0)</f>
        <v>Over Speeding</v>
      </c>
      <c r="N1399" s="20" t="str">
        <f>VLOOKUP($C1399,vehicle,MATCH(N$7,Vehicle!$A$1:$E$1,0),0)</f>
        <v>Low</v>
      </c>
      <c r="O1399" s="21">
        <f>VLOOKUP($C1399,vehicle,MATCH(O$7,Vehicle!$A$1:$E$1,0),0)</f>
        <v>1</v>
      </c>
      <c r="P1399" s="21">
        <f>VLOOKUP($C1399,driver,MATCH(P$7,Driver!$A$1:$E$1,0),0)</f>
        <v>40</v>
      </c>
      <c r="Q1399" s="21" t="str">
        <f>VLOOKUP($C1399,driver,MATCH(Q$7,Driver!$A$1:$E$1,0),0)</f>
        <v>Expired</v>
      </c>
      <c r="R1399" s="21">
        <f>VLOOKUP($C1399,driver,MATCH(R$7,Driver!$A$1:$E$1,0),0)</f>
        <v>10</v>
      </c>
      <c r="S1399" s="21" t="str">
        <f>VLOOKUP($C1399,driver,MATCH(S$7,Driver!$A$1:$E$1,0),0)</f>
        <v>Severe</v>
      </c>
      <c r="T1399" s="21">
        <f>VLOOKUP($C1399,Effects,MATCH(T$7, Effects!$A$1:$E$1, 0),0)</f>
        <v>25</v>
      </c>
      <c r="U1399" s="22" t="str">
        <f>VLOOKUP($C1399,Effects,MATCH(U$7, Effects!$A$1:$E$1, 0),0)</f>
        <v>No</v>
      </c>
      <c r="V1399" s="22" t="str">
        <f>VLOOKUP($C1399,Effects,MATCH(V$7, Effects!$A$1:$E$1, 0),0)</f>
        <v>No</v>
      </c>
      <c r="W1399" s="22" t="str">
        <f>VLOOKUP($C1399,Effects,MATCH(W$7, Effects!$A$1:$E$1, 0),0)</f>
        <v>None</v>
      </c>
    </row>
    <row r="1400" spans="2:23" s="7" customFormat="1" ht="21" x14ac:dyDescent="0.4">
      <c r="B1400" s="19">
        <v>1393</v>
      </c>
      <c r="C1400" s="19" t="s">
        <v>1418</v>
      </c>
      <c r="D1400" s="20">
        <f>VLOOKUP($C1400, Date, MATCH(Source!D$7, Date!$A$1:$F$1, 0), FALSE)</f>
        <v>44664</v>
      </c>
      <c r="E1400" s="40">
        <v>44664</v>
      </c>
      <c r="F1400" s="22">
        <f>VLOOKUP($C1400, Date, MATCH(Source!F$7, Date!$A$1:$F$1, 0), FALSE)</f>
        <v>58.7569444444444</v>
      </c>
      <c r="G1400" s="19">
        <f>VLOOKUP(Table3[[#This Row],[Accident ID]],Date!$A$2:$I$2001,MATCH(Table3[[#Headers],[Hour]],Date!$A$1:$I$1,0),0)</f>
        <v>18</v>
      </c>
      <c r="H1400" s="44" t="str">
        <f>IF(AND(Table3[[#This Row],[Hour]]&gt;=7, Table3[[#This Row],[Hour]]&lt;=10), "Peak", IF(AND(Table3[[#This Row],[Hour]]&gt;=16, Table3[[#This Row],[Hour]]&lt;=19), "Peak", "Off-Peak"))</f>
        <v>Peak</v>
      </c>
      <c r="I1400" s="19" t="str">
        <f>VLOOKUP($C1400,location,MATCH(Source!I$7,Location!$A$1:$D$1,0),0)</f>
        <v>Bangalore</v>
      </c>
      <c r="J1400" s="19" t="str">
        <f>VLOOKUP($C1400,location,MATCH(Source!J$7,Location!$A$1:$D$1,0),0)</f>
        <v>Residential Area</v>
      </c>
      <c r="K1400" s="19" t="str">
        <f>VLOOKUP($C1400,location,MATCH(Source!K$7,Location!$A$1:$D$1,0),0)</f>
        <v>Rainy</v>
      </c>
      <c r="L1400" s="20" t="str">
        <f>VLOOKUP($C1400,vehicle,MATCH(L1399,Vehicle!A1393:E1393,0),0)</f>
        <v>Truck</v>
      </c>
      <c r="M1400" s="20" t="str">
        <f>VLOOKUP($C1400,vehicle,MATCH(M$7,Vehicle!$A$1:$E$1,0),0)</f>
        <v>Drunk Driving</v>
      </c>
      <c r="N1400" s="20" t="str">
        <f>VLOOKUP($C1400,vehicle,MATCH(N$7,Vehicle!$A$1:$E$1,0),0)</f>
        <v>High</v>
      </c>
      <c r="O1400" s="21">
        <f>VLOOKUP($C1400,vehicle,MATCH(O$7,Vehicle!$A$1:$E$1,0),0)</f>
        <v>4</v>
      </c>
      <c r="P1400" s="21">
        <f>VLOOKUP($C1400,driver,MATCH(P$7,Driver!$A$1:$E$1,0),0)</f>
        <v>66</v>
      </c>
      <c r="Q1400" s="21" t="str">
        <f>VLOOKUP($C1400,driver,MATCH(Q$7,Driver!$A$1:$E$1,0),0)</f>
        <v>Suspended</v>
      </c>
      <c r="R1400" s="21">
        <f>VLOOKUP($C1400,driver,MATCH(R$7,Driver!$A$1:$E$1,0),0)</f>
        <v>5</v>
      </c>
      <c r="S1400" s="21" t="str">
        <f>VLOOKUP($C1400,driver,MATCH(S$7,Driver!$A$1:$E$1,0),0)</f>
        <v>Severe</v>
      </c>
      <c r="T1400" s="21">
        <f>VLOOKUP($C1400,Effects,MATCH(T$7, Effects!$A$1:$E$1, 0),0)</f>
        <v>52</v>
      </c>
      <c r="U1400" s="22" t="str">
        <f>VLOOKUP($C1400,Effects,MATCH(U$7, Effects!$A$1:$E$1, 0),0)</f>
        <v>Yes</v>
      </c>
      <c r="V1400" s="22" t="str">
        <f>VLOOKUP($C1400,Effects,MATCH(V$7, Effects!$A$1:$E$1, 0),0)</f>
        <v>No</v>
      </c>
      <c r="W1400" s="22" t="str">
        <f>VLOOKUP($C1400,Effects,MATCH(W$7, Effects!$A$1:$E$1, 0),0)</f>
        <v>Arrest Made</v>
      </c>
    </row>
    <row r="1401" spans="2:23" s="7" customFormat="1" ht="21" x14ac:dyDescent="0.4">
      <c r="B1401" s="19">
        <v>1394</v>
      </c>
      <c r="C1401" s="19" t="s">
        <v>1419</v>
      </c>
      <c r="D1401" s="20">
        <f>VLOOKUP($C1401, Date, MATCH(Source!D$7, Date!$A$1:$F$1, 0), FALSE)</f>
        <v>43914</v>
      </c>
      <c r="E1401" s="40">
        <v>43914</v>
      </c>
      <c r="F1401" s="22">
        <f>VLOOKUP($C1401, Date, MATCH(Source!F$7, Date!$A$1:$F$1, 0), FALSE)</f>
        <v>58.7986111111111</v>
      </c>
      <c r="G1401" s="19">
        <f>VLOOKUP(Table3[[#This Row],[Accident ID]],Date!$A$2:$I$2001,MATCH(Table3[[#Headers],[Hour]],Date!$A$1:$I$1,0),0)</f>
        <v>19</v>
      </c>
      <c r="H1401" s="44" t="str">
        <f>IF(AND(Table3[[#This Row],[Hour]]&gt;=7, Table3[[#This Row],[Hour]]&lt;=10), "Peak", IF(AND(Table3[[#This Row],[Hour]]&gt;=16, Table3[[#This Row],[Hour]]&lt;=19), "Peak", "Off-Peak"))</f>
        <v>Peak</v>
      </c>
      <c r="I1401" s="19" t="str">
        <f>VLOOKUP($C1401,location,MATCH(Source!I$7,Location!$A$1:$D$1,0),0)</f>
        <v>Mumbai</v>
      </c>
      <c r="J1401" s="19" t="str">
        <f>VLOOKUP($C1401,location,MATCH(Source!J$7,Location!$A$1:$D$1,0),0)</f>
        <v>Highway</v>
      </c>
      <c r="K1401" s="19" t="str">
        <f>VLOOKUP($C1401,location,MATCH(Source!K$7,Location!$A$1:$D$1,0),0)</f>
        <v>Foggy</v>
      </c>
      <c r="L1401" s="20" t="str">
        <f>VLOOKUP($C1401,vehicle,MATCH(L1400,Vehicle!A1394:E1394,0),0)</f>
        <v>Auto</v>
      </c>
      <c r="M1401" s="20" t="str">
        <f>VLOOKUP($C1401,vehicle,MATCH(M$7,Vehicle!$A$1:$E$1,0),0)</f>
        <v>Reckless Driving</v>
      </c>
      <c r="N1401" s="20" t="str">
        <f>VLOOKUP($C1401,vehicle,MATCH(N$7,Vehicle!$A$1:$E$1,0),0)</f>
        <v>High</v>
      </c>
      <c r="O1401" s="21">
        <f>VLOOKUP($C1401,vehicle,MATCH(O$7,Vehicle!$A$1:$E$1,0),0)</f>
        <v>5</v>
      </c>
      <c r="P1401" s="21">
        <f>VLOOKUP($C1401,driver,MATCH(P$7,Driver!$A$1:$E$1,0),0)</f>
        <v>41</v>
      </c>
      <c r="Q1401" s="21" t="str">
        <f>VLOOKUP($C1401,driver,MATCH(Q$7,Driver!$A$1:$E$1,0),0)</f>
        <v>Valid</v>
      </c>
      <c r="R1401" s="21">
        <f>VLOOKUP($C1401,driver,MATCH(R$7,Driver!$A$1:$E$1,0),0)</f>
        <v>4</v>
      </c>
      <c r="S1401" s="21" t="str">
        <f>VLOOKUP($C1401,driver,MATCH(S$7,Driver!$A$1:$E$1,0),0)</f>
        <v>Moderate</v>
      </c>
      <c r="T1401" s="21">
        <f>VLOOKUP($C1401,Effects,MATCH(T$7, Effects!$A$1:$E$1, 0),0)</f>
        <v>15</v>
      </c>
      <c r="U1401" s="22" t="str">
        <f>VLOOKUP($C1401,Effects,MATCH(U$7, Effects!$A$1:$E$1, 0),0)</f>
        <v>Yes</v>
      </c>
      <c r="V1401" s="22" t="str">
        <f>VLOOKUP($C1401,Effects,MATCH(V$7, Effects!$A$1:$E$1, 0),0)</f>
        <v>No</v>
      </c>
      <c r="W1401" s="22" t="str">
        <f>VLOOKUP($C1401,Effects,MATCH(W$7, Effects!$A$1:$E$1, 0),0)</f>
        <v>None</v>
      </c>
    </row>
    <row r="1402" spans="2:23" s="7" customFormat="1" ht="21" x14ac:dyDescent="0.4">
      <c r="B1402" s="19">
        <v>1395</v>
      </c>
      <c r="C1402" s="19" t="s">
        <v>1420</v>
      </c>
      <c r="D1402" s="20">
        <f>VLOOKUP($C1402, Date, MATCH(Source!D$7, Date!$A$1:$F$1, 0), FALSE)</f>
        <v>44771</v>
      </c>
      <c r="E1402" s="40">
        <v>44771</v>
      </c>
      <c r="F1402" s="22">
        <f>VLOOKUP($C1402, Date, MATCH(Source!F$7, Date!$A$1:$F$1, 0), FALSE)</f>
        <v>58.8402777777778</v>
      </c>
      <c r="G1402" s="19">
        <f>VLOOKUP(Table3[[#This Row],[Accident ID]],Date!$A$2:$I$2001,MATCH(Table3[[#Headers],[Hour]],Date!$A$1:$I$1,0),0)</f>
        <v>20</v>
      </c>
      <c r="H1402" s="44" t="str">
        <f>IF(AND(Table3[[#This Row],[Hour]]&gt;=7, Table3[[#This Row],[Hour]]&lt;=10), "Peak", IF(AND(Table3[[#This Row],[Hour]]&gt;=16, Table3[[#This Row],[Hour]]&lt;=19), "Peak", "Off-Peak"))</f>
        <v>Off-Peak</v>
      </c>
      <c r="I1402" s="19" t="str">
        <f>VLOOKUP($C1402,location,MATCH(Source!I$7,Location!$A$1:$D$1,0),0)</f>
        <v>Mumbai</v>
      </c>
      <c r="J1402" s="19" t="str">
        <f>VLOOKUP($C1402,location,MATCH(Source!J$7,Location!$A$1:$D$1,0),0)</f>
        <v>City Road</v>
      </c>
      <c r="K1402" s="19" t="str">
        <f>VLOOKUP($C1402,location,MATCH(Source!K$7,Location!$A$1:$D$1,0),0)</f>
        <v>Windy</v>
      </c>
      <c r="L1402" s="20" t="str">
        <f>VLOOKUP($C1402,vehicle,MATCH(L1401,Vehicle!A1395:E1395,0),0)</f>
        <v>Bicycle</v>
      </c>
      <c r="M1402" s="20" t="str">
        <f>VLOOKUP($C1402,vehicle,MATCH(M$7,Vehicle!$A$1:$E$1,0),0)</f>
        <v>Over Speeding</v>
      </c>
      <c r="N1402" s="20" t="str">
        <f>VLOOKUP($C1402,vehicle,MATCH(N$7,Vehicle!$A$1:$E$1,0),0)</f>
        <v>Severe</v>
      </c>
      <c r="O1402" s="21">
        <f>VLOOKUP($C1402,vehicle,MATCH(O$7,Vehicle!$A$1:$E$1,0),0)</f>
        <v>5</v>
      </c>
      <c r="P1402" s="21">
        <f>VLOOKUP($C1402,driver,MATCH(P$7,Driver!$A$1:$E$1,0),0)</f>
        <v>18</v>
      </c>
      <c r="Q1402" s="21" t="str">
        <f>VLOOKUP($C1402,driver,MATCH(Q$7,Driver!$A$1:$E$1,0),0)</f>
        <v>Valid</v>
      </c>
      <c r="R1402" s="21">
        <f>VLOOKUP($C1402,driver,MATCH(R$7,Driver!$A$1:$E$1,0),0)</f>
        <v>3</v>
      </c>
      <c r="S1402" s="21" t="str">
        <f>VLOOKUP($C1402,driver,MATCH(S$7,Driver!$A$1:$E$1,0),0)</f>
        <v>Fatal</v>
      </c>
      <c r="T1402" s="21">
        <f>VLOOKUP($C1402,Effects,MATCH(T$7, Effects!$A$1:$E$1, 0),0)</f>
        <v>33</v>
      </c>
      <c r="U1402" s="22" t="str">
        <f>VLOOKUP($C1402,Effects,MATCH(U$7, Effects!$A$1:$E$1, 0),0)</f>
        <v>No</v>
      </c>
      <c r="V1402" s="22" t="str">
        <f>VLOOKUP($C1402,Effects,MATCH(V$7, Effects!$A$1:$E$1, 0),0)</f>
        <v>Yes</v>
      </c>
      <c r="W1402" s="22" t="str">
        <f>VLOOKUP($C1402,Effects,MATCH(W$7, Effects!$A$1:$E$1, 0),0)</f>
        <v>Arrest Made</v>
      </c>
    </row>
    <row r="1403" spans="2:23" s="7" customFormat="1" ht="21" x14ac:dyDescent="0.4">
      <c r="B1403" s="19">
        <v>1396</v>
      </c>
      <c r="C1403" s="19" t="s">
        <v>1421</v>
      </c>
      <c r="D1403" s="20">
        <f>VLOOKUP($C1403, Date, MATCH(Source!D$7, Date!$A$1:$F$1, 0), FALSE)</f>
        <v>44312</v>
      </c>
      <c r="E1403" s="40">
        <v>44312</v>
      </c>
      <c r="F1403" s="22">
        <f>VLOOKUP($C1403, Date, MATCH(Source!F$7, Date!$A$1:$F$1, 0), FALSE)</f>
        <v>58.8819444444444</v>
      </c>
      <c r="G1403" s="19">
        <f>VLOOKUP(Table3[[#This Row],[Accident ID]],Date!$A$2:$I$2001,MATCH(Table3[[#Headers],[Hour]],Date!$A$1:$I$1,0),0)</f>
        <v>21</v>
      </c>
      <c r="H1403" s="44" t="str">
        <f>IF(AND(Table3[[#This Row],[Hour]]&gt;=7, Table3[[#This Row],[Hour]]&lt;=10), "Peak", IF(AND(Table3[[#This Row],[Hour]]&gt;=16, Table3[[#This Row],[Hour]]&lt;=19), "Peak", "Off-Peak"))</f>
        <v>Off-Peak</v>
      </c>
      <c r="I1403" s="19" t="str">
        <f>VLOOKUP($C1403,location,MATCH(Source!I$7,Location!$A$1:$D$1,0),0)</f>
        <v>Hyderabad</v>
      </c>
      <c r="J1403" s="19" t="str">
        <f>VLOOKUP($C1403,location,MATCH(Source!J$7,Location!$A$1:$D$1,0),0)</f>
        <v>Residential Area</v>
      </c>
      <c r="K1403" s="19" t="str">
        <f>VLOOKUP($C1403,location,MATCH(Source!K$7,Location!$A$1:$D$1,0),0)</f>
        <v>Snowy</v>
      </c>
      <c r="L1403" s="20" t="str">
        <f>VLOOKUP($C1403,vehicle,MATCH(L1402,Vehicle!A1396:E1396,0),0)</f>
        <v>Car</v>
      </c>
      <c r="M1403" s="20" t="str">
        <f>VLOOKUP($C1403,vehicle,MATCH(M$7,Vehicle!$A$1:$E$1,0),0)</f>
        <v>Signal Violation</v>
      </c>
      <c r="N1403" s="20" t="str">
        <f>VLOOKUP($C1403,vehicle,MATCH(N$7,Vehicle!$A$1:$E$1,0),0)</f>
        <v>Medium</v>
      </c>
      <c r="O1403" s="21">
        <f>VLOOKUP($C1403,vehicle,MATCH(O$7,Vehicle!$A$1:$E$1,0),0)</f>
        <v>3</v>
      </c>
      <c r="P1403" s="21">
        <f>VLOOKUP($C1403,driver,MATCH(P$7,Driver!$A$1:$E$1,0),0)</f>
        <v>24</v>
      </c>
      <c r="Q1403" s="21" t="str">
        <f>VLOOKUP($C1403,driver,MATCH(Q$7,Driver!$A$1:$E$1,0),0)</f>
        <v>Valid</v>
      </c>
      <c r="R1403" s="21">
        <f>VLOOKUP($C1403,driver,MATCH(R$7,Driver!$A$1:$E$1,0),0)</f>
        <v>0</v>
      </c>
      <c r="S1403" s="21" t="str">
        <f>VLOOKUP($C1403,driver,MATCH(S$7,Driver!$A$1:$E$1,0),0)</f>
        <v>Severe</v>
      </c>
      <c r="T1403" s="21">
        <f>VLOOKUP($C1403,Effects,MATCH(T$7, Effects!$A$1:$E$1, 0),0)</f>
        <v>37</v>
      </c>
      <c r="U1403" s="22" t="str">
        <f>VLOOKUP($C1403,Effects,MATCH(U$7, Effects!$A$1:$E$1, 0),0)</f>
        <v>Yes</v>
      </c>
      <c r="V1403" s="22" t="str">
        <f>VLOOKUP($C1403,Effects,MATCH(V$7, Effects!$A$1:$E$1, 0),0)</f>
        <v>Yes</v>
      </c>
      <c r="W1403" s="22" t="str">
        <f>VLOOKUP($C1403,Effects,MATCH(W$7, Effects!$A$1:$E$1, 0),0)</f>
        <v>Arrest Made</v>
      </c>
    </row>
    <row r="1404" spans="2:23" s="7" customFormat="1" ht="21" x14ac:dyDescent="0.4">
      <c r="B1404" s="19">
        <v>1397</v>
      </c>
      <c r="C1404" s="19" t="s">
        <v>1422</v>
      </c>
      <c r="D1404" s="20">
        <f>VLOOKUP($C1404, Date, MATCH(Source!D$7, Date!$A$1:$F$1, 0), FALSE)</f>
        <v>43887</v>
      </c>
      <c r="E1404" s="40">
        <v>43887</v>
      </c>
      <c r="F1404" s="22">
        <f>VLOOKUP($C1404, Date, MATCH(Source!F$7, Date!$A$1:$F$1, 0), FALSE)</f>
        <v>58.9236111111111</v>
      </c>
      <c r="G1404" s="19">
        <f>VLOOKUP(Table3[[#This Row],[Accident ID]],Date!$A$2:$I$2001,MATCH(Table3[[#Headers],[Hour]],Date!$A$1:$I$1,0),0)</f>
        <v>22</v>
      </c>
      <c r="H1404" s="44" t="str">
        <f>IF(AND(Table3[[#This Row],[Hour]]&gt;=7, Table3[[#This Row],[Hour]]&lt;=10), "Peak", IF(AND(Table3[[#This Row],[Hour]]&gt;=16, Table3[[#This Row],[Hour]]&lt;=19), "Peak", "Off-Peak"))</f>
        <v>Off-Peak</v>
      </c>
      <c r="I1404" s="19" t="str">
        <f>VLOOKUP($C1404,location,MATCH(Source!I$7,Location!$A$1:$D$1,0),0)</f>
        <v>Chennai</v>
      </c>
      <c r="J1404" s="19" t="str">
        <f>VLOOKUP($C1404,location,MATCH(Source!J$7,Location!$A$1:$D$1,0),0)</f>
        <v>Expressway</v>
      </c>
      <c r="K1404" s="19" t="str">
        <f>VLOOKUP($C1404,location,MATCH(Source!K$7,Location!$A$1:$D$1,0),0)</f>
        <v>Rainy</v>
      </c>
      <c r="L1404" s="20" t="str">
        <f>VLOOKUP($C1404,vehicle,MATCH(L1403,Vehicle!A1397:E1397,0),0)</f>
        <v>Bicycle</v>
      </c>
      <c r="M1404" s="20" t="str">
        <f>VLOOKUP($C1404,vehicle,MATCH(M$7,Vehicle!$A$1:$E$1,0),0)</f>
        <v>Signal Violation</v>
      </c>
      <c r="N1404" s="20" t="str">
        <f>VLOOKUP($C1404,vehicle,MATCH(N$7,Vehicle!$A$1:$E$1,0),0)</f>
        <v>High</v>
      </c>
      <c r="O1404" s="21">
        <f>VLOOKUP($C1404,vehicle,MATCH(O$7,Vehicle!$A$1:$E$1,0),0)</f>
        <v>2</v>
      </c>
      <c r="P1404" s="21">
        <f>VLOOKUP($C1404,driver,MATCH(P$7,Driver!$A$1:$E$1,0),0)</f>
        <v>41</v>
      </c>
      <c r="Q1404" s="21" t="str">
        <f>VLOOKUP($C1404,driver,MATCH(Q$7,Driver!$A$1:$E$1,0),0)</f>
        <v>Valid</v>
      </c>
      <c r="R1404" s="21">
        <f>VLOOKUP($C1404,driver,MATCH(R$7,Driver!$A$1:$E$1,0),0)</f>
        <v>4</v>
      </c>
      <c r="S1404" s="21" t="str">
        <f>VLOOKUP($C1404,driver,MATCH(S$7,Driver!$A$1:$E$1,0),0)</f>
        <v>Severe</v>
      </c>
      <c r="T1404" s="21">
        <f>VLOOKUP($C1404,Effects,MATCH(T$7, Effects!$A$1:$E$1, 0),0)</f>
        <v>46</v>
      </c>
      <c r="U1404" s="22" t="str">
        <f>VLOOKUP($C1404,Effects,MATCH(U$7, Effects!$A$1:$E$1, 0),0)</f>
        <v>No</v>
      </c>
      <c r="V1404" s="22" t="str">
        <f>VLOOKUP($C1404,Effects,MATCH(V$7, Effects!$A$1:$E$1, 0),0)</f>
        <v>Yes</v>
      </c>
      <c r="W1404" s="22" t="str">
        <f>VLOOKUP($C1404,Effects,MATCH(W$7, Effects!$A$1:$E$1, 0),0)</f>
        <v>License Suspended</v>
      </c>
    </row>
    <row r="1405" spans="2:23" s="7" customFormat="1" ht="21" x14ac:dyDescent="0.4">
      <c r="B1405" s="19">
        <v>1398</v>
      </c>
      <c r="C1405" s="19" t="s">
        <v>1423</v>
      </c>
      <c r="D1405" s="20">
        <f>VLOOKUP($C1405, Date, MATCH(Source!D$7, Date!$A$1:$F$1, 0), FALSE)</f>
        <v>44226</v>
      </c>
      <c r="E1405" s="40">
        <v>44226</v>
      </c>
      <c r="F1405" s="22">
        <f>VLOOKUP($C1405, Date, MATCH(Source!F$7, Date!$A$1:$F$1, 0), FALSE)</f>
        <v>58.9652777777778</v>
      </c>
      <c r="G1405" s="19">
        <f>VLOOKUP(Table3[[#This Row],[Accident ID]],Date!$A$2:$I$2001,MATCH(Table3[[#Headers],[Hour]],Date!$A$1:$I$1,0),0)</f>
        <v>23</v>
      </c>
      <c r="H1405" s="44" t="str">
        <f>IF(AND(Table3[[#This Row],[Hour]]&gt;=7, Table3[[#This Row],[Hour]]&lt;=10), "Peak", IF(AND(Table3[[#This Row],[Hour]]&gt;=16, Table3[[#This Row],[Hour]]&lt;=19), "Peak", "Off-Peak"))</f>
        <v>Off-Peak</v>
      </c>
      <c r="I1405" s="19" t="str">
        <f>VLOOKUP($C1405,location,MATCH(Source!I$7,Location!$A$1:$D$1,0),0)</f>
        <v>Kolkata</v>
      </c>
      <c r="J1405" s="19" t="str">
        <f>VLOOKUP($C1405,location,MATCH(Source!J$7,Location!$A$1:$D$1,0),0)</f>
        <v>Expressway</v>
      </c>
      <c r="K1405" s="19" t="str">
        <f>VLOOKUP($C1405,location,MATCH(Source!K$7,Location!$A$1:$D$1,0),0)</f>
        <v>Snowy</v>
      </c>
      <c r="L1405" s="20" t="str">
        <f>VLOOKUP($C1405,vehicle,MATCH(L1404,Vehicle!A1398:E1398,0),0)</f>
        <v>Bus</v>
      </c>
      <c r="M1405" s="20" t="str">
        <f>VLOOKUP($C1405,vehicle,MATCH(M$7,Vehicle!$A$1:$E$1,0),0)</f>
        <v>Reckless Driving</v>
      </c>
      <c r="N1405" s="20" t="str">
        <f>VLOOKUP($C1405,vehicle,MATCH(N$7,Vehicle!$A$1:$E$1,0),0)</f>
        <v>Severe</v>
      </c>
      <c r="O1405" s="21">
        <f>VLOOKUP($C1405,vehicle,MATCH(O$7,Vehicle!$A$1:$E$1,0),0)</f>
        <v>5</v>
      </c>
      <c r="P1405" s="21">
        <f>VLOOKUP($C1405,driver,MATCH(P$7,Driver!$A$1:$E$1,0),0)</f>
        <v>74</v>
      </c>
      <c r="Q1405" s="21" t="str">
        <f>VLOOKUP($C1405,driver,MATCH(Q$7,Driver!$A$1:$E$1,0),0)</f>
        <v>Expired</v>
      </c>
      <c r="R1405" s="21">
        <f>VLOOKUP($C1405,driver,MATCH(R$7,Driver!$A$1:$E$1,0),0)</f>
        <v>8</v>
      </c>
      <c r="S1405" s="21" t="str">
        <f>VLOOKUP($C1405,driver,MATCH(S$7,Driver!$A$1:$E$1,0),0)</f>
        <v>Severe</v>
      </c>
      <c r="T1405" s="21">
        <f>VLOOKUP($C1405,Effects,MATCH(T$7, Effects!$A$1:$E$1, 0),0)</f>
        <v>49</v>
      </c>
      <c r="U1405" s="22" t="str">
        <f>VLOOKUP($C1405,Effects,MATCH(U$7, Effects!$A$1:$E$1, 0),0)</f>
        <v>No</v>
      </c>
      <c r="V1405" s="22" t="str">
        <f>VLOOKUP($C1405,Effects,MATCH(V$7, Effects!$A$1:$E$1, 0),0)</f>
        <v>Yes</v>
      </c>
      <c r="W1405" s="22" t="str">
        <f>VLOOKUP($C1405,Effects,MATCH(W$7, Effects!$A$1:$E$1, 0),0)</f>
        <v>Arrest Made</v>
      </c>
    </row>
    <row r="1406" spans="2:23" s="7" customFormat="1" ht="21" x14ac:dyDescent="0.4">
      <c r="B1406" s="19">
        <v>1399</v>
      </c>
      <c r="C1406" s="19" t="s">
        <v>1424</v>
      </c>
      <c r="D1406" s="20">
        <f>VLOOKUP($C1406, Date, MATCH(Source!D$7, Date!$A$1:$F$1, 0), FALSE)</f>
        <v>45203</v>
      </c>
      <c r="E1406" s="40">
        <v>45203</v>
      </c>
      <c r="F1406" s="22">
        <f>VLOOKUP($C1406, Date, MATCH(Source!F$7, Date!$A$1:$F$1, 0), FALSE)</f>
        <v>59.0069444444444</v>
      </c>
      <c r="G1406" s="19">
        <f>VLOOKUP(Table3[[#This Row],[Accident ID]],Date!$A$2:$I$2001,MATCH(Table3[[#Headers],[Hour]],Date!$A$1:$I$1,0),0)</f>
        <v>0</v>
      </c>
      <c r="H1406" s="44" t="str">
        <f>IF(AND(Table3[[#This Row],[Hour]]&gt;=7, Table3[[#This Row],[Hour]]&lt;=10), "Peak", IF(AND(Table3[[#This Row],[Hour]]&gt;=16, Table3[[#This Row],[Hour]]&lt;=19), "Peak", "Off-Peak"))</f>
        <v>Off-Peak</v>
      </c>
      <c r="I1406" s="19" t="str">
        <f>VLOOKUP($C1406,location,MATCH(Source!I$7,Location!$A$1:$D$1,0),0)</f>
        <v>Kolkata</v>
      </c>
      <c r="J1406" s="19" t="str">
        <f>VLOOKUP($C1406,location,MATCH(Source!J$7,Location!$A$1:$D$1,0),0)</f>
        <v>Residential Area</v>
      </c>
      <c r="K1406" s="19" t="str">
        <f>VLOOKUP($C1406,location,MATCH(Source!K$7,Location!$A$1:$D$1,0),0)</f>
        <v>Rainy</v>
      </c>
      <c r="L1406" s="20" t="str">
        <f>VLOOKUP($C1406,vehicle,MATCH(L1405,Vehicle!A1399:E1399,0),0)</f>
        <v>Auto</v>
      </c>
      <c r="M1406" s="20" t="str">
        <f>VLOOKUP($C1406,vehicle,MATCH(M$7,Vehicle!$A$1:$E$1,0),0)</f>
        <v>Brake Failure</v>
      </c>
      <c r="N1406" s="20" t="str">
        <f>VLOOKUP($C1406,vehicle,MATCH(N$7,Vehicle!$A$1:$E$1,0),0)</f>
        <v>Low</v>
      </c>
      <c r="O1406" s="21">
        <f>VLOOKUP($C1406,vehicle,MATCH(O$7,Vehicle!$A$1:$E$1,0),0)</f>
        <v>3</v>
      </c>
      <c r="P1406" s="21">
        <f>VLOOKUP($C1406,driver,MATCH(P$7,Driver!$A$1:$E$1,0),0)</f>
        <v>37</v>
      </c>
      <c r="Q1406" s="21" t="str">
        <f>VLOOKUP($C1406,driver,MATCH(Q$7,Driver!$A$1:$E$1,0),0)</f>
        <v>Valid</v>
      </c>
      <c r="R1406" s="21">
        <f>VLOOKUP($C1406,driver,MATCH(R$7,Driver!$A$1:$E$1,0),0)</f>
        <v>9</v>
      </c>
      <c r="S1406" s="21" t="str">
        <f>VLOOKUP($C1406,driver,MATCH(S$7,Driver!$A$1:$E$1,0),0)</f>
        <v>Severe</v>
      </c>
      <c r="T1406" s="21">
        <f>VLOOKUP($C1406,Effects,MATCH(T$7, Effects!$A$1:$E$1, 0),0)</f>
        <v>50</v>
      </c>
      <c r="U1406" s="22" t="str">
        <f>VLOOKUP($C1406,Effects,MATCH(U$7, Effects!$A$1:$E$1, 0),0)</f>
        <v>No</v>
      </c>
      <c r="V1406" s="22" t="str">
        <f>VLOOKUP($C1406,Effects,MATCH(V$7, Effects!$A$1:$E$1, 0),0)</f>
        <v>Yes</v>
      </c>
      <c r="W1406" s="22" t="str">
        <f>VLOOKUP($C1406,Effects,MATCH(W$7, Effects!$A$1:$E$1, 0),0)</f>
        <v>License Suspended</v>
      </c>
    </row>
    <row r="1407" spans="2:23" s="7" customFormat="1" ht="21" x14ac:dyDescent="0.4">
      <c r="B1407" s="19">
        <v>1400</v>
      </c>
      <c r="C1407" s="19" t="s">
        <v>1425</v>
      </c>
      <c r="D1407" s="20">
        <f>VLOOKUP($C1407, Date, MATCH(Source!D$7, Date!$A$1:$F$1, 0), FALSE)</f>
        <v>45249</v>
      </c>
      <c r="E1407" s="40">
        <v>45249</v>
      </c>
      <c r="F1407" s="22">
        <f>VLOOKUP($C1407, Date, MATCH(Source!F$7, Date!$A$1:$F$1, 0), FALSE)</f>
        <v>59.0486111111111</v>
      </c>
      <c r="G1407" s="19">
        <f>VLOOKUP(Table3[[#This Row],[Accident ID]],Date!$A$2:$I$2001,MATCH(Table3[[#Headers],[Hour]],Date!$A$1:$I$1,0),0)</f>
        <v>1</v>
      </c>
      <c r="H1407" s="44" t="str">
        <f>IF(AND(Table3[[#This Row],[Hour]]&gt;=7, Table3[[#This Row],[Hour]]&lt;=10), "Peak", IF(AND(Table3[[#This Row],[Hour]]&gt;=16, Table3[[#This Row],[Hour]]&lt;=19), "Peak", "Off-Peak"))</f>
        <v>Off-Peak</v>
      </c>
      <c r="I1407" s="19" t="str">
        <f>VLOOKUP($C1407,location,MATCH(Source!I$7,Location!$A$1:$D$1,0),0)</f>
        <v>Chennai</v>
      </c>
      <c r="J1407" s="19" t="str">
        <f>VLOOKUP($C1407,location,MATCH(Source!J$7,Location!$A$1:$D$1,0),0)</f>
        <v>Rural Road</v>
      </c>
      <c r="K1407" s="19" t="str">
        <f>VLOOKUP($C1407,location,MATCH(Source!K$7,Location!$A$1:$D$1,0),0)</f>
        <v>Windy</v>
      </c>
      <c r="L1407" s="20" t="str">
        <f>VLOOKUP($C1407,vehicle,MATCH(L1406,Vehicle!A1400:E1400,0),0)</f>
        <v>Bus</v>
      </c>
      <c r="M1407" s="20" t="str">
        <f>VLOOKUP($C1407,vehicle,MATCH(M$7,Vehicle!$A$1:$E$1,0),0)</f>
        <v>Weather Conditions</v>
      </c>
      <c r="N1407" s="20" t="str">
        <f>VLOOKUP($C1407,vehicle,MATCH(N$7,Vehicle!$A$1:$E$1,0),0)</f>
        <v>Medium</v>
      </c>
      <c r="O1407" s="21">
        <f>VLOOKUP($C1407,vehicle,MATCH(O$7,Vehicle!$A$1:$E$1,0),0)</f>
        <v>2</v>
      </c>
      <c r="P1407" s="21">
        <f>VLOOKUP($C1407,driver,MATCH(P$7,Driver!$A$1:$E$1,0),0)</f>
        <v>65</v>
      </c>
      <c r="Q1407" s="21" t="str">
        <f>VLOOKUP($C1407,driver,MATCH(Q$7,Driver!$A$1:$E$1,0),0)</f>
        <v>Expired</v>
      </c>
      <c r="R1407" s="21">
        <f>VLOOKUP($C1407,driver,MATCH(R$7,Driver!$A$1:$E$1,0),0)</f>
        <v>6</v>
      </c>
      <c r="S1407" s="21" t="str">
        <f>VLOOKUP($C1407,driver,MATCH(S$7,Driver!$A$1:$E$1,0),0)</f>
        <v>Moderate</v>
      </c>
      <c r="T1407" s="21">
        <f>VLOOKUP($C1407,Effects,MATCH(T$7, Effects!$A$1:$E$1, 0),0)</f>
        <v>16</v>
      </c>
      <c r="U1407" s="22" t="str">
        <f>VLOOKUP($C1407,Effects,MATCH(U$7, Effects!$A$1:$E$1, 0),0)</f>
        <v>Yes</v>
      </c>
      <c r="V1407" s="22" t="str">
        <f>VLOOKUP($C1407,Effects,MATCH(V$7, Effects!$A$1:$E$1, 0),0)</f>
        <v>Yes</v>
      </c>
      <c r="W1407" s="22" t="str">
        <f>VLOOKUP($C1407,Effects,MATCH(W$7, Effects!$A$1:$E$1, 0),0)</f>
        <v>License Suspended</v>
      </c>
    </row>
    <row r="1408" spans="2:23" s="7" customFormat="1" ht="21" x14ac:dyDescent="0.4">
      <c r="B1408" s="19">
        <v>1401</v>
      </c>
      <c r="C1408" s="19" t="s">
        <v>1426</v>
      </c>
      <c r="D1408" s="20">
        <f>VLOOKUP($C1408, Date, MATCH(Source!D$7, Date!$A$1:$F$1, 0), FALSE)</f>
        <v>45535</v>
      </c>
      <c r="E1408" s="40">
        <v>45535</v>
      </c>
      <c r="F1408" s="22">
        <f>VLOOKUP($C1408, Date, MATCH(Source!F$7, Date!$A$1:$F$1, 0), FALSE)</f>
        <v>59.0902777777778</v>
      </c>
      <c r="G1408" s="19">
        <f>VLOOKUP(Table3[[#This Row],[Accident ID]],Date!$A$2:$I$2001,MATCH(Table3[[#Headers],[Hour]],Date!$A$1:$I$1,0),0)</f>
        <v>2</v>
      </c>
      <c r="H1408" s="44" t="str">
        <f>IF(AND(Table3[[#This Row],[Hour]]&gt;=7, Table3[[#This Row],[Hour]]&lt;=10), "Peak", IF(AND(Table3[[#This Row],[Hour]]&gt;=16, Table3[[#This Row],[Hour]]&lt;=19), "Peak", "Off-Peak"))</f>
        <v>Off-Peak</v>
      </c>
      <c r="I1408" s="19" t="str">
        <f>VLOOKUP($C1408,location,MATCH(Source!I$7,Location!$A$1:$D$1,0),0)</f>
        <v>Hyderabad</v>
      </c>
      <c r="J1408" s="19" t="str">
        <f>VLOOKUP($C1408,location,MATCH(Source!J$7,Location!$A$1:$D$1,0),0)</f>
        <v>Residential Area</v>
      </c>
      <c r="K1408" s="19" t="str">
        <f>VLOOKUP($C1408,location,MATCH(Source!K$7,Location!$A$1:$D$1,0),0)</f>
        <v>Snowy</v>
      </c>
      <c r="L1408" s="20" t="str">
        <f>VLOOKUP($C1408,vehicle,MATCH(L1407,Vehicle!A1401:E1401,0),0)</f>
        <v>Car</v>
      </c>
      <c r="M1408" s="20" t="str">
        <f>VLOOKUP($C1408,vehicle,MATCH(M$7,Vehicle!$A$1:$E$1,0),0)</f>
        <v>Signal Violation</v>
      </c>
      <c r="N1408" s="20" t="str">
        <f>VLOOKUP($C1408,vehicle,MATCH(N$7,Vehicle!$A$1:$E$1,0),0)</f>
        <v>Low</v>
      </c>
      <c r="O1408" s="21">
        <f>VLOOKUP($C1408,vehicle,MATCH(O$7,Vehicle!$A$1:$E$1,0),0)</f>
        <v>2</v>
      </c>
      <c r="P1408" s="21">
        <f>VLOOKUP($C1408,driver,MATCH(P$7,Driver!$A$1:$E$1,0),0)</f>
        <v>73</v>
      </c>
      <c r="Q1408" s="21" t="str">
        <f>VLOOKUP($C1408,driver,MATCH(Q$7,Driver!$A$1:$E$1,0),0)</f>
        <v>Expired</v>
      </c>
      <c r="R1408" s="21">
        <f>VLOOKUP($C1408,driver,MATCH(R$7,Driver!$A$1:$E$1,0),0)</f>
        <v>10</v>
      </c>
      <c r="S1408" s="21" t="str">
        <f>VLOOKUP($C1408,driver,MATCH(S$7,Driver!$A$1:$E$1,0),0)</f>
        <v>Severe</v>
      </c>
      <c r="T1408" s="21">
        <f>VLOOKUP($C1408,Effects,MATCH(T$7, Effects!$A$1:$E$1, 0),0)</f>
        <v>11</v>
      </c>
      <c r="U1408" s="22" t="str">
        <f>VLOOKUP($C1408,Effects,MATCH(U$7, Effects!$A$1:$E$1, 0),0)</f>
        <v>Yes</v>
      </c>
      <c r="V1408" s="22" t="str">
        <f>VLOOKUP($C1408,Effects,MATCH(V$7, Effects!$A$1:$E$1, 0),0)</f>
        <v>Yes</v>
      </c>
      <c r="W1408" s="22" t="str">
        <f>VLOOKUP($C1408,Effects,MATCH(W$7, Effects!$A$1:$E$1, 0),0)</f>
        <v>Fine Issued</v>
      </c>
    </row>
    <row r="1409" spans="2:23" s="7" customFormat="1" ht="21" x14ac:dyDescent="0.4">
      <c r="B1409" s="19">
        <v>1402</v>
      </c>
      <c r="C1409" s="19" t="s">
        <v>1427</v>
      </c>
      <c r="D1409" s="20">
        <f>VLOOKUP($C1409, Date, MATCH(Source!D$7, Date!$A$1:$F$1, 0), FALSE)</f>
        <v>43917</v>
      </c>
      <c r="E1409" s="40">
        <v>43917</v>
      </c>
      <c r="F1409" s="22">
        <f>VLOOKUP($C1409, Date, MATCH(Source!F$7, Date!$A$1:$F$1, 0), FALSE)</f>
        <v>59.1319444444444</v>
      </c>
      <c r="G1409" s="19">
        <f>VLOOKUP(Table3[[#This Row],[Accident ID]],Date!$A$2:$I$2001,MATCH(Table3[[#Headers],[Hour]],Date!$A$1:$I$1,0),0)</f>
        <v>3</v>
      </c>
      <c r="H1409" s="44" t="str">
        <f>IF(AND(Table3[[#This Row],[Hour]]&gt;=7, Table3[[#This Row],[Hour]]&lt;=10), "Peak", IF(AND(Table3[[#This Row],[Hour]]&gt;=16, Table3[[#This Row],[Hour]]&lt;=19), "Peak", "Off-Peak"))</f>
        <v>Off-Peak</v>
      </c>
      <c r="I1409" s="19" t="str">
        <f>VLOOKUP($C1409,location,MATCH(Source!I$7,Location!$A$1:$D$1,0),0)</f>
        <v>Chennai</v>
      </c>
      <c r="J1409" s="19" t="str">
        <f>VLOOKUP($C1409,location,MATCH(Source!J$7,Location!$A$1:$D$1,0),0)</f>
        <v>Highway</v>
      </c>
      <c r="K1409" s="19" t="str">
        <f>VLOOKUP($C1409,location,MATCH(Source!K$7,Location!$A$1:$D$1,0),0)</f>
        <v>Snowy</v>
      </c>
      <c r="L1409" s="20" t="str">
        <f>VLOOKUP($C1409,vehicle,MATCH(L1408,Vehicle!A1402:E1402,0),0)</f>
        <v>Bicycle</v>
      </c>
      <c r="M1409" s="20" t="str">
        <f>VLOOKUP($C1409,vehicle,MATCH(M$7,Vehicle!$A$1:$E$1,0),0)</f>
        <v>Brake Failure</v>
      </c>
      <c r="N1409" s="20" t="str">
        <f>VLOOKUP($C1409,vehicle,MATCH(N$7,Vehicle!$A$1:$E$1,0),0)</f>
        <v>Medium</v>
      </c>
      <c r="O1409" s="21">
        <f>VLOOKUP($C1409,vehicle,MATCH(O$7,Vehicle!$A$1:$E$1,0),0)</f>
        <v>1</v>
      </c>
      <c r="P1409" s="21">
        <f>VLOOKUP($C1409,driver,MATCH(P$7,Driver!$A$1:$E$1,0),0)</f>
        <v>50</v>
      </c>
      <c r="Q1409" s="21" t="str">
        <f>VLOOKUP($C1409,driver,MATCH(Q$7,Driver!$A$1:$E$1,0),0)</f>
        <v>Expired</v>
      </c>
      <c r="R1409" s="21">
        <f>VLOOKUP($C1409,driver,MATCH(R$7,Driver!$A$1:$E$1,0),0)</f>
        <v>7</v>
      </c>
      <c r="S1409" s="21" t="str">
        <f>VLOOKUP($C1409,driver,MATCH(S$7,Driver!$A$1:$E$1,0),0)</f>
        <v>Fatal</v>
      </c>
      <c r="T1409" s="21">
        <f>VLOOKUP($C1409,Effects,MATCH(T$7, Effects!$A$1:$E$1, 0),0)</f>
        <v>38</v>
      </c>
      <c r="U1409" s="22" t="str">
        <f>VLOOKUP($C1409,Effects,MATCH(U$7, Effects!$A$1:$E$1, 0),0)</f>
        <v>Yes</v>
      </c>
      <c r="V1409" s="22" t="str">
        <f>VLOOKUP($C1409,Effects,MATCH(V$7, Effects!$A$1:$E$1, 0),0)</f>
        <v>Yes</v>
      </c>
      <c r="W1409" s="22" t="str">
        <f>VLOOKUP($C1409,Effects,MATCH(W$7, Effects!$A$1:$E$1, 0),0)</f>
        <v>None</v>
      </c>
    </row>
    <row r="1410" spans="2:23" s="7" customFormat="1" ht="21" x14ac:dyDescent="0.4">
      <c r="B1410" s="19">
        <v>1403</v>
      </c>
      <c r="C1410" s="19" t="s">
        <v>1428</v>
      </c>
      <c r="D1410" s="20">
        <f>VLOOKUP($C1410, Date, MATCH(Source!D$7, Date!$A$1:$F$1, 0), FALSE)</f>
        <v>44131</v>
      </c>
      <c r="E1410" s="40">
        <v>44131</v>
      </c>
      <c r="F1410" s="22">
        <f>VLOOKUP($C1410, Date, MATCH(Source!F$7, Date!$A$1:$F$1, 0), FALSE)</f>
        <v>59.1736111111111</v>
      </c>
      <c r="G1410" s="19">
        <f>VLOOKUP(Table3[[#This Row],[Accident ID]],Date!$A$2:$I$2001,MATCH(Table3[[#Headers],[Hour]],Date!$A$1:$I$1,0),0)</f>
        <v>4</v>
      </c>
      <c r="H1410" s="44" t="str">
        <f>IF(AND(Table3[[#This Row],[Hour]]&gt;=7, Table3[[#This Row],[Hour]]&lt;=10), "Peak", IF(AND(Table3[[#This Row],[Hour]]&gt;=16, Table3[[#This Row],[Hour]]&lt;=19), "Peak", "Off-Peak"))</f>
        <v>Off-Peak</v>
      </c>
      <c r="I1410" s="19" t="str">
        <f>VLOOKUP($C1410,location,MATCH(Source!I$7,Location!$A$1:$D$1,0),0)</f>
        <v>Chennai</v>
      </c>
      <c r="J1410" s="19" t="str">
        <f>VLOOKUP($C1410,location,MATCH(Source!J$7,Location!$A$1:$D$1,0),0)</f>
        <v>Residential Area</v>
      </c>
      <c r="K1410" s="19" t="str">
        <f>VLOOKUP($C1410,location,MATCH(Source!K$7,Location!$A$1:$D$1,0),0)</f>
        <v>Windy</v>
      </c>
      <c r="L1410" s="20" t="str">
        <f>VLOOKUP($C1410,vehicle,MATCH(L1409,Vehicle!A1403:E1403,0),0)</f>
        <v>Truck</v>
      </c>
      <c r="M1410" s="20" t="str">
        <f>VLOOKUP($C1410,vehicle,MATCH(M$7,Vehicle!$A$1:$E$1,0),0)</f>
        <v>Brake Failure</v>
      </c>
      <c r="N1410" s="20" t="str">
        <f>VLOOKUP($C1410,vehicle,MATCH(N$7,Vehicle!$A$1:$E$1,0),0)</f>
        <v>High</v>
      </c>
      <c r="O1410" s="21">
        <f>VLOOKUP($C1410,vehicle,MATCH(O$7,Vehicle!$A$1:$E$1,0),0)</f>
        <v>4</v>
      </c>
      <c r="P1410" s="21">
        <f>VLOOKUP($C1410,driver,MATCH(P$7,Driver!$A$1:$E$1,0),0)</f>
        <v>40</v>
      </c>
      <c r="Q1410" s="21" t="str">
        <f>VLOOKUP($C1410,driver,MATCH(Q$7,Driver!$A$1:$E$1,0),0)</f>
        <v>Suspended</v>
      </c>
      <c r="R1410" s="21">
        <f>VLOOKUP($C1410,driver,MATCH(R$7,Driver!$A$1:$E$1,0),0)</f>
        <v>8</v>
      </c>
      <c r="S1410" s="21" t="str">
        <f>VLOOKUP($C1410,driver,MATCH(S$7,Driver!$A$1:$E$1,0),0)</f>
        <v>Moderate</v>
      </c>
      <c r="T1410" s="21">
        <f>VLOOKUP($C1410,Effects,MATCH(T$7, Effects!$A$1:$E$1, 0),0)</f>
        <v>49</v>
      </c>
      <c r="U1410" s="22" t="str">
        <f>VLOOKUP($C1410,Effects,MATCH(U$7, Effects!$A$1:$E$1, 0),0)</f>
        <v>No</v>
      </c>
      <c r="V1410" s="22" t="str">
        <f>VLOOKUP($C1410,Effects,MATCH(V$7, Effects!$A$1:$E$1, 0),0)</f>
        <v>No</v>
      </c>
      <c r="W1410" s="22" t="str">
        <f>VLOOKUP($C1410,Effects,MATCH(W$7, Effects!$A$1:$E$1, 0),0)</f>
        <v>None</v>
      </c>
    </row>
    <row r="1411" spans="2:23" s="7" customFormat="1" ht="21" x14ac:dyDescent="0.4">
      <c r="B1411" s="19">
        <v>1404</v>
      </c>
      <c r="C1411" s="19" t="s">
        <v>1429</v>
      </c>
      <c r="D1411" s="20">
        <f>VLOOKUP($C1411, Date, MATCH(Source!D$7, Date!$A$1:$F$1, 0), FALSE)</f>
        <v>44623</v>
      </c>
      <c r="E1411" s="40">
        <v>44623</v>
      </c>
      <c r="F1411" s="22">
        <f>VLOOKUP($C1411, Date, MATCH(Source!F$7, Date!$A$1:$F$1, 0), FALSE)</f>
        <v>59.2152777777778</v>
      </c>
      <c r="G1411" s="19">
        <f>VLOOKUP(Table3[[#This Row],[Accident ID]],Date!$A$2:$I$2001,MATCH(Table3[[#Headers],[Hour]],Date!$A$1:$I$1,0),0)</f>
        <v>5</v>
      </c>
      <c r="H1411" s="44" t="str">
        <f>IF(AND(Table3[[#This Row],[Hour]]&gt;=7, Table3[[#This Row],[Hour]]&lt;=10), "Peak", IF(AND(Table3[[#This Row],[Hour]]&gt;=16, Table3[[#This Row],[Hour]]&lt;=19), "Peak", "Off-Peak"))</f>
        <v>Off-Peak</v>
      </c>
      <c r="I1411" s="19" t="str">
        <f>VLOOKUP($C1411,location,MATCH(Source!I$7,Location!$A$1:$D$1,0),0)</f>
        <v>Bangalore</v>
      </c>
      <c r="J1411" s="19" t="str">
        <f>VLOOKUP($C1411,location,MATCH(Source!J$7,Location!$A$1:$D$1,0),0)</f>
        <v>City Road</v>
      </c>
      <c r="K1411" s="19" t="str">
        <f>VLOOKUP($C1411,location,MATCH(Source!K$7,Location!$A$1:$D$1,0),0)</f>
        <v>Foggy</v>
      </c>
      <c r="L1411" s="20" t="str">
        <f>VLOOKUP($C1411,vehicle,MATCH(L1410,Vehicle!A1404:E1404,0),0)</f>
        <v>Bicycle</v>
      </c>
      <c r="M1411" s="20" t="str">
        <f>VLOOKUP($C1411,vehicle,MATCH(M$7,Vehicle!$A$1:$E$1,0),0)</f>
        <v>Signal Violation</v>
      </c>
      <c r="N1411" s="20" t="str">
        <f>VLOOKUP($C1411,vehicle,MATCH(N$7,Vehicle!$A$1:$E$1,0),0)</f>
        <v>Low</v>
      </c>
      <c r="O1411" s="21">
        <f>VLOOKUP($C1411,vehicle,MATCH(O$7,Vehicle!$A$1:$E$1,0),0)</f>
        <v>3</v>
      </c>
      <c r="P1411" s="21">
        <f>VLOOKUP($C1411,driver,MATCH(P$7,Driver!$A$1:$E$1,0),0)</f>
        <v>64</v>
      </c>
      <c r="Q1411" s="21" t="str">
        <f>VLOOKUP($C1411,driver,MATCH(Q$7,Driver!$A$1:$E$1,0),0)</f>
        <v>Expired</v>
      </c>
      <c r="R1411" s="21">
        <f>VLOOKUP($C1411,driver,MATCH(R$7,Driver!$A$1:$E$1,0),0)</f>
        <v>8</v>
      </c>
      <c r="S1411" s="21" t="str">
        <f>VLOOKUP($C1411,driver,MATCH(S$7,Driver!$A$1:$E$1,0),0)</f>
        <v>Minor</v>
      </c>
      <c r="T1411" s="21">
        <f>VLOOKUP($C1411,Effects,MATCH(T$7, Effects!$A$1:$E$1, 0),0)</f>
        <v>25</v>
      </c>
      <c r="U1411" s="22" t="str">
        <f>VLOOKUP($C1411,Effects,MATCH(U$7, Effects!$A$1:$E$1, 0),0)</f>
        <v>Yes</v>
      </c>
      <c r="V1411" s="22" t="str">
        <f>VLOOKUP($C1411,Effects,MATCH(V$7, Effects!$A$1:$E$1, 0),0)</f>
        <v>No</v>
      </c>
      <c r="W1411" s="22" t="str">
        <f>VLOOKUP($C1411,Effects,MATCH(W$7, Effects!$A$1:$E$1, 0),0)</f>
        <v>None</v>
      </c>
    </row>
    <row r="1412" spans="2:23" s="7" customFormat="1" ht="21" x14ac:dyDescent="0.4">
      <c r="B1412" s="19">
        <v>1405</v>
      </c>
      <c r="C1412" s="19" t="s">
        <v>1430</v>
      </c>
      <c r="D1412" s="20">
        <f>VLOOKUP($C1412, Date, MATCH(Source!D$7, Date!$A$1:$F$1, 0), FALSE)</f>
        <v>44579</v>
      </c>
      <c r="E1412" s="40">
        <v>44579</v>
      </c>
      <c r="F1412" s="22">
        <f>VLOOKUP($C1412, Date, MATCH(Source!F$7, Date!$A$1:$F$1, 0), FALSE)</f>
        <v>59.2569444444444</v>
      </c>
      <c r="G1412" s="19">
        <f>VLOOKUP(Table3[[#This Row],[Accident ID]],Date!$A$2:$I$2001,MATCH(Table3[[#Headers],[Hour]],Date!$A$1:$I$1,0),0)</f>
        <v>6</v>
      </c>
      <c r="H1412" s="44" t="str">
        <f>IF(AND(Table3[[#This Row],[Hour]]&gt;=7, Table3[[#This Row],[Hour]]&lt;=10), "Peak", IF(AND(Table3[[#This Row],[Hour]]&gt;=16, Table3[[#This Row],[Hour]]&lt;=19), "Peak", "Off-Peak"))</f>
        <v>Off-Peak</v>
      </c>
      <c r="I1412" s="19" t="str">
        <f>VLOOKUP($C1412,location,MATCH(Source!I$7,Location!$A$1:$D$1,0),0)</f>
        <v>Kolkata</v>
      </c>
      <c r="J1412" s="19" t="str">
        <f>VLOOKUP($C1412,location,MATCH(Source!J$7,Location!$A$1:$D$1,0),0)</f>
        <v>Highway</v>
      </c>
      <c r="K1412" s="19" t="str">
        <f>VLOOKUP($C1412,location,MATCH(Source!K$7,Location!$A$1:$D$1,0),0)</f>
        <v>Rainy</v>
      </c>
      <c r="L1412" s="20" t="str">
        <f>VLOOKUP($C1412,vehicle,MATCH(L1411,Vehicle!A1405:E1405,0),0)</f>
        <v>Pedestrian</v>
      </c>
      <c r="M1412" s="20" t="str">
        <f>VLOOKUP($C1412,vehicle,MATCH(M$7,Vehicle!$A$1:$E$1,0),0)</f>
        <v>Pedestrian Crossing</v>
      </c>
      <c r="N1412" s="20" t="str">
        <f>VLOOKUP($C1412,vehicle,MATCH(N$7,Vehicle!$A$1:$E$1,0),0)</f>
        <v>Low</v>
      </c>
      <c r="O1412" s="21">
        <f>VLOOKUP($C1412,vehicle,MATCH(O$7,Vehicle!$A$1:$E$1,0),0)</f>
        <v>3</v>
      </c>
      <c r="P1412" s="21">
        <f>VLOOKUP($C1412,driver,MATCH(P$7,Driver!$A$1:$E$1,0),0)</f>
        <v>65</v>
      </c>
      <c r="Q1412" s="21" t="str">
        <f>VLOOKUP($C1412,driver,MATCH(Q$7,Driver!$A$1:$E$1,0),0)</f>
        <v>Suspended</v>
      </c>
      <c r="R1412" s="21">
        <f>VLOOKUP($C1412,driver,MATCH(R$7,Driver!$A$1:$E$1,0),0)</f>
        <v>4</v>
      </c>
      <c r="S1412" s="21" t="str">
        <f>VLOOKUP($C1412,driver,MATCH(S$7,Driver!$A$1:$E$1,0),0)</f>
        <v>Severe</v>
      </c>
      <c r="T1412" s="21">
        <f>VLOOKUP($C1412,Effects,MATCH(T$7, Effects!$A$1:$E$1, 0),0)</f>
        <v>50</v>
      </c>
      <c r="U1412" s="22" t="str">
        <f>VLOOKUP($C1412,Effects,MATCH(U$7, Effects!$A$1:$E$1, 0),0)</f>
        <v>Yes</v>
      </c>
      <c r="V1412" s="22" t="str">
        <f>VLOOKUP($C1412,Effects,MATCH(V$7, Effects!$A$1:$E$1, 0),0)</f>
        <v>Yes</v>
      </c>
      <c r="W1412" s="22" t="str">
        <f>VLOOKUP($C1412,Effects,MATCH(W$7, Effects!$A$1:$E$1, 0),0)</f>
        <v>Arrest Made</v>
      </c>
    </row>
    <row r="1413" spans="2:23" s="7" customFormat="1" ht="21" x14ac:dyDescent="0.4">
      <c r="B1413" s="19">
        <v>1406</v>
      </c>
      <c r="C1413" s="19" t="s">
        <v>1431</v>
      </c>
      <c r="D1413" s="20">
        <f>VLOOKUP($C1413, Date, MATCH(Source!D$7, Date!$A$1:$F$1, 0), FALSE)</f>
        <v>45173</v>
      </c>
      <c r="E1413" s="40">
        <v>45173</v>
      </c>
      <c r="F1413" s="22">
        <f>VLOOKUP($C1413, Date, MATCH(Source!F$7, Date!$A$1:$F$1, 0), FALSE)</f>
        <v>59.2986111111111</v>
      </c>
      <c r="G1413" s="19">
        <f>VLOOKUP(Table3[[#This Row],[Accident ID]],Date!$A$2:$I$2001,MATCH(Table3[[#Headers],[Hour]],Date!$A$1:$I$1,0),0)</f>
        <v>7</v>
      </c>
      <c r="H1413" s="44" t="str">
        <f>IF(AND(Table3[[#This Row],[Hour]]&gt;=7, Table3[[#This Row],[Hour]]&lt;=10), "Peak", IF(AND(Table3[[#This Row],[Hour]]&gt;=16, Table3[[#This Row],[Hour]]&lt;=19), "Peak", "Off-Peak"))</f>
        <v>Peak</v>
      </c>
      <c r="I1413" s="19" t="str">
        <f>VLOOKUP($C1413,location,MATCH(Source!I$7,Location!$A$1:$D$1,0),0)</f>
        <v>Kolkata</v>
      </c>
      <c r="J1413" s="19" t="str">
        <f>VLOOKUP($C1413,location,MATCH(Source!J$7,Location!$A$1:$D$1,0),0)</f>
        <v>Rural Road</v>
      </c>
      <c r="K1413" s="19" t="str">
        <f>VLOOKUP($C1413,location,MATCH(Source!K$7,Location!$A$1:$D$1,0),0)</f>
        <v>Foggy</v>
      </c>
      <c r="L1413" s="20" t="str">
        <f>VLOOKUP($C1413,vehicle,MATCH(L1412,Vehicle!A1406:E1406,0),0)</f>
        <v>Bus</v>
      </c>
      <c r="M1413" s="20" t="str">
        <f>VLOOKUP($C1413,vehicle,MATCH(M$7,Vehicle!$A$1:$E$1,0),0)</f>
        <v>Weather Conditions</v>
      </c>
      <c r="N1413" s="20" t="str">
        <f>VLOOKUP($C1413,vehicle,MATCH(N$7,Vehicle!$A$1:$E$1,0),0)</f>
        <v>Severe</v>
      </c>
      <c r="O1413" s="21">
        <f>VLOOKUP($C1413,vehicle,MATCH(O$7,Vehicle!$A$1:$E$1,0),0)</f>
        <v>5</v>
      </c>
      <c r="P1413" s="21">
        <f>VLOOKUP($C1413,driver,MATCH(P$7,Driver!$A$1:$E$1,0),0)</f>
        <v>31</v>
      </c>
      <c r="Q1413" s="21" t="str">
        <f>VLOOKUP($C1413,driver,MATCH(Q$7,Driver!$A$1:$E$1,0),0)</f>
        <v>Expired</v>
      </c>
      <c r="R1413" s="21">
        <f>VLOOKUP($C1413,driver,MATCH(R$7,Driver!$A$1:$E$1,0),0)</f>
        <v>5</v>
      </c>
      <c r="S1413" s="21" t="str">
        <f>VLOOKUP($C1413,driver,MATCH(S$7,Driver!$A$1:$E$1,0),0)</f>
        <v>Minor</v>
      </c>
      <c r="T1413" s="21">
        <f>VLOOKUP($C1413,Effects,MATCH(T$7, Effects!$A$1:$E$1, 0),0)</f>
        <v>7</v>
      </c>
      <c r="U1413" s="22" t="str">
        <f>VLOOKUP($C1413,Effects,MATCH(U$7, Effects!$A$1:$E$1, 0),0)</f>
        <v>Yes</v>
      </c>
      <c r="V1413" s="22" t="str">
        <f>VLOOKUP($C1413,Effects,MATCH(V$7, Effects!$A$1:$E$1, 0),0)</f>
        <v>No</v>
      </c>
      <c r="W1413" s="22" t="str">
        <f>VLOOKUP($C1413,Effects,MATCH(W$7, Effects!$A$1:$E$1, 0),0)</f>
        <v>None</v>
      </c>
    </row>
    <row r="1414" spans="2:23" s="7" customFormat="1" ht="21" x14ac:dyDescent="0.4">
      <c r="B1414" s="19">
        <v>1407</v>
      </c>
      <c r="C1414" s="19" t="s">
        <v>1432</v>
      </c>
      <c r="D1414" s="20">
        <f>VLOOKUP($C1414, Date, MATCH(Source!D$7, Date!$A$1:$F$1, 0), FALSE)</f>
        <v>45459</v>
      </c>
      <c r="E1414" s="40">
        <v>45459</v>
      </c>
      <c r="F1414" s="22">
        <f>VLOOKUP($C1414, Date, MATCH(Source!F$7, Date!$A$1:$F$1, 0), FALSE)</f>
        <v>59.3402777777778</v>
      </c>
      <c r="G1414" s="19">
        <f>VLOOKUP(Table3[[#This Row],[Accident ID]],Date!$A$2:$I$2001,MATCH(Table3[[#Headers],[Hour]],Date!$A$1:$I$1,0),0)</f>
        <v>8</v>
      </c>
      <c r="H1414" s="44" t="str">
        <f>IF(AND(Table3[[#This Row],[Hour]]&gt;=7, Table3[[#This Row],[Hour]]&lt;=10), "Peak", IF(AND(Table3[[#This Row],[Hour]]&gt;=16, Table3[[#This Row],[Hour]]&lt;=19), "Peak", "Off-Peak"))</f>
        <v>Peak</v>
      </c>
      <c r="I1414" s="19" t="str">
        <f>VLOOKUP($C1414,location,MATCH(Source!I$7,Location!$A$1:$D$1,0),0)</f>
        <v>Ahmedabad</v>
      </c>
      <c r="J1414" s="19" t="str">
        <f>VLOOKUP($C1414,location,MATCH(Source!J$7,Location!$A$1:$D$1,0),0)</f>
        <v>Expressway</v>
      </c>
      <c r="K1414" s="19" t="str">
        <f>VLOOKUP($C1414,location,MATCH(Source!K$7,Location!$A$1:$D$1,0),0)</f>
        <v>Rainy</v>
      </c>
      <c r="L1414" s="20" t="str">
        <f>VLOOKUP($C1414,vehicle,MATCH(L1413,Vehicle!A1407:E1407,0),0)</f>
        <v>Car</v>
      </c>
      <c r="M1414" s="20" t="str">
        <f>VLOOKUP($C1414,vehicle,MATCH(M$7,Vehicle!$A$1:$E$1,0),0)</f>
        <v>Brake Failure</v>
      </c>
      <c r="N1414" s="20" t="str">
        <f>VLOOKUP($C1414,vehicle,MATCH(N$7,Vehicle!$A$1:$E$1,0),0)</f>
        <v>High</v>
      </c>
      <c r="O1414" s="21">
        <f>VLOOKUP($C1414,vehicle,MATCH(O$7,Vehicle!$A$1:$E$1,0),0)</f>
        <v>2</v>
      </c>
      <c r="P1414" s="21">
        <f>VLOOKUP($C1414,driver,MATCH(P$7,Driver!$A$1:$E$1,0),0)</f>
        <v>50</v>
      </c>
      <c r="Q1414" s="21" t="str">
        <f>VLOOKUP($C1414,driver,MATCH(Q$7,Driver!$A$1:$E$1,0),0)</f>
        <v>Valid</v>
      </c>
      <c r="R1414" s="21">
        <f>VLOOKUP($C1414,driver,MATCH(R$7,Driver!$A$1:$E$1,0),0)</f>
        <v>7</v>
      </c>
      <c r="S1414" s="21" t="str">
        <f>VLOOKUP($C1414,driver,MATCH(S$7,Driver!$A$1:$E$1,0),0)</f>
        <v>Fatal</v>
      </c>
      <c r="T1414" s="21">
        <f>VLOOKUP($C1414,Effects,MATCH(T$7, Effects!$A$1:$E$1, 0),0)</f>
        <v>39</v>
      </c>
      <c r="U1414" s="22" t="str">
        <f>VLOOKUP($C1414,Effects,MATCH(U$7, Effects!$A$1:$E$1, 0),0)</f>
        <v>Yes</v>
      </c>
      <c r="V1414" s="22" t="str">
        <f>VLOOKUP($C1414,Effects,MATCH(V$7, Effects!$A$1:$E$1, 0),0)</f>
        <v>No</v>
      </c>
      <c r="W1414" s="22" t="str">
        <f>VLOOKUP($C1414,Effects,MATCH(W$7, Effects!$A$1:$E$1, 0),0)</f>
        <v>Fine Issued</v>
      </c>
    </row>
    <row r="1415" spans="2:23" s="7" customFormat="1" ht="21" x14ac:dyDescent="0.4">
      <c r="B1415" s="19">
        <v>1408</v>
      </c>
      <c r="C1415" s="19" t="s">
        <v>1433</v>
      </c>
      <c r="D1415" s="20">
        <f>VLOOKUP($C1415, Date, MATCH(Source!D$7, Date!$A$1:$F$1, 0), FALSE)</f>
        <v>45369</v>
      </c>
      <c r="E1415" s="40">
        <v>45369</v>
      </c>
      <c r="F1415" s="22">
        <f>VLOOKUP($C1415, Date, MATCH(Source!F$7, Date!$A$1:$F$1, 0), FALSE)</f>
        <v>59.3819444444444</v>
      </c>
      <c r="G1415" s="19">
        <f>VLOOKUP(Table3[[#This Row],[Accident ID]],Date!$A$2:$I$2001,MATCH(Table3[[#Headers],[Hour]],Date!$A$1:$I$1,0),0)</f>
        <v>9</v>
      </c>
      <c r="H1415" s="44" t="str">
        <f>IF(AND(Table3[[#This Row],[Hour]]&gt;=7, Table3[[#This Row],[Hour]]&lt;=10), "Peak", IF(AND(Table3[[#This Row],[Hour]]&gt;=16, Table3[[#This Row],[Hour]]&lt;=19), "Peak", "Off-Peak"))</f>
        <v>Peak</v>
      </c>
      <c r="I1415" s="19" t="str">
        <f>VLOOKUP($C1415,location,MATCH(Source!I$7,Location!$A$1:$D$1,0),0)</f>
        <v>Hyderabad</v>
      </c>
      <c r="J1415" s="19" t="str">
        <f>VLOOKUP($C1415,location,MATCH(Source!J$7,Location!$A$1:$D$1,0),0)</f>
        <v>Rural Road</v>
      </c>
      <c r="K1415" s="19" t="str">
        <f>VLOOKUP($C1415,location,MATCH(Source!K$7,Location!$A$1:$D$1,0),0)</f>
        <v>Clear</v>
      </c>
      <c r="L1415" s="20" t="str">
        <f>VLOOKUP($C1415,vehicle,MATCH(L1414,Vehicle!A1408:E1408,0),0)</f>
        <v>Car</v>
      </c>
      <c r="M1415" s="20" t="str">
        <f>VLOOKUP($C1415,vehicle,MATCH(M$7,Vehicle!$A$1:$E$1,0),0)</f>
        <v>Drunk Driving</v>
      </c>
      <c r="N1415" s="20" t="str">
        <f>VLOOKUP($C1415,vehicle,MATCH(N$7,Vehicle!$A$1:$E$1,0),0)</f>
        <v>Severe</v>
      </c>
      <c r="O1415" s="21">
        <f>VLOOKUP($C1415,vehicle,MATCH(O$7,Vehicle!$A$1:$E$1,0),0)</f>
        <v>2</v>
      </c>
      <c r="P1415" s="21">
        <f>VLOOKUP($C1415,driver,MATCH(P$7,Driver!$A$1:$E$1,0),0)</f>
        <v>69</v>
      </c>
      <c r="Q1415" s="21" t="str">
        <f>VLOOKUP($C1415,driver,MATCH(Q$7,Driver!$A$1:$E$1,0),0)</f>
        <v>Expired</v>
      </c>
      <c r="R1415" s="21">
        <f>VLOOKUP($C1415,driver,MATCH(R$7,Driver!$A$1:$E$1,0),0)</f>
        <v>5</v>
      </c>
      <c r="S1415" s="21" t="str">
        <f>VLOOKUP($C1415,driver,MATCH(S$7,Driver!$A$1:$E$1,0),0)</f>
        <v>Fatal</v>
      </c>
      <c r="T1415" s="21">
        <f>VLOOKUP($C1415,Effects,MATCH(T$7, Effects!$A$1:$E$1, 0),0)</f>
        <v>11</v>
      </c>
      <c r="U1415" s="22" t="str">
        <f>VLOOKUP($C1415,Effects,MATCH(U$7, Effects!$A$1:$E$1, 0),0)</f>
        <v>No</v>
      </c>
      <c r="V1415" s="22" t="str">
        <f>VLOOKUP($C1415,Effects,MATCH(V$7, Effects!$A$1:$E$1, 0),0)</f>
        <v>No</v>
      </c>
      <c r="W1415" s="22" t="str">
        <f>VLOOKUP($C1415,Effects,MATCH(W$7, Effects!$A$1:$E$1, 0),0)</f>
        <v>Arrest Made</v>
      </c>
    </row>
    <row r="1416" spans="2:23" s="7" customFormat="1" ht="21" x14ac:dyDescent="0.4">
      <c r="B1416" s="19">
        <v>1409</v>
      </c>
      <c r="C1416" s="19" t="s">
        <v>1434</v>
      </c>
      <c r="D1416" s="20">
        <f>VLOOKUP($C1416, Date, MATCH(Source!D$7, Date!$A$1:$F$1, 0), FALSE)</f>
        <v>45653</v>
      </c>
      <c r="E1416" s="40">
        <v>45653</v>
      </c>
      <c r="F1416" s="22">
        <f>VLOOKUP($C1416, Date, MATCH(Source!F$7, Date!$A$1:$F$1, 0), FALSE)</f>
        <v>59.4236111111111</v>
      </c>
      <c r="G1416" s="19">
        <f>VLOOKUP(Table3[[#This Row],[Accident ID]],Date!$A$2:$I$2001,MATCH(Table3[[#Headers],[Hour]],Date!$A$1:$I$1,0),0)</f>
        <v>10</v>
      </c>
      <c r="H1416" s="44" t="str">
        <f>IF(AND(Table3[[#This Row],[Hour]]&gt;=7, Table3[[#This Row],[Hour]]&lt;=10), "Peak", IF(AND(Table3[[#This Row],[Hour]]&gt;=16, Table3[[#This Row],[Hour]]&lt;=19), "Peak", "Off-Peak"))</f>
        <v>Peak</v>
      </c>
      <c r="I1416" s="19" t="str">
        <f>VLOOKUP($C1416,location,MATCH(Source!I$7,Location!$A$1:$D$1,0),0)</f>
        <v>Ahmedabad</v>
      </c>
      <c r="J1416" s="19" t="str">
        <f>VLOOKUP($C1416,location,MATCH(Source!J$7,Location!$A$1:$D$1,0),0)</f>
        <v>Highway</v>
      </c>
      <c r="K1416" s="19" t="str">
        <f>VLOOKUP($C1416,location,MATCH(Source!K$7,Location!$A$1:$D$1,0),0)</f>
        <v>Windy</v>
      </c>
      <c r="L1416" s="20" t="str">
        <f>VLOOKUP($C1416,vehicle,MATCH(L1415,Vehicle!A1409:E1409,0),0)</f>
        <v>Bus</v>
      </c>
      <c r="M1416" s="20" t="str">
        <f>VLOOKUP($C1416,vehicle,MATCH(M$7,Vehicle!$A$1:$E$1,0),0)</f>
        <v>Signal Violation</v>
      </c>
      <c r="N1416" s="20" t="str">
        <f>VLOOKUP($C1416,vehicle,MATCH(N$7,Vehicle!$A$1:$E$1,0),0)</f>
        <v>Severe</v>
      </c>
      <c r="O1416" s="21">
        <f>VLOOKUP($C1416,vehicle,MATCH(O$7,Vehicle!$A$1:$E$1,0),0)</f>
        <v>2</v>
      </c>
      <c r="P1416" s="21">
        <f>VLOOKUP($C1416,driver,MATCH(P$7,Driver!$A$1:$E$1,0),0)</f>
        <v>38</v>
      </c>
      <c r="Q1416" s="21" t="str">
        <f>VLOOKUP($C1416,driver,MATCH(Q$7,Driver!$A$1:$E$1,0),0)</f>
        <v>Valid</v>
      </c>
      <c r="R1416" s="21">
        <f>VLOOKUP($C1416,driver,MATCH(R$7,Driver!$A$1:$E$1,0),0)</f>
        <v>9</v>
      </c>
      <c r="S1416" s="21" t="str">
        <f>VLOOKUP($C1416,driver,MATCH(S$7,Driver!$A$1:$E$1,0),0)</f>
        <v>Moderate</v>
      </c>
      <c r="T1416" s="21">
        <f>VLOOKUP($C1416,Effects,MATCH(T$7, Effects!$A$1:$E$1, 0),0)</f>
        <v>42</v>
      </c>
      <c r="U1416" s="22" t="str">
        <f>VLOOKUP($C1416,Effects,MATCH(U$7, Effects!$A$1:$E$1, 0),0)</f>
        <v>Yes</v>
      </c>
      <c r="V1416" s="22" t="str">
        <f>VLOOKUP($C1416,Effects,MATCH(V$7, Effects!$A$1:$E$1, 0),0)</f>
        <v>Yes</v>
      </c>
      <c r="W1416" s="22" t="str">
        <f>VLOOKUP($C1416,Effects,MATCH(W$7, Effects!$A$1:$E$1, 0),0)</f>
        <v>License Suspended</v>
      </c>
    </row>
    <row r="1417" spans="2:23" s="7" customFormat="1" ht="21" x14ac:dyDescent="0.4">
      <c r="B1417" s="19">
        <v>1410</v>
      </c>
      <c r="C1417" s="19" t="s">
        <v>1435</v>
      </c>
      <c r="D1417" s="20">
        <f>VLOOKUP($C1417, Date, MATCH(Source!D$7, Date!$A$1:$F$1, 0), FALSE)</f>
        <v>45188</v>
      </c>
      <c r="E1417" s="40">
        <v>45188</v>
      </c>
      <c r="F1417" s="22">
        <f>VLOOKUP($C1417, Date, MATCH(Source!F$7, Date!$A$1:$F$1, 0), FALSE)</f>
        <v>59.4652777777778</v>
      </c>
      <c r="G1417" s="19">
        <f>VLOOKUP(Table3[[#This Row],[Accident ID]],Date!$A$2:$I$2001,MATCH(Table3[[#Headers],[Hour]],Date!$A$1:$I$1,0),0)</f>
        <v>11</v>
      </c>
      <c r="H1417" s="44" t="str">
        <f>IF(AND(Table3[[#This Row],[Hour]]&gt;=7, Table3[[#This Row],[Hour]]&lt;=10), "Peak", IF(AND(Table3[[#This Row],[Hour]]&gt;=16, Table3[[#This Row],[Hour]]&lt;=19), "Peak", "Off-Peak"))</f>
        <v>Off-Peak</v>
      </c>
      <c r="I1417" s="19" t="str">
        <f>VLOOKUP($C1417,location,MATCH(Source!I$7,Location!$A$1:$D$1,0),0)</f>
        <v>Bangalore</v>
      </c>
      <c r="J1417" s="19" t="str">
        <f>VLOOKUP($C1417,location,MATCH(Source!J$7,Location!$A$1:$D$1,0),0)</f>
        <v>Expressway</v>
      </c>
      <c r="K1417" s="19" t="str">
        <f>VLOOKUP($C1417,location,MATCH(Source!K$7,Location!$A$1:$D$1,0),0)</f>
        <v>Snowy</v>
      </c>
      <c r="L1417" s="20" t="str">
        <f>VLOOKUP($C1417,vehicle,MATCH(L1416,Vehicle!A1410:E1410,0),0)</f>
        <v>Bus</v>
      </c>
      <c r="M1417" s="20" t="str">
        <f>VLOOKUP($C1417,vehicle,MATCH(M$7,Vehicle!$A$1:$E$1,0),0)</f>
        <v>Pedestrian Crossing</v>
      </c>
      <c r="N1417" s="20" t="str">
        <f>VLOOKUP($C1417,vehicle,MATCH(N$7,Vehicle!$A$1:$E$1,0),0)</f>
        <v>High</v>
      </c>
      <c r="O1417" s="21">
        <f>VLOOKUP($C1417,vehicle,MATCH(O$7,Vehicle!$A$1:$E$1,0),0)</f>
        <v>5</v>
      </c>
      <c r="P1417" s="21">
        <f>VLOOKUP($C1417,driver,MATCH(P$7,Driver!$A$1:$E$1,0),0)</f>
        <v>18</v>
      </c>
      <c r="Q1417" s="21" t="str">
        <f>VLOOKUP($C1417,driver,MATCH(Q$7,Driver!$A$1:$E$1,0),0)</f>
        <v>Suspended</v>
      </c>
      <c r="R1417" s="21">
        <f>VLOOKUP($C1417,driver,MATCH(R$7,Driver!$A$1:$E$1,0),0)</f>
        <v>9</v>
      </c>
      <c r="S1417" s="21" t="str">
        <f>VLOOKUP($C1417,driver,MATCH(S$7,Driver!$A$1:$E$1,0),0)</f>
        <v>Minor</v>
      </c>
      <c r="T1417" s="21">
        <f>VLOOKUP($C1417,Effects,MATCH(T$7, Effects!$A$1:$E$1, 0),0)</f>
        <v>54</v>
      </c>
      <c r="U1417" s="22" t="str">
        <f>VLOOKUP($C1417,Effects,MATCH(U$7, Effects!$A$1:$E$1, 0),0)</f>
        <v>No</v>
      </c>
      <c r="V1417" s="22" t="str">
        <f>VLOOKUP($C1417,Effects,MATCH(V$7, Effects!$A$1:$E$1, 0),0)</f>
        <v>Yes</v>
      </c>
      <c r="W1417" s="22" t="str">
        <f>VLOOKUP($C1417,Effects,MATCH(W$7, Effects!$A$1:$E$1, 0),0)</f>
        <v>Fine Issued</v>
      </c>
    </row>
    <row r="1418" spans="2:23" s="7" customFormat="1" ht="21" x14ac:dyDescent="0.4">
      <c r="B1418" s="19">
        <v>1411</v>
      </c>
      <c r="C1418" s="19" t="s">
        <v>1436</v>
      </c>
      <c r="D1418" s="20">
        <f>VLOOKUP($C1418, Date, MATCH(Source!D$7, Date!$A$1:$F$1, 0), FALSE)</f>
        <v>43835</v>
      </c>
      <c r="E1418" s="40">
        <v>43835</v>
      </c>
      <c r="F1418" s="22">
        <f>VLOOKUP($C1418, Date, MATCH(Source!F$7, Date!$A$1:$F$1, 0), FALSE)</f>
        <v>59.5069444444444</v>
      </c>
      <c r="G1418" s="19">
        <f>VLOOKUP(Table3[[#This Row],[Accident ID]],Date!$A$2:$I$2001,MATCH(Table3[[#Headers],[Hour]],Date!$A$1:$I$1,0),0)</f>
        <v>12</v>
      </c>
      <c r="H1418" s="44" t="str">
        <f>IF(AND(Table3[[#This Row],[Hour]]&gt;=7, Table3[[#This Row],[Hour]]&lt;=10), "Peak", IF(AND(Table3[[#This Row],[Hour]]&gt;=16, Table3[[#This Row],[Hour]]&lt;=19), "Peak", "Off-Peak"))</f>
        <v>Off-Peak</v>
      </c>
      <c r="I1418" s="19" t="str">
        <f>VLOOKUP($C1418,location,MATCH(Source!I$7,Location!$A$1:$D$1,0),0)</f>
        <v>Kolkata</v>
      </c>
      <c r="J1418" s="19" t="str">
        <f>VLOOKUP($C1418,location,MATCH(Source!J$7,Location!$A$1:$D$1,0),0)</f>
        <v>Residential Area</v>
      </c>
      <c r="K1418" s="19" t="str">
        <f>VLOOKUP($C1418,location,MATCH(Source!K$7,Location!$A$1:$D$1,0),0)</f>
        <v>Rainy</v>
      </c>
      <c r="L1418" s="20" t="str">
        <f>VLOOKUP($C1418,vehicle,MATCH(L1417,Vehicle!A1411:E1411,0),0)</f>
        <v>Bike</v>
      </c>
      <c r="M1418" s="20" t="str">
        <f>VLOOKUP($C1418,vehicle,MATCH(M$7,Vehicle!$A$1:$E$1,0),0)</f>
        <v>Pedestrian Crossing</v>
      </c>
      <c r="N1418" s="20" t="str">
        <f>VLOOKUP($C1418,vehicle,MATCH(N$7,Vehicle!$A$1:$E$1,0),0)</f>
        <v>Low</v>
      </c>
      <c r="O1418" s="21">
        <f>VLOOKUP($C1418,vehicle,MATCH(O$7,Vehicle!$A$1:$E$1,0),0)</f>
        <v>3</v>
      </c>
      <c r="P1418" s="21">
        <f>VLOOKUP($C1418,driver,MATCH(P$7,Driver!$A$1:$E$1,0),0)</f>
        <v>59</v>
      </c>
      <c r="Q1418" s="21" t="str">
        <f>VLOOKUP($C1418,driver,MATCH(Q$7,Driver!$A$1:$E$1,0),0)</f>
        <v>Valid</v>
      </c>
      <c r="R1418" s="21">
        <f>VLOOKUP($C1418,driver,MATCH(R$7,Driver!$A$1:$E$1,0),0)</f>
        <v>7</v>
      </c>
      <c r="S1418" s="21" t="str">
        <f>VLOOKUP($C1418,driver,MATCH(S$7,Driver!$A$1:$E$1,0),0)</f>
        <v>Fatal</v>
      </c>
      <c r="T1418" s="21">
        <f>VLOOKUP($C1418,Effects,MATCH(T$7, Effects!$A$1:$E$1, 0),0)</f>
        <v>28</v>
      </c>
      <c r="U1418" s="22" t="str">
        <f>VLOOKUP($C1418,Effects,MATCH(U$7, Effects!$A$1:$E$1, 0),0)</f>
        <v>Yes</v>
      </c>
      <c r="V1418" s="22" t="str">
        <f>VLOOKUP($C1418,Effects,MATCH(V$7, Effects!$A$1:$E$1, 0),0)</f>
        <v>No</v>
      </c>
      <c r="W1418" s="22" t="str">
        <f>VLOOKUP($C1418,Effects,MATCH(W$7, Effects!$A$1:$E$1, 0),0)</f>
        <v>Arrest Made</v>
      </c>
    </row>
    <row r="1419" spans="2:23" s="7" customFormat="1" ht="21" x14ac:dyDescent="0.4">
      <c r="B1419" s="19">
        <v>1412</v>
      </c>
      <c r="C1419" s="19" t="s">
        <v>1437</v>
      </c>
      <c r="D1419" s="20">
        <f>VLOOKUP($C1419, Date, MATCH(Source!D$7, Date!$A$1:$F$1, 0), FALSE)</f>
        <v>43944</v>
      </c>
      <c r="E1419" s="40">
        <v>43944</v>
      </c>
      <c r="F1419" s="22">
        <f>VLOOKUP($C1419, Date, MATCH(Source!F$7, Date!$A$1:$F$1, 0), FALSE)</f>
        <v>59.5486111111111</v>
      </c>
      <c r="G1419" s="19">
        <f>VLOOKUP(Table3[[#This Row],[Accident ID]],Date!$A$2:$I$2001,MATCH(Table3[[#Headers],[Hour]],Date!$A$1:$I$1,0),0)</f>
        <v>13</v>
      </c>
      <c r="H1419" s="44" t="str">
        <f>IF(AND(Table3[[#This Row],[Hour]]&gt;=7, Table3[[#This Row],[Hour]]&lt;=10), "Peak", IF(AND(Table3[[#This Row],[Hour]]&gt;=16, Table3[[#This Row],[Hour]]&lt;=19), "Peak", "Off-Peak"))</f>
        <v>Off-Peak</v>
      </c>
      <c r="I1419" s="19" t="str">
        <f>VLOOKUP($C1419,location,MATCH(Source!I$7,Location!$A$1:$D$1,0),0)</f>
        <v>Mumbai</v>
      </c>
      <c r="J1419" s="19" t="str">
        <f>VLOOKUP($C1419,location,MATCH(Source!J$7,Location!$A$1:$D$1,0),0)</f>
        <v>Residential Area</v>
      </c>
      <c r="K1419" s="19" t="str">
        <f>VLOOKUP($C1419,location,MATCH(Source!K$7,Location!$A$1:$D$1,0),0)</f>
        <v>Rainy</v>
      </c>
      <c r="L1419" s="20" t="str">
        <f>VLOOKUP($C1419,vehicle,MATCH(L1418,Vehicle!A1412:E1412,0),0)</f>
        <v>Auto</v>
      </c>
      <c r="M1419" s="20" t="str">
        <f>VLOOKUP($C1419,vehicle,MATCH(M$7,Vehicle!$A$1:$E$1,0),0)</f>
        <v>Weather Conditions</v>
      </c>
      <c r="N1419" s="20" t="str">
        <f>VLOOKUP($C1419,vehicle,MATCH(N$7,Vehicle!$A$1:$E$1,0),0)</f>
        <v>Severe</v>
      </c>
      <c r="O1419" s="21">
        <f>VLOOKUP($C1419,vehicle,MATCH(O$7,Vehicle!$A$1:$E$1,0),0)</f>
        <v>2</v>
      </c>
      <c r="P1419" s="21">
        <f>VLOOKUP($C1419,driver,MATCH(P$7,Driver!$A$1:$E$1,0),0)</f>
        <v>38</v>
      </c>
      <c r="Q1419" s="21" t="str">
        <f>VLOOKUP($C1419,driver,MATCH(Q$7,Driver!$A$1:$E$1,0),0)</f>
        <v>Expired</v>
      </c>
      <c r="R1419" s="21">
        <f>VLOOKUP($C1419,driver,MATCH(R$7,Driver!$A$1:$E$1,0),0)</f>
        <v>4</v>
      </c>
      <c r="S1419" s="21" t="str">
        <f>VLOOKUP($C1419,driver,MATCH(S$7,Driver!$A$1:$E$1,0),0)</f>
        <v>Fatal</v>
      </c>
      <c r="T1419" s="21">
        <f>VLOOKUP($C1419,Effects,MATCH(T$7, Effects!$A$1:$E$1, 0),0)</f>
        <v>48</v>
      </c>
      <c r="U1419" s="22" t="str">
        <f>VLOOKUP($C1419,Effects,MATCH(U$7, Effects!$A$1:$E$1, 0),0)</f>
        <v>Yes</v>
      </c>
      <c r="V1419" s="22" t="str">
        <f>VLOOKUP($C1419,Effects,MATCH(V$7, Effects!$A$1:$E$1, 0),0)</f>
        <v>No</v>
      </c>
      <c r="W1419" s="22" t="str">
        <f>VLOOKUP($C1419,Effects,MATCH(W$7, Effects!$A$1:$E$1, 0),0)</f>
        <v>None</v>
      </c>
    </row>
    <row r="1420" spans="2:23" s="7" customFormat="1" ht="21" x14ac:dyDescent="0.4">
      <c r="B1420" s="19">
        <v>1413</v>
      </c>
      <c r="C1420" s="19" t="s">
        <v>1438</v>
      </c>
      <c r="D1420" s="20">
        <f>VLOOKUP($C1420, Date, MATCH(Source!D$7, Date!$A$1:$F$1, 0), FALSE)</f>
        <v>44627</v>
      </c>
      <c r="E1420" s="40">
        <v>44627</v>
      </c>
      <c r="F1420" s="22">
        <f>VLOOKUP($C1420, Date, MATCH(Source!F$7, Date!$A$1:$F$1, 0), FALSE)</f>
        <v>59.5902777777778</v>
      </c>
      <c r="G1420" s="19">
        <f>VLOOKUP(Table3[[#This Row],[Accident ID]],Date!$A$2:$I$2001,MATCH(Table3[[#Headers],[Hour]],Date!$A$1:$I$1,0),0)</f>
        <v>14</v>
      </c>
      <c r="H1420" s="44" t="str">
        <f>IF(AND(Table3[[#This Row],[Hour]]&gt;=7, Table3[[#This Row],[Hour]]&lt;=10), "Peak", IF(AND(Table3[[#This Row],[Hour]]&gt;=16, Table3[[#This Row],[Hour]]&lt;=19), "Peak", "Off-Peak"))</f>
        <v>Off-Peak</v>
      </c>
      <c r="I1420" s="19" t="str">
        <f>VLOOKUP($C1420,location,MATCH(Source!I$7,Location!$A$1:$D$1,0),0)</f>
        <v>Hyderabad</v>
      </c>
      <c r="J1420" s="19" t="str">
        <f>VLOOKUP($C1420,location,MATCH(Source!J$7,Location!$A$1:$D$1,0),0)</f>
        <v>Expressway</v>
      </c>
      <c r="K1420" s="19" t="str">
        <f>VLOOKUP($C1420,location,MATCH(Source!K$7,Location!$A$1:$D$1,0),0)</f>
        <v>Clear</v>
      </c>
      <c r="L1420" s="20" t="str">
        <f>VLOOKUP($C1420,vehicle,MATCH(L1419,Vehicle!A1413:E1413,0),0)</f>
        <v>Bus</v>
      </c>
      <c r="M1420" s="20" t="str">
        <f>VLOOKUP($C1420,vehicle,MATCH(M$7,Vehicle!$A$1:$E$1,0),0)</f>
        <v>Brake Failure</v>
      </c>
      <c r="N1420" s="20" t="str">
        <f>VLOOKUP($C1420,vehicle,MATCH(N$7,Vehicle!$A$1:$E$1,0),0)</f>
        <v>High</v>
      </c>
      <c r="O1420" s="21">
        <f>VLOOKUP($C1420,vehicle,MATCH(O$7,Vehicle!$A$1:$E$1,0),0)</f>
        <v>4</v>
      </c>
      <c r="P1420" s="21">
        <f>VLOOKUP($C1420,driver,MATCH(P$7,Driver!$A$1:$E$1,0),0)</f>
        <v>57</v>
      </c>
      <c r="Q1420" s="21" t="str">
        <f>VLOOKUP($C1420,driver,MATCH(Q$7,Driver!$A$1:$E$1,0),0)</f>
        <v>Suspended</v>
      </c>
      <c r="R1420" s="21">
        <f>VLOOKUP($C1420,driver,MATCH(R$7,Driver!$A$1:$E$1,0),0)</f>
        <v>6</v>
      </c>
      <c r="S1420" s="21" t="str">
        <f>VLOOKUP($C1420,driver,MATCH(S$7,Driver!$A$1:$E$1,0),0)</f>
        <v>Severe</v>
      </c>
      <c r="T1420" s="21">
        <f>VLOOKUP($C1420,Effects,MATCH(T$7, Effects!$A$1:$E$1, 0),0)</f>
        <v>10</v>
      </c>
      <c r="U1420" s="22" t="str">
        <f>VLOOKUP($C1420,Effects,MATCH(U$7, Effects!$A$1:$E$1, 0),0)</f>
        <v>Yes</v>
      </c>
      <c r="V1420" s="22" t="str">
        <f>VLOOKUP($C1420,Effects,MATCH(V$7, Effects!$A$1:$E$1, 0),0)</f>
        <v>Yes</v>
      </c>
      <c r="W1420" s="22" t="str">
        <f>VLOOKUP($C1420,Effects,MATCH(W$7, Effects!$A$1:$E$1, 0),0)</f>
        <v>Arrest Made</v>
      </c>
    </row>
    <row r="1421" spans="2:23" s="7" customFormat="1" ht="21" x14ac:dyDescent="0.4">
      <c r="B1421" s="19">
        <v>1414</v>
      </c>
      <c r="C1421" s="19" t="s">
        <v>1439</v>
      </c>
      <c r="D1421" s="20">
        <f>VLOOKUP($C1421, Date, MATCH(Source!D$7, Date!$A$1:$F$1, 0), FALSE)</f>
        <v>44116</v>
      </c>
      <c r="E1421" s="40">
        <v>44116</v>
      </c>
      <c r="F1421" s="22">
        <f>VLOOKUP($C1421, Date, MATCH(Source!F$7, Date!$A$1:$F$1, 0), FALSE)</f>
        <v>59.6319444444444</v>
      </c>
      <c r="G1421" s="19">
        <f>VLOOKUP(Table3[[#This Row],[Accident ID]],Date!$A$2:$I$2001,MATCH(Table3[[#Headers],[Hour]],Date!$A$1:$I$1,0),0)</f>
        <v>15</v>
      </c>
      <c r="H1421" s="44" t="str">
        <f>IF(AND(Table3[[#This Row],[Hour]]&gt;=7, Table3[[#This Row],[Hour]]&lt;=10), "Peak", IF(AND(Table3[[#This Row],[Hour]]&gt;=16, Table3[[#This Row],[Hour]]&lt;=19), "Peak", "Off-Peak"))</f>
        <v>Off-Peak</v>
      </c>
      <c r="I1421" s="19" t="str">
        <f>VLOOKUP($C1421,location,MATCH(Source!I$7,Location!$A$1:$D$1,0),0)</f>
        <v>Chennai</v>
      </c>
      <c r="J1421" s="19" t="str">
        <f>VLOOKUP($C1421,location,MATCH(Source!J$7,Location!$A$1:$D$1,0),0)</f>
        <v>Residential Area</v>
      </c>
      <c r="K1421" s="19" t="str">
        <f>VLOOKUP($C1421,location,MATCH(Source!K$7,Location!$A$1:$D$1,0),0)</f>
        <v>Snowy</v>
      </c>
      <c r="L1421" s="20" t="str">
        <f>VLOOKUP($C1421,vehicle,MATCH(L1420,Vehicle!A1414:E1414,0),0)</f>
        <v>Auto</v>
      </c>
      <c r="M1421" s="20" t="str">
        <f>VLOOKUP($C1421,vehicle,MATCH(M$7,Vehicle!$A$1:$E$1,0),0)</f>
        <v>Signal Violation</v>
      </c>
      <c r="N1421" s="20" t="str">
        <f>VLOOKUP($C1421,vehicle,MATCH(N$7,Vehicle!$A$1:$E$1,0),0)</f>
        <v>Medium</v>
      </c>
      <c r="O1421" s="21">
        <f>VLOOKUP($C1421,vehicle,MATCH(O$7,Vehicle!$A$1:$E$1,0),0)</f>
        <v>3</v>
      </c>
      <c r="P1421" s="21">
        <f>VLOOKUP($C1421,driver,MATCH(P$7,Driver!$A$1:$E$1,0),0)</f>
        <v>64</v>
      </c>
      <c r="Q1421" s="21" t="str">
        <f>VLOOKUP($C1421,driver,MATCH(Q$7,Driver!$A$1:$E$1,0),0)</f>
        <v>Expired</v>
      </c>
      <c r="R1421" s="21">
        <f>VLOOKUP($C1421,driver,MATCH(R$7,Driver!$A$1:$E$1,0),0)</f>
        <v>9</v>
      </c>
      <c r="S1421" s="21" t="str">
        <f>VLOOKUP($C1421,driver,MATCH(S$7,Driver!$A$1:$E$1,0),0)</f>
        <v>Fatal</v>
      </c>
      <c r="T1421" s="21">
        <f>VLOOKUP($C1421,Effects,MATCH(T$7, Effects!$A$1:$E$1, 0),0)</f>
        <v>35</v>
      </c>
      <c r="U1421" s="22" t="str">
        <f>VLOOKUP($C1421,Effects,MATCH(U$7, Effects!$A$1:$E$1, 0),0)</f>
        <v>No</v>
      </c>
      <c r="V1421" s="22" t="str">
        <f>VLOOKUP($C1421,Effects,MATCH(V$7, Effects!$A$1:$E$1, 0),0)</f>
        <v>Yes</v>
      </c>
      <c r="W1421" s="22" t="str">
        <f>VLOOKUP($C1421,Effects,MATCH(W$7, Effects!$A$1:$E$1, 0),0)</f>
        <v>None</v>
      </c>
    </row>
    <row r="1422" spans="2:23" s="7" customFormat="1" ht="21" x14ac:dyDescent="0.4">
      <c r="B1422" s="19">
        <v>1415</v>
      </c>
      <c r="C1422" s="19" t="s">
        <v>1440</v>
      </c>
      <c r="D1422" s="20">
        <f>VLOOKUP($C1422, Date, MATCH(Source!D$7, Date!$A$1:$F$1, 0), FALSE)</f>
        <v>44025</v>
      </c>
      <c r="E1422" s="40">
        <v>44025</v>
      </c>
      <c r="F1422" s="22">
        <f>VLOOKUP($C1422, Date, MATCH(Source!F$7, Date!$A$1:$F$1, 0), FALSE)</f>
        <v>59.6736111111111</v>
      </c>
      <c r="G1422" s="19">
        <f>VLOOKUP(Table3[[#This Row],[Accident ID]],Date!$A$2:$I$2001,MATCH(Table3[[#Headers],[Hour]],Date!$A$1:$I$1,0),0)</f>
        <v>16</v>
      </c>
      <c r="H1422" s="44" t="str">
        <f>IF(AND(Table3[[#This Row],[Hour]]&gt;=7, Table3[[#This Row],[Hour]]&lt;=10), "Peak", IF(AND(Table3[[#This Row],[Hour]]&gt;=16, Table3[[#This Row],[Hour]]&lt;=19), "Peak", "Off-Peak"))</f>
        <v>Peak</v>
      </c>
      <c r="I1422" s="19" t="str">
        <f>VLOOKUP($C1422,location,MATCH(Source!I$7,Location!$A$1:$D$1,0),0)</f>
        <v>Mumbai</v>
      </c>
      <c r="J1422" s="19" t="str">
        <f>VLOOKUP($C1422,location,MATCH(Source!J$7,Location!$A$1:$D$1,0),0)</f>
        <v>Highway</v>
      </c>
      <c r="K1422" s="19" t="str">
        <f>VLOOKUP($C1422,location,MATCH(Source!K$7,Location!$A$1:$D$1,0),0)</f>
        <v>Windy</v>
      </c>
      <c r="L1422" s="20" t="str">
        <f>VLOOKUP($C1422,vehicle,MATCH(L1421,Vehicle!A1415:E1415,0),0)</f>
        <v>Car</v>
      </c>
      <c r="M1422" s="20" t="str">
        <f>VLOOKUP($C1422,vehicle,MATCH(M$7,Vehicle!$A$1:$E$1,0),0)</f>
        <v>Signal Violation</v>
      </c>
      <c r="N1422" s="20" t="str">
        <f>VLOOKUP($C1422,vehicle,MATCH(N$7,Vehicle!$A$1:$E$1,0),0)</f>
        <v>Severe</v>
      </c>
      <c r="O1422" s="21">
        <f>VLOOKUP($C1422,vehicle,MATCH(O$7,Vehicle!$A$1:$E$1,0),0)</f>
        <v>5</v>
      </c>
      <c r="P1422" s="21">
        <f>VLOOKUP($C1422,driver,MATCH(P$7,Driver!$A$1:$E$1,0),0)</f>
        <v>73</v>
      </c>
      <c r="Q1422" s="21" t="str">
        <f>VLOOKUP($C1422,driver,MATCH(Q$7,Driver!$A$1:$E$1,0),0)</f>
        <v>Suspended</v>
      </c>
      <c r="R1422" s="21">
        <f>VLOOKUP($C1422,driver,MATCH(R$7,Driver!$A$1:$E$1,0),0)</f>
        <v>8</v>
      </c>
      <c r="S1422" s="21" t="str">
        <f>VLOOKUP($C1422,driver,MATCH(S$7,Driver!$A$1:$E$1,0),0)</f>
        <v>Minor</v>
      </c>
      <c r="T1422" s="21">
        <f>VLOOKUP($C1422,Effects,MATCH(T$7, Effects!$A$1:$E$1, 0),0)</f>
        <v>30</v>
      </c>
      <c r="U1422" s="22" t="str">
        <f>VLOOKUP($C1422,Effects,MATCH(U$7, Effects!$A$1:$E$1, 0),0)</f>
        <v>No</v>
      </c>
      <c r="V1422" s="22" t="str">
        <f>VLOOKUP($C1422,Effects,MATCH(V$7, Effects!$A$1:$E$1, 0),0)</f>
        <v>No</v>
      </c>
      <c r="W1422" s="22" t="str">
        <f>VLOOKUP($C1422,Effects,MATCH(W$7, Effects!$A$1:$E$1, 0),0)</f>
        <v>Arrest Made</v>
      </c>
    </row>
    <row r="1423" spans="2:23" s="7" customFormat="1" ht="21" x14ac:dyDescent="0.4">
      <c r="B1423" s="19">
        <v>1416</v>
      </c>
      <c r="C1423" s="19" t="s">
        <v>1441</v>
      </c>
      <c r="D1423" s="20">
        <f>VLOOKUP($C1423, Date, MATCH(Source!D$7, Date!$A$1:$F$1, 0), FALSE)</f>
        <v>45541</v>
      </c>
      <c r="E1423" s="40">
        <v>45541</v>
      </c>
      <c r="F1423" s="22">
        <f>VLOOKUP($C1423, Date, MATCH(Source!F$7, Date!$A$1:$F$1, 0), FALSE)</f>
        <v>59.7152777777778</v>
      </c>
      <c r="G1423" s="19">
        <f>VLOOKUP(Table3[[#This Row],[Accident ID]],Date!$A$2:$I$2001,MATCH(Table3[[#Headers],[Hour]],Date!$A$1:$I$1,0),0)</f>
        <v>17</v>
      </c>
      <c r="H1423" s="44" t="str">
        <f>IF(AND(Table3[[#This Row],[Hour]]&gt;=7, Table3[[#This Row],[Hour]]&lt;=10), "Peak", IF(AND(Table3[[#This Row],[Hour]]&gt;=16, Table3[[#This Row],[Hour]]&lt;=19), "Peak", "Off-Peak"))</f>
        <v>Peak</v>
      </c>
      <c r="I1423" s="19" t="str">
        <f>VLOOKUP($C1423,location,MATCH(Source!I$7,Location!$A$1:$D$1,0),0)</f>
        <v>Bangalore</v>
      </c>
      <c r="J1423" s="19" t="str">
        <f>VLOOKUP($C1423,location,MATCH(Source!J$7,Location!$A$1:$D$1,0),0)</f>
        <v>Highway</v>
      </c>
      <c r="K1423" s="19" t="str">
        <f>VLOOKUP($C1423,location,MATCH(Source!K$7,Location!$A$1:$D$1,0),0)</f>
        <v>Foggy</v>
      </c>
      <c r="L1423" s="20" t="str">
        <f>VLOOKUP($C1423,vehicle,MATCH(L1422,Vehicle!A1416:E1416,0),0)</f>
        <v>Car</v>
      </c>
      <c r="M1423" s="20" t="str">
        <f>VLOOKUP($C1423,vehicle,MATCH(M$7,Vehicle!$A$1:$E$1,0),0)</f>
        <v>Brake Failure</v>
      </c>
      <c r="N1423" s="20" t="str">
        <f>VLOOKUP($C1423,vehicle,MATCH(N$7,Vehicle!$A$1:$E$1,0),0)</f>
        <v>Medium</v>
      </c>
      <c r="O1423" s="21">
        <f>VLOOKUP($C1423,vehicle,MATCH(O$7,Vehicle!$A$1:$E$1,0),0)</f>
        <v>1</v>
      </c>
      <c r="P1423" s="21">
        <f>VLOOKUP($C1423,driver,MATCH(P$7,Driver!$A$1:$E$1,0),0)</f>
        <v>33</v>
      </c>
      <c r="Q1423" s="21" t="str">
        <f>VLOOKUP($C1423,driver,MATCH(Q$7,Driver!$A$1:$E$1,0),0)</f>
        <v>Valid</v>
      </c>
      <c r="R1423" s="21">
        <f>VLOOKUP($C1423,driver,MATCH(R$7,Driver!$A$1:$E$1,0),0)</f>
        <v>10</v>
      </c>
      <c r="S1423" s="21" t="str">
        <f>VLOOKUP($C1423,driver,MATCH(S$7,Driver!$A$1:$E$1,0),0)</f>
        <v>Minor</v>
      </c>
      <c r="T1423" s="21">
        <f>VLOOKUP($C1423,Effects,MATCH(T$7, Effects!$A$1:$E$1, 0),0)</f>
        <v>29</v>
      </c>
      <c r="U1423" s="22" t="str">
        <f>VLOOKUP($C1423,Effects,MATCH(U$7, Effects!$A$1:$E$1, 0),0)</f>
        <v>Yes</v>
      </c>
      <c r="V1423" s="22" t="str">
        <f>VLOOKUP($C1423,Effects,MATCH(V$7, Effects!$A$1:$E$1, 0),0)</f>
        <v>No</v>
      </c>
      <c r="W1423" s="22" t="str">
        <f>VLOOKUP($C1423,Effects,MATCH(W$7, Effects!$A$1:$E$1, 0),0)</f>
        <v>License Suspended</v>
      </c>
    </row>
    <row r="1424" spans="2:23" s="7" customFormat="1" ht="21" x14ac:dyDescent="0.4">
      <c r="B1424" s="19">
        <v>1417</v>
      </c>
      <c r="C1424" s="19" t="s">
        <v>1442</v>
      </c>
      <c r="D1424" s="20">
        <f>VLOOKUP($C1424, Date, MATCH(Source!D$7, Date!$A$1:$F$1, 0), FALSE)</f>
        <v>45371</v>
      </c>
      <c r="E1424" s="40">
        <v>45371</v>
      </c>
      <c r="F1424" s="22">
        <f>VLOOKUP($C1424, Date, MATCH(Source!F$7, Date!$A$1:$F$1, 0), FALSE)</f>
        <v>59.7569444444444</v>
      </c>
      <c r="G1424" s="19">
        <f>VLOOKUP(Table3[[#This Row],[Accident ID]],Date!$A$2:$I$2001,MATCH(Table3[[#Headers],[Hour]],Date!$A$1:$I$1,0),0)</f>
        <v>18</v>
      </c>
      <c r="H1424" s="44" t="str">
        <f>IF(AND(Table3[[#This Row],[Hour]]&gt;=7, Table3[[#This Row],[Hour]]&lt;=10), "Peak", IF(AND(Table3[[#This Row],[Hour]]&gt;=16, Table3[[#This Row],[Hour]]&lt;=19), "Peak", "Off-Peak"))</f>
        <v>Peak</v>
      </c>
      <c r="I1424" s="19" t="str">
        <f>VLOOKUP($C1424,location,MATCH(Source!I$7,Location!$A$1:$D$1,0),0)</f>
        <v>Bangalore</v>
      </c>
      <c r="J1424" s="19" t="str">
        <f>VLOOKUP($C1424,location,MATCH(Source!J$7,Location!$A$1:$D$1,0),0)</f>
        <v>Residential Area</v>
      </c>
      <c r="K1424" s="19" t="str">
        <f>VLOOKUP($C1424,location,MATCH(Source!K$7,Location!$A$1:$D$1,0),0)</f>
        <v>Foggy</v>
      </c>
      <c r="L1424" s="20" t="str">
        <f>VLOOKUP($C1424,vehicle,MATCH(L1423,Vehicle!A1417:E1417,0),0)</f>
        <v>Car</v>
      </c>
      <c r="M1424" s="20" t="str">
        <f>VLOOKUP($C1424,vehicle,MATCH(M$7,Vehicle!$A$1:$E$1,0),0)</f>
        <v>Reckless Driving</v>
      </c>
      <c r="N1424" s="20" t="str">
        <f>VLOOKUP($C1424,vehicle,MATCH(N$7,Vehicle!$A$1:$E$1,0),0)</f>
        <v>Low</v>
      </c>
      <c r="O1424" s="21">
        <f>VLOOKUP($C1424,vehicle,MATCH(O$7,Vehicle!$A$1:$E$1,0),0)</f>
        <v>3</v>
      </c>
      <c r="P1424" s="21">
        <f>VLOOKUP($C1424,driver,MATCH(P$7,Driver!$A$1:$E$1,0),0)</f>
        <v>50</v>
      </c>
      <c r="Q1424" s="21" t="str">
        <f>VLOOKUP($C1424,driver,MATCH(Q$7,Driver!$A$1:$E$1,0),0)</f>
        <v>Expired</v>
      </c>
      <c r="R1424" s="21">
        <f>VLOOKUP($C1424,driver,MATCH(R$7,Driver!$A$1:$E$1,0),0)</f>
        <v>4</v>
      </c>
      <c r="S1424" s="21" t="str">
        <f>VLOOKUP($C1424,driver,MATCH(S$7,Driver!$A$1:$E$1,0),0)</f>
        <v>Severe</v>
      </c>
      <c r="T1424" s="21">
        <f>VLOOKUP($C1424,Effects,MATCH(T$7, Effects!$A$1:$E$1, 0),0)</f>
        <v>34</v>
      </c>
      <c r="U1424" s="22" t="str">
        <f>VLOOKUP($C1424,Effects,MATCH(U$7, Effects!$A$1:$E$1, 0),0)</f>
        <v>Yes</v>
      </c>
      <c r="V1424" s="22" t="str">
        <f>VLOOKUP($C1424,Effects,MATCH(V$7, Effects!$A$1:$E$1, 0),0)</f>
        <v>No</v>
      </c>
      <c r="W1424" s="22" t="str">
        <f>VLOOKUP($C1424,Effects,MATCH(W$7, Effects!$A$1:$E$1, 0),0)</f>
        <v>Arrest Made</v>
      </c>
    </row>
    <row r="1425" spans="2:23" s="7" customFormat="1" ht="21" x14ac:dyDescent="0.4">
      <c r="B1425" s="19">
        <v>1418</v>
      </c>
      <c r="C1425" s="19" t="s">
        <v>1443</v>
      </c>
      <c r="D1425" s="20">
        <f>VLOOKUP($C1425, Date, MATCH(Source!D$7, Date!$A$1:$F$1, 0), FALSE)</f>
        <v>43863</v>
      </c>
      <c r="E1425" s="40">
        <v>43863</v>
      </c>
      <c r="F1425" s="22">
        <f>VLOOKUP($C1425, Date, MATCH(Source!F$7, Date!$A$1:$F$1, 0), FALSE)</f>
        <v>59.7986111111111</v>
      </c>
      <c r="G1425" s="19">
        <f>VLOOKUP(Table3[[#This Row],[Accident ID]],Date!$A$2:$I$2001,MATCH(Table3[[#Headers],[Hour]],Date!$A$1:$I$1,0),0)</f>
        <v>19</v>
      </c>
      <c r="H1425" s="44" t="str">
        <f>IF(AND(Table3[[#This Row],[Hour]]&gt;=7, Table3[[#This Row],[Hour]]&lt;=10), "Peak", IF(AND(Table3[[#This Row],[Hour]]&gt;=16, Table3[[#This Row],[Hour]]&lt;=19), "Peak", "Off-Peak"))</f>
        <v>Peak</v>
      </c>
      <c r="I1425" s="19" t="str">
        <f>VLOOKUP($C1425,location,MATCH(Source!I$7,Location!$A$1:$D$1,0),0)</f>
        <v>Chennai</v>
      </c>
      <c r="J1425" s="19" t="str">
        <f>VLOOKUP($C1425,location,MATCH(Source!J$7,Location!$A$1:$D$1,0),0)</f>
        <v>Highway</v>
      </c>
      <c r="K1425" s="19" t="str">
        <f>VLOOKUP($C1425,location,MATCH(Source!K$7,Location!$A$1:$D$1,0),0)</f>
        <v>Clear</v>
      </c>
      <c r="L1425" s="20" t="str">
        <f>VLOOKUP($C1425,vehicle,MATCH(L1424,Vehicle!A1418:E1418,0),0)</f>
        <v>Bus</v>
      </c>
      <c r="M1425" s="20" t="str">
        <f>VLOOKUP($C1425,vehicle,MATCH(M$7,Vehicle!$A$1:$E$1,0),0)</f>
        <v>Weather Conditions</v>
      </c>
      <c r="N1425" s="20" t="str">
        <f>VLOOKUP($C1425,vehicle,MATCH(N$7,Vehicle!$A$1:$E$1,0),0)</f>
        <v>Low</v>
      </c>
      <c r="O1425" s="21">
        <f>VLOOKUP($C1425,vehicle,MATCH(O$7,Vehicle!$A$1:$E$1,0),0)</f>
        <v>3</v>
      </c>
      <c r="P1425" s="21">
        <f>VLOOKUP($C1425,driver,MATCH(P$7,Driver!$A$1:$E$1,0),0)</f>
        <v>58</v>
      </c>
      <c r="Q1425" s="21" t="str">
        <f>VLOOKUP($C1425,driver,MATCH(Q$7,Driver!$A$1:$E$1,0),0)</f>
        <v>Valid</v>
      </c>
      <c r="R1425" s="21">
        <f>VLOOKUP($C1425,driver,MATCH(R$7,Driver!$A$1:$E$1,0),0)</f>
        <v>5</v>
      </c>
      <c r="S1425" s="21" t="str">
        <f>VLOOKUP($C1425,driver,MATCH(S$7,Driver!$A$1:$E$1,0),0)</f>
        <v>Minor</v>
      </c>
      <c r="T1425" s="21">
        <f>VLOOKUP($C1425,Effects,MATCH(T$7, Effects!$A$1:$E$1, 0),0)</f>
        <v>9</v>
      </c>
      <c r="U1425" s="22" t="str">
        <f>VLOOKUP($C1425,Effects,MATCH(U$7, Effects!$A$1:$E$1, 0),0)</f>
        <v>No</v>
      </c>
      <c r="V1425" s="22" t="str">
        <f>VLOOKUP($C1425,Effects,MATCH(V$7, Effects!$A$1:$E$1, 0),0)</f>
        <v>Yes</v>
      </c>
      <c r="W1425" s="22" t="str">
        <f>VLOOKUP($C1425,Effects,MATCH(W$7, Effects!$A$1:$E$1, 0),0)</f>
        <v>None</v>
      </c>
    </row>
    <row r="1426" spans="2:23" s="7" customFormat="1" ht="21" x14ac:dyDescent="0.4">
      <c r="B1426" s="19">
        <v>1419</v>
      </c>
      <c r="C1426" s="19" t="s">
        <v>1444</v>
      </c>
      <c r="D1426" s="20">
        <f>VLOOKUP($C1426, Date, MATCH(Source!D$7, Date!$A$1:$F$1, 0), FALSE)</f>
        <v>44199</v>
      </c>
      <c r="E1426" s="40">
        <v>44199</v>
      </c>
      <c r="F1426" s="22">
        <f>VLOOKUP($C1426, Date, MATCH(Source!F$7, Date!$A$1:$F$1, 0), FALSE)</f>
        <v>59.8402777777778</v>
      </c>
      <c r="G1426" s="19">
        <f>VLOOKUP(Table3[[#This Row],[Accident ID]],Date!$A$2:$I$2001,MATCH(Table3[[#Headers],[Hour]],Date!$A$1:$I$1,0),0)</f>
        <v>20</v>
      </c>
      <c r="H1426" s="44" t="str">
        <f>IF(AND(Table3[[#This Row],[Hour]]&gt;=7, Table3[[#This Row],[Hour]]&lt;=10), "Peak", IF(AND(Table3[[#This Row],[Hour]]&gt;=16, Table3[[#This Row],[Hour]]&lt;=19), "Peak", "Off-Peak"))</f>
        <v>Off-Peak</v>
      </c>
      <c r="I1426" s="19" t="str">
        <f>VLOOKUP($C1426,location,MATCH(Source!I$7,Location!$A$1:$D$1,0),0)</f>
        <v>Kolkata</v>
      </c>
      <c r="J1426" s="19" t="str">
        <f>VLOOKUP($C1426,location,MATCH(Source!J$7,Location!$A$1:$D$1,0),0)</f>
        <v>Residential Area</v>
      </c>
      <c r="K1426" s="19" t="str">
        <f>VLOOKUP($C1426,location,MATCH(Source!K$7,Location!$A$1:$D$1,0),0)</f>
        <v>Rainy</v>
      </c>
      <c r="L1426" s="20" t="str">
        <f>VLOOKUP($C1426,vehicle,MATCH(L1425,Vehicle!A1419:E1419,0),0)</f>
        <v>Bus</v>
      </c>
      <c r="M1426" s="20" t="str">
        <f>VLOOKUP($C1426,vehicle,MATCH(M$7,Vehicle!$A$1:$E$1,0),0)</f>
        <v>Reckless Driving</v>
      </c>
      <c r="N1426" s="20" t="str">
        <f>VLOOKUP($C1426,vehicle,MATCH(N$7,Vehicle!$A$1:$E$1,0),0)</f>
        <v>Low</v>
      </c>
      <c r="O1426" s="21">
        <f>VLOOKUP($C1426,vehicle,MATCH(O$7,Vehicle!$A$1:$E$1,0),0)</f>
        <v>2</v>
      </c>
      <c r="P1426" s="21">
        <f>VLOOKUP($C1426,driver,MATCH(P$7,Driver!$A$1:$E$1,0),0)</f>
        <v>22</v>
      </c>
      <c r="Q1426" s="21" t="str">
        <f>VLOOKUP($C1426,driver,MATCH(Q$7,Driver!$A$1:$E$1,0),0)</f>
        <v>Suspended</v>
      </c>
      <c r="R1426" s="21">
        <f>VLOOKUP($C1426,driver,MATCH(R$7,Driver!$A$1:$E$1,0),0)</f>
        <v>1</v>
      </c>
      <c r="S1426" s="21" t="str">
        <f>VLOOKUP($C1426,driver,MATCH(S$7,Driver!$A$1:$E$1,0),0)</f>
        <v>Moderate</v>
      </c>
      <c r="T1426" s="21">
        <f>VLOOKUP($C1426,Effects,MATCH(T$7, Effects!$A$1:$E$1, 0),0)</f>
        <v>45</v>
      </c>
      <c r="U1426" s="22" t="str">
        <f>VLOOKUP($C1426,Effects,MATCH(U$7, Effects!$A$1:$E$1, 0),0)</f>
        <v>No</v>
      </c>
      <c r="V1426" s="22" t="str">
        <f>VLOOKUP($C1426,Effects,MATCH(V$7, Effects!$A$1:$E$1, 0),0)</f>
        <v>No</v>
      </c>
      <c r="W1426" s="22" t="str">
        <f>VLOOKUP($C1426,Effects,MATCH(W$7, Effects!$A$1:$E$1, 0),0)</f>
        <v>None</v>
      </c>
    </row>
    <row r="1427" spans="2:23" s="7" customFormat="1" ht="21" x14ac:dyDescent="0.4">
      <c r="B1427" s="19">
        <v>1420</v>
      </c>
      <c r="C1427" s="19" t="s">
        <v>1445</v>
      </c>
      <c r="D1427" s="20">
        <f>VLOOKUP($C1427, Date, MATCH(Source!D$7, Date!$A$1:$F$1, 0), FALSE)</f>
        <v>44458</v>
      </c>
      <c r="E1427" s="40">
        <v>44458</v>
      </c>
      <c r="F1427" s="22">
        <f>VLOOKUP($C1427, Date, MATCH(Source!F$7, Date!$A$1:$F$1, 0), FALSE)</f>
        <v>59.8819444444444</v>
      </c>
      <c r="G1427" s="19">
        <f>VLOOKUP(Table3[[#This Row],[Accident ID]],Date!$A$2:$I$2001,MATCH(Table3[[#Headers],[Hour]],Date!$A$1:$I$1,0),0)</f>
        <v>21</v>
      </c>
      <c r="H1427" s="44" t="str">
        <f>IF(AND(Table3[[#This Row],[Hour]]&gt;=7, Table3[[#This Row],[Hour]]&lt;=10), "Peak", IF(AND(Table3[[#This Row],[Hour]]&gt;=16, Table3[[#This Row],[Hour]]&lt;=19), "Peak", "Off-Peak"))</f>
        <v>Off-Peak</v>
      </c>
      <c r="I1427" s="19" t="str">
        <f>VLOOKUP($C1427,location,MATCH(Source!I$7,Location!$A$1:$D$1,0),0)</f>
        <v>Delhi</v>
      </c>
      <c r="J1427" s="19" t="str">
        <f>VLOOKUP($C1427,location,MATCH(Source!J$7,Location!$A$1:$D$1,0),0)</f>
        <v>Residential Area</v>
      </c>
      <c r="K1427" s="19" t="str">
        <f>VLOOKUP($C1427,location,MATCH(Source!K$7,Location!$A$1:$D$1,0),0)</f>
        <v>Windy</v>
      </c>
      <c r="L1427" s="20" t="str">
        <f>VLOOKUP($C1427,vehicle,MATCH(L1426,Vehicle!A1420:E1420,0),0)</f>
        <v>Bus</v>
      </c>
      <c r="M1427" s="20" t="str">
        <f>VLOOKUP($C1427,vehicle,MATCH(M$7,Vehicle!$A$1:$E$1,0),0)</f>
        <v>Signal Violation</v>
      </c>
      <c r="N1427" s="20" t="str">
        <f>VLOOKUP($C1427,vehicle,MATCH(N$7,Vehicle!$A$1:$E$1,0),0)</f>
        <v>Severe</v>
      </c>
      <c r="O1427" s="21">
        <f>VLOOKUP($C1427,vehicle,MATCH(O$7,Vehicle!$A$1:$E$1,0),0)</f>
        <v>2</v>
      </c>
      <c r="P1427" s="21">
        <f>VLOOKUP($C1427,driver,MATCH(P$7,Driver!$A$1:$E$1,0),0)</f>
        <v>39</v>
      </c>
      <c r="Q1427" s="21" t="str">
        <f>VLOOKUP($C1427,driver,MATCH(Q$7,Driver!$A$1:$E$1,0),0)</f>
        <v>Suspended</v>
      </c>
      <c r="R1427" s="21">
        <f>VLOOKUP($C1427,driver,MATCH(R$7,Driver!$A$1:$E$1,0),0)</f>
        <v>9</v>
      </c>
      <c r="S1427" s="21" t="str">
        <f>VLOOKUP($C1427,driver,MATCH(S$7,Driver!$A$1:$E$1,0),0)</f>
        <v>Severe</v>
      </c>
      <c r="T1427" s="21">
        <f>VLOOKUP($C1427,Effects,MATCH(T$7, Effects!$A$1:$E$1, 0),0)</f>
        <v>16</v>
      </c>
      <c r="U1427" s="22" t="str">
        <f>VLOOKUP($C1427,Effects,MATCH(U$7, Effects!$A$1:$E$1, 0),0)</f>
        <v>No</v>
      </c>
      <c r="V1427" s="22" t="str">
        <f>VLOOKUP($C1427,Effects,MATCH(V$7, Effects!$A$1:$E$1, 0),0)</f>
        <v>Yes</v>
      </c>
      <c r="W1427" s="22" t="str">
        <f>VLOOKUP($C1427,Effects,MATCH(W$7, Effects!$A$1:$E$1, 0),0)</f>
        <v>Arrest Made</v>
      </c>
    </row>
    <row r="1428" spans="2:23" s="7" customFormat="1" ht="21" x14ac:dyDescent="0.4">
      <c r="B1428" s="19">
        <v>1421</v>
      </c>
      <c r="C1428" s="23" t="s">
        <v>1446</v>
      </c>
      <c r="D1428" s="20">
        <f>VLOOKUP($C1428, Date, MATCH(Source!D$7, Date!$A$1:$F$1, 0), FALSE)</f>
        <v>45574</v>
      </c>
      <c r="E1428" s="40">
        <v>45574</v>
      </c>
      <c r="F1428" s="22">
        <f>VLOOKUP($C1428, Date, MATCH(Source!F$7, Date!$A$1:$F$1, 0), FALSE)</f>
        <v>59.9236111111111</v>
      </c>
      <c r="G1428" s="19">
        <f>VLOOKUP(Table3[[#This Row],[Accident ID]],Date!$A$2:$I$2001,MATCH(Table3[[#Headers],[Hour]],Date!$A$1:$I$1,0),0)</f>
        <v>22</v>
      </c>
      <c r="H1428" s="44" t="str">
        <f>IF(AND(Table3[[#This Row],[Hour]]&gt;=7, Table3[[#This Row],[Hour]]&lt;=10), "Peak", IF(AND(Table3[[#This Row],[Hour]]&gt;=16, Table3[[#This Row],[Hour]]&lt;=19), "Peak", "Off-Peak"))</f>
        <v>Off-Peak</v>
      </c>
      <c r="I1428" s="19" t="str">
        <f>VLOOKUP($C1428,location,MATCH(Source!I$7,Location!$A$1:$D$1,0),0)</f>
        <v>Bangalore</v>
      </c>
      <c r="J1428" s="19" t="str">
        <f>VLOOKUP($C1428,location,MATCH(Source!J$7,Location!$A$1:$D$1,0),0)</f>
        <v>Highway</v>
      </c>
      <c r="K1428" s="19" t="str">
        <f>VLOOKUP($C1428,location,MATCH(Source!K$7,Location!$A$1:$D$1,0),0)</f>
        <v>Snowy</v>
      </c>
      <c r="L1428" s="20" t="str">
        <f>VLOOKUP($C1428,vehicle,MATCH(L1427,Vehicle!A1421:E1421,0),0)</f>
        <v>Pedestrian</v>
      </c>
      <c r="M1428" s="20" t="str">
        <f>VLOOKUP($C1428,vehicle,MATCH(M$7,Vehicle!$A$1:$E$1,0),0)</f>
        <v>Pedestrian Crossing</v>
      </c>
      <c r="N1428" s="20" t="str">
        <f>VLOOKUP($C1428,vehicle,MATCH(N$7,Vehicle!$A$1:$E$1,0),0)</f>
        <v>Low</v>
      </c>
      <c r="O1428" s="21">
        <f>VLOOKUP($C1428,vehicle,MATCH(O$7,Vehicle!$A$1:$E$1,0),0)</f>
        <v>4</v>
      </c>
      <c r="P1428" s="21">
        <f>VLOOKUP($C1428,driver,MATCH(P$7,Driver!$A$1:$E$1,0),0)</f>
        <v>41</v>
      </c>
      <c r="Q1428" s="21" t="str">
        <f>VLOOKUP($C1428,driver,MATCH(Q$7,Driver!$A$1:$E$1,0),0)</f>
        <v>Suspended</v>
      </c>
      <c r="R1428" s="21">
        <f>VLOOKUP($C1428,driver,MATCH(R$7,Driver!$A$1:$E$1,0),0)</f>
        <v>3</v>
      </c>
      <c r="S1428" s="21" t="str">
        <f>VLOOKUP($C1428,driver,MATCH(S$7,Driver!$A$1:$E$1,0),0)</f>
        <v>Severe</v>
      </c>
      <c r="T1428" s="21">
        <f>VLOOKUP($C1428,Effects,MATCH(T$7, Effects!$A$1:$E$1, 0),0)</f>
        <v>46</v>
      </c>
      <c r="U1428" s="22" t="str">
        <f>VLOOKUP($C1428,Effects,MATCH(U$7, Effects!$A$1:$E$1, 0),0)</f>
        <v>No</v>
      </c>
      <c r="V1428" s="22" t="str">
        <f>VLOOKUP($C1428,Effects,MATCH(V$7, Effects!$A$1:$E$1, 0),0)</f>
        <v>Yes</v>
      </c>
      <c r="W1428" s="22" t="str">
        <f>VLOOKUP($C1428,Effects,MATCH(W$7, Effects!$A$1:$E$1, 0),0)</f>
        <v>License Suspended</v>
      </c>
    </row>
    <row r="1429" spans="2:23" s="7" customFormat="1" ht="21" x14ac:dyDescent="0.4">
      <c r="B1429" s="19">
        <v>1422</v>
      </c>
      <c r="C1429" s="19" t="s">
        <v>1447</v>
      </c>
      <c r="D1429" s="20">
        <f>VLOOKUP($C1429, Date, MATCH(Source!D$7, Date!$A$1:$F$1, 0), FALSE)</f>
        <v>43950</v>
      </c>
      <c r="E1429" s="40">
        <v>43950</v>
      </c>
      <c r="F1429" s="22">
        <f>VLOOKUP($C1429, Date, MATCH(Source!F$7, Date!$A$1:$F$1, 0), FALSE)</f>
        <v>59.9652777777778</v>
      </c>
      <c r="G1429" s="19">
        <f>VLOOKUP(Table3[[#This Row],[Accident ID]],Date!$A$2:$I$2001,MATCH(Table3[[#Headers],[Hour]],Date!$A$1:$I$1,0),0)</f>
        <v>23</v>
      </c>
      <c r="H1429" s="44" t="str">
        <f>IF(AND(Table3[[#This Row],[Hour]]&gt;=7, Table3[[#This Row],[Hour]]&lt;=10), "Peak", IF(AND(Table3[[#This Row],[Hour]]&gt;=16, Table3[[#This Row],[Hour]]&lt;=19), "Peak", "Off-Peak"))</f>
        <v>Off-Peak</v>
      </c>
      <c r="I1429" s="19" t="str">
        <f>VLOOKUP($C1429,location,MATCH(Source!I$7,Location!$A$1:$D$1,0),0)</f>
        <v>Chennai</v>
      </c>
      <c r="J1429" s="19" t="str">
        <f>VLOOKUP($C1429,location,MATCH(Source!J$7,Location!$A$1:$D$1,0),0)</f>
        <v>Rural Road</v>
      </c>
      <c r="K1429" s="19" t="str">
        <f>VLOOKUP($C1429,location,MATCH(Source!K$7,Location!$A$1:$D$1,0),0)</f>
        <v>Clear</v>
      </c>
      <c r="L1429" s="20" t="str">
        <f>VLOOKUP($C1429,vehicle,MATCH(L1428,Vehicle!A1422:E1422,0),0)</f>
        <v>Bike</v>
      </c>
      <c r="M1429" s="20" t="str">
        <f>VLOOKUP($C1429,vehicle,MATCH(M$7,Vehicle!$A$1:$E$1,0),0)</f>
        <v>Weather Conditions</v>
      </c>
      <c r="N1429" s="20" t="str">
        <f>VLOOKUP($C1429,vehicle,MATCH(N$7,Vehicle!$A$1:$E$1,0),0)</f>
        <v>Severe</v>
      </c>
      <c r="O1429" s="21">
        <f>VLOOKUP($C1429,vehicle,MATCH(O$7,Vehicle!$A$1:$E$1,0),0)</f>
        <v>3</v>
      </c>
      <c r="P1429" s="21">
        <f>VLOOKUP($C1429,driver,MATCH(P$7,Driver!$A$1:$E$1,0),0)</f>
        <v>71</v>
      </c>
      <c r="Q1429" s="21" t="str">
        <f>VLOOKUP($C1429,driver,MATCH(Q$7,Driver!$A$1:$E$1,0),0)</f>
        <v>Suspended</v>
      </c>
      <c r="R1429" s="21">
        <f>VLOOKUP($C1429,driver,MATCH(R$7,Driver!$A$1:$E$1,0),0)</f>
        <v>9</v>
      </c>
      <c r="S1429" s="21" t="str">
        <f>VLOOKUP($C1429,driver,MATCH(S$7,Driver!$A$1:$E$1,0),0)</f>
        <v>Moderate</v>
      </c>
      <c r="T1429" s="21">
        <f>VLOOKUP($C1429,Effects,MATCH(T$7, Effects!$A$1:$E$1, 0),0)</f>
        <v>33</v>
      </c>
      <c r="U1429" s="22" t="str">
        <f>VLOOKUP($C1429,Effects,MATCH(U$7, Effects!$A$1:$E$1, 0),0)</f>
        <v>Yes</v>
      </c>
      <c r="V1429" s="22" t="str">
        <f>VLOOKUP($C1429,Effects,MATCH(V$7, Effects!$A$1:$E$1, 0),0)</f>
        <v>Yes</v>
      </c>
      <c r="W1429" s="22" t="str">
        <f>VLOOKUP($C1429,Effects,MATCH(W$7, Effects!$A$1:$E$1, 0),0)</f>
        <v>License Suspended</v>
      </c>
    </row>
    <row r="1430" spans="2:23" s="7" customFormat="1" ht="21" x14ac:dyDescent="0.4">
      <c r="B1430" s="19">
        <v>1423</v>
      </c>
      <c r="C1430" s="19" t="s">
        <v>1448</v>
      </c>
      <c r="D1430" s="20">
        <f>VLOOKUP($C1430, Date, MATCH(Source!D$7, Date!$A$1:$F$1, 0), FALSE)</f>
        <v>44242</v>
      </c>
      <c r="E1430" s="40">
        <v>44242</v>
      </c>
      <c r="F1430" s="22">
        <f>VLOOKUP($C1430, Date, MATCH(Source!F$7, Date!$A$1:$F$1, 0), FALSE)</f>
        <v>60.0069444444444</v>
      </c>
      <c r="G1430" s="19">
        <f>VLOOKUP(Table3[[#This Row],[Accident ID]],Date!$A$2:$I$2001,MATCH(Table3[[#Headers],[Hour]],Date!$A$1:$I$1,0),0)</f>
        <v>0</v>
      </c>
      <c r="H1430" s="44" t="str">
        <f>IF(AND(Table3[[#This Row],[Hour]]&gt;=7, Table3[[#This Row],[Hour]]&lt;=10), "Peak", IF(AND(Table3[[#This Row],[Hour]]&gt;=16, Table3[[#This Row],[Hour]]&lt;=19), "Peak", "Off-Peak"))</f>
        <v>Off-Peak</v>
      </c>
      <c r="I1430" s="19" t="str">
        <f>VLOOKUP($C1430,location,MATCH(Source!I$7,Location!$A$1:$D$1,0),0)</f>
        <v>Mumbai</v>
      </c>
      <c r="J1430" s="19" t="str">
        <f>VLOOKUP($C1430,location,MATCH(Source!J$7,Location!$A$1:$D$1,0),0)</f>
        <v>Highway</v>
      </c>
      <c r="K1430" s="19" t="str">
        <f>VLOOKUP($C1430,location,MATCH(Source!K$7,Location!$A$1:$D$1,0),0)</f>
        <v>Windy</v>
      </c>
      <c r="L1430" s="20" t="str">
        <f>VLOOKUP($C1430,vehicle,MATCH(L1429,Vehicle!A1423:E1423,0),0)</f>
        <v>Bike</v>
      </c>
      <c r="M1430" s="20" t="str">
        <f>VLOOKUP($C1430,vehicle,MATCH(M$7,Vehicle!$A$1:$E$1,0),0)</f>
        <v>Signal Violation</v>
      </c>
      <c r="N1430" s="20" t="str">
        <f>VLOOKUP($C1430,vehicle,MATCH(N$7,Vehicle!$A$1:$E$1,0),0)</f>
        <v>Severe</v>
      </c>
      <c r="O1430" s="21">
        <f>VLOOKUP($C1430,vehicle,MATCH(O$7,Vehicle!$A$1:$E$1,0),0)</f>
        <v>1</v>
      </c>
      <c r="P1430" s="21">
        <f>VLOOKUP($C1430,driver,MATCH(P$7,Driver!$A$1:$E$1,0),0)</f>
        <v>53</v>
      </c>
      <c r="Q1430" s="21" t="str">
        <f>VLOOKUP($C1430,driver,MATCH(Q$7,Driver!$A$1:$E$1,0),0)</f>
        <v>Suspended</v>
      </c>
      <c r="R1430" s="21">
        <f>VLOOKUP($C1430,driver,MATCH(R$7,Driver!$A$1:$E$1,0),0)</f>
        <v>2</v>
      </c>
      <c r="S1430" s="21" t="str">
        <f>VLOOKUP($C1430,driver,MATCH(S$7,Driver!$A$1:$E$1,0),0)</f>
        <v>Minor</v>
      </c>
      <c r="T1430" s="21">
        <f>VLOOKUP($C1430,Effects,MATCH(T$7, Effects!$A$1:$E$1, 0),0)</f>
        <v>12</v>
      </c>
      <c r="U1430" s="22" t="str">
        <f>VLOOKUP($C1430,Effects,MATCH(U$7, Effects!$A$1:$E$1, 0),0)</f>
        <v>No</v>
      </c>
      <c r="V1430" s="22" t="str">
        <f>VLOOKUP($C1430,Effects,MATCH(V$7, Effects!$A$1:$E$1, 0),0)</f>
        <v>No</v>
      </c>
      <c r="W1430" s="22" t="str">
        <f>VLOOKUP($C1430,Effects,MATCH(W$7, Effects!$A$1:$E$1, 0),0)</f>
        <v>Fine Issued</v>
      </c>
    </row>
    <row r="1431" spans="2:23" s="7" customFormat="1" ht="21" x14ac:dyDescent="0.4">
      <c r="B1431" s="19">
        <v>1424</v>
      </c>
      <c r="C1431" s="19" t="s">
        <v>1449</v>
      </c>
      <c r="D1431" s="20">
        <f>VLOOKUP($C1431, Date, MATCH(Source!D$7, Date!$A$1:$F$1, 0), FALSE)</f>
        <v>45100</v>
      </c>
      <c r="E1431" s="40">
        <v>45100</v>
      </c>
      <c r="F1431" s="22">
        <f>VLOOKUP($C1431, Date, MATCH(Source!F$7, Date!$A$1:$F$1, 0), FALSE)</f>
        <v>60.0486111111111</v>
      </c>
      <c r="G1431" s="19">
        <f>VLOOKUP(Table3[[#This Row],[Accident ID]],Date!$A$2:$I$2001,MATCH(Table3[[#Headers],[Hour]],Date!$A$1:$I$1,0),0)</f>
        <v>1</v>
      </c>
      <c r="H1431" s="44" t="str">
        <f>IF(AND(Table3[[#This Row],[Hour]]&gt;=7, Table3[[#This Row],[Hour]]&lt;=10), "Peak", IF(AND(Table3[[#This Row],[Hour]]&gt;=16, Table3[[#This Row],[Hour]]&lt;=19), "Peak", "Off-Peak"))</f>
        <v>Off-Peak</v>
      </c>
      <c r="I1431" s="19" t="str">
        <f>VLOOKUP($C1431,location,MATCH(Source!I$7,Location!$A$1:$D$1,0),0)</f>
        <v>Pune</v>
      </c>
      <c r="J1431" s="19" t="str">
        <f>VLOOKUP($C1431,location,MATCH(Source!J$7,Location!$A$1:$D$1,0),0)</f>
        <v>Highway</v>
      </c>
      <c r="K1431" s="19" t="str">
        <f>VLOOKUP($C1431,location,MATCH(Source!K$7,Location!$A$1:$D$1,0),0)</f>
        <v>Rainy</v>
      </c>
      <c r="L1431" s="20" t="str">
        <f>VLOOKUP($C1431,vehicle,MATCH(L1430,Vehicle!A1424:E1424,0),0)</f>
        <v>Bike</v>
      </c>
      <c r="M1431" s="20" t="str">
        <f>VLOOKUP($C1431,vehicle,MATCH(M$7,Vehicle!$A$1:$E$1,0),0)</f>
        <v>Drunk Driving</v>
      </c>
      <c r="N1431" s="20" t="str">
        <f>VLOOKUP($C1431,vehicle,MATCH(N$7,Vehicle!$A$1:$E$1,0),0)</f>
        <v>Medium</v>
      </c>
      <c r="O1431" s="21">
        <f>VLOOKUP($C1431,vehicle,MATCH(O$7,Vehicle!$A$1:$E$1,0),0)</f>
        <v>4</v>
      </c>
      <c r="P1431" s="21">
        <f>VLOOKUP($C1431,driver,MATCH(P$7,Driver!$A$1:$E$1,0),0)</f>
        <v>67</v>
      </c>
      <c r="Q1431" s="21" t="str">
        <f>VLOOKUP($C1431,driver,MATCH(Q$7,Driver!$A$1:$E$1,0),0)</f>
        <v>Suspended</v>
      </c>
      <c r="R1431" s="21">
        <f>VLOOKUP($C1431,driver,MATCH(R$7,Driver!$A$1:$E$1,0),0)</f>
        <v>2</v>
      </c>
      <c r="S1431" s="21" t="str">
        <f>VLOOKUP($C1431,driver,MATCH(S$7,Driver!$A$1:$E$1,0),0)</f>
        <v>Minor</v>
      </c>
      <c r="T1431" s="21">
        <f>VLOOKUP($C1431,Effects,MATCH(T$7, Effects!$A$1:$E$1, 0),0)</f>
        <v>46</v>
      </c>
      <c r="U1431" s="22" t="str">
        <f>VLOOKUP($C1431,Effects,MATCH(U$7, Effects!$A$1:$E$1, 0),0)</f>
        <v>Yes</v>
      </c>
      <c r="V1431" s="22" t="str">
        <f>VLOOKUP($C1431,Effects,MATCH(V$7, Effects!$A$1:$E$1, 0),0)</f>
        <v>Yes</v>
      </c>
      <c r="W1431" s="22" t="str">
        <f>VLOOKUP($C1431,Effects,MATCH(W$7, Effects!$A$1:$E$1, 0),0)</f>
        <v>Arrest Made</v>
      </c>
    </row>
    <row r="1432" spans="2:23" s="7" customFormat="1" ht="21" x14ac:dyDescent="0.4">
      <c r="B1432" s="19">
        <v>1425</v>
      </c>
      <c r="C1432" s="19" t="s">
        <v>1450</v>
      </c>
      <c r="D1432" s="20">
        <f>VLOOKUP($C1432, Date, MATCH(Source!D$7, Date!$A$1:$F$1, 0), FALSE)</f>
        <v>45425</v>
      </c>
      <c r="E1432" s="40">
        <v>45425</v>
      </c>
      <c r="F1432" s="22">
        <f>VLOOKUP($C1432, Date, MATCH(Source!F$7, Date!$A$1:$F$1, 0), FALSE)</f>
        <v>60.0902777777778</v>
      </c>
      <c r="G1432" s="19">
        <f>VLOOKUP(Table3[[#This Row],[Accident ID]],Date!$A$2:$I$2001,MATCH(Table3[[#Headers],[Hour]],Date!$A$1:$I$1,0),0)</f>
        <v>2</v>
      </c>
      <c r="H1432" s="44" t="str">
        <f>IF(AND(Table3[[#This Row],[Hour]]&gt;=7, Table3[[#This Row],[Hour]]&lt;=10), "Peak", IF(AND(Table3[[#This Row],[Hour]]&gt;=16, Table3[[#This Row],[Hour]]&lt;=19), "Peak", "Off-Peak"))</f>
        <v>Off-Peak</v>
      </c>
      <c r="I1432" s="19" t="str">
        <f>VLOOKUP($C1432,location,MATCH(Source!I$7,Location!$A$1:$D$1,0),0)</f>
        <v>Mumbai</v>
      </c>
      <c r="J1432" s="19" t="str">
        <f>VLOOKUP($C1432,location,MATCH(Source!J$7,Location!$A$1:$D$1,0),0)</f>
        <v>Rural Road</v>
      </c>
      <c r="K1432" s="19" t="str">
        <f>VLOOKUP($C1432,location,MATCH(Source!K$7,Location!$A$1:$D$1,0),0)</f>
        <v>Snowy</v>
      </c>
      <c r="L1432" s="20" t="str">
        <f>VLOOKUP($C1432,vehicle,MATCH(L1431,Vehicle!A1425:E1425,0),0)</f>
        <v>Bicycle</v>
      </c>
      <c r="M1432" s="20" t="str">
        <f>VLOOKUP($C1432,vehicle,MATCH(M$7,Vehicle!$A$1:$E$1,0),0)</f>
        <v>Signal Violation</v>
      </c>
      <c r="N1432" s="20" t="str">
        <f>VLOOKUP($C1432,vehicle,MATCH(N$7,Vehicle!$A$1:$E$1,0),0)</f>
        <v>Low</v>
      </c>
      <c r="O1432" s="21">
        <f>VLOOKUP($C1432,vehicle,MATCH(O$7,Vehicle!$A$1:$E$1,0),0)</f>
        <v>4</v>
      </c>
      <c r="P1432" s="21">
        <f>VLOOKUP($C1432,driver,MATCH(P$7,Driver!$A$1:$E$1,0),0)</f>
        <v>73</v>
      </c>
      <c r="Q1432" s="21" t="str">
        <f>VLOOKUP($C1432,driver,MATCH(Q$7,Driver!$A$1:$E$1,0),0)</f>
        <v>Valid</v>
      </c>
      <c r="R1432" s="21">
        <f>VLOOKUP($C1432,driver,MATCH(R$7,Driver!$A$1:$E$1,0),0)</f>
        <v>2</v>
      </c>
      <c r="S1432" s="21" t="str">
        <f>VLOOKUP($C1432,driver,MATCH(S$7,Driver!$A$1:$E$1,0),0)</f>
        <v>Severe</v>
      </c>
      <c r="T1432" s="21">
        <f>VLOOKUP($C1432,Effects,MATCH(T$7, Effects!$A$1:$E$1, 0),0)</f>
        <v>25</v>
      </c>
      <c r="U1432" s="22" t="str">
        <f>VLOOKUP($C1432,Effects,MATCH(U$7, Effects!$A$1:$E$1, 0),0)</f>
        <v>No</v>
      </c>
      <c r="V1432" s="22" t="str">
        <f>VLOOKUP($C1432,Effects,MATCH(V$7, Effects!$A$1:$E$1, 0),0)</f>
        <v>No</v>
      </c>
      <c r="W1432" s="22" t="str">
        <f>VLOOKUP($C1432,Effects,MATCH(W$7, Effects!$A$1:$E$1, 0),0)</f>
        <v>Arrest Made</v>
      </c>
    </row>
    <row r="1433" spans="2:23" s="7" customFormat="1" ht="21" x14ac:dyDescent="0.4">
      <c r="B1433" s="19">
        <v>1426</v>
      </c>
      <c r="C1433" s="19" t="s">
        <v>1451</v>
      </c>
      <c r="D1433" s="20">
        <f>VLOOKUP($C1433, Date, MATCH(Source!D$7, Date!$A$1:$F$1, 0), FALSE)</f>
        <v>43896</v>
      </c>
      <c r="E1433" s="40">
        <v>43896</v>
      </c>
      <c r="F1433" s="22">
        <f>VLOOKUP($C1433, Date, MATCH(Source!F$7, Date!$A$1:$F$1, 0), FALSE)</f>
        <v>60.1319444444444</v>
      </c>
      <c r="G1433" s="19">
        <f>VLOOKUP(Table3[[#This Row],[Accident ID]],Date!$A$2:$I$2001,MATCH(Table3[[#Headers],[Hour]],Date!$A$1:$I$1,0),0)</f>
        <v>3</v>
      </c>
      <c r="H1433" s="44" t="str">
        <f>IF(AND(Table3[[#This Row],[Hour]]&gt;=7, Table3[[#This Row],[Hour]]&lt;=10), "Peak", IF(AND(Table3[[#This Row],[Hour]]&gt;=16, Table3[[#This Row],[Hour]]&lt;=19), "Peak", "Off-Peak"))</f>
        <v>Off-Peak</v>
      </c>
      <c r="I1433" s="19" t="str">
        <f>VLOOKUP($C1433,location,MATCH(Source!I$7,Location!$A$1:$D$1,0),0)</f>
        <v>Mumbai</v>
      </c>
      <c r="J1433" s="19" t="str">
        <f>VLOOKUP($C1433,location,MATCH(Source!J$7,Location!$A$1:$D$1,0),0)</f>
        <v>Rural Road</v>
      </c>
      <c r="K1433" s="19" t="str">
        <f>VLOOKUP($C1433,location,MATCH(Source!K$7,Location!$A$1:$D$1,0),0)</f>
        <v>Clear</v>
      </c>
      <c r="L1433" s="20" t="str">
        <f>VLOOKUP($C1433,vehicle,MATCH(L1432,Vehicle!A1426:E1426,0),0)</f>
        <v>Truck</v>
      </c>
      <c r="M1433" s="20" t="str">
        <f>VLOOKUP($C1433,vehicle,MATCH(M$7,Vehicle!$A$1:$E$1,0),0)</f>
        <v>Over Speeding</v>
      </c>
      <c r="N1433" s="20" t="str">
        <f>VLOOKUP($C1433,vehicle,MATCH(N$7,Vehicle!$A$1:$E$1,0),0)</f>
        <v>High</v>
      </c>
      <c r="O1433" s="21">
        <f>VLOOKUP($C1433,vehicle,MATCH(O$7,Vehicle!$A$1:$E$1,0),0)</f>
        <v>3</v>
      </c>
      <c r="P1433" s="21">
        <f>VLOOKUP($C1433,driver,MATCH(P$7,Driver!$A$1:$E$1,0),0)</f>
        <v>67</v>
      </c>
      <c r="Q1433" s="21" t="str">
        <f>VLOOKUP($C1433,driver,MATCH(Q$7,Driver!$A$1:$E$1,0),0)</f>
        <v>Expired</v>
      </c>
      <c r="R1433" s="21">
        <f>VLOOKUP($C1433,driver,MATCH(R$7,Driver!$A$1:$E$1,0),0)</f>
        <v>1</v>
      </c>
      <c r="S1433" s="21" t="str">
        <f>VLOOKUP($C1433,driver,MATCH(S$7,Driver!$A$1:$E$1,0),0)</f>
        <v>Severe</v>
      </c>
      <c r="T1433" s="21">
        <f>VLOOKUP($C1433,Effects,MATCH(T$7, Effects!$A$1:$E$1, 0),0)</f>
        <v>30</v>
      </c>
      <c r="U1433" s="22" t="str">
        <f>VLOOKUP($C1433,Effects,MATCH(U$7, Effects!$A$1:$E$1, 0),0)</f>
        <v>Yes</v>
      </c>
      <c r="V1433" s="22" t="str">
        <f>VLOOKUP($C1433,Effects,MATCH(V$7, Effects!$A$1:$E$1, 0),0)</f>
        <v>No</v>
      </c>
      <c r="W1433" s="22" t="str">
        <f>VLOOKUP($C1433,Effects,MATCH(W$7, Effects!$A$1:$E$1, 0),0)</f>
        <v>None</v>
      </c>
    </row>
    <row r="1434" spans="2:23" s="7" customFormat="1" ht="21" x14ac:dyDescent="0.4">
      <c r="B1434" s="19">
        <v>1427</v>
      </c>
      <c r="C1434" s="19" t="s">
        <v>1452</v>
      </c>
      <c r="D1434" s="20">
        <f>VLOOKUP($C1434, Date, MATCH(Source!D$7, Date!$A$1:$F$1, 0), FALSE)</f>
        <v>44547</v>
      </c>
      <c r="E1434" s="40">
        <v>44547</v>
      </c>
      <c r="F1434" s="22">
        <f>VLOOKUP($C1434, Date, MATCH(Source!F$7, Date!$A$1:$F$1, 0), FALSE)</f>
        <v>60.1736111111111</v>
      </c>
      <c r="G1434" s="19">
        <f>VLOOKUP(Table3[[#This Row],[Accident ID]],Date!$A$2:$I$2001,MATCH(Table3[[#Headers],[Hour]],Date!$A$1:$I$1,0),0)</f>
        <v>4</v>
      </c>
      <c r="H1434" s="44" t="str">
        <f>IF(AND(Table3[[#This Row],[Hour]]&gt;=7, Table3[[#This Row],[Hour]]&lt;=10), "Peak", IF(AND(Table3[[#This Row],[Hour]]&gt;=16, Table3[[#This Row],[Hour]]&lt;=19), "Peak", "Off-Peak"))</f>
        <v>Off-Peak</v>
      </c>
      <c r="I1434" s="19" t="str">
        <f>VLOOKUP($C1434,location,MATCH(Source!I$7,Location!$A$1:$D$1,0),0)</f>
        <v>Ahmedabad</v>
      </c>
      <c r="J1434" s="19" t="str">
        <f>VLOOKUP($C1434,location,MATCH(Source!J$7,Location!$A$1:$D$1,0),0)</f>
        <v>City Road</v>
      </c>
      <c r="K1434" s="19" t="str">
        <f>VLOOKUP($C1434,location,MATCH(Source!K$7,Location!$A$1:$D$1,0),0)</f>
        <v>Foggy</v>
      </c>
      <c r="L1434" s="20" t="str">
        <f>VLOOKUP($C1434,vehicle,MATCH(L1433,Vehicle!A1427:E1427,0),0)</f>
        <v>Truck</v>
      </c>
      <c r="M1434" s="20" t="str">
        <f>VLOOKUP($C1434,vehicle,MATCH(M$7,Vehicle!$A$1:$E$1,0),0)</f>
        <v>Signal Violation</v>
      </c>
      <c r="N1434" s="20" t="str">
        <f>VLOOKUP($C1434,vehicle,MATCH(N$7,Vehicle!$A$1:$E$1,0),0)</f>
        <v>Severe</v>
      </c>
      <c r="O1434" s="21">
        <f>VLOOKUP($C1434,vehicle,MATCH(O$7,Vehicle!$A$1:$E$1,0),0)</f>
        <v>2</v>
      </c>
      <c r="P1434" s="21">
        <f>VLOOKUP($C1434,driver,MATCH(P$7,Driver!$A$1:$E$1,0),0)</f>
        <v>47</v>
      </c>
      <c r="Q1434" s="21" t="str">
        <f>VLOOKUP($C1434,driver,MATCH(Q$7,Driver!$A$1:$E$1,0),0)</f>
        <v>Suspended</v>
      </c>
      <c r="R1434" s="21">
        <f>VLOOKUP($C1434,driver,MATCH(R$7,Driver!$A$1:$E$1,0),0)</f>
        <v>7</v>
      </c>
      <c r="S1434" s="21" t="str">
        <f>VLOOKUP($C1434,driver,MATCH(S$7,Driver!$A$1:$E$1,0),0)</f>
        <v>Minor</v>
      </c>
      <c r="T1434" s="21">
        <f>VLOOKUP($C1434,Effects,MATCH(T$7, Effects!$A$1:$E$1, 0),0)</f>
        <v>12</v>
      </c>
      <c r="U1434" s="22" t="str">
        <f>VLOOKUP($C1434,Effects,MATCH(U$7, Effects!$A$1:$E$1, 0),0)</f>
        <v>Yes</v>
      </c>
      <c r="V1434" s="22" t="str">
        <f>VLOOKUP($C1434,Effects,MATCH(V$7, Effects!$A$1:$E$1, 0),0)</f>
        <v>Yes</v>
      </c>
      <c r="W1434" s="22" t="str">
        <f>VLOOKUP($C1434,Effects,MATCH(W$7, Effects!$A$1:$E$1, 0),0)</f>
        <v>None</v>
      </c>
    </row>
    <row r="1435" spans="2:23" s="7" customFormat="1" ht="21" x14ac:dyDescent="0.4">
      <c r="B1435" s="19">
        <v>1428</v>
      </c>
      <c r="C1435" s="19" t="s">
        <v>1453</v>
      </c>
      <c r="D1435" s="20">
        <f>VLOOKUP($C1435, Date, MATCH(Source!D$7, Date!$A$1:$F$1, 0), FALSE)</f>
        <v>44783</v>
      </c>
      <c r="E1435" s="40">
        <v>44783</v>
      </c>
      <c r="F1435" s="22">
        <f>VLOOKUP($C1435, Date, MATCH(Source!F$7, Date!$A$1:$F$1, 0), FALSE)</f>
        <v>60.2152777777778</v>
      </c>
      <c r="G1435" s="19">
        <f>VLOOKUP(Table3[[#This Row],[Accident ID]],Date!$A$2:$I$2001,MATCH(Table3[[#Headers],[Hour]],Date!$A$1:$I$1,0),0)</f>
        <v>5</v>
      </c>
      <c r="H1435" s="44" t="str">
        <f>IF(AND(Table3[[#This Row],[Hour]]&gt;=7, Table3[[#This Row],[Hour]]&lt;=10), "Peak", IF(AND(Table3[[#This Row],[Hour]]&gt;=16, Table3[[#This Row],[Hour]]&lt;=19), "Peak", "Off-Peak"))</f>
        <v>Off-Peak</v>
      </c>
      <c r="I1435" s="19" t="str">
        <f>VLOOKUP($C1435,location,MATCH(Source!I$7,Location!$A$1:$D$1,0),0)</f>
        <v>Bangalore</v>
      </c>
      <c r="J1435" s="19" t="str">
        <f>VLOOKUP($C1435,location,MATCH(Source!J$7,Location!$A$1:$D$1,0),0)</f>
        <v>Expressway</v>
      </c>
      <c r="K1435" s="19" t="str">
        <f>VLOOKUP($C1435,location,MATCH(Source!K$7,Location!$A$1:$D$1,0),0)</f>
        <v>Windy</v>
      </c>
      <c r="L1435" s="20" t="str">
        <f>VLOOKUP($C1435,vehicle,MATCH(L1434,Vehicle!A1428:E1428,0),0)</f>
        <v>Auto</v>
      </c>
      <c r="M1435" s="20" t="str">
        <f>VLOOKUP($C1435,vehicle,MATCH(M$7,Vehicle!$A$1:$E$1,0),0)</f>
        <v>Drunk Driving</v>
      </c>
      <c r="N1435" s="20" t="str">
        <f>VLOOKUP($C1435,vehicle,MATCH(N$7,Vehicle!$A$1:$E$1,0),0)</f>
        <v>High</v>
      </c>
      <c r="O1435" s="21">
        <f>VLOOKUP($C1435,vehicle,MATCH(O$7,Vehicle!$A$1:$E$1,0),0)</f>
        <v>5</v>
      </c>
      <c r="P1435" s="21">
        <f>VLOOKUP($C1435,driver,MATCH(P$7,Driver!$A$1:$E$1,0),0)</f>
        <v>45</v>
      </c>
      <c r="Q1435" s="21" t="str">
        <f>VLOOKUP($C1435,driver,MATCH(Q$7,Driver!$A$1:$E$1,0),0)</f>
        <v>Valid</v>
      </c>
      <c r="R1435" s="21">
        <f>VLOOKUP($C1435,driver,MATCH(R$7,Driver!$A$1:$E$1,0),0)</f>
        <v>4</v>
      </c>
      <c r="S1435" s="21" t="str">
        <f>VLOOKUP($C1435,driver,MATCH(S$7,Driver!$A$1:$E$1,0),0)</f>
        <v>Severe</v>
      </c>
      <c r="T1435" s="21">
        <f>VLOOKUP($C1435,Effects,MATCH(T$7, Effects!$A$1:$E$1, 0),0)</f>
        <v>11</v>
      </c>
      <c r="U1435" s="22" t="str">
        <f>VLOOKUP($C1435,Effects,MATCH(U$7, Effects!$A$1:$E$1, 0),0)</f>
        <v>No</v>
      </c>
      <c r="V1435" s="22" t="str">
        <f>VLOOKUP($C1435,Effects,MATCH(V$7, Effects!$A$1:$E$1, 0),0)</f>
        <v>No</v>
      </c>
      <c r="W1435" s="22" t="str">
        <f>VLOOKUP($C1435,Effects,MATCH(W$7, Effects!$A$1:$E$1, 0),0)</f>
        <v>License Suspended</v>
      </c>
    </row>
    <row r="1436" spans="2:23" s="7" customFormat="1" ht="21" x14ac:dyDescent="0.4">
      <c r="B1436" s="19">
        <v>1429</v>
      </c>
      <c r="C1436" s="19" t="s">
        <v>1454</v>
      </c>
      <c r="D1436" s="20">
        <f>VLOOKUP($C1436, Date, MATCH(Source!D$7, Date!$A$1:$F$1, 0), FALSE)</f>
        <v>44244</v>
      </c>
      <c r="E1436" s="40">
        <v>44244</v>
      </c>
      <c r="F1436" s="22">
        <f>VLOOKUP($C1436, Date, MATCH(Source!F$7, Date!$A$1:$F$1, 0), FALSE)</f>
        <v>60.2569444444444</v>
      </c>
      <c r="G1436" s="19">
        <f>VLOOKUP(Table3[[#This Row],[Accident ID]],Date!$A$2:$I$2001,MATCH(Table3[[#Headers],[Hour]],Date!$A$1:$I$1,0),0)</f>
        <v>6</v>
      </c>
      <c r="H1436" s="44" t="str">
        <f>IF(AND(Table3[[#This Row],[Hour]]&gt;=7, Table3[[#This Row],[Hour]]&lt;=10), "Peak", IF(AND(Table3[[#This Row],[Hour]]&gt;=16, Table3[[#This Row],[Hour]]&lt;=19), "Peak", "Off-Peak"))</f>
        <v>Off-Peak</v>
      </c>
      <c r="I1436" s="19" t="str">
        <f>VLOOKUP($C1436,location,MATCH(Source!I$7,Location!$A$1:$D$1,0),0)</f>
        <v>Delhi</v>
      </c>
      <c r="J1436" s="19" t="str">
        <f>VLOOKUP($C1436,location,MATCH(Source!J$7,Location!$A$1:$D$1,0),0)</f>
        <v>Rural Road</v>
      </c>
      <c r="K1436" s="19" t="str">
        <f>VLOOKUP($C1436,location,MATCH(Source!K$7,Location!$A$1:$D$1,0),0)</f>
        <v>Foggy</v>
      </c>
      <c r="L1436" s="20" t="str">
        <f>VLOOKUP($C1436,vehicle,MATCH(L1435,Vehicle!A1429:E1429,0),0)</f>
        <v>Bus</v>
      </c>
      <c r="M1436" s="20" t="str">
        <f>VLOOKUP($C1436,vehicle,MATCH(M$7,Vehicle!$A$1:$E$1,0),0)</f>
        <v>Drunk Driving</v>
      </c>
      <c r="N1436" s="20" t="str">
        <f>VLOOKUP($C1436,vehicle,MATCH(N$7,Vehicle!$A$1:$E$1,0),0)</f>
        <v>Severe</v>
      </c>
      <c r="O1436" s="21">
        <f>VLOOKUP($C1436,vehicle,MATCH(O$7,Vehicle!$A$1:$E$1,0),0)</f>
        <v>3</v>
      </c>
      <c r="P1436" s="21">
        <f>VLOOKUP($C1436,driver,MATCH(P$7,Driver!$A$1:$E$1,0),0)</f>
        <v>26</v>
      </c>
      <c r="Q1436" s="21" t="str">
        <f>VLOOKUP($C1436,driver,MATCH(Q$7,Driver!$A$1:$E$1,0),0)</f>
        <v>Valid</v>
      </c>
      <c r="R1436" s="21">
        <f>VLOOKUP($C1436,driver,MATCH(R$7,Driver!$A$1:$E$1,0),0)</f>
        <v>5</v>
      </c>
      <c r="S1436" s="21" t="str">
        <f>VLOOKUP($C1436,driver,MATCH(S$7,Driver!$A$1:$E$1,0),0)</f>
        <v>Severe</v>
      </c>
      <c r="T1436" s="21">
        <f>VLOOKUP($C1436,Effects,MATCH(T$7, Effects!$A$1:$E$1, 0),0)</f>
        <v>30</v>
      </c>
      <c r="U1436" s="22" t="str">
        <f>VLOOKUP($C1436,Effects,MATCH(U$7, Effects!$A$1:$E$1, 0),0)</f>
        <v>No</v>
      </c>
      <c r="V1436" s="22" t="str">
        <f>VLOOKUP($C1436,Effects,MATCH(V$7, Effects!$A$1:$E$1, 0),0)</f>
        <v>Yes</v>
      </c>
      <c r="W1436" s="22" t="str">
        <f>VLOOKUP($C1436,Effects,MATCH(W$7, Effects!$A$1:$E$1, 0),0)</f>
        <v>None</v>
      </c>
    </row>
    <row r="1437" spans="2:23" s="7" customFormat="1" ht="21" x14ac:dyDescent="0.4">
      <c r="B1437" s="19">
        <v>1430</v>
      </c>
      <c r="C1437" s="19" t="s">
        <v>1455</v>
      </c>
      <c r="D1437" s="20">
        <f>VLOOKUP($C1437, Date, MATCH(Source!D$7, Date!$A$1:$F$1, 0), FALSE)</f>
        <v>45371</v>
      </c>
      <c r="E1437" s="40">
        <v>45371</v>
      </c>
      <c r="F1437" s="22">
        <f>VLOOKUP($C1437, Date, MATCH(Source!F$7, Date!$A$1:$F$1, 0), FALSE)</f>
        <v>60.2986111111111</v>
      </c>
      <c r="G1437" s="19">
        <f>VLOOKUP(Table3[[#This Row],[Accident ID]],Date!$A$2:$I$2001,MATCH(Table3[[#Headers],[Hour]],Date!$A$1:$I$1,0),0)</f>
        <v>7</v>
      </c>
      <c r="H1437" s="44" t="str">
        <f>IF(AND(Table3[[#This Row],[Hour]]&gt;=7, Table3[[#This Row],[Hour]]&lt;=10), "Peak", IF(AND(Table3[[#This Row],[Hour]]&gt;=16, Table3[[#This Row],[Hour]]&lt;=19), "Peak", "Off-Peak"))</f>
        <v>Peak</v>
      </c>
      <c r="I1437" s="19" t="str">
        <f>VLOOKUP($C1437,location,MATCH(Source!I$7,Location!$A$1:$D$1,0),0)</f>
        <v>Pune</v>
      </c>
      <c r="J1437" s="19" t="str">
        <f>VLOOKUP($C1437,location,MATCH(Source!J$7,Location!$A$1:$D$1,0),0)</f>
        <v>Highway</v>
      </c>
      <c r="K1437" s="19" t="str">
        <f>VLOOKUP($C1437,location,MATCH(Source!K$7,Location!$A$1:$D$1,0),0)</f>
        <v>Clear</v>
      </c>
      <c r="L1437" s="20" t="str">
        <f>VLOOKUP($C1437,vehicle,MATCH(L1436,Vehicle!A1430:E1430,0),0)</f>
        <v>Bus</v>
      </c>
      <c r="M1437" s="20" t="str">
        <f>VLOOKUP($C1437,vehicle,MATCH(M$7,Vehicle!$A$1:$E$1,0),0)</f>
        <v>Pedestrian Crossing</v>
      </c>
      <c r="N1437" s="20" t="str">
        <f>VLOOKUP($C1437,vehicle,MATCH(N$7,Vehicle!$A$1:$E$1,0),0)</f>
        <v>High</v>
      </c>
      <c r="O1437" s="21">
        <f>VLOOKUP($C1437,vehicle,MATCH(O$7,Vehicle!$A$1:$E$1,0),0)</f>
        <v>3</v>
      </c>
      <c r="P1437" s="21">
        <f>VLOOKUP($C1437,driver,MATCH(P$7,Driver!$A$1:$E$1,0),0)</f>
        <v>18</v>
      </c>
      <c r="Q1437" s="21" t="str">
        <f>VLOOKUP($C1437,driver,MATCH(Q$7,Driver!$A$1:$E$1,0),0)</f>
        <v>Valid</v>
      </c>
      <c r="R1437" s="21">
        <f>VLOOKUP($C1437,driver,MATCH(R$7,Driver!$A$1:$E$1,0),0)</f>
        <v>4</v>
      </c>
      <c r="S1437" s="21" t="str">
        <f>VLOOKUP($C1437,driver,MATCH(S$7,Driver!$A$1:$E$1,0),0)</f>
        <v>Minor</v>
      </c>
      <c r="T1437" s="21">
        <f>VLOOKUP($C1437,Effects,MATCH(T$7, Effects!$A$1:$E$1, 0),0)</f>
        <v>9</v>
      </c>
      <c r="U1437" s="22" t="str">
        <f>VLOOKUP($C1437,Effects,MATCH(U$7, Effects!$A$1:$E$1, 0),0)</f>
        <v>Yes</v>
      </c>
      <c r="V1437" s="22" t="str">
        <f>VLOOKUP($C1437,Effects,MATCH(V$7, Effects!$A$1:$E$1, 0),0)</f>
        <v>Yes</v>
      </c>
      <c r="W1437" s="22" t="str">
        <f>VLOOKUP($C1437,Effects,MATCH(W$7, Effects!$A$1:$E$1, 0),0)</f>
        <v>License Suspended</v>
      </c>
    </row>
    <row r="1438" spans="2:23" s="7" customFormat="1" ht="21" x14ac:dyDescent="0.4">
      <c r="B1438" s="19">
        <v>1431</v>
      </c>
      <c r="C1438" s="19" t="s">
        <v>1456</v>
      </c>
      <c r="D1438" s="20">
        <f>VLOOKUP($C1438, Date, MATCH(Source!D$7, Date!$A$1:$F$1, 0), FALSE)</f>
        <v>45174</v>
      </c>
      <c r="E1438" s="40">
        <v>45174</v>
      </c>
      <c r="F1438" s="22">
        <f>VLOOKUP($C1438, Date, MATCH(Source!F$7, Date!$A$1:$F$1, 0), FALSE)</f>
        <v>60.3402777777778</v>
      </c>
      <c r="G1438" s="19">
        <f>VLOOKUP(Table3[[#This Row],[Accident ID]],Date!$A$2:$I$2001,MATCH(Table3[[#Headers],[Hour]],Date!$A$1:$I$1,0),0)</f>
        <v>8</v>
      </c>
      <c r="H1438" s="44" t="str">
        <f>IF(AND(Table3[[#This Row],[Hour]]&gt;=7, Table3[[#This Row],[Hour]]&lt;=10), "Peak", IF(AND(Table3[[#This Row],[Hour]]&gt;=16, Table3[[#This Row],[Hour]]&lt;=19), "Peak", "Off-Peak"))</f>
        <v>Peak</v>
      </c>
      <c r="I1438" s="19" t="str">
        <f>VLOOKUP($C1438,location,MATCH(Source!I$7,Location!$A$1:$D$1,0),0)</f>
        <v>Delhi</v>
      </c>
      <c r="J1438" s="19" t="str">
        <f>VLOOKUP($C1438,location,MATCH(Source!J$7,Location!$A$1:$D$1,0),0)</f>
        <v>City Road</v>
      </c>
      <c r="K1438" s="19" t="str">
        <f>VLOOKUP($C1438,location,MATCH(Source!K$7,Location!$A$1:$D$1,0),0)</f>
        <v>Clear</v>
      </c>
      <c r="L1438" s="20" t="str">
        <f>VLOOKUP($C1438,vehicle,MATCH(L1437,Vehicle!A1431:E1431,0),0)</f>
        <v>Auto</v>
      </c>
      <c r="M1438" s="20" t="str">
        <f>VLOOKUP($C1438,vehicle,MATCH(M$7,Vehicle!$A$1:$E$1,0),0)</f>
        <v>Signal Violation</v>
      </c>
      <c r="N1438" s="20" t="str">
        <f>VLOOKUP($C1438,vehicle,MATCH(N$7,Vehicle!$A$1:$E$1,0),0)</f>
        <v>Medium</v>
      </c>
      <c r="O1438" s="21">
        <f>VLOOKUP($C1438,vehicle,MATCH(O$7,Vehicle!$A$1:$E$1,0),0)</f>
        <v>5</v>
      </c>
      <c r="P1438" s="21">
        <f>VLOOKUP($C1438,driver,MATCH(P$7,Driver!$A$1:$E$1,0),0)</f>
        <v>26</v>
      </c>
      <c r="Q1438" s="21" t="str">
        <f>VLOOKUP($C1438,driver,MATCH(Q$7,Driver!$A$1:$E$1,0),0)</f>
        <v>Expired</v>
      </c>
      <c r="R1438" s="21">
        <f>VLOOKUP($C1438,driver,MATCH(R$7,Driver!$A$1:$E$1,0),0)</f>
        <v>7</v>
      </c>
      <c r="S1438" s="21" t="str">
        <f>VLOOKUP($C1438,driver,MATCH(S$7,Driver!$A$1:$E$1,0),0)</f>
        <v>Moderate</v>
      </c>
      <c r="T1438" s="21">
        <f>VLOOKUP($C1438,Effects,MATCH(T$7, Effects!$A$1:$E$1, 0),0)</f>
        <v>8</v>
      </c>
      <c r="U1438" s="22" t="str">
        <f>VLOOKUP($C1438,Effects,MATCH(U$7, Effects!$A$1:$E$1, 0),0)</f>
        <v>No</v>
      </c>
      <c r="V1438" s="22" t="str">
        <f>VLOOKUP($C1438,Effects,MATCH(V$7, Effects!$A$1:$E$1, 0),0)</f>
        <v>No</v>
      </c>
      <c r="W1438" s="22" t="str">
        <f>VLOOKUP($C1438,Effects,MATCH(W$7, Effects!$A$1:$E$1, 0),0)</f>
        <v>Arrest Made</v>
      </c>
    </row>
    <row r="1439" spans="2:23" s="7" customFormat="1" ht="21" x14ac:dyDescent="0.4">
      <c r="B1439" s="19">
        <v>1432</v>
      </c>
      <c r="C1439" s="19">
        <v>18794136</v>
      </c>
      <c r="D1439" s="20">
        <f>VLOOKUP($C1439, Date, MATCH(Source!D$7, Date!$A$1:$F$1, 0), FALSE)</f>
        <v>44301</v>
      </c>
      <c r="E1439" s="40">
        <v>44301</v>
      </c>
      <c r="F1439" s="22">
        <f>VLOOKUP($C1439, Date, MATCH(Source!F$7, Date!$A$1:$F$1, 0), FALSE)</f>
        <v>60.3819444444444</v>
      </c>
      <c r="G1439" s="19">
        <f>VLOOKUP(Table3[[#This Row],[Accident ID]],Date!$A$2:$I$2001,MATCH(Table3[[#Headers],[Hour]],Date!$A$1:$I$1,0),0)</f>
        <v>9</v>
      </c>
      <c r="H1439" s="44" t="str">
        <f>IF(AND(Table3[[#This Row],[Hour]]&gt;=7, Table3[[#This Row],[Hour]]&lt;=10), "Peak", IF(AND(Table3[[#This Row],[Hour]]&gt;=16, Table3[[#This Row],[Hour]]&lt;=19), "Peak", "Off-Peak"))</f>
        <v>Peak</v>
      </c>
      <c r="I1439" s="19" t="str">
        <f>VLOOKUP($C1439,location,MATCH(Source!I$7,Location!$A$1:$D$1,0),0)</f>
        <v>Pune</v>
      </c>
      <c r="J1439" s="19" t="str">
        <f>VLOOKUP($C1439,location,MATCH(Source!J$7,Location!$A$1:$D$1,0),0)</f>
        <v>Expressway</v>
      </c>
      <c r="K1439" s="19" t="str">
        <f>VLOOKUP($C1439,location,MATCH(Source!K$7,Location!$A$1:$D$1,0),0)</f>
        <v>Foggy</v>
      </c>
      <c r="L1439" s="20" t="str">
        <f>VLOOKUP($C1439,vehicle,MATCH(L1438,Vehicle!A1432:E1432,0),0)</f>
        <v>Auto</v>
      </c>
      <c r="M1439" s="20" t="str">
        <f>VLOOKUP($C1439,vehicle,MATCH(M$7,Vehicle!$A$1:$E$1,0),0)</f>
        <v>Weather Conditions</v>
      </c>
      <c r="N1439" s="20" t="str">
        <f>VLOOKUP($C1439,vehicle,MATCH(N$7,Vehicle!$A$1:$E$1,0),0)</f>
        <v>Severe</v>
      </c>
      <c r="O1439" s="21">
        <f>VLOOKUP($C1439,vehicle,MATCH(O$7,Vehicle!$A$1:$E$1,0),0)</f>
        <v>3</v>
      </c>
      <c r="P1439" s="21">
        <f>VLOOKUP($C1439,driver,MATCH(P$7,Driver!$A$1:$E$1,0),0)</f>
        <v>75</v>
      </c>
      <c r="Q1439" s="21" t="str">
        <f>VLOOKUP($C1439,driver,MATCH(Q$7,Driver!$A$1:$E$1,0),0)</f>
        <v>Valid</v>
      </c>
      <c r="R1439" s="21">
        <f>VLOOKUP($C1439,driver,MATCH(R$7,Driver!$A$1:$E$1,0),0)</f>
        <v>7</v>
      </c>
      <c r="S1439" s="21" t="str">
        <f>VLOOKUP($C1439,driver,MATCH(S$7,Driver!$A$1:$E$1,0),0)</f>
        <v>Minor</v>
      </c>
      <c r="T1439" s="21">
        <f>VLOOKUP($C1439,Effects,MATCH(T$7, Effects!$A$1:$E$1, 0),0)</f>
        <v>26</v>
      </c>
      <c r="U1439" s="22" t="str">
        <f>VLOOKUP($C1439,Effects,MATCH(U$7, Effects!$A$1:$E$1, 0),0)</f>
        <v>No</v>
      </c>
      <c r="V1439" s="22" t="str">
        <f>VLOOKUP($C1439,Effects,MATCH(V$7, Effects!$A$1:$E$1, 0),0)</f>
        <v>No</v>
      </c>
      <c r="W1439" s="22" t="str">
        <f>VLOOKUP($C1439,Effects,MATCH(W$7, Effects!$A$1:$E$1, 0),0)</f>
        <v>License Suspended</v>
      </c>
    </row>
    <row r="1440" spans="2:23" s="7" customFormat="1" ht="21" x14ac:dyDescent="0.4">
      <c r="B1440" s="19">
        <v>1433</v>
      </c>
      <c r="C1440" s="19" t="s">
        <v>1457</v>
      </c>
      <c r="D1440" s="20">
        <f>VLOOKUP($C1440, Date, MATCH(Source!D$7, Date!$A$1:$F$1, 0), FALSE)</f>
        <v>44643</v>
      </c>
      <c r="E1440" s="40">
        <v>44643</v>
      </c>
      <c r="F1440" s="22">
        <f>VLOOKUP($C1440, Date, MATCH(Source!F$7, Date!$A$1:$F$1, 0), FALSE)</f>
        <v>60.4236111111111</v>
      </c>
      <c r="G1440" s="19">
        <f>VLOOKUP(Table3[[#This Row],[Accident ID]],Date!$A$2:$I$2001,MATCH(Table3[[#Headers],[Hour]],Date!$A$1:$I$1,0),0)</f>
        <v>10</v>
      </c>
      <c r="H1440" s="44" t="str">
        <f>IF(AND(Table3[[#This Row],[Hour]]&gt;=7, Table3[[#This Row],[Hour]]&lt;=10), "Peak", IF(AND(Table3[[#This Row],[Hour]]&gt;=16, Table3[[#This Row],[Hour]]&lt;=19), "Peak", "Off-Peak"))</f>
        <v>Peak</v>
      </c>
      <c r="I1440" s="19" t="str">
        <f>VLOOKUP($C1440,location,MATCH(Source!I$7,Location!$A$1:$D$1,0),0)</f>
        <v>Bangalore</v>
      </c>
      <c r="J1440" s="19" t="str">
        <f>VLOOKUP($C1440,location,MATCH(Source!J$7,Location!$A$1:$D$1,0),0)</f>
        <v>Rural Road</v>
      </c>
      <c r="K1440" s="19" t="str">
        <f>VLOOKUP($C1440,location,MATCH(Source!K$7,Location!$A$1:$D$1,0),0)</f>
        <v>Windy</v>
      </c>
      <c r="L1440" s="20" t="str">
        <f>VLOOKUP($C1440,vehicle,MATCH(L1439,Vehicle!A1433:E1433,0),0)</f>
        <v>Bicycle</v>
      </c>
      <c r="M1440" s="20" t="str">
        <f>VLOOKUP($C1440,vehicle,MATCH(M$7,Vehicle!$A$1:$E$1,0),0)</f>
        <v>Pedestrian Crossing</v>
      </c>
      <c r="N1440" s="20" t="str">
        <f>VLOOKUP($C1440,vehicle,MATCH(N$7,Vehicle!$A$1:$E$1,0),0)</f>
        <v>Low</v>
      </c>
      <c r="O1440" s="21">
        <f>VLOOKUP($C1440,vehicle,MATCH(O$7,Vehicle!$A$1:$E$1,0),0)</f>
        <v>3</v>
      </c>
      <c r="P1440" s="21">
        <f>VLOOKUP($C1440,driver,MATCH(P$7,Driver!$A$1:$E$1,0),0)</f>
        <v>22</v>
      </c>
      <c r="Q1440" s="21" t="str">
        <f>VLOOKUP($C1440,driver,MATCH(Q$7,Driver!$A$1:$E$1,0),0)</f>
        <v>Valid</v>
      </c>
      <c r="R1440" s="21">
        <f>VLOOKUP($C1440,driver,MATCH(R$7,Driver!$A$1:$E$1,0),0)</f>
        <v>1</v>
      </c>
      <c r="S1440" s="21" t="str">
        <f>VLOOKUP($C1440,driver,MATCH(S$7,Driver!$A$1:$E$1,0),0)</f>
        <v>Moderate</v>
      </c>
      <c r="T1440" s="21">
        <f>VLOOKUP($C1440,Effects,MATCH(T$7, Effects!$A$1:$E$1, 0),0)</f>
        <v>37</v>
      </c>
      <c r="U1440" s="22" t="str">
        <f>VLOOKUP($C1440,Effects,MATCH(U$7, Effects!$A$1:$E$1, 0),0)</f>
        <v>No</v>
      </c>
      <c r="V1440" s="22" t="str">
        <f>VLOOKUP($C1440,Effects,MATCH(V$7, Effects!$A$1:$E$1, 0),0)</f>
        <v>Yes</v>
      </c>
      <c r="W1440" s="22" t="str">
        <f>VLOOKUP($C1440,Effects,MATCH(W$7, Effects!$A$1:$E$1, 0),0)</f>
        <v>Arrest Made</v>
      </c>
    </row>
    <row r="1441" spans="2:23" s="7" customFormat="1" ht="21" x14ac:dyDescent="0.4">
      <c r="B1441" s="19">
        <v>1434</v>
      </c>
      <c r="C1441" s="19" t="s">
        <v>1458</v>
      </c>
      <c r="D1441" s="20">
        <f>VLOOKUP($C1441, Date, MATCH(Source!D$7, Date!$A$1:$F$1, 0), FALSE)</f>
        <v>45445</v>
      </c>
      <c r="E1441" s="40">
        <v>45445</v>
      </c>
      <c r="F1441" s="22">
        <f>VLOOKUP($C1441, Date, MATCH(Source!F$7, Date!$A$1:$F$1, 0), FALSE)</f>
        <v>60.4652777777778</v>
      </c>
      <c r="G1441" s="19">
        <f>VLOOKUP(Table3[[#This Row],[Accident ID]],Date!$A$2:$I$2001,MATCH(Table3[[#Headers],[Hour]],Date!$A$1:$I$1,0),0)</f>
        <v>11</v>
      </c>
      <c r="H1441" s="44" t="str">
        <f>IF(AND(Table3[[#This Row],[Hour]]&gt;=7, Table3[[#This Row],[Hour]]&lt;=10), "Peak", IF(AND(Table3[[#This Row],[Hour]]&gt;=16, Table3[[#This Row],[Hour]]&lt;=19), "Peak", "Off-Peak"))</f>
        <v>Off-Peak</v>
      </c>
      <c r="I1441" s="19" t="str">
        <f>VLOOKUP($C1441,location,MATCH(Source!I$7,Location!$A$1:$D$1,0),0)</f>
        <v>Delhi</v>
      </c>
      <c r="J1441" s="19" t="str">
        <f>VLOOKUP($C1441,location,MATCH(Source!J$7,Location!$A$1:$D$1,0),0)</f>
        <v>Expressway</v>
      </c>
      <c r="K1441" s="19" t="str">
        <f>VLOOKUP($C1441,location,MATCH(Source!K$7,Location!$A$1:$D$1,0),0)</f>
        <v>Foggy</v>
      </c>
      <c r="L1441" s="20" t="str">
        <f>VLOOKUP($C1441,vehicle,MATCH(L1440,Vehicle!A1434:E1434,0),0)</f>
        <v>Auto</v>
      </c>
      <c r="M1441" s="20" t="str">
        <f>VLOOKUP($C1441,vehicle,MATCH(M$7,Vehicle!$A$1:$E$1,0),0)</f>
        <v>Over Speeding</v>
      </c>
      <c r="N1441" s="20" t="str">
        <f>VLOOKUP($C1441,vehicle,MATCH(N$7,Vehicle!$A$1:$E$1,0),0)</f>
        <v>High</v>
      </c>
      <c r="O1441" s="21">
        <f>VLOOKUP($C1441,vehicle,MATCH(O$7,Vehicle!$A$1:$E$1,0),0)</f>
        <v>5</v>
      </c>
      <c r="P1441" s="21">
        <f>VLOOKUP($C1441,driver,MATCH(P$7,Driver!$A$1:$E$1,0),0)</f>
        <v>66</v>
      </c>
      <c r="Q1441" s="21" t="str">
        <f>VLOOKUP($C1441,driver,MATCH(Q$7,Driver!$A$1:$E$1,0),0)</f>
        <v>Expired</v>
      </c>
      <c r="R1441" s="21">
        <f>VLOOKUP($C1441,driver,MATCH(R$7,Driver!$A$1:$E$1,0),0)</f>
        <v>10</v>
      </c>
      <c r="S1441" s="21" t="str">
        <f>VLOOKUP($C1441,driver,MATCH(S$7,Driver!$A$1:$E$1,0),0)</f>
        <v>Severe</v>
      </c>
      <c r="T1441" s="21">
        <f>VLOOKUP($C1441,Effects,MATCH(T$7, Effects!$A$1:$E$1, 0),0)</f>
        <v>50</v>
      </c>
      <c r="U1441" s="22" t="str">
        <f>VLOOKUP($C1441,Effects,MATCH(U$7, Effects!$A$1:$E$1, 0),0)</f>
        <v>Yes</v>
      </c>
      <c r="V1441" s="22" t="str">
        <f>VLOOKUP($C1441,Effects,MATCH(V$7, Effects!$A$1:$E$1, 0),0)</f>
        <v>Yes</v>
      </c>
      <c r="W1441" s="22" t="str">
        <f>VLOOKUP($C1441,Effects,MATCH(W$7, Effects!$A$1:$E$1, 0),0)</f>
        <v>License Suspended</v>
      </c>
    </row>
    <row r="1442" spans="2:23" s="7" customFormat="1" ht="21" x14ac:dyDescent="0.4">
      <c r="B1442" s="19">
        <v>1435</v>
      </c>
      <c r="C1442" s="19" t="s">
        <v>1459</v>
      </c>
      <c r="D1442" s="20">
        <f>VLOOKUP($C1442, Date, MATCH(Source!D$7, Date!$A$1:$F$1, 0), FALSE)</f>
        <v>45082</v>
      </c>
      <c r="E1442" s="40">
        <v>45082</v>
      </c>
      <c r="F1442" s="22">
        <f>VLOOKUP($C1442, Date, MATCH(Source!F$7, Date!$A$1:$F$1, 0), FALSE)</f>
        <v>60.5069444444444</v>
      </c>
      <c r="G1442" s="19">
        <f>VLOOKUP(Table3[[#This Row],[Accident ID]],Date!$A$2:$I$2001,MATCH(Table3[[#Headers],[Hour]],Date!$A$1:$I$1,0),0)</f>
        <v>12</v>
      </c>
      <c r="H1442" s="44" t="str">
        <f>IF(AND(Table3[[#This Row],[Hour]]&gt;=7, Table3[[#This Row],[Hour]]&lt;=10), "Peak", IF(AND(Table3[[#This Row],[Hour]]&gt;=16, Table3[[#This Row],[Hour]]&lt;=19), "Peak", "Off-Peak"))</f>
        <v>Off-Peak</v>
      </c>
      <c r="I1442" s="19" t="str">
        <f>VLOOKUP($C1442,location,MATCH(Source!I$7,Location!$A$1:$D$1,0),0)</f>
        <v>Delhi</v>
      </c>
      <c r="J1442" s="19" t="str">
        <f>VLOOKUP($C1442,location,MATCH(Source!J$7,Location!$A$1:$D$1,0),0)</f>
        <v>Residential Area</v>
      </c>
      <c r="K1442" s="19" t="str">
        <f>VLOOKUP($C1442,location,MATCH(Source!K$7,Location!$A$1:$D$1,0),0)</f>
        <v>Clear</v>
      </c>
      <c r="L1442" s="20" t="str">
        <f>VLOOKUP($C1442,vehicle,MATCH(L1441,Vehicle!A1435:E1435,0),0)</f>
        <v>Bus</v>
      </c>
      <c r="M1442" s="20" t="str">
        <f>VLOOKUP($C1442,vehicle,MATCH(M$7,Vehicle!$A$1:$E$1,0),0)</f>
        <v>Signal Violation</v>
      </c>
      <c r="N1442" s="20" t="str">
        <f>VLOOKUP($C1442,vehicle,MATCH(N$7,Vehicle!$A$1:$E$1,0),0)</f>
        <v>Severe</v>
      </c>
      <c r="O1442" s="21">
        <f>VLOOKUP($C1442,vehicle,MATCH(O$7,Vehicle!$A$1:$E$1,0),0)</f>
        <v>1</v>
      </c>
      <c r="P1442" s="21">
        <f>VLOOKUP($C1442,driver,MATCH(P$7,Driver!$A$1:$E$1,0),0)</f>
        <v>62</v>
      </c>
      <c r="Q1442" s="21" t="str">
        <f>VLOOKUP($C1442,driver,MATCH(Q$7,Driver!$A$1:$E$1,0),0)</f>
        <v>Expired</v>
      </c>
      <c r="R1442" s="21">
        <f>VLOOKUP($C1442,driver,MATCH(R$7,Driver!$A$1:$E$1,0),0)</f>
        <v>0</v>
      </c>
      <c r="S1442" s="21" t="str">
        <f>VLOOKUP($C1442,driver,MATCH(S$7,Driver!$A$1:$E$1,0),0)</f>
        <v>Fatal</v>
      </c>
      <c r="T1442" s="21">
        <f>VLOOKUP($C1442,Effects,MATCH(T$7, Effects!$A$1:$E$1, 0),0)</f>
        <v>29</v>
      </c>
      <c r="U1442" s="22" t="str">
        <f>VLOOKUP($C1442,Effects,MATCH(U$7, Effects!$A$1:$E$1, 0),0)</f>
        <v>No</v>
      </c>
      <c r="V1442" s="22" t="str">
        <f>VLOOKUP($C1442,Effects,MATCH(V$7, Effects!$A$1:$E$1, 0),0)</f>
        <v>No</v>
      </c>
      <c r="W1442" s="22" t="str">
        <f>VLOOKUP($C1442,Effects,MATCH(W$7, Effects!$A$1:$E$1, 0),0)</f>
        <v>License Suspended</v>
      </c>
    </row>
    <row r="1443" spans="2:23" s="7" customFormat="1" ht="21" x14ac:dyDescent="0.4">
      <c r="B1443" s="19">
        <v>1436</v>
      </c>
      <c r="C1443" s="19" t="s">
        <v>1460</v>
      </c>
      <c r="D1443" s="20">
        <f>VLOOKUP($C1443, Date, MATCH(Source!D$7, Date!$A$1:$F$1, 0), FALSE)</f>
        <v>44893</v>
      </c>
      <c r="E1443" s="40">
        <v>44893</v>
      </c>
      <c r="F1443" s="22">
        <f>VLOOKUP($C1443, Date, MATCH(Source!F$7, Date!$A$1:$F$1, 0), FALSE)</f>
        <v>60.5486111111111</v>
      </c>
      <c r="G1443" s="19">
        <f>VLOOKUP(Table3[[#This Row],[Accident ID]],Date!$A$2:$I$2001,MATCH(Table3[[#Headers],[Hour]],Date!$A$1:$I$1,0),0)</f>
        <v>13</v>
      </c>
      <c r="H1443" s="44" t="str">
        <f>IF(AND(Table3[[#This Row],[Hour]]&gt;=7, Table3[[#This Row],[Hour]]&lt;=10), "Peak", IF(AND(Table3[[#This Row],[Hour]]&gt;=16, Table3[[#This Row],[Hour]]&lt;=19), "Peak", "Off-Peak"))</f>
        <v>Off-Peak</v>
      </c>
      <c r="I1443" s="19" t="str">
        <f>VLOOKUP($C1443,location,MATCH(Source!I$7,Location!$A$1:$D$1,0),0)</f>
        <v>Mumbai</v>
      </c>
      <c r="J1443" s="19" t="str">
        <f>VLOOKUP($C1443,location,MATCH(Source!J$7,Location!$A$1:$D$1,0),0)</f>
        <v>City Road</v>
      </c>
      <c r="K1443" s="19" t="str">
        <f>VLOOKUP($C1443,location,MATCH(Source!K$7,Location!$A$1:$D$1,0),0)</f>
        <v>Rainy</v>
      </c>
      <c r="L1443" s="20" t="str">
        <f>VLOOKUP($C1443,vehicle,MATCH(L1442,Vehicle!A1436:E1436,0),0)</f>
        <v>Bus</v>
      </c>
      <c r="M1443" s="20" t="str">
        <f>VLOOKUP($C1443,vehicle,MATCH(M$7,Vehicle!$A$1:$E$1,0),0)</f>
        <v>Over Speeding</v>
      </c>
      <c r="N1443" s="20" t="str">
        <f>VLOOKUP($C1443,vehicle,MATCH(N$7,Vehicle!$A$1:$E$1,0),0)</f>
        <v>Severe</v>
      </c>
      <c r="O1443" s="21">
        <f>VLOOKUP($C1443,vehicle,MATCH(O$7,Vehicle!$A$1:$E$1,0),0)</f>
        <v>3</v>
      </c>
      <c r="P1443" s="21">
        <f>VLOOKUP($C1443,driver,MATCH(P$7,Driver!$A$1:$E$1,0),0)</f>
        <v>21</v>
      </c>
      <c r="Q1443" s="21" t="str">
        <f>VLOOKUP($C1443,driver,MATCH(Q$7,Driver!$A$1:$E$1,0),0)</f>
        <v>Expired</v>
      </c>
      <c r="R1443" s="21">
        <f>VLOOKUP($C1443,driver,MATCH(R$7,Driver!$A$1:$E$1,0),0)</f>
        <v>7</v>
      </c>
      <c r="S1443" s="21" t="str">
        <f>VLOOKUP($C1443,driver,MATCH(S$7,Driver!$A$1:$E$1,0),0)</f>
        <v>Severe</v>
      </c>
      <c r="T1443" s="21">
        <f>VLOOKUP($C1443,Effects,MATCH(T$7, Effects!$A$1:$E$1, 0),0)</f>
        <v>5</v>
      </c>
      <c r="U1443" s="22" t="str">
        <f>VLOOKUP($C1443,Effects,MATCH(U$7, Effects!$A$1:$E$1, 0),0)</f>
        <v>No</v>
      </c>
      <c r="V1443" s="22" t="str">
        <f>VLOOKUP($C1443,Effects,MATCH(V$7, Effects!$A$1:$E$1, 0),0)</f>
        <v>Yes</v>
      </c>
      <c r="W1443" s="22" t="str">
        <f>VLOOKUP($C1443,Effects,MATCH(W$7, Effects!$A$1:$E$1, 0),0)</f>
        <v>Arrest Made</v>
      </c>
    </row>
    <row r="1444" spans="2:23" s="7" customFormat="1" ht="21" x14ac:dyDescent="0.4">
      <c r="B1444" s="19">
        <v>1437</v>
      </c>
      <c r="C1444" s="19" t="s">
        <v>1461</v>
      </c>
      <c r="D1444" s="20">
        <f>VLOOKUP($C1444, Date, MATCH(Source!D$7, Date!$A$1:$F$1, 0), FALSE)</f>
        <v>44915</v>
      </c>
      <c r="E1444" s="40">
        <v>44915</v>
      </c>
      <c r="F1444" s="22">
        <f>VLOOKUP($C1444, Date, MATCH(Source!F$7, Date!$A$1:$F$1, 0), FALSE)</f>
        <v>60.5902777777778</v>
      </c>
      <c r="G1444" s="19">
        <f>VLOOKUP(Table3[[#This Row],[Accident ID]],Date!$A$2:$I$2001,MATCH(Table3[[#Headers],[Hour]],Date!$A$1:$I$1,0),0)</f>
        <v>14</v>
      </c>
      <c r="H1444" s="44" t="str">
        <f>IF(AND(Table3[[#This Row],[Hour]]&gt;=7, Table3[[#This Row],[Hour]]&lt;=10), "Peak", IF(AND(Table3[[#This Row],[Hour]]&gt;=16, Table3[[#This Row],[Hour]]&lt;=19), "Peak", "Off-Peak"))</f>
        <v>Off-Peak</v>
      </c>
      <c r="I1444" s="19" t="str">
        <f>VLOOKUP($C1444,location,MATCH(Source!I$7,Location!$A$1:$D$1,0),0)</f>
        <v>Hyderabad</v>
      </c>
      <c r="J1444" s="19" t="str">
        <f>VLOOKUP($C1444,location,MATCH(Source!J$7,Location!$A$1:$D$1,0),0)</f>
        <v>Residential Area</v>
      </c>
      <c r="K1444" s="19" t="str">
        <f>VLOOKUP($C1444,location,MATCH(Source!K$7,Location!$A$1:$D$1,0),0)</f>
        <v>Snowy</v>
      </c>
      <c r="L1444" s="20" t="str">
        <f>VLOOKUP($C1444,vehicle,MATCH(L1443,Vehicle!A1437:E1437,0),0)</f>
        <v>Bicycle</v>
      </c>
      <c r="M1444" s="20" t="str">
        <f>VLOOKUP($C1444,vehicle,MATCH(M$7,Vehicle!$A$1:$E$1,0),0)</f>
        <v>Over Speeding</v>
      </c>
      <c r="N1444" s="20" t="str">
        <f>VLOOKUP($C1444,vehicle,MATCH(N$7,Vehicle!$A$1:$E$1,0),0)</f>
        <v>High</v>
      </c>
      <c r="O1444" s="21">
        <f>VLOOKUP($C1444,vehicle,MATCH(O$7,Vehicle!$A$1:$E$1,0),0)</f>
        <v>2</v>
      </c>
      <c r="P1444" s="21">
        <f>VLOOKUP($C1444,driver,MATCH(P$7,Driver!$A$1:$E$1,0),0)</f>
        <v>54</v>
      </c>
      <c r="Q1444" s="21" t="str">
        <f>VLOOKUP($C1444,driver,MATCH(Q$7,Driver!$A$1:$E$1,0),0)</f>
        <v>Expired</v>
      </c>
      <c r="R1444" s="21">
        <f>VLOOKUP($C1444,driver,MATCH(R$7,Driver!$A$1:$E$1,0),0)</f>
        <v>5</v>
      </c>
      <c r="S1444" s="21" t="str">
        <f>VLOOKUP($C1444,driver,MATCH(S$7,Driver!$A$1:$E$1,0),0)</f>
        <v>Minor</v>
      </c>
      <c r="T1444" s="21">
        <f>VLOOKUP($C1444,Effects,MATCH(T$7, Effects!$A$1:$E$1, 0),0)</f>
        <v>14</v>
      </c>
      <c r="U1444" s="22" t="str">
        <f>VLOOKUP($C1444,Effects,MATCH(U$7, Effects!$A$1:$E$1, 0),0)</f>
        <v>No</v>
      </c>
      <c r="V1444" s="22" t="str">
        <f>VLOOKUP($C1444,Effects,MATCH(V$7, Effects!$A$1:$E$1, 0),0)</f>
        <v>Yes</v>
      </c>
      <c r="W1444" s="22" t="str">
        <f>VLOOKUP($C1444,Effects,MATCH(W$7, Effects!$A$1:$E$1, 0),0)</f>
        <v>None</v>
      </c>
    </row>
    <row r="1445" spans="2:23" s="7" customFormat="1" ht="21" x14ac:dyDescent="0.4">
      <c r="B1445" s="19">
        <v>1438</v>
      </c>
      <c r="C1445" s="19" t="s">
        <v>1462</v>
      </c>
      <c r="D1445" s="20">
        <f>VLOOKUP($C1445, Date, MATCH(Source!D$7, Date!$A$1:$F$1, 0), FALSE)</f>
        <v>44498</v>
      </c>
      <c r="E1445" s="40">
        <v>44498</v>
      </c>
      <c r="F1445" s="22">
        <f>VLOOKUP($C1445, Date, MATCH(Source!F$7, Date!$A$1:$F$1, 0), FALSE)</f>
        <v>60.6319444444444</v>
      </c>
      <c r="G1445" s="19">
        <f>VLOOKUP(Table3[[#This Row],[Accident ID]],Date!$A$2:$I$2001,MATCH(Table3[[#Headers],[Hour]],Date!$A$1:$I$1,0),0)</f>
        <v>15</v>
      </c>
      <c r="H1445" s="44" t="str">
        <f>IF(AND(Table3[[#This Row],[Hour]]&gt;=7, Table3[[#This Row],[Hour]]&lt;=10), "Peak", IF(AND(Table3[[#This Row],[Hour]]&gt;=16, Table3[[#This Row],[Hour]]&lt;=19), "Peak", "Off-Peak"))</f>
        <v>Off-Peak</v>
      </c>
      <c r="I1445" s="19" t="str">
        <f>VLOOKUP($C1445,location,MATCH(Source!I$7,Location!$A$1:$D$1,0),0)</f>
        <v>Kolkata</v>
      </c>
      <c r="J1445" s="19" t="str">
        <f>VLOOKUP($C1445,location,MATCH(Source!J$7,Location!$A$1:$D$1,0),0)</f>
        <v>Expressway</v>
      </c>
      <c r="K1445" s="19" t="str">
        <f>VLOOKUP($C1445,location,MATCH(Source!K$7,Location!$A$1:$D$1,0),0)</f>
        <v>Clear</v>
      </c>
      <c r="L1445" s="20" t="str">
        <f>VLOOKUP($C1445,vehicle,MATCH(L1444,Vehicle!A1438:E1438,0),0)</f>
        <v>Auto</v>
      </c>
      <c r="M1445" s="20" t="str">
        <f>VLOOKUP($C1445,vehicle,MATCH(M$7,Vehicle!$A$1:$E$1,0),0)</f>
        <v>Pedestrian Crossing</v>
      </c>
      <c r="N1445" s="20" t="str">
        <f>VLOOKUP($C1445,vehicle,MATCH(N$7,Vehicle!$A$1:$E$1,0),0)</f>
        <v>Severe</v>
      </c>
      <c r="O1445" s="21">
        <f>VLOOKUP($C1445,vehicle,MATCH(O$7,Vehicle!$A$1:$E$1,0),0)</f>
        <v>3</v>
      </c>
      <c r="P1445" s="21">
        <f>VLOOKUP($C1445,driver,MATCH(P$7,Driver!$A$1:$E$1,0),0)</f>
        <v>42</v>
      </c>
      <c r="Q1445" s="21" t="str">
        <f>VLOOKUP($C1445,driver,MATCH(Q$7,Driver!$A$1:$E$1,0),0)</f>
        <v>Valid</v>
      </c>
      <c r="R1445" s="21">
        <f>VLOOKUP($C1445,driver,MATCH(R$7,Driver!$A$1:$E$1,0),0)</f>
        <v>3</v>
      </c>
      <c r="S1445" s="21" t="str">
        <f>VLOOKUP($C1445,driver,MATCH(S$7,Driver!$A$1:$E$1,0),0)</f>
        <v>Minor</v>
      </c>
      <c r="T1445" s="21">
        <f>VLOOKUP($C1445,Effects,MATCH(T$7, Effects!$A$1:$E$1, 0),0)</f>
        <v>40</v>
      </c>
      <c r="U1445" s="22" t="str">
        <f>VLOOKUP($C1445,Effects,MATCH(U$7, Effects!$A$1:$E$1, 0),0)</f>
        <v>No</v>
      </c>
      <c r="V1445" s="22" t="str">
        <f>VLOOKUP($C1445,Effects,MATCH(V$7, Effects!$A$1:$E$1, 0),0)</f>
        <v>Yes</v>
      </c>
      <c r="W1445" s="22" t="str">
        <f>VLOOKUP($C1445,Effects,MATCH(W$7, Effects!$A$1:$E$1, 0),0)</f>
        <v>License Suspended</v>
      </c>
    </row>
    <row r="1446" spans="2:23" s="7" customFormat="1" ht="21" x14ac:dyDescent="0.4">
      <c r="B1446" s="19">
        <v>1439</v>
      </c>
      <c r="C1446" s="19" t="s">
        <v>1463</v>
      </c>
      <c r="D1446" s="20">
        <f>VLOOKUP($C1446, Date, MATCH(Source!D$7, Date!$A$1:$F$1, 0), FALSE)</f>
        <v>44735</v>
      </c>
      <c r="E1446" s="40">
        <v>44735</v>
      </c>
      <c r="F1446" s="22">
        <f>VLOOKUP($C1446, Date, MATCH(Source!F$7, Date!$A$1:$F$1, 0), FALSE)</f>
        <v>60.6736111111111</v>
      </c>
      <c r="G1446" s="19">
        <f>VLOOKUP(Table3[[#This Row],[Accident ID]],Date!$A$2:$I$2001,MATCH(Table3[[#Headers],[Hour]],Date!$A$1:$I$1,0),0)</f>
        <v>16</v>
      </c>
      <c r="H1446" s="44" t="str">
        <f>IF(AND(Table3[[#This Row],[Hour]]&gt;=7, Table3[[#This Row],[Hour]]&lt;=10), "Peak", IF(AND(Table3[[#This Row],[Hour]]&gt;=16, Table3[[#This Row],[Hour]]&lt;=19), "Peak", "Off-Peak"))</f>
        <v>Peak</v>
      </c>
      <c r="I1446" s="19" t="str">
        <f>VLOOKUP($C1446,location,MATCH(Source!I$7,Location!$A$1:$D$1,0),0)</f>
        <v>Kolkata</v>
      </c>
      <c r="J1446" s="19" t="str">
        <f>VLOOKUP($C1446,location,MATCH(Source!J$7,Location!$A$1:$D$1,0),0)</f>
        <v>Expressway</v>
      </c>
      <c r="K1446" s="19" t="str">
        <f>VLOOKUP($C1446,location,MATCH(Source!K$7,Location!$A$1:$D$1,0),0)</f>
        <v>Snowy</v>
      </c>
      <c r="L1446" s="20" t="str">
        <f>VLOOKUP($C1446,vehicle,MATCH(L1445,Vehicle!A1439:E1439,0),0)</f>
        <v>Truck</v>
      </c>
      <c r="M1446" s="20" t="str">
        <f>VLOOKUP($C1446,vehicle,MATCH(M$7,Vehicle!$A$1:$E$1,0),0)</f>
        <v>Signal Violation</v>
      </c>
      <c r="N1446" s="20" t="str">
        <f>VLOOKUP($C1446,vehicle,MATCH(N$7,Vehicle!$A$1:$E$1,0),0)</f>
        <v>Low</v>
      </c>
      <c r="O1446" s="21">
        <f>VLOOKUP($C1446,vehicle,MATCH(O$7,Vehicle!$A$1:$E$1,0),0)</f>
        <v>5</v>
      </c>
      <c r="P1446" s="21">
        <f>VLOOKUP($C1446,driver,MATCH(P$7,Driver!$A$1:$E$1,0),0)</f>
        <v>20</v>
      </c>
      <c r="Q1446" s="21" t="str">
        <f>VLOOKUP($C1446,driver,MATCH(Q$7,Driver!$A$1:$E$1,0),0)</f>
        <v>Valid</v>
      </c>
      <c r="R1446" s="21">
        <f>VLOOKUP($C1446,driver,MATCH(R$7,Driver!$A$1:$E$1,0),0)</f>
        <v>10</v>
      </c>
      <c r="S1446" s="21" t="str">
        <f>VLOOKUP($C1446,driver,MATCH(S$7,Driver!$A$1:$E$1,0),0)</f>
        <v>Fatal</v>
      </c>
      <c r="T1446" s="21">
        <f>VLOOKUP($C1446,Effects,MATCH(T$7, Effects!$A$1:$E$1, 0),0)</f>
        <v>35</v>
      </c>
      <c r="U1446" s="22" t="str">
        <f>VLOOKUP($C1446,Effects,MATCH(U$7, Effects!$A$1:$E$1, 0),0)</f>
        <v>No</v>
      </c>
      <c r="V1446" s="22" t="str">
        <f>VLOOKUP($C1446,Effects,MATCH(V$7, Effects!$A$1:$E$1, 0),0)</f>
        <v>No</v>
      </c>
      <c r="W1446" s="22" t="str">
        <f>VLOOKUP($C1446,Effects,MATCH(W$7, Effects!$A$1:$E$1, 0),0)</f>
        <v>Arrest Made</v>
      </c>
    </row>
    <row r="1447" spans="2:23" s="7" customFormat="1" ht="21" x14ac:dyDescent="0.4">
      <c r="B1447" s="19">
        <v>1440</v>
      </c>
      <c r="C1447" s="19" t="s">
        <v>1464</v>
      </c>
      <c r="D1447" s="20">
        <f>VLOOKUP($C1447, Date, MATCH(Source!D$7, Date!$A$1:$F$1, 0), FALSE)</f>
        <v>45368</v>
      </c>
      <c r="E1447" s="40">
        <v>45368</v>
      </c>
      <c r="F1447" s="22">
        <f>VLOOKUP($C1447, Date, MATCH(Source!F$7, Date!$A$1:$F$1, 0), FALSE)</f>
        <v>60.7152777777778</v>
      </c>
      <c r="G1447" s="19">
        <f>VLOOKUP(Table3[[#This Row],[Accident ID]],Date!$A$2:$I$2001,MATCH(Table3[[#Headers],[Hour]],Date!$A$1:$I$1,0),0)</f>
        <v>17</v>
      </c>
      <c r="H1447" s="44" t="str">
        <f>IF(AND(Table3[[#This Row],[Hour]]&gt;=7, Table3[[#This Row],[Hour]]&lt;=10), "Peak", IF(AND(Table3[[#This Row],[Hour]]&gt;=16, Table3[[#This Row],[Hour]]&lt;=19), "Peak", "Off-Peak"))</f>
        <v>Peak</v>
      </c>
      <c r="I1447" s="19" t="str">
        <f>VLOOKUP($C1447,location,MATCH(Source!I$7,Location!$A$1:$D$1,0),0)</f>
        <v>Pune</v>
      </c>
      <c r="J1447" s="19" t="str">
        <f>VLOOKUP($C1447,location,MATCH(Source!J$7,Location!$A$1:$D$1,0),0)</f>
        <v>City Road</v>
      </c>
      <c r="K1447" s="19" t="str">
        <f>VLOOKUP($C1447,location,MATCH(Source!K$7,Location!$A$1:$D$1,0),0)</f>
        <v>Rainy</v>
      </c>
      <c r="L1447" s="20" t="str">
        <f>VLOOKUP($C1447,vehicle,MATCH(L1446,Vehicle!A1440:E1440,0),0)</f>
        <v>Bike</v>
      </c>
      <c r="M1447" s="20" t="str">
        <f>VLOOKUP($C1447,vehicle,MATCH(M$7,Vehicle!$A$1:$E$1,0),0)</f>
        <v>Signal Violation</v>
      </c>
      <c r="N1447" s="20" t="str">
        <f>VLOOKUP($C1447,vehicle,MATCH(N$7,Vehicle!$A$1:$E$1,0),0)</f>
        <v>Medium</v>
      </c>
      <c r="O1447" s="21">
        <f>VLOOKUP($C1447,vehicle,MATCH(O$7,Vehicle!$A$1:$E$1,0),0)</f>
        <v>2</v>
      </c>
      <c r="P1447" s="21">
        <f>VLOOKUP($C1447,driver,MATCH(P$7,Driver!$A$1:$E$1,0),0)</f>
        <v>20</v>
      </c>
      <c r="Q1447" s="21" t="str">
        <f>VLOOKUP($C1447,driver,MATCH(Q$7,Driver!$A$1:$E$1,0),0)</f>
        <v>Valid</v>
      </c>
      <c r="R1447" s="21">
        <f>VLOOKUP($C1447,driver,MATCH(R$7,Driver!$A$1:$E$1,0),0)</f>
        <v>10</v>
      </c>
      <c r="S1447" s="21" t="str">
        <f>VLOOKUP($C1447,driver,MATCH(S$7,Driver!$A$1:$E$1,0),0)</f>
        <v>Severe</v>
      </c>
      <c r="T1447" s="21">
        <f>VLOOKUP($C1447,Effects,MATCH(T$7, Effects!$A$1:$E$1, 0),0)</f>
        <v>16</v>
      </c>
      <c r="U1447" s="22" t="str">
        <f>VLOOKUP($C1447,Effects,MATCH(U$7, Effects!$A$1:$E$1, 0),0)</f>
        <v>Yes</v>
      </c>
      <c r="V1447" s="22" t="str">
        <f>VLOOKUP($C1447,Effects,MATCH(V$7, Effects!$A$1:$E$1, 0),0)</f>
        <v>No</v>
      </c>
      <c r="W1447" s="22" t="str">
        <f>VLOOKUP($C1447,Effects,MATCH(W$7, Effects!$A$1:$E$1, 0),0)</f>
        <v>Arrest Made</v>
      </c>
    </row>
    <row r="1448" spans="2:23" s="7" customFormat="1" ht="21" x14ac:dyDescent="0.4">
      <c r="B1448" s="19">
        <v>1441</v>
      </c>
      <c r="C1448" s="19" t="s">
        <v>1465</v>
      </c>
      <c r="D1448" s="20">
        <f>VLOOKUP($C1448, Date, MATCH(Source!D$7, Date!$A$1:$F$1, 0), FALSE)</f>
        <v>44112</v>
      </c>
      <c r="E1448" s="40">
        <v>44112</v>
      </c>
      <c r="F1448" s="22">
        <f>VLOOKUP($C1448, Date, MATCH(Source!F$7, Date!$A$1:$F$1, 0), FALSE)</f>
        <v>60.7569444444444</v>
      </c>
      <c r="G1448" s="19">
        <f>VLOOKUP(Table3[[#This Row],[Accident ID]],Date!$A$2:$I$2001,MATCH(Table3[[#Headers],[Hour]],Date!$A$1:$I$1,0),0)</f>
        <v>18</v>
      </c>
      <c r="H1448" s="44" t="str">
        <f>IF(AND(Table3[[#This Row],[Hour]]&gt;=7, Table3[[#This Row],[Hour]]&lt;=10), "Peak", IF(AND(Table3[[#This Row],[Hour]]&gt;=16, Table3[[#This Row],[Hour]]&lt;=19), "Peak", "Off-Peak"))</f>
        <v>Peak</v>
      </c>
      <c r="I1448" s="19" t="str">
        <f>VLOOKUP($C1448,location,MATCH(Source!I$7,Location!$A$1:$D$1,0),0)</f>
        <v>Pune</v>
      </c>
      <c r="J1448" s="19" t="str">
        <f>VLOOKUP($C1448,location,MATCH(Source!J$7,Location!$A$1:$D$1,0),0)</f>
        <v>Residential Area</v>
      </c>
      <c r="K1448" s="19" t="str">
        <f>VLOOKUP($C1448,location,MATCH(Source!K$7,Location!$A$1:$D$1,0),0)</f>
        <v>Rainy</v>
      </c>
      <c r="L1448" s="20" t="str">
        <f>VLOOKUP($C1448,vehicle,MATCH(L1447,Vehicle!A1441:E1441,0),0)</f>
        <v>Bus</v>
      </c>
      <c r="M1448" s="20" t="str">
        <f>VLOOKUP($C1448,vehicle,MATCH(M$7,Vehicle!$A$1:$E$1,0),0)</f>
        <v>Weather Conditions</v>
      </c>
      <c r="N1448" s="20" t="str">
        <f>VLOOKUP($C1448,vehicle,MATCH(N$7,Vehicle!$A$1:$E$1,0),0)</f>
        <v>Medium</v>
      </c>
      <c r="O1448" s="21">
        <f>VLOOKUP($C1448,vehicle,MATCH(O$7,Vehicle!$A$1:$E$1,0),0)</f>
        <v>5</v>
      </c>
      <c r="P1448" s="21">
        <f>VLOOKUP($C1448,driver,MATCH(P$7,Driver!$A$1:$E$1,0),0)</f>
        <v>56</v>
      </c>
      <c r="Q1448" s="21" t="str">
        <f>VLOOKUP($C1448,driver,MATCH(Q$7,Driver!$A$1:$E$1,0),0)</f>
        <v>Suspended</v>
      </c>
      <c r="R1448" s="21">
        <f>VLOOKUP($C1448,driver,MATCH(R$7,Driver!$A$1:$E$1,0),0)</f>
        <v>5</v>
      </c>
      <c r="S1448" s="21" t="str">
        <f>VLOOKUP($C1448,driver,MATCH(S$7,Driver!$A$1:$E$1,0),0)</f>
        <v>Severe</v>
      </c>
      <c r="T1448" s="21">
        <f>VLOOKUP($C1448,Effects,MATCH(T$7, Effects!$A$1:$E$1, 0),0)</f>
        <v>15</v>
      </c>
      <c r="U1448" s="22" t="str">
        <f>VLOOKUP($C1448,Effects,MATCH(U$7, Effects!$A$1:$E$1, 0),0)</f>
        <v>No</v>
      </c>
      <c r="V1448" s="22" t="str">
        <f>VLOOKUP($C1448,Effects,MATCH(V$7, Effects!$A$1:$E$1, 0),0)</f>
        <v>No</v>
      </c>
      <c r="W1448" s="22" t="str">
        <f>VLOOKUP($C1448,Effects,MATCH(W$7, Effects!$A$1:$E$1, 0),0)</f>
        <v>License Suspended</v>
      </c>
    </row>
    <row r="1449" spans="2:23" s="7" customFormat="1" ht="21" x14ac:dyDescent="0.4">
      <c r="B1449" s="19">
        <v>1442</v>
      </c>
      <c r="C1449" s="19" t="s">
        <v>1466</v>
      </c>
      <c r="D1449" s="20">
        <f>VLOOKUP($C1449, Date, MATCH(Source!D$7, Date!$A$1:$F$1, 0), FALSE)</f>
        <v>44670</v>
      </c>
      <c r="E1449" s="40">
        <v>44670</v>
      </c>
      <c r="F1449" s="22">
        <f>VLOOKUP($C1449, Date, MATCH(Source!F$7, Date!$A$1:$F$1, 0), FALSE)</f>
        <v>60.7986111111111</v>
      </c>
      <c r="G1449" s="19">
        <f>VLOOKUP(Table3[[#This Row],[Accident ID]],Date!$A$2:$I$2001,MATCH(Table3[[#Headers],[Hour]],Date!$A$1:$I$1,0),0)</f>
        <v>19</v>
      </c>
      <c r="H1449" s="44" t="str">
        <f>IF(AND(Table3[[#This Row],[Hour]]&gt;=7, Table3[[#This Row],[Hour]]&lt;=10), "Peak", IF(AND(Table3[[#This Row],[Hour]]&gt;=16, Table3[[#This Row],[Hour]]&lt;=19), "Peak", "Off-Peak"))</f>
        <v>Peak</v>
      </c>
      <c r="I1449" s="19" t="str">
        <f>VLOOKUP($C1449,location,MATCH(Source!I$7,Location!$A$1:$D$1,0),0)</f>
        <v>Hyderabad</v>
      </c>
      <c r="J1449" s="19" t="str">
        <f>VLOOKUP($C1449,location,MATCH(Source!J$7,Location!$A$1:$D$1,0),0)</f>
        <v>Residential Area</v>
      </c>
      <c r="K1449" s="19" t="str">
        <f>VLOOKUP($C1449,location,MATCH(Source!K$7,Location!$A$1:$D$1,0),0)</f>
        <v>Windy</v>
      </c>
      <c r="L1449" s="20" t="str">
        <f>VLOOKUP($C1449,vehicle,MATCH(L1448,Vehicle!A1442:E1442,0),0)</f>
        <v>Pedestrian</v>
      </c>
      <c r="M1449" s="20" t="str">
        <f>VLOOKUP($C1449,vehicle,MATCH(M$7,Vehicle!$A$1:$E$1,0),0)</f>
        <v>Weather Conditions</v>
      </c>
      <c r="N1449" s="20" t="str">
        <f>VLOOKUP($C1449,vehicle,MATCH(N$7,Vehicle!$A$1:$E$1,0),0)</f>
        <v>Severe</v>
      </c>
      <c r="O1449" s="21">
        <f>VLOOKUP($C1449,vehicle,MATCH(O$7,Vehicle!$A$1:$E$1,0),0)</f>
        <v>1</v>
      </c>
      <c r="P1449" s="21">
        <f>VLOOKUP($C1449,driver,MATCH(P$7,Driver!$A$1:$E$1,0),0)</f>
        <v>61</v>
      </c>
      <c r="Q1449" s="21" t="str">
        <f>VLOOKUP($C1449,driver,MATCH(Q$7,Driver!$A$1:$E$1,0),0)</f>
        <v>Valid</v>
      </c>
      <c r="R1449" s="21">
        <f>VLOOKUP($C1449,driver,MATCH(R$7,Driver!$A$1:$E$1,0),0)</f>
        <v>7</v>
      </c>
      <c r="S1449" s="21" t="str">
        <f>VLOOKUP($C1449,driver,MATCH(S$7,Driver!$A$1:$E$1,0),0)</f>
        <v>Severe</v>
      </c>
      <c r="T1449" s="21">
        <f>VLOOKUP($C1449,Effects,MATCH(T$7, Effects!$A$1:$E$1, 0),0)</f>
        <v>39</v>
      </c>
      <c r="U1449" s="22" t="str">
        <f>VLOOKUP($C1449,Effects,MATCH(U$7, Effects!$A$1:$E$1, 0),0)</f>
        <v>Yes</v>
      </c>
      <c r="V1449" s="22" t="str">
        <f>VLOOKUP($C1449,Effects,MATCH(V$7, Effects!$A$1:$E$1, 0),0)</f>
        <v>No</v>
      </c>
      <c r="W1449" s="22" t="str">
        <f>VLOOKUP($C1449,Effects,MATCH(W$7, Effects!$A$1:$E$1, 0),0)</f>
        <v>License Suspended</v>
      </c>
    </row>
    <row r="1450" spans="2:23" s="7" customFormat="1" ht="21" x14ac:dyDescent="0.4">
      <c r="B1450" s="19">
        <v>1443</v>
      </c>
      <c r="C1450" s="19" t="s">
        <v>1467</v>
      </c>
      <c r="D1450" s="20">
        <f>VLOOKUP($C1450, Date, MATCH(Source!D$7, Date!$A$1:$F$1, 0), FALSE)</f>
        <v>44431</v>
      </c>
      <c r="E1450" s="40">
        <v>44431</v>
      </c>
      <c r="F1450" s="22">
        <f>VLOOKUP($C1450, Date, MATCH(Source!F$7, Date!$A$1:$F$1, 0), FALSE)</f>
        <v>60.8402777777778</v>
      </c>
      <c r="G1450" s="19">
        <f>VLOOKUP(Table3[[#This Row],[Accident ID]],Date!$A$2:$I$2001,MATCH(Table3[[#Headers],[Hour]],Date!$A$1:$I$1,0),0)</f>
        <v>20</v>
      </c>
      <c r="H1450" s="44" t="str">
        <f>IF(AND(Table3[[#This Row],[Hour]]&gt;=7, Table3[[#This Row],[Hour]]&lt;=10), "Peak", IF(AND(Table3[[#This Row],[Hour]]&gt;=16, Table3[[#This Row],[Hour]]&lt;=19), "Peak", "Off-Peak"))</f>
        <v>Off-Peak</v>
      </c>
      <c r="I1450" s="19" t="str">
        <f>VLOOKUP($C1450,location,MATCH(Source!I$7,Location!$A$1:$D$1,0),0)</f>
        <v>Delhi</v>
      </c>
      <c r="J1450" s="19" t="str">
        <f>VLOOKUP($C1450,location,MATCH(Source!J$7,Location!$A$1:$D$1,0),0)</f>
        <v>Residential Area</v>
      </c>
      <c r="K1450" s="19" t="str">
        <f>VLOOKUP($C1450,location,MATCH(Source!K$7,Location!$A$1:$D$1,0),0)</f>
        <v>Clear</v>
      </c>
      <c r="L1450" s="20" t="str">
        <f>VLOOKUP($C1450,vehicle,MATCH(L1449,Vehicle!A1443:E1443,0),0)</f>
        <v>Bus</v>
      </c>
      <c r="M1450" s="20" t="str">
        <f>VLOOKUP($C1450,vehicle,MATCH(M$7,Vehicle!$A$1:$E$1,0),0)</f>
        <v>Pedestrian Crossing</v>
      </c>
      <c r="N1450" s="20" t="str">
        <f>VLOOKUP($C1450,vehicle,MATCH(N$7,Vehicle!$A$1:$E$1,0),0)</f>
        <v>Low</v>
      </c>
      <c r="O1450" s="21">
        <f>VLOOKUP($C1450,vehicle,MATCH(O$7,Vehicle!$A$1:$E$1,0),0)</f>
        <v>1</v>
      </c>
      <c r="P1450" s="21">
        <f>VLOOKUP($C1450,driver,MATCH(P$7,Driver!$A$1:$E$1,0),0)</f>
        <v>50</v>
      </c>
      <c r="Q1450" s="21" t="str">
        <f>VLOOKUP($C1450,driver,MATCH(Q$7,Driver!$A$1:$E$1,0),0)</f>
        <v>Valid</v>
      </c>
      <c r="R1450" s="21">
        <f>VLOOKUP($C1450,driver,MATCH(R$7,Driver!$A$1:$E$1,0),0)</f>
        <v>5</v>
      </c>
      <c r="S1450" s="21" t="str">
        <f>VLOOKUP($C1450,driver,MATCH(S$7,Driver!$A$1:$E$1,0),0)</f>
        <v>Severe</v>
      </c>
      <c r="T1450" s="21">
        <f>VLOOKUP($C1450,Effects,MATCH(T$7, Effects!$A$1:$E$1, 0),0)</f>
        <v>11</v>
      </c>
      <c r="U1450" s="22" t="str">
        <f>VLOOKUP($C1450,Effects,MATCH(U$7, Effects!$A$1:$E$1, 0),0)</f>
        <v>No</v>
      </c>
      <c r="V1450" s="22" t="str">
        <f>VLOOKUP($C1450,Effects,MATCH(V$7, Effects!$A$1:$E$1, 0),0)</f>
        <v>No</v>
      </c>
      <c r="W1450" s="22" t="str">
        <f>VLOOKUP($C1450,Effects,MATCH(W$7, Effects!$A$1:$E$1, 0),0)</f>
        <v>None</v>
      </c>
    </row>
    <row r="1451" spans="2:23" s="7" customFormat="1" ht="21" x14ac:dyDescent="0.4">
      <c r="B1451" s="19">
        <v>1444</v>
      </c>
      <c r="C1451" s="19" t="s">
        <v>1468</v>
      </c>
      <c r="D1451" s="20">
        <f>VLOOKUP($C1451, Date, MATCH(Source!D$7, Date!$A$1:$F$1, 0), FALSE)</f>
        <v>45147</v>
      </c>
      <c r="E1451" s="40">
        <v>45147</v>
      </c>
      <c r="F1451" s="22">
        <f>VLOOKUP($C1451, Date, MATCH(Source!F$7, Date!$A$1:$F$1, 0), FALSE)</f>
        <v>60.8819444444444</v>
      </c>
      <c r="G1451" s="19">
        <f>VLOOKUP(Table3[[#This Row],[Accident ID]],Date!$A$2:$I$2001,MATCH(Table3[[#Headers],[Hour]],Date!$A$1:$I$1,0),0)</f>
        <v>21</v>
      </c>
      <c r="H1451" s="44" t="str">
        <f>IF(AND(Table3[[#This Row],[Hour]]&gt;=7, Table3[[#This Row],[Hour]]&lt;=10), "Peak", IF(AND(Table3[[#This Row],[Hour]]&gt;=16, Table3[[#This Row],[Hour]]&lt;=19), "Peak", "Off-Peak"))</f>
        <v>Off-Peak</v>
      </c>
      <c r="I1451" s="19" t="str">
        <f>VLOOKUP($C1451,location,MATCH(Source!I$7,Location!$A$1:$D$1,0),0)</f>
        <v>Pune</v>
      </c>
      <c r="J1451" s="19" t="str">
        <f>VLOOKUP($C1451,location,MATCH(Source!J$7,Location!$A$1:$D$1,0),0)</f>
        <v>Highway</v>
      </c>
      <c r="K1451" s="19" t="str">
        <f>VLOOKUP($C1451,location,MATCH(Source!K$7,Location!$A$1:$D$1,0),0)</f>
        <v>Rainy</v>
      </c>
      <c r="L1451" s="20" t="str">
        <f>VLOOKUP($C1451,vehicle,MATCH(L1450,Vehicle!A1444:E1444,0),0)</f>
        <v>Bus</v>
      </c>
      <c r="M1451" s="20" t="str">
        <f>VLOOKUP($C1451,vehicle,MATCH(M$7,Vehicle!$A$1:$E$1,0),0)</f>
        <v>Over Speeding</v>
      </c>
      <c r="N1451" s="20" t="str">
        <f>VLOOKUP($C1451,vehicle,MATCH(N$7,Vehicle!$A$1:$E$1,0),0)</f>
        <v>Low</v>
      </c>
      <c r="O1451" s="21">
        <f>VLOOKUP($C1451,vehicle,MATCH(O$7,Vehicle!$A$1:$E$1,0),0)</f>
        <v>2</v>
      </c>
      <c r="P1451" s="21">
        <f>VLOOKUP($C1451,driver,MATCH(P$7,Driver!$A$1:$E$1,0),0)</f>
        <v>31</v>
      </c>
      <c r="Q1451" s="21" t="str">
        <f>VLOOKUP($C1451,driver,MATCH(Q$7,Driver!$A$1:$E$1,0),0)</f>
        <v>Suspended</v>
      </c>
      <c r="R1451" s="21">
        <f>VLOOKUP($C1451,driver,MATCH(R$7,Driver!$A$1:$E$1,0),0)</f>
        <v>6</v>
      </c>
      <c r="S1451" s="21" t="str">
        <f>VLOOKUP($C1451,driver,MATCH(S$7,Driver!$A$1:$E$1,0),0)</f>
        <v>Minor</v>
      </c>
      <c r="T1451" s="21">
        <f>VLOOKUP($C1451,Effects,MATCH(T$7, Effects!$A$1:$E$1, 0),0)</f>
        <v>18</v>
      </c>
      <c r="U1451" s="22" t="str">
        <f>VLOOKUP($C1451,Effects,MATCH(U$7, Effects!$A$1:$E$1, 0),0)</f>
        <v>Yes</v>
      </c>
      <c r="V1451" s="22" t="str">
        <f>VLOOKUP($C1451,Effects,MATCH(V$7, Effects!$A$1:$E$1, 0),0)</f>
        <v>Yes</v>
      </c>
      <c r="W1451" s="22" t="str">
        <f>VLOOKUP($C1451,Effects,MATCH(W$7, Effects!$A$1:$E$1, 0),0)</f>
        <v>License Suspended</v>
      </c>
    </row>
    <row r="1452" spans="2:23" s="7" customFormat="1" ht="21" x14ac:dyDescent="0.4">
      <c r="B1452" s="19">
        <v>1445</v>
      </c>
      <c r="C1452" s="19" t="s">
        <v>1469</v>
      </c>
      <c r="D1452" s="20">
        <f>VLOOKUP($C1452, Date, MATCH(Source!D$7, Date!$A$1:$F$1, 0), FALSE)</f>
        <v>44721</v>
      </c>
      <c r="E1452" s="40">
        <v>44721</v>
      </c>
      <c r="F1452" s="22">
        <f>VLOOKUP($C1452, Date, MATCH(Source!F$7, Date!$A$1:$F$1, 0), FALSE)</f>
        <v>60.9236111111111</v>
      </c>
      <c r="G1452" s="19">
        <f>VLOOKUP(Table3[[#This Row],[Accident ID]],Date!$A$2:$I$2001,MATCH(Table3[[#Headers],[Hour]],Date!$A$1:$I$1,0),0)</f>
        <v>22</v>
      </c>
      <c r="H1452" s="44" t="str">
        <f>IF(AND(Table3[[#This Row],[Hour]]&gt;=7, Table3[[#This Row],[Hour]]&lt;=10), "Peak", IF(AND(Table3[[#This Row],[Hour]]&gt;=16, Table3[[#This Row],[Hour]]&lt;=19), "Peak", "Off-Peak"))</f>
        <v>Off-Peak</v>
      </c>
      <c r="I1452" s="19" t="str">
        <f>VLOOKUP($C1452,location,MATCH(Source!I$7,Location!$A$1:$D$1,0),0)</f>
        <v>Mumbai</v>
      </c>
      <c r="J1452" s="19" t="str">
        <f>VLOOKUP($C1452,location,MATCH(Source!J$7,Location!$A$1:$D$1,0),0)</f>
        <v>Residential Area</v>
      </c>
      <c r="K1452" s="19" t="str">
        <f>VLOOKUP($C1452,location,MATCH(Source!K$7,Location!$A$1:$D$1,0),0)</f>
        <v>Rainy</v>
      </c>
      <c r="L1452" s="20" t="str">
        <f>VLOOKUP($C1452,vehicle,MATCH(L1451,Vehicle!A1445:E1445,0),0)</f>
        <v>Truck</v>
      </c>
      <c r="M1452" s="20" t="str">
        <f>VLOOKUP($C1452,vehicle,MATCH(M$7,Vehicle!$A$1:$E$1,0),0)</f>
        <v>Weather Conditions</v>
      </c>
      <c r="N1452" s="20" t="str">
        <f>VLOOKUP($C1452,vehicle,MATCH(N$7,Vehicle!$A$1:$E$1,0),0)</f>
        <v>High</v>
      </c>
      <c r="O1452" s="21">
        <f>VLOOKUP($C1452,vehicle,MATCH(O$7,Vehicle!$A$1:$E$1,0),0)</f>
        <v>2</v>
      </c>
      <c r="P1452" s="21">
        <f>VLOOKUP($C1452,driver,MATCH(P$7,Driver!$A$1:$E$1,0),0)</f>
        <v>36</v>
      </c>
      <c r="Q1452" s="21" t="str">
        <f>VLOOKUP($C1452,driver,MATCH(Q$7,Driver!$A$1:$E$1,0),0)</f>
        <v>Expired</v>
      </c>
      <c r="R1452" s="21">
        <f>VLOOKUP($C1452,driver,MATCH(R$7,Driver!$A$1:$E$1,0),0)</f>
        <v>0</v>
      </c>
      <c r="S1452" s="21" t="str">
        <f>VLOOKUP($C1452,driver,MATCH(S$7,Driver!$A$1:$E$1,0),0)</f>
        <v>Fatal</v>
      </c>
      <c r="T1452" s="21">
        <f>VLOOKUP($C1452,Effects,MATCH(T$7, Effects!$A$1:$E$1, 0),0)</f>
        <v>26</v>
      </c>
      <c r="U1452" s="22" t="str">
        <f>VLOOKUP($C1452,Effects,MATCH(U$7, Effects!$A$1:$E$1, 0),0)</f>
        <v>Yes</v>
      </c>
      <c r="V1452" s="22" t="str">
        <f>VLOOKUP($C1452,Effects,MATCH(V$7, Effects!$A$1:$E$1, 0),0)</f>
        <v>Yes</v>
      </c>
      <c r="W1452" s="22" t="str">
        <f>VLOOKUP($C1452,Effects,MATCH(W$7, Effects!$A$1:$E$1, 0),0)</f>
        <v>Fine Issued</v>
      </c>
    </row>
    <row r="1453" spans="2:23" s="7" customFormat="1" ht="21" x14ac:dyDescent="0.4">
      <c r="B1453" s="19">
        <v>1446</v>
      </c>
      <c r="C1453" s="19" t="s">
        <v>1470</v>
      </c>
      <c r="D1453" s="20">
        <f>VLOOKUP($C1453, Date, MATCH(Source!D$7, Date!$A$1:$F$1, 0), FALSE)</f>
        <v>45416</v>
      </c>
      <c r="E1453" s="40">
        <v>45416</v>
      </c>
      <c r="F1453" s="22">
        <f>VLOOKUP($C1453, Date, MATCH(Source!F$7, Date!$A$1:$F$1, 0), FALSE)</f>
        <v>60.9652777777778</v>
      </c>
      <c r="G1453" s="19">
        <f>VLOOKUP(Table3[[#This Row],[Accident ID]],Date!$A$2:$I$2001,MATCH(Table3[[#Headers],[Hour]],Date!$A$1:$I$1,0),0)</f>
        <v>23</v>
      </c>
      <c r="H1453" s="44" t="str">
        <f>IF(AND(Table3[[#This Row],[Hour]]&gt;=7, Table3[[#This Row],[Hour]]&lt;=10), "Peak", IF(AND(Table3[[#This Row],[Hour]]&gt;=16, Table3[[#This Row],[Hour]]&lt;=19), "Peak", "Off-Peak"))</f>
        <v>Off-Peak</v>
      </c>
      <c r="I1453" s="19" t="str">
        <f>VLOOKUP($C1453,location,MATCH(Source!I$7,Location!$A$1:$D$1,0),0)</f>
        <v>Bangalore</v>
      </c>
      <c r="J1453" s="19" t="str">
        <f>VLOOKUP($C1453,location,MATCH(Source!J$7,Location!$A$1:$D$1,0),0)</f>
        <v>Expressway</v>
      </c>
      <c r="K1453" s="19" t="str">
        <f>VLOOKUP($C1453,location,MATCH(Source!K$7,Location!$A$1:$D$1,0),0)</f>
        <v>Windy</v>
      </c>
      <c r="L1453" s="20" t="str">
        <f>VLOOKUP($C1453,vehicle,MATCH(L1452,Vehicle!A1446:E1446,0),0)</f>
        <v>Truck</v>
      </c>
      <c r="M1453" s="20" t="str">
        <f>VLOOKUP($C1453,vehicle,MATCH(M$7,Vehicle!$A$1:$E$1,0),0)</f>
        <v>Brake Failure</v>
      </c>
      <c r="N1453" s="20" t="str">
        <f>VLOOKUP($C1453,vehicle,MATCH(N$7,Vehicle!$A$1:$E$1,0),0)</f>
        <v>High</v>
      </c>
      <c r="O1453" s="21">
        <f>VLOOKUP($C1453,vehicle,MATCH(O$7,Vehicle!$A$1:$E$1,0),0)</f>
        <v>4</v>
      </c>
      <c r="P1453" s="21">
        <f>VLOOKUP($C1453,driver,MATCH(P$7,Driver!$A$1:$E$1,0),0)</f>
        <v>60</v>
      </c>
      <c r="Q1453" s="21" t="str">
        <f>VLOOKUP($C1453,driver,MATCH(Q$7,Driver!$A$1:$E$1,0),0)</f>
        <v>Valid</v>
      </c>
      <c r="R1453" s="21">
        <f>VLOOKUP($C1453,driver,MATCH(R$7,Driver!$A$1:$E$1,0),0)</f>
        <v>8</v>
      </c>
      <c r="S1453" s="21" t="str">
        <f>VLOOKUP($C1453,driver,MATCH(S$7,Driver!$A$1:$E$1,0),0)</f>
        <v>Fatal</v>
      </c>
      <c r="T1453" s="21">
        <f>VLOOKUP($C1453,Effects,MATCH(T$7, Effects!$A$1:$E$1, 0),0)</f>
        <v>56</v>
      </c>
      <c r="U1453" s="22" t="str">
        <f>VLOOKUP($C1453,Effects,MATCH(U$7, Effects!$A$1:$E$1, 0),0)</f>
        <v>Yes</v>
      </c>
      <c r="V1453" s="22" t="str">
        <f>VLOOKUP($C1453,Effects,MATCH(V$7, Effects!$A$1:$E$1, 0),0)</f>
        <v>Yes</v>
      </c>
      <c r="W1453" s="22" t="str">
        <f>VLOOKUP($C1453,Effects,MATCH(W$7, Effects!$A$1:$E$1, 0),0)</f>
        <v>Fine Issued</v>
      </c>
    </row>
    <row r="1454" spans="2:23" s="7" customFormat="1" ht="21" x14ac:dyDescent="0.4">
      <c r="B1454" s="19">
        <v>1447</v>
      </c>
      <c r="C1454" s="19" t="s">
        <v>1471</v>
      </c>
      <c r="D1454" s="20">
        <f>VLOOKUP($C1454, Date, MATCH(Source!D$7, Date!$A$1:$F$1, 0), FALSE)</f>
        <v>45138</v>
      </c>
      <c r="E1454" s="40">
        <v>45138</v>
      </c>
      <c r="F1454" s="22">
        <f>VLOOKUP($C1454, Date, MATCH(Source!F$7, Date!$A$1:$F$1, 0), FALSE)</f>
        <v>61.0069444444444</v>
      </c>
      <c r="G1454" s="19">
        <f>VLOOKUP(Table3[[#This Row],[Accident ID]],Date!$A$2:$I$2001,MATCH(Table3[[#Headers],[Hour]],Date!$A$1:$I$1,0),0)</f>
        <v>0</v>
      </c>
      <c r="H1454" s="44" t="str">
        <f>IF(AND(Table3[[#This Row],[Hour]]&gt;=7, Table3[[#This Row],[Hour]]&lt;=10), "Peak", IF(AND(Table3[[#This Row],[Hour]]&gt;=16, Table3[[#This Row],[Hour]]&lt;=19), "Peak", "Off-Peak"))</f>
        <v>Off-Peak</v>
      </c>
      <c r="I1454" s="19" t="str">
        <f>VLOOKUP($C1454,location,MATCH(Source!I$7,Location!$A$1:$D$1,0),0)</f>
        <v>Pune</v>
      </c>
      <c r="J1454" s="19" t="str">
        <f>VLOOKUP($C1454,location,MATCH(Source!J$7,Location!$A$1:$D$1,0),0)</f>
        <v>Highway</v>
      </c>
      <c r="K1454" s="19" t="str">
        <f>VLOOKUP($C1454,location,MATCH(Source!K$7,Location!$A$1:$D$1,0),0)</f>
        <v>Foggy</v>
      </c>
      <c r="L1454" s="20" t="str">
        <f>VLOOKUP($C1454,vehicle,MATCH(L1453,Vehicle!A1447:E1447,0),0)</f>
        <v>Bus</v>
      </c>
      <c r="M1454" s="20" t="str">
        <f>VLOOKUP($C1454,vehicle,MATCH(M$7,Vehicle!$A$1:$E$1,0),0)</f>
        <v>Pedestrian Crossing</v>
      </c>
      <c r="N1454" s="20" t="str">
        <f>VLOOKUP($C1454,vehicle,MATCH(N$7,Vehicle!$A$1:$E$1,0),0)</f>
        <v>Low</v>
      </c>
      <c r="O1454" s="21">
        <f>VLOOKUP($C1454,vehicle,MATCH(O$7,Vehicle!$A$1:$E$1,0),0)</f>
        <v>4</v>
      </c>
      <c r="P1454" s="21">
        <f>VLOOKUP($C1454,driver,MATCH(P$7,Driver!$A$1:$E$1,0),0)</f>
        <v>71</v>
      </c>
      <c r="Q1454" s="21" t="str">
        <f>VLOOKUP($C1454,driver,MATCH(Q$7,Driver!$A$1:$E$1,0),0)</f>
        <v>Suspended</v>
      </c>
      <c r="R1454" s="21">
        <f>VLOOKUP($C1454,driver,MATCH(R$7,Driver!$A$1:$E$1,0),0)</f>
        <v>0</v>
      </c>
      <c r="S1454" s="21" t="str">
        <f>VLOOKUP($C1454,driver,MATCH(S$7,Driver!$A$1:$E$1,0),0)</f>
        <v>Fatal</v>
      </c>
      <c r="T1454" s="21">
        <f>VLOOKUP($C1454,Effects,MATCH(T$7, Effects!$A$1:$E$1, 0),0)</f>
        <v>52</v>
      </c>
      <c r="U1454" s="22" t="str">
        <f>VLOOKUP($C1454,Effects,MATCH(U$7, Effects!$A$1:$E$1, 0),0)</f>
        <v>Yes</v>
      </c>
      <c r="V1454" s="22" t="str">
        <f>VLOOKUP($C1454,Effects,MATCH(V$7, Effects!$A$1:$E$1, 0),0)</f>
        <v>No</v>
      </c>
      <c r="W1454" s="22" t="str">
        <f>VLOOKUP($C1454,Effects,MATCH(W$7, Effects!$A$1:$E$1, 0),0)</f>
        <v>None</v>
      </c>
    </row>
    <row r="1455" spans="2:23" s="7" customFormat="1" ht="21" x14ac:dyDescent="0.4">
      <c r="B1455" s="19">
        <v>1448</v>
      </c>
      <c r="C1455" s="19" t="s">
        <v>1472</v>
      </c>
      <c r="D1455" s="20">
        <f>VLOOKUP($C1455, Date, MATCH(Source!D$7, Date!$A$1:$F$1, 0), FALSE)</f>
        <v>45107</v>
      </c>
      <c r="E1455" s="40">
        <v>45107</v>
      </c>
      <c r="F1455" s="22">
        <f>VLOOKUP($C1455, Date, MATCH(Source!F$7, Date!$A$1:$F$1, 0), FALSE)</f>
        <v>61.0486111111111</v>
      </c>
      <c r="G1455" s="19">
        <f>VLOOKUP(Table3[[#This Row],[Accident ID]],Date!$A$2:$I$2001,MATCH(Table3[[#Headers],[Hour]],Date!$A$1:$I$1,0),0)</f>
        <v>1</v>
      </c>
      <c r="H1455" s="44" t="str">
        <f>IF(AND(Table3[[#This Row],[Hour]]&gt;=7, Table3[[#This Row],[Hour]]&lt;=10), "Peak", IF(AND(Table3[[#This Row],[Hour]]&gt;=16, Table3[[#This Row],[Hour]]&lt;=19), "Peak", "Off-Peak"))</f>
        <v>Off-Peak</v>
      </c>
      <c r="I1455" s="19" t="str">
        <f>VLOOKUP($C1455,location,MATCH(Source!I$7,Location!$A$1:$D$1,0),0)</f>
        <v>Ahmedabad</v>
      </c>
      <c r="J1455" s="19" t="str">
        <f>VLOOKUP($C1455,location,MATCH(Source!J$7,Location!$A$1:$D$1,0),0)</f>
        <v>Rural Road</v>
      </c>
      <c r="K1455" s="19" t="str">
        <f>VLOOKUP($C1455,location,MATCH(Source!K$7,Location!$A$1:$D$1,0),0)</f>
        <v>Clear</v>
      </c>
      <c r="L1455" s="20" t="str">
        <f>VLOOKUP($C1455,vehicle,MATCH(L1454,Vehicle!A1448:E1448,0),0)</f>
        <v>Bike</v>
      </c>
      <c r="M1455" s="20" t="str">
        <f>VLOOKUP($C1455,vehicle,MATCH(M$7,Vehicle!$A$1:$E$1,0),0)</f>
        <v>Pedestrian Crossing</v>
      </c>
      <c r="N1455" s="20" t="str">
        <f>VLOOKUP($C1455,vehicle,MATCH(N$7,Vehicle!$A$1:$E$1,0),0)</f>
        <v>Low</v>
      </c>
      <c r="O1455" s="21">
        <f>VLOOKUP($C1455,vehicle,MATCH(O$7,Vehicle!$A$1:$E$1,0),0)</f>
        <v>2</v>
      </c>
      <c r="P1455" s="21">
        <f>VLOOKUP($C1455,driver,MATCH(P$7,Driver!$A$1:$E$1,0),0)</f>
        <v>25</v>
      </c>
      <c r="Q1455" s="21" t="str">
        <f>VLOOKUP($C1455,driver,MATCH(Q$7,Driver!$A$1:$E$1,0),0)</f>
        <v>Valid</v>
      </c>
      <c r="R1455" s="21">
        <f>VLOOKUP($C1455,driver,MATCH(R$7,Driver!$A$1:$E$1,0),0)</f>
        <v>6</v>
      </c>
      <c r="S1455" s="21" t="str">
        <f>VLOOKUP($C1455,driver,MATCH(S$7,Driver!$A$1:$E$1,0),0)</f>
        <v>Severe</v>
      </c>
      <c r="T1455" s="21">
        <f>VLOOKUP($C1455,Effects,MATCH(T$7, Effects!$A$1:$E$1, 0),0)</f>
        <v>24</v>
      </c>
      <c r="U1455" s="22" t="str">
        <f>VLOOKUP($C1455,Effects,MATCH(U$7, Effects!$A$1:$E$1, 0),0)</f>
        <v>Yes</v>
      </c>
      <c r="V1455" s="22" t="str">
        <f>VLOOKUP($C1455,Effects,MATCH(V$7, Effects!$A$1:$E$1, 0),0)</f>
        <v>Yes</v>
      </c>
      <c r="W1455" s="22" t="str">
        <f>VLOOKUP($C1455,Effects,MATCH(W$7, Effects!$A$1:$E$1, 0),0)</f>
        <v>Fine Issued</v>
      </c>
    </row>
    <row r="1456" spans="2:23" s="7" customFormat="1" ht="21" x14ac:dyDescent="0.4">
      <c r="B1456" s="19">
        <v>1449</v>
      </c>
      <c r="C1456" s="19" t="s">
        <v>1473</v>
      </c>
      <c r="D1456" s="20">
        <f>VLOOKUP($C1456, Date, MATCH(Source!D$7, Date!$A$1:$F$1, 0), FALSE)</f>
        <v>45152</v>
      </c>
      <c r="E1456" s="40">
        <v>45152</v>
      </c>
      <c r="F1456" s="22">
        <f>VLOOKUP($C1456, Date, MATCH(Source!F$7, Date!$A$1:$F$1, 0), FALSE)</f>
        <v>61.0902777777778</v>
      </c>
      <c r="G1456" s="19">
        <f>VLOOKUP(Table3[[#This Row],[Accident ID]],Date!$A$2:$I$2001,MATCH(Table3[[#Headers],[Hour]],Date!$A$1:$I$1,0),0)</f>
        <v>2</v>
      </c>
      <c r="H1456" s="44" t="str">
        <f>IF(AND(Table3[[#This Row],[Hour]]&gt;=7, Table3[[#This Row],[Hour]]&lt;=10), "Peak", IF(AND(Table3[[#This Row],[Hour]]&gt;=16, Table3[[#This Row],[Hour]]&lt;=19), "Peak", "Off-Peak"))</f>
        <v>Off-Peak</v>
      </c>
      <c r="I1456" s="19" t="str">
        <f>VLOOKUP($C1456,location,MATCH(Source!I$7,Location!$A$1:$D$1,0),0)</f>
        <v>Delhi</v>
      </c>
      <c r="J1456" s="19" t="str">
        <f>VLOOKUP($C1456,location,MATCH(Source!J$7,Location!$A$1:$D$1,0),0)</f>
        <v>City Road</v>
      </c>
      <c r="K1456" s="19" t="str">
        <f>VLOOKUP($C1456,location,MATCH(Source!K$7,Location!$A$1:$D$1,0),0)</f>
        <v>Clear</v>
      </c>
      <c r="L1456" s="20" t="str">
        <f>VLOOKUP($C1456,vehicle,MATCH(L1455,Vehicle!A1449:E1449,0),0)</f>
        <v>Truck</v>
      </c>
      <c r="M1456" s="20" t="str">
        <f>VLOOKUP($C1456,vehicle,MATCH(M$7,Vehicle!$A$1:$E$1,0),0)</f>
        <v>Over Speeding</v>
      </c>
      <c r="N1456" s="20" t="str">
        <f>VLOOKUP($C1456,vehicle,MATCH(N$7,Vehicle!$A$1:$E$1,0),0)</f>
        <v>Medium</v>
      </c>
      <c r="O1456" s="21">
        <f>VLOOKUP($C1456,vehicle,MATCH(O$7,Vehicle!$A$1:$E$1,0),0)</f>
        <v>5</v>
      </c>
      <c r="P1456" s="21">
        <f>VLOOKUP($C1456,driver,MATCH(P$7,Driver!$A$1:$E$1,0),0)</f>
        <v>18</v>
      </c>
      <c r="Q1456" s="21" t="str">
        <f>VLOOKUP($C1456,driver,MATCH(Q$7,Driver!$A$1:$E$1,0),0)</f>
        <v>Valid</v>
      </c>
      <c r="R1456" s="21">
        <f>VLOOKUP($C1456,driver,MATCH(R$7,Driver!$A$1:$E$1,0),0)</f>
        <v>7</v>
      </c>
      <c r="S1456" s="21" t="str">
        <f>VLOOKUP($C1456,driver,MATCH(S$7,Driver!$A$1:$E$1,0),0)</f>
        <v>Moderate</v>
      </c>
      <c r="T1456" s="21">
        <f>VLOOKUP($C1456,Effects,MATCH(T$7, Effects!$A$1:$E$1, 0),0)</f>
        <v>11</v>
      </c>
      <c r="U1456" s="22" t="str">
        <f>VLOOKUP($C1456,Effects,MATCH(U$7, Effects!$A$1:$E$1, 0),0)</f>
        <v>Yes</v>
      </c>
      <c r="V1456" s="22" t="str">
        <f>VLOOKUP($C1456,Effects,MATCH(V$7, Effects!$A$1:$E$1, 0),0)</f>
        <v>Yes</v>
      </c>
      <c r="W1456" s="22" t="str">
        <f>VLOOKUP($C1456,Effects,MATCH(W$7, Effects!$A$1:$E$1, 0),0)</f>
        <v>None</v>
      </c>
    </row>
    <row r="1457" spans="2:23" s="7" customFormat="1" ht="21" x14ac:dyDescent="0.4">
      <c r="B1457" s="19">
        <v>1450</v>
      </c>
      <c r="C1457" s="19" t="s">
        <v>1474</v>
      </c>
      <c r="D1457" s="20">
        <f>VLOOKUP($C1457, Date, MATCH(Source!D$7, Date!$A$1:$F$1, 0), FALSE)</f>
        <v>44236</v>
      </c>
      <c r="E1457" s="40">
        <v>44236</v>
      </c>
      <c r="F1457" s="22">
        <f>VLOOKUP($C1457, Date, MATCH(Source!F$7, Date!$A$1:$F$1, 0), FALSE)</f>
        <v>61.1319444444444</v>
      </c>
      <c r="G1457" s="19">
        <f>VLOOKUP(Table3[[#This Row],[Accident ID]],Date!$A$2:$I$2001,MATCH(Table3[[#Headers],[Hour]],Date!$A$1:$I$1,0),0)</f>
        <v>3</v>
      </c>
      <c r="H1457" s="44" t="str">
        <f>IF(AND(Table3[[#This Row],[Hour]]&gt;=7, Table3[[#This Row],[Hour]]&lt;=10), "Peak", IF(AND(Table3[[#This Row],[Hour]]&gt;=16, Table3[[#This Row],[Hour]]&lt;=19), "Peak", "Off-Peak"))</f>
        <v>Off-Peak</v>
      </c>
      <c r="I1457" s="19" t="str">
        <f>VLOOKUP($C1457,location,MATCH(Source!I$7,Location!$A$1:$D$1,0),0)</f>
        <v>Bangalore</v>
      </c>
      <c r="J1457" s="19" t="str">
        <f>VLOOKUP($C1457,location,MATCH(Source!J$7,Location!$A$1:$D$1,0),0)</f>
        <v>City Road</v>
      </c>
      <c r="K1457" s="19" t="str">
        <f>VLOOKUP($C1457,location,MATCH(Source!K$7,Location!$A$1:$D$1,0),0)</f>
        <v>Windy</v>
      </c>
      <c r="L1457" s="20" t="str">
        <f>VLOOKUP($C1457,vehicle,MATCH(L1456,Vehicle!A1450:E1450,0),0)</f>
        <v>Pedestrian</v>
      </c>
      <c r="M1457" s="20" t="str">
        <f>VLOOKUP($C1457,vehicle,MATCH(M$7,Vehicle!$A$1:$E$1,0),0)</f>
        <v>Over Speeding</v>
      </c>
      <c r="N1457" s="20" t="str">
        <f>VLOOKUP($C1457,vehicle,MATCH(N$7,Vehicle!$A$1:$E$1,0),0)</f>
        <v>Severe</v>
      </c>
      <c r="O1457" s="21">
        <f>VLOOKUP($C1457,vehicle,MATCH(O$7,Vehicle!$A$1:$E$1,0),0)</f>
        <v>2</v>
      </c>
      <c r="P1457" s="21">
        <f>VLOOKUP($C1457,driver,MATCH(P$7,Driver!$A$1:$E$1,0),0)</f>
        <v>58</v>
      </c>
      <c r="Q1457" s="21" t="str">
        <f>VLOOKUP($C1457,driver,MATCH(Q$7,Driver!$A$1:$E$1,0),0)</f>
        <v>Suspended</v>
      </c>
      <c r="R1457" s="21">
        <f>VLOOKUP($C1457,driver,MATCH(R$7,Driver!$A$1:$E$1,0),0)</f>
        <v>3</v>
      </c>
      <c r="S1457" s="21" t="str">
        <f>VLOOKUP($C1457,driver,MATCH(S$7,Driver!$A$1:$E$1,0),0)</f>
        <v>Severe</v>
      </c>
      <c r="T1457" s="21">
        <f>VLOOKUP($C1457,Effects,MATCH(T$7, Effects!$A$1:$E$1, 0),0)</f>
        <v>20</v>
      </c>
      <c r="U1457" s="22" t="str">
        <f>VLOOKUP($C1457,Effects,MATCH(U$7, Effects!$A$1:$E$1, 0),0)</f>
        <v>Yes</v>
      </c>
      <c r="V1457" s="22" t="str">
        <f>VLOOKUP($C1457,Effects,MATCH(V$7, Effects!$A$1:$E$1, 0),0)</f>
        <v>No</v>
      </c>
      <c r="W1457" s="22" t="str">
        <f>VLOOKUP($C1457,Effects,MATCH(W$7, Effects!$A$1:$E$1, 0),0)</f>
        <v>None</v>
      </c>
    </row>
    <row r="1458" spans="2:23" s="7" customFormat="1" ht="21" x14ac:dyDescent="0.4">
      <c r="B1458" s="19">
        <v>1451</v>
      </c>
      <c r="C1458" s="19" t="s">
        <v>1475</v>
      </c>
      <c r="D1458" s="20">
        <f>VLOOKUP($C1458, Date, MATCH(Source!D$7, Date!$A$1:$F$1, 0), FALSE)</f>
        <v>45599</v>
      </c>
      <c r="E1458" s="40">
        <v>45599</v>
      </c>
      <c r="F1458" s="22">
        <f>VLOOKUP($C1458, Date, MATCH(Source!F$7, Date!$A$1:$F$1, 0), FALSE)</f>
        <v>61.1736111111111</v>
      </c>
      <c r="G1458" s="19">
        <f>VLOOKUP(Table3[[#This Row],[Accident ID]],Date!$A$2:$I$2001,MATCH(Table3[[#Headers],[Hour]],Date!$A$1:$I$1,0),0)</f>
        <v>4</v>
      </c>
      <c r="H1458" s="44" t="str">
        <f>IF(AND(Table3[[#This Row],[Hour]]&gt;=7, Table3[[#This Row],[Hour]]&lt;=10), "Peak", IF(AND(Table3[[#This Row],[Hour]]&gt;=16, Table3[[#This Row],[Hour]]&lt;=19), "Peak", "Off-Peak"))</f>
        <v>Off-Peak</v>
      </c>
      <c r="I1458" s="19" t="str">
        <f>VLOOKUP($C1458,location,MATCH(Source!I$7,Location!$A$1:$D$1,0),0)</f>
        <v>Chennai</v>
      </c>
      <c r="J1458" s="19" t="str">
        <f>VLOOKUP($C1458,location,MATCH(Source!J$7,Location!$A$1:$D$1,0),0)</f>
        <v>City Road</v>
      </c>
      <c r="K1458" s="19" t="str">
        <f>VLOOKUP($C1458,location,MATCH(Source!K$7,Location!$A$1:$D$1,0),0)</f>
        <v>Clear</v>
      </c>
      <c r="L1458" s="20" t="str">
        <f>VLOOKUP($C1458,vehicle,MATCH(L1457,Vehicle!A1451:E1451,0),0)</f>
        <v>Auto</v>
      </c>
      <c r="M1458" s="20" t="str">
        <f>VLOOKUP($C1458,vehicle,MATCH(M$7,Vehicle!$A$1:$E$1,0),0)</f>
        <v>Pedestrian Crossing</v>
      </c>
      <c r="N1458" s="20" t="str">
        <f>VLOOKUP($C1458,vehicle,MATCH(N$7,Vehicle!$A$1:$E$1,0),0)</f>
        <v>High</v>
      </c>
      <c r="O1458" s="21">
        <f>VLOOKUP($C1458,vehicle,MATCH(O$7,Vehicle!$A$1:$E$1,0),0)</f>
        <v>3</v>
      </c>
      <c r="P1458" s="21">
        <f>VLOOKUP($C1458,driver,MATCH(P$7,Driver!$A$1:$E$1,0),0)</f>
        <v>68</v>
      </c>
      <c r="Q1458" s="21" t="str">
        <f>VLOOKUP($C1458,driver,MATCH(Q$7,Driver!$A$1:$E$1,0),0)</f>
        <v>Suspended</v>
      </c>
      <c r="R1458" s="21">
        <f>VLOOKUP($C1458,driver,MATCH(R$7,Driver!$A$1:$E$1,0),0)</f>
        <v>8</v>
      </c>
      <c r="S1458" s="21" t="str">
        <f>VLOOKUP($C1458,driver,MATCH(S$7,Driver!$A$1:$E$1,0),0)</f>
        <v>Severe</v>
      </c>
      <c r="T1458" s="21">
        <f>VLOOKUP($C1458,Effects,MATCH(T$7, Effects!$A$1:$E$1, 0),0)</f>
        <v>49</v>
      </c>
      <c r="U1458" s="22" t="str">
        <f>VLOOKUP($C1458,Effects,MATCH(U$7, Effects!$A$1:$E$1, 0),0)</f>
        <v>No</v>
      </c>
      <c r="V1458" s="22" t="str">
        <f>VLOOKUP($C1458,Effects,MATCH(V$7, Effects!$A$1:$E$1, 0),0)</f>
        <v>Yes</v>
      </c>
      <c r="W1458" s="22" t="str">
        <f>VLOOKUP($C1458,Effects,MATCH(W$7, Effects!$A$1:$E$1, 0),0)</f>
        <v>Arrest Made</v>
      </c>
    </row>
    <row r="1459" spans="2:23" s="7" customFormat="1" ht="21" x14ac:dyDescent="0.4">
      <c r="B1459" s="19">
        <v>1452</v>
      </c>
      <c r="C1459" s="19" t="s">
        <v>1476</v>
      </c>
      <c r="D1459" s="20">
        <f>VLOOKUP($C1459, Date, MATCH(Source!D$7, Date!$A$1:$F$1, 0), FALSE)</f>
        <v>45398</v>
      </c>
      <c r="E1459" s="40">
        <v>45398</v>
      </c>
      <c r="F1459" s="22">
        <f>VLOOKUP($C1459, Date, MATCH(Source!F$7, Date!$A$1:$F$1, 0), FALSE)</f>
        <v>61.2152777777778</v>
      </c>
      <c r="G1459" s="19">
        <f>VLOOKUP(Table3[[#This Row],[Accident ID]],Date!$A$2:$I$2001,MATCH(Table3[[#Headers],[Hour]],Date!$A$1:$I$1,0),0)</f>
        <v>5</v>
      </c>
      <c r="H1459" s="44" t="str">
        <f>IF(AND(Table3[[#This Row],[Hour]]&gt;=7, Table3[[#This Row],[Hour]]&lt;=10), "Peak", IF(AND(Table3[[#This Row],[Hour]]&gt;=16, Table3[[#This Row],[Hour]]&lt;=19), "Peak", "Off-Peak"))</f>
        <v>Off-Peak</v>
      </c>
      <c r="I1459" s="19" t="str">
        <f>VLOOKUP($C1459,location,MATCH(Source!I$7,Location!$A$1:$D$1,0),0)</f>
        <v>Delhi</v>
      </c>
      <c r="J1459" s="19" t="str">
        <f>VLOOKUP($C1459,location,MATCH(Source!J$7,Location!$A$1:$D$1,0),0)</f>
        <v>Highway</v>
      </c>
      <c r="K1459" s="19" t="str">
        <f>VLOOKUP($C1459,location,MATCH(Source!K$7,Location!$A$1:$D$1,0),0)</f>
        <v>Rainy</v>
      </c>
      <c r="L1459" s="20" t="str">
        <f>VLOOKUP($C1459,vehicle,MATCH(L1458,Vehicle!A1452:E1452,0),0)</f>
        <v>Truck</v>
      </c>
      <c r="M1459" s="20" t="str">
        <f>VLOOKUP($C1459,vehicle,MATCH(M$7,Vehicle!$A$1:$E$1,0),0)</f>
        <v>Drunk Driving</v>
      </c>
      <c r="N1459" s="20" t="str">
        <f>VLOOKUP($C1459,vehicle,MATCH(N$7,Vehicle!$A$1:$E$1,0),0)</f>
        <v>Medium</v>
      </c>
      <c r="O1459" s="21">
        <f>VLOOKUP($C1459,vehicle,MATCH(O$7,Vehicle!$A$1:$E$1,0),0)</f>
        <v>5</v>
      </c>
      <c r="P1459" s="21">
        <f>VLOOKUP($C1459,driver,MATCH(P$7,Driver!$A$1:$E$1,0),0)</f>
        <v>67</v>
      </c>
      <c r="Q1459" s="21" t="str">
        <f>VLOOKUP($C1459,driver,MATCH(Q$7,Driver!$A$1:$E$1,0),0)</f>
        <v>Suspended</v>
      </c>
      <c r="R1459" s="21">
        <f>VLOOKUP($C1459,driver,MATCH(R$7,Driver!$A$1:$E$1,0),0)</f>
        <v>5</v>
      </c>
      <c r="S1459" s="21" t="str">
        <f>VLOOKUP($C1459,driver,MATCH(S$7,Driver!$A$1:$E$1,0),0)</f>
        <v>Severe</v>
      </c>
      <c r="T1459" s="21">
        <f>VLOOKUP($C1459,Effects,MATCH(T$7, Effects!$A$1:$E$1, 0),0)</f>
        <v>14</v>
      </c>
      <c r="U1459" s="22" t="str">
        <f>VLOOKUP($C1459,Effects,MATCH(U$7, Effects!$A$1:$E$1, 0),0)</f>
        <v>Yes</v>
      </c>
      <c r="V1459" s="22" t="str">
        <f>VLOOKUP($C1459,Effects,MATCH(V$7, Effects!$A$1:$E$1, 0),0)</f>
        <v>Yes</v>
      </c>
      <c r="W1459" s="22" t="str">
        <f>VLOOKUP($C1459,Effects,MATCH(W$7, Effects!$A$1:$E$1, 0),0)</f>
        <v>Fine Issued</v>
      </c>
    </row>
    <row r="1460" spans="2:23" s="7" customFormat="1" ht="21" x14ac:dyDescent="0.4">
      <c r="B1460" s="19">
        <v>1453</v>
      </c>
      <c r="C1460" s="19" t="s">
        <v>1477</v>
      </c>
      <c r="D1460" s="20">
        <f>VLOOKUP($C1460, Date, MATCH(Source!D$7, Date!$A$1:$F$1, 0), FALSE)</f>
        <v>44720</v>
      </c>
      <c r="E1460" s="40">
        <v>44720</v>
      </c>
      <c r="F1460" s="22">
        <f>VLOOKUP($C1460, Date, MATCH(Source!F$7, Date!$A$1:$F$1, 0), FALSE)</f>
        <v>61.2569444444444</v>
      </c>
      <c r="G1460" s="19">
        <f>VLOOKUP(Table3[[#This Row],[Accident ID]],Date!$A$2:$I$2001,MATCH(Table3[[#Headers],[Hour]],Date!$A$1:$I$1,0),0)</f>
        <v>6</v>
      </c>
      <c r="H1460" s="44" t="str">
        <f>IF(AND(Table3[[#This Row],[Hour]]&gt;=7, Table3[[#This Row],[Hour]]&lt;=10), "Peak", IF(AND(Table3[[#This Row],[Hour]]&gt;=16, Table3[[#This Row],[Hour]]&lt;=19), "Peak", "Off-Peak"))</f>
        <v>Off-Peak</v>
      </c>
      <c r="I1460" s="19" t="str">
        <f>VLOOKUP($C1460,location,MATCH(Source!I$7,Location!$A$1:$D$1,0),0)</f>
        <v>Kolkata</v>
      </c>
      <c r="J1460" s="19" t="str">
        <f>VLOOKUP($C1460,location,MATCH(Source!J$7,Location!$A$1:$D$1,0),0)</f>
        <v>Residential Area</v>
      </c>
      <c r="K1460" s="19" t="str">
        <f>VLOOKUP($C1460,location,MATCH(Source!K$7,Location!$A$1:$D$1,0),0)</f>
        <v>Snowy</v>
      </c>
      <c r="L1460" s="20" t="str">
        <f>VLOOKUP($C1460,vehicle,MATCH(L1459,Vehicle!A1453:E1453,0),0)</f>
        <v>Bus</v>
      </c>
      <c r="M1460" s="20" t="str">
        <f>VLOOKUP($C1460,vehicle,MATCH(M$7,Vehicle!$A$1:$E$1,0),0)</f>
        <v>Pedestrian Crossing</v>
      </c>
      <c r="N1460" s="20" t="str">
        <f>VLOOKUP($C1460,vehicle,MATCH(N$7,Vehicle!$A$1:$E$1,0),0)</f>
        <v>Severe</v>
      </c>
      <c r="O1460" s="21">
        <f>VLOOKUP($C1460,vehicle,MATCH(O$7,Vehicle!$A$1:$E$1,0),0)</f>
        <v>3</v>
      </c>
      <c r="P1460" s="21">
        <f>VLOOKUP($C1460,driver,MATCH(P$7,Driver!$A$1:$E$1,0),0)</f>
        <v>32</v>
      </c>
      <c r="Q1460" s="21" t="str">
        <f>VLOOKUP($C1460,driver,MATCH(Q$7,Driver!$A$1:$E$1,0),0)</f>
        <v>Suspended</v>
      </c>
      <c r="R1460" s="21">
        <f>VLOOKUP($C1460,driver,MATCH(R$7,Driver!$A$1:$E$1,0),0)</f>
        <v>9</v>
      </c>
      <c r="S1460" s="21" t="str">
        <f>VLOOKUP($C1460,driver,MATCH(S$7,Driver!$A$1:$E$1,0),0)</f>
        <v>Minor</v>
      </c>
      <c r="T1460" s="21">
        <f>VLOOKUP($C1460,Effects,MATCH(T$7, Effects!$A$1:$E$1, 0),0)</f>
        <v>54</v>
      </c>
      <c r="U1460" s="22" t="str">
        <f>VLOOKUP($C1460,Effects,MATCH(U$7, Effects!$A$1:$E$1, 0),0)</f>
        <v>Yes</v>
      </c>
      <c r="V1460" s="22" t="str">
        <f>VLOOKUP($C1460,Effects,MATCH(V$7, Effects!$A$1:$E$1, 0),0)</f>
        <v>No</v>
      </c>
      <c r="W1460" s="22" t="str">
        <f>VLOOKUP($C1460,Effects,MATCH(W$7, Effects!$A$1:$E$1, 0),0)</f>
        <v>Fine Issued</v>
      </c>
    </row>
    <row r="1461" spans="2:23" s="7" customFormat="1" ht="21" x14ac:dyDescent="0.4">
      <c r="B1461" s="19">
        <v>1454</v>
      </c>
      <c r="C1461" s="19" t="s">
        <v>1478</v>
      </c>
      <c r="D1461" s="20">
        <f>VLOOKUP($C1461, Date, MATCH(Source!D$7, Date!$A$1:$F$1, 0), FALSE)</f>
        <v>44756</v>
      </c>
      <c r="E1461" s="40">
        <v>44756</v>
      </c>
      <c r="F1461" s="22">
        <f>VLOOKUP($C1461, Date, MATCH(Source!F$7, Date!$A$1:$F$1, 0), FALSE)</f>
        <v>61.2986111111111</v>
      </c>
      <c r="G1461" s="19">
        <f>VLOOKUP(Table3[[#This Row],[Accident ID]],Date!$A$2:$I$2001,MATCH(Table3[[#Headers],[Hour]],Date!$A$1:$I$1,0),0)</f>
        <v>7</v>
      </c>
      <c r="H1461" s="44" t="str">
        <f>IF(AND(Table3[[#This Row],[Hour]]&gt;=7, Table3[[#This Row],[Hour]]&lt;=10), "Peak", IF(AND(Table3[[#This Row],[Hour]]&gt;=16, Table3[[#This Row],[Hour]]&lt;=19), "Peak", "Off-Peak"))</f>
        <v>Peak</v>
      </c>
      <c r="I1461" s="19" t="str">
        <f>VLOOKUP($C1461,location,MATCH(Source!I$7,Location!$A$1:$D$1,0),0)</f>
        <v>Kolkata</v>
      </c>
      <c r="J1461" s="19" t="str">
        <f>VLOOKUP($C1461,location,MATCH(Source!J$7,Location!$A$1:$D$1,0),0)</f>
        <v>Rural Road</v>
      </c>
      <c r="K1461" s="19" t="str">
        <f>VLOOKUP($C1461,location,MATCH(Source!K$7,Location!$A$1:$D$1,0),0)</f>
        <v>Rainy</v>
      </c>
      <c r="L1461" s="20" t="str">
        <f>VLOOKUP($C1461,vehicle,MATCH(L1460,Vehicle!A1454:E1454,0),0)</f>
        <v>Auto</v>
      </c>
      <c r="M1461" s="20" t="str">
        <f>VLOOKUP($C1461,vehicle,MATCH(M$7,Vehicle!$A$1:$E$1,0),0)</f>
        <v>Drunk Driving</v>
      </c>
      <c r="N1461" s="20" t="str">
        <f>VLOOKUP($C1461,vehicle,MATCH(N$7,Vehicle!$A$1:$E$1,0),0)</f>
        <v>Low</v>
      </c>
      <c r="O1461" s="21">
        <f>VLOOKUP($C1461,vehicle,MATCH(O$7,Vehicle!$A$1:$E$1,0),0)</f>
        <v>4</v>
      </c>
      <c r="P1461" s="21">
        <f>VLOOKUP($C1461,driver,MATCH(P$7,Driver!$A$1:$E$1,0),0)</f>
        <v>66</v>
      </c>
      <c r="Q1461" s="21" t="str">
        <f>VLOOKUP($C1461,driver,MATCH(Q$7,Driver!$A$1:$E$1,0),0)</f>
        <v>Expired</v>
      </c>
      <c r="R1461" s="21">
        <f>VLOOKUP($C1461,driver,MATCH(R$7,Driver!$A$1:$E$1,0),0)</f>
        <v>4</v>
      </c>
      <c r="S1461" s="21" t="str">
        <f>VLOOKUP($C1461,driver,MATCH(S$7,Driver!$A$1:$E$1,0),0)</f>
        <v>Moderate</v>
      </c>
      <c r="T1461" s="21">
        <f>VLOOKUP($C1461,Effects,MATCH(T$7, Effects!$A$1:$E$1, 0),0)</f>
        <v>15</v>
      </c>
      <c r="U1461" s="22" t="str">
        <f>VLOOKUP($C1461,Effects,MATCH(U$7, Effects!$A$1:$E$1, 0),0)</f>
        <v>Yes</v>
      </c>
      <c r="V1461" s="22" t="str">
        <f>VLOOKUP($C1461,Effects,MATCH(V$7, Effects!$A$1:$E$1, 0),0)</f>
        <v>Yes</v>
      </c>
      <c r="W1461" s="22" t="str">
        <f>VLOOKUP($C1461,Effects,MATCH(W$7, Effects!$A$1:$E$1, 0),0)</f>
        <v>None</v>
      </c>
    </row>
    <row r="1462" spans="2:23" s="7" customFormat="1" ht="21" x14ac:dyDescent="0.4">
      <c r="B1462" s="19">
        <v>1455</v>
      </c>
      <c r="C1462" s="19" t="s">
        <v>1479</v>
      </c>
      <c r="D1462" s="20">
        <f>VLOOKUP($C1462, Date, MATCH(Source!D$7, Date!$A$1:$F$1, 0), FALSE)</f>
        <v>44856</v>
      </c>
      <c r="E1462" s="40">
        <v>44856</v>
      </c>
      <c r="F1462" s="22">
        <f>VLOOKUP($C1462, Date, MATCH(Source!F$7, Date!$A$1:$F$1, 0), FALSE)</f>
        <v>61.3402777777778</v>
      </c>
      <c r="G1462" s="19">
        <f>VLOOKUP(Table3[[#This Row],[Accident ID]],Date!$A$2:$I$2001,MATCH(Table3[[#Headers],[Hour]],Date!$A$1:$I$1,0),0)</f>
        <v>8</v>
      </c>
      <c r="H1462" s="44" t="str">
        <f>IF(AND(Table3[[#This Row],[Hour]]&gt;=7, Table3[[#This Row],[Hour]]&lt;=10), "Peak", IF(AND(Table3[[#This Row],[Hour]]&gt;=16, Table3[[#This Row],[Hour]]&lt;=19), "Peak", "Off-Peak"))</f>
        <v>Peak</v>
      </c>
      <c r="I1462" s="19" t="str">
        <f>VLOOKUP($C1462,location,MATCH(Source!I$7,Location!$A$1:$D$1,0),0)</f>
        <v>Ahmedabad</v>
      </c>
      <c r="J1462" s="19" t="str">
        <f>VLOOKUP($C1462,location,MATCH(Source!J$7,Location!$A$1:$D$1,0),0)</f>
        <v>Rural Road</v>
      </c>
      <c r="K1462" s="19" t="str">
        <f>VLOOKUP($C1462,location,MATCH(Source!K$7,Location!$A$1:$D$1,0),0)</f>
        <v>Snowy</v>
      </c>
      <c r="L1462" s="20" t="str">
        <f>VLOOKUP($C1462,vehicle,MATCH(L1461,Vehicle!A1455:E1455,0),0)</f>
        <v>Bus</v>
      </c>
      <c r="M1462" s="20" t="str">
        <f>VLOOKUP($C1462,vehicle,MATCH(M$7,Vehicle!$A$1:$E$1,0),0)</f>
        <v>Over Speeding</v>
      </c>
      <c r="N1462" s="20" t="str">
        <f>VLOOKUP($C1462,vehicle,MATCH(N$7,Vehicle!$A$1:$E$1,0),0)</f>
        <v>High</v>
      </c>
      <c r="O1462" s="21">
        <f>VLOOKUP($C1462,vehicle,MATCH(O$7,Vehicle!$A$1:$E$1,0),0)</f>
        <v>2</v>
      </c>
      <c r="P1462" s="21">
        <f>VLOOKUP($C1462,driver,MATCH(P$7,Driver!$A$1:$E$1,0),0)</f>
        <v>69</v>
      </c>
      <c r="Q1462" s="21" t="str">
        <f>VLOOKUP($C1462,driver,MATCH(Q$7,Driver!$A$1:$E$1,0),0)</f>
        <v>Valid</v>
      </c>
      <c r="R1462" s="21">
        <f>VLOOKUP($C1462,driver,MATCH(R$7,Driver!$A$1:$E$1,0),0)</f>
        <v>4</v>
      </c>
      <c r="S1462" s="21" t="str">
        <f>VLOOKUP($C1462,driver,MATCH(S$7,Driver!$A$1:$E$1,0),0)</f>
        <v>Minor</v>
      </c>
      <c r="T1462" s="21">
        <f>VLOOKUP($C1462,Effects,MATCH(T$7, Effects!$A$1:$E$1, 0),0)</f>
        <v>54</v>
      </c>
      <c r="U1462" s="22" t="str">
        <f>VLOOKUP($C1462,Effects,MATCH(U$7, Effects!$A$1:$E$1, 0),0)</f>
        <v>Yes</v>
      </c>
      <c r="V1462" s="22" t="str">
        <f>VLOOKUP($C1462,Effects,MATCH(V$7, Effects!$A$1:$E$1, 0),0)</f>
        <v>No</v>
      </c>
      <c r="W1462" s="22" t="str">
        <f>VLOOKUP($C1462,Effects,MATCH(W$7, Effects!$A$1:$E$1, 0),0)</f>
        <v>Fine Issued</v>
      </c>
    </row>
    <row r="1463" spans="2:23" s="7" customFormat="1" ht="21" x14ac:dyDescent="0.4">
      <c r="B1463" s="19">
        <v>1456</v>
      </c>
      <c r="C1463" s="19" t="s">
        <v>1480</v>
      </c>
      <c r="D1463" s="20">
        <f>VLOOKUP($C1463, Date, MATCH(Source!D$7, Date!$A$1:$F$1, 0), FALSE)</f>
        <v>45553</v>
      </c>
      <c r="E1463" s="40">
        <v>45553</v>
      </c>
      <c r="F1463" s="22">
        <f>VLOOKUP($C1463, Date, MATCH(Source!F$7, Date!$A$1:$F$1, 0), FALSE)</f>
        <v>61.3819444444444</v>
      </c>
      <c r="G1463" s="19">
        <f>VLOOKUP(Table3[[#This Row],[Accident ID]],Date!$A$2:$I$2001,MATCH(Table3[[#Headers],[Hour]],Date!$A$1:$I$1,0),0)</f>
        <v>9</v>
      </c>
      <c r="H1463" s="44" t="str">
        <f>IF(AND(Table3[[#This Row],[Hour]]&gt;=7, Table3[[#This Row],[Hour]]&lt;=10), "Peak", IF(AND(Table3[[#This Row],[Hour]]&gt;=16, Table3[[#This Row],[Hour]]&lt;=19), "Peak", "Off-Peak"))</f>
        <v>Peak</v>
      </c>
      <c r="I1463" s="19" t="str">
        <f>VLOOKUP($C1463,location,MATCH(Source!I$7,Location!$A$1:$D$1,0),0)</f>
        <v>Chennai</v>
      </c>
      <c r="J1463" s="19" t="str">
        <f>VLOOKUP($C1463,location,MATCH(Source!J$7,Location!$A$1:$D$1,0),0)</f>
        <v>City Road</v>
      </c>
      <c r="K1463" s="19" t="str">
        <f>VLOOKUP($C1463,location,MATCH(Source!K$7,Location!$A$1:$D$1,0),0)</f>
        <v>Clear</v>
      </c>
      <c r="L1463" s="20" t="str">
        <f>VLOOKUP($C1463,vehicle,MATCH(L1462,Vehicle!A1456:E1456,0),0)</f>
        <v>Pedestrian</v>
      </c>
      <c r="M1463" s="20" t="str">
        <f>VLOOKUP($C1463,vehicle,MATCH(M$7,Vehicle!$A$1:$E$1,0),0)</f>
        <v>Drunk Driving</v>
      </c>
      <c r="N1463" s="20" t="str">
        <f>VLOOKUP($C1463,vehicle,MATCH(N$7,Vehicle!$A$1:$E$1,0),0)</f>
        <v>High</v>
      </c>
      <c r="O1463" s="21">
        <f>VLOOKUP($C1463,vehicle,MATCH(O$7,Vehicle!$A$1:$E$1,0),0)</f>
        <v>5</v>
      </c>
      <c r="P1463" s="21">
        <f>VLOOKUP($C1463,driver,MATCH(P$7,Driver!$A$1:$E$1,0),0)</f>
        <v>62</v>
      </c>
      <c r="Q1463" s="21" t="str">
        <f>VLOOKUP($C1463,driver,MATCH(Q$7,Driver!$A$1:$E$1,0),0)</f>
        <v>Suspended</v>
      </c>
      <c r="R1463" s="21">
        <f>VLOOKUP($C1463,driver,MATCH(R$7,Driver!$A$1:$E$1,0),0)</f>
        <v>5</v>
      </c>
      <c r="S1463" s="21" t="str">
        <f>VLOOKUP($C1463,driver,MATCH(S$7,Driver!$A$1:$E$1,0),0)</f>
        <v>Fatal</v>
      </c>
      <c r="T1463" s="21">
        <f>VLOOKUP($C1463,Effects,MATCH(T$7, Effects!$A$1:$E$1, 0),0)</f>
        <v>14</v>
      </c>
      <c r="U1463" s="22" t="str">
        <f>VLOOKUP($C1463,Effects,MATCH(U$7, Effects!$A$1:$E$1, 0),0)</f>
        <v>Yes</v>
      </c>
      <c r="V1463" s="22" t="str">
        <f>VLOOKUP($C1463,Effects,MATCH(V$7, Effects!$A$1:$E$1, 0),0)</f>
        <v>Yes</v>
      </c>
      <c r="W1463" s="22" t="str">
        <f>VLOOKUP($C1463,Effects,MATCH(W$7, Effects!$A$1:$E$1, 0),0)</f>
        <v>License Suspended</v>
      </c>
    </row>
    <row r="1464" spans="2:23" s="7" customFormat="1" ht="21" x14ac:dyDescent="0.4">
      <c r="B1464" s="19">
        <v>1457</v>
      </c>
      <c r="C1464" s="19" t="s">
        <v>1481</v>
      </c>
      <c r="D1464" s="20">
        <f>VLOOKUP($C1464, Date, MATCH(Source!D$7, Date!$A$1:$F$1, 0), FALSE)</f>
        <v>44252</v>
      </c>
      <c r="E1464" s="40">
        <v>44252</v>
      </c>
      <c r="F1464" s="22">
        <f>VLOOKUP($C1464, Date, MATCH(Source!F$7, Date!$A$1:$F$1, 0), FALSE)</f>
        <v>61.4236111111111</v>
      </c>
      <c r="G1464" s="19">
        <f>VLOOKUP(Table3[[#This Row],[Accident ID]],Date!$A$2:$I$2001,MATCH(Table3[[#Headers],[Hour]],Date!$A$1:$I$1,0),0)</f>
        <v>10</v>
      </c>
      <c r="H1464" s="44" t="str">
        <f>IF(AND(Table3[[#This Row],[Hour]]&gt;=7, Table3[[#This Row],[Hour]]&lt;=10), "Peak", IF(AND(Table3[[#This Row],[Hour]]&gt;=16, Table3[[#This Row],[Hour]]&lt;=19), "Peak", "Off-Peak"))</f>
        <v>Peak</v>
      </c>
      <c r="I1464" s="19" t="str">
        <f>VLOOKUP($C1464,location,MATCH(Source!I$7,Location!$A$1:$D$1,0),0)</f>
        <v>Delhi</v>
      </c>
      <c r="J1464" s="19" t="str">
        <f>VLOOKUP($C1464,location,MATCH(Source!J$7,Location!$A$1:$D$1,0),0)</f>
        <v>Rural Road</v>
      </c>
      <c r="K1464" s="19" t="str">
        <f>VLOOKUP($C1464,location,MATCH(Source!K$7,Location!$A$1:$D$1,0),0)</f>
        <v>Windy</v>
      </c>
      <c r="L1464" s="20" t="str">
        <f>VLOOKUP($C1464,vehicle,MATCH(L1463,Vehicle!A1457:E1457,0),0)</f>
        <v>Auto</v>
      </c>
      <c r="M1464" s="20" t="str">
        <f>VLOOKUP($C1464,vehicle,MATCH(M$7,Vehicle!$A$1:$E$1,0),0)</f>
        <v>Over Speeding</v>
      </c>
      <c r="N1464" s="20" t="str">
        <f>VLOOKUP($C1464,vehicle,MATCH(N$7,Vehicle!$A$1:$E$1,0),0)</f>
        <v>Severe</v>
      </c>
      <c r="O1464" s="21">
        <f>VLOOKUP($C1464,vehicle,MATCH(O$7,Vehicle!$A$1:$E$1,0),0)</f>
        <v>3</v>
      </c>
      <c r="P1464" s="21">
        <f>VLOOKUP($C1464,driver,MATCH(P$7,Driver!$A$1:$E$1,0),0)</f>
        <v>70</v>
      </c>
      <c r="Q1464" s="21" t="str">
        <f>VLOOKUP($C1464,driver,MATCH(Q$7,Driver!$A$1:$E$1,0),0)</f>
        <v>Valid</v>
      </c>
      <c r="R1464" s="21">
        <f>VLOOKUP($C1464,driver,MATCH(R$7,Driver!$A$1:$E$1,0),0)</f>
        <v>4</v>
      </c>
      <c r="S1464" s="21" t="str">
        <f>VLOOKUP($C1464,driver,MATCH(S$7,Driver!$A$1:$E$1,0),0)</f>
        <v>Severe</v>
      </c>
      <c r="T1464" s="21">
        <f>VLOOKUP($C1464,Effects,MATCH(T$7, Effects!$A$1:$E$1, 0),0)</f>
        <v>40</v>
      </c>
      <c r="U1464" s="22" t="str">
        <f>VLOOKUP($C1464,Effects,MATCH(U$7, Effects!$A$1:$E$1, 0),0)</f>
        <v>No</v>
      </c>
      <c r="V1464" s="22" t="str">
        <f>VLOOKUP($C1464,Effects,MATCH(V$7, Effects!$A$1:$E$1, 0),0)</f>
        <v>No</v>
      </c>
      <c r="W1464" s="22" t="str">
        <f>VLOOKUP($C1464,Effects,MATCH(W$7, Effects!$A$1:$E$1, 0),0)</f>
        <v>Fine Issued</v>
      </c>
    </row>
    <row r="1465" spans="2:23" s="7" customFormat="1" ht="21" x14ac:dyDescent="0.4">
      <c r="B1465" s="19">
        <v>1458</v>
      </c>
      <c r="C1465" s="19" t="s">
        <v>1482</v>
      </c>
      <c r="D1465" s="20">
        <f>VLOOKUP($C1465, Date, MATCH(Source!D$7, Date!$A$1:$F$1, 0), FALSE)</f>
        <v>44105</v>
      </c>
      <c r="E1465" s="40">
        <v>44105</v>
      </c>
      <c r="F1465" s="22">
        <f>VLOOKUP($C1465, Date, MATCH(Source!F$7, Date!$A$1:$F$1, 0), FALSE)</f>
        <v>61.4652777777778</v>
      </c>
      <c r="G1465" s="19">
        <f>VLOOKUP(Table3[[#This Row],[Accident ID]],Date!$A$2:$I$2001,MATCH(Table3[[#Headers],[Hour]],Date!$A$1:$I$1,0),0)</f>
        <v>11</v>
      </c>
      <c r="H1465" s="44" t="str">
        <f>IF(AND(Table3[[#This Row],[Hour]]&gt;=7, Table3[[#This Row],[Hour]]&lt;=10), "Peak", IF(AND(Table3[[#This Row],[Hour]]&gt;=16, Table3[[#This Row],[Hour]]&lt;=19), "Peak", "Off-Peak"))</f>
        <v>Off-Peak</v>
      </c>
      <c r="I1465" s="19" t="str">
        <f>VLOOKUP($C1465,location,MATCH(Source!I$7,Location!$A$1:$D$1,0),0)</f>
        <v>Pune</v>
      </c>
      <c r="J1465" s="19" t="str">
        <f>VLOOKUP($C1465,location,MATCH(Source!J$7,Location!$A$1:$D$1,0),0)</f>
        <v>Highway</v>
      </c>
      <c r="K1465" s="19" t="str">
        <f>VLOOKUP($C1465,location,MATCH(Source!K$7,Location!$A$1:$D$1,0),0)</f>
        <v>Foggy</v>
      </c>
      <c r="L1465" s="20" t="str">
        <f>VLOOKUP($C1465,vehicle,MATCH(L1464,Vehicle!A1458:E1458,0),0)</f>
        <v>Pedestrian</v>
      </c>
      <c r="M1465" s="20" t="str">
        <f>VLOOKUP($C1465,vehicle,MATCH(M$7,Vehicle!$A$1:$E$1,0),0)</f>
        <v>Weather Conditions</v>
      </c>
      <c r="N1465" s="20" t="str">
        <f>VLOOKUP($C1465,vehicle,MATCH(N$7,Vehicle!$A$1:$E$1,0),0)</f>
        <v>Low</v>
      </c>
      <c r="O1465" s="21">
        <f>VLOOKUP($C1465,vehicle,MATCH(O$7,Vehicle!$A$1:$E$1,0),0)</f>
        <v>2</v>
      </c>
      <c r="P1465" s="21">
        <f>VLOOKUP($C1465,driver,MATCH(P$7,Driver!$A$1:$E$1,0),0)</f>
        <v>52</v>
      </c>
      <c r="Q1465" s="21" t="str">
        <f>VLOOKUP($C1465,driver,MATCH(Q$7,Driver!$A$1:$E$1,0),0)</f>
        <v>Suspended</v>
      </c>
      <c r="R1465" s="21">
        <f>VLOOKUP($C1465,driver,MATCH(R$7,Driver!$A$1:$E$1,0),0)</f>
        <v>10</v>
      </c>
      <c r="S1465" s="21" t="str">
        <f>VLOOKUP($C1465,driver,MATCH(S$7,Driver!$A$1:$E$1,0),0)</f>
        <v>Minor</v>
      </c>
      <c r="T1465" s="21">
        <f>VLOOKUP($C1465,Effects,MATCH(T$7, Effects!$A$1:$E$1, 0),0)</f>
        <v>21</v>
      </c>
      <c r="U1465" s="22" t="str">
        <f>VLOOKUP($C1465,Effects,MATCH(U$7, Effects!$A$1:$E$1, 0),0)</f>
        <v>No</v>
      </c>
      <c r="V1465" s="22" t="str">
        <f>VLOOKUP($C1465,Effects,MATCH(V$7, Effects!$A$1:$E$1, 0),0)</f>
        <v>Yes</v>
      </c>
      <c r="W1465" s="22" t="str">
        <f>VLOOKUP($C1465,Effects,MATCH(W$7, Effects!$A$1:$E$1, 0),0)</f>
        <v>None</v>
      </c>
    </row>
    <row r="1466" spans="2:23" s="7" customFormat="1" ht="21" x14ac:dyDescent="0.4">
      <c r="B1466" s="19">
        <v>1459</v>
      </c>
      <c r="C1466" s="19" t="s">
        <v>1483</v>
      </c>
      <c r="D1466" s="20">
        <f>VLOOKUP($C1466, Date, MATCH(Source!D$7, Date!$A$1:$F$1, 0), FALSE)</f>
        <v>45067</v>
      </c>
      <c r="E1466" s="40">
        <v>45067</v>
      </c>
      <c r="F1466" s="22">
        <f>VLOOKUP($C1466, Date, MATCH(Source!F$7, Date!$A$1:$F$1, 0), FALSE)</f>
        <v>61.5069444444444</v>
      </c>
      <c r="G1466" s="19">
        <f>VLOOKUP(Table3[[#This Row],[Accident ID]],Date!$A$2:$I$2001,MATCH(Table3[[#Headers],[Hour]],Date!$A$1:$I$1,0),0)</f>
        <v>12</v>
      </c>
      <c r="H1466" s="44" t="str">
        <f>IF(AND(Table3[[#This Row],[Hour]]&gt;=7, Table3[[#This Row],[Hour]]&lt;=10), "Peak", IF(AND(Table3[[#This Row],[Hour]]&gt;=16, Table3[[#This Row],[Hour]]&lt;=19), "Peak", "Off-Peak"))</f>
        <v>Off-Peak</v>
      </c>
      <c r="I1466" s="19" t="str">
        <f>VLOOKUP($C1466,location,MATCH(Source!I$7,Location!$A$1:$D$1,0),0)</f>
        <v>Delhi</v>
      </c>
      <c r="J1466" s="19" t="str">
        <f>VLOOKUP($C1466,location,MATCH(Source!J$7,Location!$A$1:$D$1,0),0)</f>
        <v>Expressway</v>
      </c>
      <c r="K1466" s="19" t="str">
        <f>VLOOKUP($C1466,location,MATCH(Source!K$7,Location!$A$1:$D$1,0),0)</f>
        <v>Clear</v>
      </c>
      <c r="L1466" s="20" t="str">
        <f>VLOOKUP($C1466,vehicle,MATCH(L1465,Vehicle!A1459:E1459,0),0)</f>
        <v>Bicycle</v>
      </c>
      <c r="M1466" s="20" t="str">
        <f>VLOOKUP($C1466,vehicle,MATCH(M$7,Vehicle!$A$1:$E$1,0),0)</f>
        <v>Over Speeding</v>
      </c>
      <c r="N1466" s="20" t="str">
        <f>VLOOKUP($C1466,vehicle,MATCH(N$7,Vehicle!$A$1:$E$1,0),0)</f>
        <v>Severe</v>
      </c>
      <c r="O1466" s="21">
        <f>VLOOKUP($C1466,vehicle,MATCH(O$7,Vehicle!$A$1:$E$1,0),0)</f>
        <v>1</v>
      </c>
      <c r="P1466" s="21">
        <f>VLOOKUP($C1466,driver,MATCH(P$7,Driver!$A$1:$E$1,0),0)</f>
        <v>37</v>
      </c>
      <c r="Q1466" s="21" t="str">
        <f>VLOOKUP($C1466,driver,MATCH(Q$7,Driver!$A$1:$E$1,0),0)</f>
        <v>Valid</v>
      </c>
      <c r="R1466" s="21">
        <f>VLOOKUP($C1466,driver,MATCH(R$7,Driver!$A$1:$E$1,0),0)</f>
        <v>6</v>
      </c>
      <c r="S1466" s="21" t="str">
        <f>VLOOKUP($C1466,driver,MATCH(S$7,Driver!$A$1:$E$1,0),0)</f>
        <v>Minor</v>
      </c>
      <c r="T1466" s="21">
        <f>VLOOKUP($C1466,Effects,MATCH(T$7, Effects!$A$1:$E$1, 0),0)</f>
        <v>56</v>
      </c>
      <c r="U1466" s="22" t="str">
        <f>VLOOKUP($C1466,Effects,MATCH(U$7, Effects!$A$1:$E$1, 0),0)</f>
        <v>No</v>
      </c>
      <c r="V1466" s="22" t="str">
        <f>VLOOKUP($C1466,Effects,MATCH(V$7, Effects!$A$1:$E$1, 0),0)</f>
        <v>Yes</v>
      </c>
      <c r="W1466" s="22" t="str">
        <f>VLOOKUP($C1466,Effects,MATCH(W$7, Effects!$A$1:$E$1, 0),0)</f>
        <v>Arrest Made</v>
      </c>
    </row>
    <row r="1467" spans="2:23" s="7" customFormat="1" ht="21" x14ac:dyDescent="0.4">
      <c r="B1467" s="19">
        <v>1460</v>
      </c>
      <c r="C1467" s="19" t="s">
        <v>1484</v>
      </c>
      <c r="D1467" s="20">
        <f>VLOOKUP($C1467, Date, MATCH(Source!D$7, Date!$A$1:$F$1, 0), FALSE)</f>
        <v>45423</v>
      </c>
      <c r="E1467" s="40">
        <v>45423</v>
      </c>
      <c r="F1467" s="22">
        <f>VLOOKUP($C1467, Date, MATCH(Source!F$7, Date!$A$1:$F$1, 0), FALSE)</f>
        <v>61.5486111111111</v>
      </c>
      <c r="G1467" s="19">
        <f>VLOOKUP(Table3[[#This Row],[Accident ID]],Date!$A$2:$I$2001,MATCH(Table3[[#Headers],[Hour]],Date!$A$1:$I$1,0),0)</f>
        <v>13</v>
      </c>
      <c r="H1467" s="44" t="str">
        <f>IF(AND(Table3[[#This Row],[Hour]]&gt;=7, Table3[[#This Row],[Hour]]&lt;=10), "Peak", IF(AND(Table3[[#This Row],[Hour]]&gt;=16, Table3[[#This Row],[Hour]]&lt;=19), "Peak", "Off-Peak"))</f>
        <v>Off-Peak</v>
      </c>
      <c r="I1467" s="19" t="str">
        <f>VLOOKUP($C1467,location,MATCH(Source!I$7,Location!$A$1:$D$1,0),0)</f>
        <v>Hyderabad</v>
      </c>
      <c r="J1467" s="19" t="str">
        <f>VLOOKUP($C1467,location,MATCH(Source!J$7,Location!$A$1:$D$1,0),0)</f>
        <v>Expressway</v>
      </c>
      <c r="K1467" s="19" t="str">
        <f>VLOOKUP($C1467,location,MATCH(Source!K$7,Location!$A$1:$D$1,0),0)</f>
        <v>Clear</v>
      </c>
      <c r="L1467" s="20" t="str">
        <f>VLOOKUP($C1467,vehicle,MATCH(L1466,Vehicle!A1460:E1460,0),0)</f>
        <v>Car</v>
      </c>
      <c r="M1467" s="20" t="str">
        <f>VLOOKUP($C1467,vehicle,MATCH(M$7,Vehicle!$A$1:$E$1,0),0)</f>
        <v>Pedestrian Crossing</v>
      </c>
      <c r="N1467" s="20" t="str">
        <f>VLOOKUP($C1467,vehicle,MATCH(N$7,Vehicle!$A$1:$E$1,0),0)</f>
        <v>Severe</v>
      </c>
      <c r="O1467" s="21">
        <f>VLOOKUP($C1467,vehicle,MATCH(O$7,Vehicle!$A$1:$E$1,0),0)</f>
        <v>3</v>
      </c>
      <c r="P1467" s="21">
        <f>VLOOKUP($C1467,driver,MATCH(P$7,Driver!$A$1:$E$1,0),0)</f>
        <v>70</v>
      </c>
      <c r="Q1467" s="21" t="str">
        <f>VLOOKUP($C1467,driver,MATCH(Q$7,Driver!$A$1:$E$1,0),0)</f>
        <v>Suspended</v>
      </c>
      <c r="R1467" s="21">
        <f>VLOOKUP($C1467,driver,MATCH(R$7,Driver!$A$1:$E$1,0),0)</f>
        <v>10</v>
      </c>
      <c r="S1467" s="21" t="str">
        <f>VLOOKUP($C1467,driver,MATCH(S$7,Driver!$A$1:$E$1,0),0)</f>
        <v>Severe</v>
      </c>
      <c r="T1467" s="21">
        <f>VLOOKUP($C1467,Effects,MATCH(T$7, Effects!$A$1:$E$1, 0),0)</f>
        <v>43</v>
      </c>
      <c r="U1467" s="22" t="str">
        <f>VLOOKUP($C1467,Effects,MATCH(U$7, Effects!$A$1:$E$1, 0),0)</f>
        <v>Yes</v>
      </c>
      <c r="V1467" s="22" t="str">
        <f>VLOOKUP($C1467,Effects,MATCH(V$7, Effects!$A$1:$E$1, 0),0)</f>
        <v>No</v>
      </c>
      <c r="W1467" s="22" t="str">
        <f>VLOOKUP($C1467,Effects,MATCH(W$7, Effects!$A$1:$E$1, 0),0)</f>
        <v>Fine Issued</v>
      </c>
    </row>
    <row r="1468" spans="2:23" s="7" customFormat="1" ht="21" x14ac:dyDescent="0.4">
      <c r="B1468" s="19">
        <v>1461</v>
      </c>
      <c r="C1468" s="19" t="s">
        <v>1485</v>
      </c>
      <c r="D1468" s="20">
        <f>VLOOKUP($C1468, Date, MATCH(Source!D$7, Date!$A$1:$F$1, 0), FALSE)</f>
        <v>44073</v>
      </c>
      <c r="E1468" s="40">
        <v>44073</v>
      </c>
      <c r="F1468" s="22">
        <f>VLOOKUP($C1468, Date, MATCH(Source!F$7, Date!$A$1:$F$1, 0), FALSE)</f>
        <v>61.5902777777778</v>
      </c>
      <c r="G1468" s="19">
        <f>VLOOKUP(Table3[[#This Row],[Accident ID]],Date!$A$2:$I$2001,MATCH(Table3[[#Headers],[Hour]],Date!$A$1:$I$1,0),0)</f>
        <v>14</v>
      </c>
      <c r="H1468" s="44" t="str">
        <f>IF(AND(Table3[[#This Row],[Hour]]&gt;=7, Table3[[#This Row],[Hour]]&lt;=10), "Peak", IF(AND(Table3[[#This Row],[Hour]]&gt;=16, Table3[[#This Row],[Hour]]&lt;=19), "Peak", "Off-Peak"))</f>
        <v>Off-Peak</v>
      </c>
      <c r="I1468" s="19" t="str">
        <f>VLOOKUP($C1468,location,MATCH(Source!I$7,Location!$A$1:$D$1,0),0)</f>
        <v>Mumbai</v>
      </c>
      <c r="J1468" s="19" t="str">
        <f>VLOOKUP($C1468,location,MATCH(Source!J$7,Location!$A$1:$D$1,0),0)</f>
        <v>Rural Road</v>
      </c>
      <c r="K1468" s="19" t="str">
        <f>VLOOKUP($C1468,location,MATCH(Source!K$7,Location!$A$1:$D$1,0),0)</f>
        <v>Clear</v>
      </c>
      <c r="L1468" s="20" t="str">
        <f>VLOOKUP($C1468,vehicle,MATCH(L1467,Vehicle!A1461:E1461,0),0)</f>
        <v>Bus</v>
      </c>
      <c r="M1468" s="20" t="str">
        <f>VLOOKUP($C1468,vehicle,MATCH(M$7,Vehicle!$A$1:$E$1,0),0)</f>
        <v>Pedestrian Crossing</v>
      </c>
      <c r="N1468" s="20" t="str">
        <f>VLOOKUP($C1468,vehicle,MATCH(N$7,Vehicle!$A$1:$E$1,0),0)</f>
        <v>Severe</v>
      </c>
      <c r="O1468" s="21">
        <f>VLOOKUP($C1468,vehicle,MATCH(O$7,Vehicle!$A$1:$E$1,0),0)</f>
        <v>5</v>
      </c>
      <c r="P1468" s="21">
        <f>VLOOKUP($C1468,driver,MATCH(P$7,Driver!$A$1:$E$1,0),0)</f>
        <v>27</v>
      </c>
      <c r="Q1468" s="21" t="str">
        <f>VLOOKUP($C1468,driver,MATCH(Q$7,Driver!$A$1:$E$1,0),0)</f>
        <v>Suspended</v>
      </c>
      <c r="R1468" s="21">
        <f>VLOOKUP($C1468,driver,MATCH(R$7,Driver!$A$1:$E$1,0),0)</f>
        <v>1</v>
      </c>
      <c r="S1468" s="21" t="str">
        <f>VLOOKUP($C1468,driver,MATCH(S$7,Driver!$A$1:$E$1,0),0)</f>
        <v>Moderate</v>
      </c>
      <c r="T1468" s="21">
        <f>VLOOKUP($C1468,Effects,MATCH(T$7, Effects!$A$1:$E$1, 0),0)</f>
        <v>6</v>
      </c>
      <c r="U1468" s="22" t="str">
        <f>VLOOKUP($C1468,Effects,MATCH(U$7, Effects!$A$1:$E$1, 0),0)</f>
        <v>Yes</v>
      </c>
      <c r="V1468" s="22" t="str">
        <f>VLOOKUP($C1468,Effects,MATCH(V$7, Effects!$A$1:$E$1, 0),0)</f>
        <v>No</v>
      </c>
      <c r="W1468" s="22" t="str">
        <f>VLOOKUP($C1468,Effects,MATCH(W$7, Effects!$A$1:$E$1, 0),0)</f>
        <v>None</v>
      </c>
    </row>
    <row r="1469" spans="2:23" s="7" customFormat="1" ht="21" x14ac:dyDescent="0.4">
      <c r="B1469" s="19">
        <v>1462</v>
      </c>
      <c r="C1469" s="19" t="s">
        <v>1486</v>
      </c>
      <c r="D1469" s="20">
        <f>VLOOKUP($C1469, Date, MATCH(Source!D$7, Date!$A$1:$F$1, 0), FALSE)</f>
        <v>45333</v>
      </c>
      <c r="E1469" s="40">
        <v>45333</v>
      </c>
      <c r="F1469" s="22">
        <f>VLOOKUP($C1469, Date, MATCH(Source!F$7, Date!$A$1:$F$1, 0), FALSE)</f>
        <v>61.6319444444444</v>
      </c>
      <c r="G1469" s="19">
        <f>VLOOKUP(Table3[[#This Row],[Accident ID]],Date!$A$2:$I$2001,MATCH(Table3[[#Headers],[Hour]],Date!$A$1:$I$1,0),0)</f>
        <v>15</v>
      </c>
      <c r="H1469" s="44" t="str">
        <f>IF(AND(Table3[[#This Row],[Hour]]&gt;=7, Table3[[#This Row],[Hour]]&lt;=10), "Peak", IF(AND(Table3[[#This Row],[Hour]]&gt;=16, Table3[[#This Row],[Hour]]&lt;=19), "Peak", "Off-Peak"))</f>
        <v>Off-Peak</v>
      </c>
      <c r="I1469" s="19" t="str">
        <f>VLOOKUP($C1469,location,MATCH(Source!I$7,Location!$A$1:$D$1,0),0)</f>
        <v>Chennai</v>
      </c>
      <c r="J1469" s="19" t="str">
        <f>VLOOKUP($C1469,location,MATCH(Source!J$7,Location!$A$1:$D$1,0),0)</f>
        <v>Residential Area</v>
      </c>
      <c r="K1469" s="19" t="str">
        <f>VLOOKUP($C1469,location,MATCH(Source!K$7,Location!$A$1:$D$1,0),0)</f>
        <v>Snowy</v>
      </c>
      <c r="L1469" s="20" t="str">
        <f>VLOOKUP($C1469,vehicle,MATCH(L1468,Vehicle!A1462:E1462,0),0)</f>
        <v>Truck</v>
      </c>
      <c r="M1469" s="20" t="str">
        <f>VLOOKUP($C1469,vehicle,MATCH(M$7,Vehicle!$A$1:$E$1,0),0)</f>
        <v>Signal Violation</v>
      </c>
      <c r="N1469" s="20" t="str">
        <f>VLOOKUP($C1469,vehicle,MATCH(N$7,Vehicle!$A$1:$E$1,0),0)</f>
        <v>Severe</v>
      </c>
      <c r="O1469" s="21">
        <f>VLOOKUP($C1469,vehicle,MATCH(O$7,Vehicle!$A$1:$E$1,0),0)</f>
        <v>5</v>
      </c>
      <c r="P1469" s="21">
        <f>VLOOKUP($C1469,driver,MATCH(P$7,Driver!$A$1:$E$1,0),0)</f>
        <v>70</v>
      </c>
      <c r="Q1469" s="21" t="str">
        <f>VLOOKUP($C1469,driver,MATCH(Q$7,Driver!$A$1:$E$1,0),0)</f>
        <v>Suspended</v>
      </c>
      <c r="R1469" s="21">
        <f>VLOOKUP($C1469,driver,MATCH(R$7,Driver!$A$1:$E$1,0),0)</f>
        <v>5</v>
      </c>
      <c r="S1469" s="21" t="str">
        <f>VLOOKUP($C1469,driver,MATCH(S$7,Driver!$A$1:$E$1,0),0)</f>
        <v>Severe</v>
      </c>
      <c r="T1469" s="21">
        <f>VLOOKUP($C1469,Effects,MATCH(T$7, Effects!$A$1:$E$1, 0),0)</f>
        <v>27</v>
      </c>
      <c r="U1469" s="22" t="str">
        <f>VLOOKUP($C1469,Effects,MATCH(U$7, Effects!$A$1:$E$1, 0),0)</f>
        <v>Yes</v>
      </c>
      <c r="V1469" s="22" t="str">
        <f>VLOOKUP($C1469,Effects,MATCH(V$7, Effects!$A$1:$E$1, 0),0)</f>
        <v>No</v>
      </c>
      <c r="W1469" s="22" t="str">
        <f>VLOOKUP($C1469,Effects,MATCH(W$7, Effects!$A$1:$E$1, 0),0)</f>
        <v>None</v>
      </c>
    </row>
    <row r="1470" spans="2:23" s="7" customFormat="1" ht="21" x14ac:dyDescent="0.4">
      <c r="B1470" s="19">
        <v>1463</v>
      </c>
      <c r="C1470" s="19" t="s">
        <v>1487</v>
      </c>
      <c r="D1470" s="20">
        <f>VLOOKUP($C1470, Date, MATCH(Source!D$7, Date!$A$1:$F$1, 0), FALSE)</f>
        <v>44635</v>
      </c>
      <c r="E1470" s="40">
        <v>44635</v>
      </c>
      <c r="F1470" s="22">
        <f>VLOOKUP($C1470, Date, MATCH(Source!F$7, Date!$A$1:$F$1, 0), FALSE)</f>
        <v>61.6736111111111</v>
      </c>
      <c r="G1470" s="19">
        <f>VLOOKUP(Table3[[#This Row],[Accident ID]],Date!$A$2:$I$2001,MATCH(Table3[[#Headers],[Hour]],Date!$A$1:$I$1,0),0)</f>
        <v>16</v>
      </c>
      <c r="H1470" s="44" t="str">
        <f>IF(AND(Table3[[#This Row],[Hour]]&gt;=7, Table3[[#This Row],[Hour]]&lt;=10), "Peak", IF(AND(Table3[[#This Row],[Hour]]&gt;=16, Table3[[#This Row],[Hour]]&lt;=19), "Peak", "Off-Peak"))</f>
        <v>Peak</v>
      </c>
      <c r="I1470" s="19" t="str">
        <f>VLOOKUP($C1470,location,MATCH(Source!I$7,Location!$A$1:$D$1,0),0)</f>
        <v>Chennai</v>
      </c>
      <c r="J1470" s="19" t="str">
        <f>VLOOKUP($C1470,location,MATCH(Source!J$7,Location!$A$1:$D$1,0),0)</f>
        <v>Rural Road</v>
      </c>
      <c r="K1470" s="19" t="str">
        <f>VLOOKUP($C1470,location,MATCH(Source!K$7,Location!$A$1:$D$1,0),0)</f>
        <v>Snowy</v>
      </c>
      <c r="L1470" s="20" t="str">
        <f>VLOOKUP($C1470,vehicle,MATCH(L1469,Vehicle!A1463:E1463,0),0)</f>
        <v>Bus</v>
      </c>
      <c r="M1470" s="20" t="str">
        <f>VLOOKUP($C1470,vehicle,MATCH(M$7,Vehicle!$A$1:$E$1,0),0)</f>
        <v>Weather Conditions</v>
      </c>
      <c r="N1470" s="20" t="str">
        <f>VLOOKUP($C1470,vehicle,MATCH(N$7,Vehicle!$A$1:$E$1,0),0)</f>
        <v>Severe</v>
      </c>
      <c r="O1470" s="21">
        <f>VLOOKUP($C1470,vehicle,MATCH(O$7,Vehicle!$A$1:$E$1,0),0)</f>
        <v>5</v>
      </c>
      <c r="P1470" s="21">
        <f>VLOOKUP($C1470,driver,MATCH(P$7,Driver!$A$1:$E$1,0),0)</f>
        <v>44</v>
      </c>
      <c r="Q1470" s="21" t="str">
        <f>VLOOKUP($C1470,driver,MATCH(Q$7,Driver!$A$1:$E$1,0),0)</f>
        <v>Valid</v>
      </c>
      <c r="R1470" s="21">
        <f>VLOOKUP($C1470,driver,MATCH(R$7,Driver!$A$1:$E$1,0),0)</f>
        <v>6</v>
      </c>
      <c r="S1470" s="21" t="str">
        <f>VLOOKUP($C1470,driver,MATCH(S$7,Driver!$A$1:$E$1,0),0)</f>
        <v>Moderate</v>
      </c>
      <c r="T1470" s="21">
        <f>VLOOKUP($C1470,Effects,MATCH(T$7, Effects!$A$1:$E$1, 0),0)</f>
        <v>55</v>
      </c>
      <c r="U1470" s="22" t="str">
        <f>VLOOKUP($C1470,Effects,MATCH(U$7, Effects!$A$1:$E$1, 0),0)</f>
        <v>Yes</v>
      </c>
      <c r="V1470" s="22" t="str">
        <f>VLOOKUP($C1470,Effects,MATCH(V$7, Effects!$A$1:$E$1, 0),0)</f>
        <v>No</v>
      </c>
      <c r="W1470" s="22" t="str">
        <f>VLOOKUP($C1470,Effects,MATCH(W$7, Effects!$A$1:$E$1, 0),0)</f>
        <v>Arrest Made</v>
      </c>
    </row>
    <row r="1471" spans="2:23" s="7" customFormat="1" ht="21" x14ac:dyDescent="0.4">
      <c r="B1471" s="19">
        <v>1464</v>
      </c>
      <c r="C1471" s="19" t="s">
        <v>1488</v>
      </c>
      <c r="D1471" s="20">
        <f>VLOOKUP($C1471, Date, MATCH(Source!D$7, Date!$A$1:$F$1, 0), FALSE)</f>
        <v>45375</v>
      </c>
      <c r="E1471" s="40">
        <v>45375</v>
      </c>
      <c r="F1471" s="22">
        <f>VLOOKUP($C1471, Date, MATCH(Source!F$7, Date!$A$1:$F$1, 0), FALSE)</f>
        <v>61.7152777777778</v>
      </c>
      <c r="G1471" s="19">
        <f>VLOOKUP(Table3[[#This Row],[Accident ID]],Date!$A$2:$I$2001,MATCH(Table3[[#Headers],[Hour]],Date!$A$1:$I$1,0),0)</f>
        <v>17</v>
      </c>
      <c r="H1471" s="44" t="str">
        <f>IF(AND(Table3[[#This Row],[Hour]]&gt;=7, Table3[[#This Row],[Hour]]&lt;=10), "Peak", IF(AND(Table3[[#This Row],[Hour]]&gt;=16, Table3[[#This Row],[Hour]]&lt;=19), "Peak", "Off-Peak"))</f>
        <v>Peak</v>
      </c>
      <c r="I1471" s="19" t="str">
        <f>VLOOKUP($C1471,location,MATCH(Source!I$7,Location!$A$1:$D$1,0),0)</f>
        <v>Chennai</v>
      </c>
      <c r="J1471" s="19" t="str">
        <f>VLOOKUP($C1471,location,MATCH(Source!J$7,Location!$A$1:$D$1,0),0)</f>
        <v>Expressway</v>
      </c>
      <c r="K1471" s="19" t="str">
        <f>VLOOKUP($C1471,location,MATCH(Source!K$7,Location!$A$1:$D$1,0),0)</f>
        <v>Rainy</v>
      </c>
      <c r="L1471" s="20" t="str">
        <f>VLOOKUP($C1471,vehicle,MATCH(L1470,Vehicle!A1464:E1464,0),0)</f>
        <v>Car</v>
      </c>
      <c r="M1471" s="20" t="str">
        <f>VLOOKUP($C1471,vehicle,MATCH(M$7,Vehicle!$A$1:$E$1,0),0)</f>
        <v>Drunk Driving</v>
      </c>
      <c r="N1471" s="20" t="str">
        <f>VLOOKUP($C1471,vehicle,MATCH(N$7,Vehicle!$A$1:$E$1,0),0)</f>
        <v>High</v>
      </c>
      <c r="O1471" s="21">
        <f>VLOOKUP($C1471,vehicle,MATCH(O$7,Vehicle!$A$1:$E$1,0),0)</f>
        <v>5</v>
      </c>
      <c r="P1471" s="21">
        <f>VLOOKUP($C1471,driver,MATCH(P$7,Driver!$A$1:$E$1,0),0)</f>
        <v>50</v>
      </c>
      <c r="Q1471" s="21" t="str">
        <f>VLOOKUP($C1471,driver,MATCH(Q$7,Driver!$A$1:$E$1,0),0)</f>
        <v>Suspended</v>
      </c>
      <c r="R1471" s="21">
        <f>VLOOKUP($C1471,driver,MATCH(R$7,Driver!$A$1:$E$1,0),0)</f>
        <v>9</v>
      </c>
      <c r="S1471" s="21" t="str">
        <f>VLOOKUP($C1471,driver,MATCH(S$7,Driver!$A$1:$E$1,0),0)</f>
        <v>Fatal</v>
      </c>
      <c r="T1471" s="21">
        <f>VLOOKUP($C1471,Effects,MATCH(T$7, Effects!$A$1:$E$1, 0),0)</f>
        <v>39</v>
      </c>
      <c r="U1471" s="22" t="str">
        <f>VLOOKUP($C1471,Effects,MATCH(U$7, Effects!$A$1:$E$1, 0),0)</f>
        <v>Yes</v>
      </c>
      <c r="V1471" s="22" t="str">
        <f>VLOOKUP($C1471,Effects,MATCH(V$7, Effects!$A$1:$E$1, 0),0)</f>
        <v>Yes</v>
      </c>
      <c r="W1471" s="22" t="str">
        <f>VLOOKUP($C1471,Effects,MATCH(W$7, Effects!$A$1:$E$1, 0),0)</f>
        <v>Arrest Made</v>
      </c>
    </row>
    <row r="1472" spans="2:23" s="7" customFormat="1" ht="21" x14ac:dyDescent="0.4">
      <c r="B1472" s="19">
        <v>1465</v>
      </c>
      <c r="C1472" s="19" t="s">
        <v>1489</v>
      </c>
      <c r="D1472" s="20">
        <f>VLOOKUP($C1472, Date, MATCH(Source!D$7, Date!$A$1:$F$1, 0), FALSE)</f>
        <v>45085</v>
      </c>
      <c r="E1472" s="40">
        <v>45085</v>
      </c>
      <c r="F1472" s="22">
        <f>VLOOKUP($C1472, Date, MATCH(Source!F$7, Date!$A$1:$F$1, 0), FALSE)</f>
        <v>61.7569444444444</v>
      </c>
      <c r="G1472" s="19">
        <f>VLOOKUP(Table3[[#This Row],[Accident ID]],Date!$A$2:$I$2001,MATCH(Table3[[#Headers],[Hour]],Date!$A$1:$I$1,0),0)</f>
        <v>18</v>
      </c>
      <c r="H1472" s="44" t="str">
        <f>IF(AND(Table3[[#This Row],[Hour]]&gt;=7, Table3[[#This Row],[Hour]]&lt;=10), "Peak", IF(AND(Table3[[#This Row],[Hour]]&gt;=16, Table3[[#This Row],[Hour]]&lt;=19), "Peak", "Off-Peak"))</f>
        <v>Peak</v>
      </c>
      <c r="I1472" s="19" t="str">
        <f>VLOOKUP($C1472,location,MATCH(Source!I$7,Location!$A$1:$D$1,0),0)</f>
        <v>Chennai</v>
      </c>
      <c r="J1472" s="19" t="str">
        <f>VLOOKUP($C1472,location,MATCH(Source!J$7,Location!$A$1:$D$1,0),0)</f>
        <v>Residential Area</v>
      </c>
      <c r="K1472" s="19" t="str">
        <f>VLOOKUP($C1472,location,MATCH(Source!K$7,Location!$A$1:$D$1,0),0)</f>
        <v>Foggy</v>
      </c>
      <c r="L1472" s="20" t="str">
        <f>VLOOKUP($C1472,vehicle,MATCH(L1471,Vehicle!A1465:E1465,0),0)</f>
        <v>Bus</v>
      </c>
      <c r="M1472" s="20" t="str">
        <f>VLOOKUP($C1472,vehicle,MATCH(M$7,Vehicle!$A$1:$E$1,0),0)</f>
        <v>Weather Conditions</v>
      </c>
      <c r="N1472" s="20" t="str">
        <f>VLOOKUP($C1472,vehicle,MATCH(N$7,Vehicle!$A$1:$E$1,0),0)</f>
        <v>High</v>
      </c>
      <c r="O1472" s="21">
        <f>VLOOKUP($C1472,vehicle,MATCH(O$7,Vehicle!$A$1:$E$1,0),0)</f>
        <v>1</v>
      </c>
      <c r="P1472" s="21">
        <f>VLOOKUP($C1472,driver,MATCH(P$7,Driver!$A$1:$E$1,0),0)</f>
        <v>43</v>
      </c>
      <c r="Q1472" s="21" t="str">
        <f>VLOOKUP($C1472,driver,MATCH(Q$7,Driver!$A$1:$E$1,0),0)</f>
        <v>Valid</v>
      </c>
      <c r="R1472" s="21">
        <f>VLOOKUP($C1472,driver,MATCH(R$7,Driver!$A$1:$E$1,0),0)</f>
        <v>1</v>
      </c>
      <c r="S1472" s="21" t="str">
        <f>VLOOKUP($C1472,driver,MATCH(S$7,Driver!$A$1:$E$1,0),0)</f>
        <v>Severe</v>
      </c>
      <c r="T1472" s="21">
        <f>VLOOKUP($C1472,Effects,MATCH(T$7, Effects!$A$1:$E$1, 0),0)</f>
        <v>19</v>
      </c>
      <c r="U1472" s="22" t="str">
        <f>VLOOKUP($C1472,Effects,MATCH(U$7, Effects!$A$1:$E$1, 0),0)</f>
        <v>Yes</v>
      </c>
      <c r="V1472" s="22" t="str">
        <f>VLOOKUP($C1472,Effects,MATCH(V$7, Effects!$A$1:$E$1, 0),0)</f>
        <v>Yes</v>
      </c>
      <c r="W1472" s="22" t="str">
        <f>VLOOKUP($C1472,Effects,MATCH(W$7, Effects!$A$1:$E$1, 0),0)</f>
        <v>None</v>
      </c>
    </row>
    <row r="1473" spans="2:23" s="7" customFormat="1" ht="21" x14ac:dyDescent="0.4">
      <c r="B1473" s="19">
        <v>1466</v>
      </c>
      <c r="C1473" s="19" t="s">
        <v>1490</v>
      </c>
      <c r="D1473" s="20">
        <f>VLOOKUP($C1473, Date, MATCH(Source!D$7, Date!$A$1:$F$1, 0), FALSE)</f>
        <v>44291</v>
      </c>
      <c r="E1473" s="40">
        <v>44291</v>
      </c>
      <c r="F1473" s="22">
        <f>VLOOKUP($C1473, Date, MATCH(Source!F$7, Date!$A$1:$F$1, 0), FALSE)</f>
        <v>61.7986111111111</v>
      </c>
      <c r="G1473" s="19">
        <f>VLOOKUP(Table3[[#This Row],[Accident ID]],Date!$A$2:$I$2001,MATCH(Table3[[#Headers],[Hour]],Date!$A$1:$I$1,0),0)</f>
        <v>19</v>
      </c>
      <c r="H1473" s="44" t="str">
        <f>IF(AND(Table3[[#This Row],[Hour]]&gt;=7, Table3[[#This Row],[Hour]]&lt;=10), "Peak", IF(AND(Table3[[#This Row],[Hour]]&gt;=16, Table3[[#This Row],[Hour]]&lt;=19), "Peak", "Off-Peak"))</f>
        <v>Peak</v>
      </c>
      <c r="I1473" s="19" t="str">
        <f>VLOOKUP($C1473,location,MATCH(Source!I$7,Location!$A$1:$D$1,0),0)</f>
        <v>Bangalore</v>
      </c>
      <c r="J1473" s="19" t="str">
        <f>VLOOKUP($C1473,location,MATCH(Source!J$7,Location!$A$1:$D$1,0),0)</f>
        <v>Highway</v>
      </c>
      <c r="K1473" s="19" t="str">
        <f>VLOOKUP($C1473,location,MATCH(Source!K$7,Location!$A$1:$D$1,0),0)</f>
        <v>Rainy</v>
      </c>
      <c r="L1473" s="20" t="str">
        <f>VLOOKUP($C1473,vehicle,MATCH(L1472,Vehicle!A1466:E1466,0),0)</f>
        <v>Bicycle</v>
      </c>
      <c r="M1473" s="20" t="str">
        <f>VLOOKUP($C1473,vehicle,MATCH(M$7,Vehicle!$A$1:$E$1,0),0)</f>
        <v>Brake Failure</v>
      </c>
      <c r="N1473" s="20" t="str">
        <f>VLOOKUP($C1473,vehicle,MATCH(N$7,Vehicle!$A$1:$E$1,0),0)</f>
        <v>Low</v>
      </c>
      <c r="O1473" s="21">
        <f>VLOOKUP($C1473,vehicle,MATCH(O$7,Vehicle!$A$1:$E$1,0),0)</f>
        <v>4</v>
      </c>
      <c r="P1473" s="21">
        <f>VLOOKUP($C1473,driver,MATCH(P$7,Driver!$A$1:$E$1,0),0)</f>
        <v>46</v>
      </c>
      <c r="Q1473" s="21" t="str">
        <f>VLOOKUP($C1473,driver,MATCH(Q$7,Driver!$A$1:$E$1,0),0)</f>
        <v>Expired</v>
      </c>
      <c r="R1473" s="21">
        <f>VLOOKUP($C1473,driver,MATCH(R$7,Driver!$A$1:$E$1,0),0)</f>
        <v>6</v>
      </c>
      <c r="S1473" s="21" t="str">
        <f>VLOOKUP($C1473,driver,MATCH(S$7,Driver!$A$1:$E$1,0),0)</f>
        <v>Minor</v>
      </c>
      <c r="T1473" s="21">
        <f>VLOOKUP($C1473,Effects,MATCH(T$7, Effects!$A$1:$E$1, 0),0)</f>
        <v>24</v>
      </c>
      <c r="U1473" s="22" t="str">
        <f>VLOOKUP($C1473,Effects,MATCH(U$7, Effects!$A$1:$E$1, 0),0)</f>
        <v>No</v>
      </c>
      <c r="V1473" s="22" t="str">
        <f>VLOOKUP($C1473,Effects,MATCH(V$7, Effects!$A$1:$E$1, 0),0)</f>
        <v>No</v>
      </c>
      <c r="W1473" s="22" t="str">
        <f>VLOOKUP($C1473,Effects,MATCH(W$7, Effects!$A$1:$E$1, 0),0)</f>
        <v>License Suspended</v>
      </c>
    </row>
    <row r="1474" spans="2:23" s="7" customFormat="1" ht="21" x14ac:dyDescent="0.4">
      <c r="B1474" s="19">
        <v>1467</v>
      </c>
      <c r="C1474" s="19" t="s">
        <v>1491</v>
      </c>
      <c r="D1474" s="20">
        <f>VLOOKUP($C1474, Date, MATCH(Source!D$7, Date!$A$1:$F$1, 0), FALSE)</f>
        <v>45373</v>
      </c>
      <c r="E1474" s="40">
        <v>45373</v>
      </c>
      <c r="F1474" s="22">
        <f>VLOOKUP($C1474, Date, MATCH(Source!F$7, Date!$A$1:$F$1, 0), FALSE)</f>
        <v>61.8402777777778</v>
      </c>
      <c r="G1474" s="19">
        <f>VLOOKUP(Table3[[#This Row],[Accident ID]],Date!$A$2:$I$2001,MATCH(Table3[[#Headers],[Hour]],Date!$A$1:$I$1,0),0)</f>
        <v>20</v>
      </c>
      <c r="H1474" s="44" t="str">
        <f>IF(AND(Table3[[#This Row],[Hour]]&gt;=7, Table3[[#This Row],[Hour]]&lt;=10), "Peak", IF(AND(Table3[[#This Row],[Hour]]&gt;=16, Table3[[#This Row],[Hour]]&lt;=19), "Peak", "Off-Peak"))</f>
        <v>Off-Peak</v>
      </c>
      <c r="I1474" s="19" t="str">
        <f>VLOOKUP($C1474,location,MATCH(Source!I$7,Location!$A$1:$D$1,0),0)</f>
        <v>Delhi</v>
      </c>
      <c r="J1474" s="19" t="str">
        <f>VLOOKUP($C1474,location,MATCH(Source!J$7,Location!$A$1:$D$1,0),0)</f>
        <v>Rural Road</v>
      </c>
      <c r="K1474" s="19" t="str">
        <f>VLOOKUP($C1474,location,MATCH(Source!K$7,Location!$A$1:$D$1,0),0)</f>
        <v>Snowy</v>
      </c>
      <c r="L1474" s="20" t="str">
        <f>VLOOKUP($C1474,vehicle,MATCH(L1473,Vehicle!A1467:E1467,0),0)</f>
        <v>Truck</v>
      </c>
      <c r="M1474" s="20" t="str">
        <f>VLOOKUP($C1474,vehicle,MATCH(M$7,Vehicle!$A$1:$E$1,0),0)</f>
        <v>Reckless Driving</v>
      </c>
      <c r="N1474" s="20" t="str">
        <f>VLOOKUP($C1474,vehicle,MATCH(N$7,Vehicle!$A$1:$E$1,0),0)</f>
        <v>Medium</v>
      </c>
      <c r="O1474" s="21">
        <f>VLOOKUP($C1474,vehicle,MATCH(O$7,Vehicle!$A$1:$E$1,0),0)</f>
        <v>5</v>
      </c>
      <c r="P1474" s="21">
        <f>VLOOKUP($C1474,driver,MATCH(P$7,Driver!$A$1:$E$1,0),0)</f>
        <v>37</v>
      </c>
      <c r="Q1474" s="21" t="str">
        <f>VLOOKUP($C1474,driver,MATCH(Q$7,Driver!$A$1:$E$1,0),0)</f>
        <v>Valid</v>
      </c>
      <c r="R1474" s="21">
        <f>VLOOKUP($C1474,driver,MATCH(R$7,Driver!$A$1:$E$1,0),0)</f>
        <v>10</v>
      </c>
      <c r="S1474" s="21" t="str">
        <f>VLOOKUP($C1474,driver,MATCH(S$7,Driver!$A$1:$E$1,0),0)</f>
        <v>Moderate</v>
      </c>
      <c r="T1474" s="21">
        <f>VLOOKUP($C1474,Effects,MATCH(T$7, Effects!$A$1:$E$1, 0),0)</f>
        <v>46</v>
      </c>
      <c r="U1474" s="22" t="str">
        <f>VLOOKUP($C1474,Effects,MATCH(U$7, Effects!$A$1:$E$1, 0),0)</f>
        <v>Yes</v>
      </c>
      <c r="V1474" s="22" t="str">
        <f>VLOOKUP($C1474,Effects,MATCH(V$7, Effects!$A$1:$E$1, 0),0)</f>
        <v>No</v>
      </c>
      <c r="W1474" s="22" t="str">
        <f>VLOOKUP($C1474,Effects,MATCH(W$7, Effects!$A$1:$E$1, 0),0)</f>
        <v>None</v>
      </c>
    </row>
    <row r="1475" spans="2:23" s="7" customFormat="1" ht="21" x14ac:dyDescent="0.4">
      <c r="B1475" s="19">
        <v>1468</v>
      </c>
      <c r="C1475" s="19" t="s">
        <v>1492</v>
      </c>
      <c r="D1475" s="20">
        <f>VLOOKUP($C1475, Date, MATCH(Source!D$7, Date!$A$1:$F$1, 0), FALSE)</f>
        <v>44823</v>
      </c>
      <c r="E1475" s="40">
        <v>44823</v>
      </c>
      <c r="F1475" s="22">
        <f>VLOOKUP($C1475, Date, MATCH(Source!F$7, Date!$A$1:$F$1, 0), FALSE)</f>
        <v>61.8819444444444</v>
      </c>
      <c r="G1475" s="19">
        <f>VLOOKUP(Table3[[#This Row],[Accident ID]],Date!$A$2:$I$2001,MATCH(Table3[[#Headers],[Hour]],Date!$A$1:$I$1,0),0)</f>
        <v>21</v>
      </c>
      <c r="H1475" s="44" t="str">
        <f>IF(AND(Table3[[#This Row],[Hour]]&gt;=7, Table3[[#This Row],[Hour]]&lt;=10), "Peak", IF(AND(Table3[[#This Row],[Hour]]&gt;=16, Table3[[#This Row],[Hour]]&lt;=19), "Peak", "Off-Peak"))</f>
        <v>Off-Peak</v>
      </c>
      <c r="I1475" s="19" t="str">
        <f>VLOOKUP($C1475,location,MATCH(Source!I$7,Location!$A$1:$D$1,0),0)</f>
        <v>Kolkata</v>
      </c>
      <c r="J1475" s="19" t="str">
        <f>VLOOKUP($C1475,location,MATCH(Source!J$7,Location!$A$1:$D$1,0),0)</f>
        <v>Highway</v>
      </c>
      <c r="K1475" s="19" t="str">
        <f>VLOOKUP($C1475,location,MATCH(Source!K$7,Location!$A$1:$D$1,0),0)</f>
        <v>Windy</v>
      </c>
      <c r="L1475" s="20" t="str">
        <f>VLOOKUP($C1475,vehicle,MATCH(L1474,Vehicle!A1468:E1468,0),0)</f>
        <v>Bike</v>
      </c>
      <c r="M1475" s="20" t="str">
        <f>VLOOKUP($C1475,vehicle,MATCH(M$7,Vehicle!$A$1:$E$1,0),0)</f>
        <v>Brake Failure</v>
      </c>
      <c r="N1475" s="20" t="str">
        <f>VLOOKUP($C1475,vehicle,MATCH(N$7,Vehicle!$A$1:$E$1,0),0)</f>
        <v>Severe</v>
      </c>
      <c r="O1475" s="21">
        <f>VLOOKUP($C1475,vehicle,MATCH(O$7,Vehicle!$A$1:$E$1,0),0)</f>
        <v>2</v>
      </c>
      <c r="P1475" s="21">
        <f>VLOOKUP($C1475,driver,MATCH(P$7,Driver!$A$1:$E$1,0),0)</f>
        <v>61</v>
      </c>
      <c r="Q1475" s="21" t="str">
        <f>VLOOKUP($C1475,driver,MATCH(Q$7,Driver!$A$1:$E$1,0),0)</f>
        <v>Suspended</v>
      </c>
      <c r="R1475" s="21">
        <f>VLOOKUP($C1475,driver,MATCH(R$7,Driver!$A$1:$E$1,0),0)</f>
        <v>5</v>
      </c>
      <c r="S1475" s="21" t="str">
        <f>VLOOKUP($C1475,driver,MATCH(S$7,Driver!$A$1:$E$1,0),0)</f>
        <v>Moderate</v>
      </c>
      <c r="T1475" s="21">
        <f>VLOOKUP($C1475,Effects,MATCH(T$7, Effects!$A$1:$E$1, 0),0)</f>
        <v>38</v>
      </c>
      <c r="U1475" s="22" t="str">
        <f>VLOOKUP($C1475,Effects,MATCH(U$7, Effects!$A$1:$E$1, 0),0)</f>
        <v>No</v>
      </c>
      <c r="V1475" s="22" t="str">
        <f>VLOOKUP($C1475,Effects,MATCH(V$7, Effects!$A$1:$E$1, 0),0)</f>
        <v>No</v>
      </c>
      <c r="W1475" s="22" t="str">
        <f>VLOOKUP($C1475,Effects,MATCH(W$7, Effects!$A$1:$E$1, 0),0)</f>
        <v>Fine Issued</v>
      </c>
    </row>
    <row r="1476" spans="2:23" s="7" customFormat="1" ht="21" x14ac:dyDescent="0.4">
      <c r="B1476" s="19">
        <v>1469</v>
      </c>
      <c r="C1476" s="19" t="s">
        <v>1493</v>
      </c>
      <c r="D1476" s="20">
        <f>VLOOKUP($C1476, Date, MATCH(Source!D$7, Date!$A$1:$F$1, 0), FALSE)</f>
        <v>45308</v>
      </c>
      <c r="E1476" s="40">
        <v>45308</v>
      </c>
      <c r="F1476" s="22">
        <f>VLOOKUP($C1476, Date, MATCH(Source!F$7, Date!$A$1:$F$1, 0), FALSE)</f>
        <v>61.9236111111111</v>
      </c>
      <c r="G1476" s="19">
        <f>VLOOKUP(Table3[[#This Row],[Accident ID]],Date!$A$2:$I$2001,MATCH(Table3[[#Headers],[Hour]],Date!$A$1:$I$1,0),0)</f>
        <v>22</v>
      </c>
      <c r="H1476" s="44" t="str">
        <f>IF(AND(Table3[[#This Row],[Hour]]&gt;=7, Table3[[#This Row],[Hour]]&lt;=10), "Peak", IF(AND(Table3[[#This Row],[Hour]]&gt;=16, Table3[[#This Row],[Hour]]&lt;=19), "Peak", "Off-Peak"))</f>
        <v>Off-Peak</v>
      </c>
      <c r="I1476" s="19" t="str">
        <f>VLOOKUP($C1476,location,MATCH(Source!I$7,Location!$A$1:$D$1,0),0)</f>
        <v>Kolkata</v>
      </c>
      <c r="J1476" s="19" t="str">
        <f>VLOOKUP($C1476,location,MATCH(Source!J$7,Location!$A$1:$D$1,0),0)</f>
        <v>Expressway</v>
      </c>
      <c r="K1476" s="19" t="str">
        <f>VLOOKUP($C1476,location,MATCH(Source!K$7,Location!$A$1:$D$1,0),0)</f>
        <v>Clear</v>
      </c>
      <c r="L1476" s="20" t="str">
        <f>VLOOKUP($C1476,vehicle,MATCH(L1475,Vehicle!A1469:E1469,0),0)</f>
        <v>Bicycle</v>
      </c>
      <c r="M1476" s="20" t="str">
        <f>VLOOKUP($C1476,vehicle,MATCH(M$7,Vehicle!$A$1:$E$1,0),0)</f>
        <v>Signal Violation</v>
      </c>
      <c r="N1476" s="20" t="str">
        <f>VLOOKUP($C1476,vehicle,MATCH(N$7,Vehicle!$A$1:$E$1,0),0)</f>
        <v>Severe</v>
      </c>
      <c r="O1476" s="21">
        <f>VLOOKUP($C1476,vehicle,MATCH(O$7,Vehicle!$A$1:$E$1,0),0)</f>
        <v>2</v>
      </c>
      <c r="P1476" s="21">
        <f>VLOOKUP($C1476,driver,MATCH(P$7,Driver!$A$1:$E$1,0),0)</f>
        <v>47</v>
      </c>
      <c r="Q1476" s="21" t="str">
        <f>VLOOKUP($C1476,driver,MATCH(Q$7,Driver!$A$1:$E$1,0),0)</f>
        <v>Valid</v>
      </c>
      <c r="R1476" s="21">
        <f>VLOOKUP($C1476,driver,MATCH(R$7,Driver!$A$1:$E$1,0),0)</f>
        <v>10</v>
      </c>
      <c r="S1476" s="21" t="str">
        <f>VLOOKUP($C1476,driver,MATCH(S$7,Driver!$A$1:$E$1,0),0)</f>
        <v>Fatal</v>
      </c>
      <c r="T1476" s="21">
        <f>VLOOKUP($C1476,Effects,MATCH(T$7, Effects!$A$1:$E$1, 0),0)</f>
        <v>46</v>
      </c>
      <c r="U1476" s="22" t="str">
        <f>VLOOKUP($C1476,Effects,MATCH(U$7, Effects!$A$1:$E$1, 0),0)</f>
        <v>Yes</v>
      </c>
      <c r="V1476" s="22" t="str">
        <f>VLOOKUP($C1476,Effects,MATCH(V$7, Effects!$A$1:$E$1, 0),0)</f>
        <v>No</v>
      </c>
      <c r="W1476" s="22" t="str">
        <f>VLOOKUP($C1476,Effects,MATCH(W$7, Effects!$A$1:$E$1, 0),0)</f>
        <v>Fine Issued</v>
      </c>
    </row>
    <row r="1477" spans="2:23" s="7" customFormat="1" ht="21" x14ac:dyDescent="0.4">
      <c r="B1477" s="19">
        <v>1470</v>
      </c>
      <c r="C1477" s="23">
        <v>394000000000</v>
      </c>
      <c r="D1477" s="20">
        <f>VLOOKUP($C1477, Date, MATCH(Source!D$7, Date!$A$1:$F$1, 0), FALSE)</f>
        <v>45569</v>
      </c>
      <c r="E1477" s="40">
        <v>45569</v>
      </c>
      <c r="F1477" s="22">
        <f>VLOOKUP($C1477, Date, MATCH(Source!F$7, Date!$A$1:$F$1, 0), FALSE)</f>
        <v>61.9652777777778</v>
      </c>
      <c r="G1477" s="19">
        <f>VLOOKUP(Table3[[#This Row],[Accident ID]],Date!$A$2:$I$2001,MATCH(Table3[[#Headers],[Hour]],Date!$A$1:$I$1,0),0)</f>
        <v>23</v>
      </c>
      <c r="H1477" s="44" t="str">
        <f>IF(AND(Table3[[#This Row],[Hour]]&gt;=7, Table3[[#This Row],[Hour]]&lt;=10), "Peak", IF(AND(Table3[[#This Row],[Hour]]&gt;=16, Table3[[#This Row],[Hour]]&lt;=19), "Peak", "Off-Peak"))</f>
        <v>Off-Peak</v>
      </c>
      <c r="I1477" s="19" t="str">
        <f>VLOOKUP($C1477,location,MATCH(Source!I$7,Location!$A$1:$D$1,0),0)</f>
        <v>Chennai</v>
      </c>
      <c r="J1477" s="19" t="str">
        <f>VLOOKUP($C1477,location,MATCH(Source!J$7,Location!$A$1:$D$1,0),0)</f>
        <v>City Road</v>
      </c>
      <c r="K1477" s="19" t="str">
        <f>VLOOKUP($C1477,location,MATCH(Source!K$7,Location!$A$1:$D$1,0),0)</f>
        <v>Rainy</v>
      </c>
      <c r="L1477" s="20" t="str">
        <f>VLOOKUP($C1477,vehicle,MATCH(L1476,Vehicle!A1470:E1470,0),0)</f>
        <v>Bicycle</v>
      </c>
      <c r="M1477" s="20" t="str">
        <f>VLOOKUP($C1477,vehicle,MATCH(M$7,Vehicle!$A$1:$E$1,0),0)</f>
        <v>Signal Violation</v>
      </c>
      <c r="N1477" s="20" t="str">
        <f>VLOOKUP($C1477,vehicle,MATCH(N$7,Vehicle!$A$1:$E$1,0),0)</f>
        <v>Low</v>
      </c>
      <c r="O1477" s="21">
        <f>VLOOKUP($C1477,vehicle,MATCH(O$7,Vehicle!$A$1:$E$1,0),0)</f>
        <v>3</v>
      </c>
      <c r="P1477" s="21">
        <f>VLOOKUP($C1477,driver,MATCH(P$7,Driver!$A$1:$E$1,0),0)</f>
        <v>65</v>
      </c>
      <c r="Q1477" s="21" t="str">
        <f>VLOOKUP($C1477,driver,MATCH(Q$7,Driver!$A$1:$E$1,0),0)</f>
        <v>Suspended</v>
      </c>
      <c r="R1477" s="21">
        <f>VLOOKUP($C1477,driver,MATCH(R$7,Driver!$A$1:$E$1,0),0)</f>
        <v>6</v>
      </c>
      <c r="S1477" s="21" t="str">
        <f>VLOOKUP($C1477,driver,MATCH(S$7,Driver!$A$1:$E$1,0),0)</f>
        <v>Minor</v>
      </c>
      <c r="T1477" s="21">
        <f>VLOOKUP($C1477,Effects,MATCH(T$7, Effects!$A$1:$E$1, 0),0)</f>
        <v>16</v>
      </c>
      <c r="U1477" s="22" t="str">
        <f>VLOOKUP($C1477,Effects,MATCH(U$7, Effects!$A$1:$E$1, 0),0)</f>
        <v>No</v>
      </c>
      <c r="V1477" s="22" t="str">
        <f>VLOOKUP($C1477,Effects,MATCH(V$7, Effects!$A$1:$E$1, 0),0)</f>
        <v>No</v>
      </c>
      <c r="W1477" s="22" t="str">
        <f>VLOOKUP($C1477,Effects,MATCH(W$7, Effects!$A$1:$E$1, 0),0)</f>
        <v>Fine Issued</v>
      </c>
    </row>
    <row r="1478" spans="2:23" s="7" customFormat="1" ht="21" x14ac:dyDescent="0.4">
      <c r="B1478" s="19">
        <v>1471</v>
      </c>
      <c r="C1478" s="19" t="s">
        <v>1494</v>
      </c>
      <c r="D1478" s="20">
        <f>VLOOKUP($C1478, Date, MATCH(Source!D$7, Date!$A$1:$F$1, 0), FALSE)</f>
        <v>44947</v>
      </c>
      <c r="E1478" s="40">
        <v>44947</v>
      </c>
      <c r="F1478" s="22">
        <f>VLOOKUP($C1478, Date, MATCH(Source!F$7, Date!$A$1:$F$1, 0), FALSE)</f>
        <v>62.0069444444444</v>
      </c>
      <c r="G1478" s="19">
        <f>VLOOKUP(Table3[[#This Row],[Accident ID]],Date!$A$2:$I$2001,MATCH(Table3[[#Headers],[Hour]],Date!$A$1:$I$1,0),0)</f>
        <v>0</v>
      </c>
      <c r="H1478" s="44" t="str">
        <f>IF(AND(Table3[[#This Row],[Hour]]&gt;=7, Table3[[#This Row],[Hour]]&lt;=10), "Peak", IF(AND(Table3[[#This Row],[Hour]]&gt;=16, Table3[[#This Row],[Hour]]&lt;=19), "Peak", "Off-Peak"))</f>
        <v>Off-Peak</v>
      </c>
      <c r="I1478" s="19" t="str">
        <f>VLOOKUP($C1478,location,MATCH(Source!I$7,Location!$A$1:$D$1,0),0)</f>
        <v>Kolkata</v>
      </c>
      <c r="J1478" s="19" t="str">
        <f>VLOOKUP($C1478,location,MATCH(Source!J$7,Location!$A$1:$D$1,0),0)</f>
        <v>Rural Road</v>
      </c>
      <c r="K1478" s="19" t="str">
        <f>VLOOKUP($C1478,location,MATCH(Source!K$7,Location!$A$1:$D$1,0),0)</f>
        <v>Clear</v>
      </c>
      <c r="L1478" s="20" t="str">
        <f>VLOOKUP($C1478,vehicle,MATCH(L1477,Vehicle!A1471:E1471,0),0)</f>
        <v>Truck</v>
      </c>
      <c r="M1478" s="20" t="str">
        <f>VLOOKUP($C1478,vehicle,MATCH(M$7,Vehicle!$A$1:$E$1,0),0)</f>
        <v>Signal Violation</v>
      </c>
      <c r="N1478" s="20" t="str">
        <f>VLOOKUP($C1478,vehicle,MATCH(N$7,Vehicle!$A$1:$E$1,0),0)</f>
        <v>Medium</v>
      </c>
      <c r="O1478" s="21">
        <f>VLOOKUP($C1478,vehicle,MATCH(O$7,Vehicle!$A$1:$E$1,0),0)</f>
        <v>4</v>
      </c>
      <c r="P1478" s="21">
        <f>VLOOKUP($C1478,driver,MATCH(P$7,Driver!$A$1:$E$1,0),0)</f>
        <v>65</v>
      </c>
      <c r="Q1478" s="21" t="str">
        <f>VLOOKUP($C1478,driver,MATCH(Q$7,Driver!$A$1:$E$1,0),0)</f>
        <v>Suspended</v>
      </c>
      <c r="R1478" s="21">
        <f>VLOOKUP($C1478,driver,MATCH(R$7,Driver!$A$1:$E$1,0),0)</f>
        <v>10</v>
      </c>
      <c r="S1478" s="21" t="str">
        <f>VLOOKUP($C1478,driver,MATCH(S$7,Driver!$A$1:$E$1,0),0)</f>
        <v>Severe</v>
      </c>
      <c r="T1478" s="21">
        <f>VLOOKUP($C1478,Effects,MATCH(T$7, Effects!$A$1:$E$1, 0),0)</f>
        <v>41</v>
      </c>
      <c r="U1478" s="22" t="str">
        <f>VLOOKUP($C1478,Effects,MATCH(U$7, Effects!$A$1:$E$1, 0),0)</f>
        <v>Yes</v>
      </c>
      <c r="V1478" s="22" t="str">
        <f>VLOOKUP($C1478,Effects,MATCH(V$7, Effects!$A$1:$E$1, 0),0)</f>
        <v>Yes</v>
      </c>
      <c r="W1478" s="22" t="str">
        <f>VLOOKUP($C1478,Effects,MATCH(W$7, Effects!$A$1:$E$1, 0),0)</f>
        <v>Fine Issued</v>
      </c>
    </row>
    <row r="1479" spans="2:23" s="7" customFormat="1" ht="21" x14ac:dyDescent="0.4">
      <c r="B1479" s="19">
        <v>1472</v>
      </c>
      <c r="C1479" s="19" t="s">
        <v>1495</v>
      </c>
      <c r="D1479" s="20">
        <f>VLOOKUP($C1479, Date, MATCH(Source!D$7, Date!$A$1:$F$1, 0), FALSE)</f>
        <v>43916</v>
      </c>
      <c r="E1479" s="40">
        <v>43916</v>
      </c>
      <c r="F1479" s="22">
        <f>VLOOKUP($C1479, Date, MATCH(Source!F$7, Date!$A$1:$F$1, 0), FALSE)</f>
        <v>62.0486111111111</v>
      </c>
      <c r="G1479" s="19">
        <f>VLOOKUP(Table3[[#This Row],[Accident ID]],Date!$A$2:$I$2001,MATCH(Table3[[#Headers],[Hour]],Date!$A$1:$I$1,0),0)</f>
        <v>1</v>
      </c>
      <c r="H1479" s="44" t="str">
        <f>IF(AND(Table3[[#This Row],[Hour]]&gt;=7, Table3[[#This Row],[Hour]]&lt;=10), "Peak", IF(AND(Table3[[#This Row],[Hour]]&gt;=16, Table3[[#This Row],[Hour]]&lt;=19), "Peak", "Off-Peak"))</f>
        <v>Off-Peak</v>
      </c>
      <c r="I1479" s="19" t="str">
        <f>VLOOKUP($C1479,location,MATCH(Source!I$7,Location!$A$1:$D$1,0),0)</f>
        <v>Delhi</v>
      </c>
      <c r="J1479" s="19" t="str">
        <f>VLOOKUP($C1479,location,MATCH(Source!J$7,Location!$A$1:$D$1,0),0)</f>
        <v>Rural Road</v>
      </c>
      <c r="K1479" s="19" t="str">
        <f>VLOOKUP($C1479,location,MATCH(Source!K$7,Location!$A$1:$D$1,0),0)</f>
        <v>Snowy</v>
      </c>
      <c r="L1479" s="20" t="str">
        <f>VLOOKUP($C1479,vehicle,MATCH(L1478,Vehicle!A1472:E1472,0),0)</f>
        <v>Car</v>
      </c>
      <c r="M1479" s="20" t="str">
        <f>VLOOKUP($C1479,vehicle,MATCH(M$7,Vehicle!$A$1:$E$1,0),0)</f>
        <v>Signal Violation</v>
      </c>
      <c r="N1479" s="20" t="str">
        <f>VLOOKUP($C1479,vehicle,MATCH(N$7,Vehicle!$A$1:$E$1,0),0)</f>
        <v>Severe</v>
      </c>
      <c r="O1479" s="21">
        <f>VLOOKUP($C1479,vehicle,MATCH(O$7,Vehicle!$A$1:$E$1,0),0)</f>
        <v>1</v>
      </c>
      <c r="P1479" s="21">
        <f>VLOOKUP($C1479,driver,MATCH(P$7,Driver!$A$1:$E$1,0),0)</f>
        <v>70</v>
      </c>
      <c r="Q1479" s="21" t="str">
        <f>VLOOKUP($C1479,driver,MATCH(Q$7,Driver!$A$1:$E$1,0),0)</f>
        <v>Expired</v>
      </c>
      <c r="R1479" s="21">
        <f>VLOOKUP($C1479,driver,MATCH(R$7,Driver!$A$1:$E$1,0),0)</f>
        <v>1</v>
      </c>
      <c r="S1479" s="21" t="str">
        <f>VLOOKUP($C1479,driver,MATCH(S$7,Driver!$A$1:$E$1,0),0)</f>
        <v>Fatal</v>
      </c>
      <c r="T1479" s="21">
        <f>VLOOKUP($C1479,Effects,MATCH(T$7, Effects!$A$1:$E$1, 0),0)</f>
        <v>52</v>
      </c>
      <c r="U1479" s="22" t="str">
        <f>VLOOKUP($C1479,Effects,MATCH(U$7, Effects!$A$1:$E$1, 0),0)</f>
        <v>No</v>
      </c>
      <c r="V1479" s="22" t="str">
        <f>VLOOKUP($C1479,Effects,MATCH(V$7, Effects!$A$1:$E$1, 0),0)</f>
        <v>Yes</v>
      </c>
      <c r="W1479" s="22" t="str">
        <f>VLOOKUP($C1479,Effects,MATCH(W$7, Effects!$A$1:$E$1, 0),0)</f>
        <v>Fine Issued</v>
      </c>
    </row>
    <row r="1480" spans="2:23" s="7" customFormat="1" ht="21" x14ac:dyDescent="0.4">
      <c r="B1480" s="19">
        <v>1473</v>
      </c>
      <c r="C1480" s="23" t="s">
        <v>1496</v>
      </c>
      <c r="D1480" s="20">
        <f>VLOOKUP($C1480, Date, MATCH(Source!D$7, Date!$A$1:$F$1, 0), FALSE)</f>
        <v>43901</v>
      </c>
      <c r="E1480" s="40">
        <v>43901</v>
      </c>
      <c r="F1480" s="22">
        <f>VLOOKUP($C1480, Date, MATCH(Source!F$7, Date!$A$1:$F$1, 0), FALSE)</f>
        <v>62.0902777777778</v>
      </c>
      <c r="G1480" s="19">
        <f>VLOOKUP(Table3[[#This Row],[Accident ID]],Date!$A$2:$I$2001,MATCH(Table3[[#Headers],[Hour]],Date!$A$1:$I$1,0),0)</f>
        <v>2</v>
      </c>
      <c r="H1480" s="44" t="str">
        <f>IF(AND(Table3[[#This Row],[Hour]]&gt;=7, Table3[[#This Row],[Hour]]&lt;=10), "Peak", IF(AND(Table3[[#This Row],[Hour]]&gt;=16, Table3[[#This Row],[Hour]]&lt;=19), "Peak", "Off-Peak"))</f>
        <v>Off-Peak</v>
      </c>
      <c r="I1480" s="19" t="str">
        <f>VLOOKUP($C1480,location,MATCH(Source!I$7,Location!$A$1:$D$1,0),0)</f>
        <v>Mumbai</v>
      </c>
      <c r="J1480" s="19" t="str">
        <f>VLOOKUP($C1480,location,MATCH(Source!J$7,Location!$A$1:$D$1,0),0)</f>
        <v>Residential Area</v>
      </c>
      <c r="K1480" s="19" t="str">
        <f>VLOOKUP($C1480,location,MATCH(Source!K$7,Location!$A$1:$D$1,0),0)</f>
        <v>Windy</v>
      </c>
      <c r="L1480" s="20" t="str">
        <f>VLOOKUP($C1480,vehicle,MATCH(L1479,Vehicle!A1473:E1473,0),0)</f>
        <v>Bike</v>
      </c>
      <c r="M1480" s="20" t="str">
        <f>VLOOKUP($C1480,vehicle,MATCH(M$7,Vehicle!$A$1:$E$1,0),0)</f>
        <v>Signal Violation</v>
      </c>
      <c r="N1480" s="20" t="str">
        <f>VLOOKUP($C1480,vehicle,MATCH(N$7,Vehicle!$A$1:$E$1,0),0)</f>
        <v>Medium</v>
      </c>
      <c r="O1480" s="21">
        <f>VLOOKUP($C1480,vehicle,MATCH(O$7,Vehicle!$A$1:$E$1,0),0)</f>
        <v>2</v>
      </c>
      <c r="P1480" s="21">
        <f>VLOOKUP($C1480,driver,MATCH(P$7,Driver!$A$1:$E$1,0),0)</f>
        <v>71</v>
      </c>
      <c r="Q1480" s="21" t="str">
        <f>VLOOKUP($C1480,driver,MATCH(Q$7,Driver!$A$1:$E$1,0),0)</f>
        <v>Suspended</v>
      </c>
      <c r="R1480" s="21">
        <f>VLOOKUP($C1480,driver,MATCH(R$7,Driver!$A$1:$E$1,0),0)</f>
        <v>4</v>
      </c>
      <c r="S1480" s="21" t="str">
        <f>VLOOKUP($C1480,driver,MATCH(S$7,Driver!$A$1:$E$1,0),0)</f>
        <v>Minor</v>
      </c>
      <c r="T1480" s="21">
        <f>VLOOKUP($C1480,Effects,MATCH(T$7, Effects!$A$1:$E$1, 0),0)</f>
        <v>42</v>
      </c>
      <c r="U1480" s="22" t="str">
        <f>VLOOKUP($C1480,Effects,MATCH(U$7, Effects!$A$1:$E$1, 0),0)</f>
        <v>No</v>
      </c>
      <c r="V1480" s="22" t="str">
        <f>VLOOKUP($C1480,Effects,MATCH(V$7, Effects!$A$1:$E$1, 0),0)</f>
        <v>No</v>
      </c>
      <c r="W1480" s="22" t="str">
        <f>VLOOKUP($C1480,Effects,MATCH(W$7, Effects!$A$1:$E$1, 0),0)</f>
        <v>Fine Issued</v>
      </c>
    </row>
    <row r="1481" spans="2:23" s="7" customFormat="1" ht="21" x14ac:dyDescent="0.4">
      <c r="B1481" s="19">
        <v>1474</v>
      </c>
      <c r="C1481" s="19" t="s">
        <v>1497</v>
      </c>
      <c r="D1481" s="20">
        <f>VLOOKUP($C1481, Date, MATCH(Source!D$7, Date!$A$1:$F$1, 0), FALSE)</f>
        <v>44351</v>
      </c>
      <c r="E1481" s="40">
        <v>44351</v>
      </c>
      <c r="F1481" s="22">
        <f>VLOOKUP($C1481, Date, MATCH(Source!F$7, Date!$A$1:$F$1, 0), FALSE)</f>
        <v>62.1319444444444</v>
      </c>
      <c r="G1481" s="19">
        <f>VLOOKUP(Table3[[#This Row],[Accident ID]],Date!$A$2:$I$2001,MATCH(Table3[[#Headers],[Hour]],Date!$A$1:$I$1,0),0)</f>
        <v>3</v>
      </c>
      <c r="H1481" s="44" t="str">
        <f>IF(AND(Table3[[#This Row],[Hour]]&gt;=7, Table3[[#This Row],[Hour]]&lt;=10), "Peak", IF(AND(Table3[[#This Row],[Hour]]&gt;=16, Table3[[#This Row],[Hour]]&lt;=19), "Peak", "Off-Peak"))</f>
        <v>Off-Peak</v>
      </c>
      <c r="I1481" s="19" t="str">
        <f>VLOOKUP($C1481,location,MATCH(Source!I$7,Location!$A$1:$D$1,0),0)</f>
        <v>Ahmedabad</v>
      </c>
      <c r="J1481" s="19" t="str">
        <f>VLOOKUP($C1481,location,MATCH(Source!J$7,Location!$A$1:$D$1,0),0)</f>
        <v>Expressway</v>
      </c>
      <c r="K1481" s="19" t="str">
        <f>VLOOKUP($C1481,location,MATCH(Source!K$7,Location!$A$1:$D$1,0),0)</f>
        <v>Windy</v>
      </c>
      <c r="L1481" s="20" t="str">
        <f>VLOOKUP($C1481,vehicle,MATCH(L1480,Vehicle!A1474:E1474,0),0)</f>
        <v>Bike</v>
      </c>
      <c r="M1481" s="20" t="str">
        <f>VLOOKUP($C1481,vehicle,MATCH(M$7,Vehicle!$A$1:$E$1,0),0)</f>
        <v>Over Speeding</v>
      </c>
      <c r="N1481" s="20" t="str">
        <f>VLOOKUP($C1481,vehicle,MATCH(N$7,Vehicle!$A$1:$E$1,0),0)</f>
        <v>Low</v>
      </c>
      <c r="O1481" s="21">
        <f>VLOOKUP($C1481,vehicle,MATCH(O$7,Vehicle!$A$1:$E$1,0),0)</f>
        <v>3</v>
      </c>
      <c r="P1481" s="21">
        <f>VLOOKUP($C1481,driver,MATCH(P$7,Driver!$A$1:$E$1,0),0)</f>
        <v>18</v>
      </c>
      <c r="Q1481" s="21" t="str">
        <f>VLOOKUP($C1481,driver,MATCH(Q$7,Driver!$A$1:$E$1,0),0)</f>
        <v>Expired</v>
      </c>
      <c r="R1481" s="21">
        <f>VLOOKUP($C1481,driver,MATCH(R$7,Driver!$A$1:$E$1,0),0)</f>
        <v>1</v>
      </c>
      <c r="S1481" s="21" t="str">
        <f>VLOOKUP($C1481,driver,MATCH(S$7,Driver!$A$1:$E$1,0),0)</f>
        <v>Moderate</v>
      </c>
      <c r="T1481" s="21">
        <f>VLOOKUP($C1481,Effects,MATCH(T$7, Effects!$A$1:$E$1, 0),0)</f>
        <v>59</v>
      </c>
      <c r="U1481" s="22" t="str">
        <f>VLOOKUP($C1481,Effects,MATCH(U$7, Effects!$A$1:$E$1, 0),0)</f>
        <v>Yes</v>
      </c>
      <c r="V1481" s="22" t="str">
        <f>VLOOKUP($C1481,Effects,MATCH(V$7, Effects!$A$1:$E$1, 0),0)</f>
        <v>No</v>
      </c>
      <c r="W1481" s="22" t="str">
        <f>VLOOKUP($C1481,Effects,MATCH(W$7, Effects!$A$1:$E$1, 0),0)</f>
        <v>License Suspended</v>
      </c>
    </row>
    <row r="1482" spans="2:23" s="7" customFormat="1" ht="21" x14ac:dyDescent="0.4">
      <c r="B1482" s="19">
        <v>1475</v>
      </c>
      <c r="C1482" s="19" t="s">
        <v>1498</v>
      </c>
      <c r="D1482" s="20">
        <f>VLOOKUP($C1482, Date, MATCH(Source!D$7, Date!$A$1:$F$1, 0), FALSE)</f>
        <v>45510</v>
      </c>
      <c r="E1482" s="40">
        <v>45510</v>
      </c>
      <c r="F1482" s="22">
        <f>VLOOKUP($C1482, Date, MATCH(Source!F$7, Date!$A$1:$F$1, 0), FALSE)</f>
        <v>62.1736111111111</v>
      </c>
      <c r="G1482" s="19">
        <f>VLOOKUP(Table3[[#This Row],[Accident ID]],Date!$A$2:$I$2001,MATCH(Table3[[#Headers],[Hour]],Date!$A$1:$I$1,0),0)</f>
        <v>4</v>
      </c>
      <c r="H1482" s="44" t="str">
        <f>IF(AND(Table3[[#This Row],[Hour]]&gt;=7, Table3[[#This Row],[Hour]]&lt;=10), "Peak", IF(AND(Table3[[#This Row],[Hour]]&gt;=16, Table3[[#This Row],[Hour]]&lt;=19), "Peak", "Off-Peak"))</f>
        <v>Off-Peak</v>
      </c>
      <c r="I1482" s="19" t="str">
        <f>VLOOKUP($C1482,location,MATCH(Source!I$7,Location!$A$1:$D$1,0),0)</f>
        <v>Mumbai</v>
      </c>
      <c r="J1482" s="19" t="str">
        <f>VLOOKUP($C1482,location,MATCH(Source!J$7,Location!$A$1:$D$1,0),0)</f>
        <v>Residential Area</v>
      </c>
      <c r="K1482" s="19" t="str">
        <f>VLOOKUP($C1482,location,MATCH(Source!K$7,Location!$A$1:$D$1,0),0)</f>
        <v>Windy</v>
      </c>
      <c r="L1482" s="20" t="str">
        <f>VLOOKUP($C1482,vehicle,MATCH(L1481,Vehicle!A1475:E1475,0),0)</f>
        <v>Truck</v>
      </c>
      <c r="M1482" s="20" t="str">
        <f>VLOOKUP($C1482,vehicle,MATCH(M$7,Vehicle!$A$1:$E$1,0),0)</f>
        <v>Reckless Driving</v>
      </c>
      <c r="N1482" s="20" t="str">
        <f>VLOOKUP($C1482,vehicle,MATCH(N$7,Vehicle!$A$1:$E$1,0),0)</f>
        <v>Medium</v>
      </c>
      <c r="O1482" s="21">
        <f>VLOOKUP($C1482,vehicle,MATCH(O$7,Vehicle!$A$1:$E$1,0),0)</f>
        <v>2</v>
      </c>
      <c r="P1482" s="21">
        <f>VLOOKUP($C1482,driver,MATCH(P$7,Driver!$A$1:$E$1,0),0)</f>
        <v>22</v>
      </c>
      <c r="Q1482" s="21" t="str">
        <f>VLOOKUP($C1482,driver,MATCH(Q$7,Driver!$A$1:$E$1,0),0)</f>
        <v>Expired</v>
      </c>
      <c r="R1482" s="21">
        <f>VLOOKUP($C1482,driver,MATCH(R$7,Driver!$A$1:$E$1,0),0)</f>
        <v>8</v>
      </c>
      <c r="S1482" s="21" t="str">
        <f>VLOOKUP($C1482,driver,MATCH(S$7,Driver!$A$1:$E$1,0),0)</f>
        <v>Fatal</v>
      </c>
      <c r="T1482" s="21">
        <f>VLOOKUP($C1482,Effects,MATCH(T$7, Effects!$A$1:$E$1, 0),0)</f>
        <v>47</v>
      </c>
      <c r="U1482" s="22" t="str">
        <f>VLOOKUP($C1482,Effects,MATCH(U$7, Effects!$A$1:$E$1, 0),0)</f>
        <v>Yes</v>
      </c>
      <c r="V1482" s="22" t="str">
        <f>VLOOKUP($C1482,Effects,MATCH(V$7, Effects!$A$1:$E$1, 0),0)</f>
        <v>Yes</v>
      </c>
      <c r="W1482" s="22" t="str">
        <f>VLOOKUP($C1482,Effects,MATCH(W$7, Effects!$A$1:$E$1, 0),0)</f>
        <v>Arrest Made</v>
      </c>
    </row>
    <row r="1483" spans="2:23" s="7" customFormat="1" ht="21" x14ac:dyDescent="0.4">
      <c r="B1483" s="19">
        <v>1476</v>
      </c>
      <c r="C1483" s="19" t="s">
        <v>1499</v>
      </c>
      <c r="D1483" s="20">
        <f>VLOOKUP($C1483, Date, MATCH(Source!D$7, Date!$A$1:$F$1, 0), FALSE)</f>
        <v>44032</v>
      </c>
      <c r="E1483" s="40">
        <v>44032</v>
      </c>
      <c r="F1483" s="22">
        <f>VLOOKUP($C1483, Date, MATCH(Source!F$7, Date!$A$1:$F$1, 0), FALSE)</f>
        <v>62.2152777777778</v>
      </c>
      <c r="G1483" s="19">
        <f>VLOOKUP(Table3[[#This Row],[Accident ID]],Date!$A$2:$I$2001,MATCH(Table3[[#Headers],[Hour]],Date!$A$1:$I$1,0),0)</f>
        <v>5</v>
      </c>
      <c r="H1483" s="44" t="str">
        <f>IF(AND(Table3[[#This Row],[Hour]]&gt;=7, Table3[[#This Row],[Hour]]&lt;=10), "Peak", IF(AND(Table3[[#This Row],[Hour]]&gt;=16, Table3[[#This Row],[Hour]]&lt;=19), "Peak", "Off-Peak"))</f>
        <v>Off-Peak</v>
      </c>
      <c r="I1483" s="19" t="str">
        <f>VLOOKUP($C1483,location,MATCH(Source!I$7,Location!$A$1:$D$1,0),0)</f>
        <v>Chennai</v>
      </c>
      <c r="J1483" s="19" t="str">
        <f>VLOOKUP($C1483,location,MATCH(Source!J$7,Location!$A$1:$D$1,0),0)</f>
        <v>Residential Area</v>
      </c>
      <c r="K1483" s="19" t="str">
        <f>VLOOKUP($C1483,location,MATCH(Source!K$7,Location!$A$1:$D$1,0),0)</f>
        <v>Clear</v>
      </c>
      <c r="L1483" s="20" t="str">
        <f>VLOOKUP($C1483,vehicle,MATCH(L1482,Vehicle!A1476:E1476,0),0)</f>
        <v>Car</v>
      </c>
      <c r="M1483" s="20" t="str">
        <f>VLOOKUP($C1483,vehicle,MATCH(M$7,Vehicle!$A$1:$E$1,0),0)</f>
        <v>Weather Conditions</v>
      </c>
      <c r="N1483" s="20" t="str">
        <f>VLOOKUP($C1483,vehicle,MATCH(N$7,Vehicle!$A$1:$E$1,0),0)</f>
        <v>High</v>
      </c>
      <c r="O1483" s="21">
        <f>VLOOKUP($C1483,vehicle,MATCH(O$7,Vehicle!$A$1:$E$1,0),0)</f>
        <v>4</v>
      </c>
      <c r="P1483" s="21">
        <f>VLOOKUP($C1483,driver,MATCH(P$7,Driver!$A$1:$E$1,0),0)</f>
        <v>67</v>
      </c>
      <c r="Q1483" s="21" t="str">
        <f>VLOOKUP($C1483,driver,MATCH(Q$7,Driver!$A$1:$E$1,0),0)</f>
        <v>Expired</v>
      </c>
      <c r="R1483" s="21">
        <f>VLOOKUP($C1483,driver,MATCH(R$7,Driver!$A$1:$E$1,0),0)</f>
        <v>4</v>
      </c>
      <c r="S1483" s="21" t="str">
        <f>VLOOKUP($C1483,driver,MATCH(S$7,Driver!$A$1:$E$1,0),0)</f>
        <v>Severe</v>
      </c>
      <c r="T1483" s="21">
        <f>VLOOKUP($C1483,Effects,MATCH(T$7, Effects!$A$1:$E$1, 0),0)</f>
        <v>40</v>
      </c>
      <c r="U1483" s="22" t="str">
        <f>VLOOKUP($C1483,Effects,MATCH(U$7, Effects!$A$1:$E$1, 0),0)</f>
        <v>Yes</v>
      </c>
      <c r="V1483" s="22" t="str">
        <f>VLOOKUP($C1483,Effects,MATCH(V$7, Effects!$A$1:$E$1, 0),0)</f>
        <v>Yes</v>
      </c>
      <c r="W1483" s="22" t="str">
        <f>VLOOKUP($C1483,Effects,MATCH(W$7, Effects!$A$1:$E$1, 0),0)</f>
        <v>Fine Issued</v>
      </c>
    </row>
    <row r="1484" spans="2:23" s="7" customFormat="1" ht="21" x14ac:dyDescent="0.4">
      <c r="B1484" s="19">
        <v>1477</v>
      </c>
      <c r="C1484" s="23">
        <v>386000000</v>
      </c>
      <c r="D1484" s="20">
        <f>VLOOKUP($C1484, Date, MATCH(Source!D$7, Date!$A$1:$F$1, 0), FALSE)</f>
        <v>43992</v>
      </c>
      <c r="E1484" s="40">
        <v>43992</v>
      </c>
      <c r="F1484" s="22">
        <f>VLOOKUP($C1484, Date, MATCH(Source!F$7, Date!$A$1:$F$1, 0), FALSE)</f>
        <v>62.2569444444444</v>
      </c>
      <c r="G1484" s="19">
        <f>VLOOKUP(Table3[[#This Row],[Accident ID]],Date!$A$2:$I$2001,MATCH(Table3[[#Headers],[Hour]],Date!$A$1:$I$1,0),0)</f>
        <v>6</v>
      </c>
      <c r="H1484" s="44" t="str">
        <f>IF(AND(Table3[[#This Row],[Hour]]&gt;=7, Table3[[#This Row],[Hour]]&lt;=10), "Peak", IF(AND(Table3[[#This Row],[Hour]]&gt;=16, Table3[[#This Row],[Hour]]&lt;=19), "Peak", "Off-Peak"))</f>
        <v>Off-Peak</v>
      </c>
      <c r="I1484" s="19" t="str">
        <f>VLOOKUP($C1484,location,MATCH(Source!I$7,Location!$A$1:$D$1,0),0)</f>
        <v>Pune</v>
      </c>
      <c r="J1484" s="19" t="str">
        <f>VLOOKUP($C1484,location,MATCH(Source!J$7,Location!$A$1:$D$1,0),0)</f>
        <v>City Road</v>
      </c>
      <c r="K1484" s="19" t="str">
        <f>VLOOKUP($C1484,location,MATCH(Source!K$7,Location!$A$1:$D$1,0),0)</f>
        <v>Foggy</v>
      </c>
      <c r="L1484" s="20" t="str">
        <f>VLOOKUP($C1484,vehicle,MATCH(L1483,Vehicle!A1477:E1477,0),0)</f>
        <v>Car</v>
      </c>
      <c r="M1484" s="20" t="str">
        <f>VLOOKUP($C1484,vehicle,MATCH(M$7,Vehicle!$A$1:$E$1,0),0)</f>
        <v>Signal Violation</v>
      </c>
      <c r="N1484" s="20" t="str">
        <f>VLOOKUP($C1484,vehicle,MATCH(N$7,Vehicle!$A$1:$E$1,0),0)</f>
        <v>Severe</v>
      </c>
      <c r="O1484" s="21">
        <f>VLOOKUP($C1484,vehicle,MATCH(O$7,Vehicle!$A$1:$E$1,0),0)</f>
        <v>5</v>
      </c>
      <c r="P1484" s="21">
        <f>VLOOKUP($C1484,driver,MATCH(P$7,Driver!$A$1:$E$1,0),0)</f>
        <v>37</v>
      </c>
      <c r="Q1484" s="21" t="str">
        <f>VLOOKUP($C1484,driver,MATCH(Q$7,Driver!$A$1:$E$1,0),0)</f>
        <v>Suspended</v>
      </c>
      <c r="R1484" s="21">
        <f>VLOOKUP($C1484,driver,MATCH(R$7,Driver!$A$1:$E$1,0),0)</f>
        <v>3</v>
      </c>
      <c r="S1484" s="21" t="str">
        <f>VLOOKUP($C1484,driver,MATCH(S$7,Driver!$A$1:$E$1,0),0)</f>
        <v>Fatal</v>
      </c>
      <c r="T1484" s="21">
        <f>VLOOKUP($C1484,Effects,MATCH(T$7, Effects!$A$1:$E$1, 0),0)</f>
        <v>10</v>
      </c>
      <c r="U1484" s="22" t="str">
        <f>VLOOKUP($C1484,Effects,MATCH(U$7, Effects!$A$1:$E$1, 0),0)</f>
        <v>Yes</v>
      </c>
      <c r="V1484" s="22" t="str">
        <f>VLOOKUP($C1484,Effects,MATCH(V$7, Effects!$A$1:$E$1, 0),0)</f>
        <v>Yes</v>
      </c>
      <c r="W1484" s="22" t="str">
        <f>VLOOKUP($C1484,Effects,MATCH(W$7, Effects!$A$1:$E$1, 0),0)</f>
        <v>Fine Issued</v>
      </c>
    </row>
    <row r="1485" spans="2:23" s="7" customFormat="1" ht="21" x14ac:dyDescent="0.4">
      <c r="B1485" s="19">
        <v>1478</v>
      </c>
      <c r="C1485" s="19" t="s">
        <v>1500</v>
      </c>
      <c r="D1485" s="20">
        <f>VLOOKUP($C1485, Date, MATCH(Source!D$7, Date!$A$1:$F$1, 0), FALSE)</f>
        <v>45444</v>
      </c>
      <c r="E1485" s="40">
        <v>45444</v>
      </c>
      <c r="F1485" s="22">
        <f>VLOOKUP($C1485, Date, MATCH(Source!F$7, Date!$A$1:$F$1, 0), FALSE)</f>
        <v>62.2986111111111</v>
      </c>
      <c r="G1485" s="19">
        <f>VLOOKUP(Table3[[#This Row],[Accident ID]],Date!$A$2:$I$2001,MATCH(Table3[[#Headers],[Hour]],Date!$A$1:$I$1,0),0)</f>
        <v>7</v>
      </c>
      <c r="H1485" s="44" t="str">
        <f>IF(AND(Table3[[#This Row],[Hour]]&gt;=7, Table3[[#This Row],[Hour]]&lt;=10), "Peak", IF(AND(Table3[[#This Row],[Hour]]&gt;=16, Table3[[#This Row],[Hour]]&lt;=19), "Peak", "Off-Peak"))</f>
        <v>Peak</v>
      </c>
      <c r="I1485" s="19" t="str">
        <f>VLOOKUP($C1485,location,MATCH(Source!I$7,Location!$A$1:$D$1,0),0)</f>
        <v>Mumbai</v>
      </c>
      <c r="J1485" s="19" t="str">
        <f>VLOOKUP($C1485,location,MATCH(Source!J$7,Location!$A$1:$D$1,0),0)</f>
        <v>Residential Area</v>
      </c>
      <c r="K1485" s="19" t="str">
        <f>VLOOKUP($C1485,location,MATCH(Source!K$7,Location!$A$1:$D$1,0),0)</f>
        <v>Windy</v>
      </c>
      <c r="L1485" s="20" t="str">
        <f>VLOOKUP($C1485,vehicle,MATCH(L1484,Vehicle!A1478:E1478,0),0)</f>
        <v>Bus</v>
      </c>
      <c r="M1485" s="20" t="str">
        <f>VLOOKUP($C1485,vehicle,MATCH(M$7,Vehicle!$A$1:$E$1,0),0)</f>
        <v>Signal Violation</v>
      </c>
      <c r="N1485" s="20" t="str">
        <f>VLOOKUP($C1485,vehicle,MATCH(N$7,Vehicle!$A$1:$E$1,0),0)</f>
        <v>Low</v>
      </c>
      <c r="O1485" s="21">
        <f>VLOOKUP($C1485,vehicle,MATCH(O$7,Vehicle!$A$1:$E$1,0),0)</f>
        <v>4</v>
      </c>
      <c r="P1485" s="21">
        <f>VLOOKUP($C1485,driver,MATCH(P$7,Driver!$A$1:$E$1,0),0)</f>
        <v>39</v>
      </c>
      <c r="Q1485" s="21" t="str">
        <f>VLOOKUP($C1485,driver,MATCH(Q$7,Driver!$A$1:$E$1,0),0)</f>
        <v>Suspended</v>
      </c>
      <c r="R1485" s="21">
        <f>VLOOKUP($C1485,driver,MATCH(R$7,Driver!$A$1:$E$1,0),0)</f>
        <v>3</v>
      </c>
      <c r="S1485" s="21" t="str">
        <f>VLOOKUP($C1485,driver,MATCH(S$7,Driver!$A$1:$E$1,0),0)</f>
        <v>Minor</v>
      </c>
      <c r="T1485" s="21">
        <f>VLOOKUP($C1485,Effects,MATCH(T$7, Effects!$A$1:$E$1, 0),0)</f>
        <v>14</v>
      </c>
      <c r="U1485" s="22" t="str">
        <f>VLOOKUP($C1485,Effects,MATCH(U$7, Effects!$A$1:$E$1, 0),0)</f>
        <v>No</v>
      </c>
      <c r="V1485" s="22" t="str">
        <f>VLOOKUP($C1485,Effects,MATCH(V$7, Effects!$A$1:$E$1, 0),0)</f>
        <v>Yes</v>
      </c>
      <c r="W1485" s="22" t="str">
        <f>VLOOKUP($C1485,Effects,MATCH(W$7, Effects!$A$1:$E$1, 0),0)</f>
        <v>Arrest Made</v>
      </c>
    </row>
    <row r="1486" spans="2:23" s="7" customFormat="1" ht="21" x14ac:dyDescent="0.4">
      <c r="B1486" s="19">
        <v>1479</v>
      </c>
      <c r="C1486" s="19" t="s">
        <v>1501</v>
      </c>
      <c r="D1486" s="20">
        <f>VLOOKUP($C1486, Date, MATCH(Source!D$7, Date!$A$1:$F$1, 0), FALSE)</f>
        <v>45411</v>
      </c>
      <c r="E1486" s="40">
        <v>45411</v>
      </c>
      <c r="F1486" s="22">
        <f>VLOOKUP($C1486, Date, MATCH(Source!F$7, Date!$A$1:$F$1, 0), FALSE)</f>
        <v>62.3402777777778</v>
      </c>
      <c r="G1486" s="19">
        <f>VLOOKUP(Table3[[#This Row],[Accident ID]],Date!$A$2:$I$2001,MATCH(Table3[[#Headers],[Hour]],Date!$A$1:$I$1,0),0)</f>
        <v>8</v>
      </c>
      <c r="H1486" s="44" t="str">
        <f>IF(AND(Table3[[#This Row],[Hour]]&gt;=7, Table3[[#This Row],[Hour]]&lt;=10), "Peak", IF(AND(Table3[[#This Row],[Hour]]&gt;=16, Table3[[#This Row],[Hour]]&lt;=19), "Peak", "Off-Peak"))</f>
        <v>Peak</v>
      </c>
      <c r="I1486" s="19" t="str">
        <f>VLOOKUP($C1486,location,MATCH(Source!I$7,Location!$A$1:$D$1,0),0)</f>
        <v>Ahmedabad</v>
      </c>
      <c r="J1486" s="19" t="str">
        <f>VLOOKUP($C1486,location,MATCH(Source!J$7,Location!$A$1:$D$1,0),0)</f>
        <v>Highway</v>
      </c>
      <c r="K1486" s="19" t="str">
        <f>VLOOKUP($C1486,location,MATCH(Source!K$7,Location!$A$1:$D$1,0),0)</f>
        <v>Snowy</v>
      </c>
      <c r="L1486" s="20" t="str">
        <f>VLOOKUP($C1486,vehicle,MATCH(L1485,Vehicle!A1479:E1479,0),0)</f>
        <v>Car</v>
      </c>
      <c r="M1486" s="20" t="str">
        <f>VLOOKUP($C1486,vehicle,MATCH(M$7,Vehicle!$A$1:$E$1,0),0)</f>
        <v>Signal Violation</v>
      </c>
      <c r="N1486" s="20" t="str">
        <f>VLOOKUP($C1486,vehicle,MATCH(N$7,Vehicle!$A$1:$E$1,0),0)</f>
        <v>High</v>
      </c>
      <c r="O1486" s="21">
        <f>VLOOKUP($C1486,vehicle,MATCH(O$7,Vehicle!$A$1:$E$1,0),0)</f>
        <v>5</v>
      </c>
      <c r="P1486" s="21">
        <f>VLOOKUP($C1486,driver,MATCH(P$7,Driver!$A$1:$E$1,0),0)</f>
        <v>43</v>
      </c>
      <c r="Q1486" s="21" t="str">
        <f>VLOOKUP($C1486,driver,MATCH(Q$7,Driver!$A$1:$E$1,0),0)</f>
        <v>Expired</v>
      </c>
      <c r="R1486" s="21">
        <f>VLOOKUP($C1486,driver,MATCH(R$7,Driver!$A$1:$E$1,0),0)</f>
        <v>2</v>
      </c>
      <c r="S1486" s="21" t="str">
        <f>VLOOKUP($C1486,driver,MATCH(S$7,Driver!$A$1:$E$1,0),0)</f>
        <v>Fatal</v>
      </c>
      <c r="T1486" s="21">
        <f>VLOOKUP($C1486,Effects,MATCH(T$7, Effects!$A$1:$E$1, 0),0)</f>
        <v>6</v>
      </c>
      <c r="U1486" s="22" t="str">
        <f>VLOOKUP($C1486,Effects,MATCH(U$7, Effects!$A$1:$E$1, 0),0)</f>
        <v>No</v>
      </c>
      <c r="V1486" s="22" t="str">
        <f>VLOOKUP($C1486,Effects,MATCH(V$7, Effects!$A$1:$E$1, 0),0)</f>
        <v>Yes</v>
      </c>
      <c r="W1486" s="22" t="str">
        <f>VLOOKUP($C1486,Effects,MATCH(W$7, Effects!$A$1:$E$1, 0),0)</f>
        <v>Arrest Made</v>
      </c>
    </row>
    <row r="1487" spans="2:23" s="7" customFormat="1" ht="21" x14ac:dyDescent="0.4">
      <c r="B1487" s="19">
        <v>1480</v>
      </c>
      <c r="C1487" s="19" t="s">
        <v>1502</v>
      </c>
      <c r="D1487" s="20">
        <f>VLOOKUP($C1487, Date, MATCH(Source!D$7, Date!$A$1:$F$1, 0), FALSE)</f>
        <v>45623</v>
      </c>
      <c r="E1487" s="40">
        <v>45623</v>
      </c>
      <c r="F1487" s="22">
        <f>VLOOKUP($C1487, Date, MATCH(Source!F$7, Date!$A$1:$F$1, 0), FALSE)</f>
        <v>62.3819444444444</v>
      </c>
      <c r="G1487" s="19">
        <f>VLOOKUP(Table3[[#This Row],[Accident ID]],Date!$A$2:$I$2001,MATCH(Table3[[#Headers],[Hour]],Date!$A$1:$I$1,0),0)</f>
        <v>9</v>
      </c>
      <c r="H1487" s="44" t="str">
        <f>IF(AND(Table3[[#This Row],[Hour]]&gt;=7, Table3[[#This Row],[Hour]]&lt;=10), "Peak", IF(AND(Table3[[#This Row],[Hour]]&gt;=16, Table3[[#This Row],[Hour]]&lt;=19), "Peak", "Off-Peak"))</f>
        <v>Peak</v>
      </c>
      <c r="I1487" s="19" t="str">
        <f>VLOOKUP($C1487,location,MATCH(Source!I$7,Location!$A$1:$D$1,0),0)</f>
        <v>Delhi</v>
      </c>
      <c r="J1487" s="19" t="str">
        <f>VLOOKUP($C1487,location,MATCH(Source!J$7,Location!$A$1:$D$1,0),0)</f>
        <v>Expressway</v>
      </c>
      <c r="K1487" s="19" t="str">
        <f>VLOOKUP($C1487,location,MATCH(Source!K$7,Location!$A$1:$D$1,0),0)</f>
        <v>Snowy</v>
      </c>
      <c r="L1487" s="20" t="str">
        <f>VLOOKUP($C1487,vehicle,MATCH(L1486,Vehicle!A1480:E1480,0),0)</f>
        <v>Car</v>
      </c>
      <c r="M1487" s="20" t="str">
        <f>VLOOKUP($C1487,vehicle,MATCH(M$7,Vehicle!$A$1:$E$1,0),0)</f>
        <v>Reckless Driving</v>
      </c>
      <c r="N1487" s="20" t="str">
        <f>VLOOKUP($C1487,vehicle,MATCH(N$7,Vehicle!$A$1:$E$1,0),0)</f>
        <v>High</v>
      </c>
      <c r="O1487" s="21">
        <f>VLOOKUP($C1487,vehicle,MATCH(O$7,Vehicle!$A$1:$E$1,0),0)</f>
        <v>2</v>
      </c>
      <c r="P1487" s="21">
        <f>VLOOKUP($C1487,driver,MATCH(P$7,Driver!$A$1:$E$1,0),0)</f>
        <v>43</v>
      </c>
      <c r="Q1487" s="21" t="str">
        <f>VLOOKUP($C1487,driver,MATCH(Q$7,Driver!$A$1:$E$1,0),0)</f>
        <v>Expired</v>
      </c>
      <c r="R1487" s="21">
        <f>VLOOKUP($C1487,driver,MATCH(R$7,Driver!$A$1:$E$1,0),0)</f>
        <v>3</v>
      </c>
      <c r="S1487" s="21" t="str">
        <f>VLOOKUP($C1487,driver,MATCH(S$7,Driver!$A$1:$E$1,0),0)</f>
        <v>Fatal</v>
      </c>
      <c r="T1487" s="21">
        <f>VLOOKUP($C1487,Effects,MATCH(T$7, Effects!$A$1:$E$1, 0),0)</f>
        <v>18</v>
      </c>
      <c r="U1487" s="22" t="str">
        <f>VLOOKUP($C1487,Effects,MATCH(U$7, Effects!$A$1:$E$1, 0),0)</f>
        <v>Yes</v>
      </c>
      <c r="V1487" s="22" t="str">
        <f>VLOOKUP($C1487,Effects,MATCH(V$7, Effects!$A$1:$E$1, 0),0)</f>
        <v>No</v>
      </c>
      <c r="W1487" s="22" t="str">
        <f>VLOOKUP($C1487,Effects,MATCH(W$7, Effects!$A$1:$E$1, 0),0)</f>
        <v>License Suspended</v>
      </c>
    </row>
    <row r="1488" spans="2:23" s="7" customFormat="1" ht="21" x14ac:dyDescent="0.4">
      <c r="B1488" s="19">
        <v>1481</v>
      </c>
      <c r="C1488" s="19" t="s">
        <v>1503</v>
      </c>
      <c r="D1488" s="20">
        <f>VLOOKUP($C1488, Date, MATCH(Source!D$7, Date!$A$1:$F$1, 0), FALSE)</f>
        <v>45380</v>
      </c>
      <c r="E1488" s="40">
        <v>45380</v>
      </c>
      <c r="F1488" s="22">
        <f>VLOOKUP($C1488, Date, MATCH(Source!F$7, Date!$A$1:$F$1, 0), FALSE)</f>
        <v>62.4236111111111</v>
      </c>
      <c r="G1488" s="19">
        <f>VLOOKUP(Table3[[#This Row],[Accident ID]],Date!$A$2:$I$2001,MATCH(Table3[[#Headers],[Hour]],Date!$A$1:$I$1,0),0)</f>
        <v>10</v>
      </c>
      <c r="H1488" s="44" t="str">
        <f>IF(AND(Table3[[#This Row],[Hour]]&gt;=7, Table3[[#This Row],[Hour]]&lt;=10), "Peak", IF(AND(Table3[[#This Row],[Hour]]&gt;=16, Table3[[#This Row],[Hour]]&lt;=19), "Peak", "Off-Peak"))</f>
        <v>Peak</v>
      </c>
      <c r="I1488" s="19" t="str">
        <f>VLOOKUP($C1488,location,MATCH(Source!I$7,Location!$A$1:$D$1,0),0)</f>
        <v>Bangalore</v>
      </c>
      <c r="J1488" s="19" t="str">
        <f>VLOOKUP($C1488,location,MATCH(Source!J$7,Location!$A$1:$D$1,0),0)</f>
        <v>Expressway</v>
      </c>
      <c r="K1488" s="19" t="str">
        <f>VLOOKUP($C1488,location,MATCH(Source!K$7,Location!$A$1:$D$1,0),0)</f>
        <v>Windy</v>
      </c>
      <c r="L1488" s="20" t="str">
        <f>VLOOKUP($C1488,vehicle,MATCH(L1487,Vehicle!A1481:E1481,0),0)</f>
        <v>Truck</v>
      </c>
      <c r="M1488" s="20" t="str">
        <f>VLOOKUP($C1488,vehicle,MATCH(M$7,Vehicle!$A$1:$E$1,0),0)</f>
        <v>Drunk Driving</v>
      </c>
      <c r="N1488" s="20" t="str">
        <f>VLOOKUP($C1488,vehicle,MATCH(N$7,Vehicle!$A$1:$E$1,0),0)</f>
        <v>Medium</v>
      </c>
      <c r="O1488" s="21">
        <f>VLOOKUP($C1488,vehicle,MATCH(O$7,Vehicle!$A$1:$E$1,0),0)</f>
        <v>2</v>
      </c>
      <c r="P1488" s="21">
        <f>VLOOKUP($C1488,driver,MATCH(P$7,Driver!$A$1:$E$1,0),0)</f>
        <v>31</v>
      </c>
      <c r="Q1488" s="21" t="str">
        <f>VLOOKUP($C1488,driver,MATCH(Q$7,Driver!$A$1:$E$1,0),0)</f>
        <v>Suspended</v>
      </c>
      <c r="R1488" s="21">
        <f>VLOOKUP($C1488,driver,MATCH(R$7,Driver!$A$1:$E$1,0),0)</f>
        <v>10</v>
      </c>
      <c r="S1488" s="21" t="str">
        <f>VLOOKUP($C1488,driver,MATCH(S$7,Driver!$A$1:$E$1,0),0)</f>
        <v>Fatal</v>
      </c>
      <c r="T1488" s="21">
        <f>VLOOKUP($C1488,Effects,MATCH(T$7, Effects!$A$1:$E$1, 0),0)</f>
        <v>9</v>
      </c>
      <c r="U1488" s="22" t="str">
        <f>VLOOKUP($C1488,Effects,MATCH(U$7, Effects!$A$1:$E$1, 0),0)</f>
        <v>No</v>
      </c>
      <c r="V1488" s="22" t="str">
        <f>VLOOKUP($C1488,Effects,MATCH(V$7, Effects!$A$1:$E$1, 0),0)</f>
        <v>No</v>
      </c>
      <c r="W1488" s="22" t="str">
        <f>VLOOKUP($C1488,Effects,MATCH(W$7, Effects!$A$1:$E$1, 0),0)</f>
        <v>None</v>
      </c>
    </row>
    <row r="1489" spans="2:23" s="7" customFormat="1" ht="21" x14ac:dyDescent="0.4">
      <c r="B1489" s="19">
        <v>1482</v>
      </c>
      <c r="C1489" s="19" t="s">
        <v>1504</v>
      </c>
      <c r="D1489" s="20">
        <f>VLOOKUP($C1489, Date, MATCH(Source!D$7, Date!$A$1:$F$1, 0), FALSE)</f>
        <v>44867</v>
      </c>
      <c r="E1489" s="40">
        <v>44867</v>
      </c>
      <c r="F1489" s="22">
        <f>VLOOKUP($C1489, Date, MATCH(Source!F$7, Date!$A$1:$F$1, 0), FALSE)</f>
        <v>62.4652777777778</v>
      </c>
      <c r="G1489" s="19">
        <f>VLOOKUP(Table3[[#This Row],[Accident ID]],Date!$A$2:$I$2001,MATCH(Table3[[#Headers],[Hour]],Date!$A$1:$I$1,0),0)</f>
        <v>11</v>
      </c>
      <c r="H1489" s="44" t="str">
        <f>IF(AND(Table3[[#This Row],[Hour]]&gt;=7, Table3[[#This Row],[Hour]]&lt;=10), "Peak", IF(AND(Table3[[#This Row],[Hour]]&gt;=16, Table3[[#This Row],[Hour]]&lt;=19), "Peak", "Off-Peak"))</f>
        <v>Off-Peak</v>
      </c>
      <c r="I1489" s="19" t="str">
        <f>VLOOKUP($C1489,location,MATCH(Source!I$7,Location!$A$1:$D$1,0),0)</f>
        <v>Ahmedabad</v>
      </c>
      <c r="J1489" s="19" t="str">
        <f>VLOOKUP($C1489,location,MATCH(Source!J$7,Location!$A$1:$D$1,0),0)</f>
        <v>Residential Area</v>
      </c>
      <c r="K1489" s="19" t="str">
        <f>VLOOKUP($C1489,location,MATCH(Source!K$7,Location!$A$1:$D$1,0),0)</f>
        <v>Rainy</v>
      </c>
      <c r="L1489" s="20" t="str">
        <f>VLOOKUP($C1489,vehicle,MATCH(L1488,Vehicle!A1482:E1482,0),0)</f>
        <v>Car</v>
      </c>
      <c r="M1489" s="20" t="str">
        <f>VLOOKUP($C1489,vehicle,MATCH(M$7,Vehicle!$A$1:$E$1,0),0)</f>
        <v>Weather Conditions</v>
      </c>
      <c r="N1489" s="20" t="str">
        <f>VLOOKUP($C1489,vehicle,MATCH(N$7,Vehicle!$A$1:$E$1,0),0)</f>
        <v>Severe</v>
      </c>
      <c r="O1489" s="21">
        <f>VLOOKUP($C1489,vehicle,MATCH(O$7,Vehicle!$A$1:$E$1,0),0)</f>
        <v>3</v>
      </c>
      <c r="P1489" s="21">
        <f>VLOOKUP($C1489,driver,MATCH(P$7,Driver!$A$1:$E$1,0),0)</f>
        <v>64</v>
      </c>
      <c r="Q1489" s="21" t="str">
        <f>VLOOKUP($C1489,driver,MATCH(Q$7,Driver!$A$1:$E$1,0),0)</f>
        <v>Valid</v>
      </c>
      <c r="R1489" s="21">
        <f>VLOOKUP($C1489,driver,MATCH(R$7,Driver!$A$1:$E$1,0),0)</f>
        <v>9</v>
      </c>
      <c r="S1489" s="21" t="str">
        <f>VLOOKUP($C1489,driver,MATCH(S$7,Driver!$A$1:$E$1,0),0)</f>
        <v>Fatal</v>
      </c>
      <c r="T1489" s="21">
        <f>VLOOKUP($C1489,Effects,MATCH(T$7, Effects!$A$1:$E$1, 0),0)</f>
        <v>11</v>
      </c>
      <c r="U1489" s="22" t="str">
        <f>VLOOKUP($C1489,Effects,MATCH(U$7, Effects!$A$1:$E$1, 0),0)</f>
        <v>No</v>
      </c>
      <c r="V1489" s="22" t="str">
        <f>VLOOKUP($C1489,Effects,MATCH(V$7, Effects!$A$1:$E$1, 0),0)</f>
        <v>Yes</v>
      </c>
      <c r="W1489" s="22" t="str">
        <f>VLOOKUP($C1489,Effects,MATCH(W$7, Effects!$A$1:$E$1, 0),0)</f>
        <v>None</v>
      </c>
    </row>
    <row r="1490" spans="2:23" s="7" customFormat="1" ht="21" x14ac:dyDescent="0.4">
      <c r="B1490" s="19">
        <v>1483</v>
      </c>
      <c r="C1490" s="19" t="s">
        <v>1505</v>
      </c>
      <c r="D1490" s="20">
        <f>VLOOKUP($C1490, Date, MATCH(Source!D$7, Date!$A$1:$F$1, 0), FALSE)</f>
        <v>45584</v>
      </c>
      <c r="E1490" s="40">
        <v>45584</v>
      </c>
      <c r="F1490" s="22">
        <f>VLOOKUP($C1490, Date, MATCH(Source!F$7, Date!$A$1:$F$1, 0), FALSE)</f>
        <v>62.5069444444444</v>
      </c>
      <c r="G1490" s="19">
        <f>VLOOKUP(Table3[[#This Row],[Accident ID]],Date!$A$2:$I$2001,MATCH(Table3[[#Headers],[Hour]],Date!$A$1:$I$1,0),0)</f>
        <v>12</v>
      </c>
      <c r="H1490" s="44" t="str">
        <f>IF(AND(Table3[[#This Row],[Hour]]&gt;=7, Table3[[#This Row],[Hour]]&lt;=10), "Peak", IF(AND(Table3[[#This Row],[Hour]]&gt;=16, Table3[[#This Row],[Hour]]&lt;=19), "Peak", "Off-Peak"))</f>
        <v>Off-Peak</v>
      </c>
      <c r="I1490" s="19" t="str">
        <f>VLOOKUP($C1490,location,MATCH(Source!I$7,Location!$A$1:$D$1,0),0)</f>
        <v>Kolkata</v>
      </c>
      <c r="J1490" s="19" t="str">
        <f>VLOOKUP($C1490,location,MATCH(Source!J$7,Location!$A$1:$D$1,0),0)</f>
        <v>Expressway</v>
      </c>
      <c r="K1490" s="19" t="str">
        <f>VLOOKUP($C1490,location,MATCH(Source!K$7,Location!$A$1:$D$1,0),0)</f>
        <v>Windy</v>
      </c>
      <c r="L1490" s="20" t="str">
        <f>VLOOKUP($C1490,vehicle,MATCH(L1489,Vehicle!A1483:E1483,0),0)</f>
        <v>Bus</v>
      </c>
      <c r="M1490" s="20" t="str">
        <f>VLOOKUP($C1490,vehicle,MATCH(M$7,Vehicle!$A$1:$E$1,0),0)</f>
        <v>Signal Violation</v>
      </c>
      <c r="N1490" s="20" t="str">
        <f>VLOOKUP($C1490,vehicle,MATCH(N$7,Vehicle!$A$1:$E$1,0),0)</f>
        <v>High</v>
      </c>
      <c r="O1490" s="21">
        <f>VLOOKUP($C1490,vehicle,MATCH(O$7,Vehicle!$A$1:$E$1,0),0)</f>
        <v>5</v>
      </c>
      <c r="P1490" s="21">
        <f>VLOOKUP($C1490,driver,MATCH(P$7,Driver!$A$1:$E$1,0),0)</f>
        <v>51</v>
      </c>
      <c r="Q1490" s="21" t="str">
        <f>VLOOKUP($C1490,driver,MATCH(Q$7,Driver!$A$1:$E$1,0),0)</f>
        <v>Suspended</v>
      </c>
      <c r="R1490" s="21">
        <f>VLOOKUP($C1490,driver,MATCH(R$7,Driver!$A$1:$E$1,0),0)</f>
        <v>2</v>
      </c>
      <c r="S1490" s="21" t="str">
        <f>VLOOKUP($C1490,driver,MATCH(S$7,Driver!$A$1:$E$1,0),0)</f>
        <v>Moderate</v>
      </c>
      <c r="T1490" s="21">
        <f>VLOOKUP($C1490,Effects,MATCH(T$7, Effects!$A$1:$E$1, 0),0)</f>
        <v>43</v>
      </c>
      <c r="U1490" s="22" t="str">
        <f>VLOOKUP($C1490,Effects,MATCH(U$7, Effects!$A$1:$E$1, 0),0)</f>
        <v>Yes</v>
      </c>
      <c r="V1490" s="22" t="str">
        <f>VLOOKUP($C1490,Effects,MATCH(V$7, Effects!$A$1:$E$1, 0),0)</f>
        <v>No</v>
      </c>
      <c r="W1490" s="22" t="str">
        <f>VLOOKUP($C1490,Effects,MATCH(W$7, Effects!$A$1:$E$1, 0),0)</f>
        <v>None</v>
      </c>
    </row>
    <row r="1491" spans="2:23" s="7" customFormat="1" ht="21" x14ac:dyDescent="0.4">
      <c r="B1491" s="19">
        <v>1484</v>
      </c>
      <c r="C1491" s="19" t="s">
        <v>1506</v>
      </c>
      <c r="D1491" s="20">
        <f>VLOOKUP($C1491, Date, MATCH(Source!D$7, Date!$A$1:$F$1, 0), FALSE)</f>
        <v>43932</v>
      </c>
      <c r="E1491" s="40">
        <v>43932</v>
      </c>
      <c r="F1491" s="22">
        <f>VLOOKUP($C1491, Date, MATCH(Source!F$7, Date!$A$1:$F$1, 0), FALSE)</f>
        <v>62.5486111111111</v>
      </c>
      <c r="G1491" s="19">
        <f>VLOOKUP(Table3[[#This Row],[Accident ID]],Date!$A$2:$I$2001,MATCH(Table3[[#Headers],[Hour]],Date!$A$1:$I$1,0),0)</f>
        <v>13</v>
      </c>
      <c r="H1491" s="44" t="str">
        <f>IF(AND(Table3[[#This Row],[Hour]]&gt;=7, Table3[[#This Row],[Hour]]&lt;=10), "Peak", IF(AND(Table3[[#This Row],[Hour]]&gt;=16, Table3[[#This Row],[Hour]]&lt;=19), "Peak", "Off-Peak"))</f>
        <v>Off-Peak</v>
      </c>
      <c r="I1491" s="19" t="str">
        <f>VLOOKUP($C1491,location,MATCH(Source!I$7,Location!$A$1:$D$1,0),0)</f>
        <v>Ahmedabad</v>
      </c>
      <c r="J1491" s="19" t="str">
        <f>VLOOKUP($C1491,location,MATCH(Source!J$7,Location!$A$1:$D$1,0),0)</f>
        <v>Residential Area</v>
      </c>
      <c r="K1491" s="19" t="str">
        <f>VLOOKUP($C1491,location,MATCH(Source!K$7,Location!$A$1:$D$1,0),0)</f>
        <v>Snowy</v>
      </c>
      <c r="L1491" s="20" t="str">
        <f>VLOOKUP($C1491,vehicle,MATCH(L1490,Vehicle!A1484:E1484,0),0)</f>
        <v>Truck</v>
      </c>
      <c r="M1491" s="20" t="str">
        <f>VLOOKUP($C1491,vehicle,MATCH(M$7,Vehicle!$A$1:$E$1,0),0)</f>
        <v>Reckless Driving</v>
      </c>
      <c r="N1491" s="20" t="str">
        <f>VLOOKUP($C1491,vehicle,MATCH(N$7,Vehicle!$A$1:$E$1,0),0)</f>
        <v>High</v>
      </c>
      <c r="O1491" s="21">
        <f>VLOOKUP($C1491,vehicle,MATCH(O$7,Vehicle!$A$1:$E$1,0),0)</f>
        <v>4</v>
      </c>
      <c r="P1491" s="21">
        <f>VLOOKUP($C1491,driver,MATCH(P$7,Driver!$A$1:$E$1,0),0)</f>
        <v>32</v>
      </c>
      <c r="Q1491" s="21" t="str">
        <f>VLOOKUP($C1491,driver,MATCH(Q$7,Driver!$A$1:$E$1,0),0)</f>
        <v>Suspended</v>
      </c>
      <c r="R1491" s="21">
        <f>VLOOKUP($C1491,driver,MATCH(R$7,Driver!$A$1:$E$1,0),0)</f>
        <v>9</v>
      </c>
      <c r="S1491" s="21" t="str">
        <f>VLOOKUP($C1491,driver,MATCH(S$7,Driver!$A$1:$E$1,0),0)</f>
        <v>Severe</v>
      </c>
      <c r="T1491" s="21">
        <f>VLOOKUP($C1491,Effects,MATCH(T$7, Effects!$A$1:$E$1, 0),0)</f>
        <v>8</v>
      </c>
      <c r="U1491" s="22" t="str">
        <f>VLOOKUP($C1491,Effects,MATCH(U$7, Effects!$A$1:$E$1, 0),0)</f>
        <v>Yes</v>
      </c>
      <c r="V1491" s="22" t="str">
        <f>VLOOKUP($C1491,Effects,MATCH(V$7, Effects!$A$1:$E$1, 0),0)</f>
        <v>No</v>
      </c>
      <c r="W1491" s="22" t="str">
        <f>VLOOKUP($C1491,Effects,MATCH(W$7, Effects!$A$1:$E$1, 0),0)</f>
        <v>License Suspended</v>
      </c>
    </row>
    <row r="1492" spans="2:23" s="7" customFormat="1" ht="21" x14ac:dyDescent="0.4">
      <c r="B1492" s="19">
        <v>1485</v>
      </c>
      <c r="C1492" s="19" t="s">
        <v>1507</v>
      </c>
      <c r="D1492" s="20">
        <f>VLOOKUP($C1492, Date, MATCH(Source!D$7, Date!$A$1:$F$1, 0), FALSE)</f>
        <v>44602</v>
      </c>
      <c r="E1492" s="40">
        <v>44602</v>
      </c>
      <c r="F1492" s="22">
        <f>VLOOKUP($C1492, Date, MATCH(Source!F$7, Date!$A$1:$F$1, 0), FALSE)</f>
        <v>62.5902777777778</v>
      </c>
      <c r="G1492" s="19">
        <f>VLOOKUP(Table3[[#This Row],[Accident ID]],Date!$A$2:$I$2001,MATCH(Table3[[#Headers],[Hour]],Date!$A$1:$I$1,0),0)</f>
        <v>14</v>
      </c>
      <c r="H1492" s="44" t="str">
        <f>IF(AND(Table3[[#This Row],[Hour]]&gt;=7, Table3[[#This Row],[Hour]]&lt;=10), "Peak", IF(AND(Table3[[#This Row],[Hour]]&gt;=16, Table3[[#This Row],[Hour]]&lt;=19), "Peak", "Off-Peak"))</f>
        <v>Off-Peak</v>
      </c>
      <c r="I1492" s="19" t="str">
        <f>VLOOKUP($C1492,location,MATCH(Source!I$7,Location!$A$1:$D$1,0),0)</f>
        <v>Chennai</v>
      </c>
      <c r="J1492" s="19" t="str">
        <f>VLOOKUP($C1492,location,MATCH(Source!J$7,Location!$A$1:$D$1,0),0)</f>
        <v>Highway</v>
      </c>
      <c r="K1492" s="19" t="str">
        <f>VLOOKUP($C1492,location,MATCH(Source!K$7,Location!$A$1:$D$1,0),0)</f>
        <v>Snowy</v>
      </c>
      <c r="L1492" s="20" t="str">
        <f>VLOOKUP($C1492,vehicle,MATCH(L1491,Vehicle!A1485:E1485,0),0)</f>
        <v>Bike</v>
      </c>
      <c r="M1492" s="20" t="str">
        <f>VLOOKUP($C1492,vehicle,MATCH(M$7,Vehicle!$A$1:$E$1,0),0)</f>
        <v>Signal Violation</v>
      </c>
      <c r="N1492" s="20" t="str">
        <f>VLOOKUP($C1492,vehicle,MATCH(N$7,Vehicle!$A$1:$E$1,0),0)</f>
        <v>Low</v>
      </c>
      <c r="O1492" s="21">
        <f>VLOOKUP($C1492,vehicle,MATCH(O$7,Vehicle!$A$1:$E$1,0),0)</f>
        <v>4</v>
      </c>
      <c r="P1492" s="21">
        <f>VLOOKUP($C1492,driver,MATCH(P$7,Driver!$A$1:$E$1,0),0)</f>
        <v>18</v>
      </c>
      <c r="Q1492" s="21" t="str">
        <f>VLOOKUP($C1492,driver,MATCH(Q$7,Driver!$A$1:$E$1,0),0)</f>
        <v>Suspended</v>
      </c>
      <c r="R1492" s="21">
        <f>VLOOKUP($C1492,driver,MATCH(R$7,Driver!$A$1:$E$1,0),0)</f>
        <v>9</v>
      </c>
      <c r="S1492" s="21" t="str">
        <f>VLOOKUP($C1492,driver,MATCH(S$7,Driver!$A$1:$E$1,0),0)</f>
        <v>Minor</v>
      </c>
      <c r="T1492" s="21">
        <f>VLOOKUP($C1492,Effects,MATCH(T$7, Effects!$A$1:$E$1, 0),0)</f>
        <v>41</v>
      </c>
      <c r="U1492" s="22" t="str">
        <f>VLOOKUP($C1492,Effects,MATCH(U$7, Effects!$A$1:$E$1, 0),0)</f>
        <v>No</v>
      </c>
      <c r="V1492" s="22" t="str">
        <f>VLOOKUP($C1492,Effects,MATCH(V$7, Effects!$A$1:$E$1, 0),0)</f>
        <v>Yes</v>
      </c>
      <c r="W1492" s="22" t="str">
        <f>VLOOKUP($C1492,Effects,MATCH(W$7, Effects!$A$1:$E$1, 0),0)</f>
        <v>Arrest Made</v>
      </c>
    </row>
    <row r="1493" spans="2:23" s="7" customFormat="1" ht="21" x14ac:dyDescent="0.4">
      <c r="B1493" s="19">
        <v>1486</v>
      </c>
      <c r="C1493" s="19" t="s">
        <v>1508</v>
      </c>
      <c r="D1493" s="20">
        <f>VLOOKUP($C1493, Date, MATCH(Source!D$7, Date!$A$1:$F$1, 0), FALSE)</f>
        <v>44244</v>
      </c>
      <c r="E1493" s="40">
        <v>44244</v>
      </c>
      <c r="F1493" s="22">
        <f>VLOOKUP($C1493, Date, MATCH(Source!F$7, Date!$A$1:$F$1, 0), FALSE)</f>
        <v>62.6319444444444</v>
      </c>
      <c r="G1493" s="19">
        <f>VLOOKUP(Table3[[#This Row],[Accident ID]],Date!$A$2:$I$2001,MATCH(Table3[[#Headers],[Hour]],Date!$A$1:$I$1,0),0)</f>
        <v>15</v>
      </c>
      <c r="H1493" s="44" t="str">
        <f>IF(AND(Table3[[#This Row],[Hour]]&gt;=7, Table3[[#This Row],[Hour]]&lt;=10), "Peak", IF(AND(Table3[[#This Row],[Hour]]&gt;=16, Table3[[#This Row],[Hour]]&lt;=19), "Peak", "Off-Peak"))</f>
        <v>Off-Peak</v>
      </c>
      <c r="I1493" s="19" t="str">
        <f>VLOOKUP($C1493,location,MATCH(Source!I$7,Location!$A$1:$D$1,0),0)</f>
        <v>Bangalore</v>
      </c>
      <c r="J1493" s="19" t="str">
        <f>VLOOKUP($C1493,location,MATCH(Source!J$7,Location!$A$1:$D$1,0),0)</f>
        <v>City Road</v>
      </c>
      <c r="K1493" s="19" t="str">
        <f>VLOOKUP($C1493,location,MATCH(Source!K$7,Location!$A$1:$D$1,0),0)</f>
        <v>Rainy</v>
      </c>
      <c r="L1493" s="20" t="str">
        <f>VLOOKUP($C1493,vehicle,MATCH(L1492,Vehicle!A1486:E1486,0),0)</f>
        <v>Pedestrian</v>
      </c>
      <c r="M1493" s="20" t="str">
        <f>VLOOKUP($C1493,vehicle,MATCH(M$7,Vehicle!$A$1:$E$1,0),0)</f>
        <v>Pedestrian Crossing</v>
      </c>
      <c r="N1493" s="20" t="str">
        <f>VLOOKUP($C1493,vehicle,MATCH(N$7,Vehicle!$A$1:$E$1,0),0)</f>
        <v>Low</v>
      </c>
      <c r="O1493" s="21">
        <f>VLOOKUP($C1493,vehicle,MATCH(O$7,Vehicle!$A$1:$E$1,0),0)</f>
        <v>2</v>
      </c>
      <c r="P1493" s="21">
        <f>VLOOKUP($C1493,driver,MATCH(P$7,Driver!$A$1:$E$1,0),0)</f>
        <v>21</v>
      </c>
      <c r="Q1493" s="21" t="str">
        <f>VLOOKUP($C1493,driver,MATCH(Q$7,Driver!$A$1:$E$1,0),0)</f>
        <v>Valid</v>
      </c>
      <c r="R1493" s="21">
        <f>VLOOKUP($C1493,driver,MATCH(R$7,Driver!$A$1:$E$1,0),0)</f>
        <v>9</v>
      </c>
      <c r="S1493" s="21" t="str">
        <f>VLOOKUP($C1493,driver,MATCH(S$7,Driver!$A$1:$E$1,0),0)</f>
        <v>Minor</v>
      </c>
      <c r="T1493" s="21">
        <f>VLOOKUP($C1493,Effects,MATCH(T$7, Effects!$A$1:$E$1, 0),0)</f>
        <v>60</v>
      </c>
      <c r="U1493" s="22" t="str">
        <f>VLOOKUP($C1493,Effects,MATCH(U$7, Effects!$A$1:$E$1, 0),0)</f>
        <v>No</v>
      </c>
      <c r="V1493" s="22" t="str">
        <f>VLOOKUP($C1493,Effects,MATCH(V$7, Effects!$A$1:$E$1, 0),0)</f>
        <v>No</v>
      </c>
      <c r="W1493" s="22" t="str">
        <f>VLOOKUP($C1493,Effects,MATCH(W$7, Effects!$A$1:$E$1, 0),0)</f>
        <v>None</v>
      </c>
    </row>
    <row r="1494" spans="2:23" s="7" customFormat="1" ht="21" x14ac:dyDescent="0.4">
      <c r="B1494" s="19">
        <v>1487</v>
      </c>
      <c r="C1494" s="19" t="s">
        <v>1509</v>
      </c>
      <c r="D1494" s="20">
        <f>VLOOKUP($C1494, Date, MATCH(Source!D$7, Date!$A$1:$F$1, 0), FALSE)</f>
        <v>44282</v>
      </c>
      <c r="E1494" s="40">
        <v>44282</v>
      </c>
      <c r="F1494" s="22">
        <f>VLOOKUP($C1494, Date, MATCH(Source!F$7, Date!$A$1:$F$1, 0), FALSE)</f>
        <v>62.6736111111111</v>
      </c>
      <c r="G1494" s="19">
        <f>VLOOKUP(Table3[[#This Row],[Accident ID]],Date!$A$2:$I$2001,MATCH(Table3[[#Headers],[Hour]],Date!$A$1:$I$1,0),0)</f>
        <v>16</v>
      </c>
      <c r="H1494" s="44" t="str">
        <f>IF(AND(Table3[[#This Row],[Hour]]&gt;=7, Table3[[#This Row],[Hour]]&lt;=10), "Peak", IF(AND(Table3[[#This Row],[Hour]]&gt;=16, Table3[[#This Row],[Hour]]&lt;=19), "Peak", "Off-Peak"))</f>
        <v>Peak</v>
      </c>
      <c r="I1494" s="19" t="str">
        <f>VLOOKUP($C1494,location,MATCH(Source!I$7,Location!$A$1:$D$1,0),0)</f>
        <v>Kolkata</v>
      </c>
      <c r="J1494" s="19" t="str">
        <f>VLOOKUP($C1494,location,MATCH(Source!J$7,Location!$A$1:$D$1,0),0)</f>
        <v>City Road</v>
      </c>
      <c r="K1494" s="19" t="str">
        <f>VLOOKUP($C1494,location,MATCH(Source!K$7,Location!$A$1:$D$1,0),0)</f>
        <v>Foggy</v>
      </c>
      <c r="L1494" s="20" t="str">
        <f>VLOOKUP($C1494,vehicle,MATCH(L1493,Vehicle!A1487:E1487,0),0)</f>
        <v>Car</v>
      </c>
      <c r="M1494" s="20" t="str">
        <f>VLOOKUP($C1494,vehicle,MATCH(M$7,Vehicle!$A$1:$E$1,0),0)</f>
        <v>Over Speeding</v>
      </c>
      <c r="N1494" s="20" t="str">
        <f>VLOOKUP($C1494,vehicle,MATCH(N$7,Vehicle!$A$1:$E$1,0),0)</f>
        <v>Low</v>
      </c>
      <c r="O1494" s="21">
        <f>VLOOKUP($C1494,vehicle,MATCH(O$7,Vehicle!$A$1:$E$1,0),0)</f>
        <v>2</v>
      </c>
      <c r="P1494" s="21">
        <f>VLOOKUP($C1494,driver,MATCH(P$7,Driver!$A$1:$E$1,0),0)</f>
        <v>37</v>
      </c>
      <c r="Q1494" s="21" t="str">
        <f>VLOOKUP($C1494,driver,MATCH(Q$7,Driver!$A$1:$E$1,0),0)</f>
        <v>Suspended</v>
      </c>
      <c r="R1494" s="21">
        <f>VLOOKUP($C1494,driver,MATCH(R$7,Driver!$A$1:$E$1,0),0)</f>
        <v>3</v>
      </c>
      <c r="S1494" s="21" t="str">
        <f>VLOOKUP($C1494,driver,MATCH(S$7,Driver!$A$1:$E$1,0),0)</f>
        <v>Fatal</v>
      </c>
      <c r="T1494" s="21">
        <f>VLOOKUP($C1494,Effects,MATCH(T$7, Effects!$A$1:$E$1, 0),0)</f>
        <v>57</v>
      </c>
      <c r="U1494" s="22" t="str">
        <f>VLOOKUP($C1494,Effects,MATCH(U$7, Effects!$A$1:$E$1, 0),0)</f>
        <v>No</v>
      </c>
      <c r="V1494" s="22" t="str">
        <f>VLOOKUP($C1494,Effects,MATCH(V$7, Effects!$A$1:$E$1, 0),0)</f>
        <v>Yes</v>
      </c>
      <c r="W1494" s="22" t="str">
        <f>VLOOKUP($C1494,Effects,MATCH(W$7, Effects!$A$1:$E$1, 0),0)</f>
        <v>None</v>
      </c>
    </row>
    <row r="1495" spans="2:23" s="7" customFormat="1" ht="21" x14ac:dyDescent="0.4">
      <c r="B1495" s="19">
        <v>1488</v>
      </c>
      <c r="C1495" s="19" t="s">
        <v>1510</v>
      </c>
      <c r="D1495" s="20">
        <f>VLOOKUP($C1495, Date, MATCH(Source!D$7, Date!$A$1:$F$1, 0), FALSE)</f>
        <v>43957</v>
      </c>
      <c r="E1495" s="40">
        <v>43957</v>
      </c>
      <c r="F1495" s="22">
        <f>VLOOKUP($C1495, Date, MATCH(Source!F$7, Date!$A$1:$F$1, 0), FALSE)</f>
        <v>62.7152777777778</v>
      </c>
      <c r="G1495" s="19">
        <f>VLOOKUP(Table3[[#This Row],[Accident ID]],Date!$A$2:$I$2001,MATCH(Table3[[#Headers],[Hour]],Date!$A$1:$I$1,0),0)</f>
        <v>17</v>
      </c>
      <c r="H1495" s="44" t="str">
        <f>IF(AND(Table3[[#This Row],[Hour]]&gt;=7, Table3[[#This Row],[Hour]]&lt;=10), "Peak", IF(AND(Table3[[#This Row],[Hour]]&gt;=16, Table3[[#This Row],[Hour]]&lt;=19), "Peak", "Off-Peak"))</f>
        <v>Peak</v>
      </c>
      <c r="I1495" s="19" t="str">
        <f>VLOOKUP($C1495,location,MATCH(Source!I$7,Location!$A$1:$D$1,0),0)</f>
        <v>Ahmedabad</v>
      </c>
      <c r="J1495" s="19" t="str">
        <f>VLOOKUP($C1495,location,MATCH(Source!J$7,Location!$A$1:$D$1,0),0)</f>
        <v>Rural Road</v>
      </c>
      <c r="K1495" s="19" t="str">
        <f>VLOOKUP($C1495,location,MATCH(Source!K$7,Location!$A$1:$D$1,0),0)</f>
        <v>Foggy</v>
      </c>
      <c r="L1495" s="20" t="str">
        <f>VLOOKUP($C1495,vehicle,MATCH(L1494,Vehicle!A1488:E1488,0),0)</f>
        <v>Bike</v>
      </c>
      <c r="M1495" s="20" t="str">
        <f>VLOOKUP($C1495,vehicle,MATCH(M$7,Vehicle!$A$1:$E$1,0),0)</f>
        <v>Reckless Driving</v>
      </c>
      <c r="N1495" s="20" t="str">
        <f>VLOOKUP($C1495,vehicle,MATCH(N$7,Vehicle!$A$1:$E$1,0),0)</f>
        <v>Low</v>
      </c>
      <c r="O1495" s="21">
        <f>VLOOKUP($C1495,vehicle,MATCH(O$7,Vehicle!$A$1:$E$1,0),0)</f>
        <v>3</v>
      </c>
      <c r="P1495" s="21">
        <f>VLOOKUP($C1495,driver,MATCH(P$7,Driver!$A$1:$E$1,0),0)</f>
        <v>68</v>
      </c>
      <c r="Q1495" s="21" t="str">
        <f>VLOOKUP($C1495,driver,MATCH(Q$7,Driver!$A$1:$E$1,0),0)</f>
        <v>Valid</v>
      </c>
      <c r="R1495" s="21">
        <f>VLOOKUP($C1495,driver,MATCH(R$7,Driver!$A$1:$E$1,0),0)</f>
        <v>1</v>
      </c>
      <c r="S1495" s="21" t="str">
        <f>VLOOKUP($C1495,driver,MATCH(S$7,Driver!$A$1:$E$1,0),0)</f>
        <v>Severe</v>
      </c>
      <c r="T1495" s="21">
        <f>VLOOKUP($C1495,Effects,MATCH(T$7, Effects!$A$1:$E$1, 0),0)</f>
        <v>14</v>
      </c>
      <c r="U1495" s="22" t="str">
        <f>VLOOKUP($C1495,Effects,MATCH(U$7, Effects!$A$1:$E$1, 0),0)</f>
        <v>Yes</v>
      </c>
      <c r="V1495" s="22" t="str">
        <f>VLOOKUP($C1495,Effects,MATCH(V$7, Effects!$A$1:$E$1, 0),0)</f>
        <v>No</v>
      </c>
      <c r="W1495" s="22" t="str">
        <f>VLOOKUP($C1495,Effects,MATCH(W$7, Effects!$A$1:$E$1, 0),0)</f>
        <v>Fine Issued</v>
      </c>
    </row>
    <row r="1496" spans="2:23" s="7" customFormat="1" ht="21" x14ac:dyDescent="0.4">
      <c r="B1496" s="19">
        <v>1489</v>
      </c>
      <c r="C1496" s="19" t="s">
        <v>1511</v>
      </c>
      <c r="D1496" s="20">
        <f>VLOOKUP($C1496, Date, MATCH(Source!D$7, Date!$A$1:$F$1, 0), FALSE)</f>
        <v>45013</v>
      </c>
      <c r="E1496" s="40">
        <v>45013</v>
      </c>
      <c r="F1496" s="22">
        <f>VLOOKUP($C1496, Date, MATCH(Source!F$7, Date!$A$1:$F$1, 0), FALSE)</f>
        <v>62.7569444444444</v>
      </c>
      <c r="G1496" s="19">
        <f>VLOOKUP(Table3[[#This Row],[Accident ID]],Date!$A$2:$I$2001,MATCH(Table3[[#Headers],[Hour]],Date!$A$1:$I$1,0),0)</f>
        <v>18</v>
      </c>
      <c r="H1496" s="44" t="str">
        <f>IF(AND(Table3[[#This Row],[Hour]]&gt;=7, Table3[[#This Row],[Hour]]&lt;=10), "Peak", IF(AND(Table3[[#This Row],[Hour]]&gt;=16, Table3[[#This Row],[Hour]]&lt;=19), "Peak", "Off-Peak"))</f>
        <v>Peak</v>
      </c>
      <c r="I1496" s="19" t="str">
        <f>VLOOKUP($C1496,location,MATCH(Source!I$7,Location!$A$1:$D$1,0),0)</f>
        <v>Delhi</v>
      </c>
      <c r="J1496" s="19" t="str">
        <f>VLOOKUP($C1496,location,MATCH(Source!J$7,Location!$A$1:$D$1,0),0)</f>
        <v>Rural Road</v>
      </c>
      <c r="K1496" s="19" t="str">
        <f>VLOOKUP($C1496,location,MATCH(Source!K$7,Location!$A$1:$D$1,0),0)</f>
        <v>Foggy</v>
      </c>
      <c r="L1496" s="20" t="str">
        <f>VLOOKUP($C1496,vehicle,MATCH(L1495,Vehicle!A1489:E1489,0),0)</f>
        <v>Bus</v>
      </c>
      <c r="M1496" s="20" t="str">
        <f>VLOOKUP($C1496,vehicle,MATCH(M$7,Vehicle!$A$1:$E$1,0),0)</f>
        <v>Pedestrian Crossing</v>
      </c>
      <c r="N1496" s="20" t="str">
        <f>VLOOKUP($C1496,vehicle,MATCH(N$7,Vehicle!$A$1:$E$1,0),0)</f>
        <v>High</v>
      </c>
      <c r="O1496" s="21">
        <f>VLOOKUP($C1496,vehicle,MATCH(O$7,Vehicle!$A$1:$E$1,0),0)</f>
        <v>5</v>
      </c>
      <c r="P1496" s="21">
        <f>VLOOKUP($C1496,driver,MATCH(P$7,Driver!$A$1:$E$1,0),0)</f>
        <v>60</v>
      </c>
      <c r="Q1496" s="21" t="str">
        <f>VLOOKUP($C1496,driver,MATCH(Q$7,Driver!$A$1:$E$1,0),0)</f>
        <v>Expired</v>
      </c>
      <c r="R1496" s="21">
        <f>VLOOKUP($C1496,driver,MATCH(R$7,Driver!$A$1:$E$1,0),0)</f>
        <v>7</v>
      </c>
      <c r="S1496" s="21" t="str">
        <f>VLOOKUP($C1496,driver,MATCH(S$7,Driver!$A$1:$E$1,0),0)</f>
        <v>Minor</v>
      </c>
      <c r="T1496" s="21">
        <f>VLOOKUP($C1496,Effects,MATCH(T$7, Effects!$A$1:$E$1, 0),0)</f>
        <v>30</v>
      </c>
      <c r="U1496" s="22" t="str">
        <f>VLOOKUP($C1496,Effects,MATCH(U$7, Effects!$A$1:$E$1, 0),0)</f>
        <v>Yes</v>
      </c>
      <c r="V1496" s="22" t="str">
        <f>VLOOKUP($C1496,Effects,MATCH(V$7, Effects!$A$1:$E$1, 0),0)</f>
        <v>Yes</v>
      </c>
      <c r="W1496" s="22" t="str">
        <f>VLOOKUP($C1496,Effects,MATCH(W$7, Effects!$A$1:$E$1, 0),0)</f>
        <v>None</v>
      </c>
    </row>
    <row r="1497" spans="2:23" s="7" customFormat="1" ht="21" x14ac:dyDescent="0.4">
      <c r="B1497" s="19">
        <v>1490</v>
      </c>
      <c r="C1497" s="19" t="s">
        <v>1512</v>
      </c>
      <c r="D1497" s="20">
        <f>VLOOKUP($C1497, Date, MATCH(Source!D$7, Date!$A$1:$F$1, 0), FALSE)</f>
        <v>44768</v>
      </c>
      <c r="E1497" s="40">
        <v>44768</v>
      </c>
      <c r="F1497" s="22">
        <f>VLOOKUP($C1497, Date, MATCH(Source!F$7, Date!$A$1:$F$1, 0), FALSE)</f>
        <v>62.7986111111111</v>
      </c>
      <c r="G1497" s="19">
        <f>VLOOKUP(Table3[[#This Row],[Accident ID]],Date!$A$2:$I$2001,MATCH(Table3[[#Headers],[Hour]],Date!$A$1:$I$1,0),0)</f>
        <v>19</v>
      </c>
      <c r="H1497" s="44" t="str">
        <f>IF(AND(Table3[[#This Row],[Hour]]&gt;=7, Table3[[#This Row],[Hour]]&lt;=10), "Peak", IF(AND(Table3[[#This Row],[Hour]]&gt;=16, Table3[[#This Row],[Hour]]&lt;=19), "Peak", "Off-Peak"))</f>
        <v>Peak</v>
      </c>
      <c r="I1497" s="19" t="str">
        <f>VLOOKUP($C1497,location,MATCH(Source!I$7,Location!$A$1:$D$1,0),0)</f>
        <v>Ahmedabad</v>
      </c>
      <c r="J1497" s="19" t="str">
        <f>VLOOKUP($C1497,location,MATCH(Source!J$7,Location!$A$1:$D$1,0),0)</f>
        <v>Expressway</v>
      </c>
      <c r="K1497" s="19" t="str">
        <f>VLOOKUP($C1497,location,MATCH(Source!K$7,Location!$A$1:$D$1,0),0)</f>
        <v>Rainy</v>
      </c>
      <c r="L1497" s="20" t="str">
        <f>VLOOKUP($C1497,vehicle,MATCH(L1496,Vehicle!A1490:E1490,0),0)</f>
        <v>Bike</v>
      </c>
      <c r="M1497" s="20" t="str">
        <f>VLOOKUP($C1497,vehicle,MATCH(M$7,Vehicle!$A$1:$E$1,0),0)</f>
        <v>Brake Failure</v>
      </c>
      <c r="N1497" s="20" t="str">
        <f>VLOOKUP($C1497,vehicle,MATCH(N$7,Vehicle!$A$1:$E$1,0),0)</f>
        <v>Medium</v>
      </c>
      <c r="O1497" s="21">
        <f>VLOOKUP($C1497,vehicle,MATCH(O$7,Vehicle!$A$1:$E$1,0),0)</f>
        <v>5</v>
      </c>
      <c r="P1497" s="21">
        <f>VLOOKUP($C1497,driver,MATCH(P$7,Driver!$A$1:$E$1,0),0)</f>
        <v>66</v>
      </c>
      <c r="Q1497" s="21" t="str">
        <f>VLOOKUP($C1497,driver,MATCH(Q$7,Driver!$A$1:$E$1,0),0)</f>
        <v>Expired</v>
      </c>
      <c r="R1497" s="21">
        <f>VLOOKUP($C1497,driver,MATCH(R$7,Driver!$A$1:$E$1,0),0)</f>
        <v>1</v>
      </c>
      <c r="S1497" s="21" t="str">
        <f>VLOOKUP($C1497,driver,MATCH(S$7,Driver!$A$1:$E$1,0),0)</f>
        <v>Severe</v>
      </c>
      <c r="T1497" s="21">
        <f>VLOOKUP($C1497,Effects,MATCH(T$7, Effects!$A$1:$E$1, 0),0)</f>
        <v>22</v>
      </c>
      <c r="U1497" s="22" t="str">
        <f>VLOOKUP($C1497,Effects,MATCH(U$7, Effects!$A$1:$E$1, 0),0)</f>
        <v>Yes</v>
      </c>
      <c r="V1497" s="22" t="str">
        <f>VLOOKUP($C1497,Effects,MATCH(V$7, Effects!$A$1:$E$1, 0),0)</f>
        <v>No</v>
      </c>
      <c r="W1497" s="22" t="str">
        <f>VLOOKUP($C1497,Effects,MATCH(W$7, Effects!$A$1:$E$1, 0),0)</f>
        <v>Fine Issued</v>
      </c>
    </row>
    <row r="1498" spans="2:23" s="7" customFormat="1" ht="21" x14ac:dyDescent="0.4">
      <c r="B1498" s="19">
        <v>1491</v>
      </c>
      <c r="C1498" s="19" t="s">
        <v>1513</v>
      </c>
      <c r="D1498" s="20">
        <f>VLOOKUP($C1498, Date, MATCH(Source!D$7, Date!$A$1:$F$1, 0), FALSE)</f>
        <v>44475</v>
      </c>
      <c r="E1498" s="40">
        <v>44475</v>
      </c>
      <c r="F1498" s="22">
        <f>VLOOKUP($C1498, Date, MATCH(Source!F$7, Date!$A$1:$F$1, 0), FALSE)</f>
        <v>62.8402777777778</v>
      </c>
      <c r="G1498" s="19">
        <f>VLOOKUP(Table3[[#This Row],[Accident ID]],Date!$A$2:$I$2001,MATCH(Table3[[#Headers],[Hour]],Date!$A$1:$I$1,0),0)</f>
        <v>20</v>
      </c>
      <c r="H1498" s="44" t="str">
        <f>IF(AND(Table3[[#This Row],[Hour]]&gt;=7, Table3[[#This Row],[Hour]]&lt;=10), "Peak", IF(AND(Table3[[#This Row],[Hour]]&gt;=16, Table3[[#This Row],[Hour]]&lt;=19), "Peak", "Off-Peak"))</f>
        <v>Off-Peak</v>
      </c>
      <c r="I1498" s="19" t="str">
        <f>VLOOKUP($C1498,location,MATCH(Source!I$7,Location!$A$1:$D$1,0),0)</f>
        <v>Hyderabad</v>
      </c>
      <c r="J1498" s="19" t="str">
        <f>VLOOKUP($C1498,location,MATCH(Source!J$7,Location!$A$1:$D$1,0),0)</f>
        <v>City Road</v>
      </c>
      <c r="K1498" s="19" t="str">
        <f>VLOOKUP($C1498,location,MATCH(Source!K$7,Location!$A$1:$D$1,0),0)</f>
        <v>Foggy</v>
      </c>
      <c r="L1498" s="20" t="str">
        <f>VLOOKUP($C1498,vehicle,MATCH(L1497,Vehicle!A1491:E1491,0),0)</f>
        <v>Bus</v>
      </c>
      <c r="M1498" s="20" t="str">
        <f>VLOOKUP($C1498,vehicle,MATCH(M$7,Vehicle!$A$1:$E$1,0),0)</f>
        <v>Over Speeding</v>
      </c>
      <c r="N1498" s="20" t="str">
        <f>VLOOKUP($C1498,vehicle,MATCH(N$7,Vehicle!$A$1:$E$1,0),0)</f>
        <v>High</v>
      </c>
      <c r="O1498" s="21">
        <f>VLOOKUP($C1498,vehicle,MATCH(O$7,Vehicle!$A$1:$E$1,0),0)</f>
        <v>4</v>
      </c>
      <c r="P1498" s="21">
        <f>VLOOKUP($C1498,driver,MATCH(P$7,Driver!$A$1:$E$1,0),0)</f>
        <v>69</v>
      </c>
      <c r="Q1498" s="21" t="str">
        <f>VLOOKUP($C1498,driver,MATCH(Q$7,Driver!$A$1:$E$1,0),0)</f>
        <v>Valid</v>
      </c>
      <c r="R1498" s="21">
        <f>VLOOKUP($C1498,driver,MATCH(R$7,Driver!$A$1:$E$1,0),0)</f>
        <v>0</v>
      </c>
      <c r="S1498" s="21" t="str">
        <f>VLOOKUP($C1498,driver,MATCH(S$7,Driver!$A$1:$E$1,0),0)</f>
        <v>Minor</v>
      </c>
      <c r="T1498" s="21">
        <f>VLOOKUP($C1498,Effects,MATCH(T$7, Effects!$A$1:$E$1, 0),0)</f>
        <v>51</v>
      </c>
      <c r="U1498" s="22" t="str">
        <f>VLOOKUP($C1498,Effects,MATCH(U$7, Effects!$A$1:$E$1, 0),0)</f>
        <v>No</v>
      </c>
      <c r="V1498" s="22" t="str">
        <f>VLOOKUP($C1498,Effects,MATCH(V$7, Effects!$A$1:$E$1, 0),0)</f>
        <v>No</v>
      </c>
      <c r="W1498" s="22" t="str">
        <f>VLOOKUP($C1498,Effects,MATCH(W$7, Effects!$A$1:$E$1, 0),0)</f>
        <v>License Suspended</v>
      </c>
    </row>
    <row r="1499" spans="2:23" s="7" customFormat="1" ht="21" x14ac:dyDescent="0.4">
      <c r="B1499" s="19">
        <v>1492</v>
      </c>
      <c r="C1499" s="19" t="s">
        <v>1514</v>
      </c>
      <c r="D1499" s="20">
        <f>VLOOKUP($C1499, Date, MATCH(Source!D$7, Date!$A$1:$F$1, 0), FALSE)</f>
        <v>43938</v>
      </c>
      <c r="E1499" s="40">
        <v>43938</v>
      </c>
      <c r="F1499" s="22">
        <f>VLOOKUP($C1499, Date, MATCH(Source!F$7, Date!$A$1:$F$1, 0), FALSE)</f>
        <v>62.8819444444444</v>
      </c>
      <c r="G1499" s="19">
        <f>VLOOKUP(Table3[[#This Row],[Accident ID]],Date!$A$2:$I$2001,MATCH(Table3[[#Headers],[Hour]],Date!$A$1:$I$1,0),0)</f>
        <v>21</v>
      </c>
      <c r="H1499" s="44" t="str">
        <f>IF(AND(Table3[[#This Row],[Hour]]&gt;=7, Table3[[#This Row],[Hour]]&lt;=10), "Peak", IF(AND(Table3[[#This Row],[Hour]]&gt;=16, Table3[[#This Row],[Hour]]&lt;=19), "Peak", "Off-Peak"))</f>
        <v>Off-Peak</v>
      </c>
      <c r="I1499" s="19" t="str">
        <f>VLOOKUP($C1499,location,MATCH(Source!I$7,Location!$A$1:$D$1,0),0)</f>
        <v>Delhi</v>
      </c>
      <c r="J1499" s="19" t="str">
        <f>VLOOKUP($C1499,location,MATCH(Source!J$7,Location!$A$1:$D$1,0),0)</f>
        <v>City Road</v>
      </c>
      <c r="K1499" s="19" t="str">
        <f>VLOOKUP($C1499,location,MATCH(Source!K$7,Location!$A$1:$D$1,0),0)</f>
        <v>Snowy</v>
      </c>
      <c r="L1499" s="20" t="str">
        <f>VLOOKUP($C1499,vehicle,MATCH(L1498,Vehicle!A1492:E1492,0),0)</f>
        <v>Pedestrian</v>
      </c>
      <c r="M1499" s="20" t="str">
        <f>VLOOKUP($C1499,vehicle,MATCH(M$7,Vehicle!$A$1:$E$1,0),0)</f>
        <v>Signal Violation</v>
      </c>
      <c r="N1499" s="20" t="str">
        <f>VLOOKUP($C1499,vehicle,MATCH(N$7,Vehicle!$A$1:$E$1,0),0)</f>
        <v>Medium</v>
      </c>
      <c r="O1499" s="21">
        <f>VLOOKUP($C1499,vehicle,MATCH(O$7,Vehicle!$A$1:$E$1,0),0)</f>
        <v>2</v>
      </c>
      <c r="P1499" s="21">
        <f>VLOOKUP($C1499,driver,MATCH(P$7,Driver!$A$1:$E$1,0),0)</f>
        <v>60</v>
      </c>
      <c r="Q1499" s="21" t="str">
        <f>VLOOKUP($C1499,driver,MATCH(Q$7,Driver!$A$1:$E$1,0),0)</f>
        <v>Expired</v>
      </c>
      <c r="R1499" s="21">
        <f>VLOOKUP($C1499,driver,MATCH(R$7,Driver!$A$1:$E$1,0),0)</f>
        <v>10</v>
      </c>
      <c r="S1499" s="21" t="str">
        <f>VLOOKUP($C1499,driver,MATCH(S$7,Driver!$A$1:$E$1,0),0)</f>
        <v>Moderate</v>
      </c>
      <c r="T1499" s="21">
        <f>VLOOKUP($C1499,Effects,MATCH(T$7, Effects!$A$1:$E$1, 0),0)</f>
        <v>60</v>
      </c>
      <c r="U1499" s="22" t="str">
        <f>VLOOKUP($C1499,Effects,MATCH(U$7, Effects!$A$1:$E$1, 0),0)</f>
        <v>No</v>
      </c>
      <c r="V1499" s="22" t="str">
        <f>VLOOKUP($C1499,Effects,MATCH(V$7, Effects!$A$1:$E$1, 0),0)</f>
        <v>No</v>
      </c>
      <c r="W1499" s="22" t="str">
        <f>VLOOKUP($C1499,Effects,MATCH(W$7, Effects!$A$1:$E$1, 0),0)</f>
        <v>None</v>
      </c>
    </row>
    <row r="1500" spans="2:23" s="7" customFormat="1" ht="21" x14ac:dyDescent="0.4">
      <c r="B1500" s="19">
        <v>1493</v>
      </c>
      <c r="C1500" s="19" t="s">
        <v>1515</v>
      </c>
      <c r="D1500" s="20">
        <f>VLOOKUP($C1500, Date, MATCH(Source!D$7, Date!$A$1:$F$1, 0), FALSE)</f>
        <v>43920</v>
      </c>
      <c r="E1500" s="40">
        <v>43920</v>
      </c>
      <c r="F1500" s="22">
        <f>VLOOKUP($C1500, Date, MATCH(Source!F$7, Date!$A$1:$F$1, 0), FALSE)</f>
        <v>62.9236111111111</v>
      </c>
      <c r="G1500" s="19">
        <f>VLOOKUP(Table3[[#This Row],[Accident ID]],Date!$A$2:$I$2001,MATCH(Table3[[#Headers],[Hour]],Date!$A$1:$I$1,0),0)</f>
        <v>22</v>
      </c>
      <c r="H1500" s="44" t="str">
        <f>IF(AND(Table3[[#This Row],[Hour]]&gt;=7, Table3[[#This Row],[Hour]]&lt;=10), "Peak", IF(AND(Table3[[#This Row],[Hour]]&gt;=16, Table3[[#This Row],[Hour]]&lt;=19), "Peak", "Off-Peak"))</f>
        <v>Off-Peak</v>
      </c>
      <c r="I1500" s="19" t="str">
        <f>VLOOKUP($C1500,location,MATCH(Source!I$7,Location!$A$1:$D$1,0),0)</f>
        <v>Mumbai</v>
      </c>
      <c r="J1500" s="19" t="str">
        <f>VLOOKUP($C1500,location,MATCH(Source!J$7,Location!$A$1:$D$1,0),0)</f>
        <v>Rural Road</v>
      </c>
      <c r="K1500" s="19" t="str">
        <f>VLOOKUP($C1500,location,MATCH(Source!K$7,Location!$A$1:$D$1,0),0)</f>
        <v>Rainy</v>
      </c>
      <c r="L1500" s="20" t="str">
        <f>VLOOKUP($C1500,vehicle,MATCH(L1499,Vehicle!A1493:E1493,0),0)</f>
        <v>Bus</v>
      </c>
      <c r="M1500" s="20" t="str">
        <f>VLOOKUP($C1500,vehicle,MATCH(M$7,Vehicle!$A$1:$E$1,0),0)</f>
        <v>Signal Violation</v>
      </c>
      <c r="N1500" s="20" t="str">
        <f>VLOOKUP($C1500,vehicle,MATCH(N$7,Vehicle!$A$1:$E$1,0),0)</f>
        <v>Severe</v>
      </c>
      <c r="O1500" s="21">
        <f>VLOOKUP($C1500,vehicle,MATCH(O$7,Vehicle!$A$1:$E$1,0),0)</f>
        <v>2</v>
      </c>
      <c r="P1500" s="21">
        <f>VLOOKUP($C1500,driver,MATCH(P$7,Driver!$A$1:$E$1,0),0)</f>
        <v>56</v>
      </c>
      <c r="Q1500" s="21" t="str">
        <f>VLOOKUP($C1500,driver,MATCH(Q$7,Driver!$A$1:$E$1,0),0)</f>
        <v>Suspended</v>
      </c>
      <c r="R1500" s="21">
        <f>VLOOKUP($C1500,driver,MATCH(R$7,Driver!$A$1:$E$1,0),0)</f>
        <v>5</v>
      </c>
      <c r="S1500" s="21" t="str">
        <f>VLOOKUP($C1500,driver,MATCH(S$7,Driver!$A$1:$E$1,0),0)</f>
        <v>Severe</v>
      </c>
      <c r="T1500" s="21">
        <f>VLOOKUP($C1500,Effects,MATCH(T$7, Effects!$A$1:$E$1, 0),0)</f>
        <v>37</v>
      </c>
      <c r="U1500" s="22" t="str">
        <f>VLOOKUP($C1500,Effects,MATCH(U$7, Effects!$A$1:$E$1, 0),0)</f>
        <v>Yes</v>
      </c>
      <c r="V1500" s="22" t="str">
        <f>VLOOKUP($C1500,Effects,MATCH(V$7, Effects!$A$1:$E$1, 0),0)</f>
        <v>Yes</v>
      </c>
      <c r="W1500" s="22" t="str">
        <f>VLOOKUP($C1500,Effects,MATCH(W$7, Effects!$A$1:$E$1, 0),0)</f>
        <v>None</v>
      </c>
    </row>
    <row r="1501" spans="2:23" s="7" customFormat="1" ht="21" x14ac:dyDescent="0.4">
      <c r="B1501" s="19">
        <v>1494</v>
      </c>
      <c r="C1501" s="19" t="s">
        <v>1516</v>
      </c>
      <c r="D1501" s="20">
        <f>VLOOKUP($C1501, Date, MATCH(Source!D$7, Date!$A$1:$F$1, 0), FALSE)</f>
        <v>45209</v>
      </c>
      <c r="E1501" s="40">
        <v>45209</v>
      </c>
      <c r="F1501" s="22">
        <f>VLOOKUP($C1501, Date, MATCH(Source!F$7, Date!$A$1:$F$1, 0), FALSE)</f>
        <v>62.9652777777778</v>
      </c>
      <c r="G1501" s="19">
        <f>VLOOKUP(Table3[[#This Row],[Accident ID]],Date!$A$2:$I$2001,MATCH(Table3[[#Headers],[Hour]],Date!$A$1:$I$1,0),0)</f>
        <v>23</v>
      </c>
      <c r="H1501" s="44" t="str">
        <f>IF(AND(Table3[[#This Row],[Hour]]&gt;=7, Table3[[#This Row],[Hour]]&lt;=10), "Peak", IF(AND(Table3[[#This Row],[Hour]]&gt;=16, Table3[[#This Row],[Hour]]&lt;=19), "Peak", "Off-Peak"))</f>
        <v>Off-Peak</v>
      </c>
      <c r="I1501" s="19" t="str">
        <f>VLOOKUP($C1501,location,MATCH(Source!I$7,Location!$A$1:$D$1,0),0)</f>
        <v>Hyderabad</v>
      </c>
      <c r="J1501" s="19" t="str">
        <f>VLOOKUP($C1501,location,MATCH(Source!J$7,Location!$A$1:$D$1,0),0)</f>
        <v>Residential Area</v>
      </c>
      <c r="K1501" s="19" t="str">
        <f>VLOOKUP($C1501,location,MATCH(Source!K$7,Location!$A$1:$D$1,0),0)</f>
        <v>Snowy</v>
      </c>
      <c r="L1501" s="20" t="str">
        <f>VLOOKUP($C1501,vehicle,MATCH(L1500,Vehicle!A1494:E1494,0),0)</f>
        <v>Bus</v>
      </c>
      <c r="M1501" s="20" t="str">
        <f>VLOOKUP($C1501,vehicle,MATCH(M$7,Vehicle!$A$1:$E$1,0),0)</f>
        <v>Brake Failure</v>
      </c>
      <c r="N1501" s="20" t="str">
        <f>VLOOKUP($C1501,vehicle,MATCH(N$7,Vehicle!$A$1:$E$1,0),0)</f>
        <v>Severe</v>
      </c>
      <c r="O1501" s="21">
        <f>VLOOKUP($C1501,vehicle,MATCH(O$7,Vehicle!$A$1:$E$1,0),0)</f>
        <v>5</v>
      </c>
      <c r="P1501" s="21">
        <f>VLOOKUP($C1501,driver,MATCH(P$7,Driver!$A$1:$E$1,0),0)</f>
        <v>59</v>
      </c>
      <c r="Q1501" s="21" t="str">
        <f>VLOOKUP($C1501,driver,MATCH(Q$7,Driver!$A$1:$E$1,0),0)</f>
        <v>Suspended</v>
      </c>
      <c r="R1501" s="21">
        <f>VLOOKUP($C1501,driver,MATCH(R$7,Driver!$A$1:$E$1,0),0)</f>
        <v>8</v>
      </c>
      <c r="S1501" s="21" t="str">
        <f>VLOOKUP($C1501,driver,MATCH(S$7,Driver!$A$1:$E$1,0),0)</f>
        <v>Moderate</v>
      </c>
      <c r="T1501" s="21">
        <f>VLOOKUP($C1501,Effects,MATCH(T$7, Effects!$A$1:$E$1, 0),0)</f>
        <v>36</v>
      </c>
      <c r="U1501" s="22" t="str">
        <f>VLOOKUP($C1501,Effects,MATCH(U$7, Effects!$A$1:$E$1, 0),0)</f>
        <v>Yes</v>
      </c>
      <c r="V1501" s="22" t="str">
        <f>VLOOKUP($C1501,Effects,MATCH(V$7, Effects!$A$1:$E$1, 0),0)</f>
        <v>Yes</v>
      </c>
      <c r="W1501" s="22" t="str">
        <f>VLOOKUP($C1501,Effects,MATCH(W$7, Effects!$A$1:$E$1, 0),0)</f>
        <v>Arrest Made</v>
      </c>
    </row>
    <row r="1502" spans="2:23" s="7" customFormat="1" ht="21" x14ac:dyDescent="0.4">
      <c r="B1502" s="19">
        <v>1495</v>
      </c>
      <c r="C1502" s="19" t="s">
        <v>1517</v>
      </c>
      <c r="D1502" s="20">
        <f>VLOOKUP($C1502, Date, MATCH(Source!D$7, Date!$A$1:$F$1, 0), FALSE)</f>
        <v>44543</v>
      </c>
      <c r="E1502" s="40">
        <v>44543</v>
      </c>
      <c r="F1502" s="22">
        <f>VLOOKUP($C1502, Date, MATCH(Source!F$7, Date!$A$1:$F$1, 0), FALSE)</f>
        <v>63.0069444444444</v>
      </c>
      <c r="G1502" s="19">
        <f>VLOOKUP(Table3[[#This Row],[Accident ID]],Date!$A$2:$I$2001,MATCH(Table3[[#Headers],[Hour]],Date!$A$1:$I$1,0),0)</f>
        <v>0</v>
      </c>
      <c r="H1502" s="44" t="str">
        <f>IF(AND(Table3[[#This Row],[Hour]]&gt;=7, Table3[[#This Row],[Hour]]&lt;=10), "Peak", IF(AND(Table3[[#This Row],[Hour]]&gt;=16, Table3[[#This Row],[Hour]]&lt;=19), "Peak", "Off-Peak"))</f>
        <v>Off-Peak</v>
      </c>
      <c r="I1502" s="19" t="str">
        <f>VLOOKUP($C1502,location,MATCH(Source!I$7,Location!$A$1:$D$1,0),0)</f>
        <v>Ahmedabad</v>
      </c>
      <c r="J1502" s="19" t="str">
        <f>VLOOKUP($C1502,location,MATCH(Source!J$7,Location!$A$1:$D$1,0),0)</f>
        <v>City Road</v>
      </c>
      <c r="K1502" s="19" t="str">
        <f>VLOOKUP($C1502,location,MATCH(Source!K$7,Location!$A$1:$D$1,0),0)</f>
        <v>Rainy</v>
      </c>
      <c r="L1502" s="20" t="str">
        <f>VLOOKUP($C1502,vehicle,MATCH(L1501,Vehicle!A1495:E1495,0),0)</f>
        <v>Bicycle</v>
      </c>
      <c r="M1502" s="20" t="str">
        <f>VLOOKUP($C1502,vehicle,MATCH(M$7,Vehicle!$A$1:$E$1,0),0)</f>
        <v>Over Speeding</v>
      </c>
      <c r="N1502" s="20" t="str">
        <f>VLOOKUP($C1502,vehicle,MATCH(N$7,Vehicle!$A$1:$E$1,0),0)</f>
        <v>Medium</v>
      </c>
      <c r="O1502" s="21">
        <f>VLOOKUP($C1502,vehicle,MATCH(O$7,Vehicle!$A$1:$E$1,0),0)</f>
        <v>4</v>
      </c>
      <c r="P1502" s="21">
        <f>VLOOKUP($C1502,driver,MATCH(P$7,Driver!$A$1:$E$1,0),0)</f>
        <v>51</v>
      </c>
      <c r="Q1502" s="21" t="str">
        <f>VLOOKUP($C1502,driver,MATCH(Q$7,Driver!$A$1:$E$1,0),0)</f>
        <v>Suspended</v>
      </c>
      <c r="R1502" s="21">
        <f>VLOOKUP($C1502,driver,MATCH(R$7,Driver!$A$1:$E$1,0),0)</f>
        <v>4</v>
      </c>
      <c r="S1502" s="21" t="str">
        <f>VLOOKUP($C1502,driver,MATCH(S$7,Driver!$A$1:$E$1,0),0)</f>
        <v>Moderate</v>
      </c>
      <c r="T1502" s="21">
        <f>VLOOKUP($C1502,Effects,MATCH(T$7, Effects!$A$1:$E$1, 0),0)</f>
        <v>8</v>
      </c>
      <c r="U1502" s="22" t="str">
        <f>VLOOKUP($C1502,Effects,MATCH(U$7, Effects!$A$1:$E$1, 0),0)</f>
        <v>Yes</v>
      </c>
      <c r="V1502" s="22" t="str">
        <f>VLOOKUP($C1502,Effects,MATCH(V$7, Effects!$A$1:$E$1, 0),0)</f>
        <v>Yes</v>
      </c>
      <c r="W1502" s="22" t="str">
        <f>VLOOKUP($C1502,Effects,MATCH(W$7, Effects!$A$1:$E$1, 0),0)</f>
        <v>None</v>
      </c>
    </row>
    <row r="1503" spans="2:23" s="7" customFormat="1" ht="21" x14ac:dyDescent="0.4">
      <c r="B1503" s="19">
        <v>1496</v>
      </c>
      <c r="C1503" s="19" t="s">
        <v>1518</v>
      </c>
      <c r="D1503" s="20">
        <f>VLOOKUP($C1503, Date, MATCH(Source!D$7, Date!$A$1:$F$1, 0), FALSE)</f>
        <v>45112</v>
      </c>
      <c r="E1503" s="40">
        <v>45112</v>
      </c>
      <c r="F1503" s="22">
        <f>VLOOKUP($C1503, Date, MATCH(Source!F$7, Date!$A$1:$F$1, 0), FALSE)</f>
        <v>63.0486111111111</v>
      </c>
      <c r="G1503" s="19">
        <f>VLOOKUP(Table3[[#This Row],[Accident ID]],Date!$A$2:$I$2001,MATCH(Table3[[#Headers],[Hour]],Date!$A$1:$I$1,0),0)</f>
        <v>1</v>
      </c>
      <c r="H1503" s="44" t="str">
        <f>IF(AND(Table3[[#This Row],[Hour]]&gt;=7, Table3[[#This Row],[Hour]]&lt;=10), "Peak", IF(AND(Table3[[#This Row],[Hour]]&gt;=16, Table3[[#This Row],[Hour]]&lt;=19), "Peak", "Off-Peak"))</f>
        <v>Off-Peak</v>
      </c>
      <c r="I1503" s="19" t="str">
        <f>VLOOKUP($C1503,location,MATCH(Source!I$7,Location!$A$1:$D$1,0),0)</f>
        <v>Hyderabad</v>
      </c>
      <c r="J1503" s="19" t="str">
        <f>VLOOKUP($C1503,location,MATCH(Source!J$7,Location!$A$1:$D$1,0),0)</f>
        <v>City Road</v>
      </c>
      <c r="K1503" s="19" t="str">
        <f>VLOOKUP($C1503,location,MATCH(Source!K$7,Location!$A$1:$D$1,0),0)</f>
        <v>Windy</v>
      </c>
      <c r="L1503" s="20" t="str">
        <f>VLOOKUP($C1503,vehicle,MATCH(L1502,Vehicle!A1496:E1496,0),0)</f>
        <v>Bus</v>
      </c>
      <c r="M1503" s="20" t="str">
        <f>VLOOKUP($C1503,vehicle,MATCH(M$7,Vehicle!$A$1:$E$1,0),0)</f>
        <v>Brake Failure</v>
      </c>
      <c r="N1503" s="20" t="str">
        <f>VLOOKUP($C1503,vehicle,MATCH(N$7,Vehicle!$A$1:$E$1,0),0)</f>
        <v>Medium</v>
      </c>
      <c r="O1503" s="21">
        <f>VLOOKUP($C1503,vehicle,MATCH(O$7,Vehicle!$A$1:$E$1,0),0)</f>
        <v>3</v>
      </c>
      <c r="P1503" s="21">
        <f>VLOOKUP($C1503,driver,MATCH(P$7,Driver!$A$1:$E$1,0),0)</f>
        <v>74</v>
      </c>
      <c r="Q1503" s="21" t="str">
        <f>VLOOKUP($C1503,driver,MATCH(Q$7,Driver!$A$1:$E$1,0),0)</f>
        <v>Suspended</v>
      </c>
      <c r="R1503" s="21">
        <f>VLOOKUP($C1503,driver,MATCH(R$7,Driver!$A$1:$E$1,0),0)</f>
        <v>7</v>
      </c>
      <c r="S1503" s="21" t="str">
        <f>VLOOKUP($C1503,driver,MATCH(S$7,Driver!$A$1:$E$1,0),0)</f>
        <v>Fatal</v>
      </c>
      <c r="T1503" s="21">
        <f>VLOOKUP($C1503,Effects,MATCH(T$7, Effects!$A$1:$E$1, 0),0)</f>
        <v>42</v>
      </c>
      <c r="U1503" s="22" t="str">
        <f>VLOOKUP($C1503,Effects,MATCH(U$7, Effects!$A$1:$E$1, 0),0)</f>
        <v>Yes</v>
      </c>
      <c r="V1503" s="22" t="str">
        <f>VLOOKUP($C1503,Effects,MATCH(V$7, Effects!$A$1:$E$1, 0),0)</f>
        <v>No</v>
      </c>
      <c r="W1503" s="22" t="str">
        <f>VLOOKUP($C1503,Effects,MATCH(W$7, Effects!$A$1:$E$1, 0),0)</f>
        <v>License Suspended</v>
      </c>
    </row>
    <row r="1504" spans="2:23" s="7" customFormat="1" ht="21" x14ac:dyDescent="0.4">
      <c r="B1504" s="19">
        <v>1497</v>
      </c>
      <c r="C1504" s="19" t="s">
        <v>1519</v>
      </c>
      <c r="D1504" s="20">
        <f>VLOOKUP($C1504, Date, MATCH(Source!D$7, Date!$A$1:$F$1, 0), FALSE)</f>
        <v>45506</v>
      </c>
      <c r="E1504" s="40">
        <v>45506</v>
      </c>
      <c r="F1504" s="22">
        <f>VLOOKUP($C1504, Date, MATCH(Source!F$7, Date!$A$1:$F$1, 0), FALSE)</f>
        <v>63.0902777777778</v>
      </c>
      <c r="G1504" s="19">
        <f>VLOOKUP(Table3[[#This Row],[Accident ID]],Date!$A$2:$I$2001,MATCH(Table3[[#Headers],[Hour]],Date!$A$1:$I$1,0),0)</f>
        <v>2</v>
      </c>
      <c r="H1504" s="44" t="str">
        <f>IF(AND(Table3[[#This Row],[Hour]]&gt;=7, Table3[[#This Row],[Hour]]&lt;=10), "Peak", IF(AND(Table3[[#This Row],[Hour]]&gt;=16, Table3[[#This Row],[Hour]]&lt;=19), "Peak", "Off-Peak"))</f>
        <v>Off-Peak</v>
      </c>
      <c r="I1504" s="19" t="str">
        <f>VLOOKUP($C1504,location,MATCH(Source!I$7,Location!$A$1:$D$1,0),0)</f>
        <v>Hyderabad</v>
      </c>
      <c r="J1504" s="19" t="str">
        <f>VLOOKUP($C1504,location,MATCH(Source!J$7,Location!$A$1:$D$1,0),0)</f>
        <v>Highway</v>
      </c>
      <c r="K1504" s="19" t="str">
        <f>VLOOKUP($C1504,location,MATCH(Source!K$7,Location!$A$1:$D$1,0),0)</f>
        <v>Windy</v>
      </c>
      <c r="L1504" s="20" t="str">
        <f>VLOOKUP($C1504,vehicle,MATCH(L1503,Vehicle!A1497:E1497,0),0)</f>
        <v>Bus</v>
      </c>
      <c r="M1504" s="20" t="str">
        <f>VLOOKUP($C1504,vehicle,MATCH(M$7,Vehicle!$A$1:$E$1,0),0)</f>
        <v>Weather Conditions</v>
      </c>
      <c r="N1504" s="20" t="str">
        <f>VLOOKUP($C1504,vehicle,MATCH(N$7,Vehicle!$A$1:$E$1,0),0)</f>
        <v>Low</v>
      </c>
      <c r="O1504" s="21">
        <f>VLOOKUP($C1504,vehicle,MATCH(O$7,Vehicle!$A$1:$E$1,0),0)</f>
        <v>5</v>
      </c>
      <c r="P1504" s="21">
        <f>VLOOKUP($C1504,driver,MATCH(P$7,Driver!$A$1:$E$1,0),0)</f>
        <v>54</v>
      </c>
      <c r="Q1504" s="21" t="str">
        <f>VLOOKUP($C1504,driver,MATCH(Q$7,Driver!$A$1:$E$1,0),0)</f>
        <v>Expired</v>
      </c>
      <c r="R1504" s="21">
        <f>VLOOKUP($C1504,driver,MATCH(R$7,Driver!$A$1:$E$1,0),0)</f>
        <v>6</v>
      </c>
      <c r="S1504" s="21" t="str">
        <f>VLOOKUP($C1504,driver,MATCH(S$7,Driver!$A$1:$E$1,0),0)</f>
        <v>Fatal</v>
      </c>
      <c r="T1504" s="21">
        <f>VLOOKUP($C1504,Effects,MATCH(T$7, Effects!$A$1:$E$1, 0),0)</f>
        <v>27</v>
      </c>
      <c r="U1504" s="22" t="str">
        <f>VLOOKUP($C1504,Effects,MATCH(U$7, Effects!$A$1:$E$1, 0),0)</f>
        <v>No</v>
      </c>
      <c r="V1504" s="22" t="str">
        <f>VLOOKUP($C1504,Effects,MATCH(V$7, Effects!$A$1:$E$1, 0),0)</f>
        <v>No</v>
      </c>
      <c r="W1504" s="22" t="str">
        <f>VLOOKUP($C1504,Effects,MATCH(W$7, Effects!$A$1:$E$1, 0),0)</f>
        <v>None</v>
      </c>
    </row>
    <row r="1505" spans="2:23" s="7" customFormat="1" ht="21" x14ac:dyDescent="0.4">
      <c r="B1505" s="19">
        <v>1498</v>
      </c>
      <c r="C1505" s="19" t="s">
        <v>1520</v>
      </c>
      <c r="D1505" s="20">
        <f>VLOOKUP($C1505, Date, MATCH(Source!D$7, Date!$A$1:$F$1, 0), FALSE)</f>
        <v>45398</v>
      </c>
      <c r="E1505" s="40">
        <v>45398</v>
      </c>
      <c r="F1505" s="22">
        <f>VLOOKUP($C1505, Date, MATCH(Source!F$7, Date!$A$1:$F$1, 0), FALSE)</f>
        <v>63.1319444444444</v>
      </c>
      <c r="G1505" s="19">
        <f>VLOOKUP(Table3[[#This Row],[Accident ID]],Date!$A$2:$I$2001,MATCH(Table3[[#Headers],[Hour]],Date!$A$1:$I$1,0),0)</f>
        <v>3</v>
      </c>
      <c r="H1505" s="44" t="str">
        <f>IF(AND(Table3[[#This Row],[Hour]]&gt;=7, Table3[[#This Row],[Hour]]&lt;=10), "Peak", IF(AND(Table3[[#This Row],[Hour]]&gt;=16, Table3[[#This Row],[Hour]]&lt;=19), "Peak", "Off-Peak"))</f>
        <v>Off-Peak</v>
      </c>
      <c r="I1505" s="19" t="str">
        <f>VLOOKUP($C1505,location,MATCH(Source!I$7,Location!$A$1:$D$1,0),0)</f>
        <v>Hyderabad</v>
      </c>
      <c r="J1505" s="19" t="str">
        <f>VLOOKUP($C1505,location,MATCH(Source!J$7,Location!$A$1:$D$1,0),0)</f>
        <v>Rural Road</v>
      </c>
      <c r="K1505" s="19" t="str">
        <f>VLOOKUP($C1505,location,MATCH(Source!K$7,Location!$A$1:$D$1,0),0)</f>
        <v>Clear</v>
      </c>
      <c r="L1505" s="20" t="str">
        <f>VLOOKUP($C1505,vehicle,MATCH(L1504,Vehicle!A1498:E1498,0),0)</f>
        <v>Bicycle</v>
      </c>
      <c r="M1505" s="20" t="str">
        <f>VLOOKUP($C1505,vehicle,MATCH(M$7,Vehicle!$A$1:$E$1,0),0)</f>
        <v>Drunk Driving</v>
      </c>
      <c r="N1505" s="20" t="str">
        <f>VLOOKUP($C1505,vehicle,MATCH(N$7,Vehicle!$A$1:$E$1,0),0)</f>
        <v>Medium</v>
      </c>
      <c r="O1505" s="21">
        <f>VLOOKUP($C1505,vehicle,MATCH(O$7,Vehicle!$A$1:$E$1,0),0)</f>
        <v>2</v>
      </c>
      <c r="P1505" s="21">
        <f>VLOOKUP($C1505,driver,MATCH(P$7,Driver!$A$1:$E$1,0),0)</f>
        <v>67</v>
      </c>
      <c r="Q1505" s="21" t="str">
        <f>VLOOKUP($C1505,driver,MATCH(Q$7,Driver!$A$1:$E$1,0),0)</f>
        <v>Expired</v>
      </c>
      <c r="R1505" s="21">
        <f>VLOOKUP($C1505,driver,MATCH(R$7,Driver!$A$1:$E$1,0),0)</f>
        <v>0</v>
      </c>
      <c r="S1505" s="21" t="str">
        <f>VLOOKUP($C1505,driver,MATCH(S$7,Driver!$A$1:$E$1,0),0)</f>
        <v>Fatal</v>
      </c>
      <c r="T1505" s="21">
        <f>VLOOKUP($C1505,Effects,MATCH(T$7, Effects!$A$1:$E$1, 0),0)</f>
        <v>45</v>
      </c>
      <c r="U1505" s="22" t="str">
        <f>VLOOKUP($C1505,Effects,MATCH(U$7, Effects!$A$1:$E$1, 0),0)</f>
        <v>No</v>
      </c>
      <c r="V1505" s="22" t="str">
        <f>VLOOKUP($C1505,Effects,MATCH(V$7, Effects!$A$1:$E$1, 0),0)</f>
        <v>Yes</v>
      </c>
      <c r="W1505" s="22" t="str">
        <f>VLOOKUP($C1505,Effects,MATCH(W$7, Effects!$A$1:$E$1, 0),0)</f>
        <v>None</v>
      </c>
    </row>
    <row r="1506" spans="2:23" s="7" customFormat="1" ht="21" x14ac:dyDescent="0.4">
      <c r="B1506" s="19">
        <v>1499</v>
      </c>
      <c r="C1506" s="19" t="s">
        <v>1521</v>
      </c>
      <c r="D1506" s="20">
        <f>VLOOKUP($C1506, Date, MATCH(Source!D$7, Date!$A$1:$F$1, 0), FALSE)</f>
        <v>44542</v>
      </c>
      <c r="E1506" s="40">
        <v>44542</v>
      </c>
      <c r="F1506" s="22">
        <f>VLOOKUP($C1506, Date, MATCH(Source!F$7, Date!$A$1:$F$1, 0), FALSE)</f>
        <v>63.1736111111111</v>
      </c>
      <c r="G1506" s="19">
        <f>VLOOKUP(Table3[[#This Row],[Accident ID]],Date!$A$2:$I$2001,MATCH(Table3[[#Headers],[Hour]],Date!$A$1:$I$1,0),0)</f>
        <v>4</v>
      </c>
      <c r="H1506" s="44" t="str">
        <f>IF(AND(Table3[[#This Row],[Hour]]&gt;=7, Table3[[#This Row],[Hour]]&lt;=10), "Peak", IF(AND(Table3[[#This Row],[Hour]]&gt;=16, Table3[[#This Row],[Hour]]&lt;=19), "Peak", "Off-Peak"))</f>
        <v>Off-Peak</v>
      </c>
      <c r="I1506" s="19" t="str">
        <f>VLOOKUP($C1506,location,MATCH(Source!I$7,Location!$A$1:$D$1,0),0)</f>
        <v>Pune</v>
      </c>
      <c r="J1506" s="19" t="str">
        <f>VLOOKUP($C1506,location,MATCH(Source!J$7,Location!$A$1:$D$1,0),0)</f>
        <v>City Road</v>
      </c>
      <c r="K1506" s="19" t="str">
        <f>VLOOKUP($C1506,location,MATCH(Source!K$7,Location!$A$1:$D$1,0),0)</f>
        <v>Clear</v>
      </c>
      <c r="L1506" s="20" t="str">
        <f>VLOOKUP($C1506,vehicle,MATCH(L1505,Vehicle!A1499:E1499,0),0)</f>
        <v>Bus</v>
      </c>
      <c r="M1506" s="20" t="str">
        <f>VLOOKUP($C1506,vehicle,MATCH(M$7,Vehicle!$A$1:$E$1,0),0)</f>
        <v>Pedestrian Crossing</v>
      </c>
      <c r="N1506" s="20" t="str">
        <f>VLOOKUP($C1506,vehicle,MATCH(N$7,Vehicle!$A$1:$E$1,0),0)</f>
        <v>Low</v>
      </c>
      <c r="O1506" s="21">
        <f>VLOOKUP($C1506,vehicle,MATCH(O$7,Vehicle!$A$1:$E$1,0),0)</f>
        <v>3</v>
      </c>
      <c r="P1506" s="21">
        <f>VLOOKUP($C1506,driver,MATCH(P$7,Driver!$A$1:$E$1,0),0)</f>
        <v>72</v>
      </c>
      <c r="Q1506" s="21" t="str">
        <f>VLOOKUP($C1506,driver,MATCH(Q$7,Driver!$A$1:$E$1,0),0)</f>
        <v>Suspended</v>
      </c>
      <c r="R1506" s="21">
        <f>VLOOKUP($C1506,driver,MATCH(R$7,Driver!$A$1:$E$1,0),0)</f>
        <v>9</v>
      </c>
      <c r="S1506" s="21" t="str">
        <f>VLOOKUP($C1506,driver,MATCH(S$7,Driver!$A$1:$E$1,0),0)</f>
        <v>Minor</v>
      </c>
      <c r="T1506" s="21">
        <f>VLOOKUP($C1506,Effects,MATCH(T$7, Effects!$A$1:$E$1, 0),0)</f>
        <v>27</v>
      </c>
      <c r="U1506" s="22" t="str">
        <f>VLOOKUP($C1506,Effects,MATCH(U$7, Effects!$A$1:$E$1, 0),0)</f>
        <v>No</v>
      </c>
      <c r="V1506" s="22" t="str">
        <f>VLOOKUP($C1506,Effects,MATCH(V$7, Effects!$A$1:$E$1, 0),0)</f>
        <v>Yes</v>
      </c>
      <c r="W1506" s="22" t="str">
        <f>VLOOKUP($C1506,Effects,MATCH(W$7, Effects!$A$1:$E$1, 0),0)</f>
        <v>Arrest Made</v>
      </c>
    </row>
    <row r="1507" spans="2:23" s="7" customFormat="1" ht="21" x14ac:dyDescent="0.4">
      <c r="B1507" s="19">
        <v>1500</v>
      </c>
      <c r="C1507" s="19" t="s">
        <v>1522</v>
      </c>
      <c r="D1507" s="20">
        <f>VLOOKUP($C1507, Date, MATCH(Source!D$7, Date!$A$1:$F$1, 0), FALSE)</f>
        <v>44847</v>
      </c>
      <c r="E1507" s="40">
        <v>44847</v>
      </c>
      <c r="F1507" s="22">
        <f>VLOOKUP($C1507, Date, MATCH(Source!F$7, Date!$A$1:$F$1, 0), FALSE)</f>
        <v>63.2152777777778</v>
      </c>
      <c r="G1507" s="19">
        <f>VLOOKUP(Table3[[#This Row],[Accident ID]],Date!$A$2:$I$2001,MATCH(Table3[[#Headers],[Hour]],Date!$A$1:$I$1,0),0)</f>
        <v>5</v>
      </c>
      <c r="H1507" s="44" t="str">
        <f>IF(AND(Table3[[#This Row],[Hour]]&gt;=7, Table3[[#This Row],[Hour]]&lt;=10), "Peak", IF(AND(Table3[[#This Row],[Hour]]&gt;=16, Table3[[#This Row],[Hour]]&lt;=19), "Peak", "Off-Peak"))</f>
        <v>Off-Peak</v>
      </c>
      <c r="I1507" s="19" t="str">
        <f>VLOOKUP($C1507,location,MATCH(Source!I$7,Location!$A$1:$D$1,0),0)</f>
        <v>Pune</v>
      </c>
      <c r="J1507" s="19" t="str">
        <f>VLOOKUP($C1507,location,MATCH(Source!J$7,Location!$A$1:$D$1,0),0)</f>
        <v>Highway</v>
      </c>
      <c r="K1507" s="19" t="str">
        <f>VLOOKUP($C1507,location,MATCH(Source!K$7,Location!$A$1:$D$1,0),0)</f>
        <v>Snowy</v>
      </c>
      <c r="L1507" s="20" t="str">
        <f>VLOOKUP($C1507,vehicle,MATCH(L1506,Vehicle!A1500:E1500,0),0)</f>
        <v>Truck</v>
      </c>
      <c r="M1507" s="20" t="str">
        <f>VLOOKUP($C1507,vehicle,MATCH(M$7,Vehicle!$A$1:$E$1,0),0)</f>
        <v>Reckless Driving</v>
      </c>
      <c r="N1507" s="20" t="str">
        <f>VLOOKUP($C1507,vehicle,MATCH(N$7,Vehicle!$A$1:$E$1,0),0)</f>
        <v>Low</v>
      </c>
      <c r="O1507" s="21">
        <f>VLOOKUP($C1507,vehicle,MATCH(O$7,Vehicle!$A$1:$E$1,0),0)</f>
        <v>4</v>
      </c>
      <c r="P1507" s="21">
        <f>VLOOKUP($C1507,driver,MATCH(P$7,Driver!$A$1:$E$1,0),0)</f>
        <v>22</v>
      </c>
      <c r="Q1507" s="21" t="str">
        <f>VLOOKUP($C1507,driver,MATCH(Q$7,Driver!$A$1:$E$1,0),0)</f>
        <v>Expired</v>
      </c>
      <c r="R1507" s="21">
        <f>VLOOKUP($C1507,driver,MATCH(R$7,Driver!$A$1:$E$1,0),0)</f>
        <v>5</v>
      </c>
      <c r="S1507" s="21" t="str">
        <f>VLOOKUP($C1507,driver,MATCH(S$7,Driver!$A$1:$E$1,0),0)</f>
        <v>Moderate</v>
      </c>
      <c r="T1507" s="21">
        <f>VLOOKUP($C1507,Effects,MATCH(T$7, Effects!$A$1:$E$1, 0),0)</f>
        <v>16</v>
      </c>
      <c r="U1507" s="22" t="str">
        <f>VLOOKUP($C1507,Effects,MATCH(U$7, Effects!$A$1:$E$1, 0),0)</f>
        <v>No</v>
      </c>
      <c r="V1507" s="22" t="str">
        <f>VLOOKUP($C1507,Effects,MATCH(V$7, Effects!$A$1:$E$1, 0),0)</f>
        <v>No</v>
      </c>
      <c r="W1507" s="22" t="str">
        <f>VLOOKUP($C1507,Effects,MATCH(W$7, Effects!$A$1:$E$1, 0),0)</f>
        <v>Arrest Made</v>
      </c>
    </row>
    <row r="1508" spans="2:23" s="7" customFormat="1" ht="21" x14ac:dyDescent="0.4">
      <c r="B1508" s="19">
        <v>1501</v>
      </c>
      <c r="C1508" s="19" t="s">
        <v>1523</v>
      </c>
      <c r="D1508" s="20">
        <f>VLOOKUP($C1508, Date, MATCH(Source!D$7, Date!$A$1:$F$1, 0), FALSE)</f>
        <v>44717</v>
      </c>
      <c r="E1508" s="40">
        <v>44717</v>
      </c>
      <c r="F1508" s="22">
        <f>VLOOKUP($C1508, Date, MATCH(Source!F$7, Date!$A$1:$F$1, 0), FALSE)</f>
        <v>63.2569444444444</v>
      </c>
      <c r="G1508" s="19">
        <f>VLOOKUP(Table3[[#This Row],[Accident ID]],Date!$A$2:$I$2001,MATCH(Table3[[#Headers],[Hour]],Date!$A$1:$I$1,0),0)</f>
        <v>6</v>
      </c>
      <c r="H1508" s="44" t="str">
        <f>IF(AND(Table3[[#This Row],[Hour]]&gt;=7, Table3[[#This Row],[Hour]]&lt;=10), "Peak", IF(AND(Table3[[#This Row],[Hour]]&gt;=16, Table3[[#This Row],[Hour]]&lt;=19), "Peak", "Off-Peak"))</f>
        <v>Off-Peak</v>
      </c>
      <c r="I1508" s="19" t="str">
        <f>VLOOKUP($C1508,location,MATCH(Source!I$7,Location!$A$1:$D$1,0),0)</f>
        <v>Mumbai</v>
      </c>
      <c r="J1508" s="19" t="str">
        <f>VLOOKUP($C1508,location,MATCH(Source!J$7,Location!$A$1:$D$1,0),0)</f>
        <v>City Road</v>
      </c>
      <c r="K1508" s="19" t="str">
        <f>VLOOKUP($C1508,location,MATCH(Source!K$7,Location!$A$1:$D$1,0),0)</f>
        <v>Windy</v>
      </c>
      <c r="L1508" s="20" t="str">
        <f>VLOOKUP($C1508,vehicle,MATCH(L1507,Vehicle!A1501:E1501,0),0)</f>
        <v>Car</v>
      </c>
      <c r="M1508" s="20" t="str">
        <f>VLOOKUP($C1508,vehicle,MATCH(M$7,Vehicle!$A$1:$E$1,0),0)</f>
        <v>Brake Failure</v>
      </c>
      <c r="N1508" s="20" t="str">
        <f>VLOOKUP($C1508,vehicle,MATCH(N$7,Vehicle!$A$1:$E$1,0),0)</f>
        <v>High</v>
      </c>
      <c r="O1508" s="21">
        <f>VLOOKUP($C1508,vehicle,MATCH(O$7,Vehicle!$A$1:$E$1,0),0)</f>
        <v>4</v>
      </c>
      <c r="P1508" s="21">
        <f>VLOOKUP($C1508,driver,MATCH(P$7,Driver!$A$1:$E$1,0),0)</f>
        <v>53</v>
      </c>
      <c r="Q1508" s="21" t="str">
        <f>VLOOKUP($C1508,driver,MATCH(Q$7,Driver!$A$1:$E$1,0),0)</f>
        <v>Valid</v>
      </c>
      <c r="R1508" s="21">
        <f>VLOOKUP($C1508,driver,MATCH(R$7,Driver!$A$1:$E$1,0),0)</f>
        <v>8</v>
      </c>
      <c r="S1508" s="21" t="str">
        <f>VLOOKUP($C1508,driver,MATCH(S$7,Driver!$A$1:$E$1,0),0)</f>
        <v>Fatal</v>
      </c>
      <c r="T1508" s="21">
        <f>VLOOKUP($C1508,Effects,MATCH(T$7, Effects!$A$1:$E$1, 0),0)</f>
        <v>47</v>
      </c>
      <c r="U1508" s="22" t="str">
        <f>VLOOKUP($C1508,Effects,MATCH(U$7, Effects!$A$1:$E$1, 0),0)</f>
        <v>No</v>
      </c>
      <c r="V1508" s="22" t="str">
        <f>VLOOKUP($C1508,Effects,MATCH(V$7, Effects!$A$1:$E$1, 0),0)</f>
        <v>No</v>
      </c>
      <c r="W1508" s="22" t="str">
        <f>VLOOKUP($C1508,Effects,MATCH(W$7, Effects!$A$1:$E$1, 0),0)</f>
        <v>Arrest Made</v>
      </c>
    </row>
    <row r="1509" spans="2:23" s="7" customFormat="1" ht="21" x14ac:dyDescent="0.4">
      <c r="B1509" s="19">
        <v>1502</v>
      </c>
      <c r="C1509" s="19" t="s">
        <v>1524</v>
      </c>
      <c r="D1509" s="20">
        <f>VLOOKUP($C1509, Date, MATCH(Source!D$7, Date!$A$1:$F$1, 0), FALSE)</f>
        <v>45332</v>
      </c>
      <c r="E1509" s="40">
        <v>45332</v>
      </c>
      <c r="F1509" s="22">
        <f>VLOOKUP($C1509, Date, MATCH(Source!F$7, Date!$A$1:$F$1, 0), FALSE)</f>
        <v>63.2986111111111</v>
      </c>
      <c r="G1509" s="19">
        <f>VLOOKUP(Table3[[#This Row],[Accident ID]],Date!$A$2:$I$2001,MATCH(Table3[[#Headers],[Hour]],Date!$A$1:$I$1,0),0)</f>
        <v>7</v>
      </c>
      <c r="H1509" s="44" t="str">
        <f>IF(AND(Table3[[#This Row],[Hour]]&gt;=7, Table3[[#This Row],[Hour]]&lt;=10), "Peak", IF(AND(Table3[[#This Row],[Hour]]&gt;=16, Table3[[#This Row],[Hour]]&lt;=19), "Peak", "Off-Peak"))</f>
        <v>Peak</v>
      </c>
      <c r="I1509" s="19" t="str">
        <f>VLOOKUP($C1509,location,MATCH(Source!I$7,Location!$A$1:$D$1,0),0)</f>
        <v>Kolkata</v>
      </c>
      <c r="J1509" s="19" t="str">
        <f>VLOOKUP($C1509,location,MATCH(Source!J$7,Location!$A$1:$D$1,0),0)</f>
        <v>Expressway</v>
      </c>
      <c r="K1509" s="19" t="str">
        <f>VLOOKUP($C1509,location,MATCH(Source!K$7,Location!$A$1:$D$1,0),0)</f>
        <v>Rainy</v>
      </c>
      <c r="L1509" s="20" t="str">
        <f>VLOOKUP($C1509,vehicle,MATCH(L1508,Vehicle!A1502:E1502,0),0)</f>
        <v>Auto</v>
      </c>
      <c r="M1509" s="20" t="str">
        <f>VLOOKUP($C1509,vehicle,MATCH(M$7,Vehicle!$A$1:$E$1,0),0)</f>
        <v>Drunk Driving</v>
      </c>
      <c r="N1509" s="20" t="str">
        <f>VLOOKUP($C1509,vehicle,MATCH(N$7,Vehicle!$A$1:$E$1,0),0)</f>
        <v>Low</v>
      </c>
      <c r="O1509" s="21">
        <f>VLOOKUP($C1509,vehicle,MATCH(O$7,Vehicle!$A$1:$E$1,0),0)</f>
        <v>2</v>
      </c>
      <c r="P1509" s="21">
        <f>VLOOKUP($C1509,driver,MATCH(P$7,Driver!$A$1:$E$1,0),0)</f>
        <v>71</v>
      </c>
      <c r="Q1509" s="21" t="str">
        <f>VLOOKUP($C1509,driver,MATCH(Q$7,Driver!$A$1:$E$1,0),0)</f>
        <v>Expired</v>
      </c>
      <c r="R1509" s="21">
        <f>VLOOKUP($C1509,driver,MATCH(R$7,Driver!$A$1:$E$1,0),0)</f>
        <v>9</v>
      </c>
      <c r="S1509" s="21" t="str">
        <f>VLOOKUP($C1509,driver,MATCH(S$7,Driver!$A$1:$E$1,0),0)</f>
        <v>Minor</v>
      </c>
      <c r="T1509" s="21">
        <f>VLOOKUP($C1509,Effects,MATCH(T$7, Effects!$A$1:$E$1, 0),0)</f>
        <v>56</v>
      </c>
      <c r="U1509" s="22" t="str">
        <f>VLOOKUP($C1509,Effects,MATCH(U$7, Effects!$A$1:$E$1, 0),0)</f>
        <v>Yes</v>
      </c>
      <c r="V1509" s="22" t="str">
        <f>VLOOKUP($C1509,Effects,MATCH(V$7, Effects!$A$1:$E$1, 0),0)</f>
        <v>No</v>
      </c>
      <c r="W1509" s="22" t="str">
        <f>VLOOKUP($C1509,Effects,MATCH(W$7, Effects!$A$1:$E$1, 0),0)</f>
        <v>Arrest Made</v>
      </c>
    </row>
    <row r="1510" spans="2:23" s="7" customFormat="1" ht="21" x14ac:dyDescent="0.4">
      <c r="B1510" s="19">
        <v>1503</v>
      </c>
      <c r="C1510" s="19" t="s">
        <v>1525</v>
      </c>
      <c r="D1510" s="20">
        <f>VLOOKUP($C1510, Date, MATCH(Source!D$7, Date!$A$1:$F$1, 0), FALSE)</f>
        <v>45500</v>
      </c>
      <c r="E1510" s="40">
        <v>45500</v>
      </c>
      <c r="F1510" s="22">
        <f>VLOOKUP($C1510, Date, MATCH(Source!F$7, Date!$A$1:$F$1, 0), FALSE)</f>
        <v>63.3402777777778</v>
      </c>
      <c r="G1510" s="19">
        <f>VLOOKUP(Table3[[#This Row],[Accident ID]],Date!$A$2:$I$2001,MATCH(Table3[[#Headers],[Hour]],Date!$A$1:$I$1,0),0)</f>
        <v>8</v>
      </c>
      <c r="H1510" s="44" t="str">
        <f>IF(AND(Table3[[#This Row],[Hour]]&gt;=7, Table3[[#This Row],[Hour]]&lt;=10), "Peak", IF(AND(Table3[[#This Row],[Hour]]&gt;=16, Table3[[#This Row],[Hour]]&lt;=19), "Peak", "Off-Peak"))</f>
        <v>Peak</v>
      </c>
      <c r="I1510" s="19" t="str">
        <f>VLOOKUP($C1510,location,MATCH(Source!I$7,Location!$A$1:$D$1,0),0)</f>
        <v>Ahmedabad</v>
      </c>
      <c r="J1510" s="19" t="str">
        <f>VLOOKUP($C1510,location,MATCH(Source!J$7,Location!$A$1:$D$1,0),0)</f>
        <v>Residential Area</v>
      </c>
      <c r="K1510" s="19" t="str">
        <f>VLOOKUP($C1510,location,MATCH(Source!K$7,Location!$A$1:$D$1,0),0)</f>
        <v>Snowy</v>
      </c>
      <c r="L1510" s="20" t="str">
        <f>VLOOKUP($C1510,vehicle,MATCH(L1509,Vehicle!A1503:E1503,0),0)</f>
        <v>Car</v>
      </c>
      <c r="M1510" s="20" t="str">
        <f>VLOOKUP($C1510,vehicle,MATCH(M$7,Vehicle!$A$1:$E$1,0),0)</f>
        <v>Drunk Driving</v>
      </c>
      <c r="N1510" s="20" t="str">
        <f>VLOOKUP($C1510,vehicle,MATCH(N$7,Vehicle!$A$1:$E$1,0),0)</f>
        <v>Low</v>
      </c>
      <c r="O1510" s="21">
        <f>VLOOKUP($C1510,vehicle,MATCH(O$7,Vehicle!$A$1:$E$1,0),0)</f>
        <v>5</v>
      </c>
      <c r="P1510" s="21">
        <f>VLOOKUP($C1510,driver,MATCH(P$7,Driver!$A$1:$E$1,0),0)</f>
        <v>19</v>
      </c>
      <c r="Q1510" s="21" t="str">
        <f>VLOOKUP($C1510,driver,MATCH(Q$7,Driver!$A$1:$E$1,0),0)</f>
        <v>Valid</v>
      </c>
      <c r="R1510" s="21">
        <f>VLOOKUP($C1510,driver,MATCH(R$7,Driver!$A$1:$E$1,0),0)</f>
        <v>2</v>
      </c>
      <c r="S1510" s="21" t="str">
        <f>VLOOKUP($C1510,driver,MATCH(S$7,Driver!$A$1:$E$1,0),0)</f>
        <v>Moderate</v>
      </c>
      <c r="T1510" s="21">
        <f>VLOOKUP($C1510,Effects,MATCH(T$7, Effects!$A$1:$E$1, 0),0)</f>
        <v>28</v>
      </c>
      <c r="U1510" s="22" t="str">
        <f>VLOOKUP($C1510,Effects,MATCH(U$7, Effects!$A$1:$E$1, 0),0)</f>
        <v>Yes</v>
      </c>
      <c r="V1510" s="22" t="str">
        <f>VLOOKUP($C1510,Effects,MATCH(V$7, Effects!$A$1:$E$1, 0),0)</f>
        <v>No</v>
      </c>
      <c r="W1510" s="22" t="str">
        <f>VLOOKUP($C1510,Effects,MATCH(W$7, Effects!$A$1:$E$1, 0),0)</f>
        <v>None</v>
      </c>
    </row>
    <row r="1511" spans="2:23" s="7" customFormat="1" ht="21" x14ac:dyDescent="0.4">
      <c r="B1511" s="19">
        <v>1504</v>
      </c>
      <c r="C1511" s="19" t="s">
        <v>1526</v>
      </c>
      <c r="D1511" s="20">
        <f>VLOOKUP($C1511, Date, MATCH(Source!D$7, Date!$A$1:$F$1, 0), FALSE)</f>
        <v>44139</v>
      </c>
      <c r="E1511" s="40">
        <v>44139</v>
      </c>
      <c r="F1511" s="22">
        <f>VLOOKUP($C1511, Date, MATCH(Source!F$7, Date!$A$1:$F$1, 0), FALSE)</f>
        <v>63.3819444444444</v>
      </c>
      <c r="G1511" s="19">
        <f>VLOOKUP(Table3[[#This Row],[Accident ID]],Date!$A$2:$I$2001,MATCH(Table3[[#Headers],[Hour]],Date!$A$1:$I$1,0),0)</f>
        <v>9</v>
      </c>
      <c r="H1511" s="44" t="str">
        <f>IF(AND(Table3[[#This Row],[Hour]]&gt;=7, Table3[[#This Row],[Hour]]&lt;=10), "Peak", IF(AND(Table3[[#This Row],[Hour]]&gt;=16, Table3[[#This Row],[Hour]]&lt;=19), "Peak", "Off-Peak"))</f>
        <v>Peak</v>
      </c>
      <c r="I1511" s="19" t="str">
        <f>VLOOKUP($C1511,location,MATCH(Source!I$7,Location!$A$1:$D$1,0),0)</f>
        <v>Hyderabad</v>
      </c>
      <c r="J1511" s="19" t="str">
        <f>VLOOKUP($C1511,location,MATCH(Source!J$7,Location!$A$1:$D$1,0),0)</f>
        <v>Expressway</v>
      </c>
      <c r="K1511" s="19" t="str">
        <f>VLOOKUP($C1511,location,MATCH(Source!K$7,Location!$A$1:$D$1,0),0)</f>
        <v>Rainy</v>
      </c>
      <c r="L1511" s="20" t="str">
        <f>VLOOKUP($C1511,vehicle,MATCH(L1510,Vehicle!A1504:E1504,0),0)</f>
        <v>Pedestrian</v>
      </c>
      <c r="M1511" s="20" t="str">
        <f>VLOOKUP($C1511,vehicle,MATCH(M$7,Vehicle!$A$1:$E$1,0),0)</f>
        <v>Drunk Driving</v>
      </c>
      <c r="N1511" s="20" t="str">
        <f>VLOOKUP($C1511,vehicle,MATCH(N$7,Vehicle!$A$1:$E$1,0),0)</f>
        <v>High</v>
      </c>
      <c r="O1511" s="21">
        <f>VLOOKUP($C1511,vehicle,MATCH(O$7,Vehicle!$A$1:$E$1,0),0)</f>
        <v>2</v>
      </c>
      <c r="P1511" s="21">
        <f>VLOOKUP($C1511,driver,MATCH(P$7,Driver!$A$1:$E$1,0),0)</f>
        <v>72</v>
      </c>
      <c r="Q1511" s="21" t="str">
        <f>VLOOKUP($C1511,driver,MATCH(Q$7,Driver!$A$1:$E$1,0),0)</f>
        <v>Valid</v>
      </c>
      <c r="R1511" s="21">
        <f>VLOOKUP($C1511,driver,MATCH(R$7,Driver!$A$1:$E$1,0),0)</f>
        <v>6</v>
      </c>
      <c r="S1511" s="21" t="str">
        <f>VLOOKUP($C1511,driver,MATCH(S$7,Driver!$A$1:$E$1,0),0)</f>
        <v>Severe</v>
      </c>
      <c r="T1511" s="21">
        <f>VLOOKUP($C1511,Effects,MATCH(T$7, Effects!$A$1:$E$1, 0),0)</f>
        <v>37</v>
      </c>
      <c r="U1511" s="22" t="str">
        <f>VLOOKUP($C1511,Effects,MATCH(U$7, Effects!$A$1:$E$1, 0),0)</f>
        <v>No</v>
      </c>
      <c r="V1511" s="22" t="str">
        <f>VLOOKUP($C1511,Effects,MATCH(V$7, Effects!$A$1:$E$1, 0),0)</f>
        <v>Yes</v>
      </c>
      <c r="W1511" s="22" t="str">
        <f>VLOOKUP($C1511,Effects,MATCH(W$7, Effects!$A$1:$E$1, 0),0)</f>
        <v>License Suspended</v>
      </c>
    </row>
    <row r="1512" spans="2:23" s="7" customFormat="1" ht="21" x14ac:dyDescent="0.4">
      <c r="B1512" s="19">
        <v>1505</v>
      </c>
      <c r="C1512" s="19" t="s">
        <v>1527</v>
      </c>
      <c r="D1512" s="20">
        <f>VLOOKUP($C1512, Date, MATCH(Source!D$7, Date!$A$1:$F$1, 0), FALSE)</f>
        <v>45087</v>
      </c>
      <c r="E1512" s="40">
        <v>45087</v>
      </c>
      <c r="F1512" s="22">
        <f>VLOOKUP($C1512, Date, MATCH(Source!F$7, Date!$A$1:$F$1, 0), FALSE)</f>
        <v>63.4236111111111</v>
      </c>
      <c r="G1512" s="19">
        <f>VLOOKUP(Table3[[#This Row],[Accident ID]],Date!$A$2:$I$2001,MATCH(Table3[[#Headers],[Hour]],Date!$A$1:$I$1,0),0)</f>
        <v>10</v>
      </c>
      <c r="H1512" s="44" t="str">
        <f>IF(AND(Table3[[#This Row],[Hour]]&gt;=7, Table3[[#This Row],[Hour]]&lt;=10), "Peak", IF(AND(Table3[[#This Row],[Hour]]&gt;=16, Table3[[#This Row],[Hour]]&lt;=19), "Peak", "Off-Peak"))</f>
        <v>Peak</v>
      </c>
      <c r="I1512" s="19" t="str">
        <f>VLOOKUP($C1512,location,MATCH(Source!I$7,Location!$A$1:$D$1,0),0)</f>
        <v>Delhi</v>
      </c>
      <c r="J1512" s="19" t="str">
        <f>VLOOKUP($C1512,location,MATCH(Source!J$7,Location!$A$1:$D$1,0),0)</f>
        <v>Highway</v>
      </c>
      <c r="K1512" s="19" t="str">
        <f>VLOOKUP($C1512,location,MATCH(Source!K$7,Location!$A$1:$D$1,0),0)</f>
        <v>Clear</v>
      </c>
      <c r="L1512" s="20" t="str">
        <f>VLOOKUP($C1512,vehicle,MATCH(L1511,Vehicle!A1505:E1505,0),0)</f>
        <v>Bike</v>
      </c>
      <c r="M1512" s="20" t="str">
        <f>VLOOKUP($C1512,vehicle,MATCH(M$7,Vehicle!$A$1:$E$1,0),0)</f>
        <v>Brake Failure</v>
      </c>
      <c r="N1512" s="20" t="str">
        <f>VLOOKUP($C1512,vehicle,MATCH(N$7,Vehicle!$A$1:$E$1,0),0)</f>
        <v>High</v>
      </c>
      <c r="O1512" s="21">
        <f>VLOOKUP($C1512,vehicle,MATCH(O$7,Vehicle!$A$1:$E$1,0),0)</f>
        <v>4</v>
      </c>
      <c r="P1512" s="21">
        <f>VLOOKUP($C1512,driver,MATCH(P$7,Driver!$A$1:$E$1,0),0)</f>
        <v>73</v>
      </c>
      <c r="Q1512" s="21" t="str">
        <f>VLOOKUP($C1512,driver,MATCH(Q$7,Driver!$A$1:$E$1,0),0)</f>
        <v>Valid</v>
      </c>
      <c r="R1512" s="21">
        <f>VLOOKUP($C1512,driver,MATCH(R$7,Driver!$A$1:$E$1,0),0)</f>
        <v>3</v>
      </c>
      <c r="S1512" s="21" t="str">
        <f>VLOOKUP($C1512,driver,MATCH(S$7,Driver!$A$1:$E$1,0),0)</f>
        <v>Minor</v>
      </c>
      <c r="T1512" s="21">
        <f>VLOOKUP($C1512,Effects,MATCH(T$7, Effects!$A$1:$E$1, 0),0)</f>
        <v>39</v>
      </c>
      <c r="U1512" s="22" t="str">
        <f>VLOOKUP($C1512,Effects,MATCH(U$7, Effects!$A$1:$E$1, 0),0)</f>
        <v>Yes</v>
      </c>
      <c r="V1512" s="22" t="str">
        <f>VLOOKUP($C1512,Effects,MATCH(V$7, Effects!$A$1:$E$1, 0),0)</f>
        <v>No</v>
      </c>
      <c r="W1512" s="22" t="str">
        <f>VLOOKUP($C1512,Effects,MATCH(W$7, Effects!$A$1:$E$1, 0),0)</f>
        <v>None</v>
      </c>
    </row>
    <row r="1513" spans="2:23" s="7" customFormat="1" ht="21" x14ac:dyDescent="0.4">
      <c r="B1513" s="19">
        <v>1506</v>
      </c>
      <c r="C1513" s="19" t="s">
        <v>1528</v>
      </c>
      <c r="D1513" s="20">
        <f>VLOOKUP($C1513, Date, MATCH(Source!D$7, Date!$A$1:$F$1, 0), FALSE)</f>
        <v>43953</v>
      </c>
      <c r="E1513" s="40">
        <v>43953</v>
      </c>
      <c r="F1513" s="22">
        <f>VLOOKUP($C1513, Date, MATCH(Source!F$7, Date!$A$1:$F$1, 0), FALSE)</f>
        <v>63.4652777777778</v>
      </c>
      <c r="G1513" s="19">
        <f>VLOOKUP(Table3[[#This Row],[Accident ID]],Date!$A$2:$I$2001,MATCH(Table3[[#Headers],[Hour]],Date!$A$1:$I$1,0),0)</f>
        <v>11</v>
      </c>
      <c r="H1513" s="44" t="str">
        <f>IF(AND(Table3[[#This Row],[Hour]]&gt;=7, Table3[[#This Row],[Hour]]&lt;=10), "Peak", IF(AND(Table3[[#This Row],[Hour]]&gt;=16, Table3[[#This Row],[Hour]]&lt;=19), "Peak", "Off-Peak"))</f>
        <v>Off-Peak</v>
      </c>
      <c r="I1513" s="19" t="str">
        <f>VLOOKUP($C1513,location,MATCH(Source!I$7,Location!$A$1:$D$1,0),0)</f>
        <v>Delhi</v>
      </c>
      <c r="J1513" s="19" t="str">
        <f>VLOOKUP($C1513,location,MATCH(Source!J$7,Location!$A$1:$D$1,0),0)</f>
        <v>Rural Road</v>
      </c>
      <c r="K1513" s="19" t="str">
        <f>VLOOKUP($C1513,location,MATCH(Source!K$7,Location!$A$1:$D$1,0),0)</f>
        <v>Windy</v>
      </c>
      <c r="L1513" s="20" t="str">
        <f>VLOOKUP($C1513,vehicle,MATCH(L1512,Vehicle!A1506:E1506,0),0)</f>
        <v>Bicycle</v>
      </c>
      <c r="M1513" s="20" t="str">
        <f>VLOOKUP($C1513,vehicle,MATCH(M$7,Vehicle!$A$1:$E$1,0),0)</f>
        <v>Signal Violation</v>
      </c>
      <c r="N1513" s="20" t="str">
        <f>VLOOKUP($C1513,vehicle,MATCH(N$7,Vehicle!$A$1:$E$1,0),0)</f>
        <v>Low</v>
      </c>
      <c r="O1513" s="21">
        <f>VLOOKUP($C1513,vehicle,MATCH(O$7,Vehicle!$A$1:$E$1,0),0)</f>
        <v>2</v>
      </c>
      <c r="P1513" s="21">
        <f>VLOOKUP($C1513,driver,MATCH(P$7,Driver!$A$1:$E$1,0),0)</f>
        <v>75</v>
      </c>
      <c r="Q1513" s="21" t="str">
        <f>VLOOKUP($C1513,driver,MATCH(Q$7,Driver!$A$1:$E$1,0),0)</f>
        <v>Suspended</v>
      </c>
      <c r="R1513" s="21">
        <f>VLOOKUP($C1513,driver,MATCH(R$7,Driver!$A$1:$E$1,0),0)</f>
        <v>0</v>
      </c>
      <c r="S1513" s="21" t="str">
        <f>VLOOKUP($C1513,driver,MATCH(S$7,Driver!$A$1:$E$1,0),0)</f>
        <v>Minor</v>
      </c>
      <c r="T1513" s="21">
        <f>VLOOKUP($C1513,Effects,MATCH(T$7, Effects!$A$1:$E$1, 0),0)</f>
        <v>28</v>
      </c>
      <c r="U1513" s="22" t="str">
        <f>VLOOKUP($C1513,Effects,MATCH(U$7, Effects!$A$1:$E$1, 0),0)</f>
        <v>Yes</v>
      </c>
      <c r="V1513" s="22" t="str">
        <f>VLOOKUP($C1513,Effects,MATCH(V$7, Effects!$A$1:$E$1, 0),0)</f>
        <v>Yes</v>
      </c>
      <c r="W1513" s="22" t="str">
        <f>VLOOKUP($C1513,Effects,MATCH(W$7, Effects!$A$1:$E$1, 0),0)</f>
        <v>Fine Issued</v>
      </c>
    </row>
    <row r="1514" spans="2:23" s="7" customFormat="1" ht="21" x14ac:dyDescent="0.4">
      <c r="B1514" s="19">
        <v>1507</v>
      </c>
      <c r="C1514" s="19" t="s">
        <v>1529</v>
      </c>
      <c r="D1514" s="20">
        <f>VLOOKUP($C1514, Date, MATCH(Source!D$7, Date!$A$1:$F$1, 0), FALSE)</f>
        <v>44218</v>
      </c>
      <c r="E1514" s="40">
        <v>44218</v>
      </c>
      <c r="F1514" s="22">
        <f>VLOOKUP($C1514, Date, MATCH(Source!F$7, Date!$A$1:$F$1, 0), FALSE)</f>
        <v>63.5069444444444</v>
      </c>
      <c r="G1514" s="19">
        <f>VLOOKUP(Table3[[#This Row],[Accident ID]],Date!$A$2:$I$2001,MATCH(Table3[[#Headers],[Hour]],Date!$A$1:$I$1,0),0)</f>
        <v>12</v>
      </c>
      <c r="H1514" s="44" t="str">
        <f>IF(AND(Table3[[#This Row],[Hour]]&gt;=7, Table3[[#This Row],[Hour]]&lt;=10), "Peak", IF(AND(Table3[[#This Row],[Hour]]&gt;=16, Table3[[#This Row],[Hour]]&lt;=19), "Peak", "Off-Peak"))</f>
        <v>Off-Peak</v>
      </c>
      <c r="I1514" s="19" t="str">
        <f>VLOOKUP($C1514,location,MATCH(Source!I$7,Location!$A$1:$D$1,0),0)</f>
        <v>Bangalore</v>
      </c>
      <c r="J1514" s="19" t="str">
        <f>VLOOKUP($C1514,location,MATCH(Source!J$7,Location!$A$1:$D$1,0),0)</f>
        <v>City Road</v>
      </c>
      <c r="K1514" s="19" t="str">
        <f>VLOOKUP($C1514,location,MATCH(Source!K$7,Location!$A$1:$D$1,0),0)</f>
        <v>Foggy</v>
      </c>
      <c r="L1514" s="20" t="str">
        <f>VLOOKUP($C1514,vehicle,MATCH(L1513,Vehicle!A1507:E1507,0),0)</f>
        <v>Bicycle</v>
      </c>
      <c r="M1514" s="20" t="str">
        <f>VLOOKUP($C1514,vehicle,MATCH(M$7,Vehicle!$A$1:$E$1,0),0)</f>
        <v>Pedestrian Crossing</v>
      </c>
      <c r="N1514" s="20" t="str">
        <f>VLOOKUP($C1514,vehicle,MATCH(N$7,Vehicle!$A$1:$E$1,0),0)</f>
        <v>Low</v>
      </c>
      <c r="O1514" s="21">
        <f>VLOOKUP($C1514,vehicle,MATCH(O$7,Vehicle!$A$1:$E$1,0),0)</f>
        <v>2</v>
      </c>
      <c r="P1514" s="21">
        <f>VLOOKUP($C1514,driver,MATCH(P$7,Driver!$A$1:$E$1,0),0)</f>
        <v>41</v>
      </c>
      <c r="Q1514" s="21" t="str">
        <f>VLOOKUP($C1514,driver,MATCH(Q$7,Driver!$A$1:$E$1,0),0)</f>
        <v>Valid</v>
      </c>
      <c r="R1514" s="21">
        <f>VLOOKUP($C1514,driver,MATCH(R$7,Driver!$A$1:$E$1,0),0)</f>
        <v>6</v>
      </c>
      <c r="S1514" s="21" t="str">
        <f>VLOOKUP($C1514,driver,MATCH(S$7,Driver!$A$1:$E$1,0),0)</f>
        <v>Minor</v>
      </c>
      <c r="T1514" s="21">
        <f>VLOOKUP($C1514,Effects,MATCH(T$7, Effects!$A$1:$E$1, 0),0)</f>
        <v>9</v>
      </c>
      <c r="U1514" s="22" t="str">
        <f>VLOOKUP($C1514,Effects,MATCH(U$7, Effects!$A$1:$E$1, 0),0)</f>
        <v>No</v>
      </c>
      <c r="V1514" s="22" t="str">
        <f>VLOOKUP($C1514,Effects,MATCH(V$7, Effects!$A$1:$E$1, 0),0)</f>
        <v>No</v>
      </c>
      <c r="W1514" s="22" t="str">
        <f>VLOOKUP($C1514,Effects,MATCH(W$7, Effects!$A$1:$E$1, 0),0)</f>
        <v>Fine Issued</v>
      </c>
    </row>
    <row r="1515" spans="2:23" s="7" customFormat="1" ht="21" x14ac:dyDescent="0.4">
      <c r="B1515" s="19">
        <v>1508</v>
      </c>
      <c r="C1515" s="19" t="s">
        <v>1530</v>
      </c>
      <c r="D1515" s="20">
        <f>VLOOKUP($C1515, Date, MATCH(Source!D$7, Date!$A$1:$F$1, 0), FALSE)</f>
        <v>44412</v>
      </c>
      <c r="E1515" s="40">
        <v>44412</v>
      </c>
      <c r="F1515" s="22">
        <f>VLOOKUP($C1515, Date, MATCH(Source!F$7, Date!$A$1:$F$1, 0), FALSE)</f>
        <v>63.5486111111111</v>
      </c>
      <c r="G1515" s="19">
        <f>VLOOKUP(Table3[[#This Row],[Accident ID]],Date!$A$2:$I$2001,MATCH(Table3[[#Headers],[Hour]],Date!$A$1:$I$1,0),0)</f>
        <v>13</v>
      </c>
      <c r="H1515" s="44" t="str">
        <f>IF(AND(Table3[[#This Row],[Hour]]&gt;=7, Table3[[#This Row],[Hour]]&lt;=10), "Peak", IF(AND(Table3[[#This Row],[Hour]]&gt;=16, Table3[[#This Row],[Hour]]&lt;=19), "Peak", "Off-Peak"))</f>
        <v>Off-Peak</v>
      </c>
      <c r="I1515" s="19" t="str">
        <f>VLOOKUP($C1515,location,MATCH(Source!I$7,Location!$A$1:$D$1,0),0)</f>
        <v>Ahmedabad</v>
      </c>
      <c r="J1515" s="19" t="str">
        <f>VLOOKUP($C1515,location,MATCH(Source!J$7,Location!$A$1:$D$1,0),0)</f>
        <v>Highway</v>
      </c>
      <c r="K1515" s="19" t="str">
        <f>VLOOKUP($C1515,location,MATCH(Source!K$7,Location!$A$1:$D$1,0),0)</f>
        <v>Windy</v>
      </c>
      <c r="L1515" s="20" t="str">
        <f>VLOOKUP($C1515,vehicle,MATCH(L1514,Vehicle!A1508:E1508,0),0)</f>
        <v>Pedestrian</v>
      </c>
      <c r="M1515" s="20" t="str">
        <f>VLOOKUP($C1515,vehicle,MATCH(M$7,Vehicle!$A$1:$E$1,0),0)</f>
        <v>Reckless Driving</v>
      </c>
      <c r="N1515" s="20" t="str">
        <f>VLOOKUP($C1515,vehicle,MATCH(N$7,Vehicle!$A$1:$E$1,0),0)</f>
        <v>Medium</v>
      </c>
      <c r="O1515" s="21">
        <f>VLOOKUP($C1515,vehicle,MATCH(O$7,Vehicle!$A$1:$E$1,0),0)</f>
        <v>5</v>
      </c>
      <c r="P1515" s="21">
        <f>VLOOKUP($C1515,driver,MATCH(P$7,Driver!$A$1:$E$1,0),0)</f>
        <v>71</v>
      </c>
      <c r="Q1515" s="21" t="str">
        <f>VLOOKUP($C1515,driver,MATCH(Q$7,Driver!$A$1:$E$1,0),0)</f>
        <v>Suspended</v>
      </c>
      <c r="R1515" s="21">
        <f>VLOOKUP($C1515,driver,MATCH(R$7,Driver!$A$1:$E$1,0),0)</f>
        <v>0</v>
      </c>
      <c r="S1515" s="21" t="str">
        <f>VLOOKUP($C1515,driver,MATCH(S$7,Driver!$A$1:$E$1,0),0)</f>
        <v>Moderate</v>
      </c>
      <c r="T1515" s="21">
        <f>VLOOKUP($C1515,Effects,MATCH(T$7, Effects!$A$1:$E$1, 0),0)</f>
        <v>36</v>
      </c>
      <c r="U1515" s="22" t="str">
        <f>VLOOKUP($C1515,Effects,MATCH(U$7, Effects!$A$1:$E$1, 0),0)</f>
        <v>No</v>
      </c>
      <c r="V1515" s="22" t="str">
        <f>VLOOKUP($C1515,Effects,MATCH(V$7, Effects!$A$1:$E$1, 0),0)</f>
        <v>No</v>
      </c>
      <c r="W1515" s="22" t="str">
        <f>VLOOKUP($C1515,Effects,MATCH(W$7, Effects!$A$1:$E$1, 0),0)</f>
        <v>License Suspended</v>
      </c>
    </row>
    <row r="1516" spans="2:23" s="7" customFormat="1" ht="21" x14ac:dyDescent="0.4">
      <c r="B1516" s="19">
        <v>1509</v>
      </c>
      <c r="C1516" s="19" t="s">
        <v>1531</v>
      </c>
      <c r="D1516" s="20">
        <f>VLOOKUP($C1516, Date, MATCH(Source!D$7, Date!$A$1:$F$1, 0), FALSE)</f>
        <v>45040</v>
      </c>
      <c r="E1516" s="40">
        <v>45040</v>
      </c>
      <c r="F1516" s="22">
        <f>VLOOKUP($C1516, Date, MATCH(Source!F$7, Date!$A$1:$F$1, 0), FALSE)</f>
        <v>63.5902777777778</v>
      </c>
      <c r="G1516" s="19">
        <f>VLOOKUP(Table3[[#This Row],[Accident ID]],Date!$A$2:$I$2001,MATCH(Table3[[#Headers],[Hour]],Date!$A$1:$I$1,0),0)</f>
        <v>14</v>
      </c>
      <c r="H1516" s="44" t="str">
        <f>IF(AND(Table3[[#This Row],[Hour]]&gt;=7, Table3[[#This Row],[Hour]]&lt;=10), "Peak", IF(AND(Table3[[#This Row],[Hour]]&gt;=16, Table3[[#This Row],[Hour]]&lt;=19), "Peak", "Off-Peak"))</f>
        <v>Off-Peak</v>
      </c>
      <c r="I1516" s="19" t="str">
        <f>VLOOKUP($C1516,location,MATCH(Source!I$7,Location!$A$1:$D$1,0),0)</f>
        <v>Bangalore</v>
      </c>
      <c r="J1516" s="19" t="str">
        <f>VLOOKUP($C1516,location,MATCH(Source!J$7,Location!$A$1:$D$1,0),0)</f>
        <v>Highway</v>
      </c>
      <c r="K1516" s="19" t="str">
        <f>VLOOKUP($C1516,location,MATCH(Source!K$7,Location!$A$1:$D$1,0),0)</f>
        <v>Snowy</v>
      </c>
      <c r="L1516" s="20" t="str">
        <f>VLOOKUP($C1516,vehicle,MATCH(L1515,Vehicle!A1509:E1509,0),0)</f>
        <v>Pedestrian</v>
      </c>
      <c r="M1516" s="20" t="str">
        <f>VLOOKUP($C1516,vehicle,MATCH(M$7,Vehicle!$A$1:$E$1,0),0)</f>
        <v>Pedestrian Crossing</v>
      </c>
      <c r="N1516" s="20" t="str">
        <f>VLOOKUP($C1516,vehicle,MATCH(N$7,Vehicle!$A$1:$E$1,0),0)</f>
        <v>Medium</v>
      </c>
      <c r="O1516" s="21">
        <f>VLOOKUP($C1516,vehicle,MATCH(O$7,Vehicle!$A$1:$E$1,0),0)</f>
        <v>4</v>
      </c>
      <c r="P1516" s="21">
        <f>VLOOKUP($C1516,driver,MATCH(P$7,Driver!$A$1:$E$1,0),0)</f>
        <v>21</v>
      </c>
      <c r="Q1516" s="21" t="str">
        <f>VLOOKUP($C1516,driver,MATCH(Q$7,Driver!$A$1:$E$1,0),0)</f>
        <v>Suspended</v>
      </c>
      <c r="R1516" s="21">
        <f>VLOOKUP($C1516,driver,MATCH(R$7,Driver!$A$1:$E$1,0),0)</f>
        <v>6</v>
      </c>
      <c r="S1516" s="21" t="str">
        <f>VLOOKUP($C1516,driver,MATCH(S$7,Driver!$A$1:$E$1,0),0)</f>
        <v>Fatal</v>
      </c>
      <c r="T1516" s="21">
        <f>VLOOKUP($C1516,Effects,MATCH(T$7, Effects!$A$1:$E$1, 0),0)</f>
        <v>41</v>
      </c>
      <c r="U1516" s="22" t="str">
        <f>VLOOKUP($C1516,Effects,MATCH(U$7, Effects!$A$1:$E$1, 0),0)</f>
        <v>Yes</v>
      </c>
      <c r="V1516" s="22" t="str">
        <f>VLOOKUP($C1516,Effects,MATCH(V$7, Effects!$A$1:$E$1, 0),0)</f>
        <v>No</v>
      </c>
      <c r="W1516" s="22" t="str">
        <f>VLOOKUP($C1516,Effects,MATCH(W$7, Effects!$A$1:$E$1, 0),0)</f>
        <v>None</v>
      </c>
    </row>
    <row r="1517" spans="2:23" s="7" customFormat="1" ht="21" x14ac:dyDescent="0.4">
      <c r="B1517" s="19">
        <v>1510</v>
      </c>
      <c r="C1517" s="19" t="s">
        <v>1532</v>
      </c>
      <c r="D1517" s="20">
        <f>VLOOKUP($C1517, Date, MATCH(Source!D$7, Date!$A$1:$F$1, 0), FALSE)</f>
        <v>44491</v>
      </c>
      <c r="E1517" s="40">
        <v>44491</v>
      </c>
      <c r="F1517" s="22">
        <f>VLOOKUP($C1517, Date, MATCH(Source!F$7, Date!$A$1:$F$1, 0), FALSE)</f>
        <v>63.6319444444444</v>
      </c>
      <c r="G1517" s="19">
        <f>VLOOKUP(Table3[[#This Row],[Accident ID]],Date!$A$2:$I$2001,MATCH(Table3[[#Headers],[Hour]],Date!$A$1:$I$1,0),0)</f>
        <v>15</v>
      </c>
      <c r="H1517" s="44" t="str">
        <f>IF(AND(Table3[[#This Row],[Hour]]&gt;=7, Table3[[#This Row],[Hour]]&lt;=10), "Peak", IF(AND(Table3[[#This Row],[Hour]]&gt;=16, Table3[[#This Row],[Hour]]&lt;=19), "Peak", "Off-Peak"))</f>
        <v>Off-Peak</v>
      </c>
      <c r="I1517" s="19" t="str">
        <f>VLOOKUP($C1517,location,MATCH(Source!I$7,Location!$A$1:$D$1,0),0)</f>
        <v>Delhi</v>
      </c>
      <c r="J1517" s="19" t="str">
        <f>VLOOKUP($C1517,location,MATCH(Source!J$7,Location!$A$1:$D$1,0),0)</f>
        <v>Residential Area</v>
      </c>
      <c r="K1517" s="19" t="str">
        <f>VLOOKUP($C1517,location,MATCH(Source!K$7,Location!$A$1:$D$1,0),0)</f>
        <v>Rainy</v>
      </c>
      <c r="L1517" s="20" t="str">
        <f>VLOOKUP($C1517,vehicle,MATCH(L1516,Vehicle!A1510:E1510,0),0)</f>
        <v>Truck</v>
      </c>
      <c r="M1517" s="20" t="str">
        <f>VLOOKUP($C1517,vehicle,MATCH(M$7,Vehicle!$A$1:$E$1,0),0)</f>
        <v>Over Speeding</v>
      </c>
      <c r="N1517" s="20" t="str">
        <f>VLOOKUP($C1517,vehicle,MATCH(N$7,Vehicle!$A$1:$E$1,0),0)</f>
        <v>Low</v>
      </c>
      <c r="O1517" s="21">
        <f>VLOOKUP($C1517,vehicle,MATCH(O$7,Vehicle!$A$1:$E$1,0),0)</f>
        <v>1</v>
      </c>
      <c r="P1517" s="21">
        <f>VLOOKUP($C1517,driver,MATCH(P$7,Driver!$A$1:$E$1,0),0)</f>
        <v>37</v>
      </c>
      <c r="Q1517" s="21" t="str">
        <f>VLOOKUP($C1517,driver,MATCH(Q$7,Driver!$A$1:$E$1,0),0)</f>
        <v>Suspended</v>
      </c>
      <c r="R1517" s="21">
        <f>VLOOKUP($C1517,driver,MATCH(R$7,Driver!$A$1:$E$1,0),0)</f>
        <v>10</v>
      </c>
      <c r="S1517" s="21" t="str">
        <f>VLOOKUP($C1517,driver,MATCH(S$7,Driver!$A$1:$E$1,0),0)</f>
        <v>Severe</v>
      </c>
      <c r="T1517" s="21">
        <f>VLOOKUP($C1517,Effects,MATCH(T$7, Effects!$A$1:$E$1, 0),0)</f>
        <v>30</v>
      </c>
      <c r="U1517" s="22" t="str">
        <f>VLOOKUP($C1517,Effects,MATCH(U$7, Effects!$A$1:$E$1, 0),0)</f>
        <v>No</v>
      </c>
      <c r="V1517" s="22" t="str">
        <f>VLOOKUP($C1517,Effects,MATCH(V$7, Effects!$A$1:$E$1, 0),0)</f>
        <v>Yes</v>
      </c>
      <c r="W1517" s="22" t="str">
        <f>VLOOKUP($C1517,Effects,MATCH(W$7, Effects!$A$1:$E$1, 0),0)</f>
        <v>License Suspended</v>
      </c>
    </row>
    <row r="1518" spans="2:23" s="7" customFormat="1" ht="21" x14ac:dyDescent="0.4">
      <c r="B1518" s="19">
        <v>1511</v>
      </c>
      <c r="C1518" s="19" t="s">
        <v>1533</v>
      </c>
      <c r="D1518" s="20">
        <f>VLOOKUP($C1518, Date, MATCH(Source!D$7, Date!$A$1:$F$1, 0), FALSE)</f>
        <v>43914</v>
      </c>
      <c r="E1518" s="40">
        <v>43914</v>
      </c>
      <c r="F1518" s="22">
        <f>VLOOKUP($C1518, Date, MATCH(Source!F$7, Date!$A$1:$F$1, 0), FALSE)</f>
        <v>63.6736111111111</v>
      </c>
      <c r="G1518" s="19">
        <f>VLOOKUP(Table3[[#This Row],[Accident ID]],Date!$A$2:$I$2001,MATCH(Table3[[#Headers],[Hour]],Date!$A$1:$I$1,0),0)</f>
        <v>16</v>
      </c>
      <c r="H1518" s="44" t="str">
        <f>IF(AND(Table3[[#This Row],[Hour]]&gt;=7, Table3[[#This Row],[Hour]]&lt;=10), "Peak", IF(AND(Table3[[#This Row],[Hour]]&gt;=16, Table3[[#This Row],[Hour]]&lt;=19), "Peak", "Off-Peak"))</f>
        <v>Peak</v>
      </c>
      <c r="I1518" s="19" t="str">
        <f>VLOOKUP($C1518,location,MATCH(Source!I$7,Location!$A$1:$D$1,0),0)</f>
        <v>Hyderabad</v>
      </c>
      <c r="J1518" s="19" t="str">
        <f>VLOOKUP($C1518,location,MATCH(Source!J$7,Location!$A$1:$D$1,0),0)</f>
        <v>Rural Road</v>
      </c>
      <c r="K1518" s="19" t="str">
        <f>VLOOKUP($C1518,location,MATCH(Source!K$7,Location!$A$1:$D$1,0),0)</f>
        <v>Snowy</v>
      </c>
      <c r="L1518" s="20" t="str">
        <f>VLOOKUP($C1518,vehicle,MATCH(L1517,Vehicle!A1511:E1511,0),0)</f>
        <v>Car</v>
      </c>
      <c r="M1518" s="20" t="str">
        <f>VLOOKUP($C1518,vehicle,MATCH(M$7,Vehicle!$A$1:$E$1,0),0)</f>
        <v>Reckless Driving</v>
      </c>
      <c r="N1518" s="20" t="str">
        <f>VLOOKUP($C1518,vehicle,MATCH(N$7,Vehicle!$A$1:$E$1,0),0)</f>
        <v>Medium</v>
      </c>
      <c r="O1518" s="21">
        <f>VLOOKUP($C1518,vehicle,MATCH(O$7,Vehicle!$A$1:$E$1,0),0)</f>
        <v>1</v>
      </c>
      <c r="P1518" s="21">
        <f>VLOOKUP($C1518,driver,MATCH(P$7,Driver!$A$1:$E$1,0),0)</f>
        <v>43</v>
      </c>
      <c r="Q1518" s="21" t="str">
        <f>VLOOKUP($C1518,driver,MATCH(Q$7,Driver!$A$1:$E$1,0),0)</f>
        <v>Valid</v>
      </c>
      <c r="R1518" s="21">
        <f>VLOOKUP($C1518,driver,MATCH(R$7,Driver!$A$1:$E$1,0),0)</f>
        <v>1</v>
      </c>
      <c r="S1518" s="21" t="str">
        <f>VLOOKUP($C1518,driver,MATCH(S$7,Driver!$A$1:$E$1,0),0)</f>
        <v>Minor</v>
      </c>
      <c r="T1518" s="21">
        <f>VLOOKUP($C1518,Effects,MATCH(T$7, Effects!$A$1:$E$1, 0),0)</f>
        <v>36</v>
      </c>
      <c r="U1518" s="22" t="str">
        <f>VLOOKUP($C1518,Effects,MATCH(U$7, Effects!$A$1:$E$1, 0),0)</f>
        <v>No</v>
      </c>
      <c r="V1518" s="22" t="str">
        <f>VLOOKUP($C1518,Effects,MATCH(V$7, Effects!$A$1:$E$1, 0),0)</f>
        <v>Yes</v>
      </c>
      <c r="W1518" s="22" t="str">
        <f>VLOOKUP($C1518,Effects,MATCH(W$7, Effects!$A$1:$E$1, 0),0)</f>
        <v>Fine Issued</v>
      </c>
    </row>
    <row r="1519" spans="2:23" s="7" customFormat="1" ht="21" x14ac:dyDescent="0.4">
      <c r="B1519" s="19">
        <v>1512</v>
      </c>
      <c r="C1519" s="19" t="s">
        <v>1534</v>
      </c>
      <c r="D1519" s="20">
        <f>VLOOKUP($C1519, Date, MATCH(Source!D$7, Date!$A$1:$F$1, 0), FALSE)</f>
        <v>43847</v>
      </c>
      <c r="E1519" s="40">
        <v>43847</v>
      </c>
      <c r="F1519" s="22">
        <f>VLOOKUP($C1519, Date, MATCH(Source!F$7, Date!$A$1:$F$1, 0), FALSE)</f>
        <v>63.7152777777778</v>
      </c>
      <c r="G1519" s="19">
        <f>VLOOKUP(Table3[[#This Row],[Accident ID]],Date!$A$2:$I$2001,MATCH(Table3[[#Headers],[Hour]],Date!$A$1:$I$1,0),0)</f>
        <v>17</v>
      </c>
      <c r="H1519" s="44" t="str">
        <f>IF(AND(Table3[[#This Row],[Hour]]&gt;=7, Table3[[#This Row],[Hour]]&lt;=10), "Peak", IF(AND(Table3[[#This Row],[Hour]]&gt;=16, Table3[[#This Row],[Hour]]&lt;=19), "Peak", "Off-Peak"))</f>
        <v>Peak</v>
      </c>
      <c r="I1519" s="19" t="str">
        <f>VLOOKUP($C1519,location,MATCH(Source!I$7,Location!$A$1:$D$1,0),0)</f>
        <v>Ahmedabad</v>
      </c>
      <c r="J1519" s="19" t="str">
        <f>VLOOKUP($C1519,location,MATCH(Source!J$7,Location!$A$1:$D$1,0),0)</f>
        <v>Rural Road</v>
      </c>
      <c r="K1519" s="19" t="str">
        <f>VLOOKUP($C1519,location,MATCH(Source!K$7,Location!$A$1:$D$1,0),0)</f>
        <v>Foggy</v>
      </c>
      <c r="L1519" s="20" t="str">
        <f>VLOOKUP($C1519,vehicle,MATCH(L1518,Vehicle!A1512:E1512,0),0)</f>
        <v>Bus</v>
      </c>
      <c r="M1519" s="20" t="str">
        <f>VLOOKUP($C1519,vehicle,MATCH(M$7,Vehicle!$A$1:$E$1,0),0)</f>
        <v>Weather Conditions</v>
      </c>
      <c r="N1519" s="20" t="str">
        <f>VLOOKUP($C1519,vehicle,MATCH(N$7,Vehicle!$A$1:$E$1,0),0)</f>
        <v>High</v>
      </c>
      <c r="O1519" s="21">
        <f>VLOOKUP($C1519,vehicle,MATCH(O$7,Vehicle!$A$1:$E$1,0),0)</f>
        <v>5</v>
      </c>
      <c r="P1519" s="21">
        <f>VLOOKUP($C1519,driver,MATCH(P$7,Driver!$A$1:$E$1,0),0)</f>
        <v>70</v>
      </c>
      <c r="Q1519" s="21" t="str">
        <f>VLOOKUP($C1519,driver,MATCH(Q$7,Driver!$A$1:$E$1,0),0)</f>
        <v>Valid</v>
      </c>
      <c r="R1519" s="21">
        <f>VLOOKUP($C1519,driver,MATCH(R$7,Driver!$A$1:$E$1,0),0)</f>
        <v>7</v>
      </c>
      <c r="S1519" s="21" t="str">
        <f>VLOOKUP($C1519,driver,MATCH(S$7,Driver!$A$1:$E$1,0),0)</f>
        <v>Severe</v>
      </c>
      <c r="T1519" s="21">
        <f>VLOOKUP($C1519,Effects,MATCH(T$7, Effects!$A$1:$E$1, 0),0)</f>
        <v>13</v>
      </c>
      <c r="U1519" s="22" t="str">
        <f>VLOOKUP($C1519,Effects,MATCH(U$7, Effects!$A$1:$E$1, 0),0)</f>
        <v>Yes</v>
      </c>
      <c r="V1519" s="22" t="str">
        <f>VLOOKUP($C1519,Effects,MATCH(V$7, Effects!$A$1:$E$1, 0),0)</f>
        <v>Yes</v>
      </c>
      <c r="W1519" s="22" t="str">
        <f>VLOOKUP($C1519,Effects,MATCH(W$7, Effects!$A$1:$E$1, 0),0)</f>
        <v>Fine Issued</v>
      </c>
    </row>
    <row r="1520" spans="2:23" s="7" customFormat="1" ht="21" x14ac:dyDescent="0.4">
      <c r="B1520" s="19">
        <v>1513</v>
      </c>
      <c r="C1520" s="19" t="s">
        <v>1535</v>
      </c>
      <c r="D1520" s="20">
        <f>VLOOKUP($C1520, Date, MATCH(Source!D$7, Date!$A$1:$F$1, 0), FALSE)</f>
        <v>45175</v>
      </c>
      <c r="E1520" s="40">
        <v>45175</v>
      </c>
      <c r="F1520" s="22">
        <f>VLOOKUP($C1520, Date, MATCH(Source!F$7, Date!$A$1:$F$1, 0), FALSE)</f>
        <v>63.7569444444444</v>
      </c>
      <c r="G1520" s="19">
        <f>VLOOKUP(Table3[[#This Row],[Accident ID]],Date!$A$2:$I$2001,MATCH(Table3[[#Headers],[Hour]],Date!$A$1:$I$1,0),0)</f>
        <v>18</v>
      </c>
      <c r="H1520" s="44" t="str">
        <f>IF(AND(Table3[[#This Row],[Hour]]&gt;=7, Table3[[#This Row],[Hour]]&lt;=10), "Peak", IF(AND(Table3[[#This Row],[Hour]]&gt;=16, Table3[[#This Row],[Hour]]&lt;=19), "Peak", "Off-Peak"))</f>
        <v>Peak</v>
      </c>
      <c r="I1520" s="19" t="str">
        <f>VLOOKUP($C1520,location,MATCH(Source!I$7,Location!$A$1:$D$1,0),0)</f>
        <v>Ahmedabad</v>
      </c>
      <c r="J1520" s="19" t="str">
        <f>VLOOKUP($C1520,location,MATCH(Source!J$7,Location!$A$1:$D$1,0),0)</f>
        <v>Highway</v>
      </c>
      <c r="K1520" s="19" t="str">
        <f>VLOOKUP($C1520,location,MATCH(Source!K$7,Location!$A$1:$D$1,0),0)</f>
        <v>Foggy</v>
      </c>
      <c r="L1520" s="20" t="str">
        <f>VLOOKUP($C1520,vehicle,MATCH(L1519,Vehicle!A1513:E1513,0),0)</f>
        <v>Bicycle</v>
      </c>
      <c r="M1520" s="20" t="str">
        <f>VLOOKUP($C1520,vehicle,MATCH(M$7,Vehicle!$A$1:$E$1,0),0)</f>
        <v>Signal Violation</v>
      </c>
      <c r="N1520" s="20" t="str">
        <f>VLOOKUP($C1520,vehicle,MATCH(N$7,Vehicle!$A$1:$E$1,0),0)</f>
        <v>High</v>
      </c>
      <c r="O1520" s="21">
        <f>VLOOKUP($C1520,vehicle,MATCH(O$7,Vehicle!$A$1:$E$1,0),0)</f>
        <v>1</v>
      </c>
      <c r="P1520" s="21">
        <f>VLOOKUP($C1520,driver,MATCH(P$7,Driver!$A$1:$E$1,0),0)</f>
        <v>31</v>
      </c>
      <c r="Q1520" s="21" t="str">
        <f>VLOOKUP($C1520,driver,MATCH(Q$7,Driver!$A$1:$E$1,0),0)</f>
        <v>Valid</v>
      </c>
      <c r="R1520" s="21">
        <f>VLOOKUP($C1520,driver,MATCH(R$7,Driver!$A$1:$E$1,0),0)</f>
        <v>10</v>
      </c>
      <c r="S1520" s="21" t="str">
        <f>VLOOKUP($C1520,driver,MATCH(S$7,Driver!$A$1:$E$1,0),0)</f>
        <v>Moderate</v>
      </c>
      <c r="T1520" s="21">
        <f>VLOOKUP($C1520,Effects,MATCH(T$7, Effects!$A$1:$E$1, 0),0)</f>
        <v>45</v>
      </c>
      <c r="U1520" s="22" t="str">
        <f>VLOOKUP($C1520,Effects,MATCH(U$7, Effects!$A$1:$E$1, 0),0)</f>
        <v>No</v>
      </c>
      <c r="V1520" s="22" t="str">
        <f>VLOOKUP($C1520,Effects,MATCH(V$7, Effects!$A$1:$E$1, 0),0)</f>
        <v>Yes</v>
      </c>
      <c r="W1520" s="22" t="str">
        <f>VLOOKUP($C1520,Effects,MATCH(W$7, Effects!$A$1:$E$1, 0),0)</f>
        <v>License Suspended</v>
      </c>
    </row>
    <row r="1521" spans="2:23" s="7" customFormat="1" ht="21" x14ac:dyDescent="0.4">
      <c r="B1521" s="19">
        <v>1514</v>
      </c>
      <c r="C1521" s="19" t="s">
        <v>1536</v>
      </c>
      <c r="D1521" s="20">
        <f>VLOOKUP($C1521, Date, MATCH(Source!D$7, Date!$A$1:$F$1, 0), FALSE)</f>
        <v>44433</v>
      </c>
      <c r="E1521" s="40">
        <v>44433</v>
      </c>
      <c r="F1521" s="22">
        <f>VLOOKUP($C1521, Date, MATCH(Source!F$7, Date!$A$1:$F$1, 0), FALSE)</f>
        <v>63.7986111111111</v>
      </c>
      <c r="G1521" s="19">
        <f>VLOOKUP(Table3[[#This Row],[Accident ID]],Date!$A$2:$I$2001,MATCH(Table3[[#Headers],[Hour]],Date!$A$1:$I$1,0),0)</f>
        <v>19</v>
      </c>
      <c r="H1521" s="44" t="str">
        <f>IF(AND(Table3[[#This Row],[Hour]]&gt;=7, Table3[[#This Row],[Hour]]&lt;=10), "Peak", IF(AND(Table3[[#This Row],[Hour]]&gt;=16, Table3[[#This Row],[Hour]]&lt;=19), "Peak", "Off-Peak"))</f>
        <v>Peak</v>
      </c>
      <c r="I1521" s="19" t="str">
        <f>VLOOKUP($C1521,location,MATCH(Source!I$7,Location!$A$1:$D$1,0),0)</f>
        <v>Bangalore</v>
      </c>
      <c r="J1521" s="19" t="str">
        <f>VLOOKUP($C1521,location,MATCH(Source!J$7,Location!$A$1:$D$1,0),0)</f>
        <v>City Road</v>
      </c>
      <c r="K1521" s="19" t="str">
        <f>VLOOKUP($C1521,location,MATCH(Source!K$7,Location!$A$1:$D$1,0),0)</f>
        <v>Snowy</v>
      </c>
      <c r="L1521" s="20" t="str">
        <f>VLOOKUP($C1521,vehicle,MATCH(L1520,Vehicle!A1514:E1514,0),0)</f>
        <v>Truck</v>
      </c>
      <c r="M1521" s="20" t="str">
        <f>VLOOKUP($C1521,vehicle,MATCH(M$7,Vehicle!$A$1:$E$1,0),0)</f>
        <v>Brake Failure</v>
      </c>
      <c r="N1521" s="20" t="str">
        <f>VLOOKUP($C1521,vehicle,MATCH(N$7,Vehicle!$A$1:$E$1,0),0)</f>
        <v>Low</v>
      </c>
      <c r="O1521" s="21">
        <f>VLOOKUP($C1521,vehicle,MATCH(O$7,Vehicle!$A$1:$E$1,0),0)</f>
        <v>1</v>
      </c>
      <c r="P1521" s="21">
        <f>VLOOKUP($C1521,driver,MATCH(P$7,Driver!$A$1:$E$1,0),0)</f>
        <v>38</v>
      </c>
      <c r="Q1521" s="21" t="str">
        <f>VLOOKUP($C1521,driver,MATCH(Q$7,Driver!$A$1:$E$1,0),0)</f>
        <v>Expired</v>
      </c>
      <c r="R1521" s="21">
        <f>VLOOKUP($C1521,driver,MATCH(R$7,Driver!$A$1:$E$1,0),0)</f>
        <v>6</v>
      </c>
      <c r="S1521" s="21" t="str">
        <f>VLOOKUP($C1521,driver,MATCH(S$7,Driver!$A$1:$E$1,0),0)</f>
        <v>Moderate</v>
      </c>
      <c r="T1521" s="21">
        <f>VLOOKUP($C1521,Effects,MATCH(T$7, Effects!$A$1:$E$1, 0),0)</f>
        <v>58</v>
      </c>
      <c r="U1521" s="22" t="str">
        <f>VLOOKUP($C1521,Effects,MATCH(U$7, Effects!$A$1:$E$1, 0),0)</f>
        <v>No</v>
      </c>
      <c r="V1521" s="22" t="str">
        <f>VLOOKUP($C1521,Effects,MATCH(V$7, Effects!$A$1:$E$1, 0),0)</f>
        <v>Yes</v>
      </c>
      <c r="W1521" s="22" t="str">
        <f>VLOOKUP($C1521,Effects,MATCH(W$7, Effects!$A$1:$E$1, 0),0)</f>
        <v>None</v>
      </c>
    </row>
    <row r="1522" spans="2:23" s="7" customFormat="1" ht="21" x14ac:dyDescent="0.4">
      <c r="B1522" s="19">
        <v>1515</v>
      </c>
      <c r="C1522" s="19" t="s">
        <v>1537</v>
      </c>
      <c r="D1522" s="20">
        <f>VLOOKUP($C1522, Date, MATCH(Source!D$7, Date!$A$1:$F$1, 0), FALSE)</f>
        <v>44526</v>
      </c>
      <c r="E1522" s="40">
        <v>44526</v>
      </c>
      <c r="F1522" s="22">
        <f>VLOOKUP($C1522, Date, MATCH(Source!F$7, Date!$A$1:$F$1, 0), FALSE)</f>
        <v>63.8402777777778</v>
      </c>
      <c r="G1522" s="19">
        <f>VLOOKUP(Table3[[#This Row],[Accident ID]],Date!$A$2:$I$2001,MATCH(Table3[[#Headers],[Hour]],Date!$A$1:$I$1,0),0)</f>
        <v>20</v>
      </c>
      <c r="H1522" s="44" t="str">
        <f>IF(AND(Table3[[#This Row],[Hour]]&gt;=7, Table3[[#This Row],[Hour]]&lt;=10), "Peak", IF(AND(Table3[[#This Row],[Hour]]&gt;=16, Table3[[#This Row],[Hour]]&lt;=19), "Peak", "Off-Peak"))</f>
        <v>Off-Peak</v>
      </c>
      <c r="I1522" s="19" t="str">
        <f>VLOOKUP($C1522,location,MATCH(Source!I$7,Location!$A$1:$D$1,0),0)</f>
        <v>Pune</v>
      </c>
      <c r="J1522" s="19" t="str">
        <f>VLOOKUP($C1522,location,MATCH(Source!J$7,Location!$A$1:$D$1,0),0)</f>
        <v>City Road</v>
      </c>
      <c r="K1522" s="19" t="str">
        <f>VLOOKUP($C1522,location,MATCH(Source!K$7,Location!$A$1:$D$1,0),0)</f>
        <v>Rainy</v>
      </c>
      <c r="L1522" s="20" t="str">
        <f>VLOOKUP($C1522,vehicle,MATCH(L1521,Vehicle!A1515:E1515,0),0)</f>
        <v>Truck</v>
      </c>
      <c r="M1522" s="20" t="str">
        <f>VLOOKUP($C1522,vehicle,MATCH(M$7,Vehicle!$A$1:$E$1,0),0)</f>
        <v>Weather Conditions</v>
      </c>
      <c r="N1522" s="20" t="str">
        <f>VLOOKUP($C1522,vehicle,MATCH(N$7,Vehicle!$A$1:$E$1,0),0)</f>
        <v>Severe</v>
      </c>
      <c r="O1522" s="21">
        <f>VLOOKUP($C1522,vehicle,MATCH(O$7,Vehicle!$A$1:$E$1,0),0)</f>
        <v>5</v>
      </c>
      <c r="P1522" s="21">
        <f>VLOOKUP($C1522,driver,MATCH(P$7,Driver!$A$1:$E$1,0),0)</f>
        <v>74</v>
      </c>
      <c r="Q1522" s="21" t="str">
        <f>VLOOKUP($C1522,driver,MATCH(Q$7,Driver!$A$1:$E$1,0),0)</f>
        <v>Expired</v>
      </c>
      <c r="R1522" s="21">
        <f>VLOOKUP($C1522,driver,MATCH(R$7,Driver!$A$1:$E$1,0),0)</f>
        <v>6</v>
      </c>
      <c r="S1522" s="21" t="str">
        <f>VLOOKUP($C1522,driver,MATCH(S$7,Driver!$A$1:$E$1,0),0)</f>
        <v>Fatal</v>
      </c>
      <c r="T1522" s="21">
        <f>VLOOKUP($C1522,Effects,MATCH(T$7, Effects!$A$1:$E$1, 0),0)</f>
        <v>17</v>
      </c>
      <c r="U1522" s="22" t="str">
        <f>VLOOKUP($C1522,Effects,MATCH(U$7, Effects!$A$1:$E$1, 0),0)</f>
        <v>No</v>
      </c>
      <c r="V1522" s="22" t="str">
        <f>VLOOKUP($C1522,Effects,MATCH(V$7, Effects!$A$1:$E$1, 0),0)</f>
        <v>No</v>
      </c>
      <c r="W1522" s="22" t="str">
        <f>VLOOKUP($C1522,Effects,MATCH(W$7, Effects!$A$1:$E$1, 0),0)</f>
        <v>Fine Issued</v>
      </c>
    </row>
    <row r="1523" spans="2:23" s="7" customFormat="1" ht="21" x14ac:dyDescent="0.4">
      <c r="B1523" s="19">
        <v>1516</v>
      </c>
      <c r="C1523" s="19" t="s">
        <v>1538</v>
      </c>
      <c r="D1523" s="20">
        <f>VLOOKUP($C1523, Date, MATCH(Source!D$7, Date!$A$1:$F$1, 0), FALSE)</f>
        <v>44878</v>
      </c>
      <c r="E1523" s="40">
        <v>44878</v>
      </c>
      <c r="F1523" s="22">
        <f>VLOOKUP($C1523, Date, MATCH(Source!F$7, Date!$A$1:$F$1, 0), FALSE)</f>
        <v>63.8819444444444</v>
      </c>
      <c r="G1523" s="19">
        <f>VLOOKUP(Table3[[#This Row],[Accident ID]],Date!$A$2:$I$2001,MATCH(Table3[[#Headers],[Hour]],Date!$A$1:$I$1,0),0)</f>
        <v>21</v>
      </c>
      <c r="H1523" s="44" t="str">
        <f>IF(AND(Table3[[#This Row],[Hour]]&gt;=7, Table3[[#This Row],[Hour]]&lt;=10), "Peak", IF(AND(Table3[[#This Row],[Hour]]&gt;=16, Table3[[#This Row],[Hour]]&lt;=19), "Peak", "Off-Peak"))</f>
        <v>Off-Peak</v>
      </c>
      <c r="I1523" s="19" t="str">
        <f>VLOOKUP($C1523,location,MATCH(Source!I$7,Location!$A$1:$D$1,0),0)</f>
        <v>Pune</v>
      </c>
      <c r="J1523" s="19" t="str">
        <f>VLOOKUP($C1523,location,MATCH(Source!J$7,Location!$A$1:$D$1,0),0)</f>
        <v>City Road</v>
      </c>
      <c r="K1523" s="19" t="str">
        <f>VLOOKUP($C1523,location,MATCH(Source!K$7,Location!$A$1:$D$1,0),0)</f>
        <v>Snowy</v>
      </c>
      <c r="L1523" s="20" t="str">
        <f>VLOOKUP($C1523,vehicle,MATCH(L1522,Vehicle!A1516:E1516,0),0)</f>
        <v>Bike</v>
      </c>
      <c r="M1523" s="20" t="str">
        <f>VLOOKUP($C1523,vehicle,MATCH(M$7,Vehicle!$A$1:$E$1,0),0)</f>
        <v>Brake Failure</v>
      </c>
      <c r="N1523" s="20" t="str">
        <f>VLOOKUP($C1523,vehicle,MATCH(N$7,Vehicle!$A$1:$E$1,0),0)</f>
        <v>Low</v>
      </c>
      <c r="O1523" s="21">
        <f>VLOOKUP($C1523,vehicle,MATCH(O$7,Vehicle!$A$1:$E$1,0),0)</f>
        <v>4</v>
      </c>
      <c r="P1523" s="21">
        <f>VLOOKUP($C1523,driver,MATCH(P$7,Driver!$A$1:$E$1,0),0)</f>
        <v>37</v>
      </c>
      <c r="Q1523" s="21" t="str">
        <f>VLOOKUP($C1523,driver,MATCH(Q$7,Driver!$A$1:$E$1,0),0)</f>
        <v>Expired</v>
      </c>
      <c r="R1523" s="21">
        <f>VLOOKUP($C1523,driver,MATCH(R$7,Driver!$A$1:$E$1,0),0)</f>
        <v>4</v>
      </c>
      <c r="S1523" s="21" t="str">
        <f>VLOOKUP($C1523,driver,MATCH(S$7,Driver!$A$1:$E$1,0),0)</f>
        <v>Fatal</v>
      </c>
      <c r="T1523" s="21">
        <f>VLOOKUP($C1523,Effects,MATCH(T$7, Effects!$A$1:$E$1, 0),0)</f>
        <v>35</v>
      </c>
      <c r="U1523" s="22" t="str">
        <f>VLOOKUP($C1523,Effects,MATCH(U$7, Effects!$A$1:$E$1, 0),0)</f>
        <v>Yes</v>
      </c>
      <c r="V1523" s="22" t="str">
        <f>VLOOKUP($C1523,Effects,MATCH(V$7, Effects!$A$1:$E$1, 0),0)</f>
        <v>No</v>
      </c>
      <c r="W1523" s="22" t="str">
        <f>VLOOKUP($C1523,Effects,MATCH(W$7, Effects!$A$1:$E$1, 0),0)</f>
        <v>License Suspended</v>
      </c>
    </row>
    <row r="1524" spans="2:23" s="7" customFormat="1" ht="21" x14ac:dyDescent="0.4">
      <c r="B1524" s="19">
        <v>1517</v>
      </c>
      <c r="C1524" s="19" t="s">
        <v>1539</v>
      </c>
      <c r="D1524" s="20">
        <f>VLOOKUP($C1524, Date, MATCH(Source!D$7, Date!$A$1:$F$1, 0), FALSE)</f>
        <v>44848</v>
      </c>
      <c r="E1524" s="40">
        <v>44848</v>
      </c>
      <c r="F1524" s="22">
        <f>VLOOKUP($C1524, Date, MATCH(Source!F$7, Date!$A$1:$F$1, 0), FALSE)</f>
        <v>63.9236111111111</v>
      </c>
      <c r="G1524" s="19">
        <f>VLOOKUP(Table3[[#This Row],[Accident ID]],Date!$A$2:$I$2001,MATCH(Table3[[#Headers],[Hour]],Date!$A$1:$I$1,0),0)</f>
        <v>22</v>
      </c>
      <c r="H1524" s="44" t="str">
        <f>IF(AND(Table3[[#This Row],[Hour]]&gt;=7, Table3[[#This Row],[Hour]]&lt;=10), "Peak", IF(AND(Table3[[#This Row],[Hour]]&gt;=16, Table3[[#This Row],[Hour]]&lt;=19), "Peak", "Off-Peak"))</f>
        <v>Off-Peak</v>
      </c>
      <c r="I1524" s="19" t="str">
        <f>VLOOKUP($C1524,location,MATCH(Source!I$7,Location!$A$1:$D$1,0),0)</f>
        <v>Ahmedabad</v>
      </c>
      <c r="J1524" s="19" t="str">
        <f>VLOOKUP($C1524,location,MATCH(Source!J$7,Location!$A$1:$D$1,0),0)</f>
        <v>City Road</v>
      </c>
      <c r="K1524" s="19" t="str">
        <f>VLOOKUP($C1524,location,MATCH(Source!K$7,Location!$A$1:$D$1,0),0)</f>
        <v>Rainy</v>
      </c>
      <c r="L1524" s="20" t="str">
        <f>VLOOKUP($C1524,vehicle,MATCH(L1523,Vehicle!A1517:E1517,0),0)</f>
        <v>Bicycle</v>
      </c>
      <c r="M1524" s="20" t="str">
        <f>VLOOKUP($C1524,vehicle,MATCH(M$7,Vehicle!$A$1:$E$1,0),0)</f>
        <v>Over Speeding</v>
      </c>
      <c r="N1524" s="20" t="str">
        <f>VLOOKUP($C1524,vehicle,MATCH(N$7,Vehicle!$A$1:$E$1,0),0)</f>
        <v>Medium</v>
      </c>
      <c r="O1524" s="21">
        <f>VLOOKUP($C1524,vehicle,MATCH(O$7,Vehicle!$A$1:$E$1,0),0)</f>
        <v>4</v>
      </c>
      <c r="P1524" s="21">
        <f>VLOOKUP($C1524,driver,MATCH(P$7,Driver!$A$1:$E$1,0),0)</f>
        <v>43</v>
      </c>
      <c r="Q1524" s="21" t="str">
        <f>VLOOKUP($C1524,driver,MATCH(Q$7,Driver!$A$1:$E$1,0),0)</f>
        <v>Valid</v>
      </c>
      <c r="R1524" s="21">
        <f>VLOOKUP($C1524,driver,MATCH(R$7,Driver!$A$1:$E$1,0),0)</f>
        <v>8</v>
      </c>
      <c r="S1524" s="21" t="str">
        <f>VLOOKUP($C1524,driver,MATCH(S$7,Driver!$A$1:$E$1,0),0)</f>
        <v>Fatal</v>
      </c>
      <c r="T1524" s="21">
        <f>VLOOKUP($C1524,Effects,MATCH(T$7, Effects!$A$1:$E$1, 0),0)</f>
        <v>45</v>
      </c>
      <c r="U1524" s="22" t="str">
        <f>VLOOKUP($C1524,Effects,MATCH(U$7, Effects!$A$1:$E$1, 0),0)</f>
        <v>No</v>
      </c>
      <c r="V1524" s="22" t="str">
        <f>VLOOKUP($C1524,Effects,MATCH(V$7, Effects!$A$1:$E$1, 0),0)</f>
        <v>No</v>
      </c>
      <c r="W1524" s="22" t="str">
        <f>VLOOKUP($C1524,Effects,MATCH(W$7, Effects!$A$1:$E$1, 0),0)</f>
        <v>Arrest Made</v>
      </c>
    </row>
    <row r="1525" spans="2:23" s="7" customFormat="1" ht="21" x14ac:dyDescent="0.4">
      <c r="B1525" s="19">
        <v>1518</v>
      </c>
      <c r="C1525" s="19" t="s">
        <v>1540</v>
      </c>
      <c r="D1525" s="20">
        <f>VLOOKUP($C1525, Date, MATCH(Source!D$7, Date!$A$1:$F$1, 0), FALSE)</f>
        <v>44504</v>
      </c>
      <c r="E1525" s="40">
        <v>44504</v>
      </c>
      <c r="F1525" s="22">
        <f>VLOOKUP($C1525, Date, MATCH(Source!F$7, Date!$A$1:$F$1, 0), FALSE)</f>
        <v>63.9652777777778</v>
      </c>
      <c r="G1525" s="19">
        <f>VLOOKUP(Table3[[#This Row],[Accident ID]],Date!$A$2:$I$2001,MATCH(Table3[[#Headers],[Hour]],Date!$A$1:$I$1,0),0)</f>
        <v>23</v>
      </c>
      <c r="H1525" s="44" t="str">
        <f>IF(AND(Table3[[#This Row],[Hour]]&gt;=7, Table3[[#This Row],[Hour]]&lt;=10), "Peak", IF(AND(Table3[[#This Row],[Hour]]&gt;=16, Table3[[#This Row],[Hour]]&lt;=19), "Peak", "Off-Peak"))</f>
        <v>Off-Peak</v>
      </c>
      <c r="I1525" s="19" t="str">
        <f>VLOOKUP($C1525,location,MATCH(Source!I$7,Location!$A$1:$D$1,0),0)</f>
        <v>Kolkata</v>
      </c>
      <c r="J1525" s="19" t="str">
        <f>VLOOKUP($C1525,location,MATCH(Source!J$7,Location!$A$1:$D$1,0),0)</f>
        <v>Rural Road</v>
      </c>
      <c r="K1525" s="19" t="str">
        <f>VLOOKUP($C1525,location,MATCH(Source!K$7,Location!$A$1:$D$1,0),0)</f>
        <v>Snowy</v>
      </c>
      <c r="L1525" s="20" t="str">
        <f>VLOOKUP($C1525,vehicle,MATCH(L1524,Vehicle!A1518:E1518,0),0)</f>
        <v>Truck</v>
      </c>
      <c r="M1525" s="20" t="str">
        <f>VLOOKUP($C1525,vehicle,MATCH(M$7,Vehicle!$A$1:$E$1,0),0)</f>
        <v>Weather Conditions</v>
      </c>
      <c r="N1525" s="20" t="str">
        <f>VLOOKUP($C1525,vehicle,MATCH(N$7,Vehicle!$A$1:$E$1,0),0)</f>
        <v>Severe</v>
      </c>
      <c r="O1525" s="21">
        <f>VLOOKUP($C1525,vehicle,MATCH(O$7,Vehicle!$A$1:$E$1,0),0)</f>
        <v>1</v>
      </c>
      <c r="P1525" s="21">
        <f>VLOOKUP($C1525,driver,MATCH(P$7,Driver!$A$1:$E$1,0),0)</f>
        <v>51</v>
      </c>
      <c r="Q1525" s="21" t="str">
        <f>VLOOKUP($C1525,driver,MATCH(Q$7,Driver!$A$1:$E$1,0),0)</f>
        <v>Suspended</v>
      </c>
      <c r="R1525" s="21">
        <f>VLOOKUP($C1525,driver,MATCH(R$7,Driver!$A$1:$E$1,0),0)</f>
        <v>7</v>
      </c>
      <c r="S1525" s="21" t="str">
        <f>VLOOKUP($C1525,driver,MATCH(S$7,Driver!$A$1:$E$1,0),0)</f>
        <v>Fatal</v>
      </c>
      <c r="T1525" s="21">
        <f>VLOOKUP($C1525,Effects,MATCH(T$7, Effects!$A$1:$E$1, 0),0)</f>
        <v>24</v>
      </c>
      <c r="U1525" s="22" t="str">
        <f>VLOOKUP($C1525,Effects,MATCH(U$7, Effects!$A$1:$E$1, 0),0)</f>
        <v>No</v>
      </c>
      <c r="V1525" s="22" t="str">
        <f>VLOOKUP($C1525,Effects,MATCH(V$7, Effects!$A$1:$E$1, 0),0)</f>
        <v>No</v>
      </c>
      <c r="W1525" s="22" t="str">
        <f>VLOOKUP($C1525,Effects,MATCH(W$7, Effects!$A$1:$E$1, 0),0)</f>
        <v>Arrest Made</v>
      </c>
    </row>
    <row r="1526" spans="2:23" s="7" customFormat="1" ht="21" x14ac:dyDescent="0.4">
      <c r="B1526" s="19">
        <v>1519</v>
      </c>
      <c r="C1526" s="19" t="s">
        <v>1541</v>
      </c>
      <c r="D1526" s="20">
        <f>VLOOKUP($C1526, Date, MATCH(Source!D$7, Date!$A$1:$F$1, 0), FALSE)</f>
        <v>44689</v>
      </c>
      <c r="E1526" s="40">
        <v>44689</v>
      </c>
      <c r="F1526" s="22">
        <f>VLOOKUP($C1526, Date, MATCH(Source!F$7, Date!$A$1:$F$1, 0), FALSE)</f>
        <v>64.0069444444444</v>
      </c>
      <c r="G1526" s="19">
        <f>VLOOKUP(Table3[[#This Row],[Accident ID]],Date!$A$2:$I$2001,MATCH(Table3[[#Headers],[Hour]],Date!$A$1:$I$1,0),0)</f>
        <v>0</v>
      </c>
      <c r="H1526" s="44" t="str">
        <f>IF(AND(Table3[[#This Row],[Hour]]&gt;=7, Table3[[#This Row],[Hour]]&lt;=10), "Peak", IF(AND(Table3[[#This Row],[Hour]]&gt;=16, Table3[[#This Row],[Hour]]&lt;=19), "Peak", "Off-Peak"))</f>
        <v>Off-Peak</v>
      </c>
      <c r="I1526" s="19" t="str">
        <f>VLOOKUP($C1526,location,MATCH(Source!I$7,Location!$A$1:$D$1,0),0)</f>
        <v>Delhi</v>
      </c>
      <c r="J1526" s="19" t="str">
        <f>VLOOKUP($C1526,location,MATCH(Source!J$7,Location!$A$1:$D$1,0),0)</f>
        <v>Highway</v>
      </c>
      <c r="K1526" s="19" t="str">
        <f>VLOOKUP($C1526,location,MATCH(Source!K$7,Location!$A$1:$D$1,0),0)</f>
        <v>Windy</v>
      </c>
      <c r="L1526" s="20" t="str">
        <f>VLOOKUP($C1526,vehicle,MATCH(L1525,Vehicle!A1519:E1519,0),0)</f>
        <v>Bike</v>
      </c>
      <c r="M1526" s="20" t="str">
        <f>VLOOKUP($C1526,vehicle,MATCH(M$7,Vehicle!$A$1:$E$1,0),0)</f>
        <v>Signal Violation</v>
      </c>
      <c r="N1526" s="20" t="str">
        <f>VLOOKUP($C1526,vehicle,MATCH(N$7,Vehicle!$A$1:$E$1,0),0)</f>
        <v>Severe</v>
      </c>
      <c r="O1526" s="21">
        <f>VLOOKUP($C1526,vehicle,MATCH(O$7,Vehicle!$A$1:$E$1,0),0)</f>
        <v>2</v>
      </c>
      <c r="P1526" s="21">
        <f>VLOOKUP($C1526,driver,MATCH(P$7,Driver!$A$1:$E$1,0),0)</f>
        <v>46</v>
      </c>
      <c r="Q1526" s="21" t="str">
        <f>VLOOKUP($C1526,driver,MATCH(Q$7,Driver!$A$1:$E$1,0),0)</f>
        <v>Expired</v>
      </c>
      <c r="R1526" s="21">
        <f>VLOOKUP($C1526,driver,MATCH(R$7,Driver!$A$1:$E$1,0),0)</f>
        <v>4</v>
      </c>
      <c r="S1526" s="21" t="str">
        <f>VLOOKUP($C1526,driver,MATCH(S$7,Driver!$A$1:$E$1,0),0)</f>
        <v>Fatal</v>
      </c>
      <c r="T1526" s="21">
        <f>VLOOKUP($C1526,Effects,MATCH(T$7, Effects!$A$1:$E$1, 0),0)</f>
        <v>12</v>
      </c>
      <c r="U1526" s="22" t="str">
        <f>VLOOKUP($C1526,Effects,MATCH(U$7, Effects!$A$1:$E$1, 0),0)</f>
        <v>No</v>
      </c>
      <c r="V1526" s="22" t="str">
        <f>VLOOKUP($C1526,Effects,MATCH(V$7, Effects!$A$1:$E$1, 0),0)</f>
        <v>Yes</v>
      </c>
      <c r="W1526" s="22" t="str">
        <f>VLOOKUP($C1526,Effects,MATCH(W$7, Effects!$A$1:$E$1, 0),0)</f>
        <v>Arrest Made</v>
      </c>
    </row>
    <row r="1527" spans="2:23" s="7" customFormat="1" ht="21" x14ac:dyDescent="0.4">
      <c r="B1527" s="19">
        <v>1520</v>
      </c>
      <c r="C1527" s="19" t="s">
        <v>1542</v>
      </c>
      <c r="D1527" s="20">
        <f>VLOOKUP($C1527, Date, MATCH(Source!D$7, Date!$A$1:$F$1, 0), FALSE)</f>
        <v>45457</v>
      </c>
      <c r="E1527" s="40">
        <v>45457</v>
      </c>
      <c r="F1527" s="22">
        <f>VLOOKUP($C1527, Date, MATCH(Source!F$7, Date!$A$1:$F$1, 0), FALSE)</f>
        <v>64.0486111111111</v>
      </c>
      <c r="G1527" s="19">
        <f>VLOOKUP(Table3[[#This Row],[Accident ID]],Date!$A$2:$I$2001,MATCH(Table3[[#Headers],[Hour]],Date!$A$1:$I$1,0),0)</f>
        <v>1</v>
      </c>
      <c r="H1527" s="44" t="str">
        <f>IF(AND(Table3[[#This Row],[Hour]]&gt;=7, Table3[[#This Row],[Hour]]&lt;=10), "Peak", IF(AND(Table3[[#This Row],[Hour]]&gt;=16, Table3[[#This Row],[Hour]]&lt;=19), "Peak", "Off-Peak"))</f>
        <v>Off-Peak</v>
      </c>
      <c r="I1527" s="19" t="str">
        <f>VLOOKUP($C1527,location,MATCH(Source!I$7,Location!$A$1:$D$1,0),0)</f>
        <v>Delhi</v>
      </c>
      <c r="J1527" s="19" t="str">
        <f>VLOOKUP($C1527,location,MATCH(Source!J$7,Location!$A$1:$D$1,0),0)</f>
        <v>Residential Area</v>
      </c>
      <c r="K1527" s="19" t="str">
        <f>VLOOKUP($C1527,location,MATCH(Source!K$7,Location!$A$1:$D$1,0),0)</f>
        <v>Clear</v>
      </c>
      <c r="L1527" s="20" t="str">
        <f>VLOOKUP($C1527,vehicle,MATCH(L1526,Vehicle!A1520:E1520,0),0)</f>
        <v>Truck</v>
      </c>
      <c r="M1527" s="20" t="str">
        <f>VLOOKUP($C1527,vehicle,MATCH(M$7,Vehicle!$A$1:$E$1,0),0)</f>
        <v>Pedestrian Crossing</v>
      </c>
      <c r="N1527" s="20" t="str">
        <f>VLOOKUP($C1527,vehicle,MATCH(N$7,Vehicle!$A$1:$E$1,0),0)</f>
        <v>Low</v>
      </c>
      <c r="O1527" s="21">
        <f>VLOOKUP($C1527,vehicle,MATCH(O$7,Vehicle!$A$1:$E$1,0),0)</f>
        <v>3</v>
      </c>
      <c r="P1527" s="21">
        <f>VLOOKUP($C1527,driver,MATCH(P$7,Driver!$A$1:$E$1,0),0)</f>
        <v>30</v>
      </c>
      <c r="Q1527" s="21" t="str">
        <f>VLOOKUP($C1527,driver,MATCH(Q$7,Driver!$A$1:$E$1,0),0)</f>
        <v>Valid</v>
      </c>
      <c r="R1527" s="21">
        <f>VLOOKUP($C1527,driver,MATCH(R$7,Driver!$A$1:$E$1,0),0)</f>
        <v>3</v>
      </c>
      <c r="S1527" s="21" t="str">
        <f>VLOOKUP($C1527,driver,MATCH(S$7,Driver!$A$1:$E$1,0),0)</f>
        <v>Severe</v>
      </c>
      <c r="T1527" s="21">
        <f>VLOOKUP($C1527,Effects,MATCH(T$7, Effects!$A$1:$E$1, 0),0)</f>
        <v>50</v>
      </c>
      <c r="U1527" s="22" t="str">
        <f>VLOOKUP($C1527,Effects,MATCH(U$7, Effects!$A$1:$E$1, 0),0)</f>
        <v>No</v>
      </c>
      <c r="V1527" s="22" t="str">
        <f>VLOOKUP($C1527,Effects,MATCH(V$7, Effects!$A$1:$E$1, 0),0)</f>
        <v>No</v>
      </c>
      <c r="W1527" s="22" t="str">
        <f>VLOOKUP($C1527,Effects,MATCH(W$7, Effects!$A$1:$E$1, 0),0)</f>
        <v>None</v>
      </c>
    </row>
    <row r="1528" spans="2:23" s="7" customFormat="1" ht="21" x14ac:dyDescent="0.4">
      <c r="B1528" s="19">
        <v>1521</v>
      </c>
      <c r="C1528" s="19" t="s">
        <v>1543</v>
      </c>
      <c r="D1528" s="20">
        <f>VLOOKUP($C1528, Date, MATCH(Source!D$7, Date!$A$1:$F$1, 0), FALSE)</f>
        <v>44510</v>
      </c>
      <c r="E1528" s="40">
        <v>44510</v>
      </c>
      <c r="F1528" s="22">
        <f>VLOOKUP($C1528, Date, MATCH(Source!F$7, Date!$A$1:$F$1, 0), FALSE)</f>
        <v>64.0902777777778</v>
      </c>
      <c r="G1528" s="19">
        <f>VLOOKUP(Table3[[#This Row],[Accident ID]],Date!$A$2:$I$2001,MATCH(Table3[[#Headers],[Hour]],Date!$A$1:$I$1,0),0)</f>
        <v>2</v>
      </c>
      <c r="H1528" s="44" t="str">
        <f>IF(AND(Table3[[#This Row],[Hour]]&gt;=7, Table3[[#This Row],[Hour]]&lt;=10), "Peak", IF(AND(Table3[[#This Row],[Hour]]&gt;=16, Table3[[#This Row],[Hour]]&lt;=19), "Peak", "Off-Peak"))</f>
        <v>Off-Peak</v>
      </c>
      <c r="I1528" s="19" t="str">
        <f>VLOOKUP($C1528,location,MATCH(Source!I$7,Location!$A$1:$D$1,0),0)</f>
        <v>Ahmedabad</v>
      </c>
      <c r="J1528" s="19" t="str">
        <f>VLOOKUP($C1528,location,MATCH(Source!J$7,Location!$A$1:$D$1,0),0)</f>
        <v>Highway</v>
      </c>
      <c r="K1528" s="19" t="str">
        <f>VLOOKUP($C1528,location,MATCH(Source!K$7,Location!$A$1:$D$1,0),0)</f>
        <v>Foggy</v>
      </c>
      <c r="L1528" s="20" t="str">
        <f>VLOOKUP($C1528,vehicle,MATCH(L1527,Vehicle!A1521:E1521,0),0)</f>
        <v>Car</v>
      </c>
      <c r="M1528" s="20" t="str">
        <f>VLOOKUP($C1528,vehicle,MATCH(M$7,Vehicle!$A$1:$E$1,0),0)</f>
        <v>Reckless Driving</v>
      </c>
      <c r="N1528" s="20" t="str">
        <f>VLOOKUP($C1528,vehicle,MATCH(N$7,Vehicle!$A$1:$E$1,0),0)</f>
        <v>High</v>
      </c>
      <c r="O1528" s="21">
        <f>VLOOKUP($C1528,vehicle,MATCH(O$7,Vehicle!$A$1:$E$1,0),0)</f>
        <v>5</v>
      </c>
      <c r="P1528" s="21">
        <f>VLOOKUP($C1528,driver,MATCH(P$7,Driver!$A$1:$E$1,0),0)</f>
        <v>22</v>
      </c>
      <c r="Q1528" s="21" t="str">
        <f>VLOOKUP($C1528,driver,MATCH(Q$7,Driver!$A$1:$E$1,0),0)</f>
        <v>Suspended</v>
      </c>
      <c r="R1528" s="21">
        <f>VLOOKUP($C1528,driver,MATCH(R$7,Driver!$A$1:$E$1,0),0)</f>
        <v>7</v>
      </c>
      <c r="S1528" s="21" t="str">
        <f>VLOOKUP($C1528,driver,MATCH(S$7,Driver!$A$1:$E$1,0),0)</f>
        <v>Severe</v>
      </c>
      <c r="T1528" s="21">
        <f>VLOOKUP($C1528,Effects,MATCH(T$7, Effects!$A$1:$E$1, 0),0)</f>
        <v>5</v>
      </c>
      <c r="U1528" s="22" t="str">
        <f>VLOOKUP($C1528,Effects,MATCH(U$7, Effects!$A$1:$E$1, 0),0)</f>
        <v>Yes</v>
      </c>
      <c r="V1528" s="22" t="str">
        <f>VLOOKUP($C1528,Effects,MATCH(V$7, Effects!$A$1:$E$1, 0),0)</f>
        <v>Yes</v>
      </c>
      <c r="W1528" s="22" t="str">
        <f>VLOOKUP($C1528,Effects,MATCH(W$7, Effects!$A$1:$E$1, 0),0)</f>
        <v>License Suspended</v>
      </c>
    </row>
    <row r="1529" spans="2:23" s="7" customFormat="1" ht="21" x14ac:dyDescent="0.4">
      <c r="B1529" s="19">
        <v>1522</v>
      </c>
      <c r="C1529" s="19" t="s">
        <v>1544</v>
      </c>
      <c r="D1529" s="20">
        <f>VLOOKUP($C1529, Date, MATCH(Source!D$7, Date!$A$1:$F$1, 0), FALSE)</f>
        <v>44343</v>
      </c>
      <c r="E1529" s="40">
        <v>44343</v>
      </c>
      <c r="F1529" s="22">
        <f>VLOOKUP($C1529, Date, MATCH(Source!F$7, Date!$A$1:$F$1, 0), FALSE)</f>
        <v>64.1319444444444</v>
      </c>
      <c r="G1529" s="19">
        <f>VLOOKUP(Table3[[#This Row],[Accident ID]],Date!$A$2:$I$2001,MATCH(Table3[[#Headers],[Hour]],Date!$A$1:$I$1,0),0)</f>
        <v>3</v>
      </c>
      <c r="H1529" s="44" t="str">
        <f>IF(AND(Table3[[#This Row],[Hour]]&gt;=7, Table3[[#This Row],[Hour]]&lt;=10), "Peak", IF(AND(Table3[[#This Row],[Hour]]&gt;=16, Table3[[#This Row],[Hour]]&lt;=19), "Peak", "Off-Peak"))</f>
        <v>Off-Peak</v>
      </c>
      <c r="I1529" s="19" t="str">
        <f>VLOOKUP($C1529,location,MATCH(Source!I$7,Location!$A$1:$D$1,0),0)</f>
        <v>Hyderabad</v>
      </c>
      <c r="J1529" s="19" t="str">
        <f>VLOOKUP($C1529,location,MATCH(Source!J$7,Location!$A$1:$D$1,0),0)</f>
        <v>Rural Road</v>
      </c>
      <c r="K1529" s="19" t="str">
        <f>VLOOKUP($C1529,location,MATCH(Source!K$7,Location!$A$1:$D$1,0),0)</f>
        <v>Clear</v>
      </c>
      <c r="L1529" s="20" t="str">
        <f>VLOOKUP($C1529,vehicle,MATCH(L1528,Vehicle!A1522:E1522,0),0)</f>
        <v>Truck</v>
      </c>
      <c r="M1529" s="20" t="str">
        <f>VLOOKUP($C1529,vehicle,MATCH(M$7,Vehicle!$A$1:$E$1,0),0)</f>
        <v>Brake Failure</v>
      </c>
      <c r="N1529" s="20" t="str">
        <f>VLOOKUP($C1529,vehicle,MATCH(N$7,Vehicle!$A$1:$E$1,0),0)</f>
        <v>Low</v>
      </c>
      <c r="O1529" s="21">
        <f>VLOOKUP($C1529,vehicle,MATCH(O$7,Vehicle!$A$1:$E$1,0),0)</f>
        <v>4</v>
      </c>
      <c r="P1529" s="21">
        <f>VLOOKUP($C1529,driver,MATCH(P$7,Driver!$A$1:$E$1,0),0)</f>
        <v>54</v>
      </c>
      <c r="Q1529" s="21" t="str">
        <f>VLOOKUP($C1529,driver,MATCH(Q$7,Driver!$A$1:$E$1,0),0)</f>
        <v>Valid</v>
      </c>
      <c r="R1529" s="21">
        <f>VLOOKUP($C1529,driver,MATCH(R$7,Driver!$A$1:$E$1,0),0)</f>
        <v>1</v>
      </c>
      <c r="S1529" s="21" t="str">
        <f>VLOOKUP($C1529,driver,MATCH(S$7,Driver!$A$1:$E$1,0),0)</f>
        <v>Fatal</v>
      </c>
      <c r="T1529" s="21">
        <f>VLOOKUP($C1529,Effects,MATCH(T$7, Effects!$A$1:$E$1, 0),0)</f>
        <v>23</v>
      </c>
      <c r="U1529" s="22" t="str">
        <f>VLOOKUP($C1529,Effects,MATCH(U$7, Effects!$A$1:$E$1, 0),0)</f>
        <v>Yes</v>
      </c>
      <c r="V1529" s="22" t="str">
        <f>VLOOKUP($C1529,Effects,MATCH(V$7, Effects!$A$1:$E$1, 0),0)</f>
        <v>Yes</v>
      </c>
      <c r="W1529" s="22" t="str">
        <f>VLOOKUP($C1529,Effects,MATCH(W$7, Effects!$A$1:$E$1, 0),0)</f>
        <v>Arrest Made</v>
      </c>
    </row>
    <row r="1530" spans="2:23" s="7" customFormat="1" ht="21" x14ac:dyDescent="0.4">
      <c r="B1530" s="19">
        <v>1523</v>
      </c>
      <c r="C1530" s="19" t="s">
        <v>1545</v>
      </c>
      <c r="D1530" s="20">
        <f>VLOOKUP($C1530, Date, MATCH(Source!D$7, Date!$A$1:$F$1, 0), FALSE)</f>
        <v>44823</v>
      </c>
      <c r="E1530" s="40">
        <v>44823</v>
      </c>
      <c r="F1530" s="22">
        <f>VLOOKUP($C1530, Date, MATCH(Source!F$7, Date!$A$1:$F$1, 0), FALSE)</f>
        <v>64.1736111111111</v>
      </c>
      <c r="G1530" s="19">
        <f>VLOOKUP(Table3[[#This Row],[Accident ID]],Date!$A$2:$I$2001,MATCH(Table3[[#Headers],[Hour]],Date!$A$1:$I$1,0),0)</f>
        <v>4</v>
      </c>
      <c r="H1530" s="44" t="str">
        <f>IF(AND(Table3[[#This Row],[Hour]]&gt;=7, Table3[[#This Row],[Hour]]&lt;=10), "Peak", IF(AND(Table3[[#This Row],[Hour]]&gt;=16, Table3[[#This Row],[Hour]]&lt;=19), "Peak", "Off-Peak"))</f>
        <v>Off-Peak</v>
      </c>
      <c r="I1530" s="19" t="str">
        <f>VLOOKUP($C1530,location,MATCH(Source!I$7,Location!$A$1:$D$1,0),0)</f>
        <v>Bangalore</v>
      </c>
      <c r="J1530" s="19" t="str">
        <f>VLOOKUP($C1530,location,MATCH(Source!J$7,Location!$A$1:$D$1,0),0)</f>
        <v>Rural Road</v>
      </c>
      <c r="K1530" s="19" t="str">
        <f>VLOOKUP($C1530,location,MATCH(Source!K$7,Location!$A$1:$D$1,0),0)</f>
        <v>Windy</v>
      </c>
      <c r="L1530" s="20" t="str">
        <f>VLOOKUP($C1530,vehicle,MATCH(L1529,Vehicle!A1523:E1523,0),0)</f>
        <v>Car</v>
      </c>
      <c r="M1530" s="20" t="str">
        <f>VLOOKUP($C1530,vehicle,MATCH(M$7,Vehicle!$A$1:$E$1,0),0)</f>
        <v>Drunk Driving</v>
      </c>
      <c r="N1530" s="20" t="str">
        <f>VLOOKUP($C1530,vehicle,MATCH(N$7,Vehicle!$A$1:$E$1,0),0)</f>
        <v>High</v>
      </c>
      <c r="O1530" s="21">
        <f>VLOOKUP($C1530,vehicle,MATCH(O$7,Vehicle!$A$1:$E$1,0),0)</f>
        <v>3</v>
      </c>
      <c r="P1530" s="21">
        <f>VLOOKUP($C1530,driver,MATCH(P$7,Driver!$A$1:$E$1,0),0)</f>
        <v>61</v>
      </c>
      <c r="Q1530" s="21" t="str">
        <f>VLOOKUP($C1530,driver,MATCH(Q$7,Driver!$A$1:$E$1,0),0)</f>
        <v>Expired</v>
      </c>
      <c r="R1530" s="21">
        <f>VLOOKUP($C1530,driver,MATCH(R$7,Driver!$A$1:$E$1,0),0)</f>
        <v>3</v>
      </c>
      <c r="S1530" s="21" t="str">
        <f>VLOOKUP($C1530,driver,MATCH(S$7,Driver!$A$1:$E$1,0),0)</f>
        <v>Minor</v>
      </c>
      <c r="T1530" s="21">
        <f>VLOOKUP($C1530,Effects,MATCH(T$7, Effects!$A$1:$E$1, 0),0)</f>
        <v>37</v>
      </c>
      <c r="U1530" s="22" t="str">
        <f>VLOOKUP($C1530,Effects,MATCH(U$7, Effects!$A$1:$E$1, 0),0)</f>
        <v>No</v>
      </c>
      <c r="V1530" s="22" t="str">
        <f>VLOOKUP($C1530,Effects,MATCH(V$7, Effects!$A$1:$E$1, 0),0)</f>
        <v>Yes</v>
      </c>
      <c r="W1530" s="22" t="str">
        <f>VLOOKUP($C1530,Effects,MATCH(W$7, Effects!$A$1:$E$1, 0),0)</f>
        <v>Fine Issued</v>
      </c>
    </row>
    <row r="1531" spans="2:23" s="7" customFormat="1" ht="21" x14ac:dyDescent="0.4">
      <c r="B1531" s="19">
        <v>1524</v>
      </c>
      <c r="C1531" s="19" t="s">
        <v>1546</v>
      </c>
      <c r="D1531" s="20">
        <f>VLOOKUP($C1531, Date, MATCH(Source!D$7, Date!$A$1:$F$1, 0), FALSE)</f>
        <v>45158</v>
      </c>
      <c r="E1531" s="40">
        <v>45158</v>
      </c>
      <c r="F1531" s="22">
        <f>VLOOKUP($C1531, Date, MATCH(Source!F$7, Date!$A$1:$F$1, 0), FALSE)</f>
        <v>64.2152777777778</v>
      </c>
      <c r="G1531" s="19">
        <f>VLOOKUP(Table3[[#This Row],[Accident ID]],Date!$A$2:$I$2001,MATCH(Table3[[#Headers],[Hour]],Date!$A$1:$I$1,0),0)</f>
        <v>5</v>
      </c>
      <c r="H1531" s="44" t="str">
        <f>IF(AND(Table3[[#This Row],[Hour]]&gt;=7, Table3[[#This Row],[Hour]]&lt;=10), "Peak", IF(AND(Table3[[#This Row],[Hour]]&gt;=16, Table3[[#This Row],[Hour]]&lt;=19), "Peak", "Off-Peak"))</f>
        <v>Off-Peak</v>
      </c>
      <c r="I1531" s="19" t="str">
        <f>VLOOKUP($C1531,location,MATCH(Source!I$7,Location!$A$1:$D$1,0),0)</f>
        <v>Chennai</v>
      </c>
      <c r="J1531" s="19" t="str">
        <f>VLOOKUP($C1531,location,MATCH(Source!J$7,Location!$A$1:$D$1,0),0)</f>
        <v>City Road</v>
      </c>
      <c r="K1531" s="19" t="str">
        <f>VLOOKUP($C1531,location,MATCH(Source!K$7,Location!$A$1:$D$1,0),0)</f>
        <v>Clear</v>
      </c>
      <c r="L1531" s="20" t="str">
        <f>VLOOKUP($C1531,vehicle,MATCH(L1530,Vehicle!A1524:E1524,0),0)</f>
        <v>Truck</v>
      </c>
      <c r="M1531" s="20" t="str">
        <f>VLOOKUP($C1531,vehicle,MATCH(M$7,Vehicle!$A$1:$E$1,0),0)</f>
        <v>Brake Failure</v>
      </c>
      <c r="N1531" s="20" t="str">
        <f>VLOOKUP($C1531,vehicle,MATCH(N$7,Vehicle!$A$1:$E$1,0),0)</f>
        <v>Medium</v>
      </c>
      <c r="O1531" s="21">
        <f>VLOOKUP($C1531,vehicle,MATCH(O$7,Vehicle!$A$1:$E$1,0),0)</f>
        <v>5</v>
      </c>
      <c r="P1531" s="21">
        <f>VLOOKUP($C1531,driver,MATCH(P$7,Driver!$A$1:$E$1,0),0)</f>
        <v>48</v>
      </c>
      <c r="Q1531" s="21" t="str">
        <f>VLOOKUP($C1531,driver,MATCH(Q$7,Driver!$A$1:$E$1,0),0)</f>
        <v>Expired</v>
      </c>
      <c r="R1531" s="21">
        <f>VLOOKUP($C1531,driver,MATCH(R$7,Driver!$A$1:$E$1,0),0)</f>
        <v>5</v>
      </c>
      <c r="S1531" s="21" t="str">
        <f>VLOOKUP($C1531,driver,MATCH(S$7,Driver!$A$1:$E$1,0),0)</f>
        <v>Minor</v>
      </c>
      <c r="T1531" s="21">
        <f>VLOOKUP($C1531,Effects,MATCH(T$7, Effects!$A$1:$E$1, 0),0)</f>
        <v>51</v>
      </c>
      <c r="U1531" s="22" t="str">
        <f>VLOOKUP($C1531,Effects,MATCH(U$7, Effects!$A$1:$E$1, 0),0)</f>
        <v>Yes</v>
      </c>
      <c r="V1531" s="22" t="str">
        <f>VLOOKUP($C1531,Effects,MATCH(V$7, Effects!$A$1:$E$1, 0),0)</f>
        <v>No</v>
      </c>
      <c r="W1531" s="22" t="str">
        <f>VLOOKUP($C1531,Effects,MATCH(W$7, Effects!$A$1:$E$1, 0),0)</f>
        <v>Fine Issued</v>
      </c>
    </row>
    <row r="1532" spans="2:23" s="7" customFormat="1" ht="21" x14ac:dyDescent="0.4">
      <c r="B1532" s="19">
        <v>1525</v>
      </c>
      <c r="C1532" s="19">
        <v>17145288</v>
      </c>
      <c r="D1532" s="20">
        <f>VLOOKUP($C1532, Date, MATCH(Source!D$7, Date!$A$1:$F$1, 0), FALSE)</f>
        <v>43996</v>
      </c>
      <c r="E1532" s="40">
        <v>43996</v>
      </c>
      <c r="F1532" s="22">
        <f>VLOOKUP($C1532, Date, MATCH(Source!F$7, Date!$A$1:$F$1, 0), FALSE)</f>
        <v>64.2569444444444</v>
      </c>
      <c r="G1532" s="19">
        <f>VLOOKUP(Table3[[#This Row],[Accident ID]],Date!$A$2:$I$2001,MATCH(Table3[[#Headers],[Hour]],Date!$A$1:$I$1,0),0)</f>
        <v>6</v>
      </c>
      <c r="H1532" s="44" t="str">
        <f>IF(AND(Table3[[#This Row],[Hour]]&gt;=7, Table3[[#This Row],[Hour]]&lt;=10), "Peak", IF(AND(Table3[[#This Row],[Hour]]&gt;=16, Table3[[#This Row],[Hour]]&lt;=19), "Peak", "Off-Peak"))</f>
        <v>Off-Peak</v>
      </c>
      <c r="I1532" s="19" t="str">
        <f>VLOOKUP($C1532,location,MATCH(Source!I$7,Location!$A$1:$D$1,0),0)</f>
        <v>Ahmedabad</v>
      </c>
      <c r="J1532" s="19" t="str">
        <f>VLOOKUP($C1532,location,MATCH(Source!J$7,Location!$A$1:$D$1,0),0)</f>
        <v>Rural Road</v>
      </c>
      <c r="K1532" s="19" t="str">
        <f>VLOOKUP($C1532,location,MATCH(Source!K$7,Location!$A$1:$D$1,0),0)</f>
        <v>Rainy</v>
      </c>
      <c r="L1532" s="20" t="str">
        <f>VLOOKUP($C1532,vehicle,MATCH(L1531,Vehicle!A1525:E1525,0),0)</f>
        <v>Bike</v>
      </c>
      <c r="M1532" s="20" t="str">
        <f>VLOOKUP($C1532,vehicle,MATCH(M$7,Vehicle!$A$1:$E$1,0),0)</f>
        <v>Pedestrian Crossing</v>
      </c>
      <c r="N1532" s="20" t="str">
        <f>VLOOKUP($C1532,vehicle,MATCH(N$7,Vehicle!$A$1:$E$1,0),0)</f>
        <v>Medium</v>
      </c>
      <c r="O1532" s="21">
        <f>VLOOKUP($C1532,vehicle,MATCH(O$7,Vehicle!$A$1:$E$1,0),0)</f>
        <v>4</v>
      </c>
      <c r="P1532" s="21">
        <f>VLOOKUP($C1532,driver,MATCH(P$7,Driver!$A$1:$E$1,0),0)</f>
        <v>63</v>
      </c>
      <c r="Q1532" s="21" t="str">
        <f>VLOOKUP($C1532,driver,MATCH(Q$7,Driver!$A$1:$E$1,0),0)</f>
        <v>Expired</v>
      </c>
      <c r="R1532" s="21">
        <f>VLOOKUP($C1532,driver,MATCH(R$7,Driver!$A$1:$E$1,0),0)</f>
        <v>3</v>
      </c>
      <c r="S1532" s="21" t="str">
        <f>VLOOKUP($C1532,driver,MATCH(S$7,Driver!$A$1:$E$1,0),0)</f>
        <v>Severe</v>
      </c>
      <c r="T1532" s="21">
        <f>VLOOKUP($C1532,Effects,MATCH(T$7, Effects!$A$1:$E$1, 0),0)</f>
        <v>33</v>
      </c>
      <c r="U1532" s="22" t="str">
        <f>VLOOKUP($C1532,Effects,MATCH(U$7, Effects!$A$1:$E$1, 0),0)</f>
        <v>Yes</v>
      </c>
      <c r="V1532" s="22" t="str">
        <f>VLOOKUP($C1532,Effects,MATCH(V$7, Effects!$A$1:$E$1, 0),0)</f>
        <v>Yes</v>
      </c>
      <c r="W1532" s="22" t="str">
        <f>VLOOKUP($C1532,Effects,MATCH(W$7, Effects!$A$1:$E$1, 0),0)</f>
        <v>Fine Issued</v>
      </c>
    </row>
    <row r="1533" spans="2:23" s="7" customFormat="1" ht="21" x14ac:dyDescent="0.4">
      <c r="B1533" s="19">
        <v>1526</v>
      </c>
      <c r="C1533" s="19" t="s">
        <v>1547</v>
      </c>
      <c r="D1533" s="20">
        <f>VLOOKUP($C1533, Date, MATCH(Source!D$7, Date!$A$1:$F$1, 0), FALSE)</f>
        <v>45564</v>
      </c>
      <c r="E1533" s="40">
        <v>45564</v>
      </c>
      <c r="F1533" s="22">
        <f>VLOOKUP($C1533, Date, MATCH(Source!F$7, Date!$A$1:$F$1, 0), FALSE)</f>
        <v>64.2986111111111</v>
      </c>
      <c r="G1533" s="19">
        <f>VLOOKUP(Table3[[#This Row],[Accident ID]],Date!$A$2:$I$2001,MATCH(Table3[[#Headers],[Hour]],Date!$A$1:$I$1,0),0)</f>
        <v>7</v>
      </c>
      <c r="H1533" s="44" t="str">
        <f>IF(AND(Table3[[#This Row],[Hour]]&gt;=7, Table3[[#This Row],[Hour]]&lt;=10), "Peak", IF(AND(Table3[[#This Row],[Hour]]&gt;=16, Table3[[#This Row],[Hour]]&lt;=19), "Peak", "Off-Peak"))</f>
        <v>Peak</v>
      </c>
      <c r="I1533" s="19" t="str">
        <f>VLOOKUP($C1533,location,MATCH(Source!I$7,Location!$A$1:$D$1,0),0)</f>
        <v>Chennai</v>
      </c>
      <c r="J1533" s="19" t="str">
        <f>VLOOKUP($C1533,location,MATCH(Source!J$7,Location!$A$1:$D$1,0),0)</f>
        <v>Expressway</v>
      </c>
      <c r="K1533" s="19" t="str">
        <f>VLOOKUP($C1533,location,MATCH(Source!K$7,Location!$A$1:$D$1,0),0)</f>
        <v>Snowy</v>
      </c>
      <c r="L1533" s="20" t="str">
        <f>VLOOKUP($C1533,vehicle,MATCH(L1532,Vehicle!A1526:E1526,0),0)</f>
        <v>Bike</v>
      </c>
      <c r="M1533" s="20" t="str">
        <f>VLOOKUP($C1533,vehicle,MATCH(M$7,Vehicle!$A$1:$E$1,0),0)</f>
        <v>Reckless Driving</v>
      </c>
      <c r="N1533" s="20" t="str">
        <f>VLOOKUP($C1533,vehicle,MATCH(N$7,Vehicle!$A$1:$E$1,0),0)</f>
        <v>Low</v>
      </c>
      <c r="O1533" s="21">
        <f>VLOOKUP($C1533,vehicle,MATCH(O$7,Vehicle!$A$1:$E$1,0),0)</f>
        <v>5</v>
      </c>
      <c r="P1533" s="21">
        <f>VLOOKUP($C1533,driver,MATCH(P$7,Driver!$A$1:$E$1,0),0)</f>
        <v>71</v>
      </c>
      <c r="Q1533" s="21" t="str">
        <f>VLOOKUP($C1533,driver,MATCH(Q$7,Driver!$A$1:$E$1,0),0)</f>
        <v>Suspended</v>
      </c>
      <c r="R1533" s="21">
        <f>VLOOKUP($C1533,driver,MATCH(R$7,Driver!$A$1:$E$1,0),0)</f>
        <v>9</v>
      </c>
      <c r="S1533" s="21" t="str">
        <f>VLOOKUP($C1533,driver,MATCH(S$7,Driver!$A$1:$E$1,0),0)</f>
        <v>Severe</v>
      </c>
      <c r="T1533" s="21">
        <f>VLOOKUP($C1533,Effects,MATCH(T$7, Effects!$A$1:$E$1, 0),0)</f>
        <v>56</v>
      </c>
      <c r="U1533" s="22" t="str">
        <f>VLOOKUP($C1533,Effects,MATCH(U$7, Effects!$A$1:$E$1, 0),0)</f>
        <v>Yes</v>
      </c>
      <c r="V1533" s="22" t="str">
        <f>VLOOKUP($C1533,Effects,MATCH(V$7, Effects!$A$1:$E$1, 0),0)</f>
        <v>Yes</v>
      </c>
      <c r="W1533" s="22" t="str">
        <f>VLOOKUP($C1533,Effects,MATCH(W$7, Effects!$A$1:$E$1, 0),0)</f>
        <v>License Suspended</v>
      </c>
    </row>
    <row r="1534" spans="2:23" s="7" customFormat="1" ht="21" x14ac:dyDescent="0.4">
      <c r="B1534" s="19">
        <v>1527</v>
      </c>
      <c r="C1534" s="19" t="s">
        <v>1548</v>
      </c>
      <c r="D1534" s="20">
        <f>VLOOKUP($C1534, Date, MATCH(Source!D$7, Date!$A$1:$F$1, 0), FALSE)</f>
        <v>44120</v>
      </c>
      <c r="E1534" s="40">
        <v>44120</v>
      </c>
      <c r="F1534" s="22">
        <f>VLOOKUP($C1534, Date, MATCH(Source!F$7, Date!$A$1:$F$1, 0), FALSE)</f>
        <v>64.3402777777778</v>
      </c>
      <c r="G1534" s="19">
        <f>VLOOKUP(Table3[[#This Row],[Accident ID]],Date!$A$2:$I$2001,MATCH(Table3[[#Headers],[Hour]],Date!$A$1:$I$1,0),0)</f>
        <v>8</v>
      </c>
      <c r="H1534" s="44" t="str">
        <f>IF(AND(Table3[[#This Row],[Hour]]&gt;=7, Table3[[#This Row],[Hour]]&lt;=10), "Peak", IF(AND(Table3[[#This Row],[Hour]]&gt;=16, Table3[[#This Row],[Hour]]&lt;=19), "Peak", "Off-Peak"))</f>
        <v>Peak</v>
      </c>
      <c r="I1534" s="19" t="str">
        <f>VLOOKUP($C1534,location,MATCH(Source!I$7,Location!$A$1:$D$1,0),0)</f>
        <v>Pune</v>
      </c>
      <c r="J1534" s="19" t="str">
        <f>VLOOKUP($C1534,location,MATCH(Source!J$7,Location!$A$1:$D$1,0),0)</f>
        <v>Rural Road</v>
      </c>
      <c r="K1534" s="19" t="str">
        <f>VLOOKUP($C1534,location,MATCH(Source!K$7,Location!$A$1:$D$1,0),0)</f>
        <v>Clear</v>
      </c>
      <c r="L1534" s="20" t="str">
        <f>VLOOKUP($C1534,vehicle,MATCH(L1533,Vehicle!A1527:E1527,0),0)</f>
        <v>Bicycle</v>
      </c>
      <c r="M1534" s="20" t="str">
        <f>VLOOKUP($C1534,vehicle,MATCH(M$7,Vehicle!$A$1:$E$1,0),0)</f>
        <v>Reckless Driving</v>
      </c>
      <c r="N1534" s="20" t="str">
        <f>VLOOKUP($C1534,vehicle,MATCH(N$7,Vehicle!$A$1:$E$1,0),0)</f>
        <v>Medium</v>
      </c>
      <c r="O1534" s="21">
        <f>VLOOKUP($C1534,vehicle,MATCH(O$7,Vehicle!$A$1:$E$1,0),0)</f>
        <v>5</v>
      </c>
      <c r="P1534" s="21">
        <f>VLOOKUP($C1534,driver,MATCH(P$7,Driver!$A$1:$E$1,0),0)</f>
        <v>46</v>
      </c>
      <c r="Q1534" s="21" t="str">
        <f>VLOOKUP($C1534,driver,MATCH(Q$7,Driver!$A$1:$E$1,0),0)</f>
        <v>Valid</v>
      </c>
      <c r="R1534" s="21">
        <f>VLOOKUP($C1534,driver,MATCH(R$7,Driver!$A$1:$E$1,0),0)</f>
        <v>7</v>
      </c>
      <c r="S1534" s="21" t="str">
        <f>VLOOKUP($C1534,driver,MATCH(S$7,Driver!$A$1:$E$1,0),0)</f>
        <v>Moderate</v>
      </c>
      <c r="T1534" s="21">
        <f>VLOOKUP($C1534,Effects,MATCH(T$7, Effects!$A$1:$E$1, 0),0)</f>
        <v>31</v>
      </c>
      <c r="U1534" s="22" t="str">
        <f>VLOOKUP($C1534,Effects,MATCH(U$7, Effects!$A$1:$E$1, 0),0)</f>
        <v>No</v>
      </c>
      <c r="V1534" s="22" t="str">
        <f>VLOOKUP($C1534,Effects,MATCH(V$7, Effects!$A$1:$E$1, 0),0)</f>
        <v>Yes</v>
      </c>
      <c r="W1534" s="22" t="str">
        <f>VLOOKUP($C1534,Effects,MATCH(W$7, Effects!$A$1:$E$1, 0),0)</f>
        <v>Arrest Made</v>
      </c>
    </row>
    <row r="1535" spans="2:23" s="7" customFormat="1" ht="21" x14ac:dyDescent="0.4">
      <c r="B1535" s="19">
        <v>1528</v>
      </c>
      <c r="C1535" s="19" t="s">
        <v>1549</v>
      </c>
      <c r="D1535" s="20">
        <f>VLOOKUP($C1535, Date, MATCH(Source!D$7, Date!$A$1:$F$1, 0), FALSE)</f>
        <v>44418</v>
      </c>
      <c r="E1535" s="40">
        <v>44418</v>
      </c>
      <c r="F1535" s="22">
        <f>VLOOKUP($C1535, Date, MATCH(Source!F$7, Date!$A$1:$F$1, 0), FALSE)</f>
        <v>64.3819444444444</v>
      </c>
      <c r="G1535" s="19">
        <f>VLOOKUP(Table3[[#This Row],[Accident ID]],Date!$A$2:$I$2001,MATCH(Table3[[#Headers],[Hour]],Date!$A$1:$I$1,0),0)</f>
        <v>9</v>
      </c>
      <c r="H1535" s="44" t="str">
        <f>IF(AND(Table3[[#This Row],[Hour]]&gt;=7, Table3[[#This Row],[Hour]]&lt;=10), "Peak", IF(AND(Table3[[#This Row],[Hour]]&gt;=16, Table3[[#This Row],[Hour]]&lt;=19), "Peak", "Off-Peak"))</f>
        <v>Peak</v>
      </c>
      <c r="I1535" s="19" t="str">
        <f>VLOOKUP($C1535,location,MATCH(Source!I$7,Location!$A$1:$D$1,0),0)</f>
        <v>Pune</v>
      </c>
      <c r="J1535" s="19" t="str">
        <f>VLOOKUP($C1535,location,MATCH(Source!J$7,Location!$A$1:$D$1,0),0)</f>
        <v>Rural Road</v>
      </c>
      <c r="K1535" s="19" t="str">
        <f>VLOOKUP($C1535,location,MATCH(Source!K$7,Location!$A$1:$D$1,0),0)</f>
        <v>Snowy</v>
      </c>
      <c r="L1535" s="20" t="str">
        <f>VLOOKUP($C1535,vehicle,MATCH(L1534,Vehicle!A1528:E1528,0),0)</f>
        <v>Bicycle</v>
      </c>
      <c r="M1535" s="20" t="str">
        <f>VLOOKUP($C1535,vehicle,MATCH(M$7,Vehicle!$A$1:$E$1,0),0)</f>
        <v>Brake Failure</v>
      </c>
      <c r="N1535" s="20" t="str">
        <f>VLOOKUP($C1535,vehicle,MATCH(N$7,Vehicle!$A$1:$E$1,0),0)</f>
        <v>Severe</v>
      </c>
      <c r="O1535" s="21">
        <f>VLOOKUP($C1535,vehicle,MATCH(O$7,Vehicle!$A$1:$E$1,0),0)</f>
        <v>3</v>
      </c>
      <c r="P1535" s="21">
        <f>VLOOKUP($C1535,driver,MATCH(P$7,Driver!$A$1:$E$1,0),0)</f>
        <v>45</v>
      </c>
      <c r="Q1535" s="21" t="str">
        <f>VLOOKUP($C1535,driver,MATCH(Q$7,Driver!$A$1:$E$1,0),0)</f>
        <v>Expired</v>
      </c>
      <c r="R1535" s="21">
        <f>VLOOKUP($C1535,driver,MATCH(R$7,Driver!$A$1:$E$1,0),0)</f>
        <v>2</v>
      </c>
      <c r="S1535" s="21" t="str">
        <f>VLOOKUP($C1535,driver,MATCH(S$7,Driver!$A$1:$E$1,0),0)</f>
        <v>Severe</v>
      </c>
      <c r="T1535" s="21">
        <f>VLOOKUP($C1535,Effects,MATCH(T$7, Effects!$A$1:$E$1, 0),0)</f>
        <v>42</v>
      </c>
      <c r="U1535" s="22" t="str">
        <f>VLOOKUP($C1535,Effects,MATCH(U$7, Effects!$A$1:$E$1, 0),0)</f>
        <v>No</v>
      </c>
      <c r="V1535" s="22" t="str">
        <f>VLOOKUP($C1535,Effects,MATCH(V$7, Effects!$A$1:$E$1, 0),0)</f>
        <v>Yes</v>
      </c>
      <c r="W1535" s="22" t="str">
        <f>VLOOKUP($C1535,Effects,MATCH(W$7, Effects!$A$1:$E$1, 0),0)</f>
        <v>Arrest Made</v>
      </c>
    </row>
    <row r="1536" spans="2:23" s="7" customFormat="1" ht="21" x14ac:dyDescent="0.4">
      <c r="B1536" s="19">
        <v>1529</v>
      </c>
      <c r="C1536" s="19" t="s">
        <v>1550</v>
      </c>
      <c r="D1536" s="20">
        <f>VLOOKUP($C1536, Date, MATCH(Source!D$7, Date!$A$1:$F$1, 0), FALSE)</f>
        <v>45366</v>
      </c>
      <c r="E1536" s="40">
        <v>45366</v>
      </c>
      <c r="F1536" s="22">
        <f>VLOOKUP($C1536, Date, MATCH(Source!F$7, Date!$A$1:$F$1, 0), FALSE)</f>
        <v>64.4236111111111</v>
      </c>
      <c r="G1536" s="19">
        <f>VLOOKUP(Table3[[#This Row],[Accident ID]],Date!$A$2:$I$2001,MATCH(Table3[[#Headers],[Hour]],Date!$A$1:$I$1,0),0)</f>
        <v>10</v>
      </c>
      <c r="H1536" s="44" t="str">
        <f>IF(AND(Table3[[#This Row],[Hour]]&gt;=7, Table3[[#This Row],[Hour]]&lt;=10), "Peak", IF(AND(Table3[[#This Row],[Hour]]&gt;=16, Table3[[#This Row],[Hour]]&lt;=19), "Peak", "Off-Peak"))</f>
        <v>Peak</v>
      </c>
      <c r="I1536" s="19" t="str">
        <f>VLOOKUP($C1536,location,MATCH(Source!I$7,Location!$A$1:$D$1,0),0)</f>
        <v>Bangalore</v>
      </c>
      <c r="J1536" s="19" t="str">
        <f>VLOOKUP($C1536,location,MATCH(Source!J$7,Location!$A$1:$D$1,0),0)</f>
        <v>Rural Road</v>
      </c>
      <c r="K1536" s="19" t="str">
        <f>VLOOKUP($C1536,location,MATCH(Source!K$7,Location!$A$1:$D$1,0),0)</f>
        <v>Windy</v>
      </c>
      <c r="L1536" s="20" t="str">
        <f>VLOOKUP($C1536,vehicle,MATCH(L1535,Vehicle!A1529:E1529,0),0)</f>
        <v>Bicycle</v>
      </c>
      <c r="M1536" s="20" t="str">
        <f>VLOOKUP($C1536,vehicle,MATCH(M$7,Vehicle!$A$1:$E$1,0),0)</f>
        <v>Over Speeding</v>
      </c>
      <c r="N1536" s="20" t="str">
        <f>VLOOKUP($C1536,vehicle,MATCH(N$7,Vehicle!$A$1:$E$1,0),0)</f>
        <v>Low</v>
      </c>
      <c r="O1536" s="21">
        <f>VLOOKUP($C1536,vehicle,MATCH(O$7,Vehicle!$A$1:$E$1,0),0)</f>
        <v>2</v>
      </c>
      <c r="P1536" s="21">
        <f>VLOOKUP($C1536,driver,MATCH(P$7,Driver!$A$1:$E$1,0),0)</f>
        <v>38</v>
      </c>
      <c r="Q1536" s="21" t="str">
        <f>VLOOKUP($C1536,driver,MATCH(Q$7,Driver!$A$1:$E$1,0),0)</f>
        <v>Expired</v>
      </c>
      <c r="R1536" s="21">
        <f>VLOOKUP($C1536,driver,MATCH(R$7,Driver!$A$1:$E$1,0),0)</f>
        <v>1</v>
      </c>
      <c r="S1536" s="21" t="str">
        <f>VLOOKUP($C1536,driver,MATCH(S$7,Driver!$A$1:$E$1,0),0)</f>
        <v>Severe</v>
      </c>
      <c r="T1536" s="21">
        <f>VLOOKUP($C1536,Effects,MATCH(T$7, Effects!$A$1:$E$1, 0),0)</f>
        <v>39</v>
      </c>
      <c r="U1536" s="22" t="str">
        <f>VLOOKUP($C1536,Effects,MATCH(U$7, Effects!$A$1:$E$1, 0),0)</f>
        <v>Yes</v>
      </c>
      <c r="V1536" s="22" t="str">
        <f>VLOOKUP($C1536,Effects,MATCH(V$7, Effects!$A$1:$E$1, 0),0)</f>
        <v>No</v>
      </c>
      <c r="W1536" s="22" t="str">
        <f>VLOOKUP($C1536,Effects,MATCH(W$7, Effects!$A$1:$E$1, 0),0)</f>
        <v>None</v>
      </c>
    </row>
    <row r="1537" spans="2:23" s="7" customFormat="1" ht="21" x14ac:dyDescent="0.4">
      <c r="B1537" s="19">
        <v>1530</v>
      </c>
      <c r="C1537" s="19" t="s">
        <v>1551</v>
      </c>
      <c r="D1537" s="20">
        <f>VLOOKUP($C1537, Date, MATCH(Source!D$7, Date!$A$1:$F$1, 0), FALSE)</f>
        <v>44518</v>
      </c>
      <c r="E1537" s="40">
        <v>44518</v>
      </c>
      <c r="F1537" s="22">
        <f>VLOOKUP($C1537, Date, MATCH(Source!F$7, Date!$A$1:$F$1, 0), FALSE)</f>
        <v>64.4652777777778</v>
      </c>
      <c r="G1537" s="19">
        <f>VLOOKUP(Table3[[#This Row],[Accident ID]],Date!$A$2:$I$2001,MATCH(Table3[[#Headers],[Hour]],Date!$A$1:$I$1,0),0)</f>
        <v>11</v>
      </c>
      <c r="H1537" s="44" t="str">
        <f>IF(AND(Table3[[#This Row],[Hour]]&gt;=7, Table3[[#This Row],[Hour]]&lt;=10), "Peak", IF(AND(Table3[[#This Row],[Hour]]&gt;=16, Table3[[#This Row],[Hour]]&lt;=19), "Peak", "Off-Peak"))</f>
        <v>Off-Peak</v>
      </c>
      <c r="I1537" s="19" t="str">
        <f>VLOOKUP($C1537,location,MATCH(Source!I$7,Location!$A$1:$D$1,0),0)</f>
        <v>Pune</v>
      </c>
      <c r="J1537" s="19" t="str">
        <f>VLOOKUP($C1537,location,MATCH(Source!J$7,Location!$A$1:$D$1,0),0)</f>
        <v>Rural Road</v>
      </c>
      <c r="K1537" s="19" t="str">
        <f>VLOOKUP($C1537,location,MATCH(Source!K$7,Location!$A$1:$D$1,0),0)</f>
        <v>Rainy</v>
      </c>
      <c r="L1537" s="20" t="str">
        <f>VLOOKUP($C1537,vehicle,MATCH(L1536,Vehicle!A1530:E1530,0),0)</f>
        <v>Car</v>
      </c>
      <c r="M1537" s="20" t="str">
        <f>VLOOKUP($C1537,vehicle,MATCH(M$7,Vehicle!$A$1:$E$1,0),0)</f>
        <v>Weather Conditions</v>
      </c>
      <c r="N1537" s="20" t="str">
        <f>VLOOKUP($C1537,vehicle,MATCH(N$7,Vehicle!$A$1:$E$1,0),0)</f>
        <v>High</v>
      </c>
      <c r="O1537" s="21">
        <f>VLOOKUP($C1537,vehicle,MATCH(O$7,Vehicle!$A$1:$E$1,0),0)</f>
        <v>1</v>
      </c>
      <c r="P1537" s="21">
        <f>VLOOKUP($C1537,driver,MATCH(P$7,Driver!$A$1:$E$1,0),0)</f>
        <v>51</v>
      </c>
      <c r="Q1537" s="21" t="str">
        <f>VLOOKUP($C1537,driver,MATCH(Q$7,Driver!$A$1:$E$1,0),0)</f>
        <v>Expired</v>
      </c>
      <c r="R1537" s="21">
        <f>VLOOKUP($C1537,driver,MATCH(R$7,Driver!$A$1:$E$1,0),0)</f>
        <v>9</v>
      </c>
      <c r="S1537" s="21" t="str">
        <f>VLOOKUP($C1537,driver,MATCH(S$7,Driver!$A$1:$E$1,0),0)</f>
        <v>Severe</v>
      </c>
      <c r="T1537" s="21">
        <f>VLOOKUP($C1537,Effects,MATCH(T$7, Effects!$A$1:$E$1, 0),0)</f>
        <v>27</v>
      </c>
      <c r="U1537" s="22" t="str">
        <f>VLOOKUP($C1537,Effects,MATCH(U$7, Effects!$A$1:$E$1, 0),0)</f>
        <v>Yes</v>
      </c>
      <c r="V1537" s="22" t="str">
        <f>VLOOKUP($C1537,Effects,MATCH(V$7, Effects!$A$1:$E$1, 0),0)</f>
        <v>No</v>
      </c>
      <c r="W1537" s="22" t="str">
        <f>VLOOKUP($C1537,Effects,MATCH(W$7, Effects!$A$1:$E$1, 0),0)</f>
        <v>None</v>
      </c>
    </row>
    <row r="1538" spans="2:23" s="7" customFormat="1" ht="21" x14ac:dyDescent="0.4">
      <c r="B1538" s="19">
        <v>1531</v>
      </c>
      <c r="C1538" s="19" t="s">
        <v>1552</v>
      </c>
      <c r="D1538" s="20">
        <f>VLOOKUP($C1538, Date, MATCH(Source!D$7, Date!$A$1:$F$1, 0), FALSE)</f>
        <v>44053</v>
      </c>
      <c r="E1538" s="40">
        <v>44053</v>
      </c>
      <c r="F1538" s="22">
        <f>VLOOKUP($C1538, Date, MATCH(Source!F$7, Date!$A$1:$F$1, 0), FALSE)</f>
        <v>64.5069444444444</v>
      </c>
      <c r="G1538" s="19">
        <f>VLOOKUP(Table3[[#This Row],[Accident ID]],Date!$A$2:$I$2001,MATCH(Table3[[#Headers],[Hour]],Date!$A$1:$I$1,0),0)</f>
        <v>12</v>
      </c>
      <c r="H1538" s="44" t="str">
        <f>IF(AND(Table3[[#This Row],[Hour]]&gt;=7, Table3[[#This Row],[Hour]]&lt;=10), "Peak", IF(AND(Table3[[#This Row],[Hour]]&gt;=16, Table3[[#This Row],[Hour]]&lt;=19), "Peak", "Off-Peak"))</f>
        <v>Off-Peak</v>
      </c>
      <c r="I1538" s="19" t="str">
        <f>VLOOKUP($C1538,location,MATCH(Source!I$7,Location!$A$1:$D$1,0),0)</f>
        <v>Chennai</v>
      </c>
      <c r="J1538" s="19" t="str">
        <f>VLOOKUP($C1538,location,MATCH(Source!J$7,Location!$A$1:$D$1,0),0)</f>
        <v>Residential Area</v>
      </c>
      <c r="K1538" s="19" t="str">
        <f>VLOOKUP($C1538,location,MATCH(Source!K$7,Location!$A$1:$D$1,0),0)</f>
        <v>Clear</v>
      </c>
      <c r="L1538" s="20" t="str">
        <f>VLOOKUP($C1538,vehicle,MATCH(L1537,Vehicle!A1531:E1531,0),0)</f>
        <v>Bike</v>
      </c>
      <c r="M1538" s="20" t="str">
        <f>VLOOKUP($C1538,vehicle,MATCH(M$7,Vehicle!$A$1:$E$1,0),0)</f>
        <v>Reckless Driving</v>
      </c>
      <c r="N1538" s="20" t="str">
        <f>VLOOKUP($C1538,vehicle,MATCH(N$7,Vehicle!$A$1:$E$1,0),0)</f>
        <v>Medium</v>
      </c>
      <c r="O1538" s="21">
        <f>VLOOKUP($C1538,vehicle,MATCH(O$7,Vehicle!$A$1:$E$1,0),0)</f>
        <v>1</v>
      </c>
      <c r="P1538" s="21">
        <f>VLOOKUP($C1538,driver,MATCH(P$7,Driver!$A$1:$E$1,0),0)</f>
        <v>52</v>
      </c>
      <c r="Q1538" s="21" t="str">
        <f>VLOOKUP($C1538,driver,MATCH(Q$7,Driver!$A$1:$E$1,0),0)</f>
        <v>Valid</v>
      </c>
      <c r="R1538" s="21">
        <f>VLOOKUP($C1538,driver,MATCH(R$7,Driver!$A$1:$E$1,0),0)</f>
        <v>7</v>
      </c>
      <c r="S1538" s="21" t="str">
        <f>VLOOKUP($C1538,driver,MATCH(S$7,Driver!$A$1:$E$1,0),0)</f>
        <v>Moderate</v>
      </c>
      <c r="T1538" s="21">
        <f>VLOOKUP($C1538,Effects,MATCH(T$7, Effects!$A$1:$E$1, 0),0)</f>
        <v>12</v>
      </c>
      <c r="U1538" s="22" t="str">
        <f>VLOOKUP($C1538,Effects,MATCH(U$7, Effects!$A$1:$E$1, 0),0)</f>
        <v>Yes</v>
      </c>
      <c r="V1538" s="22" t="str">
        <f>VLOOKUP($C1538,Effects,MATCH(V$7, Effects!$A$1:$E$1, 0),0)</f>
        <v>No</v>
      </c>
      <c r="W1538" s="22" t="str">
        <f>VLOOKUP($C1538,Effects,MATCH(W$7, Effects!$A$1:$E$1, 0),0)</f>
        <v>License Suspended</v>
      </c>
    </row>
    <row r="1539" spans="2:23" s="7" customFormat="1" ht="21" x14ac:dyDescent="0.4">
      <c r="B1539" s="19">
        <v>1532</v>
      </c>
      <c r="C1539" s="19" t="s">
        <v>1553</v>
      </c>
      <c r="D1539" s="20">
        <f>VLOOKUP($C1539, Date, MATCH(Source!D$7, Date!$A$1:$F$1, 0), FALSE)</f>
        <v>43947</v>
      </c>
      <c r="E1539" s="40">
        <v>43947</v>
      </c>
      <c r="F1539" s="22">
        <f>VLOOKUP($C1539, Date, MATCH(Source!F$7, Date!$A$1:$F$1, 0), FALSE)</f>
        <v>64.5486111111111</v>
      </c>
      <c r="G1539" s="19">
        <f>VLOOKUP(Table3[[#This Row],[Accident ID]],Date!$A$2:$I$2001,MATCH(Table3[[#Headers],[Hour]],Date!$A$1:$I$1,0),0)</f>
        <v>13</v>
      </c>
      <c r="H1539" s="44" t="str">
        <f>IF(AND(Table3[[#This Row],[Hour]]&gt;=7, Table3[[#This Row],[Hour]]&lt;=10), "Peak", IF(AND(Table3[[#This Row],[Hour]]&gt;=16, Table3[[#This Row],[Hour]]&lt;=19), "Peak", "Off-Peak"))</f>
        <v>Off-Peak</v>
      </c>
      <c r="I1539" s="19" t="str">
        <f>VLOOKUP($C1539,location,MATCH(Source!I$7,Location!$A$1:$D$1,0),0)</f>
        <v>Mumbai</v>
      </c>
      <c r="J1539" s="19" t="str">
        <f>VLOOKUP($C1539,location,MATCH(Source!J$7,Location!$A$1:$D$1,0),0)</f>
        <v>City Road</v>
      </c>
      <c r="K1539" s="19" t="str">
        <f>VLOOKUP($C1539,location,MATCH(Source!K$7,Location!$A$1:$D$1,0),0)</f>
        <v>Snowy</v>
      </c>
      <c r="L1539" s="20" t="str">
        <f>VLOOKUP($C1539,vehicle,MATCH(L1538,Vehicle!A1532:E1532,0),0)</f>
        <v>Truck</v>
      </c>
      <c r="M1539" s="20" t="str">
        <f>VLOOKUP($C1539,vehicle,MATCH(M$7,Vehicle!$A$1:$E$1,0),0)</f>
        <v>Pedestrian Crossing</v>
      </c>
      <c r="N1539" s="20" t="str">
        <f>VLOOKUP($C1539,vehicle,MATCH(N$7,Vehicle!$A$1:$E$1,0),0)</f>
        <v>Medium</v>
      </c>
      <c r="O1539" s="21">
        <f>VLOOKUP($C1539,vehicle,MATCH(O$7,Vehicle!$A$1:$E$1,0),0)</f>
        <v>5</v>
      </c>
      <c r="P1539" s="21">
        <f>VLOOKUP($C1539,driver,MATCH(P$7,Driver!$A$1:$E$1,0),0)</f>
        <v>58</v>
      </c>
      <c r="Q1539" s="21" t="str">
        <f>VLOOKUP($C1539,driver,MATCH(Q$7,Driver!$A$1:$E$1,0),0)</f>
        <v>Suspended</v>
      </c>
      <c r="R1539" s="21">
        <f>VLOOKUP($C1539,driver,MATCH(R$7,Driver!$A$1:$E$1,0),0)</f>
        <v>7</v>
      </c>
      <c r="S1539" s="21" t="str">
        <f>VLOOKUP($C1539,driver,MATCH(S$7,Driver!$A$1:$E$1,0),0)</f>
        <v>Fatal</v>
      </c>
      <c r="T1539" s="21">
        <f>VLOOKUP($C1539,Effects,MATCH(T$7, Effects!$A$1:$E$1, 0),0)</f>
        <v>35</v>
      </c>
      <c r="U1539" s="22" t="str">
        <f>VLOOKUP($C1539,Effects,MATCH(U$7, Effects!$A$1:$E$1, 0),0)</f>
        <v>Yes</v>
      </c>
      <c r="V1539" s="22" t="str">
        <f>VLOOKUP($C1539,Effects,MATCH(V$7, Effects!$A$1:$E$1, 0),0)</f>
        <v>Yes</v>
      </c>
      <c r="W1539" s="22" t="str">
        <f>VLOOKUP($C1539,Effects,MATCH(W$7, Effects!$A$1:$E$1, 0),0)</f>
        <v>Fine Issued</v>
      </c>
    </row>
    <row r="1540" spans="2:23" s="7" customFormat="1" ht="21" x14ac:dyDescent="0.4">
      <c r="B1540" s="19">
        <v>1533</v>
      </c>
      <c r="C1540" s="19" t="s">
        <v>1554</v>
      </c>
      <c r="D1540" s="20">
        <f>VLOOKUP($C1540, Date, MATCH(Source!D$7, Date!$A$1:$F$1, 0), FALSE)</f>
        <v>44619</v>
      </c>
      <c r="E1540" s="40">
        <v>44619</v>
      </c>
      <c r="F1540" s="22">
        <f>VLOOKUP($C1540, Date, MATCH(Source!F$7, Date!$A$1:$F$1, 0), FALSE)</f>
        <v>64.5902777777778</v>
      </c>
      <c r="G1540" s="19">
        <f>VLOOKUP(Table3[[#This Row],[Accident ID]],Date!$A$2:$I$2001,MATCH(Table3[[#Headers],[Hour]],Date!$A$1:$I$1,0),0)</f>
        <v>14</v>
      </c>
      <c r="H1540" s="44" t="str">
        <f>IF(AND(Table3[[#This Row],[Hour]]&gt;=7, Table3[[#This Row],[Hour]]&lt;=10), "Peak", IF(AND(Table3[[#This Row],[Hour]]&gt;=16, Table3[[#This Row],[Hour]]&lt;=19), "Peak", "Off-Peak"))</f>
        <v>Off-Peak</v>
      </c>
      <c r="I1540" s="19" t="str">
        <f>VLOOKUP($C1540,location,MATCH(Source!I$7,Location!$A$1:$D$1,0),0)</f>
        <v>Hyderabad</v>
      </c>
      <c r="J1540" s="19" t="str">
        <f>VLOOKUP($C1540,location,MATCH(Source!J$7,Location!$A$1:$D$1,0),0)</f>
        <v>Rural Road</v>
      </c>
      <c r="K1540" s="19" t="str">
        <f>VLOOKUP($C1540,location,MATCH(Source!K$7,Location!$A$1:$D$1,0),0)</f>
        <v>Snowy</v>
      </c>
      <c r="L1540" s="20" t="str">
        <f>VLOOKUP($C1540,vehicle,MATCH(L1539,Vehicle!A1533:E1533,0),0)</f>
        <v>Auto</v>
      </c>
      <c r="M1540" s="20" t="str">
        <f>VLOOKUP($C1540,vehicle,MATCH(M$7,Vehicle!$A$1:$E$1,0),0)</f>
        <v>Signal Violation</v>
      </c>
      <c r="N1540" s="20" t="str">
        <f>VLOOKUP($C1540,vehicle,MATCH(N$7,Vehicle!$A$1:$E$1,0),0)</f>
        <v>Low</v>
      </c>
      <c r="O1540" s="21">
        <f>VLOOKUP($C1540,vehicle,MATCH(O$7,Vehicle!$A$1:$E$1,0),0)</f>
        <v>2</v>
      </c>
      <c r="P1540" s="21">
        <f>VLOOKUP($C1540,driver,MATCH(P$7,Driver!$A$1:$E$1,0),0)</f>
        <v>65</v>
      </c>
      <c r="Q1540" s="21" t="str">
        <f>VLOOKUP($C1540,driver,MATCH(Q$7,Driver!$A$1:$E$1,0),0)</f>
        <v>Valid</v>
      </c>
      <c r="R1540" s="21">
        <f>VLOOKUP($C1540,driver,MATCH(R$7,Driver!$A$1:$E$1,0),0)</f>
        <v>0</v>
      </c>
      <c r="S1540" s="21" t="str">
        <f>VLOOKUP($C1540,driver,MATCH(S$7,Driver!$A$1:$E$1,0),0)</f>
        <v>Moderate</v>
      </c>
      <c r="T1540" s="21">
        <f>VLOOKUP($C1540,Effects,MATCH(T$7, Effects!$A$1:$E$1, 0),0)</f>
        <v>26</v>
      </c>
      <c r="U1540" s="22" t="str">
        <f>VLOOKUP($C1540,Effects,MATCH(U$7, Effects!$A$1:$E$1, 0),0)</f>
        <v>Yes</v>
      </c>
      <c r="V1540" s="22" t="str">
        <f>VLOOKUP($C1540,Effects,MATCH(V$7, Effects!$A$1:$E$1, 0),0)</f>
        <v>No</v>
      </c>
      <c r="W1540" s="22" t="str">
        <f>VLOOKUP($C1540,Effects,MATCH(W$7, Effects!$A$1:$E$1, 0),0)</f>
        <v>Fine Issued</v>
      </c>
    </row>
    <row r="1541" spans="2:23" s="7" customFormat="1" ht="21" x14ac:dyDescent="0.4">
      <c r="B1541" s="19">
        <v>1534</v>
      </c>
      <c r="C1541" s="19" t="s">
        <v>1555</v>
      </c>
      <c r="D1541" s="20">
        <f>VLOOKUP($C1541, Date, MATCH(Source!D$7, Date!$A$1:$F$1, 0), FALSE)</f>
        <v>44132</v>
      </c>
      <c r="E1541" s="40">
        <v>44132</v>
      </c>
      <c r="F1541" s="22">
        <f>VLOOKUP($C1541, Date, MATCH(Source!F$7, Date!$A$1:$F$1, 0), FALSE)</f>
        <v>64.6319444444444</v>
      </c>
      <c r="G1541" s="19">
        <f>VLOOKUP(Table3[[#This Row],[Accident ID]],Date!$A$2:$I$2001,MATCH(Table3[[#Headers],[Hour]],Date!$A$1:$I$1,0),0)</f>
        <v>15</v>
      </c>
      <c r="H1541" s="44" t="str">
        <f>IF(AND(Table3[[#This Row],[Hour]]&gt;=7, Table3[[#This Row],[Hour]]&lt;=10), "Peak", IF(AND(Table3[[#This Row],[Hour]]&gt;=16, Table3[[#This Row],[Hour]]&lt;=19), "Peak", "Off-Peak"))</f>
        <v>Off-Peak</v>
      </c>
      <c r="I1541" s="19" t="str">
        <f>VLOOKUP($C1541,location,MATCH(Source!I$7,Location!$A$1:$D$1,0),0)</f>
        <v>Bangalore</v>
      </c>
      <c r="J1541" s="19" t="str">
        <f>VLOOKUP($C1541,location,MATCH(Source!J$7,Location!$A$1:$D$1,0),0)</f>
        <v>City Road</v>
      </c>
      <c r="K1541" s="19" t="str">
        <f>VLOOKUP($C1541,location,MATCH(Source!K$7,Location!$A$1:$D$1,0),0)</f>
        <v>Foggy</v>
      </c>
      <c r="L1541" s="20" t="str">
        <f>VLOOKUP($C1541,vehicle,MATCH(L1540,Vehicle!A1534:E1534,0),0)</f>
        <v>Truck</v>
      </c>
      <c r="M1541" s="20" t="str">
        <f>VLOOKUP($C1541,vehicle,MATCH(M$7,Vehicle!$A$1:$E$1,0),0)</f>
        <v>Weather Conditions</v>
      </c>
      <c r="N1541" s="20" t="str">
        <f>VLOOKUP($C1541,vehicle,MATCH(N$7,Vehicle!$A$1:$E$1,0),0)</f>
        <v>Severe</v>
      </c>
      <c r="O1541" s="21">
        <f>VLOOKUP($C1541,vehicle,MATCH(O$7,Vehicle!$A$1:$E$1,0),0)</f>
        <v>5</v>
      </c>
      <c r="P1541" s="21">
        <f>VLOOKUP($C1541,driver,MATCH(P$7,Driver!$A$1:$E$1,0),0)</f>
        <v>25</v>
      </c>
      <c r="Q1541" s="21" t="str">
        <f>VLOOKUP($C1541,driver,MATCH(Q$7,Driver!$A$1:$E$1,0),0)</f>
        <v>Valid</v>
      </c>
      <c r="R1541" s="21">
        <f>VLOOKUP($C1541,driver,MATCH(R$7,Driver!$A$1:$E$1,0),0)</f>
        <v>9</v>
      </c>
      <c r="S1541" s="21" t="str">
        <f>VLOOKUP($C1541,driver,MATCH(S$7,Driver!$A$1:$E$1,0),0)</f>
        <v>Severe</v>
      </c>
      <c r="T1541" s="21">
        <f>VLOOKUP($C1541,Effects,MATCH(T$7, Effects!$A$1:$E$1, 0),0)</f>
        <v>33</v>
      </c>
      <c r="U1541" s="22" t="str">
        <f>VLOOKUP($C1541,Effects,MATCH(U$7, Effects!$A$1:$E$1, 0),0)</f>
        <v>No</v>
      </c>
      <c r="V1541" s="22" t="str">
        <f>VLOOKUP($C1541,Effects,MATCH(V$7, Effects!$A$1:$E$1, 0),0)</f>
        <v>Yes</v>
      </c>
      <c r="W1541" s="22" t="str">
        <f>VLOOKUP($C1541,Effects,MATCH(W$7, Effects!$A$1:$E$1, 0),0)</f>
        <v>None</v>
      </c>
    </row>
    <row r="1542" spans="2:23" s="7" customFormat="1" ht="21" x14ac:dyDescent="0.4">
      <c r="B1542" s="19">
        <v>1535</v>
      </c>
      <c r="C1542" s="19" t="s">
        <v>1556</v>
      </c>
      <c r="D1542" s="20">
        <f>VLOOKUP($C1542, Date, MATCH(Source!D$7, Date!$A$1:$F$1, 0), FALSE)</f>
        <v>45006</v>
      </c>
      <c r="E1542" s="40">
        <v>45006</v>
      </c>
      <c r="F1542" s="22">
        <f>VLOOKUP($C1542, Date, MATCH(Source!F$7, Date!$A$1:$F$1, 0), FALSE)</f>
        <v>64.6736111111111</v>
      </c>
      <c r="G1542" s="19">
        <f>VLOOKUP(Table3[[#This Row],[Accident ID]],Date!$A$2:$I$2001,MATCH(Table3[[#Headers],[Hour]],Date!$A$1:$I$1,0),0)</f>
        <v>16</v>
      </c>
      <c r="H1542" s="44" t="str">
        <f>IF(AND(Table3[[#This Row],[Hour]]&gt;=7, Table3[[#This Row],[Hour]]&lt;=10), "Peak", IF(AND(Table3[[#This Row],[Hour]]&gt;=16, Table3[[#This Row],[Hour]]&lt;=19), "Peak", "Off-Peak"))</f>
        <v>Peak</v>
      </c>
      <c r="I1542" s="19" t="str">
        <f>VLOOKUP($C1542,location,MATCH(Source!I$7,Location!$A$1:$D$1,0),0)</f>
        <v>Bangalore</v>
      </c>
      <c r="J1542" s="19" t="str">
        <f>VLOOKUP($C1542,location,MATCH(Source!J$7,Location!$A$1:$D$1,0),0)</f>
        <v>Residential Area</v>
      </c>
      <c r="K1542" s="19" t="str">
        <f>VLOOKUP($C1542,location,MATCH(Source!K$7,Location!$A$1:$D$1,0),0)</f>
        <v>Foggy</v>
      </c>
      <c r="L1542" s="20" t="str">
        <f>VLOOKUP($C1542,vehicle,MATCH(L1541,Vehicle!A1535:E1535,0),0)</f>
        <v>Truck</v>
      </c>
      <c r="M1542" s="20" t="str">
        <f>VLOOKUP($C1542,vehicle,MATCH(M$7,Vehicle!$A$1:$E$1,0),0)</f>
        <v>Pedestrian Crossing</v>
      </c>
      <c r="N1542" s="20" t="str">
        <f>VLOOKUP($C1542,vehicle,MATCH(N$7,Vehicle!$A$1:$E$1,0),0)</f>
        <v>High</v>
      </c>
      <c r="O1542" s="21">
        <f>VLOOKUP($C1542,vehicle,MATCH(O$7,Vehicle!$A$1:$E$1,0),0)</f>
        <v>4</v>
      </c>
      <c r="P1542" s="21">
        <f>VLOOKUP($C1542,driver,MATCH(P$7,Driver!$A$1:$E$1,0),0)</f>
        <v>54</v>
      </c>
      <c r="Q1542" s="21" t="str">
        <f>VLOOKUP($C1542,driver,MATCH(Q$7,Driver!$A$1:$E$1,0),0)</f>
        <v>Valid</v>
      </c>
      <c r="R1542" s="21">
        <f>VLOOKUP($C1542,driver,MATCH(R$7,Driver!$A$1:$E$1,0),0)</f>
        <v>1</v>
      </c>
      <c r="S1542" s="21" t="str">
        <f>VLOOKUP($C1542,driver,MATCH(S$7,Driver!$A$1:$E$1,0),0)</f>
        <v>Fatal</v>
      </c>
      <c r="T1542" s="21">
        <f>VLOOKUP($C1542,Effects,MATCH(T$7, Effects!$A$1:$E$1, 0),0)</f>
        <v>42</v>
      </c>
      <c r="U1542" s="22" t="str">
        <f>VLOOKUP($C1542,Effects,MATCH(U$7, Effects!$A$1:$E$1, 0),0)</f>
        <v>Yes</v>
      </c>
      <c r="V1542" s="22" t="str">
        <f>VLOOKUP($C1542,Effects,MATCH(V$7, Effects!$A$1:$E$1, 0),0)</f>
        <v>No</v>
      </c>
      <c r="W1542" s="22" t="str">
        <f>VLOOKUP($C1542,Effects,MATCH(W$7, Effects!$A$1:$E$1, 0),0)</f>
        <v>None</v>
      </c>
    </row>
    <row r="1543" spans="2:23" s="7" customFormat="1" ht="21" x14ac:dyDescent="0.4">
      <c r="B1543" s="19">
        <v>1536</v>
      </c>
      <c r="C1543" s="19" t="s">
        <v>1557</v>
      </c>
      <c r="D1543" s="20">
        <f>VLOOKUP($C1543, Date, MATCH(Source!D$7, Date!$A$1:$F$1, 0), FALSE)</f>
        <v>44019</v>
      </c>
      <c r="E1543" s="40">
        <v>44019</v>
      </c>
      <c r="F1543" s="22">
        <f>VLOOKUP($C1543, Date, MATCH(Source!F$7, Date!$A$1:$F$1, 0), FALSE)</f>
        <v>64.7152777777778</v>
      </c>
      <c r="G1543" s="19">
        <f>VLOOKUP(Table3[[#This Row],[Accident ID]],Date!$A$2:$I$2001,MATCH(Table3[[#Headers],[Hour]],Date!$A$1:$I$1,0),0)</f>
        <v>17</v>
      </c>
      <c r="H1543" s="44" t="str">
        <f>IF(AND(Table3[[#This Row],[Hour]]&gt;=7, Table3[[#This Row],[Hour]]&lt;=10), "Peak", IF(AND(Table3[[#This Row],[Hour]]&gt;=16, Table3[[#This Row],[Hour]]&lt;=19), "Peak", "Off-Peak"))</f>
        <v>Peak</v>
      </c>
      <c r="I1543" s="19" t="str">
        <f>VLOOKUP($C1543,location,MATCH(Source!I$7,Location!$A$1:$D$1,0),0)</f>
        <v>Chennai</v>
      </c>
      <c r="J1543" s="19" t="str">
        <f>VLOOKUP($C1543,location,MATCH(Source!J$7,Location!$A$1:$D$1,0),0)</f>
        <v>Highway</v>
      </c>
      <c r="K1543" s="19" t="str">
        <f>VLOOKUP($C1543,location,MATCH(Source!K$7,Location!$A$1:$D$1,0),0)</f>
        <v>Foggy</v>
      </c>
      <c r="L1543" s="20" t="str">
        <f>VLOOKUP($C1543,vehicle,MATCH(L1542,Vehicle!A1536:E1536,0),0)</f>
        <v>Bicycle</v>
      </c>
      <c r="M1543" s="20" t="str">
        <f>VLOOKUP($C1543,vehicle,MATCH(M$7,Vehicle!$A$1:$E$1,0),0)</f>
        <v>Over Speeding</v>
      </c>
      <c r="N1543" s="20" t="str">
        <f>VLOOKUP($C1543,vehicle,MATCH(N$7,Vehicle!$A$1:$E$1,0),0)</f>
        <v>Severe</v>
      </c>
      <c r="O1543" s="21">
        <f>VLOOKUP($C1543,vehicle,MATCH(O$7,Vehicle!$A$1:$E$1,0),0)</f>
        <v>2</v>
      </c>
      <c r="P1543" s="21">
        <f>VLOOKUP($C1543,driver,MATCH(P$7,Driver!$A$1:$E$1,0),0)</f>
        <v>65</v>
      </c>
      <c r="Q1543" s="21" t="str">
        <f>VLOOKUP($C1543,driver,MATCH(Q$7,Driver!$A$1:$E$1,0),0)</f>
        <v>Suspended</v>
      </c>
      <c r="R1543" s="21">
        <f>VLOOKUP($C1543,driver,MATCH(R$7,Driver!$A$1:$E$1,0),0)</f>
        <v>4</v>
      </c>
      <c r="S1543" s="21" t="str">
        <f>VLOOKUP($C1543,driver,MATCH(S$7,Driver!$A$1:$E$1,0),0)</f>
        <v>Minor</v>
      </c>
      <c r="T1543" s="21">
        <f>VLOOKUP($C1543,Effects,MATCH(T$7, Effects!$A$1:$E$1, 0),0)</f>
        <v>45</v>
      </c>
      <c r="U1543" s="22" t="str">
        <f>VLOOKUP($C1543,Effects,MATCH(U$7, Effects!$A$1:$E$1, 0),0)</f>
        <v>No</v>
      </c>
      <c r="V1543" s="22" t="str">
        <f>VLOOKUP($C1543,Effects,MATCH(V$7, Effects!$A$1:$E$1, 0),0)</f>
        <v>No</v>
      </c>
      <c r="W1543" s="22" t="str">
        <f>VLOOKUP($C1543,Effects,MATCH(W$7, Effects!$A$1:$E$1, 0),0)</f>
        <v>License Suspended</v>
      </c>
    </row>
    <row r="1544" spans="2:23" s="7" customFormat="1" ht="21" x14ac:dyDescent="0.4">
      <c r="B1544" s="19">
        <v>1537</v>
      </c>
      <c r="C1544" s="19" t="s">
        <v>1558</v>
      </c>
      <c r="D1544" s="20">
        <f>VLOOKUP($C1544, Date, MATCH(Source!D$7, Date!$A$1:$F$1, 0), FALSE)</f>
        <v>44438</v>
      </c>
      <c r="E1544" s="40">
        <v>44438</v>
      </c>
      <c r="F1544" s="22">
        <f>VLOOKUP($C1544, Date, MATCH(Source!F$7, Date!$A$1:$F$1, 0), FALSE)</f>
        <v>64.7569444444444</v>
      </c>
      <c r="G1544" s="19">
        <f>VLOOKUP(Table3[[#This Row],[Accident ID]],Date!$A$2:$I$2001,MATCH(Table3[[#Headers],[Hour]],Date!$A$1:$I$1,0),0)</f>
        <v>18</v>
      </c>
      <c r="H1544" s="44" t="str">
        <f>IF(AND(Table3[[#This Row],[Hour]]&gt;=7, Table3[[#This Row],[Hour]]&lt;=10), "Peak", IF(AND(Table3[[#This Row],[Hour]]&gt;=16, Table3[[#This Row],[Hour]]&lt;=19), "Peak", "Off-Peak"))</f>
        <v>Peak</v>
      </c>
      <c r="I1544" s="19" t="str">
        <f>VLOOKUP($C1544,location,MATCH(Source!I$7,Location!$A$1:$D$1,0),0)</f>
        <v>Bangalore</v>
      </c>
      <c r="J1544" s="19" t="str">
        <f>VLOOKUP($C1544,location,MATCH(Source!J$7,Location!$A$1:$D$1,0),0)</f>
        <v>Highway</v>
      </c>
      <c r="K1544" s="19" t="str">
        <f>VLOOKUP($C1544,location,MATCH(Source!K$7,Location!$A$1:$D$1,0),0)</f>
        <v>Foggy</v>
      </c>
      <c r="L1544" s="20" t="str">
        <f>VLOOKUP($C1544,vehicle,MATCH(L1543,Vehicle!A1537:E1537,0),0)</f>
        <v>Bike</v>
      </c>
      <c r="M1544" s="20" t="str">
        <f>VLOOKUP($C1544,vehicle,MATCH(M$7,Vehicle!$A$1:$E$1,0),0)</f>
        <v>Drunk Driving</v>
      </c>
      <c r="N1544" s="20" t="str">
        <f>VLOOKUP($C1544,vehicle,MATCH(N$7,Vehicle!$A$1:$E$1,0),0)</f>
        <v>Medium</v>
      </c>
      <c r="O1544" s="21">
        <f>VLOOKUP($C1544,vehicle,MATCH(O$7,Vehicle!$A$1:$E$1,0),0)</f>
        <v>2</v>
      </c>
      <c r="P1544" s="21">
        <f>VLOOKUP($C1544,driver,MATCH(P$7,Driver!$A$1:$E$1,0),0)</f>
        <v>22</v>
      </c>
      <c r="Q1544" s="21" t="str">
        <f>VLOOKUP($C1544,driver,MATCH(Q$7,Driver!$A$1:$E$1,0),0)</f>
        <v>Valid</v>
      </c>
      <c r="R1544" s="21">
        <f>VLOOKUP($C1544,driver,MATCH(R$7,Driver!$A$1:$E$1,0),0)</f>
        <v>7</v>
      </c>
      <c r="S1544" s="21" t="str">
        <f>VLOOKUP($C1544,driver,MATCH(S$7,Driver!$A$1:$E$1,0),0)</f>
        <v>Moderate</v>
      </c>
      <c r="T1544" s="21">
        <f>VLOOKUP($C1544,Effects,MATCH(T$7, Effects!$A$1:$E$1, 0),0)</f>
        <v>10</v>
      </c>
      <c r="U1544" s="22" t="str">
        <f>VLOOKUP($C1544,Effects,MATCH(U$7, Effects!$A$1:$E$1, 0),0)</f>
        <v>Yes</v>
      </c>
      <c r="V1544" s="22" t="str">
        <f>VLOOKUP($C1544,Effects,MATCH(V$7, Effects!$A$1:$E$1, 0),0)</f>
        <v>No</v>
      </c>
      <c r="W1544" s="22" t="str">
        <f>VLOOKUP($C1544,Effects,MATCH(W$7, Effects!$A$1:$E$1, 0),0)</f>
        <v>None</v>
      </c>
    </row>
    <row r="1545" spans="2:23" s="7" customFormat="1" ht="21" x14ac:dyDescent="0.4">
      <c r="B1545" s="19">
        <v>1538</v>
      </c>
      <c r="C1545" s="19" t="s">
        <v>1559</v>
      </c>
      <c r="D1545" s="20">
        <f>VLOOKUP($C1545, Date, MATCH(Source!D$7, Date!$A$1:$F$1, 0), FALSE)</f>
        <v>45120</v>
      </c>
      <c r="E1545" s="40">
        <v>45120</v>
      </c>
      <c r="F1545" s="22">
        <f>VLOOKUP($C1545, Date, MATCH(Source!F$7, Date!$A$1:$F$1, 0), FALSE)</f>
        <v>64.7986111111111</v>
      </c>
      <c r="G1545" s="19">
        <f>VLOOKUP(Table3[[#This Row],[Accident ID]],Date!$A$2:$I$2001,MATCH(Table3[[#Headers],[Hour]],Date!$A$1:$I$1,0),0)</f>
        <v>19</v>
      </c>
      <c r="H1545" s="44" t="str">
        <f>IF(AND(Table3[[#This Row],[Hour]]&gt;=7, Table3[[#This Row],[Hour]]&lt;=10), "Peak", IF(AND(Table3[[#This Row],[Hour]]&gt;=16, Table3[[#This Row],[Hour]]&lt;=19), "Peak", "Off-Peak"))</f>
        <v>Peak</v>
      </c>
      <c r="I1545" s="19" t="str">
        <f>VLOOKUP($C1545,location,MATCH(Source!I$7,Location!$A$1:$D$1,0),0)</f>
        <v>Pune</v>
      </c>
      <c r="J1545" s="19" t="str">
        <f>VLOOKUP($C1545,location,MATCH(Source!J$7,Location!$A$1:$D$1,0),0)</f>
        <v>City Road</v>
      </c>
      <c r="K1545" s="19" t="str">
        <f>VLOOKUP($C1545,location,MATCH(Source!K$7,Location!$A$1:$D$1,0),0)</f>
        <v>Rainy</v>
      </c>
      <c r="L1545" s="20" t="str">
        <f>VLOOKUP($C1545,vehicle,MATCH(L1544,Vehicle!A1538:E1538,0),0)</f>
        <v>Pedestrian</v>
      </c>
      <c r="M1545" s="20" t="str">
        <f>VLOOKUP($C1545,vehicle,MATCH(M$7,Vehicle!$A$1:$E$1,0),0)</f>
        <v>Weather Conditions</v>
      </c>
      <c r="N1545" s="20" t="str">
        <f>VLOOKUP($C1545,vehicle,MATCH(N$7,Vehicle!$A$1:$E$1,0),0)</f>
        <v>High</v>
      </c>
      <c r="O1545" s="21">
        <f>VLOOKUP($C1545,vehicle,MATCH(O$7,Vehicle!$A$1:$E$1,0),0)</f>
        <v>3</v>
      </c>
      <c r="P1545" s="21">
        <f>VLOOKUP($C1545,driver,MATCH(P$7,Driver!$A$1:$E$1,0),0)</f>
        <v>53</v>
      </c>
      <c r="Q1545" s="21" t="str">
        <f>VLOOKUP($C1545,driver,MATCH(Q$7,Driver!$A$1:$E$1,0),0)</f>
        <v>Valid</v>
      </c>
      <c r="R1545" s="21">
        <f>VLOOKUP($C1545,driver,MATCH(R$7,Driver!$A$1:$E$1,0),0)</f>
        <v>2</v>
      </c>
      <c r="S1545" s="21" t="str">
        <f>VLOOKUP($C1545,driver,MATCH(S$7,Driver!$A$1:$E$1,0),0)</f>
        <v>Minor</v>
      </c>
      <c r="T1545" s="21">
        <f>VLOOKUP($C1545,Effects,MATCH(T$7, Effects!$A$1:$E$1, 0),0)</f>
        <v>13</v>
      </c>
      <c r="U1545" s="22" t="str">
        <f>VLOOKUP($C1545,Effects,MATCH(U$7, Effects!$A$1:$E$1, 0),0)</f>
        <v>Yes</v>
      </c>
      <c r="V1545" s="22" t="str">
        <f>VLOOKUP($C1545,Effects,MATCH(V$7, Effects!$A$1:$E$1, 0),0)</f>
        <v>Yes</v>
      </c>
      <c r="W1545" s="22" t="str">
        <f>VLOOKUP($C1545,Effects,MATCH(W$7, Effects!$A$1:$E$1, 0),0)</f>
        <v>None</v>
      </c>
    </row>
    <row r="1546" spans="2:23" s="7" customFormat="1" ht="21" x14ac:dyDescent="0.4">
      <c r="B1546" s="19">
        <v>1539</v>
      </c>
      <c r="C1546" s="19" t="s">
        <v>1560</v>
      </c>
      <c r="D1546" s="20">
        <f>VLOOKUP($C1546, Date, MATCH(Source!D$7, Date!$A$1:$F$1, 0), FALSE)</f>
        <v>44193</v>
      </c>
      <c r="E1546" s="40">
        <v>44193</v>
      </c>
      <c r="F1546" s="22">
        <f>VLOOKUP($C1546, Date, MATCH(Source!F$7, Date!$A$1:$F$1, 0), FALSE)</f>
        <v>64.8402777777778</v>
      </c>
      <c r="G1546" s="19">
        <f>VLOOKUP(Table3[[#This Row],[Accident ID]],Date!$A$2:$I$2001,MATCH(Table3[[#Headers],[Hour]],Date!$A$1:$I$1,0),0)</f>
        <v>20</v>
      </c>
      <c r="H1546" s="44" t="str">
        <f>IF(AND(Table3[[#This Row],[Hour]]&gt;=7, Table3[[#This Row],[Hour]]&lt;=10), "Peak", IF(AND(Table3[[#This Row],[Hour]]&gt;=16, Table3[[#This Row],[Hour]]&lt;=19), "Peak", "Off-Peak"))</f>
        <v>Off-Peak</v>
      </c>
      <c r="I1546" s="19" t="str">
        <f>VLOOKUP($C1546,location,MATCH(Source!I$7,Location!$A$1:$D$1,0),0)</f>
        <v>Delhi</v>
      </c>
      <c r="J1546" s="19" t="str">
        <f>VLOOKUP($C1546,location,MATCH(Source!J$7,Location!$A$1:$D$1,0),0)</f>
        <v>Residential Area</v>
      </c>
      <c r="K1546" s="19" t="str">
        <f>VLOOKUP($C1546,location,MATCH(Source!K$7,Location!$A$1:$D$1,0),0)</f>
        <v>Windy</v>
      </c>
      <c r="L1546" s="20" t="str">
        <f>VLOOKUP($C1546,vehicle,MATCH(L1545,Vehicle!A1539:E1539,0),0)</f>
        <v>Bike</v>
      </c>
      <c r="M1546" s="20" t="str">
        <f>VLOOKUP($C1546,vehicle,MATCH(M$7,Vehicle!$A$1:$E$1,0),0)</f>
        <v>Weather Conditions</v>
      </c>
      <c r="N1546" s="20" t="str">
        <f>VLOOKUP($C1546,vehicle,MATCH(N$7,Vehicle!$A$1:$E$1,0),0)</f>
        <v>High</v>
      </c>
      <c r="O1546" s="21">
        <f>VLOOKUP($C1546,vehicle,MATCH(O$7,Vehicle!$A$1:$E$1,0),0)</f>
        <v>3</v>
      </c>
      <c r="P1546" s="21">
        <f>VLOOKUP($C1546,driver,MATCH(P$7,Driver!$A$1:$E$1,0),0)</f>
        <v>70</v>
      </c>
      <c r="Q1546" s="21" t="str">
        <f>VLOOKUP($C1546,driver,MATCH(Q$7,Driver!$A$1:$E$1,0),0)</f>
        <v>Suspended</v>
      </c>
      <c r="R1546" s="21">
        <f>VLOOKUP($C1546,driver,MATCH(R$7,Driver!$A$1:$E$1,0),0)</f>
        <v>0</v>
      </c>
      <c r="S1546" s="21" t="str">
        <f>VLOOKUP($C1546,driver,MATCH(S$7,Driver!$A$1:$E$1,0),0)</f>
        <v>Moderate</v>
      </c>
      <c r="T1546" s="21">
        <f>VLOOKUP($C1546,Effects,MATCH(T$7, Effects!$A$1:$E$1, 0),0)</f>
        <v>60</v>
      </c>
      <c r="U1546" s="22" t="str">
        <f>VLOOKUP($C1546,Effects,MATCH(U$7, Effects!$A$1:$E$1, 0),0)</f>
        <v>No</v>
      </c>
      <c r="V1546" s="22" t="str">
        <f>VLOOKUP($C1546,Effects,MATCH(V$7, Effects!$A$1:$E$1, 0),0)</f>
        <v>No</v>
      </c>
      <c r="W1546" s="22" t="str">
        <f>VLOOKUP($C1546,Effects,MATCH(W$7, Effects!$A$1:$E$1, 0),0)</f>
        <v>Arrest Made</v>
      </c>
    </row>
    <row r="1547" spans="2:23" s="7" customFormat="1" ht="21" x14ac:dyDescent="0.4">
      <c r="B1547" s="19">
        <v>1540</v>
      </c>
      <c r="C1547" s="19" t="s">
        <v>1561</v>
      </c>
      <c r="D1547" s="20">
        <f>VLOOKUP($C1547, Date, MATCH(Source!D$7, Date!$A$1:$F$1, 0), FALSE)</f>
        <v>44781</v>
      </c>
      <c r="E1547" s="40">
        <v>44781</v>
      </c>
      <c r="F1547" s="22">
        <f>VLOOKUP($C1547, Date, MATCH(Source!F$7, Date!$A$1:$F$1, 0), FALSE)</f>
        <v>64.8819444444444</v>
      </c>
      <c r="G1547" s="19">
        <f>VLOOKUP(Table3[[#This Row],[Accident ID]],Date!$A$2:$I$2001,MATCH(Table3[[#Headers],[Hour]],Date!$A$1:$I$1,0),0)</f>
        <v>21</v>
      </c>
      <c r="H1547" s="44" t="str">
        <f>IF(AND(Table3[[#This Row],[Hour]]&gt;=7, Table3[[#This Row],[Hour]]&lt;=10), "Peak", IF(AND(Table3[[#This Row],[Hour]]&gt;=16, Table3[[#This Row],[Hour]]&lt;=19), "Peak", "Off-Peak"))</f>
        <v>Off-Peak</v>
      </c>
      <c r="I1547" s="19" t="str">
        <f>VLOOKUP($C1547,location,MATCH(Source!I$7,Location!$A$1:$D$1,0),0)</f>
        <v>Pune</v>
      </c>
      <c r="J1547" s="19" t="str">
        <f>VLOOKUP($C1547,location,MATCH(Source!J$7,Location!$A$1:$D$1,0),0)</f>
        <v>Rural Road</v>
      </c>
      <c r="K1547" s="19" t="str">
        <f>VLOOKUP($C1547,location,MATCH(Source!K$7,Location!$A$1:$D$1,0),0)</f>
        <v>Rainy</v>
      </c>
      <c r="L1547" s="20" t="str">
        <f>VLOOKUP($C1547,vehicle,MATCH(L1546,Vehicle!A1540:E1540,0),0)</f>
        <v>Bike</v>
      </c>
      <c r="M1547" s="20" t="str">
        <f>VLOOKUP($C1547,vehicle,MATCH(M$7,Vehicle!$A$1:$E$1,0),0)</f>
        <v>Signal Violation</v>
      </c>
      <c r="N1547" s="20" t="str">
        <f>VLOOKUP($C1547,vehicle,MATCH(N$7,Vehicle!$A$1:$E$1,0),0)</f>
        <v>High</v>
      </c>
      <c r="O1547" s="21">
        <f>VLOOKUP($C1547,vehicle,MATCH(O$7,Vehicle!$A$1:$E$1,0),0)</f>
        <v>3</v>
      </c>
      <c r="P1547" s="21">
        <f>VLOOKUP($C1547,driver,MATCH(P$7,Driver!$A$1:$E$1,0),0)</f>
        <v>41</v>
      </c>
      <c r="Q1547" s="21" t="str">
        <f>VLOOKUP($C1547,driver,MATCH(Q$7,Driver!$A$1:$E$1,0),0)</f>
        <v>Expired</v>
      </c>
      <c r="R1547" s="21">
        <f>VLOOKUP($C1547,driver,MATCH(R$7,Driver!$A$1:$E$1,0),0)</f>
        <v>3</v>
      </c>
      <c r="S1547" s="21" t="str">
        <f>VLOOKUP($C1547,driver,MATCH(S$7,Driver!$A$1:$E$1,0),0)</f>
        <v>Moderate</v>
      </c>
      <c r="T1547" s="21">
        <f>VLOOKUP($C1547,Effects,MATCH(T$7, Effects!$A$1:$E$1, 0),0)</f>
        <v>16</v>
      </c>
      <c r="U1547" s="22" t="str">
        <f>VLOOKUP($C1547,Effects,MATCH(U$7, Effects!$A$1:$E$1, 0),0)</f>
        <v>No</v>
      </c>
      <c r="V1547" s="22" t="str">
        <f>VLOOKUP($C1547,Effects,MATCH(V$7, Effects!$A$1:$E$1, 0),0)</f>
        <v>Yes</v>
      </c>
      <c r="W1547" s="22" t="str">
        <f>VLOOKUP($C1547,Effects,MATCH(W$7, Effects!$A$1:$E$1, 0),0)</f>
        <v>License Suspended</v>
      </c>
    </row>
    <row r="1548" spans="2:23" s="7" customFormat="1" ht="21" x14ac:dyDescent="0.4">
      <c r="B1548" s="19">
        <v>1541</v>
      </c>
      <c r="C1548" s="19" t="s">
        <v>1562</v>
      </c>
      <c r="D1548" s="20">
        <f>VLOOKUP($C1548, Date, MATCH(Source!D$7, Date!$A$1:$F$1, 0), FALSE)</f>
        <v>45046</v>
      </c>
      <c r="E1548" s="40">
        <v>45046</v>
      </c>
      <c r="F1548" s="22">
        <f>VLOOKUP($C1548, Date, MATCH(Source!F$7, Date!$A$1:$F$1, 0), FALSE)</f>
        <v>64.9236111111111</v>
      </c>
      <c r="G1548" s="19">
        <f>VLOOKUP(Table3[[#This Row],[Accident ID]],Date!$A$2:$I$2001,MATCH(Table3[[#Headers],[Hour]],Date!$A$1:$I$1,0),0)</f>
        <v>22</v>
      </c>
      <c r="H1548" s="44" t="str">
        <f>IF(AND(Table3[[#This Row],[Hour]]&gt;=7, Table3[[#This Row],[Hour]]&lt;=10), "Peak", IF(AND(Table3[[#This Row],[Hour]]&gt;=16, Table3[[#This Row],[Hour]]&lt;=19), "Peak", "Off-Peak"))</f>
        <v>Off-Peak</v>
      </c>
      <c r="I1548" s="19" t="str">
        <f>VLOOKUP($C1548,location,MATCH(Source!I$7,Location!$A$1:$D$1,0),0)</f>
        <v>Hyderabad</v>
      </c>
      <c r="J1548" s="19" t="str">
        <f>VLOOKUP($C1548,location,MATCH(Source!J$7,Location!$A$1:$D$1,0),0)</f>
        <v>Rural Road</v>
      </c>
      <c r="K1548" s="19" t="str">
        <f>VLOOKUP($C1548,location,MATCH(Source!K$7,Location!$A$1:$D$1,0),0)</f>
        <v>Clear</v>
      </c>
      <c r="L1548" s="20" t="str">
        <f>VLOOKUP($C1548,vehicle,MATCH(L1547,Vehicle!A1541:E1541,0),0)</f>
        <v>Pedestrian</v>
      </c>
      <c r="M1548" s="20" t="str">
        <f>VLOOKUP($C1548,vehicle,MATCH(M$7,Vehicle!$A$1:$E$1,0),0)</f>
        <v>Reckless Driving</v>
      </c>
      <c r="N1548" s="20" t="str">
        <f>VLOOKUP($C1548,vehicle,MATCH(N$7,Vehicle!$A$1:$E$1,0),0)</f>
        <v>Low</v>
      </c>
      <c r="O1548" s="21">
        <f>VLOOKUP($C1548,vehicle,MATCH(O$7,Vehicle!$A$1:$E$1,0),0)</f>
        <v>1</v>
      </c>
      <c r="P1548" s="21">
        <f>VLOOKUP($C1548,driver,MATCH(P$7,Driver!$A$1:$E$1,0),0)</f>
        <v>42</v>
      </c>
      <c r="Q1548" s="21" t="str">
        <f>VLOOKUP($C1548,driver,MATCH(Q$7,Driver!$A$1:$E$1,0),0)</f>
        <v>Expired</v>
      </c>
      <c r="R1548" s="21">
        <f>VLOOKUP($C1548,driver,MATCH(R$7,Driver!$A$1:$E$1,0),0)</f>
        <v>9</v>
      </c>
      <c r="S1548" s="21" t="str">
        <f>VLOOKUP($C1548,driver,MATCH(S$7,Driver!$A$1:$E$1,0),0)</f>
        <v>Moderate</v>
      </c>
      <c r="T1548" s="21">
        <f>VLOOKUP($C1548,Effects,MATCH(T$7, Effects!$A$1:$E$1, 0),0)</f>
        <v>10</v>
      </c>
      <c r="U1548" s="22" t="str">
        <f>VLOOKUP($C1548,Effects,MATCH(U$7, Effects!$A$1:$E$1, 0),0)</f>
        <v>No</v>
      </c>
      <c r="V1548" s="22" t="str">
        <f>VLOOKUP($C1548,Effects,MATCH(V$7, Effects!$A$1:$E$1, 0),0)</f>
        <v>Yes</v>
      </c>
      <c r="W1548" s="22" t="str">
        <f>VLOOKUP($C1548,Effects,MATCH(W$7, Effects!$A$1:$E$1, 0),0)</f>
        <v>None</v>
      </c>
    </row>
    <row r="1549" spans="2:23" s="7" customFormat="1" ht="21" x14ac:dyDescent="0.4">
      <c r="B1549" s="19">
        <v>1542</v>
      </c>
      <c r="C1549" s="19" t="s">
        <v>1563</v>
      </c>
      <c r="D1549" s="20">
        <f>VLOOKUP($C1549, Date, MATCH(Source!D$7, Date!$A$1:$F$1, 0), FALSE)</f>
        <v>44682</v>
      </c>
      <c r="E1549" s="40">
        <v>44682</v>
      </c>
      <c r="F1549" s="22">
        <f>VLOOKUP($C1549, Date, MATCH(Source!F$7, Date!$A$1:$F$1, 0), FALSE)</f>
        <v>64.9652777777778</v>
      </c>
      <c r="G1549" s="19">
        <f>VLOOKUP(Table3[[#This Row],[Accident ID]],Date!$A$2:$I$2001,MATCH(Table3[[#Headers],[Hour]],Date!$A$1:$I$1,0),0)</f>
        <v>23</v>
      </c>
      <c r="H1549" s="44" t="str">
        <f>IF(AND(Table3[[#This Row],[Hour]]&gt;=7, Table3[[#This Row],[Hour]]&lt;=10), "Peak", IF(AND(Table3[[#This Row],[Hour]]&gt;=16, Table3[[#This Row],[Hour]]&lt;=19), "Peak", "Off-Peak"))</f>
        <v>Off-Peak</v>
      </c>
      <c r="I1549" s="19" t="str">
        <f>VLOOKUP($C1549,location,MATCH(Source!I$7,Location!$A$1:$D$1,0),0)</f>
        <v>Bangalore</v>
      </c>
      <c r="J1549" s="19" t="str">
        <f>VLOOKUP($C1549,location,MATCH(Source!J$7,Location!$A$1:$D$1,0),0)</f>
        <v>Highway</v>
      </c>
      <c r="K1549" s="19" t="str">
        <f>VLOOKUP($C1549,location,MATCH(Source!K$7,Location!$A$1:$D$1,0),0)</f>
        <v>Foggy</v>
      </c>
      <c r="L1549" s="20" t="str">
        <f>VLOOKUP($C1549,vehicle,MATCH(L1548,Vehicle!A1542:E1542,0),0)</f>
        <v>Auto</v>
      </c>
      <c r="M1549" s="20" t="str">
        <f>VLOOKUP($C1549,vehicle,MATCH(M$7,Vehicle!$A$1:$E$1,0),0)</f>
        <v>Over Speeding</v>
      </c>
      <c r="N1549" s="20" t="str">
        <f>VLOOKUP($C1549,vehicle,MATCH(N$7,Vehicle!$A$1:$E$1,0),0)</f>
        <v>Medium</v>
      </c>
      <c r="O1549" s="21">
        <f>VLOOKUP($C1549,vehicle,MATCH(O$7,Vehicle!$A$1:$E$1,0),0)</f>
        <v>4</v>
      </c>
      <c r="P1549" s="21">
        <f>VLOOKUP($C1549,driver,MATCH(P$7,Driver!$A$1:$E$1,0),0)</f>
        <v>26</v>
      </c>
      <c r="Q1549" s="21" t="str">
        <f>VLOOKUP($C1549,driver,MATCH(Q$7,Driver!$A$1:$E$1,0),0)</f>
        <v>Expired</v>
      </c>
      <c r="R1549" s="21">
        <f>VLOOKUP($C1549,driver,MATCH(R$7,Driver!$A$1:$E$1,0),0)</f>
        <v>10</v>
      </c>
      <c r="S1549" s="21" t="str">
        <f>VLOOKUP($C1549,driver,MATCH(S$7,Driver!$A$1:$E$1,0),0)</f>
        <v>Minor</v>
      </c>
      <c r="T1549" s="21">
        <f>VLOOKUP($C1549,Effects,MATCH(T$7, Effects!$A$1:$E$1, 0),0)</f>
        <v>54</v>
      </c>
      <c r="U1549" s="22" t="str">
        <f>VLOOKUP($C1549,Effects,MATCH(U$7, Effects!$A$1:$E$1, 0),0)</f>
        <v>Yes</v>
      </c>
      <c r="V1549" s="22" t="str">
        <f>VLOOKUP($C1549,Effects,MATCH(V$7, Effects!$A$1:$E$1, 0),0)</f>
        <v>No</v>
      </c>
      <c r="W1549" s="22" t="str">
        <f>VLOOKUP($C1549,Effects,MATCH(W$7, Effects!$A$1:$E$1, 0),0)</f>
        <v>Fine Issued</v>
      </c>
    </row>
    <row r="1550" spans="2:23" s="7" customFormat="1" ht="21" x14ac:dyDescent="0.4">
      <c r="B1550" s="19">
        <v>1543</v>
      </c>
      <c r="C1550" s="19" t="s">
        <v>1564</v>
      </c>
      <c r="D1550" s="20">
        <f>VLOOKUP($C1550, Date, MATCH(Source!D$7, Date!$A$1:$F$1, 0), FALSE)</f>
        <v>44069</v>
      </c>
      <c r="E1550" s="40">
        <v>44069</v>
      </c>
      <c r="F1550" s="22">
        <f>VLOOKUP($C1550, Date, MATCH(Source!F$7, Date!$A$1:$F$1, 0), FALSE)</f>
        <v>65.0069444444444</v>
      </c>
      <c r="G1550" s="19">
        <f>VLOOKUP(Table3[[#This Row],[Accident ID]],Date!$A$2:$I$2001,MATCH(Table3[[#Headers],[Hour]],Date!$A$1:$I$1,0),0)</f>
        <v>0</v>
      </c>
      <c r="H1550" s="44" t="str">
        <f>IF(AND(Table3[[#This Row],[Hour]]&gt;=7, Table3[[#This Row],[Hour]]&lt;=10), "Peak", IF(AND(Table3[[#This Row],[Hour]]&gt;=16, Table3[[#This Row],[Hour]]&lt;=19), "Peak", "Off-Peak"))</f>
        <v>Off-Peak</v>
      </c>
      <c r="I1550" s="19" t="str">
        <f>VLOOKUP($C1550,location,MATCH(Source!I$7,Location!$A$1:$D$1,0),0)</f>
        <v>Ahmedabad</v>
      </c>
      <c r="J1550" s="19" t="str">
        <f>VLOOKUP($C1550,location,MATCH(Source!J$7,Location!$A$1:$D$1,0),0)</f>
        <v>City Road</v>
      </c>
      <c r="K1550" s="19" t="str">
        <f>VLOOKUP($C1550,location,MATCH(Source!K$7,Location!$A$1:$D$1,0),0)</f>
        <v>Windy</v>
      </c>
      <c r="L1550" s="20" t="str">
        <f>VLOOKUP($C1550,vehicle,MATCH(L1549,Vehicle!A1543:E1543,0),0)</f>
        <v>Truck</v>
      </c>
      <c r="M1550" s="20" t="str">
        <f>VLOOKUP($C1550,vehicle,MATCH(M$7,Vehicle!$A$1:$E$1,0),0)</f>
        <v>Reckless Driving</v>
      </c>
      <c r="N1550" s="20" t="str">
        <f>VLOOKUP($C1550,vehicle,MATCH(N$7,Vehicle!$A$1:$E$1,0),0)</f>
        <v>Low</v>
      </c>
      <c r="O1550" s="21">
        <f>VLOOKUP($C1550,vehicle,MATCH(O$7,Vehicle!$A$1:$E$1,0),0)</f>
        <v>4</v>
      </c>
      <c r="P1550" s="21">
        <f>VLOOKUP($C1550,driver,MATCH(P$7,Driver!$A$1:$E$1,0),0)</f>
        <v>35</v>
      </c>
      <c r="Q1550" s="21" t="str">
        <f>VLOOKUP($C1550,driver,MATCH(Q$7,Driver!$A$1:$E$1,0),0)</f>
        <v>Suspended</v>
      </c>
      <c r="R1550" s="21">
        <f>VLOOKUP($C1550,driver,MATCH(R$7,Driver!$A$1:$E$1,0),0)</f>
        <v>2</v>
      </c>
      <c r="S1550" s="21" t="str">
        <f>VLOOKUP($C1550,driver,MATCH(S$7,Driver!$A$1:$E$1,0),0)</f>
        <v>Fatal</v>
      </c>
      <c r="T1550" s="21">
        <f>VLOOKUP($C1550,Effects,MATCH(T$7, Effects!$A$1:$E$1, 0),0)</f>
        <v>7</v>
      </c>
      <c r="U1550" s="22" t="str">
        <f>VLOOKUP($C1550,Effects,MATCH(U$7, Effects!$A$1:$E$1, 0),0)</f>
        <v>Yes</v>
      </c>
      <c r="V1550" s="22" t="str">
        <f>VLOOKUP($C1550,Effects,MATCH(V$7, Effects!$A$1:$E$1, 0),0)</f>
        <v>No</v>
      </c>
      <c r="W1550" s="22" t="str">
        <f>VLOOKUP($C1550,Effects,MATCH(W$7, Effects!$A$1:$E$1, 0),0)</f>
        <v>Arrest Made</v>
      </c>
    </row>
    <row r="1551" spans="2:23" s="7" customFormat="1" ht="21" x14ac:dyDescent="0.4">
      <c r="B1551" s="19">
        <v>1544</v>
      </c>
      <c r="C1551" s="19" t="s">
        <v>1565</v>
      </c>
      <c r="D1551" s="20">
        <f>VLOOKUP($C1551, Date, MATCH(Source!D$7, Date!$A$1:$F$1, 0), FALSE)</f>
        <v>45447</v>
      </c>
      <c r="E1551" s="40">
        <v>45447</v>
      </c>
      <c r="F1551" s="22">
        <f>VLOOKUP($C1551, Date, MATCH(Source!F$7, Date!$A$1:$F$1, 0), FALSE)</f>
        <v>65.0486111111111</v>
      </c>
      <c r="G1551" s="19">
        <f>VLOOKUP(Table3[[#This Row],[Accident ID]],Date!$A$2:$I$2001,MATCH(Table3[[#Headers],[Hour]],Date!$A$1:$I$1,0),0)</f>
        <v>1</v>
      </c>
      <c r="H1551" s="44" t="str">
        <f>IF(AND(Table3[[#This Row],[Hour]]&gt;=7, Table3[[#This Row],[Hour]]&lt;=10), "Peak", IF(AND(Table3[[#This Row],[Hour]]&gt;=16, Table3[[#This Row],[Hour]]&lt;=19), "Peak", "Off-Peak"))</f>
        <v>Off-Peak</v>
      </c>
      <c r="I1551" s="19" t="str">
        <f>VLOOKUP($C1551,location,MATCH(Source!I$7,Location!$A$1:$D$1,0),0)</f>
        <v>Kolkata</v>
      </c>
      <c r="J1551" s="19" t="str">
        <f>VLOOKUP($C1551,location,MATCH(Source!J$7,Location!$A$1:$D$1,0),0)</f>
        <v>Expressway</v>
      </c>
      <c r="K1551" s="19" t="str">
        <f>VLOOKUP($C1551,location,MATCH(Source!K$7,Location!$A$1:$D$1,0),0)</f>
        <v>Windy</v>
      </c>
      <c r="L1551" s="20" t="str">
        <f>VLOOKUP($C1551,vehicle,MATCH(L1550,Vehicle!A1544:E1544,0),0)</f>
        <v>Bicycle</v>
      </c>
      <c r="M1551" s="20" t="str">
        <f>VLOOKUP($C1551,vehicle,MATCH(M$7,Vehicle!$A$1:$E$1,0),0)</f>
        <v>Weather Conditions</v>
      </c>
      <c r="N1551" s="20" t="str">
        <f>VLOOKUP($C1551,vehicle,MATCH(N$7,Vehicle!$A$1:$E$1,0),0)</f>
        <v>Medium</v>
      </c>
      <c r="O1551" s="21">
        <f>VLOOKUP($C1551,vehicle,MATCH(O$7,Vehicle!$A$1:$E$1,0),0)</f>
        <v>4</v>
      </c>
      <c r="P1551" s="21">
        <f>VLOOKUP($C1551,driver,MATCH(P$7,Driver!$A$1:$E$1,0),0)</f>
        <v>73</v>
      </c>
      <c r="Q1551" s="21" t="str">
        <f>VLOOKUP($C1551,driver,MATCH(Q$7,Driver!$A$1:$E$1,0),0)</f>
        <v>Expired</v>
      </c>
      <c r="R1551" s="21">
        <f>VLOOKUP($C1551,driver,MATCH(R$7,Driver!$A$1:$E$1,0),0)</f>
        <v>6</v>
      </c>
      <c r="S1551" s="21" t="str">
        <f>VLOOKUP($C1551,driver,MATCH(S$7,Driver!$A$1:$E$1,0),0)</f>
        <v>Moderate</v>
      </c>
      <c r="T1551" s="21">
        <f>VLOOKUP($C1551,Effects,MATCH(T$7, Effects!$A$1:$E$1, 0),0)</f>
        <v>55</v>
      </c>
      <c r="U1551" s="22" t="str">
        <f>VLOOKUP($C1551,Effects,MATCH(U$7, Effects!$A$1:$E$1, 0),0)</f>
        <v>Yes</v>
      </c>
      <c r="V1551" s="22" t="str">
        <f>VLOOKUP($C1551,Effects,MATCH(V$7, Effects!$A$1:$E$1, 0),0)</f>
        <v>No</v>
      </c>
      <c r="W1551" s="22" t="str">
        <f>VLOOKUP($C1551,Effects,MATCH(W$7, Effects!$A$1:$E$1, 0),0)</f>
        <v>License Suspended</v>
      </c>
    </row>
    <row r="1552" spans="2:23" s="7" customFormat="1" ht="21" x14ac:dyDescent="0.4">
      <c r="B1552" s="19">
        <v>1545</v>
      </c>
      <c r="C1552" s="19" t="s">
        <v>1566</v>
      </c>
      <c r="D1552" s="20">
        <f>VLOOKUP($C1552, Date, MATCH(Source!D$7, Date!$A$1:$F$1, 0), FALSE)</f>
        <v>44054</v>
      </c>
      <c r="E1552" s="40">
        <v>44054</v>
      </c>
      <c r="F1552" s="22">
        <f>VLOOKUP($C1552, Date, MATCH(Source!F$7, Date!$A$1:$F$1, 0), FALSE)</f>
        <v>65.0902777777778</v>
      </c>
      <c r="G1552" s="19">
        <f>VLOOKUP(Table3[[#This Row],[Accident ID]],Date!$A$2:$I$2001,MATCH(Table3[[#Headers],[Hour]],Date!$A$1:$I$1,0),0)</f>
        <v>2</v>
      </c>
      <c r="H1552" s="44" t="str">
        <f>IF(AND(Table3[[#This Row],[Hour]]&gt;=7, Table3[[#This Row],[Hour]]&lt;=10), "Peak", IF(AND(Table3[[#This Row],[Hour]]&gt;=16, Table3[[#This Row],[Hour]]&lt;=19), "Peak", "Off-Peak"))</f>
        <v>Off-Peak</v>
      </c>
      <c r="I1552" s="19" t="str">
        <f>VLOOKUP($C1552,location,MATCH(Source!I$7,Location!$A$1:$D$1,0),0)</f>
        <v>Delhi</v>
      </c>
      <c r="J1552" s="19" t="str">
        <f>VLOOKUP($C1552,location,MATCH(Source!J$7,Location!$A$1:$D$1,0),0)</f>
        <v>Highway</v>
      </c>
      <c r="K1552" s="19" t="str">
        <f>VLOOKUP($C1552,location,MATCH(Source!K$7,Location!$A$1:$D$1,0),0)</f>
        <v>Rainy</v>
      </c>
      <c r="L1552" s="20" t="str">
        <f>VLOOKUP($C1552,vehicle,MATCH(L1551,Vehicle!A1545:E1545,0),0)</f>
        <v>Truck</v>
      </c>
      <c r="M1552" s="20" t="str">
        <f>VLOOKUP($C1552,vehicle,MATCH(M$7,Vehicle!$A$1:$E$1,0),0)</f>
        <v>Drunk Driving</v>
      </c>
      <c r="N1552" s="20" t="str">
        <f>VLOOKUP($C1552,vehicle,MATCH(N$7,Vehicle!$A$1:$E$1,0),0)</f>
        <v>Medium</v>
      </c>
      <c r="O1552" s="21">
        <f>VLOOKUP($C1552,vehicle,MATCH(O$7,Vehicle!$A$1:$E$1,0),0)</f>
        <v>2</v>
      </c>
      <c r="P1552" s="21">
        <f>VLOOKUP($C1552,driver,MATCH(P$7,Driver!$A$1:$E$1,0),0)</f>
        <v>72</v>
      </c>
      <c r="Q1552" s="21" t="str">
        <f>VLOOKUP($C1552,driver,MATCH(Q$7,Driver!$A$1:$E$1,0),0)</f>
        <v>Expired</v>
      </c>
      <c r="R1552" s="21">
        <f>VLOOKUP($C1552,driver,MATCH(R$7,Driver!$A$1:$E$1,0),0)</f>
        <v>10</v>
      </c>
      <c r="S1552" s="21" t="str">
        <f>VLOOKUP($C1552,driver,MATCH(S$7,Driver!$A$1:$E$1,0),0)</f>
        <v>Moderate</v>
      </c>
      <c r="T1552" s="21">
        <f>VLOOKUP($C1552,Effects,MATCH(T$7, Effects!$A$1:$E$1, 0),0)</f>
        <v>41</v>
      </c>
      <c r="U1552" s="22" t="str">
        <f>VLOOKUP($C1552,Effects,MATCH(U$7, Effects!$A$1:$E$1, 0),0)</f>
        <v>No</v>
      </c>
      <c r="V1552" s="22" t="str">
        <f>VLOOKUP($C1552,Effects,MATCH(V$7, Effects!$A$1:$E$1, 0),0)</f>
        <v>Yes</v>
      </c>
      <c r="W1552" s="22" t="str">
        <f>VLOOKUP($C1552,Effects,MATCH(W$7, Effects!$A$1:$E$1, 0),0)</f>
        <v>None</v>
      </c>
    </row>
    <row r="1553" spans="2:23" s="7" customFormat="1" ht="21" x14ac:dyDescent="0.4">
      <c r="B1553" s="19">
        <v>1546</v>
      </c>
      <c r="C1553" s="19" t="s">
        <v>1567</v>
      </c>
      <c r="D1553" s="20">
        <f>VLOOKUP($C1553, Date, MATCH(Source!D$7, Date!$A$1:$F$1, 0), FALSE)</f>
        <v>45120</v>
      </c>
      <c r="E1553" s="40">
        <v>45120</v>
      </c>
      <c r="F1553" s="22">
        <f>VLOOKUP($C1553, Date, MATCH(Source!F$7, Date!$A$1:$F$1, 0), FALSE)</f>
        <v>65.1319444444444</v>
      </c>
      <c r="G1553" s="19">
        <f>VLOOKUP(Table3[[#This Row],[Accident ID]],Date!$A$2:$I$2001,MATCH(Table3[[#Headers],[Hour]],Date!$A$1:$I$1,0),0)</f>
        <v>3</v>
      </c>
      <c r="H1553" s="44" t="str">
        <f>IF(AND(Table3[[#This Row],[Hour]]&gt;=7, Table3[[#This Row],[Hour]]&lt;=10), "Peak", IF(AND(Table3[[#This Row],[Hour]]&gt;=16, Table3[[#This Row],[Hour]]&lt;=19), "Peak", "Off-Peak"))</f>
        <v>Off-Peak</v>
      </c>
      <c r="I1553" s="19" t="str">
        <f>VLOOKUP($C1553,location,MATCH(Source!I$7,Location!$A$1:$D$1,0),0)</f>
        <v>Hyderabad</v>
      </c>
      <c r="J1553" s="19" t="str">
        <f>VLOOKUP($C1553,location,MATCH(Source!J$7,Location!$A$1:$D$1,0),0)</f>
        <v>Highway</v>
      </c>
      <c r="K1553" s="19" t="str">
        <f>VLOOKUP($C1553,location,MATCH(Source!K$7,Location!$A$1:$D$1,0),0)</f>
        <v>Foggy</v>
      </c>
      <c r="L1553" s="20" t="str">
        <f>VLOOKUP($C1553,vehicle,MATCH(L1552,Vehicle!A1546:E1546,0),0)</f>
        <v>Bike</v>
      </c>
      <c r="M1553" s="20" t="str">
        <f>VLOOKUP($C1553,vehicle,MATCH(M$7,Vehicle!$A$1:$E$1,0),0)</f>
        <v>Drunk Driving</v>
      </c>
      <c r="N1553" s="20" t="str">
        <f>VLOOKUP($C1553,vehicle,MATCH(N$7,Vehicle!$A$1:$E$1,0),0)</f>
        <v>Severe</v>
      </c>
      <c r="O1553" s="21">
        <f>VLOOKUP($C1553,vehicle,MATCH(O$7,Vehicle!$A$1:$E$1,0),0)</f>
        <v>1</v>
      </c>
      <c r="P1553" s="21">
        <f>VLOOKUP($C1553,driver,MATCH(P$7,Driver!$A$1:$E$1,0),0)</f>
        <v>55</v>
      </c>
      <c r="Q1553" s="21" t="str">
        <f>VLOOKUP($C1553,driver,MATCH(Q$7,Driver!$A$1:$E$1,0),0)</f>
        <v>Valid</v>
      </c>
      <c r="R1553" s="21">
        <f>VLOOKUP($C1553,driver,MATCH(R$7,Driver!$A$1:$E$1,0),0)</f>
        <v>3</v>
      </c>
      <c r="S1553" s="21" t="str">
        <f>VLOOKUP($C1553,driver,MATCH(S$7,Driver!$A$1:$E$1,0),0)</f>
        <v>Severe</v>
      </c>
      <c r="T1553" s="21">
        <f>VLOOKUP($C1553,Effects,MATCH(T$7, Effects!$A$1:$E$1, 0),0)</f>
        <v>10</v>
      </c>
      <c r="U1553" s="22" t="str">
        <f>VLOOKUP($C1553,Effects,MATCH(U$7, Effects!$A$1:$E$1, 0),0)</f>
        <v>Yes</v>
      </c>
      <c r="V1553" s="22" t="str">
        <f>VLOOKUP($C1553,Effects,MATCH(V$7, Effects!$A$1:$E$1, 0),0)</f>
        <v>No</v>
      </c>
      <c r="W1553" s="22" t="str">
        <f>VLOOKUP($C1553,Effects,MATCH(W$7, Effects!$A$1:$E$1, 0),0)</f>
        <v>Arrest Made</v>
      </c>
    </row>
    <row r="1554" spans="2:23" s="7" customFormat="1" ht="21" x14ac:dyDescent="0.4">
      <c r="B1554" s="19">
        <v>1547</v>
      </c>
      <c r="C1554" s="19" t="s">
        <v>1568</v>
      </c>
      <c r="D1554" s="20">
        <f>VLOOKUP($C1554, Date, MATCH(Source!D$7, Date!$A$1:$F$1, 0), FALSE)</f>
        <v>44854</v>
      </c>
      <c r="E1554" s="40">
        <v>44854</v>
      </c>
      <c r="F1554" s="22">
        <f>VLOOKUP($C1554, Date, MATCH(Source!F$7, Date!$A$1:$F$1, 0), FALSE)</f>
        <v>65.1736111111111</v>
      </c>
      <c r="G1554" s="19">
        <f>VLOOKUP(Table3[[#This Row],[Accident ID]],Date!$A$2:$I$2001,MATCH(Table3[[#Headers],[Hour]],Date!$A$1:$I$1,0),0)</f>
        <v>4</v>
      </c>
      <c r="H1554" s="44" t="str">
        <f>IF(AND(Table3[[#This Row],[Hour]]&gt;=7, Table3[[#This Row],[Hour]]&lt;=10), "Peak", IF(AND(Table3[[#This Row],[Hour]]&gt;=16, Table3[[#This Row],[Hour]]&lt;=19), "Peak", "Off-Peak"))</f>
        <v>Off-Peak</v>
      </c>
      <c r="I1554" s="19" t="str">
        <f>VLOOKUP($C1554,location,MATCH(Source!I$7,Location!$A$1:$D$1,0),0)</f>
        <v>Pune</v>
      </c>
      <c r="J1554" s="19" t="str">
        <f>VLOOKUP($C1554,location,MATCH(Source!J$7,Location!$A$1:$D$1,0),0)</f>
        <v>Highway</v>
      </c>
      <c r="K1554" s="19" t="str">
        <f>VLOOKUP($C1554,location,MATCH(Source!K$7,Location!$A$1:$D$1,0),0)</f>
        <v>Windy</v>
      </c>
      <c r="L1554" s="20" t="str">
        <f>VLOOKUP($C1554,vehicle,MATCH(L1553,Vehicle!A1547:E1547,0),0)</f>
        <v>Bike</v>
      </c>
      <c r="M1554" s="20" t="str">
        <f>VLOOKUP($C1554,vehicle,MATCH(M$7,Vehicle!$A$1:$E$1,0),0)</f>
        <v>Brake Failure</v>
      </c>
      <c r="N1554" s="20" t="str">
        <f>VLOOKUP($C1554,vehicle,MATCH(N$7,Vehicle!$A$1:$E$1,0),0)</f>
        <v>High</v>
      </c>
      <c r="O1554" s="21">
        <f>VLOOKUP($C1554,vehicle,MATCH(O$7,Vehicle!$A$1:$E$1,0),0)</f>
        <v>4</v>
      </c>
      <c r="P1554" s="21">
        <f>VLOOKUP($C1554,driver,MATCH(P$7,Driver!$A$1:$E$1,0),0)</f>
        <v>68</v>
      </c>
      <c r="Q1554" s="21" t="str">
        <f>VLOOKUP($C1554,driver,MATCH(Q$7,Driver!$A$1:$E$1,0),0)</f>
        <v>Expired</v>
      </c>
      <c r="R1554" s="21">
        <f>VLOOKUP($C1554,driver,MATCH(R$7,Driver!$A$1:$E$1,0),0)</f>
        <v>0</v>
      </c>
      <c r="S1554" s="21" t="str">
        <f>VLOOKUP($C1554,driver,MATCH(S$7,Driver!$A$1:$E$1,0),0)</f>
        <v>Moderate</v>
      </c>
      <c r="T1554" s="21">
        <f>VLOOKUP($C1554,Effects,MATCH(T$7, Effects!$A$1:$E$1, 0),0)</f>
        <v>41</v>
      </c>
      <c r="U1554" s="22" t="str">
        <f>VLOOKUP($C1554,Effects,MATCH(U$7, Effects!$A$1:$E$1, 0),0)</f>
        <v>Yes</v>
      </c>
      <c r="V1554" s="22" t="str">
        <f>VLOOKUP($C1554,Effects,MATCH(V$7, Effects!$A$1:$E$1, 0),0)</f>
        <v>Yes</v>
      </c>
      <c r="W1554" s="22" t="str">
        <f>VLOOKUP($C1554,Effects,MATCH(W$7, Effects!$A$1:$E$1, 0),0)</f>
        <v>Arrest Made</v>
      </c>
    </row>
    <row r="1555" spans="2:23" s="7" customFormat="1" ht="21" x14ac:dyDescent="0.4">
      <c r="B1555" s="19">
        <v>1548</v>
      </c>
      <c r="C1555" s="19" t="s">
        <v>1569</v>
      </c>
      <c r="D1555" s="20">
        <f>VLOOKUP($C1555, Date, MATCH(Source!D$7, Date!$A$1:$F$1, 0), FALSE)</f>
        <v>45200</v>
      </c>
      <c r="E1555" s="40">
        <v>45200</v>
      </c>
      <c r="F1555" s="22">
        <f>VLOOKUP($C1555, Date, MATCH(Source!F$7, Date!$A$1:$F$1, 0), FALSE)</f>
        <v>65.2152777777778</v>
      </c>
      <c r="G1555" s="19">
        <f>VLOOKUP(Table3[[#This Row],[Accident ID]],Date!$A$2:$I$2001,MATCH(Table3[[#Headers],[Hour]],Date!$A$1:$I$1,0),0)</f>
        <v>5</v>
      </c>
      <c r="H1555" s="44" t="str">
        <f>IF(AND(Table3[[#This Row],[Hour]]&gt;=7, Table3[[#This Row],[Hour]]&lt;=10), "Peak", IF(AND(Table3[[#This Row],[Hour]]&gt;=16, Table3[[#This Row],[Hour]]&lt;=19), "Peak", "Off-Peak"))</f>
        <v>Off-Peak</v>
      </c>
      <c r="I1555" s="19" t="str">
        <f>VLOOKUP($C1555,location,MATCH(Source!I$7,Location!$A$1:$D$1,0),0)</f>
        <v>Ahmedabad</v>
      </c>
      <c r="J1555" s="19" t="str">
        <f>VLOOKUP($C1555,location,MATCH(Source!J$7,Location!$A$1:$D$1,0),0)</f>
        <v>Rural Road</v>
      </c>
      <c r="K1555" s="19" t="str">
        <f>VLOOKUP($C1555,location,MATCH(Source!K$7,Location!$A$1:$D$1,0),0)</f>
        <v>Foggy</v>
      </c>
      <c r="L1555" s="20" t="str">
        <f>VLOOKUP($C1555,vehicle,MATCH(L1554,Vehicle!A1548:E1548,0),0)</f>
        <v>Bicycle</v>
      </c>
      <c r="M1555" s="20" t="str">
        <f>VLOOKUP($C1555,vehicle,MATCH(M$7,Vehicle!$A$1:$E$1,0),0)</f>
        <v>Drunk Driving</v>
      </c>
      <c r="N1555" s="20" t="str">
        <f>VLOOKUP($C1555,vehicle,MATCH(N$7,Vehicle!$A$1:$E$1,0),0)</f>
        <v>Low</v>
      </c>
      <c r="O1555" s="21">
        <f>VLOOKUP($C1555,vehicle,MATCH(O$7,Vehicle!$A$1:$E$1,0),0)</f>
        <v>4</v>
      </c>
      <c r="P1555" s="21">
        <f>VLOOKUP($C1555,driver,MATCH(P$7,Driver!$A$1:$E$1,0),0)</f>
        <v>33</v>
      </c>
      <c r="Q1555" s="21" t="str">
        <f>VLOOKUP($C1555,driver,MATCH(Q$7,Driver!$A$1:$E$1,0),0)</f>
        <v>Expired</v>
      </c>
      <c r="R1555" s="21">
        <f>VLOOKUP($C1555,driver,MATCH(R$7,Driver!$A$1:$E$1,0),0)</f>
        <v>10</v>
      </c>
      <c r="S1555" s="21" t="str">
        <f>VLOOKUP($C1555,driver,MATCH(S$7,Driver!$A$1:$E$1,0),0)</f>
        <v>Severe</v>
      </c>
      <c r="T1555" s="21">
        <f>VLOOKUP($C1555,Effects,MATCH(T$7, Effects!$A$1:$E$1, 0),0)</f>
        <v>43</v>
      </c>
      <c r="U1555" s="22" t="str">
        <f>VLOOKUP($C1555,Effects,MATCH(U$7, Effects!$A$1:$E$1, 0),0)</f>
        <v>No</v>
      </c>
      <c r="V1555" s="22" t="str">
        <f>VLOOKUP($C1555,Effects,MATCH(V$7, Effects!$A$1:$E$1, 0),0)</f>
        <v>No</v>
      </c>
      <c r="W1555" s="22" t="str">
        <f>VLOOKUP($C1555,Effects,MATCH(W$7, Effects!$A$1:$E$1, 0),0)</f>
        <v>License Suspended</v>
      </c>
    </row>
    <row r="1556" spans="2:23" s="7" customFormat="1" ht="21" x14ac:dyDescent="0.4">
      <c r="B1556" s="19">
        <v>1549</v>
      </c>
      <c r="C1556" s="19" t="s">
        <v>1570</v>
      </c>
      <c r="D1556" s="20">
        <f>VLOOKUP($C1556, Date, MATCH(Source!D$7, Date!$A$1:$F$1, 0), FALSE)</f>
        <v>45122</v>
      </c>
      <c r="E1556" s="40">
        <v>45122</v>
      </c>
      <c r="F1556" s="22">
        <f>VLOOKUP($C1556, Date, MATCH(Source!F$7, Date!$A$1:$F$1, 0), FALSE)</f>
        <v>65.2569444444444</v>
      </c>
      <c r="G1556" s="19">
        <f>VLOOKUP(Table3[[#This Row],[Accident ID]],Date!$A$2:$I$2001,MATCH(Table3[[#Headers],[Hour]],Date!$A$1:$I$1,0),0)</f>
        <v>6</v>
      </c>
      <c r="H1556" s="44" t="str">
        <f>IF(AND(Table3[[#This Row],[Hour]]&gt;=7, Table3[[#This Row],[Hour]]&lt;=10), "Peak", IF(AND(Table3[[#This Row],[Hour]]&gt;=16, Table3[[#This Row],[Hour]]&lt;=19), "Peak", "Off-Peak"))</f>
        <v>Off-Peak</v>
      </c>
      <c r="I1556" s="19" t="str">
        <f>VLOOKUP($C1556,location,MATCH(Source!I$7,Location!$A$1:$D$1,0),0)</f>
        <v>Chennai</v>
      </c>
      <c r="J1556" s="19" t="str">
        <f>VLOOKUP($C1556,location,MATCH(Source!J$7,Location!$A$1:$D$1,0),0)</f>
        <v>Expressway</v>
      </c>
      <c r="K1556" s="19" t="str">
        <f>VLOOKUP($C1556,location,MATCH(Source!K$7,Location!$A$1:$D$1,0),0)</f>
        <v>Foggy</v>
      </c>
      <c r="L1556" s="20" t="str">
        <f>VLOOKUP($C1556,vehicle,MATCH(L1555,Vehicle!A1549:E1549,0),0)</f>
        <v>Bike</v>
      </c>
      <c r="M1556" s="20" t="str">
        <f>VLOOKUP($C1556,vehicle,MATCH(M$7,Vehicle!$A$1:$E$1,0),0)</f>
        <v>Pedestrian Crossing</v>
      </c>
      <c r="N1556" s="20" t="str">
        <f>VLOOKUP($C1556,vehicle,MATCH(N$7,Vehicle!$A$1:$E$1,0),0)</f>
        <v>Severe</v>
      </c>
      <c r="O1556" s="21">
        <f>VLOOKUP($C1556,vehicle,MATCH(O$7,Vehicle!$A$1:$E$1,0),0)</f>
        <v>4</v>
      </c>
      <c r="P1556" s="21">
        <f>VLOOKUP($C1556,driver,MATCH(P$7,Driver!$A$1:$E$1,0),0)</f>
        <v>29</v>
      </c>
      <c r="Q1556" s="21" t="str">
        <f>VLOOKUP($C1556,driver,MATCH(Q$7,Driver!$A$1:$E$1,0),0)</f>
        <v>Expired</v>
      </c>
      <c r="R1556" s="21">
        <f>VLOOKUP($C1556,driver,MATCH(R$7,Driver!$A$1:$E$1,0),0)</f>
        <v>4</v>
      </c>
      <c r="S1556" s="21" t="str">
        <f>VLOOKUP($C1556,driver,MATCH(S$7,Driver!$A$1:$E$1,0),0)</f>
        <v>Moderate</v>
      </c>
      <c r="T1556" s="21">
        <f>VLOOKUP($C1556,Effects,MATCH(T$7, Effects!$A$1:$E$1, 0),0)</f>
        <v>7</v>
      </c>
      <c r="U1556" s="22" t="str">
        <f>VLOOKUP($C1556,Effects,MATCH(U$7, Effects!$A$1:$E$1, 0),0)</f>
        <v>Yes</v>
      </c>
      <c r="V1556" s="22" t="str">
        <f>VLOOKUP($C1556,Effects,MATCH(V$7, Effects!$A$1:$E$1, 0),0)</f>
        <v>No</v>
      </c>
      <c r="W1556" s="22" t="str">
        <f>VLOOKUP($C1556,Effects,MATCH(W$7, Effects!$A$1:$E$1, 0),0)</f>
        <v>None</v>
      </c>
    </row>
    <row r="1557" spans="2:23" s="7" customFormat="1" ht="21" x14ac:dyDescent="0.4">
      <c r="B1557" s="19">
        <v>1550</v>
      </c>
      <c r="C1557" s="19" t="s">
        <v>1571</v>
      </c>
      <c r="D1557" s="20">
        <f>VLOOKUP($C1557, Date, MATCH(Source!D$7, Date!$A$1:$F$1, 0), FALSE)</f>
        <v>45427</v>
      </c>
      <c r="E1557" s="40">
        <v>45427</v>
      </c>
      <c r="F1557" s="22">
        <f>VLOOKUP($C1557, Date, MATCH(Source!F$7, Date!$A$1:$F$1, 0), FALSE)</f>
        <v>65.2986111111111</v>
      </c>
      <c r="G1557" s="19">
        <f>VLOOKUP(Table3[[#This Row],[Accident ID]],Date!$A$2:$I$2001,MATCH(Table3[[#Headers],[Hour]],Date!$A$1:$I$1,0),0)</f>
        <v>7</v>
      </c>
      <c r="H1557" s="44" t="str">
        <f>IF(AND(Table3[[#This Row],[Hour]]&gt;=7, Table3[[#This Row],[Hour]]&lt;=10), "Peak", IF(AND(Table3[[#This Row],[Hour]]&gt;=16, Table3[[#This Row],[Hour]]&lt;=19), "Peak", "Off-Peak"))</f>
        <v>Peak</v>
      </c>
      <c r="I1557" s="19" t="str">
        <f>VLOOKUP($C1557,location,MATCH(Source!I$7,Location!$A$1:$D$1,0),0)</f>
        <v>Hyderabad</v>
      </c>
      <c r="J1557" s="19" t="str">
        <f>VLOOKUP($C1557,location,MATCH(Source!J$7,Location!$A$1:$D$1,0),0)</f>
        <v>Expressway</v>
      </c>
      <c r="K1557" s="19" t="str">
        <f>VLOOKUP($C1557,location,MATCH(Source!K$7,Location!$A$1:$D$1,0),0)</f>
        <v>Rainy</v>
      </c>
      <c r="L1557" s="20" t="str">
        <f>VLOOKUP($C1557,vehicle,MATCH(L1556,Vehicle!A1550:E1550,0),0)</f>
        <v>Bicycle</v>
      </c>
      <c r="M1557" s="20" t="str">
        <f>VLOOKUP($C1557,vehicle,MATCH(M$7,Vehicle!$A$1:$E$1,0),0)</f>
        <v>Weather Conditions</v>
      </c>
      <c r="N1557" s="20" t="str">
        <f>VLOOKUP($C1557,vehicle,MATCH(N$7,Vehicle!$A$1:$E$1,0),0)</f>
        <v>Medium</v>
      </c>
      <c r="O1557" s="21">
        <f>VLOOKUP($C1557,vehicle,MATCH(O$7,Vehicle!$A$1:$E$1,0),0)</f>
        <v>2</v>
      </c>
      <c r="P1557" s="21">
        <f>VLOOKUP($C1557,driver,MATCH(P$7,Driver!$A$1:$E$1,0),0)</f>
        <v>43</v>
      </c>
      <c r="Q1557" s="21" t="str">
        <f>VLOOKUP($C1557,driver,MATCH(Q$7,Driver!$A$1:$E$1,0),0)</f>
        <v>Suspended</v>
      </c>
      <c r="R1557" s="21">
        <f>VLOOKUP($C1557,driver,MATCH(R$7,Driver!$A$1:$E$1,0),0)</f>
        <v>8</v>
      </c>
      <c r="S1557" s="21" t="str">
        <f>VLOOKUP($C1557,driver,MATCH(S$7,Driver!$A$1:$E$1,0),0)</f>
        <v>Fatal</v>
      </c>
      <c r="T1557" s="21">
        <f>VLOOKUP($C1557,Effects,MATCH(T$7, Effects!$A$1:$E$1, 0),0)</f>
        <v>8</v>
      </c>
      <c r="U1557" s="22" t="str">
        <f>VLOOKUP($C1557,Effects,MATCH(U$7, Effects!$A$1:$E$1, 0),0)</f>
        <v>Yes</v>
      </c>
      <c r="V1557" s="22" t="str">
        <f>VLOOKUP($C1557,Effects,MATCH(V$7, Effects!$A$1:$E$1, 0),0)</f>
        <v>No</v>
      </c>
      <c r="W1557" s="22" t="str">
        <f>VLOOKUP($C1557,Effects,MATCH(W$7, Effects!$A$1:$E$1, 0),0)</f>
        <v>None</v>
      </c>
    </row>
    <row r="1558" spans="2:23" s="7" customFormat="1" ht="21" x14ac:dyDescent="0.4">
      <c r="B1558" s="19">
        <v>1551</v>
      </c>
      <c r="C1558" s="19" t="s">
        <v>1572</v>
      </c>
      <c r="D1558" s="20">
        <f>VLOOKUP($C1558, Date, MATCH(Source!D$7, Date!$A$1:$F$1, 0), FALSE)</f>
        <v>45073</v>
      </c>
      <c r="E1558" s="40">
        <v>45073</v>
      </c>
      <c r="F1558" s="22">
        <f>VLOOKUP($C1558, Date, MATCH(Source!F$7, Date!$A$1:$F$1, 0), FALSE)</f>
        <v>65.3402777777778</v>
      </c>
      <c r="G1558" s="19">
        <f>VLOOKUP(Table3[[#This Row],[Accident ID]],Date!$A$2:$I$2001,MATCH(Table3[[#Headers],[Hour]],Date!$A$1:$I$1,0),0)</f>
        <v>8</v>
      </c>
      <c r="H1558" s="44" t="str">
        <f>IF(AND(Table3[[#This Row],[Hour]]&gt;=7, Table3[[#This Row],[Hour]]&lt;=10), "Peak", IF(AND(Table3[[#This Row],[Hour]]&gt;=16, Table3[[#This Row],[Hour]]&lt;=19), "Peak", "Off-Peak"))</f>
        <v>Peak</v>
      </c>
      <c r="I1558" s="19" t="str">
        <f>VLOOKUP($C1558,location,MATCH(Source!I$7,Location!$A$1:$D$1,0),0)</f>
        <v>Delhi</v>
      </c>
      <c r="J1558" s="19" t="str">
        <f>VLOOKUP($C1558,location,MATCH(Source!J$7,Location!$A$1:$D$1,0),0)</f>
        <v>Residential Area</v>
      </c>
      <c r="K1558" s="19" t="str">
        <f>VLOOKUP($C1558,location,MATCH(Source!K$7,Location!$A$1:$D$1,0),0)</f>
        <v>Rainy</v>
      </c>
      <c r="L1558" s="20" t="str">
        <f>VLOOKUP($C1558,vehicle,MATCH(L1557,Vehicle!A1551:E1551,0),0)</f>
        <v>Truck</v>
      </c>
      <c r="M1558" s="20" t="str">
        <f>VLOOKUP($C1558,vehicle,MATCH(M$7,Vehicle!$A$1:$E$1,0),0)</f>
        <v>Reckless Driving</v>
      </c>
      <c r="N1558" s="20" t="str">
        <f>VLOOKUP($C1558,vehicle,MATCH(N$7,Vehicle!$A$1:$E$1,0),0)</f>
        <v>Severe</v>
      </c>
      <c r="O1558" s="21">
        <f>VLOOKUP($C1558,vehicle,MATCH(O$7,Vehicle!$A$1:$E$1,0),0)</f>
        <v>4</v>
      </c>
      <c r="P1558" s="21">
        <f>VLOOKUP($C1558,driver,MATCH(P$7,Driver!$A$1:$E$1,0),0)</f>
        <v>23</v>
      </c>
      <c r="Q1558" s="21" t="str">
        <f>VLOOKUP($C1558,driver,MATCH(Q$7,Driver!$A$1:$E$1,0),0)</f>
        <v>Valid</v>
      </c>
      <c r="R1558" s="21">
        <f>VLOOKUP($C1558,driver,MATCH(R$7,Driver!$A$1:$E$1,0),0)</f>
        <v>2</v>
      </c>
      <c r="S1558" s="21" t="str">
        <f>VLOOKUP($C1558,driver,MATCH(S$7,Driver!$A$1:$E$1,0),0)</f>
        <v>Moderate</v>
      </c>
      <c r="T1558" s="21">
        <f>VLOOKUP($C1558,Effects,MATCH(T$7, Effects!$A$1:$E$1, 0),0)</f>
        <v>32</v>
      </c>
      <c r="U1558" s="22" t="str">
        <f>VLOOKUP($C1558,Effects,MATCH(U$7, Effects!$A$1:$E$1, 0),0)</f>
        <v>Yes</v>
      </c>
      <c r="V1558" s="22" t="str">
        <f>VLOOKUP($C1558,Effects,MATCH(V$7, Effects!$A$1:$E$1, 0),0)</f>
        <v>No</v>
      </c>
      <c r="W1558" s="22" t="str">
        <f>VLOOKUP($C1558,Effects,MATCH(W$7, Effects!$A$1:$E$1, 0),0)</f>
        <v>License Suspended</v>
      </c>
    </row>
    <row r="1559" spans="2:23" s="7" customFormat="1" ht="21" x14ac:dyDescent="0.4">
      <c r="B1559" s="19">
        <v>1552</v>
      </c>
      <c r="C1559" s="19" t="s">
        <v>1573</v>
      </c>
      <c r="D1559" s="20">
        <f>VLOOKUP($C1559, Date, MATCH(Source!D$7, Date!$A$1:$F$1, 0), FALSE)</f>
        <v>45188</v>
      </c>
      <c r="E1559" s="40">
        <v>45188</v>
      </c>
      <c r="F1559" s="22">
        <f>VLOOKUP($C1559, Date, MATCH(Source!F$7, Date!$A$1:$F$1, 0), FALSE)</f>
        <v>65.3819444444444</v>
      </c>
      <c r="G1559" s="19">
        <f>VLOOKUP(Table3[[#This Row],[Accident ID]],Date!$A$2:$I$2001,MATCH(Table3[[#Headers],[Hour]],Date!$A$1:$I$1,0),0)</f>
        <v>9</v>
      </c>
      <c r="H1559" s="44" t="str">
        <f>IF(AND(Table3[[#This Row],[Hour]]&gt;=7, Table3[[#This Row],[Hour]]&lt;=10), "Peak", IF(AND(Table3[[#This Row],[Hour]]&gt;=16, Table3[[#This Row],[Hour]]&lt;=19), "Peak", "Off-Peak"))</f>
        <v>Peak</v>
      </c>
      <c r="I1559" s="19" t="str">
        <f>VLOOKUP($C1559,location,MATCH(Source!I$7,Location!$A$1:$D$1,0),0)</f>
        <v>Pune</v>
      </c>
      <c r="J1559" s="19" t="str">
        <f>VLOOKUP($C1559,location,MATCH(Source!J$7,Location!$A$1:$D$1,0),0)</f>
        <v>Rural Road</v>
      </c>
      <c r="K1559" s="19" t="str">
        <f>VLOOKUP($C1559,location,MATCH(Source!K$7,Location!$A$1:$D$1,0),0)</f>
        <v>Clear</v>
      </c>
      <c r="L1559" s="20" t="str">
        <f>VLOOKUP($C1559,vehicle,MATCH(L1558,Vehicle!A1552:E1552,0),0)</f>
        <v>Truck</v>
      </c>
      <c r="M1559" s="20" t="str">
        <f>VLOOKUP($C1559,vehicle,MATCH(M$7,Vehicle!$A$1:$E$1,0),0)</f>
        <v>Signal Violation</v>
      </c>
      <c r="N1559" s="20" t="str">
        <f>VLOOKUP($C1559,vehicle,MATCH(N$7,Vehicle!$A$1:$E$1,0),0)</f>
        <v>Medium</v>
      </c>
      <c r="O1559" s="21">
        <f>VLOOKUP($C1559,vehicle,MATCH(O$7,Vehicle!$A$1:$E$1,0),0)</f>
        <v>5</v>
      </c>
      <c r="P1559" s="21">
        <f>VLOOKUP($C1559,driver,MATCH(P$7,Driver!$A$1:$E$1,0),0)</f>
        <v>24</v>
      </c>
      <c r="Q1559" s="21" t="str">
        <f>VLOOKUP($C1559,driver,MATCH(Q$7,Driver!$A$1:$E$1,0),0)</f>
        <v>Suspended</v>
      </c>
      <c r="R1559" s="21">
        <f>VLOOKUP($C1559,driver,MATCH(R$7,Driver!$A$1:$E$1,0),0)</f>
        <v>7</v>
      </c>
      <c r="S1559" s="21" t="str">
        <f>VLOOKUP($C1559,driver,MATCH(S$7,Driver!$A$1:$E$1,0),0)</f>
        <v>Minor</v>
      </c>
      <c r="T1559" s="21">
        <f>VLOOKUP($C1559,Effects,MATCH(T$7, Effects!$A$1:$E$1, 0),0)</f>
        <v>36</v>
      </c>
      <c r="U1559" s="22" t="str">
        <f>VLOOKUP($C1559,Effects,MATCH(U$7, Effects!$A$1:$E$1, 0),0)</f>
        <v>No</v>
      </c>
      <c r="V1559" s="22" t="str">
        <f>VLOOKUP($C1559,Effects,MATCH(V$7, Effects!$A$1:$E$1, 0),0)</f>
        <v>No</v>
      </c>
      <c r="W1559" s="22" t="str">
        <f>VLOOKUP($C1559,Effects,MATCH(W$7, Effects!$A$1:$E$1, 0),0)</f>
        <v>Arrest Made</v>
      </c>
    </row>
    <row r="1560" spans="2:23" s="7" customFormat="1" ht="21" x14ac:dyDescent="0.4">
      <c r="B1560" s="19">
        <v>1553</v>
      </c>
      <c r="C1560" s="19" t="s">
        <v>1574</v>
      </c>
      <c r="D1560" s="20">
        <f>VLOOKUP($C1560, Date, MATCH(Source!D$7, Date!$A$1:$F$1, 0), FALSE)</f>
        <v>44966</v>
      </c>
      <c r="E1560" s="40">
        <v>44966</v>
      </c>
      <c r="F1560" s="22">
        <f>VLOOKUP($C1560, Date, MATCH(Source!F$7, Date!$A$1:$F$1, 0), FALSE)</f>
        <v>65.4236111111111</v>
      </c>
      <c r="G1560" s="19">
        <f>VLOOKUP(Table3[[#This Row],[Accident ID]],Date!$A$2:$I$2001,MATCH(Table3[[#Headers],[Hour]],Date!$A$1:$I$1,0),0)</f>
        <v>10</v>
      </c>
      <c r="H1560" s="44" t="str">
        <f>IF(AND(Table3[[#This Row],[Hour]]&gt;=7, Table3[[#This Row],[Hour]]&lt;=10), "Peak", IF(AND(Table3[[#This Row],[Hour]]&gt;=16, Table3[[#This Row],[Hour]]&lt;=19), "Peak", "Off-Peak"))</f>
        <v>Peak</v>
      </c>
      <c r="I1560" s="19" t="str">
        <f>VLOOKUP($C1560,location,MATCH(Source!I$7,Location!$A$1:$D$1,0),0)</f>
        <v>Delhi</v>
      </c>
      <c r="J1560" s="19" t="str">
        <f>VLOOKUP($C1560,location,MATCH(Source!J$7,Location!$A$1:$D$1,0),0)</f>
        <v>City Road</v>
      </c>
      <c r="K1560" s="19" t="str">
        <f>VLOOKUP($C1560,location,MATCH(Source!K$7,Location!$A$1:$D$1,0),0)</f>
        <v>Snowy</v>
      </c>
      <c r="L1560" s="20" t="str">
        <f>VLOOKUP($C1560,vehicle,MATCH(L1559,Vehicle!A1553:E1553,0),0)</f>
        <v>Bike</v>
      </c>
      <c r="M1560" s="20" t="str">
        <f>VLOOKUP($C1560,vehicle,MATCH(M$7,Vehicle!$A$1:$E$1,0),0)</f>
        <v>Signal Violation</v>
      </c>
      <c r="N1560" s="20" t="str">
        <f>VLOOKUP($C1560,vehicle,MATCH(N$7,Vehicle!$A$1:$E$1,0),0)</f>
        <v>High</v>
      </c>
      <c r="O1560" s="21">
        <f>VLOOKUP($C1560,vehicle,MATCH(O$7,Vehicle!$A$1:$E$1,0),0)</f>
        <v>2</v>
      </c>
      <c r="P1560" s="21">
        <f>VLOOKUP($C1560,driver,MATCH(P$7,Driver!$A$1:$E$1,0),0)</f>
        <v>34</v>
      </c>
      <c r="Q1560" s="21" t="str">
        <f>VLOOKUP($C1560,driver,MATCH(Q$7,Driver!$A$1:$E$1,0),0)</f>
        <v>Valid</v>
      </c>
      <c r="R1560" s="21">
        <f>VLOOKUP($C1560,driver,MATCH(R$7,Driver!$A$1:$E$1,0),0)</f>
        <v>1</v>
      </c>
      <c r="S1560" s="21" t="str">
        <f>VLOOKUP($C1560,driver,MATCH(S$7,Driver!$A$1:$E$1,0),0)</f>
        <v>Severe</v>
      </c>
      <c r="T1560" s="21">
        <f>VLOOKUP($C1560,Effects,MATCH(T$7, Effects!$A$1:$E$1, 0),0)</f>
        <v>60</v>
      </c>
      <c r="U1560" s="22" t="str">
        <f>VLOOKUP($C1560,Effects,MATCH(U$7, Effects!$A$1:$E$1, 0),0)</f>
        <v>No</v>
      </c>
      <c r="V1560" s="22" t="str">
        <f>VLOOKUP($C1560,Effects,MATCH(V$7, Effects!$A$1:$E$1, 0),0)</f>
        <v>No</v>
      </c>
      <c r="W1560" s="22" t="str">
        <f>VLOOKUP($C1560,Effects,MATCH(W$7, Effects!$A$1:$E$1, 0),0)</f>
        <v>License Suspended</v>
      </c>
    </row>
    <row r="1561" spans="2:23" s="7" customFormat="1" ht="21" x14ac:dyDescent="0.4">
      <c r="B1561" s="19">
        <v>1554</v>
      </c>
      <c r="C1561" s="19" t="s">
        <v>1575</v>
      </c>
      <c r="D1561" s="20">
        <f>VLOOKUP($C1561, Date, MATCH(Source!D$7, Date!$A$1:$F$1, 0), FALSE)</f>
        <v>44451</v>
      </c>
      <c r="E1561" s="40">
        <v>44451</v>
      </c>
      <c r="F1561" s="22">
        <f>VLOOKUP($C1561, Date, MATCH(Source!F$7, Date!$A$1:$F$1, 0), FALSE)</f>
        <v>65.4652777777778</v>
      </c>
      <c r="G1561" s="19">
        <f>VLOOKUP(Table3[[#This Row],[Accident ID]],Date!$A$2:$I$2001,MATCH(Table3[[#Headers],[Hour]],Date!$A$1:$I$1,0),0)</f>
        <v>11</v>
      </c>
      <c r="H1561" s="44" t="str">
        <f>IF(AND(Table3[[#This Row],[Hour]]&gt;=7, Table3[[#This Row],[Hour]]&lt;=10), "Peak", IF(AND(Table3[[#This Row],[Hour]]&gt;=16, Table3[[#This Row],[Hour]]&lt;=19), "Peak", "Off-Peak"))</f>
        <v>Off-Peak</v>
      </c>
      <c r="I1561" s="19" t="str">
        <f>VLOOKUP($C1561,location,MATCH(Source!I$7,Location!$A$1:$D$1,0),0)</f>
        <v>Ahmedabad</v>
      </c>
      <c r="J1561" s="19" t="str">
        <f>VLOOKUP($C1561,location,MATCH(Source!J$7,Location!$A$1:$D$1,0),0)</f>
        <v>Expressway</v>
      </c>
      <c r="K1561" s="19" t="str">
        <f>VLOOKUP($C1561,location,MATCH(Source!K$7,Location!$A$1:$D$1,0),0)</f>
        <v>Snowy</v>
      </c>
      <c r="L1561" s="20" t="str">
        <f>VLOOKUP($C1561,vehicle,MATCH(L1560,Vehicle!A1554:E1554,0),0)</f>
        <v>Bike</v>
      </c>
      <c r="M1561" s="20" t="str">
        <f>VLOOKUP($C1561,vehicle,MATCH(M$7,Vehicle!$A$1:$E$1,0),0)</f>
        <v>Reckless Driving</v>
      </c>
      <c r="N1561" s="20" t="str">
        <f>VLOOKUP($C1561,vehicle,MATCH(N$7,Vehicle!$A$1:$E$1,0),0)</f>
        <v>Medium</v>
      </c>
      <c r="O1561" s="21">
        <f>VLOOKUP($C1561,vehicle,MATCH(O$7,Vehicle!$A$1:$E$1,0),0)</f>
        <v>5</v>
      </c>
      <c r="P1561" s="21">
        <f>VLOOKUP($C1561,driver,MATCH(P$7,Driver!$A$1:$E$1,0),0)</f>
        <v>75</v>
      </c>
      <c r="Q1561" s="21" t="str">
        <f>VLOOKUP($C1561,driver,MATCH(Q$7,Driver!$A$1:$E$1,0),0)</f>
        <v>Valid</v>
      </c>
      <c r="R1561" s="21">
        <f>VLOOKUP($C1561,driver,MATCH(R$7,Driver!$A$1:$E$1,0),0)</f>
        <v>7</v>
      </c>
      <c r="S1561" s="21" t="str">
        <f>VLOOKUP($C1561,driver,MATCH(S$7,Driver!$A$1:$E$1,0),0)</f>
        <v>Minor</v>
      </c>
      <c r="T1561" s="21">
        <f>VLOOKUP($C1561,Effects,MATCH(T$7, Effects!$A$1:$E$1, 0),0)</f>
        <v>18</v>
      </c>
      <c r="U1561" s="22" t="str">
        <f>VLOOKUP($C1561,Effects,MATCH(U$7, Effects!$A$1:$E$1, 0),0)</f>
        <v>No</v>
      </c>
      <c r="V1561" s="22" t="str">
        <f>VLOOKUP($C1561,Effects,MATCH(V$7, Effects!$A$1:$E$1, 0),0)</f>
        <v>Yes</v>
      </c>
      <c r="W1561" s="22" t="str">
        <f>VLOOKUP($C1561,Effects,MATCH(W$7, Effects!$A$1:$E$1, 0),0)</f>
        <v>Fine Issued</v>
      </c>
    </row>
    <row r="1562" spans="2:23" s="7" customFormat="1" ht="21" x14ac:dyDescent="0.4">
      <c r="B1562" s="19">
        <v>1555</v>
      </c>
      <c r="C1562" s="23" t="s">
        <v>1576</v>
      </c>
      <c r="D1562" s="20">
        <f>VLOOKUP($C1562, Date, MATCH(Source!D$7, Date!$A$1:$F$1, 0), FALSE)</f>
        <v>44523</v>
      </c>
      <c r="E1562" s="40">
        <v>44523</v>
      </c>
      <c r="F1562" s="22">
        <f>VLOOKUP($C1562, Date, MATCH(Source!F$7, Date!$A$1:$F$1, 0), FALSE)</f>
        <v>65.5069444444444</v>
      </c>
      <c r="G1562" s="19">
        <f>VLOOKUP(Table3[[#This Row],[Accident ID]],Date!$A$2:$I$2001,MATCH(Table3[[#Headers],[Hour]],Date!$A$1:$I$1,0),0)</f>
        <v>12</v>
      </c>
      <c r="H1562" s="44" t="str">
        <f>IF(AND(Table3[[#This Row],[Hour]]&gt;=7, Table3[[#This Row],[Hour]]&lt;=10), "Peak", IF(AND(Table3[[#This Row],[Hour]]&gt;=16, Table3[[#This Row],[Hour]]&lt;=19), "Peak", "Off-Peak"))</f>
        <v>Off-Peak</v>
      </c>
      <c r="I1562" s="19" t="str">
        <f>VLOOKUP($C1562,location,MATCH(Source!I$7,Location!$A$1:$D$1,0),0)</f>
        <v>Bangalore</v>
      </c>
      <c r="J1562" s="19" t="str">
        <f>VLOOKUP($C1562,location,MATCH(Source!J$7,Location!$A$1:$D$1,0),0)</f>
        <v>City Road</v>
      </c>
      <c r="K1562" s="19" t="str">
        <f>VLOOKUP($C1562,location,MATCH(Source!K$7,Location!$A$1:$D$1,0),0)</f>
        <v>Rainy</v>
      </c>
      <c r="L1562" s="20" t="str">
        <f>VLOOKUP($C1562,vehicle,MATCH(L1561,Vehicle!A1555:E1555,0),0)</f>
        <v>Bus</v>
      </c>
      <c r="M1562" s="20" t="str">
        <f>VLOOKUP($C1562,vehicle,MATCH(M$7,Vehicle!$A$1:$E$1,0),0)</f>
        <v>Over Speeding</v>
      </c>
      <c r="N1562" s="20" t="str">
        <f>VLOOKUP($C1562,vehicle,MATCH(N$7,Vehicle!$A$1:$E$1,0),0)</f>
        <v>Low</v>
      </c>
      <c r="O1562" s="21">
        <f>VLOOKUP($C1562,vehicle,MATCH(O$7,Vehicle!$A$1:$E$1,0),0)</f>
        <v>2</v>
      </c>
      <c r="P1562" s="21">
        <f>VLOOKUP($C1562,driver,MATCH(P$7,Driver!$A$1:$E$1,0),0)</f>
        <v>50</v>
      </c>
      <c r="Q1562" s="21" t="str">
        <f>VLOOKUP($C1562,driver,MATCH(Q$7,Driver!$A$1:$E$1,0),0)</f>
        <v>Suspended</v>
      </c>
      <c r="R1562" s="21">
        <f>VLOOKUP($C1562,driver,MATCH(R$7,Driver!$A$1:$E$1,0),0)</f>
        <v>3</v>
      </c>
      <c r="S1562" s="21" t="str">
        <f>VLOOKUP($C1562,driver,MATCH(S$7,Driver!$A$1:$E$1,0),0)</f>
        <v>Severe</v>
      </c>
      <c r="T1562" s="21">
        <f>VLOOKUP($C1562,Effects,MATCH(T$7, Effects!$A$1:$E$1, 0),0)</f>
        <v>53</v>
      </c>
      <c r="U1562" s="22" t="str">
        <f>VLOOKUP($C1562,Effects,MATCH(U$7, Effects!$A$1:$E$1, 0),0)</f>
        <v>Yes</v>
      </c>
      <c r="V1562" s="22" t="str">
        <f>VLOOKUP($C1562,Effects,MATCH(V$7, Effects!$A$1:$E$1, 0),0)</f>
        <v>No</v>
      </c>
      <c r="W1562" s="22" t="str">
        <f>VLOOKUP($C1562,Effects,MATCH(W$7, Effects!$A$1:$E$1, 0),0)</f>
        <v>Fine Issued</v>
      </c>
    </row>
    <row r="1563" spans="2:23" s="7" customFormat="1" ht="21" x14ac:dyDescent="0.4">
      <c r="B1563" s="19">
        <v>1556</v>
      </c>
      <c r="C1563" s="19" t="s">
        <v>1577</v>
      </c>
      <c r="D1563" s="20">
        <f>VLOOKUP($C1563, Date, MATCH(Source!D$7, Date!$A$1:$F$1, 0), FALSE)</f>
        <v>44963</v>
      </c>
      <c r="E1563" s="40">
        <v>44963</v>
      </c>
      <c r="F1563" s="22">
        <f>VLOOKUP($C1563, Date, MATCH(Source!F$7, Date!$A$1:$F$1, 0), FALSE)</f>
        <v>65.5486111111111</v>
      </c>
      <c r="G1563" s="19">
        <f>VLOOKUP(Table3[[#This Row],[Accident ID]],Date!$A$2:$I$2001,MATCH(Table3[[#Headers],[Hour]],Date!$A$1:$I$1,0),0)</f>
        <v>13</v>
      </c>
      <c r="H1563" s="44" t="str">
        <f>IF(AND(Table3[[#This Row],[Hour]]&gt;=7, Table3[[#This Row],[Hour]]&lt;=10), "Peak", IF(AND(Table3[[#This Row],[Hour]]&gt;=16, Table3[[#This Row],[Hour]]&lt;=19), "Peak", "Off-Peak"))</f>
        <v>Off-Peak</v>
      </c>
      <c r="I1563" s="19" t="str">
        <f>VLOOKUP($C1563,location,MATCH(Source!I$7,Location!$A$1:$D$1,0),0)</f>
        <v>Ahmedabad</v>
      </c>
      <c r="J1563" s="19" t="str">
        <f>VLOOKUP($C1563,location,MATCH(Source!J$7,Location!$A$1:$D$1,0),0)</f>
        <v>Expressway</v>
      </c>
      <c r="K1563" s="19" t="str">
        <f>VLOOKUP($C1563,location,MATCH(Source!K$7,Location!$A$1:$D$1,0),0)</f>
        <v>Foggy</v>
      </c>
      <c r="L1563" s="20" t="str">
        <f>VLOOKUP($C1563,vehicle,MATCH(L1562,Vehicle!A1556:E1556,0),0)</f>
        <v>Car</v>
      </c>
      <c r="M1563" s="20" t="str">
        <f>VLOOKUP($C1563,vehicle,MATCH(M$7,Vehicle!$A$1:$E$1,0),0)</f>
        <v>Reckless Driving</v>
      </c>
      <c r="N1563" s="20" t="str">
        <f>VLOOKUP($C1563,vehicle,MATCH(N$7,Vehicle!$A$1:$E$1,0),0)</f>
        <v>Severe</v>
      </c>
      <c r="O1563" s="21">
        <f>VLOOKUP($C1563,vehicle,MATCH(O$7,Vehicle!$A$1:$E$1,0),0)</f>
        <v>1</v>
      </c>
      <c r="P1563" s="21">
        <f>VLOOKUP($C1563,driver,MATCH(P$7,Driver!$A$1:$E$1,0),0)</f>
        <v>24</v>
      </c>
      <c r="Q1563" s="21" t="str">
        <f>VLOOKUP($C1563,driver,MATCH(Q$7,Driver!$A$1:$E$1,0),0)</f>
        <v>Valid</v>
      </c>
      <c r="R1563" s="21">
        <f>VLOOKUP($C1563,driver,MATCH(R$7,Driver!$A$1:$E$1,0),0)</f>
        <v>10</v>
      </c>
      <c r="S1563" s="21" t="str">
        <f>VLOOKUP($C1563,driver,MATCH(S$7,Driver!$A$1:$E$1,0),0)</f>
        <v>Severe</v>
      </c>
      <c r="T1563" s="21">
        <f>VLOOKUP($C1563,Effects,MATCH(T$7, Effects!$A$1:$E$1, 0),0)</f>
        <v>41</v>
      </c>
      <c r="U1563" s="22" t="str">
        <f>VLOOKUP($C1563,Effects,MATCH(U$7, Effects!$A$1:$E$1, 0),0)</f>
        <v>Yes</v>
      </c>
      <c r="V1563" s="22" t="str">
        <f>VLOOKUP($C1563,Effects,MATCH(V$7, Effects!$A$1:$E$1, 0),0)</f>
        <v>Yes</v>
      </c>
      <c r="W1563" s="22" t="str">
        <f>VLOOKUP($C1563,Effects,MATCH(W$7, Effects!$A$1:$E$1, 0),0)</f>
        <v>License Suspended</v>
      </c>
    </row>
    <row r="1564" spans="2:23" s="7" customFormat="1" ht="21" x14ac:dyDescent="0.4">
      <c r="B1564" s="19">
        <v>1557</v>
      </c>
      <c r="C1564" s="19" t="s">
        <v>1578</v>
      </c>
      <c r="D1564" s="20">
        <f>VLOOKUP($C1564, Date, MATCH(Source!D$7, Date!$A$1:$F$1, 0), FALSE)</f>
        <v>45365</v>
      </c>
      <c r="E1564" s="40">
        <v>45365</v>
      </c>
      <c r="F1564" s="22">
        <f>VLOOKUP($C1564, Date, MATCH(Source!F$7, Date!$A$1:$F$1, 0), FALSE)</f>
        <v>65.5902777777778</v>
      </c>
      <c r="G1564" s="19">
        <f>VLOOKUP(Table3[[#This Row],[Accident ID]],Date!$A$2:$I$2001,MATCH(Table3[[#Headers],[Hour]],Date!$A$1:$I$1,0),0)</f>
        <v>14</v>
      </c>
      <c r="H1564" s="44" t="str">
        <f>IF(AND(Table3[[#This Row],[Hour]]&gt;=7, Table3[[#This Row],[Hour]]&lt;=10), "Peak", IF(AND(Table3[[#This Row],[Hour]]&gt;=16, Table3[[#This Row],[Hour]]&lt;=19), "Peak", "Off-Peak"))</f>
        <v>Off-Peak</v>
      </c>
      <c r="I1564" s="19" t="str">
        <f>VLOOKUP($C1564,location,MATCH(Source!I$7,Location!$A$1:$D$1,0),0)</f>
        <v>Kolkata</v>
      </c>
      <c r="J1564" s="19" t="str">
        <f>VLOOKUP($C1564,location,MATCH(Source!J$7,Location!$A$1:$D$1,0),0)</f>
        <v>Highway</v>
      </c>
      <c r="K1564" s="19" t="str">
        <f>VLOOKUP($C1564,location,MATCH(Source!K$7,Location!$A$1:$D$1,0),0)</f>
        <v>Windy</v>
      </c>
      <c r="L1564" s="20" t="str">
        <f>VLOOKUP($C1564,vehicle,MATCH(L1563,Vehicle!A1557:E1557,0),0)</f>
        <v>Bicycle</v>
      </c>
      <c r="M1564" s="20" t="str">
        <f>VLOOKUP($C1564,vehicle,MATCH(M$7,Vehicle!$A$1:$E$1,0),0)</f>
        <v>Pedestrian Crossing</v>
      </c>
      <c r="N1564" s="20" t="str">
        <f>VLOOKUP($C1564,vehicle,MATCH(N$7,Vehicle!$A$1:$E$1,0),0)</f>
        <v>Severe</v>
      </c>
      <c r="O1564" s="21">
        <f>VLOOKUP($C1564,vehicle,MATCH(O$7,Vehicle!$A$1:$E$1,0),0)</f>
        <v>4</v>
      </c>
      <c r="P1564" s="21">
        <f>VLOOKUP($C1564,driver,MATCH(P$7,Driver!$A$1:$E$1,0),0)</f>
        <v>36</v>
      </c>
      <c r="Q1564" s="21" t="str">
        <f>VLOOKUP($C1564,driver,MATCH(Q$7,Driver!$A$1:$E$1,0),0)</f>
        <v>Expired</v>
      </c>
      <c r="R1564" s="21">
        <f>VLOOKUP($C1564,driver,MATCH(R$7,Driver!$A$1:$E$1,0),0)</f>
        <v>8</v>
      </c>
      <c r="S1564" s="21" t="str">
        <f>VLOOKUP($C1564,driver,MATCH(S$7,Driver!$A$1:$E$1,0),0)</f>
        <v>Severe</v>
      </c>
      <c r="T1564" s="21">
        <f>VLOOKUP($C1564,Effects,MATCH(T$7, Effects!$A$1:$E$1, 0),0)</f>
        <v>13</v>
      </c>
      <c r="U1564" s="22" t="str">
        <f>VLOOKUP($C1564,Effects,MATCH(U$7, Effects!$A$1:$E$1, 0),0)</f>
        <v>No</v>
      </c>
      <c r="V1564" s="22" t="str">
        <f>VLOOKUP($C1564,Effects,MATCH(V$7, Effects!$A$1:$E$1, 0),0)</f>
        <v>Yes</v>
      </c>
      <c r="W1564" s="22" t="str">
        <f>VLOOKUP($C1564,Effects,MATCH(W$7, Effects!$A$1:$E$1, 0),0)</f>
        <v>License Suspended</v>
      </c>
    </row>
    <row r="1565" spans="2:23" s="7" customFormat="1" ht="21" x14ac:dyDescent="0.4">
      <c r="B1565" s="19">
        <v>1558</v>
      </c>
      <c r="C1565" s="19" t="s">
        <v>1579</v>
      </c>
      <c r="D1565" s="20">
        <f>VLOOKUP($C1565, Date, MATCH(Source!D$7, Date!$A$1:$F$1, 0), FALSE)</f>
        <v>43861</v>
      </c>
      <c r="E1565" s="40">
        <v>43861</v>
      </c>
      <c r="F1565" s="22">
        <f>VLOOKUP($C1565, Date, MATCH(Source!F$7, Date!$A$1:$F$1, 0), FALSE)</f>
        <v>65.6319444444444</v>
      </c>
      <c r="G1565" s="19">
        <f>VLOOKUP(Table3[[#This Row],[Accident ID]],Date!$A$2:$I$2001,MATCH(Table3[[#Headers],[Hour]],Date!$A$1:$I$1,0),0)</f>
        <v>15</v>
      </c>
      <c r="H1565" s="44" t="str">
        <f>IF(AND(Table3[[#This Row],[Hour]]&gt;=7, Table3[[#This Row],[Hour]]&lt;=10), "Peak", IF(AND(Table3[[#This Row],[Hour]]&gt;=16, Table3[[#This Row],[Hour]]&lt;=19), "Peak", "Off-Peak"))</f>
        <v>Off-Peak</v>
      </c>
      <c r="I1565" s="19" t="str">
        <f>VLOOKUP($C1565,location,MATCH(Source!I$7,Location!$A$1:$D$1,0),0)</f>
        <v>Bangalore</v>
      </c>
      <c r="J1565" s="19" t="str">
        <f>VLOOKUP($C1565,location,MATCH(Source!J$7,Location!$A$1:$D$1,0),0)</f>
        <v>City Road</v>
      </c>
      <c r="K1565" s="19" t="str">
        <f>VLOOKUP($C1565,location,MATCH(Source!K$7,Location!$A$1:$D$1,0),0)</f>
        <v>Windy</v>
      </c>
      <c r="L1565" s="20" t="str">
        <f>VLOOKUP($C1565,vehicle,MATCH(L1564,Vehicle!A1558:E1558,0),0)</f>
        <v>Car</v>
      </c>
      <c r="M1565" s="20" t="str">
        <f>VLOOKUP($C1565,vehicle,MATCH(M$7,Vehicle!$A$1:$E$1,0),0)</f>
        <v>Weather Conditions</v>
      </c>
      <c r="N1565" s="20" t="str">
        <f>VLOOKUP($C1565,vehicle,MATCH(N$7,Vehicle!$A$1:$E$1,0),0)</f>
        <v>High</v>
      </c>
      <c r="O1565" s="21">
        <f>VLOOKUP($C1565,vehicle,MATCH(O$7,Vehicle!$A$1:$E$1,0),0)</f>
        <v>3</v>
      </c>
      <c r="P1565" s="21">
        <f>VLOOKUP($C1565,driver,MATCH(P$7,Driver!$A$1:$E$1,0),0)</f>
        <v>60</v>
      </c>
      <c r="Q1565" s="21" t="str">
        <f>VLOOKUP($C1565,driver,MATCH(Q$7,Driver!$A$1:$E$1,0),0)</f>
        <v>Expired</v>
      </c>
      <c r="R1565" s="21">
        <f>VLOOKUP($C1565,driver,MATCH(R$7,Driver!$A$1:$E$1,0),0)</f>
        <v>2</v>
      </c>
      <c r="S1565" s="21" t="str">
        <f>VLOOKUP($C1565,driver,MATCH(S$7,Driver!$A$1:$E$1,0),0)</f>
        <v>Fatal</v>
      </c>
      <c r="T1565" s="21">
        <f>VLOOKUP($C1565,Effects,MATCH(T$7, Effects!$A$1:$E$1, 0),0)</f>
        <v>25</v>
      </c>
      <c r="U1565" s="22" t="str">
        <f>VLOOKUP($C1565,Effects,MATCH(U$7, Effects!$A$1:$E$1, 0),0)</f>
        <v>Yes</v>
      </c>
      <c r="V1565" s="22" t="str">
        <f>VLOOKUP($C1565,Effects,MATCH(V$7, Effects!$A$1:$E$1, 0),0)</f>
        <v>No</v>
      </c>
      <c r="W1565" s="22" t="str">
        <f>VLOOKUP($C1565,Effects,MATCH(W$7, Effects!$A$1:$E$1, 0),0)</f>
        <v>Fine Issued</v>
      </c>
    </row>
    <row r="1566" spans="2:23" s="7" customFormat="1" ht="21" x14ac:dyDescent="0.4">
      <c r="B1566" s="19">
        <v>1559</v>
      </c>
      <c r="C1566" s="19" t="s">
        <v>1580</v>
      </c>
      <c r="D1566" s="20">
        <f>VLOOKUP($C1566, Date, MATCH(Source!D$7, Date!$A$1:$F$1, 0), FALSE)</f>
        <v>45002</v>
      </c>
      <c r="E1566" s="40">
        <v>45002</v>
      </c>
      <c r="F1566" s="22">
        <f>VLOOKUP($C1566, Date, MATCH(Source!F$7, Date!$A$1:$F$1, 0), FALSE)</f>
        <v>65.6736111111111</v>
      </c>
      <c r="G1566" s="19">
        <f>VLOOKUP(Table3[[#This Row],[Accident ID]],Date!$A$2:$I$2001,MATCH(Table3[[#Headers],[Hour]],Date!$A$1:$I$1,0),0)</f>
        <v>16</v>
      </c>
      <c r="H1566" s="44" t="str">
        <f>IF(AND(Table3[[#This Row],[Hour]]&gt;=7, Table3[[#This Row],[Hour]]&lt;=10), "Peak", IF(AND(Table3[[#This Row],[Hour]]&gt;=16, Table3[[#This Row],[Hour]]&lt;=19), "Peak", "Off-Peak"))</f>
        <v>Peak</v>
      </c>
      <c r="I1566" s="19" t="str">
        <f>VLOOKUP($C1566,location,MATCH(Source!I$7,Location!$A$1:$D$1,0),0)</f>
        <v>Hyderabad</v>
      </c>
      <c r="J1566" s="19" t="str">
        <f>VLOOKUP($C1566,location,MATCH(Source!J$7,Location!$A$1:$D$1,0),0)</f>
        <v>Highway</v>
      </c>
      <c r="K1566" s="19" t="str">
        <f>VLOOKUP($C1566,location,MATCH(Source!K$7,Location!$A$1:$D$1,0),0)</f>
        <v>Foggy</v>
      </c>
      <c r="L1566" s="20" t="str">
        <f>VLOOKUP($C1566,vehicle,MATCH(L1565,Vehicle!A1559:E1559,0),0)</f>
        <v>Car</v>
      </c>
      <c r="M1566" s="20" t="str">
        <f>VLOOKUP($C1566,vehicle,MATCH(M$7,Vehicle!$A$1:$E$1,0),0)</f>
        <v>Brake Failure</v>
      </c>
      <c r="N1566" s="20" t="str">
        <f>VLOOKUP($C1566,vehicle,MATCH(N$7,Vehicle!$A$1:$E$1,0),0)</f>
        <v>Severe</v>
      </c>
      <c r="O1566" s="21">
        <f>VLOOKUP($C1566,vehicle,MATCH(O$7,Vehicle!$A$1:$E$1,0),0)</f>
        <v>2</v>
      </c>
      <c r="P1566" s="21">
        <f>VLOOKUP($C1566,driver,MATCH(P$7,Driver!$A$1:$E$1,0),0)</f>
        <v>51</v>
      </c>
      <c r="Q1566" s="21" t="str">
        <f>VLOOKUP($C1566,driver,MATCH(Q$7,Driver!$A$1:$E$1,0),0)</f>
        <v>Valid</v>
      </c>
      <c r="R1566" s="21">
        <f>VLOOKUP($C1566,driver,MATCH(R$7,Driver!$A$1:$E$1,0),0)</f>
        <v>3</v>
      </c>
      <c r="S1566" s="21" t="str">
        <f>VLOOKUP($C1566,driver,MATCH(S$7,Driver!$A$1:$E$1,0),0)</f>
        <v>Minor</v>
      </c>
      <c r="T1566" s="21">
        <f>VLOOKUP($C1566,Effects,MATCH(T$7, Effects!$A$1:$E$1, 0),0)</f>
        <v>49</v>
      </c>
      <c r="U1566" s="22" t="str">
        <f>VLOOKUP($C1566,Effects,MATCH(U$7, Effects!$A$1:$E$1, 0),0)</f>
        <v>No</v>
      </c>
      <c r="V1566" s="22" t="str">
        <f>VLOOKUP($C1566,Effects,MATCH(V$7, Effects!$A$1:$E$1, 0),0)</f>
        <v>Yes</v>
      </c>
      <c r="W1566" s="22" t="str">
        <f>VLOOKUP($C1566,Effects,MATCH(W$7, Effects!$A$1:$E$1, 0),0)</f>
        <v>None</v>
      </c>
    </row>
    <row r="1567" spans="2:23" s="7" customFormat="1" ht="21" x14ac:dyDescent="0.4">
      <c r="B1567" s="19">
        <v>1560</v>
      </c>
      <c r="C1567" s="19" t="s">
        <v>1581</v>
      </c>
      <c r="D1567" s="20">
        <f>VLOOKUP($C1567, Date, MATCH(Source!D$7, Date!$A$1:$F$1, 0), FALSE)</f>
        <v>44158</v>
      </c>
      <c r="E1567" s="40">
        <v>44158</v>
      </c>
      <c r="F1567" s="22">
        <f>VLOOKUP($C1567, Date, MATCH(Source!F$7, Date!$A$1:$F$1, 0), FALSE)</f>
        <v>65.7152777777778</v>
      </c>
      <c r="G1567" s="19">
        <f>VLOOKUP(Table3[[#This Row],[Accident ID]],Date!$A$2:$I$2001,MATCH(Table3[[#Headers],[Hour]],Date!$A$1:$I$1,0),0)</f>
        <v>17</v>
      </c>
      <c r="H1567" s="44" t="str">
        <f>IF(AND(Table3[[#This Row],[Hour]]&gt;=7, Table3[[#This Row],[Hour]]&lt;=10), "Peak", IF(AND(Table3[[#This Row],[Hour]]&gt;=16, Table3[[#This Row],[Hour]]&lt;=19), "Peak", "Off-Peak"))</f>
        <v>Peak</v>
      </c>
      <c r="I1567" s="19" t="str">
        <f>VLOOKUP($C1567,location,MATCH(Source!I$7,Location!$A$1:$D$1,0),0)</f>
        <v>Ahmedabad</v>
      </c>
      <c r="J1567" s="19" t="str">
        <f>VLOOKUP($C1567,location,MATCH(Source!J$7,Location!$A$1:$D$1,0),0)</f>
        <v>Expressway</v>
      </c>
      <c r="K1567" s="19" t="str">
        <f>VLOOKUP($C1567,location,MATCH(Source!K$7,Location!$A$1:$D$1,0),0)</f>
        <v>Clear</v>
      </c>
      <c r="L1567" s="20" t="str">
        <f>VLOOKUP($C1567,vehicle,MATCH(L1566,Vehicle!A1560:E1560,0),0)</f>
        <v>Pedestrian</v>
      </c>
      <c r="M1567" s="20" t="str">
        <f>VLOOKUP($C1567,vehicle,MATCH(M$7,Vehicle!$A$1:$E$1,0),0)</f>
        <v>Drunk Driving</v>
      </c>
      <c r="N1567" s="20" t="str">
        <f>VLOOKUP($C1567,vehicle,MATCH(N$7,Vehicle!$A$1:$E$1,0),0)</f>
        <v>High</v>
      </c>
      <c r="O1567" s="21">
        <f>VLOOKUP($C1567,vehicle,MATCH(O$7,Vehicle!$A$1:$E$1,0),0)</f>
        <v>4</v>
      </c>
      <c r="P1567" s="21">
        <f>VLOOKUP($C1567,driver,MATCH(P$7,Driver!$A$1:$E$1,0),0)</f>
        <v>25</v>
      </c>
      <c r="Q1567" s="21" t="str">
        <f>VLOOKUP($C1567,driver,MATCH(Q$7,Driver!$A$1:$E$1,0),0)</f>
        <v>Suspended</v>
      </c>
      <c r="R1567" s="21">
        <f>VLOOKUP($C1567,driver,MATCH(R$7,Driver!$A$1:$E$1,0),0)</f>
        <v>7</v>
      </c>
      <c r="S1567" s="21" t="str">
        <f>VLOOKUP($C1567,driver,MATCH(S$7,Driver!$A$1:$E$1,0),0)</f>
        <v>Severe</v>
      </c>
      <c r="T1567" s="21">
        <f>VLOOKUP($C1567,Effects,MATCH(T$7, Effects!$A$1:$E$1, 0),0)</f>
        <v>25</v>
      </c>
      <c r="U1567" s="22" t="str">
        <f>VLOOKUP($C1567,Effects,MATCH(U$7, Effects!$A$1:$E$1, 0),0)</f>
        <v>No</v>
      </c>
      <c r="V1567" s="22" t="str">
        <f>VLOOKUP($C1567,Effects,MATCH(V$7, Effects!$A$1:$E$1, 0),0)</f>
        <v>No</v>
      </c>
      <c r="W1567" s="22" t="str">
        <f>VLOOKUP($C1567,Effects,MATCH(W$7, Effects!$A$1:$E$1, 0),0)</f>
        <v>Arrest Made</v>
      </c>
    </row>
    <row r="1568" spans="2:23" s="7" customFormat="1" ht="21" x14ac:dyDescent="0.4">
      <c r="B1568" s="19">
        <v>1561</v>
      </c>
      <c r="C1568" s="19" t="s">
        <v>1582</v>
      </c>
      <c r="D1568" s="20">
        <f>VLOOKUP($C1568, Date, MATCH(Source!D$7, Date!$A$1:$F$1, 0), FALSE)</f>
        <v>45442</v>
      </c>
      <c r="E1568" s="40">
        <v>45442</v>
      </c>
      <c r="F1568" s="22">
        <f>VLOOKUP($C1568, Date, MATCH(Source!F$7, Date!$A$1:$F$1, 0), FALSE)</f>
        <v>65.7569444444444</v>
      </c>
      <c r="G1568" s="19">
        <f>VLOOKUP(Table3[[#This Row],[Accident ID]],Date!$A$2:$I$2001,MATCH(Table3[[#Headers],[Hour]],Date!$A$1:$I$1,0),0)</f>
        <v>18</v>
      </c>
      <c r="H1568" s="44" t="str">
        <f>IF(AND(Table3[[#This Row],[Hour]]&gt;=7, Table3[[#This Row],[Hour]]&lt;=10), "Peak", IF(AND(Table3[[#This Row],[Hour]]&gt;=16, Table3[[#This Row],[Hour]]&lt;=19), "Peak", "Off-Peak"))</f>
        <v>Peak</v>
      </c>
      <c r="I1568" s="19" t="str">
        <f>VLOOKUP($C1568,location,MATCH(Source!I$7,Location!$A$1:$D$1,0),0)</f>
        <v>Ahmedabad</v>
      </c>
      <c r="J1568" s="19" t="str">
        <f>VLOOKUP($C1568,location,MATCH(Source!J$7,Location!$A$1:$D$1,0),0)</f>
        <v>City Road</v>
      </c>
      <c r="K1568" s="19" t="str">
        <f>VLOOKUP($C1568,location,MATCH(Source!K$7,Location!$A$1:$D$1,0),0)</f>
        <v>Windy</v>
      </c>
      <c r="L1568" s="20" t="str">
        <f>VLOOKUP($C1568,vehicle,MATCH(L1567,Vehicle!A1561:E1561,0),0)</f>
        <v>Bicycle</v>
      </c>
      <c r="M1568" s="20" t="str">
        <f>VLOOKUP($C1568,vehicle,MATCH(M$7,Vehicle!$A$1:$E$1,0),0)</f>
        <v>Reckless Driving</v>
      </c>
      <c r="N1568" s="20" t="str">
        <f>VLOOKUP($C1568,vehicle,MATCH(N$7,Vehicle!$A$1:$E$1,0),0)</f>
        <v>Low</v>
      </c>
      <c r="O1568" s="21">
        <f>VLOOKUP($C1568,vehicle,MATCH(O$7,Vehicle!$A$1:$E$1,0),0)</f>
        <v>4</v>
      </c>
      <c r="P1568" s="21">
        <f>VLOOKUP($C1568,driver,MATCH(P$7,Driver!$A$1:$E$1,0),0)</f>
        <v>69</v>
      </c>
      <c r="Q1568" s="21" t="str">
        <f>VLOOKUP($C1568,driver,MATCH(Q$7,Driver!$A$1:$E$1,0),0)</f>
        <v>Expired</v>
      </c>
      <c r="R1568" s="21">
        <f>VLOOKUP($C1568,driver,MATCH(R$7,Driver!$A$1:$E$1,0),0)</f>
        <v>4</v>
      </c>
      <c r="S1568" s="21" t="str">
        <f>VLOOKUP($C1568,driver,MATCH(S$7,Driver!$A$1:$E$1,0),0)</f>
        <v>Fatal</v>
      </c>
      <c r="T1568" s="21">
        <f>VLOOKUP($C1568,Effects,MATCH(T$7, Effects!$A$1:$E$1, 0),0)</f>
        <v>28</v>
      </c>
      <c r="U1568" s="22" t="str">
        <f>VLOOKUP($C1568,Effects,MATCH(U$7, Effects!$A$1:$E$1, 0),0)</f>
        <v>Yes</v>
      </c>
      <c r="V1568" s="22" t="str">
        <f>VLOOKUP($C1568,Effects,MATCH(V$7, Effects!$A$1:$E$1, 0),0)</f>
        <v>No</v>
      </c>
      <c r="W1568" s="22" t="str">
        <f>VLOOKUP($C1568,Effects,MATCH(W$7, Effects!$A$1:$E$1, 0),0)</f>
        <v>License Suspended</v>
      </c>
    </row>
    <row r="1569" spans="2:23" s="7" customFormat="1" ht="21" x14ac:dyDescent="0.4">
      <c r="B1569" s="19">
        <v>1562</v>
      </c>
      <c r="C1569" s="19" t="s">
        <v>1583</v>
      </c>
      <c r="D1569" s="20">
        <f>VLOOKUP($C1569, Date, MATCH(Source!D$7, Date!$A$1:$F$1, 0), FALSE)</f>
        <v>44470</v>
      </c>
      <c r="E1569" s="40">
        <v>44470</v>
      </c>
      <c r="F1569" s="22">
        <f>VLOOKUP($C1569, Date, MATCH(Source!F$7, Date!$A$1:$F$1, 0), FALSE)</f>
        <v>65.7986111111111</v>
      </c>
      <c r="G1569" s="19">
        <f>VLOOKUP(Table3[[#This Row],[Accident ID]],Date!$A$2:$I$2001,MATCH(Table3[[#Headers],[Hour]],Date!$A$1:$I$1,0),0)</f>
        <v>19</v>
      </c>
      <c r="H1569" s="44" t="str">
        <f>IF(AND(Table3[[#This Row],[Hour]]&gt;=7, Table3[[#This Row],[Hour]]&lt;=10), "Peak", IF(AND(Table3[[#This Row],[Hour]]&gt;=16, Table3[[#This Row],[Hour]]&lt;=19), "Peak", "Off-Peak"))</f>
        <v>Peak</v>
      </c>
      <c r="I1569" s="19" t="str">
        <f>VLOOKUP($C1569,location,MATCH(Source!I$7,Location!$A$1:$D$1,0),0)</f>
        <v>Bangalore</v>
      </c>
      <c r="J1569" s="19" t="str">
        <f>VLOOKUP($C1569,location,MATCH(Source!J$7,Location!$A$1:$D$1,0),0)</f>
        <v>Expressway</v>
      </c>
      <c r="K1569" s="19" t="str">
        <f>VLOOKUP($C1569,location,MATCH(Source!K$7,Location!$A$1:$D$1,0),0)</f>
        <v>Rainy</v>
      </c>
      <c r="L1569" s="20" t="str">
        <f>VLOOKUP($C1569,vehicle,MATCH(L1568,Vehicle!A1562:E1562,0),0)</f>
        <v>Pedestrian</v>
      </c>
      <c r="M1569" s="20" t="str">
        <f>VLOOKUP($C1569,vehicle,MATCH(M$7,Vehicle!$A$1:$E$1,0),0)</f>
        <v>Drunk Driving</v>
      </c>
      <c r="N1569" s="20" t="str">
        <f>VLOOKUP($C1569,vehicle,MATCH(N$7,Vehicle!$A$1:$E$1,0),0)</f>
        <v>Medium</v>
      </c>
      <c r="O1569" s="21">
        <f>VLOOKUP($C1569,vehicle,MATCH(O$7,Vehicle!$A$1:$E$1,0),0)</f>
        <v>3</v>
      </c>
      <c r="P1569" s="21">
        <f>VLOOKUP($C1569,driver,MATCH(P$7,Driver!$A$1:$E$1,0),0)</f>
        <v>74</v>
      </c>
      <c r="Q1569" s="21" t="str">
        <f>VLOOKUP($C1569,driver,MATCH(Q$7,Driver!$A$1:$E$1,0),0)</f>
        <v>Suspended</v>
      </c>
      <c r="R1569" s="21">
        <f>VLOOKUP($C1569,driver,MATCH(R$7,Driver!$A$1:$E$1,0),0)</f>
        <v>1</v>
      </c>
      <c r="S1569" s="21" t="str">
        <f>VLOOKUP($C1569,driver,MATCH(S$7,Driver!$A$1:$E$1,0),0)</f>
        <v>Fatal</v>
      </c>
      <c r="T1569" s="21">
        <f>VLOOKUP($C1569,Effects,MATCH(T$7, Effects!$A$1:$E$1, 0),0)</f>
        <v>48</v>
      </c>
      <c r="U1569" s="22" t="str">
        <f>VLOOKUP($C1569,Effects,MATCH(U$7, Effects!$A$1:$E$1, 0),0)</f>
        <v>No</v>
      </c>
      <c r="V1569" s="22" t="str">
        <f>VLOOKUP($C1569,Effects,MATCH(V$7, Effects!$A$1:$E$1, 0),0)</f>
        <v>No</v>
      </c>
      <c r="W1569" s="22" t="str">
        <f>VLOOKUP($C1569,Effects,MATCH(W$7, Effects!$A$1:$E$1, 0),0)</f>
        <v>Fine Issued</v>
      </c>
    </row>
    <row r="1570" spans="2:23" s="7" customFormat="1" ht="21" x14ac:dyDescent="0.4">
      <c r="B1570" s="19">
        <v>1563</v>
      </c>
      <c r="C1570" s="19" t="s">
        <v>1584</v>
      </c>
      <c r="D1570" s="20">
        <f>VLOOKUP($C1570, Date, MATCH(Source!D$7, Date!$A$1:$F$1, 0), FALSE)</f>
        <v>45411</v>
      </c>
      <c r="E1570" s="40">
        <v>45411</v>
      </c>
      <c r="F1570" s="22">
        <f>VLOOKUP($C1570, Date, MATCH(Source!F$7, Date!$A$1:$F$1, 0), FALSE)</f>
        <v>65.8402777777778</v>
      </c>
      <c r="G1570" s="19">
        <f>VLOOKUP(Table3[[#This Row],[Accident ID]],Date!$A$2:$I$2001,MATCH(Table3[[#Headers],[Hour]],Date!$A$1:$I$1,0),0)</f>
        <v>20</v>
      </c>
      <c r="H1570" s="44" t="str">
        <f>IF(AND(Table3[[#This Row],[Hour]]&gt;=7, Table3[[#This Row],[Hour]]&lt;=10), "Peak", IF(AND(Table3[[#This Row],[Hour]]&gt;=16, Table3[[#This Row],[Hour]]&lt;=19), "Peak", "Off-Peak"))</f>
        <v>Off-Peak</v>
      </c>
      <c r="I1570" s="19" t="str">
        <f>VLOOKUP($C1570,location,MATCH(Source!I$7,Location!$A$1:$D$1,0),0)</f>
        <v>Pune</v>
      </c>
      <c r="J1570" s="19" t="str">
        <f>VLOOKUP($C1570,location,MATCH(Source!J$7,Location!$A$1:$D$1,0),0)</f>
        <v>City Road</v>
      </c>
      <c r="K1570" s="19" t="str">
        <f>VLOOKUP($C1570,location,MATCH(Source!K$7,Location!$A$1:$D$1,0),0)</f>
        <v>Windy</v>
      </c>
      <c r="L1570" s="20" t="str">
        <f>VLOOKUP($C1570,vehicle,MATCH(L1569,Vehicle!A1563:E1563,0),0)</f>
        <v>Car</v>
      </c>
      <c r="M1570" s="20" t="str">
        <f>VLOOKUP($C1570,vehicle,MATCH(M$7,Vehicle!$A$1:$E$1,0),0)</f>
        <v>Brake Failure</v>
      </c>
      <c r="N1570" s="20" t="str">
        <f>VLOOKUP($C1570,vehicle,MATCH(N$7,Vehicle!$A$1:$E$1,0),0)</f>
        <v>Medium</v>
      </c>
      <c r="O1570" s="21">
        <f>VLOOKUP($C1570,vehicle,MATCH(O$7,Vehicle!$A$1:$E$1,0),0)</f>
        <v>2</v>
      </c>
      <c r="P1570" s="21">
        <f>VLOOKUP($C1570,driver,MATCH(P$7,Driver!$A$1:$E$1,0),0)</f>
        <v>68</v>
      </c>
      <c r="Q1570" s="21" t="str">
        <f>VLOOKUP($C1570,driver,MATCH(Q$7,Driver!$A$1:$E$1,0),0)</f>
        <v>Valid</v>
      </c>
      <c r="R1570" s="21">
        <f>VLOOKUP($C1570,driver,MATCH(R$7,Driver!$A$1:$E$1,0),0)</f>
        <v>7</v>
      </c>
      <c r="S1570" s="21" t="str">
        <f>VLOOKUP($C1570,driver,MATCH(S$7,Driver!$A$1:$E$1,0),0)</f>
        <v>Minor</v>
      </c>
      <c r="T1570" s="21">
        <f>VLOOKUP($C1570,Effects,MATCH(T$7, Effects!$A$1:$E$1, 0),0)</f>
        <v>47</v>
      </c>
      <c r="U1570" s="22" t="str">
        <f>VLOOKUP($C1570,Effects,MATCH(U$7, Effects!$A$1:$E$1, 0),0)</f>
        <v>Yes</v>
      </c>
      <c r="V1570" s="22" t="str">
        <f>VLOOKUP($C1570,Effects,MATCH(V$7, Effects!$A$1:$E$1, 0),0)</f>
        <v>No</v>
      </c>
      <c r="W1570" s="22" t="str">
        <f>VLOOKUP($C1570,Effects,MATCH(W$7, Effects!$A$1:$E$1, 0),0)</f>
        <v>Arrest Made</v>
      </c>
    </row>
    <row r="1571" spans="2:23" s="7" customFormat="1" ht="21" x14ac:dyDescent="0.4">
      <c r="B1571" s="19">
        <v>1564</v>
      </c>
      <c r="C1571" s="19" t="s">
        <v>1585</v>
      </c>
      <c r="D1571" s="20">
        <f>VLOOKUP($C1571, Date, MATCH(Source!D$7, Date!$A$1:$F$1, 0), FALSE)</f>
        <v>44875</v>
      </c>
      <c r="E1571" s="40">
        <v>44875</v>
      </c>
      <c r="F1571" s="22">
        <f>VLOOKUP($C1571, Date, MATCH(Source!F$7, Date!$A$1:$F$1, 0), FALSE)</f>
        <v>65.8819444444444</v>
      </c>
      <c r="G1571" s="19">
        <f>VLOOKUP(Table3[[#This Row],[Accident ID]],Date!$A$2:$I$2001,MATCH(Table3[[#Headers],[Hour]],Date!$A$1:$I$1,0),0)</f>
        <v>21</v>
      </c>
      <c r="H1571" s="44" t="str">
        <f>IF(AND(Table3[[#This Row],[Hour]]&gt;=7, Table3[[#This Row],[Hour]]&lt;=10), "Peak", IF(AND(Table3[[#This Row],[Hour]]&gt;=16, Table3[[#This Row],[Hour]]&lt;=19), "Peak", "Off-Peak"))</f>
        <v>Off-Peak</v>
      </c>
      <c r="I1571" s="19" t="str">
        <f>VLOOKUP($C1571,location,MATCH(Source!I$7,Location!$A$1:$D$1,0),0)</f>
        <v>Delhi</v>
      </c>
      <c r="J1571" s="19" t="str">
        <f>VLOOKUP($C1571,location,MATCH(Source!J$7,Location!$A$1:$D$1,0),0)</f>
        <v>Rural Road</v>
      </c>
      <c r="K1571" s="19" t="str">
        <f>VLOOKUP($C1571,location,MATCH(Source!K$7,Location!$A$1:$D$1,0),0)</f>
        <v>Foggy</v>
      </c>
      <c r="L1571" s="20" t="str">
        <f>VLOOKUP($C1571,vehicle,MATCH(L1570,Vehicle!A1564:E1564,0),0)</f>
        <v>Bike</v>
      </c>
      <c r="M1571" s="20" t="str">
        <f>VLOOKUP($C1571,vehicle,MATCH(M$7,Vehicle!$A$1:$E$1,0),0)</f>
        <v>Drunk Driving</v>
      </c>
      <c r="N1571" s="20" t="str">
        <f>VLOOKUP($C1571,vehicle,MATCH(N$7,Vehicle!$A$1:$E$1,0),0)</f>
        <v>Severe</v>
      </c>
      <c r="O1571" s="21">
        <f>VLOOKUP($C1571,vehicle,MATCH(O$7,Vehicle!$A$1:$E$1,0),0)</f>
        <v>2</v>
      </c>
      <c r="P1571" s="21">
        <f>VLOOKUP($C1571,driver,MATCH(P$7,Driver!$A$1:$E$1,0),0)</f>
        <v>55</v>
      </c>
      <c r="Q1571" s="21" t="str">
        <f>VLOOKUP($C1571,driver,MATCH(Q$7,Driver!$A$1:$E$1,0),0)</f>
        <v>Valid</v>
      </c>
      <c r="R1571" s="21">
        <f>VLOOKUP($C1571,driver,MATCH(R$7,Driver!$A$1:$E$1,0),0)</f>
        <v>4</v>
      </c>
      <c r="S1571" s="21" t="str">
        <f>VLOOKUP($C1571,driver,MATCH(S$7,Driver!$A$1:$E$1,0),0)</f>
        <v>Fatal</v>
      </c>
      <c r="T1571" s="21">
        <f>VLOOKUP($C1571,Effects,MATCH(T$7, Effects!$A$1:$E$1, 0),0)</f>
        <v>11</v>
      </c>
      <c r="U1571" s="22" t="str">
        <f>VLOOKUP($C1571,Effects,MATCH(U$7, Effects!$A$1:$E$1, 0),0)</f>
        <v>Yes</v>
      </c>
      <c r="V1571" s="22" t="str">
        <f>VLOOKUP($C1571,Effects,MATCH(V$7, Effects!$A$1:$E$1, 0),0)</f>
        <v>Yes</v>
      </c>
      <c r="W1571" s="22" t="str">
        <f>VLOOKUP($C1571,Effects,MATCH(W$7, Effects!$A$1:$E$1, 0),0)</f>
        <v>Fine Issued</v>
      </c>
    </row>
    <row r="1572" spans="2:23" s="7" customFormat="1" ht="21" x14ac:dyDescent="0.4">
      <c r="B1572" s="19">
        <v>1565</v>
      </c>
      <c r="C1572" s="19" t="s">
        <v>1586</v>
      </c>
      <c r="D1572" s="20">
        <f>VLOOKUP($C1572, Date, MATCH(Source!D$7, Date!$A$1:$F$1, 0), FALSE)</f>
        <v>44778</v>
      </c>
      <c r="E1572" s="40">
        <v>44778</v>
      </c>
      <c r="F1572" s="22">
        <f>VLOOKUP($C1572, Date, MATCH(Source!F$7, Date!$A$1:$F$1, 0), FALSE)</f>
        <v>65.9236111111111</v>
      </c>
      <c r="G1572" s="19">
        <f>VLOOKUP(Table3[[#This Row],[Accident ID]],Date!$A$2:$I$2001,MATCH(Table3[[#Headers],[Hour]],Date!$A$1:$I$1,0),0)</f>
        <v>22</v>
      </c>
      <c r="H1572" s="44" t="str">
        <f>IF(AND(Table3[[#This Row],[Hour]]&gt;=7, Table3[[#This Row],[Hour]]&lt;=10), "Peak", IF(AND(Table3[[#This Row],[Hour]]&gt;=16, Table3[[#This Row],[Hour]]&lt;=19), "Peak", "Off-Peak"))</f>
        <v>Off-Peak</v>
      </c>
      <c r="I1572" s="19" t="str">
        <f>VLOOKUP($C1572,location,MATCH(Source!I$7,Location!$A$1:$D$1,0),0)</f>
        <v>Kolkata</v>
      </c>
      <c r="J1572" s="19" t="str">
        <f>VLOOKUP($C1572,location,MATCH(Source!J$7,Location!$A$1:$D$1,0),0)</f>
        <v>Rural Road</v>
      </c>
      <c r="K1572" s="19" t="str">
        <f>VLOOKUP($C1572,location,MATCH(Source!K$7,Location!$A$1:$D$1,0),0)</f>
        <v>Clear</v>
      </c>
      <c r="L1572" s="20" t="str">
        <f>VLOOKUP($C1572,vehicle,MATCH(L1571,Vehicle!A1565:E1565,0),0)</f>
        <v>Truck</v>
      </c>
      <c r="M1572" s="20" t="str">
        <f>VLOOKUP($C1572,vehicle,MATCH(M$7,Vehicle!$A$1:$E$1,0),0)</f>
        <v>Brake Failure</v>
      </c>
      <c r="N1572" s="20" t="str">
        <f>VLOOKUP($C1572,vehicle,MATCH(N$7,Vehicle!$A$1:$E$1,0),0)</f>
        <v>High</v>
      </c>
      <c r="O1572" s="21">
        <f>VLOOKUP($C1572,vehicle,MATCH(O$7,Vehicle!$A$1:$E$1,0),0)</f>
        <v>3</v>
      </c>
      <c r="P1572" s="21">
        <f>VLOOKUP($C1572,driver,MATCH(P$7,Driver!$A$1:$E$1,0),0)</f>
        <v>26</v>
      </c>
      <c r="Q1572" s="21" t="str">
        <f>VLOOKUP($C1572,driver,MATCH(Q$7,Driver!$A$1:$E$1,0),0)</f>
        <v>Expired</v>
      </c>
      <c r="R1572" s="21">
        <f>VLOOKUP($C1572,driver,MATCH(R$7,Driver!$A$1:$E$1,0),0)</f>
        <v>9</v>
      </c>
      <c r="S1572" s="21" t="str">
        <f>VLOOKUP($C1572,driver,MATCH(S$7,Driver!$A$1:$E$1,0),0)</f>
        <v>Fatal</v>
      </c>
      <c r="T1572" s="21">
        <f>VLOOKUP($C1572,Effects,MATCH(T$7, Effects!$A$1:$E$1, 0),0)</f>
        <v>26</v>
      </c>
      <c r="U1572" s="22" t="str">
        <f>VLOOKUP($C1572,Effects,MATCH(U$7, Effects!$A$1:$E$1, 0),0)</f>
        <v>No</v>
      </c>
      <c r="V1572" s="22" t="str">
        <f>VLOOKUP($C1572,Effects,MATCH(V$7, Effects!$A$1:$E$1, 0),0)</f>
        <v>Yes</v>
      </c>
      <c r="W1572" s="22" t="str">
        <f>VLOOKUP($C1572,Effects,MATCH(W$7, Effects!$A$1:$E$1, 0),0)</f>
        <v>None</v>
      </c>
    </row>
    <row r="1573" spans="2:23" s="7" customFormat="1" ht="21" x14ac:dyDescent="0.4">
      <c r="B1573" s="19">
        <v>1566</v>
      </c>
      <c r="C1573" s="19" t="s">
        <v>1587</v>
      </c>
      <c r="D1573" s="20">
        <f>VLOOKUP($C1573, Date, MATCH(Source!D$7, Date!$A$1:$F$1, 0), FALSE)</f>
        <v>44370</v>
      </c>
      <c r="E1573" s="40">
        <v>44370</v>
      </c>
      <c r="F1573" s="22">
        <f>VLOOKUP($C1573, Date, MATCH(Source!F$7, Date!$A$1:$F$1, 0), FALSE)</f>
        <v>65.9652777777778</v>
      </c>
      <c r="G1573" s="19">
        <f>VLOOKUP(Table3[[#This Row],[Accident ID]],Date!$A$2:$I$2001,MATCH(Table3[[#Headers],[Hour]],Date!$A$1:$I$1,0),0)</f>
        <v>23</v>
      </c>
      <c r="H1573" s="44" t="str">
        <f>IF(AND(Table3[[#This Row],[Hour]]&gt;=7, Table3[[#This Row],[Hour]]&lt;=10), "Peak", IF(AND(Table3[[#This Row],[Hour]]&gt;=16, Table3[[#This Row],[Hour]]&lt;=19), "Peak", "Off-Peak"))</f>
        <v>Off-Peak</v>
      </c>
      <c r="I1573" s="19" t="str">
        <f>VLOOKUP($C1573,location,MATCH(Source!I$7,Location!$A$1:$D$1,0),0)</f>
        <v>Delhi</v>
      </c>
      <c r="J1573" s="19" t="str">
        <f>VLOOKUP($C1573,location,MATCH(Source!J$7,Location!$A$1:$D$1,0),0)</f>
        <v>Rural Road</v>
      </c>
      <c r="K1573" s="19" t="str">
        <f>VLOOKUP($C1573,location,MATCH(Source!K$7,Location!$A$1:$D$1,0),0)</f>
        <v>Rainy</v>
      </c>
      <c r="L1573" s="20" t="str">
        <f>VLOOKUP($C1573,vehicle,MATCH(L1572,Vehicle!A1566:E1566,0),0)</f>
        <v>Truck</v>
      </c>
      <c r="M1573" s="20" t="str">
        <f>VLOOKUP($C1573,vehicle,MATCH(M$7,Vehicle!$A$1:$E$1,0),0)</f>
        <v>Over Speeding</v>
      </c>
      <c r="N1573" s="20" t="str">
        <f>VLOOKUP($C1573,vehicle,MATCH(N$7,Vehicle!$A$1:$E$1,0),0)</f>
        <v>Low</v>
      </c>
      <c r="O1573" s="21">
        <f>VLOOKUP($C1573,vehicle,MATCH(O$7,Vehicle!$A$1:$E$1,0),0)</f>
        <v>4</v>
      </c>
      <c r="P1573" s="21">
        <f>VLOOKUP($C1573,driver,MATCH(P$7,Driver!$A$1:$E$1,0),0)</f>
        <v>37</v>
      </c>
      <c r="Q1573" s="21" t="str">
        <f>VLOOKUP($C1573,driver,MATCH(Q$7,Driver!$A$1:$E$1,0),0)</f>
        <v>Suspended</v>
      </c>
      <c r="R1573" s="21">
        <f>VLOOKUP($C1573,driver,MATCH(R$7,Driver!$A$1:$E$1,0),0)</f>
        <v>3</v>
      </c>
      <c r="S1573" s="21" t="str">
        <f>VLOOKUP($C1573,driver,MATCH(S$7,Driver!$A$1:$E$1,0),0)</f>
        <v>Minor</v>
      </c>
      <c r="T1573" s="21">
        <f>VLOOKUP($C1573,Effects,MATCH(T$7, Effects!$A$1:$E$1, 0),0)</f>
        <v>29</v>
      </c>
      <c r="U1573" s="22" t="str">
        <f>VLOOKUP($C1573,Effects,MATCH(U$7, Effects!$A$1:$E$1, 0),0)</f>
        <v>Yes</v>
      </c>
      <c r="V1573" s="22" t="str">
        <f>VLOOKUP($C1573,Effects,MATCH(V$7, Effects!$A$1:$E$1, 0),0)</f>
        <v>Yes</v>
      </c>
      <c r="W1573" s="22" t="str">
        <f>VLOOKUP($C1573,Effects,MATCH(W$7, Effects!$A$1:$E$1, 0),0)</f>
        <v>License Suspended</v>
      </c>
    </row>
    <row r="1574" spans="2:23" s="7" customFormat="1" ht="21" x14ac:dyDescent="0.4">
      <c r="B1574" s="19">
        <v>1567</v>
      </c>
      <c r="C1574" s="19" t="s">
        <v>1588</v>
      </c>
      <c r="D1574" s="20">
        <f>VLOOKUP($C1574, Date, MATCH(Source!D$7, Date!$A$1:$F$1, 0), FALSE)</f>
        <v>43905</v>
      </c>
      <c r="E1574" s="40">
        <v>43905</v>
      </c>
      <c r="F1574" s="22">
        <f>VLOOKUP($C1574, Date, MATCH(Source!F$7, Date!$A$1:$F$1, 0), FALSE)</f>
        <v>66.0069444444444</v>
      </c>
      <c r="G1574" s="19">
        <f>VLOOKUP(Table3[[#This Row],[Accident ID]],Date!$A$2:$I$2001,MATCH(Table3[[#Headers],[Hour]],Date!$A$1:$I$1,0),0)</f>
        <v>0</v>
      </c>
      <c r="H1574" s="44" t="str">
        <f>IF(AND(Table3[[#This Row],[Hour]]&gt;=7, Table3[[#This Row],[Hour]]&lt;=10), "Peak", IF(AND(Table3[[#This Row],[Hour]]&gt;=16, Table3[[#This Row],[Hour]]&lt;=19), "Peak", "Off-Peak"))</f>
        <v>Off-Peak</v>
      </c>
      <c r="I1574" s="19" t="str">
        <f>VLOOKUP($C1574,location,MATCH(Source!I$7,Location!$A$1:$D$1,0),0)</f>
        <v>Bangalore</v>
      </c>
      <c r="J1574" s="19" t="str">
        <f>VLOOKUP($C1574,location,MATCH(Source!J$7,Location!$A$1:$D$1,0),0)</f>
        <v>Residential Area</v>
      </c>
      <c r="K1574" s="19" t="str">
        <f>VLOOKUP($C1574,location,MATCH(Source!K$7,Location!$A$1:$D$1,0),0)</f>
        <v>Clear</v>
      </c>
      <c r="L1574" s="20" t="str">
        <f>VLOOKUP($C1574,vehicle,MATCH(L1573,Vehicle!A1567:E1567,0),0)</f>
        <v>Pedestrian</v>
      </c>
      <c r="M1574" s="20" t="str">
        <f>VLOOKUP($C1574,vehicle,MATCH(M$7,Vehicle!$A$1:$E$1,0),0)</f>
        <v>Reckless Driving</v>
      </c>
      <c r="N1574" s="20" t="str">
        <f>VLOOKUP($C1574,vehicle,MATCH(N$7,Vehicle!$A$1:$E$1,0),0)</f>
        <v>High</v>
      </c>
      <c r="O1574" s="21">
        <f>VLOOKUP($C1574,vehicle,MATCH(O$7,Vehicle!$A$1:$E$1,0),0)</f>
        <v>2</v>
      </c>
      <c r="P1574" s="21">
        <f>VLOOKUP($C1574,driver,MATCH(P$7,Driver!$A$1:$E$1,0),0)</f>
        <v>58</v>
      </c>
      <c r="Q1574" s="21" t="str">
        <f>VLOOKUP($C1574,driver,MATCH(Q$7,Driver!$A$1:$E$1,0),0)</f>
        <v>Suspended</v>
      </c>
      <c r="R1574" s="21">
        <f>VLOOKUP($C1574,driver,MATCH(R$7,Driver!$A$1:$E$1,0),0)</f>
        <v>8</v>
      </c>
      <c r="S1574" s="21" t="str">
        <f>VLOOKUP($C1574,driver,MATCH(S$7,Driver!$A$1:$E$1,0),0)</f>
        <v>Fatal</v>
      </c>
      <c r="T1574" s="21">
        <f>VLOOKUP($C1574,Effects,MATCH(T$7, Effects!$A$1:$E$1, 0),0)</f>
        <v>40</v>
      </c>
      <c r="U1574" s="22" t="str">
        <f>VLOOKUP($C1574,Effects,MATCH(U$7, Effects!$A$1:$E$1, 0),0)</f>
        <v>Yes</v>
      </c>
      <c r="V1574" s="22" t="str">
        <f>VLOOKUP($C1574,Effects,MATCH(V$7, Effects!$A$1:$E$1, 0),0)</f>
        <v>No</v>
      </c>
      <c r="W1574" s="22" t="str">
        <f>VLOOKUP($C1574,Effects,MATCH(W$7, Effects!$A$1:$E$1, 0),0)</f>
        <v>Arrest Made</v>
      </c>
    </row>
    <row r="1575" spans="2:23" s="7" customFormat="1" ht="21" x14ac:dyDescent="0.4">
      <c r="B1575" s="19">
        <v>1568</v>
      </c>
      <c r="C1575" s="19" t="s">
        <v>1589</v>
      </c>
      <c r="D1575" s="20">
        <f>VLOOKUP($C1575, Date, MATCH(Source!D$7, Date!$A$1:$F$1, 0), FALSE)</f>
        <v>44337</v>
      </c>
      <c r="E1575" s="40">
        <v>44337</v>
      </c>
      <c r="F1575" s="22">
        <f>VLOOKUP($C1575, Date, MATCH(Source!F$7, Date!$A$1:$F$1, 0), FALSE)</f>
        <v>66.0486111111111</v>
      </c>
      <c r="G1575" s="19">
        <f>VLOOKUP(Table3[[#This Row],[Accident ID]],Date!$A$2:$I$2001,MATCH(Table3[[#Headers],[Hour]],Date!$A$1:$I$1,0),0)</f>
        <v>1</v>
      </c>
      <c r="H1575" s="44" t="str">
        <f>IF(AND(Table3[[#This Row],[Hour]]&gt;=7, Table3[[#This Row],[Hour]]&lt;=10), "Peak", IF(AND(Table3[[#This Row],[Hour]]&gt;=16, Table3[[#This Row],[Hour]]&lt;=19), "Peak", "Off-Peak"))</f>
        <v>Off-Peak</v>
      </c>
      <c r="I1575" s="19" t="str">
        <f>VLOOKUP($C1575,location,MATCH(Source!I$7,Location!$A$1:$D$1,0),0)</f>
        <v>Hyderabad</v>
      </c>
      <c r="J1575" s="19" t="str">
        <f>VLOOKUP($C1575,location,MATCH(Source!J$7,Location!$A$1:$D$1,0),0)</f>
        <v>Rural Road</v>
      </c>
      <c r="K1575" s="19" t="str">
        <f>VLOOKUP($C1575,location,MATCH(Source!K$7,Location!$A$1:$D$1,0),0)</f>
        <v>Foggy</v>
      </c>
      <c r="L1575" s="20" t="str">
        <f>VLOOKUP($C1575,vehicle,MATCH(L1574,Vehicle!A1568:E1568,0),0)</f>
        <v>Car</v>
      </c>
      <c r="M1575" s="20" t="str">
        <f>VLOOKUP($C1575,vehicle,MATCH(M$7,Vehicle!$A$1:$E$1,0),0)</f>
        <v>Pedestrian Crossing</v>
      </c>
      <c r="N1575" s="20" t="str">
        <f>VLOOKUP($C1575,vehicle,MATCH(N$7,Vehicle!$A$1:$E$1,0),0)</f>
        <v>High</v>
      </c>
      <c r="O1575" s="21">
        <f>VLOOKUP($C1575,vehicle,MATCH(O$7,Vehicle!$A$1:$E$1,0),0)</f>
        <v>1</v>
      </c>
      <c r="P1575" s="21">
        <f>VLOOKUP($C1575,driver,MATCH(P$7,Driver!$A$1:$E$1,0),0)</f>
        <v>24</v>
      </c>
      <c r="Q1575" s="21" t="str">
        <f>VLOOKUP($C1575,driver,MATCH(Q$7,Driver!$A$1:$E$1,0),0)</f>
        <v>Suspended</v>
      </c>
      <c r="R1575" s="21">
        <f>VLOOKUP($C1575,driver,MATCH(R$7,Driver!$A$1:$E$1,0),0)</f>
        <v>5</v>
      </c>
      <c r="S1575" s="21" t="str">
        <f>VLOOKUP($C1575,driver,MATCH(S$7,Driver!$A$1:$E$1,0),0)</f>
        <v>Fatal</v>
      </c>
      <c r="T1575" s="21">
        <f>VLOOKUP($C1575,Effects,MATCH(T$7, Effects!$A$1:$E$1, 0),0)</f>
        <v>19</v>
      </c>
      <c r="U1575" s="22" t="str">
        <f>VLOOKUP($C1575,Effects,MATCH(U$7, Effects!$A$1:$E$1, 0),0)</f>
        <v>Yes</v>
      </c>
      <c r="V1575" s="22" t="str">
        <f>VLOOKUP($C1575,Effects,MATCH(V$7, Effects!$A$1:$E$1, 0),0)</f>
        <v>Yes</v>
      </c>
      <c r="W1575" s="22" t="str">
        <f>VLOOKUP($C1575,Effects,MATCH(W$7, Effects!$A$1:$E$1, 0),0)</f>
        <v>License Suspended</v>
      </c>
    </row>
    <row r="1576" spans="2:23" s="7" customFormat="1" ht="21" x14ac:dyDescent="0.4">
      <c r="B1576" s="19">
        <v>1569</v>
      </c>
      <c r="C1576" s="19" t="s">
        <v>1590</v>
      </c>
      <c r="D1576" s="20">
        <f>VLOOKUP($C1576, Date, MATCH(Source!D$7, Date!$A$1:$F$1, 0), FALSE)</f>
        <v>43884</v>
      </c>
      <c r="E1576" s="40">
        <v>43884</v>
      </c>
      <c r="F1576" s="22">
        <f>VLOOKUP($C1576, Date, MATCH(Source!F$7, Date!$A$1:$F$1, 0), FALSE)</f>
        <v>66.0902777777778</v>
      </c>
      <c r="G1576" s="19">
        <f>VLOOKUP(Table3[[#This Row],[Accident ID]],Date!$A$2:$I$2001,MATCH(Table3[[#Headers],[Hour]],Date!$A$1:$I$1,0),0)</f>
        <v>2</v>
      </c>
      <c r="H1576" s="44" t="str">
        <f>IF(AND(Table3[[#This Row],[Hour]]&gt;=7, Table3[[#This Row],[Hour]]&lt;=10), "Peak", IF(AND(Table3[[#This Row],[Hour]]&gt;=16, Table3[[#This Row],[Hour]]&lt;=19), "Peak", "Off-Peak"))</f>
        <v>Off-Peak</v>
      </c>
      <c r="I1576" s="19" t="str">
        <f>VLOOKUP($C1576,location,MATCH(Source!I$7,Location!$A$1:$D$1,0),0)</f>
        <v>Kolkata</v>
      </c>
      <c r="J1576" s="19" t="str">
        <f>VLOOKUP($C1576,location,MATCH(Source!J$7,Location!$A$1:$D$1,0),0)</f>
        <v>Highway</v>
      </c>
      <c r="K1576" s="19" t="str">
        <f>VLOOKUP($C1576,location,MATCH(Source!K$7,Location!$A$1:$D$1,0),0)</f>
        <v>Rainy</v>
      </c>
      <c r="L1576" s="20" t="str">
        <f>VLOOKUP($C1576,vehicle,MATCH(L1575,Vehicle!A1569:E1569,0),0)</f>
        <v>Car</v>
      </c>
      <c r="M1576" s="20" t="str">
        <f>VLOOKUP($C1576,vehicle,MATCH(M$7,Vehicle!$A$1:$E$1,0),0)</f>
        <v>Brake Failure</v>
      </c>
      <c r="N1576" s="20" t="str">
        <f>VLOOKUP($C1576,vehicle,MATCH(N$7,Vehicle!$A$1:$E$1,0),0)</f>
        <v>Severe</v>
      </c>
      <c r="O1576" s="21">
        <f>VLOOKUP($C1576,vehicle,MATCH(O$7,Vehicle!$A$1:$E$1,0),0)</f>
        <v>3</v>
      </c>
      <c r="P1576" s="21">
        <f>VLOOKUP($C1576,driver,MATCH(P$7,Driver!$A$1:$E$1,0),0)</f>
        <v>24</v>
      </c>
      <c r="Q1576" s="21" t="str">
        <f>VLOOKUP($C1576,driver,MATCH(Q$7,Driver!$A$1:$E$1,0),0)</f>
        <v>Expired</v>
      </c>
      <c r="R1576" s="21">
        <f>VLOOKUP($C1576,driver,MATCH(R$7,Driver!$A$1:$E$1,0),0)</f>
        <v>1</v>
      </c>
      <c r="S1576" s="21" t="str">
        <f>VLOOKUP($C1576,driver,MATCH(S$7,Driver!$A$1:$E$1,0),0)</f>
        <v>Fatal</v>
      </c>
      <c r="T1576" s="21">
        <f>VLOOKUP($C1576,Effects,MATCH(T$7, Effects!$A$1:$E$1, 0),0)</f>
        <v>14</v>
      </c>
      <c r="U1576" s="22" t="str">
        <f>VLOOKUP($C1576,Effects,MATCH(U$7, Effects!$A$1:$E$1, 0),0)</f>
        <v>Yes</v>
      </c>
      <c r="V1576" s="22" t="str">
        <f>VLOOKUP($C1576,Effects,MATCH(V$7, Effects!$A$1:$E$1, 0),0)</f>
        <v>No</v>
      </c>
      <c r="W1576" s="22" t="str">
        <f>VLOOKUP($C1576,Effects,MATCH(W$7, Effects!$A$1:$E$1, 0),0)</f>
        <v>None</v>
      </c>
    </row>
    <row r="1577" spans="2:23" s="7" customFormat="1" ht="21" x14ac:dyDescent="0.4">
      <c r="B1577" s="19">
        <v>1570</v>
      </c>
      <c r="C1577" s="19" t="s">
        <v>1591</v>
      </c>
      <c r="D1577" s="20">
        <f>VLOOKUP($C1577, Date, MATCH(Source!D$7, Date!$A$1:$F$1, 0), FALSE)</f>
        <v>44925</v>
      </c>
      <c r="E1577" s="40">
        <v>44925</v>
      </c>
      <c r="F1577" s="22">
        <f>VLOOKUP($C1577, Date, MATCH(Source!F$7, Date!$A$1:$F$1, 0), FALSE)</f>
        <v>66.1319444444444</v>
      </c>
      <c r="G1577" s="19">
        <f>VLOOKUP(Table3[[#This Row],[Accident ID]],Date!$A$2:$I$2001,MATCH(Table3[[#Headers],[Hour]],Date!$A$1:$I$1,0),0)</f>
        <v>3</v>
      </c>
      <c r="H1577" s="44" t="str">
        <f>IF(AND(Table3[[#This Row],[Hour]]&gt;=7, Table3[[#This Row],[Hour]]&lt;=10), "Peak", IF(AND(Table3[[#This Row],[Hour]]&gt;=16, Table3[[#This Row],[Hour]]&lt;=19), "Peak", "Off-Peak"))</f>
        <v>Off-Peak</v>
      </c>
      <c r="I1577" s="19" t="str">
        <f>VLOOKUP($C1577,location,MATCH(Source!I$7,Location!$A$1:$D$1,0),0)</f>
        <v>Kolkata</v>
      </c>
      <c r="J1577" s="19" t="str">
        <f>VLOOKUP($C1577,location,MATCH(Source!J$7,Location!$A$1:$D$1,0),0)</f>
        <v>City Road</v>
      </c>
      <c r="K1577" s="19" t="str">
        <f>VLOOKUP($C1577,location,MATCH(Source!K$7,Location!$A$1:$D$1,0),0)</f>
        <v>Foggy</v>
      </c>
      <c r="L1577" s="20" t="str">
        <f>VLOOKUP($C1577,vehicle,MATCH(L1576,Vehicle!A1570:E1570,0),0)</f>
        <v>Auto</v>
      </c>
      <c r="M1577" s="20" t="str">
        <f>VLOOKUP($C1577,vehicle,MATCH(M$7,Vehicle!$A$1:$E$1,0),0)</f>
        <v>Signal Violation</v>
      </c>
      <c r="N1577" s="20" t="str">
        <f>VLOOKUP($C1577,vehicle,MATCH(N$7,Vehicle!$A$1:$E$1,0),0)</f>
        <v>Severe</v>
      </c>
      <c r="O1577" s="21">
        <f>VLOOKUP($C1577,vehicle,MATCH(O$7,Vehicle!$A$1:$E$1,0),0)</f>
        <v>2</v>
      </c>
      <c r="P1577" s="21">
        <f>VLOOKUP($C1577,driver,MATCH(P$7,Driver!$A$1:$E$1,0),0)</f>
        <v>19</v>
      </c>
      <c r="Q1577" s="21" t="str">
        <f>VLOOKUP($C1577,driver,MATCH(Q$7,Driver!$A$1:$E$1,0),0)</f>
        <v>Expired</v>
      </c>
      <c r="R1577" s="21">
        <f>VLOOKUP($C1577,driver,MATCH(R$7,Driver!$A$1:$E$1,0),0)</f>
        <v>1</v>
      </c>
      <c r="S1577" s="21" t="str">
        <f>VLOOKUP($C1577,driver,MATCH(S$7,Driver!$A$1:$E$1,0),0)</f>
        <v>Moderate</v>
      </c>
      <c r="T1577" s="21">
        <f>VLOOKUP($C1577,Effects,MATCH(T$7, Effects!$A$1:$E$1, 0),0)</f>
        <v>33</v>
      </c>
      <c r="U1577" s="22" t="str">
        <f>VLOOKUP($C1577,Effects,MATCH(U$7, Effects!$A$1:$E$1, 0),0)</f>
        <v>Yes</v>
      </c>
      <c r="V1577" s="22" t="str">
        <f>VLOOKUP($C1577,Effects,MATCH(V$7, Effects!$A$1:$E$1, 0),0)</f>
        <v>No</v>
      </c>
      <c r="W1577" s="22" t="str">
        <f>VLOOKUP($C1577,Effects,MATCH(W$7, Effects!$A$1:$E$1, 0),0)</f>
        <v>License Suspended</v>
      </c>
    </row>
    <row r="1578" spans="2:23" s="7" customFormat="1" ht="21" x14ac:dyDescent="0.4">
      <c r="B1578" s="19">
        <v>1571</v>
      </c>
      <c r="C1578" s="19" t="s">
        <v>1592</v>
      </c>
      <c r="D1578" s="20">
        <f>VLOOKUP($C1578, Date, MATCH(Source!D$7, Date!$A$1:$F$1, 0), FALSE)</f>
        <v>44748</v>
      </c>
      <c r="E1578" s="40">
        <v>44748</v>
      </c>
      <c r="F1578" s="22">
        <f>VLOOKUP($C1578, Date, MATCH(Source!F$7, Date!$A$1:$F$1, 0), FALSE)</f>
        <v>66.1736111111111</v>
      </c>
      <c r="G1578" s="19">
        <f>VLOOKUP(Table3[[#This Row],[Accident ID]],Date!$A$2:$I$2001,MATCH(Table3[[#Headers],[Hour]],Date!$A$1:$I$1,0),0)</f>
        <v>4</v>
      </c>
      <c r="H1578" s="44" t="str">
        <f>IF(AND(Table3[[#This Row],[Hour]]&gt;=7, Table3[[#This Row],[Hour]]&lt;=10), "Peak", IF(AND(Table3[[#This Row],[Hour]]&gt;=16, Table3[[#This Row],[Hour]]&lt;=19), "Peak", "Off-Peak"))</f>
        <v>Off-Peak</v>
      </c>
      <c r="I1578" s="19" t="str">
        <f>VLOOKUP($C1578,location,MATCH(Source!I$7,Location!$A$1:$D$1,0),0)</f>
        <v>Hyderabad</v>
      </c>
      <c r="J1578" s="19" t="str">
        <f>VLOOKUP($C1578,location,MATCH(Source!J$7,Location!$A$1:$D$1,0),0)</f>
        <v>Highway</v>
      </c>
      <c r="K1578" s="19" t="str">
        <f>VLOOKUP($C1578,location,MATCH(Source!K$7,Location!$A$1:$D$1,0),0)</f>
        <v>Windy</v>
      </c>
      <c r="L1578" s="20" t="str">
        <f>VLOOKUP($C1578,vehicle,MATCH(L1577,Vehicle!A1571:E1571,0),0)</f>
        <v>Pedestrian</v>
      </c>
      <c r="M1578" s="20" t="str">
        <f>VLOOKUP($C1578,vehicle,MATCH(M$7,Vehicle!$A$1:$E$1,0),0)</f>
        <v>Brake Failure</v>
      </c>
      <c r="N1578" s="20" t="str">
        <f>VLOOKUP($C1578,vehicle,MATCH(N$7,Vehicle!$A$1:$E$1,0),0)</f>
        <v>Medium</v>
      </c>
      <c r="O1578" s="21">
        <f>VLOOKUP($C1578,vehicle,MATCH(O$7,Vehicle!$A$1:$E$1,0),0)</f>
        <v>5</v>
      </c>
      <c r="P1578" s="21">
        <f>VLOOKUP($C1578,driver,MATCH(P$7,Driver!$A$1:$E$1,0),0)</f>
        <v>19</v>
      </c>
      <c r="Q1578" s="21" t="str">
        <f>VLOOKUP($C1578,driver,MATCH(Q$7,Driver!$A$1:$E$1,0),0)</f>
        <v>Valid</v>
      </c>
      <c r="R1578" s="21">
        <f>VLOOKUP($C1578,driver,MATCH(R$7,Driver!$A$1:$E$1,0),0)</f>
        <v>10</v>
      </c>
      <c r="S1578" s="21" t="str">
        <f>VLOOKUP($C1578,driver,MATCH(S$7,Driver!$A$1:$E$1,0),0)</f>
        <v>Severe</v>
      </c>
      <c r="T1578" s="21">
        <f>VLOOKUP($C1578,Effects,MATCH(T$7, Effects!$A$1:$E$1, 0),0)</f>
        <v>11</v>
      </c>
      <c r="U1578" s="22" t="str">
        <f>VLOOKUP($C1578,Effects,MATCH(U$7, Effects!$A$1:$E$1, 0),0)</f>
        <v>Yes</v>
      </c>
      <c r="V1578" s="22" t="str">
        <f>VLOOKUP($C1578,Effects,MATCH(V$7, Effects!$A$1:$E$1, 0),0)</f>
        <v>Yes</v>
      </c>
      <c r="W1578" s="22" t="str">
        <f>VLOOKUP($C1578,Effects,MATCH(W$7, Effects!$A$1:$E$1, 0),0)</f>
        <v>None</v>
      </c>
    </row>
    <row r="1579" spans="2:23" s="7" customFormat="1" ht="21" x14ac:dyDescent="0.4">
      <c r="B1579" s="19">
        <v>1572</v>
      </c>
      <c r="C1579" s="19" t="s">
        <v>1593</v>
      </c>
      <c r="D1579" s="20">
        <f>VLOOKUP($C1579, Date, MATCH(Source!D$7, Date!$A$1:$F$1, 0), FALSE)</f>
        <v>45381</v>
      </c>
      <c r="E1579" s="40">
        <v>45381</v>
      </c>
      <c r="F1579" s="22">
        <f>VLOOKUP($C1579, Date, MATCH(Source!F$7, Date!$A$1:$F$1, 0), FALSE)</f>
        <v>66.2152777777778</v>
      </c>
      <c r="G1579" s="19">
        <f>VLOOKUP(Table3[[#This Row],[Accident ID]],Date!$A$2:$I$2001,MATCH(Table3[[#Headers],[Hour]],Date!$A$1:$I$1,0),0)</f>
        <v>5</v>
      </c>
      <c r="H1579" s="44" t="str">
        <f>IF(AND(Table3[[#This Row],[Hour]]&gt;=7, Table3[[#This Row],[Hour]]&lt;=10), "Peak", IF(AND(Table3[[#This Row],[Hour]]&gt;=16, Table3[[#This Row],[Hour]]&lt;=19), "Peak", "Off-Peak"))</f>
        <v>Off-Peak</v>
      </c>
      <c r="I1579" s="19" t="str">
        <f>VLOOKUP($C1579,location,MATCH(Source!I$7,Location!$A$1:$D$1,0),0)</f>
        <v>Mumbai</v>
      </c>
      <c r="J1579" s="19" t="str">
        <f>VLOOKUP($C1579,location,MATCH(Source!J$7,Location!$A$1:$D$1,0),0)</f>
        <v>City Road</v>
      </c>
      <c r="K1579" s="19" t="str">
        <f>VLOOKUP($C1579,location,MATCH(Source!K$7,Location!$A$1:$D$1,0),0)</f>
        <v>Clear</v>
      </c>
      <c r="L1579" s="20" t="str">
        <f>VLOOKUP($C1579,vehicle,MATCH(L1578,Vehicle!A1572:E1572,0),0)</f>
        <v>Car</v>
      </c>
      <c r="M1579" s="20" t="str">
        <f>VLOOKUP($C1579,vehicle,MATCH(M$7,Vehicle!$A$1:$E$1,0),0)</f>
        <v>Over Speeding</v>
      </c>
      <c r="N1579" s="20" t="str">
        <f>VLOOKUP($C1579,vehicle,MATCH(N$7,Vehicle!$A$1:$E$1,0),0)</f>
        <v>High</v>
      </c>
      <c r="O1579" s="21">
        <f>VLOOKUP($C1579,vehicle,MATCH(O$7,Vehicle!$A$1:$E$1,0),0)</f>
        <v>3</v>
      </c>
      <c r="P1579" s="21">
        <f>VLOOKUP($C1579,driver,MATCH(P$7,Driver!$A$1:$E$1,0),0)</f>
        <v>27</v>
      </c>
      <c r="Q1579" s="21" t="str">
        <f>VLOOKUP($C1579,driver,MATCH(Q$7,Driver!$A$1:$E$1,0),0)</f>
        <v>Expired</v>
      </c>
      <c r="R1579" s="21">
        <f>VLOOKUP($C1579,driver,MATCH(R$7,Driver!$A$1:$E$1,0),0)</f>
        <v>4</v>
      </c>
      <c r="S1579" s="21" t="str">
        <f>VLOOKUP($C1579,driver,MATCH(S$7,Driver!$A$1:$E$1,0),0)</f>
        <v>Fatal</v>
      </c>
      <c r="T1579" s="21">
        <f>VLOOKUP($C1579,Effects,MATCH(T$7, Effects!$A$1:$E$1, 0),0)</f>
        <v>38</v>
      </c>
      <c r="U1579" s="22" t="str">
        <f>VLOOKUP($C1579,Effects,MATCH(U$7, Effects!$A$1:$E$1, 0),0)</f>
        <v>Yes</v>
      </c>
      <c r="V1579" s="22" t="str">
        <f>VLOOKUP($C1579,Effects,MATCH(V$7, Effects!$A$1:$E$1, 0),0)</f>
        <v>Yes</v>
      </c>
      <c r="W1579" s="22" t="str">
        <f>VLOOKUP($C1579,Effects,MATCH(W$7, Effects!$A$1:$E$1, 0),0)</f>
        <v>Fine Issued</v>
      </c>
    </row>
    <row r="1580" spans="2:23" s="7" customFormat="1" ht="21" x14ac:dyDescent="0.4">
      <c r="B1580" s="19">
        <v>1573</v>
      </c>
      <c r="C1580" s="19" t="s">
        <v>1594</v>
      </c>
      <c r="D1580" s="20">
        <f>VLOOKUP($C1580, Date, MATCH(Source!D$7, Date!$A$1:$F$1, 0), FALSE)</f>
        <v>44230</v>
      </c>
      <c r="E1580" s="40">
        <v>44230</v>
      </c>
      <c r="F1580" s="22">
        <f>VLOOKUP($C1580, Date, MATCH(Source!F$7, Date!$A$1:$F$1, 0), FALSE)</f>
        <v>66.2569444444444</v>
      </c>
      <c r="G1580" s="19">
        <f>VLOOKUP(Table3[[#This Row],[Accident ID]],Date!$A$2:$I$2001,MATCH(Table3[[#Headers],[Hour]],Date!$A$1:$I$1,0),0)</f>
        <v>6</v>
      </c>
      <c r="H1580" s="44" t="str">
        <f>IF(AND(Table3[[#This Row],[Hour]]&gt;=7, Table3[[#This Row],[Hour]]&lt;=10), "Peak", IF(AND(Table3[[#This Row],[Hour]]&gt;=16, Table3[[#This Row],[Hour]]&lt;=19), "Peak", "Off-Peak"))</f>
        <v>Off-Peak</v>
      </c>
      <c r="I1580" s="19" t="str">
        <f>VLOOKUP($C1580,location,MATCH(Source!I$7,Location!$A$1:$D$1,0),0)</f>
        <v>Mumbai</v>
      </c>
      <c r="J1580" s="19" t="str">
        <f>VLOOKUP($C1580,location,MATCH(Source!J$7,Location!$A$1:$D$1,0),0)</f>
        <v>Rural Road</v>
      </c>
      <c r="K1580" s="19" t="str">
        <f>VLOOKUP($C1580,location,MATCH(Source!K$7,Location!$A$1:$D$1,0),0)</f>
        <v>Clear</v>
      </c>
      <c r="L1580" s="20" t="str">
        <f>VLOOKUP($C1580,vehicle,MATCH(L1579,Vehicle!A1573:E1573,0),0)</f>
        <v>Truck</v>
      </c>
      <c r="M1580" s="20" t="str">
        <f>VLOOKUP($C1580,vehicle,MATCH(M$7,Vehicle!$A$1:$E$1,0),0)</f>
        <v>Drunk Driving</v>
      </c>
      <c r="N1580" s="20" t="str">
        <f>VLOOKUP($C1580,vehicle,MATCH(N$7,Vehicle!$A$1:$E$1,0),0)</f>
        <v>Severe</v>
      </c>
      <c r="O1580" s="21">
        <f>VLOOKUP($C1580,vehicle,MATCH(O$7,Vehicle!$A$1:$E$1,0),0)</f>
        <v>5</v>
      </c>
      <c r="P1580" s="21">
        <f>VLOOKUP($C1580,driver,MATCH(P$7,Driver!$A$1:$E$1,0),0)</f>
        <v>40</v>
      </c>
      <c r="Q1580" s="21" t="str">
        <f>VLOOKUP($C1580,driver,MATCH(Q$7,Driver!$A$1:$E$1,0),0)</f>
        <v>Expired</v>
      </c>
      <c r="R1580" s="21">
        <f>VLOOKUP($C1580,driver,MATCH(R$7,Driver!$A$1:$E$1,0),0)</f>
        <v>6</v>
      </c>
      <c r="S1580" s="21" t="str">
        <f>VLOOKUP($C1580,driver,MATCH(S$7,Driver!$A$1:$E$1,0),0)</f>
        <v>Severe</v>
      </c>
      <c r="T1580" s="21">
        <f>VLOOKUP($C1580,Effects,MATCH(T$7, Effects!$A$1:$E$1, 0),0)</f>
        <v>58</v>
      </c>
      <c r="U1580" s="22" t="str">
        <f>VLOOKUP($C1580,Effects,MATCH(U$7, Effects!$A$1:$E$1, 0),0)</f>
        <v>No</v>
      </c>
      <c r="V1580" s="22" t="str">
        <f>VLOOKUP($C1580,Effects,MATCH(V$7, Effects!$A$1:$E$1, 0),0)</f>
        <v>No</v>
      </c>
      <c r="W1580" s="22" t="str">
        <f>VLOOKUP($C1580,Effects,MATCH(W$7, Effects!$A$1:$E$1, 0),0)</f>
        <v>Arrest Made</v>
      </c>
    </row>
    <row r="1581" spans="2:23" s="7" customFormat="1" ht="21" x14ac:dyDescent="0.4">
      <c r="B1581" s="19">
        <v>1574</v>
      </c>
      <c r="C1581" s="19" t="s">
        <v>1595</v>
      </c>
      <c r="D1581" s="20">
        <f>VLOOKUP($C1581, Date, MATCH(Source!D$7, Date!$A$1:$F$1, 0), FALSE)</f>
        <v>45269</v>
      </c>
      <c r="E1581" s="40">
        <v>45269</v>
      </c>
      <c r="F1581" s="22">
        <f>VLOOKUP($C1581, Date, MATCH(Source!F$7, Date!$A$1:$F$1, 0), FALSE)</f>
        <v>66.2986111111111</v>
      </c>
      <c r="G1581" s="19">
        <f>VLOOKUP(Table3[[#This Row],[Accident ID]],Date!$A$2:$I$2001,MATCH(Table3[[#Headers],[Hour]],Date!$A$1:$I$1,0),0)</f>
        <v>7</v>
      </c>
      <c r="H1581" s="44" t="str">
        <f>IF(AND(Table3[[#This Row],[Hour]]&gt;=7, Table3[[#This Row],[Hour]]&lt;=10), "Peak", IF(AND(Table3[[#This Row],[Hour]]&gt;=16, Table3[[#This Row],[Hour]]&lt;=19), "Peak", "Off-Peak"))</f>
        <v>Peak</v>
      </c>
      <c r="I1581" s="19" t="str">
        <f>VLOOKUP($C1581,location,MATCH(Source!I$7,Location!$A$1:$D$1,0),0)</f>
        <v>Mumbai</v>
      </c>
      <c r="J1581" s="19" t="str">
        <f>VLOOKUP($C1581,location,MATCH(Source!J$7,Location!$A$1:$D$1,0),0)</f>
        <v>Highway</v>
      </c>
      <c r="K1581" s="19" t="str">
        <f>VLOOKUP($C1581,location,MATCH(Source!K$7,Location!$A$1:$D$1,0),0)</f>
        <v>Foggy</v>
      </c>
      <c r="L1581" s="20" t="str">
        <f>VLOOKUP($C1581,vehicle,MATCH(L1580,Vehicle!A1574:E1574,0),0)</f>
        <v>Truck</v>
      </c>
      <c r="M1581" s="20" t="str">
        <f>VLOOKUP($C1581,vehicle,MATCH(M$7,Vehicle!$A$1:$E$1,0),0)</f>
        <v>Pedestrian Crossing</v>
      </c>
      <c r="N1581" s="20" t="str">
        <f>VLOOKUP($C1581,vehicle,MATCH(N$7,Vehicle!$A$1:$E$1,0),0)</f>
        <v>Severe</v>
      </c>
      <c r="O1581" s="21">
        <f>VLOOKUP($C1581,vehicle,MATCH(O$7,Vehicle!$A$1:$E$1,0),0)</f>
        <v>5</v>
      </c>
      <c r="P1581" s="21">
        <f>VLOOKUP($C1581,driver,MATCH(P$7,Driver!$A$1:$E$1,0),0)</f>
        <v>45</v>
      </c>
      <c r="Q1581" s="21" t="str">
        <f>VLOOKUP($C1581,driver,MATCH(Q$7,Driver!$A$1:$E$1,0),0)</f>
        <v>Expired</v>
      </c>
      <c r="R1581" s="21">
        <f>VLOOKUP($C1581,driver,MATCH(R$7,Driver!$A$1:$E$1,0),0)</f>
        <v>9</v>
      </c>
      <c r="S1581" s="21" t="str">
        <f>VLOOKUP($C1581,driver,MATCH(S$7,Driver!$A$1:$E$1,0),0)</f>
        <v>Minor</v>
      </c>
      <c r="T1581" s="21">
        <f>VLOOKUP($C1581,Effects,MATCH(T$7, Effects!$A$1:$E$1, 0),0)</f>
        <v>55</v>
      </c>
      <c r="U1581" s="22" t="str">
        <f>VLOOKUP($C1581,Effects,MATCH(U$7, Effects!$A$1:$E$1, 0),0)</f>
        <v>Yes</v>
      </c>
      <c r="V1581" s="22" t="str">
        <f>VLOOKUP($C1581,Effects,MATCH(V$7, Effects!$A$1:$E$1, 0),0)</f>
        <v>Yes</v>
      </c>
      <c r="W1581" s="22" t="str">
        <f>VLOOKUP($C1581,Effects,MATCH(W$7, Effects!$A$1:$E$1, 0),0)</f>
        <v>License Suspended</v>
      </c>
    </row>
    <row r="1582" spans="2:23" s="7" customFormat="1" ht="21" x14ac:dyDescent="0.4">
      <c r="B1582" s="19">
        <v>1575</v>
      </c>
      <c r="C1582" s="19" t="s">
        <v>1596</v>
      </c>
      <c r="D1582" s="20">
        <f>VLOOKUP($C1582, Date, MATCH(Source!D$7, Date!$A$1:$F$1, 0), FALSE)</f>
        <v>44270</v>
      </c>
      <c r="E1582" s="40">
        <v>44270</v>
      </c>
      <c r="F1582" s="22">
        <f>VLOOKUP($C1582, Date, MATCH(Source!F$7, Date!$A$1:$F$1, 0), FALSE)</f>
        <v>66.3402777777778</v>
      </c>
      <c r="G1582" s="19">
        <f>VLOOKUP(Table3[[#This Row],[Accident ID]],Date!$A$2:$I$2001,MATCH(Table3[[#Headers],[Hour]],Date!$A$1:$I$1,0),0)</f>
        <v>8</v>
      </c>
      <c r="H1582" s="44" t="str">
        <f>IF(AND(Table3[[#This Row],[Hour]]&gt;=7, Table3[[#This Row],[Hour]]&lt;=10), "Peak", IF(AND(Table3[[#This Row],[Hour]]&gt;=16, Table3[[#This Row],[Hour]]&lt;=19), "Peak", "Off-Peak"))</f>
        <v>Peak</v>
      </c>
      <c r="I1582" s="19" t="str">
        <f>VLOOKUP($C1582,location,MATCH(Source!I$7,Location!$A$1:$D$1,0),0)</f>
        <v>Ahmedabad</v>
      </c>
      <c r="J1582" s="19" t="str">
        <f>VLOOKUP($C1582,location,MATCH(Source!J$7,Location!$A$1:$D$1,0),0)</f>
        <v>Highway</v>
      </c>
      <c r="K1582" s="19" t="str">
        <f>VLOOKUP($C1582,location,MATCH(Source!K$7,Location!$A$1:$D$1,0),0)</f>
        <v>Snowy</v>
      </c>
      <c r="L1582" s="20" t="str">
        <f>VLOOKUP($C1582,vehicle,MATCH(L1581,Vehicle!A1575:E1575,0),0)</f>
        <v>Bus</v>
      </c>
      <c r="M1582" s="20" t="str">
        <f>VLOOKUP($C1582,vehicle,MATCH(M$7,Vehicle!$A$1:$E$1,0),0)</f>
        <v>Reckless Driving</v>
      </c>
      <c r="N1582" s="20" t="str">
        <f>VLOOKUP($C1582,vehicle,MATCH(N$7,Vehicle!$A$1:$E$1,0),0)</f>
        <v>Low</v>
      </c>
      <c r="O1582" s="21">
        <f>VLOOKUP($C1582,vehicle,MATCH(O$7,Vehicle!$A$1:$E$1,0),0)</f>
        <v>5</v>
      </c>
      <c r="P1582" s="21">
        <f>VLOOKUP($C1582,driver,MATCH(P$7,Driver!$A$1:$E$1,0),0)</f>
        <v>74</v>
      </c>
      <c r="Q1582" s="21" t="str">
        <f>VLOOKUP($C1582,driver,MATCH(Q$7,Driver!$A$1:$E$1,0),0)</f>
        <v>Suspended</v>
      </c>
      <c r="R1582" s="21">
        <f>VLOOKUP($C1582,driver,MATCH(R$7,Driver!$A$1:$E$1,0),0)</f>
        <v>3</v>
      </c>
      <c r="S1582" s="21" t="str">
        <f>VLOOKUP($C1582,driver,MATCH(S$7,Driver!$A$1:$E$1,0),0)</f>
        <v>Moderate</v>
      </c>
      <c r="T1582" s="21">
        <f>VLOOKUP($C1582,Effects,MATCH(T$7, Effects!$A$1:$E$1, 0),0)</f>
        <v>27</v>
      </c>
      <c r="U1582" s="22" t="str">
        <f>VLOOKUP($C1582,Effects,MATCH(U$7, Effects!$A$1:$E$1, 0),0)</f>
        <v>No</v>
      </c>
      <c r="V1582" s="22" t="str">
        <f>VLOOKUP($C1582,Effects,MATCH(V$7, Effects!$A$1:$E$1, 0),0)</f>
        <v>Yes</v>
      </c>
      <c r="W1582" s="22" t="str">
        <f>VLOOKUP($C1582,Effects,MATCH(W$7, Effects!$A$1:$E$1, 0),0)</f>
        <v>License Suspended</v>
      </c>
    </row>
    <row r="1583" spans="2:23" s="7" customFormat="1" ht="21" x14ac:dyDescent="0.4">
      <c r="B1583" s="19">
        <v>1576</v>
      </c>
      <c r="C1583" s="19" t="s">
        <v>1597</v>
      </c>
      <c r="D1583" s="20">
        <f>VLOOKUP($C1583, Date, MATCH(Source!D$7, Date!$A$1:$F$1, 0), FALSE)</f>
        <v>44430</v>
      </c>
      <c r="E1583" s="40">
        <v>44430</v>
      </c>
      <c r="F1583" s="22">
        <f>VLOOKUP($C1583, Date, MATCH(Source!F$7, Date!$A$1:$F$1, 0), FALSE)</f>
        <v>66.3819444444444</v>
      </c>
      <c r="G1583" s="19">
        <f>VLOOKUP(Table3[[#This Row],[Accident ID]],Date!$A$2:$I$2001,MATCH(Table3[[#Headers],[Hour]],Date!$A$1:$I$1,0),0)</f>
        <v>9</v>
      </c>
      <c r="H1583" s="44" t="str">
        <f>IF(AND(Table3[[#This Row],[Hour]]&gt;=7, Table3[[#This Row],[Hour]]&lt;=10), "Peak", IF(AND(Table3[[#This Row],[Hour]]&gt;=16, Table3[[#This Row],[Hour]]&lt;=19), "Peak", "Off-Peak"))</f>
        <v>Peak</v>
      </c>
      <c r="I1583" s="19" t="str">
        <f>VLOOKUP($C1583,location,MATCH(Source!I$7,Location!$A$1:$D$1,0),0)</f>
        <v>Mumbai</v>
      </c>
      <c r="J1583" s="19" t="str">
        <f>VLOOKUP($C1583,location,MATCH(Source!J$7,Location!$A$1:$D$1,0),0)</f>
        <v>City Road</v>
      </c>
      <c r="K1583" s="19" t="str">
        <f>VLOOKUP($C1583,location,MATCH(Source!K$7,Location!$A$1:$D$1,0),0)</f>
        <v>Clear</v>
      </c>
      <c r="L1583" s="20" t="str">
        <f>VLOOKUP($C1583,vehicle,MATCH(L1582,Vehicle!A1576:E1576,0),0)</f>
        <v>Bus</v>
      </c>
      <c r="M1583" s="20" t="str">
        <f>VLOOKUP($C1583,vehicle,MATCH(M$7,Vehicle!$A$1:$E$1,0),0)</f>
        <v>Weather Conditions</v>
      </c>
      <c r="N1583" s="20" t="str">
        <f>VLOOKUP($C1583,vehicle,MATCH(N$7,Vehicle!$A$1:$E$1,0),0)</f>
        <v>High</v>
      </c>
      <c r="O1583" s="21">
        <f>VLOOKUP($C1583,vehicle,MATCH(O$7,Vehicle!$A$1:$E$1,0),0)</f>
        <v>5</v>
      </c>
      <c r="P1583" s="21">
        <f>VLOOKUP($C1583,driver,MATCH(P$7,Driver!$A$1:$E$1,0),0)</f>
        <v>43</v>
      </c>
      <c r="Q1583" s="21" t="str">
        <f>VLOOKUP($C1583,driver,MATCH(Q$7,Driver!$A$1:$E$1,0),0)</f>
        <v>Expired</v>
      </c>
      <c r="R1583" s="21">
        <f>VLOOKUP($C1583,driver,MATCH(R$7,Driver!$A$1:$E$1,0),0)</f>
        <v>8</v>
      </c>
      <c r="S1583" s="21" t="str">
        <f>VLOOKUP($C1583,driver,MATCH(S$7,Driver!$A$1:$E$1,0),0)</f>
        <v>Minor</v>
      </c>
      <c r="T1583" s="21">
        <f>VLOOKUP($C1583,Effects,MATCH(T$7, Effects!$A$1:$E$1, 0),0)</f>
        <v>55</v>
      </c>
      <c r="U1583" s="22" t="str">
        <f>VLOOKUP($C1583,Effects,MATCH(U$7, Effects!$A$1:$E$1, 0),0)</f>
        <v>Yes</v>
      </c>
      <c r="V1583" s="22" t="str">
        <f>VLOOKUP($C1583,Effects,MATCH(V$7, Effects!$A$1:$E$1, 0),0)</f>
        <v>Yes</v>
      </c>
      <c r="W1583" s="22" t="str">
        <f>VLOOKUP($C1583,Effects,MATCH(W$7, Effects!$A$1:$E$1, 0),0)</f>
        <v>None</v>
      </c>
    </row>
    <row r="1584" spans="2:23" s="7" customFormat="1" ht="21" x14ac:dyDescent="0.4">
      <c r="B1584" s="19">
        <v>1577</v>
      </c>
      <c r="C1584" s="19" t="s">
        <v>1598</v>
      </c>
      <c r="D1584" s="20">
        <f>VLOOKUP($C1584, Date, MATCH(Source!D$7, Date!$A$1:$F$1, 0), FALSE)</f>
        <v>45331</v>
      </c>
      <c r="E1584" s="40">
        <v>45331</v>
      </c>
      <c r="F1584" s="22">
        <f>VLOOKUP($C1584, Date, MATCH(Source!F$7, Date!$A$1:$F$1, 0), FALSE)</f>
        <v>66.4236111111111</v>
      </c>
      <c r="G1584" s="19">
        <f>VLOOKUP(Table3[[#This Row],[Accident ID]],Date!$A$2:$I$2001,MATCH(Table3[[#Headers],[Hour]],Date!$A$1:$I$1,0),0)</f>
        <v>10</v>
      </c>
      <c r="H1584" s="44" t="str">
        <f>IF(AND(Table3[[#This Row],[Hour]]&gt;=7, Table3[[#This Row],[Hour]]&lt;=10), "Peak", IF(AND(Table3[[#This Row],[Hour]]&gt;=16, Table3[[#This Row],[Hour]]&lt;=19), "Peak", "Off-Peak"))</f>
        <v>Peak</v>
      </c>
      <c r="I1584" s="19" t="str">
        <f>VLOOKUP($C1584,location,MATCH(Source!I$7,Location!$A$1:$D$1,0),0)</f>
        <v>Kolkata</v>
      </c>
      <c r="J1584" s="19" t="str">
        <f>VLOOKUP($C1584,location,MATCH(Source!J$7,Location!$A$1:$D$1,0),0)</f>
        <v>Highway</v>
      </c>
      <c r="K1584" s="19" t="str">
        <f>VLOOKUP($C1584,location,MATCH(Source!K$7,Location!$A$1:$D$1,0),0)</f>
        <v>Snowy</v>
      </c>
      <c r="L1584" s="20" t="str">
        <f>VLOOKUP($C1584,vehicle,MATCH(L1583,Vehicle!A1577:E1577,0),0)</f>
        <v>Bicycle</v>
      </c>
      <c r="M1584" s="20" t="str">
        <f>VLOOKUP($C1584,vehicle,MATCH(M$7,Vehicle!$A$1:$E$1,0),0)</f>
        <v>Weather Conditions</v>
      </c>
      <c r="N1584" s="20" t="str">
        <f>VLOOKUP($C1584,vehicle,MATCH(N$7,Vehicle!$A$1:$E$1,0),0)</f>
        <v>Severe</v>
      </c>
      <c r="O1584" s="21">
        <f>VLOOKUP($C1584,vehicle,MATCH(O$7,Vehicle!$A$1:$E$1,0),0)</f>
        <v>3</v>
      </c>
      <c r="P1584" s="21">
        <f>VLOOKUP($C1584,driver,MATCH(P$7,Driver!$A$1:$E$1,0),0)</f>
        <v>67</v>
      </c>
      <c r="Q1584" s="21" t="str">
        <f>VLOOKUP($C1584,driver,MATCH(Q$7,Driver!$A$1:$E$1,0),0)</f>
        <v>Suspended</v>
      </c>
      <c r="R1584" s="21">
        <f>VLOOKUP($C1584,driver,MATCH(R$7,Driver!$A$1:$E$1,0),0)</f>
        <v>2</v>
      </c>
      <c r="S1584" s="21" t="str">
        <f>VLOOKUP($C1584,driver,MATCH(S$7,Driver!$A$1:$E$1,0),0)</f>
        <v>Fatal</v>
      </c>
      <c r="T1584" s="21">
        <f>VLOOKUP($C1584,Effects,MATCH(T$7, Effects!$A$1:$E$1, 0),0)</f>
        <v>26</v>
      </c>
      <c r="U1584" s="22" t="str">
        <f>VLOOKUP($C1584,Effects,MATCH(U$7, Effects!$A$1:$E$1, 0),0)</f>
        <v>Yes</v>
      </c>
      <c r="V1584" s="22" t="str">
        <f>VLOOKUP($C1584,Effects,MATCH(V$7, Effects!$A$1:$E$1, 0),0)</f>
        <v>No</v>
      </c>
      <c r="W1584" s="22" t="str">
        <f>VLOOKUP($C1584,Effects,MATCH(W$7, Effects!$A$1:$E$1, 0),0)</f>
        <v>Fine Issued</v>
      </c>
    </row>
    <row r="1585" spans="2:23" s="7" customFormat="1" ht="21" x14ac:dyDescent="0.4">
      <c r="B1585" s="19">
        <v>1578</v>
      </c>
      <c r="C1585" s="19" t="s">
        <v>1599</v>
      </c>
      <c r="D1585" s="20">
        <f>VLOOKUP($C1585, Date, MATCH(Source!D$7, Date!$A$1:$F$1, 0), FALSE)</f>
        <v>44989</v>
      </c>
      <c r="E1585" s="40">
        <v>44989</v>
      </c>
      <c r="F1585" s="22">
        <f>VLOOKUP($C1585, Date, MATCH(Source!F$7, Date!$A$1:$F$1, 0), FALSE)</f>
        <v>66.4652777777778</v>
      </c>
      <c r="G1585" s="19">
        <f>VLOOKUP(Table3[[#This Row],[Accident ID]],Date!$A$2:$I$2001,MATCH(Table3[[#Headers],[Hour]],Date!$A$1:$I$1,0),0)</f>
        <v>11</v>
      </c>
      <c r="H1585" s="44" t="str">
        <f>IF(AND(Table3[[#This Row],[Hour]]&gt;=7, Table3[[#This Row],[Hour]]&lt;=10), "Peak", IF(AND(Table3[[#This Row],[Hour]]&gt;=16, Table3[[#This Row],[Hour]]&lt;=19), "Peak", "Off-Peak"))</f>
        <v>Off-Peak</v>
      </c>
      <c r="I1585" s="19" t="str">
        <f>VLOOKUP($C1585,location,MATCH(Source!I$7,Location!$A$1:$D$1,0),0)</f>
        <v>Hyderabad</v>
      </c>
      <c r="J1585" s="19" t="str">
        <f>VLOOKUP($C1585,location,MATCH(Source!J$7,Location!$A$1:$D$1,0),0)</f>
        <v>Expressway</v>
      </c>
      <c r="K1585" s="19" t="str">
        <f>VLOOKUP($C1585,location,MATCH(Source!K$7,Location!$A$1:$D$1,0),0)</f>
        <v>Clear</v>
      </c>
      <c r="L1585" s="20" t="str">
        <f>VLOOKUP($C1585,vehicle,MATCH(L1584,Vehicle!A1578:E1578,0),0)</f>
        <v>Pedestrian</v>
      </c>
      <c r="M1585" s="20" t="str">
        <f>VLOOKUP($C1585,vehicle,MATCH(M$7,Vehicle!$A$1:$E$1,0),0)</f>
        <v>Weather Conditions</v>
      </c>
      <c r="N1585" s="20" t="str">
        <f>VLOOKUP($C1585,vehicle,MATCH(N$7,Vehicle!$A$1:$E$1,0),0)</f>
        <v>Severe</v>
      </c>
      <c r="O1585" s="21">
        <f>VLOOKUP($C1585,vehicle,MATCH(O$7,Vehicle!$A$1:$E$1,0),0)</f>
        <v>3</v>
      </c>
      <c r="P1585" s="21">
        <f>VLOOKUP($C1585,driver,MATCH(P$7,Driver!$A$1:$E$1,0),0)</f>
        <v>47</v>
      </c>
      <c r="Q1585" s="21" t="str">
        <f>VLOOKUP($C1585,driver,MATCH(Q$7,Driver!$A$1:$E$1,0),0)</f>
        <v>Valid</v>
      </c>
      <c r="R1585" s="21">
        <f>VLOOKUP($C1585,driver,MATCH(R$7,Driver!$A$1:$E$1,0),0)</f>
        <v>4</v>
      </c>
      <c r="S1585" s="21" t="str">
        <f>VLOOKUP($C1585,driver,MATCH(S$7,Driver!$A$1:$E$1,0),0)</f>
        <v>Fatal</v>
      </c>
      <c r="T1585" s="21">
        <f>VLOOKUP($C1585,Effects,MATCH(T$7, Effects!$A$1:$E$1, 0),0)</f>
        <v>35</v>
      </c>
      <c r="U1585" s="22" t="str">
        <f>VLOOKUP($C1585,Effects,MATCH(U$7, Effects!$A$1:$E$1, 0),0)</f>
        <v>Yes</v>
      </c>
      <c r="V1585" s="22" t="str">
        <f>VLOOKUP($C1585,Effects,MATCH(V$7, Effects!$A$1:$E$1, 0),0)</f>
        <v>Yes</v>
      </c>
      <c r="W1585" s="22" t="str">
        <f>VLOOKUP($C1585,Effects,MATCH(W$7, Effects!$A$1:$E$1, 0),0)</f>
        <v>None</v>
      </c>
    </row>
    <row r="1586" spans="2:23" s="7" customFormat="1" ht="21" x14ac:dyDescent="0.4">
      <c r="B1586" s="19">
        <v>1579</v>
      </c>
      <c r="C1586" s="19" t="s">
        <v>1600</v>
      </c>
      <c r="D1586" s="20">
        <f>VLOOKUP($C1586, Date, MATCH(Source!D$7, Date!$A$1:$F$1, 0), FALSE)</f>
        <v>44905</v>
      </c>
      <c r="E1586" s="40">
        <v>44905</v>
      </c>
      <c r="F1586" s="22">
        <f>VLOOKUP($C1586, Date, MATCH(Source!F$7, Date!$A$1:$F$1, 0), FALSE)</f>
        <v>66.5069444444444</v>
      </c>
      <c r="G1586" s="19">
        <f>VLOOKUP(Table3[[#This Row],[Accident ID]],Date!$A$2:$I$2001,MATCH(Table3[[#Headers],[Hour]],Date!$A$1:$I$1,0),0)</f>
        <v>12</v>
      </c>
      <c r="H1586" s="44" t="str">
        <f>IF(AND(Table3[[#This Row],[Hour]]&gt;=7, Table3[[#This Row],[Hour]]&lt;=10), "Peak", IF(AND(Table3[[#This Row],[Hour]]&gt;=16, Table3[[#This Row],[Hour]]&lt;=19), "Peak", "Off-Peak"))</f>
        <v>Off-Peak</v>
      </c>
      <c r="I1586" s="19" t="str">
        <f>VLOOKUP($C1586,location,MATCH(Source!I$7,Location!$A$1:$D$1,0),0)</f>
        <v>Chennai</v>
      </c>
      <c r="J1586" s="19" t="str">
        <f>VLOOKUP($C1586,location,MATCH(Source!J$7,Location!$A$1:$D$1,0),0)</f>
        <v>Highway</v>
      </c>
      <c r="K1586" s="19" t="str">
        <f>VLOOKUP($C1586,location,MATCH(Source!K$7,Location!$A$1:$D$1,0),0)</f>
        <v>Windy</v>
      </c>
      <c r="L1586" s="20" t="str">
        <f>VLOOKUP($C1586,vehicle,MATCH(L1585,Vehicle!A1579:E1579,0),0)</f>
        <v>Bike</v>
      </c>
      <c r="M1586" s="20" t="str">
        <f>VLOOKUP($C1586,vehicle,MATCH(M$7,Vehicle!$A$1:$E$1,0),0)</f>
        <v>Reckless Driving</v>
      </c>
      <c r="N1586" s="20" t="str">
        <f>VLOOKUP($C1586,vehicle,MATCH(N$7,Vehicle!$A$1:$E$1,0),0)</f>
        <v>High</v>
      </c>
      <c r="O1586" s="21">
        <f>VLOOKUP($C1586,vehicle,MATCH(O$7,Vehicle!$A$1:$E$1,0),0)</f>
        <v>5</v>
      </c>
      <c r="P1586" s="21">
        <f>VLOOKUP($C1586,driver,MATCH(P$7,Driver!$A$1:$E$1,0),0)</f>
        <v>75</v>
      </c>
      <c r="Q1586" s="21" t="str">
        <f>VLOOKUP($C1586,driver,MATCH(Q$7,Driver!$A$1:$E$1,0),0)</f>
        <v>Expired</v>
      </c>
      <c r="R1586" s="21">
        <f>VLOOKUP($C1586,driver,MATCH(R$7,Driver!$A$1:$E$1,0),0)</f>
        <v>0</v>
      </c>
      <c r="S1586" s="21" t="str">
        <f>VLOOKUP($C1586,driver,MATCH(S$7,Driver!$A$1:$E$1,0),0)</f>
        <v>Severe</v>
      </c>
      <c r="T1586" s="21">
        <f>VLOOKUP($C1586,Effects,MATCH(T$7, Effects!$A$1:$E$1, 0),0)</f>
        <v>27</v>
      </c>
      <c r="U1586" s="22" t="str">
        <f>VLOOKUP($C1586,Effects,MATCH(U$7, Effects!$A$1:$E$1, 0),0)</f>
        <v>Yes</v>
      </c>
      <c r="V1586" s="22" t="str">
        <f>VLOOKUP($C1586,Effects,MATCH(V$7, Effects!$A$1:$E$1, 0),0)</f>
        <v>No</v>
      </c>
      <c r="W1586" s="22" t="str">
        <f>VLOOKUP($C1586,Effects,MATCH(W$7, Effects!$A$1:$E$1, 0),0)</f>
        <v>Arrest Made</v>
      </c>
    </row>
    <row r="1587" spans="2:23" s="7" customFormat="1" ht="21" x14ac:dyDescent="0.4">
      <c r="B1587" s="19">
        <v>1580</v>
      </c>
      <c r="C1587" s="23" t="s">
        <v>1601</v>
      </c>
      <c r="D1587" s="20">
        <f>VLOOKUP($C1587, Date, MATCH(Source!D$7, Date!$A$1:$F$1, 0), FALSE)</f>
        <v>45067</v>
      </c>
      <c r="E1587" s="40">
        <v>45067</v>
      </c>
      <c r="F1587" s="22">
        <f>VLOOKUP($C1587, Date, MATCH(Source!F$7, Date!$A$1:$F$1, 0), FALSE)</f>
        <v>66.5486111111111</v>
      </c>
      <c r="G1587" s="19">
        <f>VLOOKUP(Table3[[#This Row],[Accident ID]],Date!$A$2:$I$2001,MATCH(Table3[[#Headers],[Hour]],Date!$A$1:$I$1,0),0)</f>
        <v>13</v>
      </c>
      <c r="H1587" s="44" t="str">
        <f>IF(AND(Table3[[#This Row],[Hour]]&gt;=7, Table3[[#This Row],[Hour]]&lt;=10), "Peak", IF(AND(Table3[[#This Row],[Hour]]&gt;=16, Table3[[#This Row],[Hour]]&lt;=19), "Peak", "Off-Peak"))</f>
        <v>Off-Peak</v>
      </c>
      <c r="I1587" s="19" t="str">
        <f>VLOOKUP($C1587,location,MATCH(Source!I$7,Location!$A$1:$D$1,0),0)</f>
        <v>Mumbai</v>
      </c>
      <c r="J1587" s="19" t="str">
        <f>VLOOKUP($C1587,location,MATCH(Source!J$7,Location!$A$1:$D$1,0),0)</f>
        <v>Rural Road</v>
      </c>
      <c r="K1587" s="19" t="str">
        <f>VLOOKUP($C1587,location,MATCH(Source!K$7,Location!$A$1:$D$1,0),0)</f>
        <v>Rainy</v>
      </c>
      <c r="L1587" s="20" t="str">
        <f>VLOOKUP($C1587,vehicle,MATCH(L1586,Vehicle!A1580:E1580,0),0)</f>
        <v>Bike</v>
      </c>
      <c r="M1587" s="20" t="str">
        <f>VLOOKUP($C1587,vehicle,MATCH(M$7,Vehicle!$A$1:$E$1,0),0)</f>
        <v>Drunk Driving</v>
      </c>
      <c r="N1587" s="20" t="str">
        <f>VLOOKUP($C1587,vehicle,MATCH(N$7,Vehicle!$A$1:$E$1,0),0)</f>
        <v>Severe</v>
      </c>
      <c r="O1587" s="21">
        <f>VLOOKUP($C1587,vehicle,MATCH(O$7,Vehicle!$A$1:$E$1,0),0)</f>
        <v>5</v>
      </c>
      <c r="P1587" s="21">
        <f>VLOOKUP($C1587,driver,MATCH(P$7,Driver!$A$1:$E$1,0),0)</f>
        <v>33</v>
      </c>
      <c r="Q1587" s="21" t="str">
        <f>VLOOKUP($C1587,driver,MATCH(Q$7,Driver!$A$1:$E$1,0),0)</f>
        <v>Suspended</v>
      </c>
      <c r="R1587" s="21">
        <f>VLOOKUP($C1587,driver,MATCH(R$7,Driver!$A$1:$E$1,0),0)</f>
        <v>2</v>
      </c>
      <c r="S1587" s="21" t="str">
        <f>VLOOKUP($C1587,driver,MATCH(S$7,Driver!$A$1:$E$1,0),0)</f>
        <v>Severe</v>
      </c>
      <c r="T1587" s="21">
        <f>VLOOKUP($C1587,Effects,MATCH(T$7, Effects!$A$1:$E$1, 0),0)</f>
        <v>21</v>
      </c>
      <c r="U1587" s="22" t="str">
        <f>VLOOKUP($C1587,Effects,MATCH(U$7, Effects!$A$1:$E$1, 0),0)</f>
        <v>Yes</v>
      </c>
      <c r="V1587" s="22" t="str">
        <f>VLOOKUP($C1587,Effects,MATCH(V$7, Effects!$A$1:$E$1, 0),0)</f>
        <v>Yes</v>
      </c>
      <c r="W1587" s="22" t="str">
        <f>VLOOKUP($C1587,Effects,MATCH(W$7, Effects!$A$1:$E$1, 0),0)</f>
        <v>Fine Issued</v>
      </c>
    </row>
    <row r="1588" spans="2:23" s="7" customFormat="1" ht="21" x14ac:dyDescent="0.4">
      <c r="B1588" s="19">
        <v>1581</v>
      </c>
      <c r="C1588" s="19" t="s">
        <v>1602</v>
      </c>
      <c r="D1588" s="20">
        <f>VLOOKUP($C1588, Date, MATCH(Source!D$7, Date!$A$1:$F$1, 0), FALSE)</f>
        <v>45147</v>
      </c>
      <c r="E1588" s="40">
        <v>45147</v>
      </c>
      <c r="F1588" s="22">
        <f>VLOOKUP($C1588, Date, MATCH(Source!F$7, Date!$A$1:$F$1, 0), FALSE)</f>
        <v>66.5902777777778</v>
      </c>
      <c r="G1588" s="19">
        <f>VLOOKUP(Table3[[#This Row],[Accident ID]],Date!$A$2:$I$2001,MATCH(Table3[[#Headers],[Hour]],Date!$A$1:$I$1,0),0)</f>
        <v>14</v>
      </c>
      <c r="H1588" s="44" t="str">
        <f>IF(AND(Table3[[#This Row],[Hour]]&gt;=7, Table3[[#This Row],[Hour]]&lt;=10), "Peak", IF(AND(Table3[[#This Row],[Hour]]&gt;=16, Table3[[#This Row],[Hour]]&lt;=19), "Peak", "Off-Peak"))</f>
        <v>Off-Peak</v>
      </c>
      <c r="I1588" s="19" t="str">
        <f>VLOOKUP($C1588,location,MATCH(Source!I$7,Location!$A$1:$D$1,0),0)</f>
        <v>Hyderabad</v>
      </c>
      <c r="J1588" s="19" t="str">
        <f>VLOOKUP($C1588,location,MATCH(Source!J$7,Location!$A$1:$D$1,0),0)</f>
        <v>Expressway</v>
      </c>
      <c r="K1588" s="19" t="str">
        <f>VLOOKUP($C1588,location,MATCH(Source!K$7,Location!$A$1:$D$1,0),0)</f>
        <v>Windy</v>
      </c>
      <c r="L1588" s="20" t="str">
        <f>VLOOKUP($C1588,vehicle,MATCH(L1587,Vehicle!A1581:E1581,0),0)</f>
        <v>Auto</v>
      </c>
      <c r="M1588" s="20" t="str">
        <f>VLOOKUP($C1588,vehicle,MATCH(M$7,Vehicle!$A$1:$E$1,0),0)</f>
        <v>Over Speeding</v>
      </c>
      <c r="N1588" s="20" t="str">
        <f>VLOOKUP($C1588,vehicle,MATCH(N$7,Vehicle!$A$1:$E$1,0),0)</f>
        <v>High</v>
      </c>
      <c r="O1588" s="21">
        <f>VLOOKUP($C1588,vehicle,MATCH(O$7,Vehicle!$A$1:$E$1,0),0)</f>
        <v>5</v>
      </c>
      <c r="P1588" s="21">
        <f>VLOOKUP($C1588,driver,MATCH(P$7,Driver!$A$1:$E$1,0),0)</f>
        <v>60</v>
      </c>
      <c r="Q1588" s="21" t="str">
        <f>VLOOKUP($C1588,driver,MATCH(Q$7,Driver!$A$1:$E$1,0),0)</f>
        <v>Valid</v>
      </c>
      <c r="R1588" s="21">
        <f>VLOOKUP($C1588,driver,MATCH(R$7,Driver!$A$1:$E$1,0),0)</f>
        <v>8</v>
      </c>
      <c r="S1588" s="21" t="str">
        <f>VLOOKUP($C1588,driver,MATCH(S$7,Driver!$A$1:$E$1,0),0)</f>
        <v>Minor</v>
      </c>
      <c r="T1588" s="21">
        <f>VLOOKUP($C1588,Effects,MATCH(T$7, Effects!$A$1:$E$1, 0),0)</f>
        <v>19</v>
      </c>
      <c r="U1588" s="22" t="str">
        <f>VLOOKUP($C1588,Effects,MATCH(U$7, Effects!$A$1:$E$1, 0),0)</f>
        <v>Yes</v>
      </c>
      <c r="V1588" s="22" t="str">
        <f>VLOOKUP($C1588,Effects,MATCH(V$7, Effects!$A$1:$E$1, 0),0)</f>
        <v>No</v>
      </c>
      <c r="W1588" s="22" t="str">
        <f>VLOOKUP($C1588,Effects,MATCH(W$7, Effects!$A$1:$E$1, 0),0)</f>
        <v>Fine Issued</v>
      </c>
    </row>
    <row r="1589" spans="2:23" s="7" customFormat="1" ht="21" x14ac:dyDescent="0.4">
      <c r="B1589" s="19">
        <v>1582</v>
      </c>
      <c r="C1589" s="19" t="s">
        <v>1603</v>
      </c>
      <c r="D1589" s="20">
        <f>VLOOKUP($C1589, Date, MATCH(Source!D$7, Date!$A$1:$F$1, 0), FALSE)</f>
        <v>45638</v>
      </c>
      <c r="E1589" s="40">
        <v>45638</v>
      </c>
      <c r="F1589" s="22">
        <f>VLOOKUP($C1589, Date, MATCH(Source!F$7, Date!$A$1:$F$1, 0), FALSE)</f>
        <v>66.6319444444444</v>
      </c>
      <c r="G1589" s="19">
        <f>VLOOKUP(Table3[[#This Row],[Accident ID]],Date!$A$2:$I$2001,MATCH(Table3[[#Headers],[Hour]],Date!$A$1:$I$1,0),0)</f>
        <v>15</v>
      </c>
      <c r="H1589" s="44" t="str">
        <f>IF(AND(Table3[[#This Row],[Hour]]&gt;=7, Table3[[#This Row],[Hour]]&lt;=10), "Peak", IF(AND(Table3[[#This Row],[Hour]]&gt;=16, Table3[[#This Row],[Hour]]&lt;=19), "Peak", "Off-Peak"))</f>
        <v>Off-Peak</v>
      </c>
      <c r="I1589" s="19" t="str">
        <f>VLOOKUP($C1589,location,MATCH(Source!I$7,Location!$A$1:$D$1,0),0)</f>
        <v>Bangalore</v>
      </c>
      <c r="J1589" s="19" t="str">
        <f>VLOOKUP($C1589,location,MATCH(Source!J$7,Location!$A$1:$D$1,0),0)</f>
        <v>City Road</v>
      </c>
      <c r="K1589" s="19" t="str">
        <f>VLOOKUP($C1589,location,MATCH(Source!K$7,Location!$A$1:$D$1,0),0)</f>
        <v>Clear</v>
      </c>
      <c r="L1589" s="20" t="str">
        <f>VLOOKUP($C1589,vehicle,MATCH(L1588,Vehicle!A1582:E1582,0),0)</f>
        <v>Car</v>
      </c>
      <c r="M1589" s="20" t="str">
        <f>VLOOKUP($C1589,vehicle,MATCH(M$7,Vehicle!$A$1:$E$1,0),0)</f>
        <v>Drunk Driving</v>
      </c>
      <c r="N1589" s="20" t="str">
        <f>VLOOKUP($C1589,vehicle,MATCH(N$7,Vehicle!$A$1:$E$1,0),0)</f>
        <v>Medium</v>
      </c>
      <c r="O1589" s="21">
        <f>VLOOKUP($C1589,vehicle,MATCH(O$7,Vehicle!$A$1:$E$1,0),0)</f>
        <v>2</v>
      </c>
      <c r="P1589" s="21">
        <f>VLOOKUP($C1589,driver,MATCH(P$7,Driver!$A$1:$E$1,0),0)</f>
        <v>49</v>
      </c>
      <c r="Q1589" s="21" t="str">
        <f>VLOOKUP($C1589,driver,MATCH(Q$7,Driver!$A$1:$E$1,0),0)</f>
        <v>Expired</v>
      </c>
      <c r="R1589" s="21">
        <f>VLOOKUP($C1589,driver,MATCH(R$7,Driver!$A$1:$E$1,0),0)</f>
        <v>0</v>
      </c>
      <c r="S1589" s="21" t="str">
        <f>VLOOKUP($C1589,driver,MATCH(S$7,Driver!$A$1:$E$1,0),0)</f>
        <v>Moderate</v>
      </c>
      <c r="T1589" s="21">
        <f>VLOOKUP($C1589,Effects,MATCH(T$7, Effects!$A$1:$E$1, 0),0)</f>
        <v>38</v>
      </c>
      <c r="U1589" s="22" t="str">
        <f>VLOOKUP($C1589,Effects,MATCH(U$7, Effects!$A$1:$E$1, 0),0)</f>
        <v>Yes</v>
      </c>
      <c r="V1589" s="22" t="str">
        <f>VLOOKUP($C1589,Effects,MATCH(V$7, Effects!$A$1:$E$1, 0),0)</f>
        <v>Yes</v>
      </c>
      <c r="W1589" s="22" t="str">
        <f>VLOOKUP($C1589,Effects,MATCH(W$7, Effects!$A$1:$E$1, 0),0)</f>
        <v>Arrest Made</v>
      </c>
    </row>
    <row r="1590" spans="2:23" s="7" customFormat="1" ht="21" x14ac:dyDescent="0.4">
      <c r="B1590" s="19">
        <v>1583</v>
      </c>
      <c r="C1590" s="19" t="s">
        <v>1604</v>
      </c>
      <c r="D1590" s="20">
        <f>VLOOKUP($C1590, Date, MATCH(Source!D$7, Date!$A$1:$F$1, 0), FALSE)</f>
        <v>45036</v>
      </c>
      <c r="E1590" s="40">
        <v>45036</v>
      </c>
      <c r="F1590" s="22">
        <f>VLOOKUP($C1590, Date, MATCH(Source!F$7, Date!$A$1:$F$1, 0), FALSE)</f>
        <v>66.6736111111111</v>
      </c>
      <c r="G1590" s="19">
        <f>VLOOKUP(Table3[[#This Row],[Accident ID]],Date!$A$2:$I$2001,MATCH(Table3[[#Headers],[Hour]],Date!$A$1:$I$1,0),0)</f>
        <v>16</v>
      </c>
      <c r="H1590" s="44" t="str">
        <f>IF(AND(Table3[[#This Row],[Hour]]&gt;=7, Table3[[#This Row],[Hour]]&lt;=10), "Peak", IF(AND(Table3[[#This Row],[Hour]]&gt;=16, Table3[[#This Row],[Hour]]&lt;=19), "Peak", "Off-Peak"))</f>
        <v>Peak</v>
      </c>
      <c r="I1590" s="19" t="str">
        <f>VLOOKUP($C1590,location,MATCH(Source!I$7,Location!$A$1:$D$1,0),0)</f>
        <v>Kolkata</v>
      </c>
      <c r="J1590" s="19" t="str">
        <f>VLOOKUP($C1590,location,MATCH(Source!J$7,Location!$A$1:$D$1,0),0)</f>
        <v>Residential Area</v>
      </c>
      <c r="K1590" s="19" t="str">
        <f>VLOOKUP($C1590,location,MATCH(Source!K$7,Location!$A$1:$D$1,0),0)</f>
        <v>Snowy</v>
      </c>
      <c r="L1590" s="20" t="str">
        <f>VLOOKUP($C1590,vehicle,MATCH(L1589,Vehicle!A1583:E1583,0),0)</f>
        <v>Car</v>
      </c>
      <c r="M1590" s="20" t="str">
        <f>VLOOKUP($C1590,vehicle,MATCH(M$7,Vehicle!$A$1:$E$1,0),0)</f>
        <v>Over Speeding</v>
      </c>
      <c r="N1590" s="20" t="str">
        <f>VLOOKUP($C1590,vehicle,MATCH(N$7,Vehicle!$A$1:$E$1,0),0)</f>
        <v>High</v>
      </c>
      <c r="O1590" s="21">
        <f>VLOOKUP($C1590,vehicle,MATCH(O$7,Vehicle!$A$1:$E$1,0),0)</f>
        <v>4</v>
      </c>
      <c r="P1590" s="21">
        <f>VLOOKUP($C1590,driver,MATCH(P$7,Driver!$A$1:$E$1,0),0)</f>
        <v>27</v>
      </c>
      <c r="Q1590" s="21" t="str">
        <f>VLOOKUP($C1590,driver,MATCH(Q$7,Driver!$A$1:$E$1,0),0)</f>
        <v>Expired</v>
      </c>
      <c r="R1590" s="21">
        <f>VLOOKUP($C1590,driver,MATCH(R$7,Driver!$A$1:$E$1,0),0)</f>
        <v>9</v>
      </c>
      <c r="S1590" s="21" t="str">
        <f>VLOOKUP($C1590,driver,MATCH(S$7,Driver!$A$1:$E$1,0),0)</f>
        <v>Severe</v>
      </c>
      <c r="T1590" s="21">
        <f>VLOOKUP($C1590,Effects,MATCH(T$7, Effects!$A$1:$E$1, 0),0)</f>
        <v>9</v>
      </c>
      <c r="U1590" s="22" t="str">
        <f>VLOOKUP($C1590,Effects,MATCH(U$7, Effects!$A$1:$E$1, 0),0)</f>
        <v>Yes</v>
      </c>
      <c r="V1590" s="22" t="str">
        <f>VLOOKUP($C1590,Effects,MATCH(V$7, Effects!$A$1:$E$1, 0),0)</f>
        <v>Yes</v>
      </c>
      <c r="W1590" s="22" t="str">
        <f>VLOOKUP($C1590,Effects,MATCH(W$7, Effects!$A$1:$E$1, 0),0)</f>
        <v>None</v>
      </c>
    </row>
    <row r="1591" spans="2:23" s="7" customFormat="1" ht="21" x14ac:dyDescent="0.4">
      <c r="B1591" s="19">
        <v>1584</v>
      </c>
      <c r="C1591" s="19" t="s">
        <v>1605</v>
      </c>
      <c r="D1591" s="20">
        <f>VLOOKUP($C1591, Date, MATCH(Source!D$7, Date!$A$1:$F$1, 0), FALSE)</f>
        <v>44693</v>
      </c>
      <c r="E1591" s="40">
        <v>44693</v>
      </c>
      <c r="F1591" s="22">
        <f>VLOOKUP($C1591, Date, MATCH(Source!F$7, Date!$A$1:$F$1, 0), FALSE)</f>
        <v>66.7152777777778</v>
      </c>
      <c r="G1591" s="19">
        <f>VLOOKUP(Table3[[#This Row],[Accident ID]],Date!$A$2:$I$2001,MATCH(Table3[[#Headers],[Hour]],Date!$A$1:$I$1,0),0)</f>
        <v>17</v>
      </c>
      <c r="H1591" s="44" t="str">
        <f>IF(AND(Table3[[#This Row],[Hour]]&gt;=7, Table3[[#This Row],[Hour]]&lt;=10), "Peak", IF(AND(Table3[[#This Row],[Hour]]&gt;=16, Table3[[#This Row],[Hour]]&lt;=19), "Peak", "Off-Peak"))</f>
        <v>Peak</v>
      </c>
      <c r="I1591" s="19" t="str">
        <f>VLOOKUP($C1591,location,MATCH(Source!I$7,Location!$A$1:$D$1,0),0)</f>
        <v>Bangalore</v>
      </c>
      <c r="J1591" s="19" t="str">
        <f>VLOOKUP($C1591,location,MATCH(Source!J$7,Location!$A$1:$D$1,0),0)</f>
        <v>City Road</v>
      </c>
      <c r="K1591" s="19" t="str">
        <f>VLOOKUP($C1591,location,MATCH(Source!K$7,Location!$A$1:$D$1,0),0)</f>
        <v>Foggy</v>
      </c>
      <c r="L1591" s="20" t="str">
        <f>VLOOKUP($C1591,vehicle,MATCH(L1590,Vehicle!A1584:E1584,0),0)</f>
        <v>Car</v>
      </c>
      <c r="M1591" s="20" t="str">
        <f>VLOOKUP($C1591,vehicle,MATCH(M$7,Vehicle!$A$1:$E$1,0),0)</f>
        <v>Reckless Driving</v>
      </c>
      <c r="N1591" s="20" t="str">
        <f>VLOOKUP($C1591,vehicle,MATCH(N$7,Vehicle!$A$1:$E$1,0),0)</f>
        <v>High</v>
      </c>
      <c r="O1591" s="21">
        <f>VLOOKUP($C1591,vehicle,MATCH(O$7,Vehicle!$A$1:$E$1,0),0)</f>
        <v>3</v>
      </c>
      <c r="P1591" s="21">
        <f>VLOOKUP($C1591,driver,MATCH(P$7,Driver!$A$1:$E$1,0),0)</f>
        <v>39</v>
      </c>
      <c r="Q1591" s="21" t="str">
        <f>VLOOKUP($C1591,driver,MATCH(Q$7,Driver!$A$1:$E$1,0),0)</f>
        <v>Suspended</v>
      </c>
      <c r="R1591" s="21">
        <f>VLOOKUP($C1591,driver,MATCH(R$7,Driver!$A$1:$E$1,0),0)</f>
        <v>0</v>
      </c>
      <c r="S1591" s="21" t="str">
        <f>VLOOKUP($C1591,driver,MATCH(S$7,Driver!$A$1:$E$1,0),0)</f>
        <v>Minor</v>
      </c>
      <c r="T1591" s="21">
        <f>VLOOKUP($C1591,Effects,MATCH(T$7, Effects!$A$1:$E$1, 0),0)</f>
        <v>7</v>
      </c>
      <c r="U1591" s="22" t="str">
        <f>VLOOKUP($C1591,Effects,MATCH(U$7, Effects!$A$1:$E$1, 0),0)</f>
        <v>Yes</v>
      </c>
      <c r="V1591" s="22" t="str">
        <f>VLOOKUP($C1591,Effects,MATCH(V$7, Effects!$A$1:$E$1, 0),0)</f>
        <v>Yes</v>
      </c>
      <c r="W1591" s="22" t="str">
        <f>VLOOKUP($C1591,Effects,MATCH(W$7, Effects!$A$1:$E$1, 0),0)</f>
        <v>Fine Issued</v>
      </c>
    </row>
    <row r="1592" spans="2:23" s="7" customFormat="1" ht="21" x14ac:dyDescent="0.4">
      <c r="B1592" s="19">
        <v>1585</v>
      </c>
      <c r="C1592" s="19">
        <v>80387324</v>
      </c>
      <c r="D1592" s="20">
        <f>VLOOKUP($C1592, Date, MATCH(Source!D$7, Date!$A$1:$F$1, 0), FALSE)</f>
        <v>44702</v>
      </c>
      <c r="E1592" s="40">
        <v>44702</v>
      </c>
      <c r="F1592" s="22">
        <f>VLOOKUP($C1592, Date, MATCH(Source!F$7, Date!$A$1:$F$1, 0), FALSE)</f>
        <v>66.7569444444444</v>
      </c>
      <c r="G1592" s="19">
        <f>VLOOKUP(Table3[[#This Row],[Accident ID]],Date!$A$2:$I$2001,MATCH(Table3[[#Headers],[Hour]],Date!$A$1:$I$1,0),0)</f>
        <v>18</v>
      </c>
      <c r="H1592" s="44" t="str">
        <f>IF(AND(Table3[[#This Row],[Hour]]&gt;=7, Table3[[#This Row],[Hour]]&lt;=10), "Peak", IF(AND(Table3[[#This Row],[Hour]]&gt;=16, Table3[[#This Row],[Hour]]&lt;=19), "Peak", "Off-Peak"))</f>
        <v>Peak</v>
      </c>
      <c r="I1592" s="19" t="str">
        <f>VLOOKUP($C1592,location,MATCH(Source!I$7,Location!$A$1:$D$1,0),0)</f>
        <v>Ahmedabad</v>
      </c>
      <c r="J1592" s="19" t="str">
        <f>VLOOKUP($C1592,location,MATCH(Source!J$7,Location!$A$1:$D$1,0),0)</f>
        <v>Rural Road</v>
      </c>
      <c r="K1592" s="19" t="str">
        <f>VLOOKUP($C1592,location,MATCH(Source!K$7,Location!$A$1:$D$1,0),0)</f>
        <v>Clear</v>
      </c>
      <c r="L1592" s="20" t="str">
        <f>VLOOKUP($C1592,vehicle,MATCH(L1591,Vehicle!A1585:E1585,0),0)</f>
        <v>Pedestrian</v>
      </c>
      <c r="M1592" s="20" t="str">
        <f>VLOOKUP($C1592,vehicle,MATCH(M$7,Vehicle!$A$1:$E$1,0),0)</f>
        <v>Weather Conditions</v>
      </c>
      <c r="N1592" s="20" t="str">
        <f>VLOOKUP($C1592,vehicle,MATCH(N$7,Vehicle!$A$1:$E$1,0),0)</f>
        <v>Severe</v>
      </c>
      <c r="O1592" s="21">
        <f>VLOOKUP($C1592,vehicle,MATCH(O$7,Vehicle!$A$1:$E$1,0),0)</f>
        <v>4</v>
      </c>
      <c r="P1592" s="21">
        <f>VLOOKUP($C1592,driver,MATCH(P$7,Driver!$A$1:$E$1,0),0)</f>
        <v>18</v>
      </c>
      <c r="Q1592" s="21" t="str">
        <f>VLOOKUP($C1592,driver,MATCH(Q$7,Driver!$A$1:$E$1,0),0)</f>
        <v>Suspended</v>
      </c>
      <c r="R1592" s="21">
        <f>VLOOKUP($C1592,driver,MATCH(R$7,Driver!$A$1:$E$1,0),0)</f>
        <v>5</v>
      </c>
      <c r="S1592" s="21" t="str">
        <f>VLOOKUP($C1592,driver,MATCH(S$7,Driver!$A$1:$E$1,0),0)</f>
        <v>Moderate</v>
      </c>
      <c r="T1592" s="21">
        <f>VLOOKUP($C1592,Effects,MATCH(T$7, Effects!$A$1:$E$1, 0),0)</f>
        <v>6</v>
      </c>
      <c r="U1592" s="22" t="str">
        <f>VLOOKUP($C1592,Effects,MATCH(U$7, Effects!$A$1:$E$1, 0),0)</f>
        <v>Yes</v>
      </c>
      <c r="V1592" s="22" t="str">
        <f>VLOOKUP($C1592,Effects,MATCH(V$7, Effects!$A$1:$E$1, 0),0)</f>
        <v>No</v>
      </c>
      <c r="W1592" s="22" t="str">
        <f>VLOOKUP($C1592,Effects,MATCH(W$7, Effects!$A$1:$E$1, 0),0)</f>
        <v>None</v>
      </c>
    </row>
    <row r="1593" spans="2:23" s="7" customFormat="1" ht="21" x14ac:dyDescent="0.4">
      <c r="B1593" s="19">
        <v>1586</v>
      </c>
      <c r="C1593" s="19" t="s">
        <v>1606</v>
      </c>
      <c r="D1593" s="20">
        <f>VLOOKUP($C1593, Date, MATCH(Source!D$7, Date!$A$1:$F$1, 0), FALSE)</f>
        <v>44971</v>
      </c>
      <c r="E1593" s="40">
        <v>44971</v>
      </c>
      <c r="F1593" s="22">
        <f>VLOOKUP($C1593, Date, MATCH(Source!F$7, Date!$A$1:$F$1, 0), FALSE)</f>
        <v>66.7986111111111</v>
      </c>
      <c r="G1593" s="19">
        <f>VLOOKUP(Table3[[#This Row],[Accident ID]],Date!$A$2:$I$2001,MATCH(Table3[[#Headers],[Hour]],Date!$A$1:$I$1,0),0)</f>
        <v>19</v>
      </c>
      <c r="H1593" s="44" t="str">
        <f>IF(AND(Table3[[#This Row],[Hour]]&gt;=7, Table3[[#This Row],[Hour]]&lt;=10), "Peak", IF(AND(Table3[[#This Row],[Hour]]&gt;=16, Table3[[#This Row],[Hour]]&lt;=19), "Peak", "Off-Peak"))</f>
        <v>Peak</v>
      </c>
      <c r="I1593" s="19" t="str">
        <f>VLOOKUP($C1593,location,MATCH(Source!I$7,Location!$A$1:$D$1,0),0)</f>
        <v>Kolkata</v>
      </c>
      <c r="J1593" s="19" t="str">
        <f>VLOOKUP($C1593,location,MATCH(Source!J$7,Location!$A$1:$D$1,0),0)</f>
        <v>City Road</v>
      </c>
      <c r="K1593" s="19" t="str">
        <f>VLOOKUP($C1593,location,MATCH(Source!K$7,Location!$A$1:$D$1,0),0)</f>
        <v>Snowy</v>
      </c>
      <c r="L1593" s="20" t="str">
        <f>VLOOKUP($C1593,vehicle,MATCH(L1592,Vehicle!A1586:E1586,0),0)</f>
        <v>Auto</v>
      </c>
      <c r="M1593" s="20" t="str">
        <f>VLOOKUP($C1593,vehicle,MATCH(M$7,Vehicle!$A$1:$E$1,0),0)</f>
        <v>Reckless Driving</v>
      </c>
      <c r="N1593" s="20" t="str">
        <f>VLOOKUP($C1593,vehicle,MATCH(N$7,Vehicle!$A$1:$E$1,0),0)</f>
        <v>Medium</v>
      </c>
      <c r="O1593" s="21">
        <f>VLOOKUP($C1593,vehicle,MATCH(O$7,Vehicle!$A$1:$E$1,0),0)</f>
        <v>1</v>
      </c>
      <c r="P1593" s="21">
        <f>VLOOKUP($C1593,driver,MATCH(P$7,Driver!$A$1:$E$1,0),0)</f>
        <v>28</v>
      </c>
      <c r="Q1593" s="21" t="str">
        <f>VLOOKUP($C1593,driver,MATCH(Q$7,Driver!$A$1:$E$1,0),0)</f>
        <v>Expired</v>
      </c>
      <c r="R1593" s="21">
        <f>VLOOKUP($C1593,driver,MATCH(R$7,Driver!$A$1:$E$1,0),0)</f>
        <v>8</v>
      </c>
      <c r="S1593" s="21" t="str">
        <f>VLOOKUP($C1593,driver,MATCH(S$7,Driver!$A$1:$E$1,0),0)</f>
        <v>Severe</v>
      </c>
      <c r="T1593" s="21">
        <f>VLOOKUP($C1593,Effects,MATCH(T$7, Effects!$A$1:$E$1, 0),0)</f>
        <v>33</v>
      </c>
      <c r="U1593" s="22" t="str">
        <f>VLOOKUP($C1593,Effects,MATCH(U$7, Effects!$A$1:$E$1, 0),0)</f>
        <v>Yes</v>
      </c>
      <c r="V1593" s="22" t="str">
        <f>VLOOKUP($C1593,Effects,MATCH(V$7, Effects!$A$1:$E$1, 0),0)</f>
        <v>No</v>
      </c>
      <c r="W1593" s="22" t="str">
        <f>VLOOKUP($C1593,Effects,MATCH(W$7, Effects!$A$1:$E$1, 0),0)</f>
        <v>Fine Issued</v>
      </c>
    </row>
    <row r="1594" spans="2:23" s="7" customFormat="1" ht="21" x14ac:dyDescent="0.4">
      <c r="B1594" s="19">
        <v>1587</v>
      </c>
      <c r="C1594" s="19" t="s">
        <v>1607</v>
      </c>
      <c r="D1594" s="20">
        <f>VLOOKUP($C1594, Date, MATCH(Source!D$7, Date!$A$1:$F$1, 0), FALSE)</f>
        <v>44113</v>
      </c>
      <c r="E1594" s="40">
        <v>44113</v>
      </c>
      <c r="F1594" s="22">
        <f>VLOOKUP($C1594, Date, MATCH(Source!F$7, Date!$A$1:$F$1, 0), FALSE)</f>
        <v>66.8402777777778</v>
      </c>
      <c r="G1594" s="19">
        <f>VLOOKUP(Table3[[#This Row],[Accident ID]],Date!$A$2:$I$2001,MATCH(Table3[[#Headers],[Hour]],Date!$A$1:$I$1,0),0)</f>
        <v>20</v>
      </c>
      <c r="H1594" s="44" t="str">
        <f>IF(AND(Table3[[#This Row],[Hour]]&gt;=7, Table3[[#This Row],[Hour]]&lt;=10), "Peak", IF(AND(Table3[[#This Row],[Hour]]&gt;=16, Table3[[#This Row],[Hour]]&lt;=19), "Peak", "Off-Peak"))</f>
        <v>Off-Peak</v>
      </c>
      <c r="I1594" s="19" t="str">
        <f>VLOOKUP($C1594,location,MATCH(Source!I$7,Location!$A$1:$D$1,0),0)</f>
        <v>Hyderabad</v>
      </c>
      <c r="J1594" s="19" t="str">
        <f>VLOOKUP($C1594,location,MATCH(Source!J$7,Location!$A$1:$D$1,0),0)</f>
        <v>Highway</v>
      </c>
      <c r="K1594" s="19" t="str">
        <f>VLOOKUP($C1594,location,MATCH(Source!K$7,Location!$A$1:$D$1,0),0)</f>
        <v>Clear</v>
      </c>
      <c r="L1594" s="20" t="str">
        <f>VLOOKUP($C1594,vehicle,MATCH(L1593,Vehicle!A1587:E1587,0),0)</f>
        <v>Car</v>
      </c>
      <c r="M1594" s="20" t="str">
        <f>VLOOKUP($C1594,vehicle,MATCH(M$7,Vehicle!$A$1:$E$1,0),0)</f>
        <v>Over Speeding</v>
      </c>
      <c r="N1594" s="20" t="str">
        <f>VLOOKUP($C1594,vehicle,MATCH(N$7,Vehicle!$A$1:$E$1,0),0)</f>
        <v>Medium</v>
      </c>
      <c r="O1594" s="21">
        <f>VLOOKUP($C1594,vehicle,MATCH(O$7,Vehicle!$A$1:$E$1,0),0)</f>
        <v>3</v>
      </c>
      <c r="P1594" s="21">
        <f>VLOOKUP($C1594,driver,MATCH(P$7,Driver!$A$1:$E$1,0),0)</f>
        <v>37</v>
      </c>
      <c r="Q1594" s="21" t="str">
        <f>VLOOKUP($C1594,driver,MATCH(Q$7,Driver!$A$1:$E$1,0),0)</f>
        <v>Valid</v>
      </c>
      <c r="R1594" s="21">
        <f>VLOOKUP($C1594,driver,MATCH(R$7,Driver!$A$1:$E$1,0),0)</f>
        <v>3</v>
      </c>
      <c r="S1594" s="21" t="str">
        <f>VLOOKUP($C1594,driver,MATCH(S$7,Driver!$A$1:$E$1,0),0)</f>
        <v>Moderate</v>
      </c>
      <c r="T1594" s="21">
        <f>VLOOKUP($C1594,Effects,MATCH(T$7, Effects!$A$1:$E$1, 0),0)</f>
        <v>59</v>
      </c>
      <c r="U1594" s="22" t="str">
        <f>VLOOKUP($C1594,Effects,MATCH(U$7, Effects!$A$1:$E$1, 0),0)</f>
        <v>No</v>
      </c>
      <c r="V1594" s="22" t="str">
        <f>VLOOKUP($C1594,Effects,MATCH(V$7, Effects!$A$1:$E$1, 0),0)</f>
        <v>Yes</v>
      </c>
      <c r="W1594" s="22" t="str">
        <f>VLOOKUP($C1594,Effects,MATCH(W$7, Effects!$A$1:$E$1, 0),0)</f>
        <v>Arrest Made</v>
      </c>
    </row>
    <row r="1595" spans="2:23" s="7" customFormat="1" ht="21" x14ac:dyDescent="0.4">
      <c r="B1595" s="19">
        <v>1588</v>
      </c>
      <c r="C1595" s="19" t="s">
        <v>1608</v>
      </c>
      <c r="D1595" s="20">
        <f>VLOOKUP($C1595, Date, MATCH(Source!D$7, Date!$A$1:$F$1, 0), FALSE)</f>
        <v>44033</v>
      </c>
      <c r="E1595" s="40">
        <v>44033</v>
      </c>
      <c r="F1595" s="22">
        <f>VLOOKUP($C1595, Date, MATCH(Source!F$7, Date!$A$1:$F$1, 0), FALSE)</f>
        <v>66.8819444444444</v>
      </c>
      <c r="G1595" s="19">
        <f>VLOOKUP(Table3[[#This Row],[Accident ID]],Date!$A$2:$I$2001,MATCH(Table3[[#Headers],[Hour]],Date!$A$1:$I$1,0),0)</f>
        <v>21</v>
      </c>
      <c r="H1595" s="44" t="str">
        <f>IF(AND(Table3[[#This Row],[Hour]]&gt;=7, Table3[[#This Row],[Hour]]&lt;=10), "Peak", IF(AND(Table3[[#This Row],[Hour]]&gt;=16, Table3[[#This Row],[Hour]]&lt;=19), "Peak", "Off-Peak"))</f>
        <v>Off-Peak</v>
      </c>
      <c r="I1595" s="19" t="str">
        <f>VLOOKUP($C1595,location,MATCH(Source!I$7,Location!$A$1:$D$1,0),0)</f>
        <v>Mumbai</v>
      </c>
      <c r="J1595" s="19" t="str">
        <f>VLOOKUP($C1595,location,MATCH(Source!J$7,Location!$A$1:$D$1,0),0)</f>
        <v>Residential Area</v>
      </c>
      <c r="K1595" s="19" t="str">
        <f>VLOOKUP($C1595,location,MATCH(Source!K$7,Location!$A$1:$D$1,0),0)</f>
        <v>Foggy</v>
      </c>
      <c r="L1595" s="20" t="str">
        <f>VLOOKUP($C1595,vehicle,MATCH(L1594,Vehicle!A1588:E1588,0),0)</f>
        <v>Bus</v>
      </c>
      <c r="M1595" s="20" t="str">
        <f>VLOOKUP($C1595,vehicle,MATCH(M$7,Vehicle!$A$1:$E$1,0),0)</f>
        <v>Reckless Driving</v>
      </c>
      <c r="N1595" s="20" t="str">
        <f>VLOOKUP($C1595,vehicle,MATCH(N$7,Vehicle!$A$1:$E$1,0),0)</f>
        <v>Medium</v>
      </c>
      <c r="O1595" s="21">
        <f>VLOOKUP($C1595,vehicle,MATCH(O$7,Vehicle!$A$1:$E$1,0),0)</f>
        <v>3</v>
      </c>
      <c r="P1595" s="21">
        <f>VLOOKUP($C1595,driver,MATCH(P$7,Driver!$A$1:$E$1,0),0)</f>
        <v>41</v>
      </c>
      <c r="Q1595" s="21" t="str">
        <f>VLOOKUP($C1595,driver,MATCH(Q$7,Driver!$A$1:$E$1,0),0)</f>
        <v>Suspended</v>
      </c>
      <c r="R1595" s="21">
        <f>VLOOKUP($C1595,driver,MATCH(R$7,Driver!$A$1:$E$1,0),0)</f>
        <v>2</v>
      </c>
      <c r="S1595" s="21" t="str">
        <f>VLOOKUP($C1595,driver,MATCH(S$7,Driver!$A$1:$E$1,0),0)</f>
        <v>Moderate</v>
      </c>
      <c r="T1595" s="21">
        <f>VLOOKUP($C1595,Effects,MATCH(T$7, Effects!$A$1:$E$1, 0),0)</f>
        <v>25</v>
      </c>
      <c r="U1595" s="22" t="str">
        <f>VLOOKUP($C1595,Effects,MATCH(U$7, Effects!$A$1:$E$1, 0),0)</f>
        <v>No</v>
      </c>
      <c r="V1595" s="22" t="str">
        <f>VLOOKUP($C1595,Effects,MATCH(V$7, Effects!$A$1:$E$1, 0),0)</f>
        <v>Yes</v>
      </c>
      <c r="W1595" s="22" t="str">
        <f>VLOOKUP($C1595,Effects,MATCH(W$7, Effects!$A$1:$E$1, 0),0)</f>
        <v>Arrest Made</v>
      </c>
    </row>
    <row r="1596" spans="2:23" s="7" customFormat="1" ht="21" x14ac:dyDescent="0.4">
      <c r="B1596" s="19">
        <v>1589</v>
      </c>
      <c r="C1596" s="19" t="s">
        <v>1609</v>
      </c>
      <c r="D1596" s="20">
        <f>VLOOKUP($C1596, Date, MATCH(Source!D$7, Date!$A$1:$F$1, 0), FALSE)</f>
        <v>45506</v>
      </c>
      <c r="E1596" s="40">
        <v>45506</v>
      </c>
      <c r="F1596" s="22">
        <f>VLOOKUP($C1596, Date, MATCH(Source!F$7, Date!$A$1:$F$1, 0), FALSE)</f>
        <v>66.9236111111111</v>
      </c>
      <c r="G1596" s="19">
        <f>VLOOKUP(Table3[[#This Row],[Accident ID]],Date!$A$2:$I$2001,MATCH(Table3[[#Headers],[Hour]],Date!$A$1:$I$1,0),0)</f>
        <v>22</v>
      </c>
      <c r="H1596" s="44" t="str">
        <f>IF(AND(Table3[[#This Row],[Hour]]&gt;=7, Table3[[#This Row],[Hour]]&lt;=10), "Peak", IF(AND(Table3[[#This Row],[Hour]]&gt;=16, Table3[[#This Row],[Hour]]&lt;=19), "Peak", "Off-Peak"))</f>
        <v>Off-Peak</v>
      </c>
      <c r="I1596" s="19" t="str">
        <f>VLOOKUP($C1596,location,MATCH(Source!I$7,Location!$A$1:$D$1,0),0)</f>
        <v>Chennai</v>
      </c>
      <c r="J1596" s="19" t="str">
        <f>VLOOKUP($C1596,location,MATCH(Source!J$7,Location!$A$1:$D$1,0),0)</f>
        <v>Rural Road</v>
      </c>
      <c r="K1596" s="19" t="str">
        <f>VLOOKUP($C1596,location,MATCH(Source!K$7,Location!$A$1:$D$1,0),0)</f>
        <v>Rainy</v>
      </c>
      <c r="L1596" s="20" t="str">
        <f>VLOOKUP($C1596,vehicle,MATCH(L1595,Vehicle!A1589:E1589,0),0)</f>
        <v>Bike</v>
      </c>
      <c r="M1596" s="20" t="str">
        <f>VLOOKUP($C1596,vehicle,MATCH(M$7,Vehicle!$A$1:$E$1,0),0)</f>
        <v>Reckless Driving</v>
      </c>
      <c r="N1596" s="20" t="str">
        <f>VLOOKUP($C1596,vehicle,MATCH(N$7,Vehicle!$A$1:$E$1,0),0)</f>
        <v>Low</v>
      </c>
      <c r="O1596" s="21">
        <f>VLOOKUP($C1596,vehicle,MATCH(O$7,Vehicle!$A$1:$E$1,0),0)</f>
        <v>1</v>
      </c>
      <c r="P1596" s="21">
        <f>VLOOKUP($C1596,driver,MATCH(P$7,Driver!$A$1:$E$1,0),0)</f>
        <v>72</v>
      </c>
      <c r="Q1596" s="21" t="str">
        <f>VLOOKUP($C1596,driver,MATCH(Q$7,Driver!$A$1:$E$1,0),0)</f>
        <v>Valid</v>
      </c>
      <c r="R1596" s="21">
        <f>VLOOKUP($C1596,driver,MATCH(R$7,Driver!$A$1:$E$1,0),0)</f>
        <v>9</v>
      </c>
      <c r="S1596" s="21" t="str">
        <f>VLOOKUP($C1596,driver,MATCH(S$7,Driver!$A$1:$E$1,0),0)</f>
        <v>Severe</v>
      </c>
      <c r="T1596" s="21">
        <f>VLOOKUP($C1596,Effects,MATCH(T$7, Effects!$A$1:$E$1, 0),0)</f>
        <v>31</v>
      </c>
      <c r="U1596" s="22" t="str">
        <f>VLOOKUP($C1596,Effects,MATCH(U$7, Effects!$A$1:$E$1, 0),0)</f>
        <v>Yes</v>
      </c>
      <c r="V1596" s="22" t="str">
        <f>VLOOKUP($C1596,Effects,MATCH(V$7, Effects!$A$1:$E$1, 0),0)</f>
        <v>Yes</v>
      </c>
      <c r="W1596" s="22" t="str">
        <f>VLOOKUP($C1596,Effects,MATCH(W$7, Effects!$A$1:$E$1, 0),0)</f>
        <v>Fine Issued</v>
      </c>
    </row>
    <row r="1597" spans="2:23" s="7" customFormat="1" ht="21" x14ac:dyDescent="0.4">
      <c r="B1597" s="19">
        <v>1590</v>
      </c>
      <c r="C1597" s="23" t="s">
        <v>1610</v>
      </c>
      <c r="D1597" s="20">
        <f>VLOOKUP($C1597, Date, MATCH(Source!D$7, Date!$A$1:$F$1, 0), FALSE)</f>
        <v>45470</v>
      </c>
      <c r="E1597" s="40">
        <v>45470</v>
      </c>
      <c r="F1597" s="22">
        <f>VLOOKUP($C1597, Date, MATCH(Source!F$7, Date!$A$1:$F$1, 0), FALSE)</f>
        <v>66.9652777777778</v>
      </c>
      <c r="G1597" s="19">
        <f>VLOOKUP(Table3[[#This Row],[Accident ID]],Date!$A$2:$I$2001,MATCH(Table3[[#Headers],[Hour]],Date!$A$1:$I$1,0),0)</f>
        <v>23</v>
      </c>
      <c r="H1597" s="44" t="str">
        <f>IF(AND(Table3[[#This Row],[Hour]]&gt;=7, Table3[[#This Row],[Hour]]&lt;=10), "Peak", IF(AND(Table3[[#This Row],[Hour]]&gt;=16, Table3[[#This Row],[Hour]]&lt;=19), "Peak", "Off-Peak"))</f>
        <v>Off-Peak</v>
      </c>
      <c r="I1597" s="19" t="str">
        <f>VLOOKUP($C1597,location,MATCH(Source!I$7,Location!$A$1:$D$1,0),0)</f>
        <v>Ahmedabad</v>
      </c>
      <c r="J1597" s="19" t="str">
        <f>VLOOKUP($C1597,location,MATCH(Source!J$7,Location!$A$1:$D$1,0),0)</f>
        <v>Rural Road</v>
      </c>
      <c r="K1597" s="19" t="str">
        <f>VLOOKUP($C1597,location,MATCH(Source!K$7,Location!$A$1:$D$1,0),0)</f>
        <v>Foggy</v>
      </c>
      <c r="L1597" s="20" t="str">
        <f>VLOOKUP($C1597,vehicle,MATCH(L1596,Vehicle!A1590:E1590,0),0)</f>
        <v>Bus</v>
      </c>
      <c r="M1597" s="20" t="str">
        <f>VLOOKUP($C1597,vehicle,MATCH(M$7,Vehicle!$A$1:$E$1,0),0)</f>
        <v>Weather Conditions</v>
      </c>
      <c r="N1597" s="20" t="str">
        <f>VLOOKUP($C1597,vehicle,MATCH(N$7,Vehicle!$A$1:$E$1,0),0)</f>
        <v>Medium</v>
      </c>
      <c r="O1597" s="21">
        <f>VLOOKUP($C1597,vehicle,MATCH(O$7,Vehicle!$A$1:$E$1,0),0)</f>
        <v>3</v>
      </c>
      <c r="P1597" s="21">
        <f>VLOOKUP($C1597,driver,MATCH(P$7,Driver!$A$1:$E$1,0),0)</f>
        <v>22</v>
      </c>
      <c r="Q1597" s="21" t="str">
        <f>VLOOKUP($C1597,driver,MATCH(Q$7,Driver!$A$1:$E$1,0),0)</f>
        <v>Valid</v>
      </c>
      <c r="R1597" s="21">
        <f>VLOOKUP($C1597,driver,MATCH(R$7,Driver!$A$1:$E$1,0),0)</f>
        <v>4</v>
      </c>
      <c r="S1597" s="21" t="str">
        <f>VLOOKUP($C1597,driver,MATCH(S$7,Driver!$A$1:$E$1,0),0)</f>
        <v>Severe</v>
      </c>
      <c r="T1597" s="21">
        <f>VLOOKUP($C1597,Effects,MATCH(T$7, Effects!$A$1:$E$1, 0),0)</f>
        <v>6</v>
      </c>
      <c r="U1597" s="22" t="str">
        <f>VLOOKUP($C1597,Effects,MATCH(U$7, Effects!$A$1:$E$1, 0),0)</f>
        <v>No</v>
      </c>
      <c r="V1597" s="22" t="str">
        <f>VLOOKUP($C1597,Effects,MATCH(V$7, Effects!$A$1:$E$1, 0),0)</f>
        <v>No</v>
      </c>
      <c r="W1597" s="22" t="str">
        <f>VLOOKUP($C1597,Effects,MATCH(W$7, Effects!$A$1:$E$1, 0),0)</f>
        <v>Arrest Made</v>
      </c>
    </row>
    <row r="1598" spans="2:23" s="7" customFormat="1" ht="21" x14ac:dyDescent="0.4">
      <c r="B1598" s="19">
        <v>1591</v>
      </c>
      <c r="C1598" s="19" t="s">
        <v>1611</v>
      </c>
      <c r="D1598" s="20">
        <f>VLOOKUP($C1598, Date, MATCH(Source!D$7, Date!$A$1:$F$1, 0), FALSE)</f>
        <v>44578</v>
      </c>
      <c r="E1598" s="40">
        <v>44578</v>
      </c>
      <c r="F1598" s="22">
        <f>VLOOKUP($C1598, Date, MATCH(Source!F$7, Date!$A$1:$F$1, 0), FALSE)</f>
        <v>67.0069444444444</v>
      </c>
      <c r="G1598" s="19">
        <f>VLOOKUP(Table3[[#This Row],[Accident ID]],Date!$A$2:$I$2001,MATCH(Table3[[#Headers],[Hour]],Date!$A$1:$I$1,0),0)</f>
        <v>0</v>
      </c>
      <c r="H1598" s="44" t="str">
        <f>IF(AND(Table3[[#This Row],[Hour]]&gt;=7, Table3[[#This Row],[Hour]]&lt;=10), "Peak", IF(AND(Table3[[#This Row],[Hour]]&gt;=16, Table3[[#This Row],[Hour]]&lt;=19), "Peak", "Off-Peak"))</f>
        <v>Off-Peak</v>
      </c>
      <c r="I1598" s="19" t="str">
        <f>VLOOKUP($C1598,location,MATCH(Source!I$7,Location!$A$1:$D$1,0),0)</f>
        <v>Delhi</v>
      </c>
      <c r="J1598" s="19" t="str">
        <f>VLOOKUP($C1598,location,MATCH(Source!J$7,Location!$A$1:$D$1,0),0)</f>
        <v>Residential Area</v>
      </c>
      <c r="K1598" s="19" t="str">
        <f>VLOOKUP($C1598,location,MATCH(Source!K$7,Location!$A$1:$D$1,0),0)</f>
        <v>Clear</v>
      </c>
      <c r="L1598" s="20" t="str">
        <f>VLOOKUP($C1598,vehicle,MATCH(L1597,Vehicle!A1591:E1591,0),0)</f>
        <v>Auto</v>
      </c>
      <c r="M1598" s="20" t="str">
        <f>VLOOKUP($C1598,vehicle,MATCH(M$7,Vehicle!$A$1:$E$1,0),0)</f>
        <v>Pedestrian Crossing</v>
      </c>
      <c r="N1598" s="20" t="str">
        <f>VLOOKUP($C1598,vehicle,MATCH(N$7,Vehicle!$A$1:$E$1,0),0)</f>
        <v>Medium</v>
      </c>
      <c r="O1598" s="21">
        <f>VLOOKUP($C1598,vehicle,MATCH(O$7,Vehicle!$A$1:$E$1,0),0)</f>
        <v>5</v>
      </c>
      <c r="P1598" s="21">
        <f>VLOOKUP($C1598,driver,MATCH(P$7,Driver!$A$1:$E$1,0),0)</f>
        <v>52</v>
      </c>
      <c r="Q1598" s="21" t="str">
        <f>VLOOKUP($C1598,driver,MATCH(Q$7,Driver!$A$1:$E$1,0),0)</f>
        <v>Suspended</v>
      </c>
      <c r="R1598" s="21">
        <f>VLOOKUP($C1598,driver,MATCH(R$7,Driver!$A$1:$E$1,0),0)</f>
        <v>6</v>
      </c>
      <c r="S1598" s="21" t="str">
        <f>VLOOKUP($C1598,driver,MATCH(S$7,Driver!$A$1:$E$1,0),0)</f>
        <v>Fatal</v>
      </c>
      <c r="T1598" s="21">
        <f>VLOOKUP($C1598,Effects,MATCH(T$7, Effects!$A$1:$E$1, 0),0)</f>
        <v>22</v>
      </c>
      <c r="U1598" s="22" t="str">
        <f>VLOOKUP($C1598,Effects,MATCH(U$7, Effects!$A$1:$E$1, 0),0)</f>
        <v>Yes</v>
      </c>
      <c r="V1598" s="22" t="str">
        <f>VLOOKUP($C1598,Effects,MATCH(V$7, Effects!$A$1:$E$1, 0),0)</f>
        <v>No</v>
      </c>
      <c r="W1598" s="22" t="str">
        <f>VLOOKUP($C1598,Effects,MATCH(W$7, Effects!$A$1:$E$1, 0),0)</f>
        <v>Fine Issued</v>
      </c>
    </row>
    <row r="1599" spans="2:23" s="7" customFormat="1" ht="21" x14ac:dyDescent="0.4">
      <c r="B1599" s="19">
        <v>1592</v>
      </c>
      <c r="C1599" s="19" t="s">
        <v>1612</v>
      </c>
      <c r="D1599" s="20">
        <f>VLOOKUP($C1599, Date, MATCH(Source!D$7, Date!$A$1:$F$1, 0), FALSE)</f>
        <v>44194</v>
      </c>
      <c r="E1599" s="40">
        <v>44194</v>
      </c>
      <c r="F1599" s="22">
        <f>VLOOKUP($C1599, Date, MATCH(Source!F$7, Date!$A$1:$F$1, 0), FALSE)</f>
        <v>67.0486111111111</v>
      </c>
      <c r="G1599" s="19">
        <f>VLOOKUP(Table3[[#This Row],[Accident ID]],Date!$A$2:$I$2001,MATCH(Table3[[#Headers],[Hour]],Date!$A$1:$I$1,0),0)</f>
        <v>1</v>
      </c>
      <c r="H1599" s="44" t="str">
        <f>IF(AND(Table3[[#This Row],[Hour]]&gt;=7, Table3[[#This Row],[Hour]]&lt;=10), "Peak", IF(AND(Table3[[#This Row],[Hour]]&gt;=16, Table3[[#This Row],[Hour]]&lt;=19), "Peak", "Off-Peak"))</f>
        <v>Off-Peak</v>
      </c>
      <c r="I1599" s="19" t="str">
        <f>VLOOKUP($C1599,location,MATCH(Source!I$7,Location!$A$1:$D$1,0),0)</f>
        <v>Chennai</v>
      </c>
      <c r="J1599" s="19" t="str">
        <f>VLOOKUP($C1599,location,MATCH(Source!J$7,Location!$A$1:$D$1,0),0)</f>
        <v>Highway</v>
      </c>
      <c r="K1599" s="19" t="str">
        <f>VLOOKUP($C1599,location,MATCH(Source!K$7,Location!$A$1:$D$1,0),0)</f>
        <v>Clear</v>
      </c>
      <c r="L1599" s="20" t="str">
        <f>VLOOKUP($C1599,vehicle,MATCH(L1598,Vehicle!A1592:E1592,0),0)</f>
        <v>Bicycle</v>
      </c>
      <c r="M1599" s="20" t="str">
        <f>VLOOKUP($C1599,vehicle,MATCH(M$7,Vehicle!$A$1:$E$1,0),0)</f>
        <v>Reckless Driving</v>
      </c>
      <c r="N1599" s="20" t="str">
        <f>VLOOKUP($C1599,vehicle,MATCH(N$7,Vehicle!$A$1:$E$1,0),0)</f>
        <v>Low</v>
      </c>
      <c r="O1599" s="21">
        <f>VLOOKUP($C1599,vehicle,MATCH(O$7,Vehicle!$A$1:$E$1,0),0)</f>
        <v>3</v>
      </c>
      <c r="P1599" s="21">
        <f>VLOOKUP($C1599,driver,MATCH(P$7,Driver!$A$1:$E$1,0),0)</f>
        <v>40</v>
      </c>
      <c r="Q1599" s="21" t="str">
        <f>VLOOKUP($C1599,driver,MATCH(Q$7,Driver!$A$1:$E$1,0),0)</f>
        <v>Valid</v>
      </c>
      <c r="R1599" s="21">
        <f>VLOOKUP($C1599,driver,MATCH(R$7,Driver!$A$1:$E$1,0),0)</f>
        <v>6</v>
      </c>
      <c r="S1599" s="21" t="str">
        <f>VLOOKUP($C1599,driver,MATCH(S$7,Driver!$A$1:$E$1,0),0)</f>
        <v>Moderate</v>
      </c>
      <c r="T1599" s="21">
        <f>VLOOKUP($C1599,Effects,MATCH(T$7, Effects!$A$1:$E$1, 0),0)</f>
        <v>13</v>
      </c>
      <c r="U1599" s="22" t="str">
        <f>VLOOKUP($C1599,Effects,MATCH(U$7, Effects!$A$1:$E$1, 0),0)</f>
        <v>Yes</v>
      </c>
      <c r="V1599" s="22" t="str">
        <f>VLOOKUP($C1599,Effects,MATCH(V$7, Effects!$A$1:$E$1, 0),0)</f>
        <v>Yes</v>
      </c>
      <c r="W1599" s="22" t="str">
        <f>VLOOKUP($C1599,Effects,MATCH(W$7, Effects!$A$1:$E$1, 0),0)</f>
        <v>License Suspended</v>
      </c>
    </row>
    <row r="1600" spans="2:23" s="7" customFormat="1" ht="21" x14ac:dyDescent="0.4">
      <c r="B1600" s="19">
        <v>1593</v>
      </c>
      <c r="C1600" s="19" t="s">
        <v>1613</v>
      </c>
      <c r="D1600" s="20">
        <f>VLOOKUP($C1600, Date, MATCH(Source!D$7, Date!$A$1:$F$1, 0), FALSE)</f>
        <v>45306</v>
      </c>
      <c r="E1600" s="40">
        <v>45306</v>
      </c>
      <c r="F1600" s="22">
        <f>VLOOKUP($C1600, Date, MATCH(Source!F$7, Date!$A$1:$F$1, 0), FALSE)</f>
        <v>67.0902777777778</v>
      </c>
      <c r="G1600" s="19">
        <f>VLOOKUP(Table3[[#This Row],[Accident ID]],Date!$A$2:$I$2001,MATCH(Table3[[#Headers],[Hour]],Date!$A$1:$I$1,0),0)</f>
        <v>2</v>
      </c>
      <c r="H1600" s="44" t="str">
        <f>IF(AND(Table3[[#This Row],[Hour]]&gt;=7, Table3[[#This Row],[Hour]]&lt;=10), "Peak", IF(AND(Table3[[#This Row],[Hour]]&gt;=16, Table3[[#This Row],[Hour]]&lt;=19), "Peak", "Off-Peak"))</f>
        <v>Off-Peak</v>
      </c>
      <c r="I1600" s="19" t="str">
        <f>VLOOKUP($C1600,location,MATCH(Source!I$7,Location!$A$1:$D$1,0),0)</f>
        <v>Kolkata</v>
      </c>
      <c r="J1600" s="19" t="str">
        <f>VLOOKUP($C1600,location,MATCH(Source!J$7,Location!$A$1:$D$1,0),0)</f>
        <v>Highway</v>
      </c>
      <c r="K1600" s="19" t="str">
        <f>VLOOKUP($C1600,location,MATCH(Source!K$7,Location!$A$1:$D$1,0),0)</f>
        <v>Foggy</v>
      </c>
      <c r="L1600" s="20" t="str">
        <f>VLOOKUP($C1600,vehicle,MATCH(L1599,Vehicle!A1593:E1593,0),0)</f>
        <v>Bus</v>
      </c>
      <c r="M1600" s="20" t="str">
        <f>VLOOKUP($C1600,vehicle,MATCH(M$7,Vehicle!$A$1:$E$1,0),0)</f>
        <v>Brake Failure</v>
      </c>
      <c r="N1600" s="20" t="str">
        <f>VLOOKUP($C1600,vehicle,MATCH(N$7,Vehicle!$A$1:$E$1,0),0)</f>
        <v>Medium</v>
      </c>
      <c r="O1600" s="21">
        <f>VLOOKUP($C1600,vehicle,MATCH(O$7,Vehicle!$A$1:$E$1,0),0)</f>
        <v>4</v>
      </c>
      <c r="P1600" s="21">
        <f>VLOOKUP($C1600,driver,MATCH(P$7,Driver!$A$1:$E$1,0),0)</f>
        <v>43</v>
      </c>
      <c r="Q1600" s="21" t="str">
        <f>VLOOKUP($C1600,driver,MATCH(Q$7,Driver!$A$1:$E$1,0),0)</f>
        <v>Suspended</v>
      </c>
      <c r="R1600" s="21">
        <f>VLOOKUP($C1600,driver,MATCH(R$7,Driver!$A$1:$E$1,0),0)</f>
        <v>5</v>
      </c>
      <c r="S1600" s="21" t="str">
        <f>VLOOKUP($C1600,driver,MATCH(S$7,Driver!$A$1:$E$1,0),0)</f>
        <v>Moderate</v>
      </c>
      <c r="T1600" s="21">
        <f>VLOOKUP($C1600,Effects,MATCH(T$7, Effects!$A$1:$E$1, 0),0)</f>
        <v>12</v>
      </c>
      <c r="U1600" s="22" t="str">
        <f>VLOOKUP($C1600,Effects,MATCH(U$7, Effects!$A$1:$E$1, 0),0)</f>
        <v>Yes</v>
      </c>
      <c r="V1600" s="22" t="str">
        <f>VLOOKUP($C1600,Effects,MATCH(V$7, Effects!$A$1:$E$1, 0),0)</f>
        <v>Yes</v>
      </c>
      <c r="W1600" s="22" t="str">
        <f>VLOOKUP($C1600,Effects,MATCH(W$7, Effects!$A$1:$E$1, 0),0)</f>
        <v>Arrest Made</v>
      </c>
    </row>
    <row r="1601" spans="2:23" s="7" customFormat="1" ht="21" x14ac:dyDescent="0.4">
      <c r="B1601" s="19">
        <v>1594</v>
      </c>
      <c r="C1601" s="19" t="s">
        <v>1614</v>
      </c>
      <c r="D1601" s="20">
        <f>VLOOKUP($C1601, Date, MATCH(Source!D$7, Date!$A$1:$F$1, 0), FALSE)</f>
        <v>45320</v>
      </c>
      <c r="E1601" s="40">
        <v>45320</v>
      </c>
      <c r="F1601" s="22">
        <f>VLOOKUP($C1601, Date, MATCH(Source!F$7, Date!$A$1:$F$1, 0), FALSE)</f>
        <v>67.1319444444444</v>
      </c>
      <c r="G1601" s="19">
        <f>VLOOKUP(Table3[[#This Row],[Accident ID]],Date!$A$2:$I$2001,MATCH(Table3[[#Headers],[Hour]],Date!$A$1:$I$1,0),0)</f>
        <v>3</v>
      </c>
      <c r="H1601" s="44" t="str">
        <f>IF(AND(Table3[[#This Row],[Hour]]&gt;=7, Table3[[#This Row],[Hour]]&lt;=10), "Peak", IF(AND(Table3[[#This Row],[Hour]]&gt;=16, Table3[[#This Row],[Hour]]&lt;=19), "Peak", "Off-Peak"))</f>
        <v>Off-Peak</v>
      </c>
      <c r="I1601" s="19" t="str">
        <f>VLOOKUP($C1601,location,MATCH(Source!I$7,Location!$A$1:$D$1,0),0)</f>
        <v>Chennai</v>
      </c>
      <c r="J1601" s="19" t="str">
        <f>VLOOKUP($C1601,location,MATCH(Source!J$7,Location!$A$1:$D$1,0),0)</f>
        <v>City Road</v>
      </c>
      <c r="K1601" s="19" t="str">
        <f>VLOOKUP($C1601,location,MATCH(Source!K$7,Location!$A$1:$D$1,0),0)</f>
        <v>Clear</v>
      </c>
      <c r="L1601" s="20" t="str">
        <f>VLOOKUP($C1601,vehicle,MATCH(L1600,Vehicle!A1594:E1594,0),0)</f>
        <v>Bus</v>
      </c>
      <c r="M1601" s="20" t="str">
        <f>VLOOKUP($C1601,vehicle,MATCH(M$7,Vehicle!$A$1:$E$1,0),0)</f>
        <v>Reckless Driving</v>
      </c>
      <c r="N1601" s="20" t="str">
        <f>VLOOKUP($C1601,vehicle,MATCH(N$7,Vehicle!$A$1:$E$1,0),0)</f>
        <v>Medium</v>
      </c>
      <c r="O1601" s="21">
        <f>VLOOKUP($C1601,vehicle,MATCH(O$7,Vehicle!$A$1:$E$1,0),0)</f>
        <v>5</v>
      </c>
      <c r="P1601" s="21">
        <f>VLOOKUP($C1601,driver,MATCH(P$7,Driver!$A$1:$E$1,0),0)</f>
        <v>25</v>
      </c>
      <c r="Q1601" s="21" t="str">
        <f>VLOOKUP($C1601,driver,MATCH(Q$7,Driver!$A$1:$E$1,0),0)</f>
        <v>Valid</v>
      </c>
      <c r="R1601" s="21">
        <f>VLOOKUP($C1601,driver,MATCH(R$7,Driver!$A$1:$E$1,0),0)</f>
        <v>2</v>
      </c>
      <c r="S1601" s="21" t="str">
        <f>VLOOKUP($C1601,driver,MATCH(S$7,Driver!$A$1:$E$1,0),0)</f>
        <v>Severe</v>
      </c>
      <c r="T1601" s="21">
        <f>VLOOKUP($C1601,Effects,MATCH(T$7, Effects!$A$1:$E$1, 0),0)</f>
        <v>19</v>
      </c>
      <c r="U1601" s="22" t="str">
        <f>VLOOKUP($C1601,Effects,MATCH(U$7, Effects!$A$1:$E$1, 0),0)</f>
        <v>No</v>
      </c>
      <c r="V1601" s="22" t="str">
        <f>VLOOKUP($C1601,Effects,MATCH(V$7, Effects!$A$1:$E$1, 0),0)</f>
        <v>Yes</v>
      </c>
      <c r="W1601" s="22" t="str">
        <f>VLOOKUP($C1601,Effects,MATCH(W$7, Effects!$A$1:$E$1, 0),0)</f>
        <v>License Suspended</v>
      </c>
    </row>
    <row r="1602" spans="2:23" s="7" customFormat="1" ht="21" x14ac:dyDescent="0.4">
      <c r="B1602" s="19">
        <v>1595</v>
      </c>
      <c r="C1602" s="19" t="s">
        <v>1615</v>
      </c>
      <c r="D1602" s="20">
        <f>VLOOKUP($C1602, Date, MATCH(Source!D$7, Date!$A$1:$F$1, 0), FALSE)</f>
        <v>44759</v>
      </c>
      <c r="E1602" s="40">
        <v>44759</v>
      </c>
      <c r="F1602" s="22">
        <f>VLOOKUP($C1602, Date, MATCH(Source!F$7, Date!$A$1:$F$1, 0), FALSE)</f>
        <v>67.1736111111111</v>
      </c>
      <c r="G1602" s="19">
        <f>VLOOKUP(Table3[[#This Row],[Accident ID]],Date!$A$2:$I$2001,MATCH(Table3[[#Headers],[Hour]],Date!$A$1:$I$1,0),0)</f>
        <v>4</v>
      </c>
      <c r="H1602" s="44" t="str">
        <f>IF(AND(Table3[[#This Row],[Hour]]&gt;=7, Table3[[#This Row],[Hour]]&lt;=10), "Peak", IF(AND(Table3[[#This Row],[Hour]]&gt;=16, Table3[[#This Row],[Hour]]&lt;=19), "Peak", "Off-Peak"))</f>
        <v>Off-Peak</v>
      </c>
      <c r="I1602" s="19" t="str">
        <f>VLOOKUP($C1602,location,MATCH(Source!I$7,Location!$A$1:$D$1,0),0)</f>
        <v>Hyderabad</v>
      </c>
      <c r="J1602" s="19" t="str">
        <f>VLOOKUP($C1602,location,MATCH(Source!J$7,Location!$A$1:$D$1,0),0)</f>
        <v>City Road</v>
      </c>
      <c r="K1602" s="19" t="str">
        <f>VLOOKUP($C1602,location,MATCH(Source!K$7,Location!$A$1:$D$1,0),0)</f>
        <v>Windy</v>
      </c>
      <c r="L1602" s="20" t="str">
        <f>VLOOKUP($C1602,vehicle,MATCH(L1601,Vehicle!A1595:E1595,0),0)</f>
        <v>Pedestrian</v>
      </c>
      <c r="M1602" s="20" t="str">
        <f>VLOOKUP($C1602,vehicle,MATCH(M$7,Vehicle!$A$1:$E$1,0),0)</f>
        <v>Drunk Driving</v>
      </c>
      <c r="N1602" s="20" t="str">
        <f>VLOOKUP($C1602,vehicle,MATCH(N$7,Vehicle!$A$1:$E$1,0),0)</f>
        <v>Medium</v>
      </c>
      <c r="O1602" s="21">
        <f>VLOOKUP($C1602,vehicle,MATCH(O$7,Vehicle!$A$1:$E$1,0),0)</f>
        <v>3</v>
      </c>
      <c r="P1602" s="21">
        <f>VLOOKUP($C1602,driver,MATCH(P$7,Driver!$A$1:$E$1,0),0)</f>
        <v>23</v>
      </c>
      <c r="Q1602" s="21" t="str">
        <f>VLOOKUP($C1602,driver,MATCH(Q$7,Driver!$A$1:$E$1,0),0)</f>
        <v>Valid</v>
      </c>
      <c r="R1602" s="21">
        <f>VLOOKUP($C1602,driver,MATCH(R$7,Driver!$A$1:$E$1,0),0)</f>
        <v>2</v>
      </c>
      <c r="S1602" s="21" t="str">
        <f>VLOOKUP($C1602,driver,MATCH(S$7,Driver!$A$1:$E$1,0),0)</f>
        <v>Moderate</v>
      </c>
      <c r="T1602" s="21">
        <f>VLOOKUP($C1602,Effects,MATCH(T$7, Effects!$A$1:$E$1, 0),0)</f>
        <v>18</v>
      </c>
      <c r="U1602" s="22" t="str">
        <f>VLOOKUP($C1602,Effects,MATCH(U$7, Effects!$A$1:$E$1, 0),0)</f>
        <v>Yes</v>
      </c>
      <c r="V1602" s="22" t="str">
        <f>VLOOKUP($C1602,Effects,MATCH(V$7, Effects!$A$1:$E$1, 0),0)</f>
        <v>No</v>
      </c>
      <c r="W1602" s="22" t="str">
        <f>VLOOKUP($C1602,Effects,MATCH(W$7, Effects!$A$1:$E$1, 0),0)</f>
        <v>Fine Issued</v>
      </c>
    </row>
    <row r="1603" spans="2:23" s="7" customFormat="1" ht="21" x14ac:dyDescent="0.4">
      <c r="B1603" s="19">
        <v>1596</v>
      </c>
      <c r="C1603" s="23" t="s">
        <v>1616</v>
      </c>
      <c r="D1603" s="20">
        <f>VLOOKUP($C1603, Date, MATCH(Source!D$7, Date!$A$1:$F$1, 0), FALSE)</f>
        <v>43947</v>
      </c>
      <c r="E1603" s="40">
        <v>43947</v>
      </c>
      <c r="F1603" s="22">
        <f>VLOOKUP($C1603, Date, MATCH(Source!F$7, Date!$A$1:$F$1, 0), FALSE)</f>
        <v>67.2152777777778</v>
      </c>
      <c r="G1603" s="19">
        <f>VLOOKUP(Table3[[#This Row],[Accident ID]],Date!$A$2:$I$2001,MATCH(Table3[[#Headers],[Hour]],Date!$A$1:$I$1,0),0)</f>
        <v>5</v>
      </c>
      <c r="H1603" s="44" t="str">
        <f>IF(AND(Table3[[#This Row],[Hour]]&gt;=7, Table3[[#This Row],[Hour]]&lt;=10), "Peak", IF(AND(Table3[[#This Row],[Hour]]&gt;=16, Table3[[#This Row],[Hour]]&lt;=19), "Peak", "Off-Peak"))</f>
        <v>Off-Peak</v>
      </c>
      <c r="I1603" s="19" t="str">
        <f>VLOOKUP($C1603,location,MATCH(Source!I$7,Location!$A$1:$D$1,0),0)</f>
        <v>Pune</v>
      </c>
      <c r="J1603" s="19" t="str">
        <f>VLOOKUP($C1603,location,MATCH(Source!J$7,Location!$A$1:$D$1,0),0)</f>
        <v>City Road</v>
      </c>
      <c r="K1603" s="19" t="str">
        <f>VLOOKUP($C1603,location,MATCH(Source!K$7,Location!$A$1:$D$1,0),0)</f>
        <v>Snowy</v>
      </c>
      <c r="L1603" s="20" t="str">
        <f>VLOOKUP($C1603,vehicle,MATCH(L1602,Vehicle!A1596:E1596,0),0)</f>
        <v>Pedestrian</v>
      </c>
      <c r="M1603" s="20" t="str">
        <f>VLOOKUP($C1603,vehicle,MATCH(M$7,Vehicle!$A$1:$E$1,0),0)</f>
        <v>Signal Violation</v>
      </c>
      <c r="N1603" s="20" t="str">
        <f>VLOOKUP($C1603,vehicle,MATCH(N$7,Vehicle!$A$1:$E$1,0),0)</f>
        <v>Low</v>
      </c>
      <c r="O1603" s="21">
        <f>VLOOKUP($C1603,vehicle,MATCH(O$7,Vehicle!$A$1:$E$1,0),0)</f>
        <v>1</v>
      </c>
      <c r="P1603" s="21">
        <f>VLOOKUP($C1603,driver,MATCH(P$7,Driver!$A$1:$E$1,0),0)</f>
        <v>58</v>
      </c>
      <c r="Q1603" s="21" t="str">
        <f>VLOOKUP($C1603,driver,MATCH(Q$7,Driver!$A$1:$E$1,0),0)</f>
        <v>Suspended</v>
      </c>
      <c r="R1603" s="21">
        <f>VLOOKUP($C1603,driver,MATCH(R$7,Driver!$A$1:$E$1,0),0)</f>
        <v>2</v>
      </c>
      <c r="S1603" s="21" t="str">
        <f>VLOOKUP($C1603,driver,MATCH(S$7,Driver!$A$1:$E$1,0),0)</f>
        <v>Moderate</v>
      </c>
      <c r="T1603" s="21">
        <f>VLOOKUP($C1603,Effects,MATCH(T$7, Effects!$A$1:$E$1, 0),0)</f>
        <v>40</v>
      </c>
      <c r="U1603" s="22" t="str">
        <f>VLOOKUP($C1603,Effects,MATCH(U$7, Effects!$A$1:$E$1, 0),0)</f>
        <v>No</v>
      </c>
      <c r="V1603" s="22" t="str">
        <f>VLOOKUP($C1603,Effects,MATCH(V$7, Effects!$A$1:$E$1, 0),0)</f>
        <v>No</v>
      </c>
      <c r="W1603" s="22" t="str">
        <f>VLOOKUP($C1603,Effects,MATCH(W$7, Effects!$A$1:$E$1, 0),0)</f>
        <v>None</v>
      </c>
    </row>
    <row r="1604" spans="2:23" s="7" customFormat="1" ht="21" x14ac:dyDescent="0.4">
      <c r="B1604" s="19">
        <v>1597</v>
      </c>
      <c r="C1604" s="19" t="s">
        <v>1617</v>
      </c>
      <c r="D1604" s="20">
        <f>VLOOKUP($C1604, Date, MATCH(Source!D$7, Date!$A$1:$F$1, 0), FALSE)</f>
        <v>44625</v>
      </c>
      <c r="E1604" s="40">
        <v>44625</v>
      </c>
      <c r="F1604" s="22">
        <f>VLOOKUP($C1604, Date, MATCH(Source!F$7, Date!$A$1:$F$1, 0), FALSE)</f>
        <v>67.2569444444444</v>
      </c>
      <c r="G1604" s="19">
        <f>VLOOKUP(Table3[[#This Row],[Accident ID]],Date!$A$2:$I$2001,MATCH(Table3[[#Headers],[Hour]],Date!$A$1:$I$1,0),0)</f>
        <v>6</v>
      </c>
      <c r="H1604" s="44" t="str">
        <f>IF(AND(Table3[[#This Row],[Hour]]&gt;=7, Table3[[#This Row],[Hour]]&lt;=10), "Peak", IF(AND(Table3[[#This Row],[Hour]]&gt;=16, Table3[[#This Row],[Hour]]&lt;=19), "Peak", "Off-Peak"))</f>
        <v>Off-Peak</v>
      </c>
      <c r="I1604" s="19" t="str">
        <f>VLOOKUP($C1604,location,MATCH(Source!I$7,Location!$A$1:$D$1,0),0)</f>
        <v>Kolkata</v>
      </c>
      <c r="J1604" s="19" t="str">
        <f>VLOOKUP($C1604,location,MATCH(Source!J$7,Location!$A$1:$D$1,0),0)</f>
        <v>City Road</v>
      </c>
      <c r="K1604" s="19" t="str">
        <f>VLOOKUP($C1604,location,MATCH(Source!K$7,Location!$A$1:$D$1,0),0)</f>
        <v>Rainy</v>
      </c>
      <c r="L1604" s="20" t="str">
        <f>VLOOKUP($C1604,vehicle,MATCH(L1603,Vehicle!A1597:E1597,0),0)</f>
        <v>Bike</v>
      </c>
      <c r="M1604" s="20" t="str">
        <f>VLOOKUP($C1604,vehicle,MATCH(M$7,Vehicle!$A$1:$E$1,0),0)</f>
        <v>Pedestrian Crossing</v>
      </c>
      <c r="N1604" s="20" t="str">
        <f>VLOOKUP($C1604,vehicle,MATCH(N$7,Vehicle!$A$1:$E$1,0),0)</f>
        <v>Medium</v>
      </c>
      <c r="O1604" s="21">
        <f>VLOOKUP($C1604,vehicle,MATCH(O$7,Vehicle!$A$1:$E$1,0),0)</f>
        <v>5</v>
      </c>
      <c r="P1604" s="21">
        <f>VLOOKUP($C1604,driver,MATCH(P$7,Driver!$A$1:$E$1,0),0)</f>
        <v>51</v>
      </c>
      <c r="Q1604" s="21" t="str">
        <f>VLOOKUP($C1604,driver,MATCH(Q$7,Driver!$A$1:$E$1,0),0)</f>
        <v>Suspended</v>
      </c>
      <c r="R1604" s="21">
        <f>VLOOKUP($C1604,driver,MATCH(R$7,Driver!$A$1:$E$1,0),0)</f>
        <v>4</v>
      </c>
      <c r="S1604" s="21" t="str">
        <f>VLOOKUP($C1604,driver,MATCH(S$7,Driver!$A$1:$E$1,0),0)</f>
        <v>Fatal</v>
      </c>
      <c r="T1604" s="21">
        <f>VLOOKUP($C1604,Effects,MATCH(T$7, Effects!$A$1:$E$1, 0),0)</f>
        <v>35</v>
      </c>
      <c r="U1604" s="22" t="str">
        <f>VLOOKUP($C1604,Effects,MATCH(U$7, Effects!$A$1:$E$1, 0),0)</f>
        <v>No</v>
      </c>
      <c r="V1604" s="22" t="str">
        <f>VLOOKUP($C1604,Effects,MATCH(V$7, Effects!$A$1:$E$1, 0),0)</f>
        <v>Yes</v>
      </c>
      <c r="W1604" s="22" t="str">
        <f>VLOOKUP($C1604,Effects,MATCH(W$7, Effects!$A$1:$E$1, 0),0)</f>
        <v>None</v>
      </c>
    </row>
    <row r="1605" spans="2:23" s="7" customFormat="1" ht="21" x14ac:dyDescent="0.4">
      <c r="B1605" s="19">
        <v>1598</v>
      </c>
      <c r="C1605" s="19" t="s">
        <v>1618</v>
      </c>
      <c r="D1605" s="20">
        <f>VLOOKUP($C1605, Date, MATCH(Source!D$7, Date!$A$1:$F$1, 0), FALSE)</f>
        <v>44222</v>
      </c>
      <c r="E1605" s="40">
        <v>44222</v>
      </c>
      <c r="F1605" s="22">
        <f>VLOOKUP($C1605, Date, MATCH(Source!F$7, Date!$A$1:$F$1, 0), FALSE)</f>
        <v>67.2986111111111</v>
      </c>
      <c r="G1605" s="19">
        <f>VLOOKUP(Table3[[#This Row],[Accident ID]],Date!$A$2:$I$2001,MATCH(Table3[[#Headers],[Hour]],Date!$A$1:$I$1,0),0)</f>
        <v>7</v>
      </c>
      <c r="H1605" s="44" t="str">
        <f>IF(AND(Table3[[#This Row],[Hour]]&gt;=7, Table3[[#This Row],[Hour]]&lt;=10), "Peak", IF(AND(Table3[[#This Row],[Hour]]&gt;=16, Table3[[#This Row],[Hour]]&lt;=19), "Peak", "Off-Peak"))</f>
        <v>Peak</v>
      </c>
      <c r="I1605" s="19" t="str">
        <f>VLOOKUP($C1605,location,MATCH(Source!I$7,Location!$A$1:$D$1,0),0)</f>
        <v>Hyderabad</v>
      </c>
      <c r="J1605" s="19" t="str">
        <f>VLOOKUP($C1605,location,MATCH(Source!J$7,Location!$A$1:$D$1,0),0)</f>
        <v>Highway</v>
      </c>
      <c r="K1605" s="19" t="str">
        <f>VLOOKUP($C1605,location,MATCH(Source!K$7,Location!$A$1:$D$1,0),0)</f>
        <v>Clear</v>
      </c>
      <c r="L1605" s="20" t="str">
        <f>VLOOKUP($C1605,vehicle,MATCH(L1604,Vehicle!A1598:E1598,0),0)</f>
        <v>Auto</v>
      </c>
      <c r="M1605" s="20" t="str">
        <f>VLOOKUP($C1605,vehicle,MATCH(M$7,Vehicle!$A$1:$E$1,0),0)</f>
        <v>Pedestrian Crossing</v>
      </c>
      <c r="N1605" s="20" t="str">
        <f>VLOOKUP($C1605,vehicle,MATCH(N$7,Vehicle!$A$1:$E$1,0),0)</f>
        <v>Severe</v>
      </c>
      <c r="O1605" s="21">
        <f>VLOOKUP($C1605,vehicle,MATCH(O$7,Vehicle!$A$1:$E$1,0),0)</f>
        <v>2</v>
      </c>
      <c r="P1605" s="21">
        <f>VLOOKUP($C1605,driver,MATCH(P$7,Driver!$A$1:$E$1,0),0)</f>
        <v>33</v>
      </c>
      <c r="Q1605" s="21" t="str">
        <f>VLOOKUP($C1605,driver,MATCH(Q$7,Driver!$A$1:$E$1,0),0)</f>
        <v>Expired</v>
      </c>
      <c r="R1605" s="21">
        <f>VLOOKUP($C1605,driver,MATCH(R$7,Driver!$A$1:$E$1,0),0)</f>
        <v>10</v>
      </c>
      <c r="S1605" s="21" t="str">
        <f>VLOOKUP($C1605,driver,MATCH(S$7,Driver!$A$1:$E$1,0),0)</f>
        <v>Minor</v>
      </c>
      <c r="T1605" s="21">
        <f>VLOOKUP($C1605,Effects,MATCH(T$7, Effects!$A$1:$E$1, 0),0)</f>
        <v>12</v>
      </c>
      <c r="U1605" s="22" t="str">
        <f>VLOOKUP($C1605,Effects,MATCH(U$7, Effects!$A$1:$E$1, 0),0)</f>
        <v>No</v>
      </c>
      <c r="V1605" s="22" t="str">
        <f>VLOOKUP($C1605,Effects,MATCH(V$7, Effects!$A$1:$E$1, 0),0)</f>
        <v>Yes</v>
      </c>
      <c r="W1605" s="22" t="str">
        <f>VLOOKUP($C1605,Effects,MATCH(W$7, Effects!$A$1:$E$1, 0),0)</f>
        <v>Arrest Made</v>
      </c>
    </row>
    <row r="1606" spans="2:23" s="7" customFormat="1" ht="21" x14ac:dyDescent="0.4">
      <c r="B1606" s="19">
        <v>1599</v>
      </c>
      <c r="C1606" s="19" t="s">
        <v>1619</v>
      </c>
      <c r="D1606" s="20">
        <f>VLOOKUP($C1606, Date, MATCH(Source!D$7, Date!$A$1:$F$1, 0), FALSE)</f>
        <v>44222</v>
      </c>
      <c r="E1606" s="40">
        <v>44222</v>
      </c>
      <c r="F1606" s="22">
        <f>VLOOKUP($C1606, Date, MATCH(Source!F$7, Date!$A$1:$F$1, 0), FALSE)</f>
        <v>67.3402777777778</v>
      </c>
      <c r="G1606" s="19">
        <f>VLOOKUP(Table3[[#This Row],[Accident ID]],Date!$A$2:$I$2001,MATCH(Table3[[#Headers],[Hour]],Date!$A$1:$I$1,0),0)</f>
        <v>8</v>
      </c>
      <c r="H1606" s="44" t="str">
        <f>IF(AND(Table3[[#This Row],[Hour]]&gt;=7, Table3[[#This Row],[Hour]]&lt;=10), "Peak", IF(AND(Table3[[#This Row],[Hour]]&gt;=16, Table3[[#This Row],[Hour]]&lt;=19), "Peak", "Off-Peak"))</f>
        <v>Peak</v>
      </c>
      <c r="I1606" s="19" t="str">
        <f>VLOOKUP($C1606,location,MATCH(Source!I$7,Location!$A$1:$D$1,0),0)</f>
        <v>Kolkata</v>
      </c>
      <c r="J1606" s="19" t="str">
        <f>VLOOKUP($C1606,location,MATCH(Source!J$7,Location!$A$1:$D$1,0),0)</f>
        <v>Expressway</v>
      </c>
      <c r="K1606" s="19" t="str">
        <f>VLOOKUP($C1606,location,MATCH(Source!K$7,Location!$A$1:$D$1,0),0)</f>
        <v>Foggy</v>
      </c>
      <c r="L1606" s="20" t="str">
        <f>VLOOKUP($C1606,vehicle,MATCH(L1605,Vehicle!A1599:E1599,0),0)</f>
        <v>Bus</v>
      </c>
      <c r="M1606" s="20" t="str">
        <f>VLOOKUP($C1606,vehicle,MATCH(M$7,Vehicle!$A$1:$E$1,0),0)</f>
        <v>Pedestrian Crossing</v>
      </c>
      <c r="N1606" s="20" t="str">
        <f>VLOOKUP($C1606,vehicle,MATCH(N$7,Vehicle!$A$1:$E$1,0),0)</f>
        <v>Low</v>
      </c>
      <c r="O1606" s="21">
        <f>VLOOKUP($C1606,vehicle,MATCH(O$7,Vehicle!$A$1:$E$1,0),0)</f>
        <v>2</v>
      </c>
      <c r="P1606" s="21">
        <f>VLOOKUP($C1606,driver,MATCH(P$7,Driver!$A$1:$E$1,0),0)</f>
        <v>70</v>
      </c>
      <c r="Q1606" s="21" t="str">
        <f>VLOOKUP($C1606,driver,MATCH(Q$7,Driver!$A$1:$E$1,0),0)</f>
        <v>Suspended</v>
      </c>
      <c r="R1606" s="21">
        <f>VLOOKUP($C1606,driver,MATCH(R$7,Driver!$A$1:$E$1,0),0)</f>
        <v>4</v>
      </c>
      <c r="S1606" s="21" t="str">
        <f>VLOOKUP($C1606,driver,MATCH(S$7,Driver!$A$1:$E$1,0),0)</f>
        <v>Fatal</v>
      </c>
      <c r="T1606" s="21">
        <f>VLOOKUP($C1606,Effects,MATCH(T$7, Effects!$A$1:$E$1, 0),0)</f>
        <v>35</v>
      </c>
      <c r="U1606" s="22" t="str">
        <f>VLOOKUP($C1606,Effects,MATCH(U$7, Effects!$A$1:$E$1, 0),0)</f>
        <v>Yes</v>
      </c>
      <c r="V1606" s="22" t="str">
        <f>VLOOKUP($C1606,Effects,MATCH(V$7, Effects!$A$1:$E$1, 0),0)</f>
        <v>Yes</v>
      </c>
      <c r="W1606" s="22" t="str">
        <f>VLOOKUP($C1606,Effects,MATCH(W$7, Effects!$A$1:$E$1, 0),0)</f>
        <v>License Suspended</v>
      </c>
    </row>
    <row r="1607" spans="2:23" s="7" customFormat="1" ht="21" x14ac:dyDescent="0.4">
      <c r="B1607" s="19">
        <v>1600</v>
      </c>
      <c r="C1607" s="19" t="s">
        <v>1620</v>
      </c>
      <c r="D1607" s="20">
        <f>VLOOKUP($C1607, Date, MATCH(Source!D$7, Date!$A$1:$F$1, 0), FALSE)</f>
        <v>44507</v>
      </c>
      <c r="E1607" s="40">
        <v>44507</v>
      </c>
      <c r="F1607" s="22">
        <f>VLOOKUP($C1607, Date, MATCH(Source!F$7, Date!$A$1:$F$1, 0), FALSE)</f>
        <v>67.3819444444444</v>
      </c>
      <c r="G1607" s="19">
        <f>VLOOKUP(Table3[[#This Row],[Accident ID]],Date!$A$2:$I$2001,MATCH(Table3[[#Headers],[Hour]],Date!$A$1:$I$1,0),0)</f>
        <v>9</v>
      </c>
      <c r="H1607" s="44" t="str">
        <f>IF(AND(Table3[[#This Row],[Hour]]&gt;=7, Table3[[#This Row],[Hour]]&lt;=10), "Peak", IF(AND(Table3[[#This Row],[Hour]]&gt;=16, Table3[[#This Row],[Hour]]&lt;=19), "Peak", "Off-Peak"))</f>
        <v>Peak</v>
      </c>
      <c r="I1607" s="19" t="str">
        <f>VLOOKUP($C1607,location,MATCH(Source!I$7,Location!$A$1:$D$1,0),0)</f>
        <v>Delhi</v>
      </c>
      <c r="J1607" s="19" t="str">
        <f>VLOOKUP($C1607,location,MATCH(Source!J$7,Location!$A$1:$D$1,0),0)</f>
        <v>Rural Road</v>
      </c>
      <c r="K1607" s="19" t="str">
        <f>VLOOKUP($C1607,location,MATCH(Source!K$7,Location!$A$1:$D$1,0),0)</f>
        <v>Rainy</v>
      </c>
      <c r="L1607" s="20" t="str">
        <f>VLOOKUP($C1607,vehicle,MATCH(L1606,Vehicle!A1600:E1600,0),0)</f>
        <v>Car</v>
      </c>
      <c r="M1607" s="20" t="str">
        <f>VLOOKUP($C1607,vehicle,MATCH(M$7,Vehicle!$A$1:$E$1,0),0)</f>
        <v>Over Speeding</v>
      </c>
      <c r="N1607" s="20" t="str">
        <f>VLOOKUP($C1607,vehicle,MATCH(N$7,Vehicle!$A$1:$E$1,0),0)</f>
        <v>High</v>
      </c>
      <c r="O1607" s="21">
        <f>VLOOKUP($C1607,vehicle,MATCH(O$7,Vehicle!$A$1:$E$1,0),0)</f>
        <v>5</v>
      </c>
      <c r="P1607" s="21">
        <f>VLOOKUP($C1607,driver,MATCH(P$7,Driver!$A$1:$E$1,0),0)</f>
        <v>73</v>
      </c>
      <c r="Q1607" s="21" t="str">
        <f>VLOOKUP($C1607,driver,MATCH(Q$7,Driver!$A$1:$E$1,0),0)</f>
        <v>Suspended</v>
      </c>
      <c r="R1607" s="21">
        <f>VLOOKUP($C1607,driver,MATCH(R$7,Driver!$A$1:$E$1,0),0)</f>
        <v>3</v>
      </c>
      <c r="S1607" s="21" t="str">
        <f>VLOOKUP($C1607,driver,MATCH(S$7,Driver!$A$1:$E$1,0),0)</f>
        <v>Minor</v>
      </c>
      <c r="T1607" s="21">
        <f>VLOOKUP($C1607,Effects,MATCH(T$7, Effects!$A$1:$E$1, 0),0)</f>
        <v>60</v>
      </c>
      <c r="U1607" s="22" t="str">
        <f>VLOOKUP($C1607,Effects,MATCH(U$7, Effects!$A$1:$E$1, 0),0)</f>
        <v>Yes</v>
      </c>
      <c r="V1607" s="22" t="str">
        <f>VLOOKUP($C1607,Effects,MATCH(V$7, Effects!$A$1:$E$1, 0),0)</f>
        <v>No</v>
      </c>
      <c r="W1607" s="22" t="str">
        <f>VLOOKUP($C1607,Effects,MATCH(W$7, Effects!$A$1:$E$1, 0),0)</f>
        <v>Fine Issued</v>
      </c>
    </row>
    <row r="1608" spans="2:23" s="7" customFormat="1" ht="21" x14ac:dyDescent="0.4">
      <c r="B1608" s="19">
        <v>1601</v>
      </c>
      <c r="C1608" s="19" t="s">
        <v>1621</v>
      </c>
      <c r="D1608" s="20">
        <f>VLOOKUP($C1608, Date, MATCH(Source!D$7, Date!$A$1:$F$1, 0), FALSE)</f>
        <v>44539</v>
      </c>
      <c r="E1608" s="40">
        <v>44539</v>
      </c>
      <c r="F1608" s="22">
        <f>VLOOKUP($C1608, Date, MATCH(Source!F$7, Date!$A$1:$F$1, 0), FALSE)</f>
        <v>67.4236111111111</v>
      </c>
      <c r="G1608" s="19">
        <f>VLOOKUP(Table3[[#This Row],[Accident ID]],Date!$A$2:$I$2001,MATCH(Table3[[#Headers],[Hour]],Date!$A$1:$I$1,0),0)</f>
        <v>10</v>
      </c>
      <c r="H1608" s="44" t="str">
        <f>IF(AND(Table3[[#This Row],[Hour]]&gt;=7, Table3[[#This Row],[Hour]]&lt;=10), "Peak", IF(AND(Table3[[#This Row],[Hour]]&gt;=16, Table3[[#This Row],[Hour]]&lt;=19), "Peak", "Off-Peak"))</f>
        <v>Peak</v>
      </c>
      <c r="I1608" s="19" t="str">
        <f>VLOOKUP($C1608,location,MATCH(Source!I$7,Location!$A$1:$D$1,0),0)</f>
        <v>Pune</v>
      </c>
      <c r="J1608" s="19" t="str">
        <f>VLOOKUP($C1608,location,MATCH(Source!J$7,Location!$A$1:$D$1,0),0)</f>
        <v>Expressway</v>
      </c>
      <c r="K1608" s="19" t="str">
        <f>VLOOKUP($C1608,location,MATCH(Source!K$7,Location!$A$1:$D$1,0),0)</f>
        <v>Foggy</v>
      </c>
      <c r="L1608" s="20" t="str">
        <f>VLOOKUP($C1608,vehicle,MATCH(L1607,Vehicle!A1601:E1601,0),0)</f>
        <v>Truck</v>
      </c>
      <c r="M1608" s="20" t="str">
        <f>VLOOKUP($C1608,vehicle,MATCH(M$7,Vehicle!$A$1:$E$1,0),0)</f>
        <v>Brake Failure</v>
      </c>
      <c r="N1608" s="20" t="str">
        <f>VLOOKUP($C1608,vehicle,MATCH(N$7,Vehicle!$A$1:$E$1,0),0)</f>
        <v>Severe</v>
      </c>
      <c r="O1608" s="21">
        <f>VLOOKUP($C1608,vehicle,MATCH(O$7,Vehicle!$A$1:$E$1,0),0)</f>
        <v>5</v>
      </c>
      <c r="P1608" s="21">
        <f>VLOOKUP($C1608,driver,MATCH(P$7,Driver!$A$1:$E$1,0),0)</f>
        <v>66</v>
      </c>
      <c r="Q1608" s="21" t="str">
        <f>VLOOKUP($C1608,driver,MATCH(Q$7,Driver!$A$1:$E$1,0),0)</f>
        <v>Suspended</v>
      </c>
      <c r="R1608" s="21">
        <f>VLOOKUP($C1608,driver,MATCH(R$7,Driver!$A$1:$E$1,0),0)</f>
        <v>0</v>
      </c>
      <c r="S1608" s="21" t="str">
        <f>VLOOKUP($C1608,driver,MATCH(S$7,Driver!$A$1:$E$1,0),0)</f>
        <v>Moderate</v>
      </c>
      <c r="T1608" s="21">
        <f>VLOOKUP($C1608,Effects,MATCH(T$7, Effects!$A$1:$E$1, 0),0)</f>
        <v>28</v>
      </c>
      <c r="U1608" s="22" t="str">
        <f>VLOOKUP($C1608,Effects,MATCH(U$7, Effects!$A$1:$E$1, 0),0)</f>
        <v>Yes</v>
      </c>
      <c r="V1608" s="22" t="str">
        <f>VLOOKUP($C1608,Effects,MATCH(V$7, Effects!$A$1:$E$1, 0),0)</f>
        <v>No</v>
      </c>
      <c r="W1608" s="22" t="str">
        <f>VLOOKUP($C1608,Effects,MATCH(W$7, Effects!$A$1:$E$1, 0),0)</f>
        <v>Arrest Made</v>
      </c>
    </row>
    <row r="1609" spans="2:23" s="7" customFormat="1" ht="21" x14ac:dyDescent="0.4">
      <c r="B1609" s="19">
        <v>1602</v>
      </c>
      <c r="C1609" s="19" t="s">
        <v>1622</v>
      </c>
      <c r="D1609" s="20">
        <f>VLOOKUP($C1609, Date, MATCH(Source!D$7, Date!$A$1:$F$1, 0), FALSE)</f>
        <v>43859</v>
      </c>
      <c r="E1609" s="40">
        <v>43859</v>
      </c>
      <c r="F1609" s="22">
        <f>VLOOKUP($C1609, Date, MATCH(Source!F$7, Date!$A$1:$F$1, 0), FALSE)</f>
        <v>67.4652777777778</v>
      </c>
      <c r="G1609" s="19">
        <f>VLOOKUP(Table3[[#This Row],[Accident ID]],Date!$A$2:$I$2001,MATCH(Table3[[#Headers],[Hour]],Date!$A$1:$I$1,0),0)</f>
        <v>11</v>
      </c>
      <c r="H1609" s="44" t="str">
        <f>IF(AND(Table3[[#This Row],[Hour]]&gt;=7, Table3[[#This Row],[Hour]]&lt;=10), "Peak", IF(AND(Table3[[#This Row],[Hour]]&gt;=16, Table3[[#This Row],[Hour]]&lt;=19), "Peak", "Off-Peak"))</f>
        <v>Off-Peak</v>
      </c>
      <c r="I1609" s="19" t="str">
        <f>VLOOKUP($C1609,location,MATCH(Source!I$7,Location!$A$1:$D$1,0),0)</f>
        <v>Delhi</v>
      </c>
      <c r="J1609" s="19" t="str">
        <f>VLOOKUP($C1609,location,MATCH(Source!J$7,Location!$A$1:$D$1,0),0)</f>
        <v>Residential Area</v>
      </c>
      <c r="K1609" s="19" t="str">
        <f>VLOOKUP($C1609,location,MATCH(Source!K$7,Location!$A$1:$D$1,0),0)</f>
        <v>Windy</v>
      </c>
      <c r="L1609" s="20" t="str">
        <f>VLOOKUP($C1609,vehicle,MATCH(L1608,Vehicle!A1602:E1602,0),0)</f>
        <v>Bike</v>
      </c>
      <c r="M1609" s="20" t="str">
        <f>VLOOKUP($C1609,vehicle,MATCH(M$7,Vehicle!$A$1:$E$1,0),0)</f>
        <v>Drunk Driving</v>
      </c>
      <c r="N1609" s="20" t="str">
        <f>VLOOKUP($C1609,vehicle,MATCH(N$7,Vehicle!$A$1:$E$1,0),0)</f>
        <v>Medium</v>
      </c>
      <c r="O1609" s="21">
        <f>VLOOKUP($C1609,vehicle,MATCH(O$7,Vehicle!$A$1:$E$1,0),0)</f>
        <v>1</v>
      </c>
      <c r="P1609" s="21">
        <f>VLOOKUP($C1609,driver,MATCH(P$7,Driver!$A$1:$E$1,0),0)</f>
        <v>46</v>
      </c>
      <c r="Q1609" s="21" t="str">
        <f>VLOOKUP($C1609,driver,MATCH(Q$7,Driver!$A$1:$E$1,0),0)</f>
        <v>Expired</v>
      </c>
      <c r="R1609" s="21">
        <f>VLOOKUP($C1609,driver,MATCH(R$7,Driver!$A$1:$E$1,0),0)</f>
        <v>3</v>
      </c>
      <c r="S1609" s="21" t="str">
        <f>VLOOKUP($C1609,driver,MATCH(S$7,Driver!$A$1:$E$1,0),0)</f>
        <v>Minor</v>
      </c>
      <c r="T1609" s="21">
        <f>VLOOKUP($C1609,Effects,MATCH(T$7, Effects!$A$1:$E$1, 0),0)</f>
        <v>47</v>
      </c>
      <c r="U1609" s="22" t="str">
        <f>VLOOKUP($C1609,Effects,MATCH(U$7, Effects!$A$1:$E$1, 0),0)</f>
        <v>Yes</v>
      </c>
      <c r="V1609" s="22" t="str">
        <f>VLOOKUP($C1609,Effects,MATCH(V$7, Effects!$A$1:$E$1, 0),0)</f>
        <v>Yes</v>
      </c>
      <c r="W1609" s="22" t="str">
        <f>VLOOKUP($C1609,Effects,MATCH(W$7, Effects!$A$1:$E$1, 0),0)</f>
        <v>License Suspended</v>
      </c>
    </row>
    <row r="1610" spans="2:23" s="7" customFormat="1" ht="21" x14ac:dyDescent="0.4">
      <c r="B1610" s="19">
        <v>1603</v>
      </c>
      <c r="C1610" s="19" t="s">
        <v>1623</v>
      </c>
      <c r="D1610" s="20">
        <f>VLOOKUP($C1610, Date, MATCH(Source!D$7, Date!$A$1:$F$1, 0), FALSE)</f>
        <v>44662</v>
      </c>
      <c r="E1610" s="40">
        <v>44662</v>
      </c>
      <c r="F1610" s="22">
        <f>VLOOKUP($C1610, Date, MATCH(Source!F$7, Date!$A$1:$F$1, 0), FALSE)</f>
        <v>67.5069444444444</v>
      </c>
      <c r="G1610" s="19">
        <f>VLOOKUP(Table3[[#This Row],[Accident ID]],Date!$A$2:$I$2001,MATCH(Table3[[#Headers],[Hour]],Date!$A$1:$I$1,0),0)</f>
        <v>12</v>
      </c>
      <c r="H1610" s="44" t="str">
        <f>IF(AND(Table3[[#This Row],[Hour]]&gt;=7, Table3[[#This Row],[Hour]]&lt;=10), "Peak", IF(AND(Table3[[#This Row],[Hour]]&gt;=16, Table3[[#This Row],[Hour]]&lt;=19), "Peak", "Off-Peak"))</f>
        <v>Off-Peak</v>
      </c>
      <c r="I1610" s="19" t="str">
        <f>VLOOKUP($C1610,location,MATCH(Source!I$7,Location!$A$1:$D$1,0),0)</f>
        <v>Mumbai</v>
      </c>
      <c r="J1610" s="19" t="str">
        <f>VLOOKUP($C1610,location,MATCH(Source!J$7,Location!$A$1:$D$1,0),0)</f>
        <v>Rural Road</v>
      </c>
      <c r="K1610" s="19" t="str">
        <f>VLOOKUP($C1610,location,MATCH(Source!K$7,Location!$A$1:$D$1,0),0)</f>
        <v>Windy</v>
      </c>
      <c r="L1610" s="20" t="str">
        <f>VLOOKUP($C1610,vehicle,MATCH(L1609,Vehicle!A1603:E1603,0),0)</f>
        <v>Car</v>
      </c>
      <c r="M1610" s="20" t="str">
        <f>VLOOKUP($C1610,vehicle,MATCH(M$7,Vehicle!$A$1:$E$1,0),0)</f>
        <v>Pedestrian Crossing</v>
      </c>
      <c r="N1610" s="20" t="str">
        <f>VLOOKUP($C1610,vehicle,MATCH(N$7,Vehicle!$A$1:$E$1,0),0)</f>
        <v>Severe</v>
      </c>
      <c r="O1610" s="21">
        <f>VLOOKUP($C1610,vehicle,MATCH(O$7,Vehicle!$A$1:$E$1,0),0)</f>
        <v>4</v>
      </c>
      <c r="P1610" s="21">
        <f>VLOOKUP($C1610,driver,MATCH(P$7,Driver!$A$1:$E$1,0),0)</f>
        <v>71</v>
      </c>
      <c r="Q1610" s="21" t="str">
        <f>VLOOKUP($C1610,driver,MATCH(Q$7,Driver!$A$1:$E$1,0),0)</f>
        <v>Valid</v>
      </c>
      <c r="R1610" s="21">
        <f>VLOOKUP($C1610,driver,MATCH(R$7,Driver!$A$1:$E$1,0),0)</f>
        <v>9</v>
      </c>
      <c r="S1610" s="21" t="str">
        <f>VLOOKUP($C1610,driver,MATCH(S$7,Driver!$A$1:$E$1,0),0)</f>
        <v>Moderate</v>
      </c>
      <c r="T1610" s="21">
        <f>VLOOKUP($C1610,Effects,MATCH(T$7, Effects!$A$1:$E$1, 0),0)</f>
        <v>39</v>
      </c>
      <c r="U1610" s="22" t="str">
        <f>VLOOKUP($C1610,Effects,MATCH(U$7, Effects!$A$1:$E$1, 0),0)</f>
        <v>Yes</v>
      </c>
      <c r="V1610" s="22" t="str">
        <f>VLOOKUP($C1610,Effects,MATCH(V$7, Effects!$A$1:$E$1, 0),0)</f>
        <v>Yes</v>
      </c>
      <c r="W1610" s="22" t="str">
        <f>VLOOKUP($C1610,Effects,MATCH(W$7, Effects!$A$1:$E$1, 0),0)</f>
        <v>Fine Issued</v>
      </c>
    </row>
    <row r="1611" spans="2:23" s="7" customFormat="1" ht="21" x14ac:dyDescent="0.4">
      <c r="B1611" s="19">
        <v>1604</v>
      </c>
      <c r="C1611" s="19" t="s">
        <v>1624</v>
      </c>
      <c r="D1611" s="20">
        <f>VLOOKUP($C1611, Date, MATCH(Source!D$7, Date!$A$1:$F$1, 0), FALSE)</f>
        <v>43898</v>
      </c>
      <c r="E1611" s="40">
        <v>43898</v>
      </c>
      <c r="F1611" s="22">
        <f>VLOOKUP($C1611, Date, MATCH(Source!F$7, Date!$A$1:$F$1, 0), FALSE)</f>
        <v>67.5486111111111</v>
      </c>
      <c r="G1611" s="19">
        <f>VLOOKUP(Table3[[#This Row],[Accident ID]],Date!$A$2:$I$2001,MATCH(Table3[[#Headers],[Hour]],Date!$A$1:$I$1,0),0)</f>
        <v>13</v>
      </c>
      <c r="H1611" s="44" t="str">
        <f>IF(AND(Table3[[#This Row],[Hour]]&gt;=7, Table3[[#This Row],[Hour]]&lt;=10), "Peak", IF(AND(Table3[[#This Row],[Hour]]&gt;=16, Table3[[#This Row],[Hour]]&lt;=19), "Peak", "Off-Peak"))</f>
        <v>Off-Peak</v>
      </c>
      <c r="I1611" s="19" t="str">
        <f>VLOOKUP($C1611,location,MATCH(Source!I$7,Location!$A$1:$D$1,0),0)</f>
        <v>Ahmedabad</v>
      </c>
      <c r="J1611" s="19" t="str">
        <f>VLOOKUP($C1611,location,MATCH(Source!J$7,Location!$A$1:$D$1,0),0)</f>
        <v>Expressway</v>
      </c>
      <c r="K1611" s="19" t="str">
        <f>VLOOKUP($C1611,location,MATCH(Source!K$7,Location!$A$1:$D$1,0),0)</f>
        <v>Snowy</v>
      </c>
      <c r="L1611" s="20" t="str">
        <f>VLOOKUP($C1611,vehicle,MATCH(L1610,Vehicle!A1604:E1604,0),0)</f>
        <v>Truck</v>
      </c>
      <c r="M1611" s="20" t="str">
        <f>VLOOKUP($C1611,vehicle,MATCH(M$7,Vehicle!$A$1:$E$1,0),0)</f>
        <v>Weather Conditions</v>
      </c>
      <c r="N1611" s="20" t="str">
        <f>VLOOKUP($C1611,vehicle,MATCH(N$7,Vehicle!$A$1:$E$1,0),0)</f>
        <v>Severe</v>
      </c>
      <c r="O1611" s="21">
        <f>VLOOKUP($C1611,vehicle,MATCH(O$7,Vehicle!$A$1:$E$1,0),0)</f>
        <v>1</v>
      </c>
      <c r="P1611" s="21">
        <f>VLOOKUP($C1611,driver,MATCH(P$7,Driver!$A$1:$E$1,0),0)</f>
        <v>23</v>
      </c>
      <c r="Q1611" s="21" t="str">
        <f>VLOOKUP($C1611,driver,MATCH(Q$7,Driver!$A$1:$E$1,0),0)</f>
        <v>Valid</v>
      </c>
      <c r="R1611" s="21">
        <f>VLOOKUP($C1611,driver,MATCH(R$7,Driver!$A$1:$E$1,0),0)</f>
        <v>8</v>
      </c>
      <c r="S1611" s="21" t="str">
        <f>VLOOKUP($C1611,driver,MATCH(S$7,Driver!$A$1:$E$1,0),0)</f>
        <v>Severe</v>
      </c>
      <c r="T1611" s="21">
        <f>VLOOKUP($C1611,Effects,MATCH(T$7, Effects!$A$1:$E$1, 0),0)</f>
        <v>57</v>
      </c>
      <c r="U1611" s="22" t="str">
        <f>VLOOKUP($C1611,Effects,MATCH(U$7, Effects!$A$1:$E$1, 0),0)</f>
        <v>No</v>
      </c>
      <c r="V1611" s="22" t="str">
        <f>VLOOKUP($C1611,Effects,MATCH(V$7, Effects!$A$1:$E$1, 0),0)</f>
        <v>No</v>
      </c>
      <c r="W1611" s="22" t="str">
        <f>VLOOKUP($C1611,Effects,MATCH(W$7, Effects!$A$1:$E$1, 0),0)</f>
        <v>None</v>
      </c>
    </row>
    <row r="1612" spans="2:23" s="7" customFormat="1" ht="21" x14ac:dyDescent="0.4">
      <c r="B1612" s="19">
        <v>1605</v>
      </c>
      <c r="C1612" s="19" t="s">
        <v>1625</v>
      </c>
      <c r="D1612" s="20">
        <f>VLOOKUP($C1612, Date, MATCH(Source!D$7, Date!$A$1:$F$1, 0), FALSE)</f>
        <v>45259</v>
      </c>
      <c r="E1612" s="40">
        <v>45259</v>
      </c>
      <c r="F1612" s="22">
        <f>VLOOKUP($C1612, Date, MATCH(Source!F$7, Date!$A$1:$F$1, 0), FALSE)</f>
        <v>67.5902777777778</v>
      </c>
      <c r="G1612" s="19">
        <f>VLOOKUP(Table3[[#This Row],[Accident ID]],Date!$A$2:$I$2001,MATCH(Table3[[#Headers],[Hour]],Date!$A$1:$I$1,0),0)</f>
        <v>14</v>
      </c>
      <c r="H1612" s="44" t="str">
        <f>IF(AND(Table3[[#This Row],[Hour]]&gt;=7, Table3[[#This Row],[Hour]]&lt;=10), "Peak", IF(AND(Table3[[#This Row],[Hour]]&gt;=16, Table3[[#This Row],[Hour]]&lt;=19), "Peak", "Off-Peak"))</f>
        <v>Off-Peak</v>
      </c>
      <c r="I1612" s="19" t="str">
        <f>VLOOKUP($C1612,location,MATCH(Source!I$7,Location!$A$1:$D$1,0),0)</f>
        <v>Kolkata</v>
      </c>
      <c r="J1612" s="19" t="str">
        <f>VLOOKUP($C1612,location,MATCH(Source!J$7,Location!$A$1:$D$1,0),0)</f>
        <v>City Road</v>
      </c>
      <c r="K1612" s="19" t="str">
        <f>VLOOKUP($C1612,location,MATCH(Source!K$7,Location!$A$1:$D$1,0),0)</f>
        <v>Windy</v>
      </c>
      <c r="L1612" s="20" t="str">
        <f>VLOOKUP($C1612,vehicle,MATCH(L1611,Vehicle!A1605:E1605,0),0)</f>
        <v>Bus</v>
      </c>
      <c r="M1612" s="20" t="str">
        <f>VLOOKUP($C1612,vehicle,MATCH(M$7,Vehicle!$A$1:$E$1,0),0)</f>
        <v>Reckless Driving</v>
      </c>
      <c r="N1612" s="20" t="str">
        <f>VLOOKUP($C1612,vehicle,MATCH(N$7,Vehicle!$A$1:$E$1,0),0)</f>
        <v>Low</v>
      </c>
      <c r="O1612" s="21">
        <f>VLOOKUP($C1612,vehicle,MATCH(O$7,Vehicle!$A$1:$E$1,0),0)</f>
        <v>1</v>
      </c>
      <c r="P1612" s="21">
        <f>VLOOKUP($C1612,driver,MATCH(P$7,Driver!$A$1:$E$1,0),0)</f>
        <v>30</v>
      </c>
      <c r="Q1612" s="21" t="str">
        <f>VLOOKUP($C1612,driver,MATCH(Q$7,Driver!$A$1:$E$1,0),0)</f>
        <v>Expired</v>
      </c>
      <c r="R1612" s="21">
        <f>VLOOKUP($C1612,driver,MATCH(R$7,Driver!$A$1:$E$1,0),0)</f>
        <v>9</v>
      </c>
      <c r="S1612" s="21" t="str">
        <f>VLOOKUP($C1612,driver,MATCH(S$7,Driver!$A$1:$E$1,0),0)</f>
        <v>Fatal</v>
      </c>
      <c r="T1612" s="21">
        <f>VLOOKUP($C1612,Effects,MATCH(T$7, Effects!$A$1:$E$1, 0),0)</f>
        <v>55</v>
      </c>
      <c r="U1612" s="22" t="str">
        <f>VLOOKUP($C1612,Effects,MATCH(U$7, Effects!$A$1:$E$1, 0),0)</f>
        <v>Yes</v>
      </c>
      <c r="V1612" s="22" t="str">
        <f>VLOOKUP($C1612,Effects,MATCH(V$7, Effects!$A$1:$E$1, 0),0)</f>
        <v>No</v>
      </c>
      <c r="W1612" s="22" t="str">
        <f>VLOOKUP($C1612,Effects,MATCH(W$7, Effects!$A$1:$E$1, 0),0)</f>
        <v>License Suspended</v>
      </c>
    </row>
    <row r="1613" spans="2:23" s="7" customFormat="1" ht="21" x14ac:dyDescent="0.4">
      <c r="B1613" s="19">
        <v>1606</v>
      </c>
      <c r="C1613" s="19" t="s">
        <v>1626</v>
      </c>
      <c r="D1613" s="20">
        <f>VLOOKUP($C1613, Date, MATCH(Source!D$7, Date!$A$1:$F$1, 0), FALSE)</f>
        <v>43940</v>
      </c>
      <c r="E1613" s="40">
        <v>43940</v>
      </c>
      <c r="F1613" s="22">
        <f>VLOOKUP($C1613, Date, MATCH(Source!F$7, Date!$A$1:$F$1, 0), FALSE)</f>
        <v>67.6319444444444</v>
      </c>
      <c r="G1613" s="19">
        <f>VLOOKUP(Table3[[#This Row],[Accident ID]],Date!$A$2:$I$2001,MATCH(Table3[[#Headers],[Hour]],Date!$A$1:$I$1,0),0)</f>
        <v>15</v>
      </c>
      <c r="H1613" s="44" t="str">
        <f>IF(AND(Table3[[#This Row],[Hour]]&gt;=7, Table3[[#This Row],[Hour]]&lt;=10), "Peak", IF(AND(Table3[[#This Row],[Hour]]&gt;=16, Table3[[#This Row],[Hour]]&lt;=19), "Peak", "Off-Peak"))</f>
        <v>Off-Peak</v>
      </c>
      <c r="I1613" s="19" t="str">
        <f>VLOOKUP($C1613,location,MATCH(Source!I$7,Location!$A$1:$D$1,0),0)</f>
        <v>Mumbai</v>
      </c>
      <c r="J1613" s="19" t="str">
        <f>VLOOKUP($C1613,location,MATCH(Source!J$7,Location!$A$1:$D$1,0),0)</f>
        <v>Expressway</v>
      </c>
      <c r="K1613" s="19" t="str">
        <f>VLOOKUP($C1613,location,MATCH(Source!K$7,Location!$A$1:$D$1,0),0)</f>
        <v>Rainy</v>
      </c>
      <c r="L1613" s="20" t="str">
        <f>VLOOKUP($C1613,vehicle,MATCH(L1612,Vehicle!A1606:E1606,0),0)</f>
        <v>Bicycle</v>
      </c>
      <c r="M1613" s="20" t="str">
        <f>VLOOKUP($C1613,vehicle,MATCH(M$7,Vehicle!$A$1:$E$1,0),0)</f>
        <v>Weather Conditions</v>
      </c>
      <c r="N1613" s="20" t="str">
        <f>VLOOKUP($C1613,vehicle,MATCH(N$7,Vehicle!$A$1:$E$1,0),0)</f>
        <v>Low</v>
      </c>
      <c r="O1613" s="21">
        <f>VLOOKUP($C1613,vehicle,MATCH(O$7,Vehicle!$A$1:$E$1,0),0)</f>
        <v>4</v>
      </c>
      <c r="P1613" s="21">
        <f>VLOOKUP($C1613,driver,MATCH(P$7,Driver!$A$1:$E$1,0),0)</f>
        <v>57</v>
      </c>
      <c r="Q1613" s="21" t="str">
        <f>VLOOKUP($C1613,driver,MATCH(Q$7,Driver!$A$1:$E$1,0),0)</f>
        <v>Expired</v>
      </c>
      <c r="R1613" s="21">
        <f>VLOOKUP($C1613,driver,MATCH(R$7,Driver!$A$1:$E$1,0),0)</f>
        <v>6</v>
      </c>
      <c r="S1613" s="21" t="str">
        <f>VLOOKUP($C1613,driver,MATCH(S$7,Driver!$A$1:$E$1,0),0)</f>
        <v>Fatal</v>
      </c>
      <c r="T1613" s="21">
        <f>VLOOKUP($C1613,Effects,MATCH(T$7, Effects!$A$1:$E$1, 0),0)</f>
        <v>32</v>
      </c>
      <c r="U1613" s="22" t="str">
        <f>VLOOKUP($C1613,Effects,MATCH(U$7, Effects!$A$1:$E$1, 0),0)</f>
        <v>Yes</v>
      </c>
      <c r="V1613" s="22" t="str">
        <f>VLOOKUP($C1613,Effects,MATCH(V$7, Effects!$A$1:$E$1, 0),0)</f>
        <v>No</v>
      </c>
      <c r="W1613" s="22" t="str">
        <f>VLOOKUP($C1613,Effects,MATCH(W$7, Effects!$A$1:$E$1, 0),0)</f>
        <v>Fine Issued</v>
      </c>
    </row>
    <row r="1614" spans="2:23" s="7" customFormat="1" ht="21" x14ac:dyDescent="0.4">
      <c r="B1614" s="19">
        <v>1607</v>
      </c>
      <c r="C1614" s="19" t="s">
        <v>1627</v>
      </c>
      <c r="D1614" s="20">
        <f>VLOOKUP($C1614, Date, MATCH(Source!D$7, Date!$A$1:$F$1, 0), FALSE)</f>
        <v>45602</v>
      </c>
      <c r="E1614" s="40">
        <v>45602</v>
      </c>
      <c r="F1614" s="22">
        <f>VLOOKUP($C1614, Date, MATCH(Source!F$7, Date!$A$1:$F$1, 0), FALSE)</f>
        <v>67.6736111111111</v>
      </c>
      <c r="G1614" s="19">
        <f>VLOOKUP(Table3[[#This Row],[Accident ID]],Date!$A$2:$I$2001,MATCH(Table3[[#Headers],[Hour]],Date!$A$1:$I$1,0),0)</f>
        <v>16</v>
      </c>
      <c r="H1614" s="44" t="str">
        <f>IF(AND(Table3[[#This Row],[Hour]]&gt;=7, Table3[[#This Row],[Hour]]&lt;=10), "Peak", IF(AND(Table3[[#This Row],[Hour]]&gt;=16, Table3[[#This Row],[Hour]]&lt;=19), "Peak", "Off-Peak"))</f>
        <v>Peak</v>
      </c>
      <c r="I1614" s="19" t="str">
        <f>VLOOKUP($C1614,location,MATCH(Source!I$7,Location!$A$1:$D$1,0),0)</f>
        <v>Bangalore</v>
      </c>
      <c r="J1614" s="19" t="str">
        <f>VLOOKUP($C1614,location,MATCH(Source!J$7,Location!$A$1:$D$1,0),0)</f>
        <v>Rural Road</v>
      </c>
      <c r="K1614" s="19" t="str">
        <f>VLOOKUP($C1614,location,MATCH(Source!K$7,Location!$A$1:$D$1,0),0)</f>
        <v>Clear</v>
      </c>
      <c r="L1614" s="20" t="str">
        <f>VLOOKUP($C1614,vehicle,MATCH(L1613,Vehicle!A1607:E1607,0),0)</f>
        <v>Bike</v>
      </c>
      <c r="M1614" s="20" t="str">
        <f>VLOOKUP($C1614,vehicle,MATCH(M$7,Vehicle!$A$1:$E$1,0),0)</f>
        <v>Weather Conditions</v>
      </c>
      <c r="N1614" s="20" t="str">
        <f>VLOOKUP($C1614,vehicle,MATCH(N$7,Vehicle!$A$1:$E$1,0),0)</f>
        <v>High</v>
      </c>
      <c r="O1614" s="21">
        <f>VLOOKUP($C1614,vehicle,MATCH(O$7,Vehicle!$A$1:$E$1,0),0)</f>
        <v>5</v>
      </c>
      <c r="P1614" s="21">
        <f>VLOOKUP($C1614,driver,MATCH(P$7,Driver!$A$1:$E$1,0),0)</f>
        <v>51</v>
      </c>
      <c r="Q1614" s="21" t="str">
        <f>VLOOKUP($C1614,driver,MATCH(Q$7,Driver!$A$1:$E$1,0),0)</f>
        <v>Expired</v>
      </c>
      <c r="R1614" s="21">
        <f>VLOOKUP($C1614,driver,MATCH(R$7,Driver!$A$1:$E$1,0),0)</f>
        <v>8</v>
      </c>
      <c r="S1614" s="21" t="str">
        <f>VLOOKUP($C1614,driver,MATCH(S$7,Driver!$A$1:$E$1,0),0)</f>
        <v>Severe</v>
      </c>
      <c r="T1614" s="21">
        <f>VLOOKUP($C1614,Effects,MATCH(T$7, Effects!$A$1:$E$1, 0),0)</f>
        <v>17</v>
      </c>
      <c r="U1614" s="22" t="str">
        <f>VLOOKUP($C1614,Effects,MATCH(U$7, Effects!$A$1:$E$1, 0),0)</f>
        <v>Yes</v>
      </c>
      <c r="V1614" s="22" t="str">
        <f>VLOOKUP($C1614,Effects,MATCH(V$7, Effects!$A$1:$E$1, 0),0)</f>
        <v>No</v>
      </c>
      <c r="W1614" s="22" t="str">
        <f>VLOOKUP($C1614,Effects,MATCH(W$7, Effects!$A$1:$E$1, 0),0)</f>
        <v>None</v>
      </c>
    </row>
    <row r="1615" spans="2:23" s="7" customFormat="1" ht="21" x14ac:dyDescent="0.4">
      <c r="B1615" s="19">
        <v>1608</v>
      </c>
      <c r="C1615" s="19" t="s">
        <v>1628</v>
      </c>
      <c r="D1615" s="20">
        <f>VLOOKUP($C1615, Date, MATCH(Source!D$7, Date!$A$1:$F$1, 0), FALSE)</f>
        <v>45119</v>
      </c>
      <c r="E1615" s="40">
        <v>45119</v>
      </c>
      <c r="F1615" s="22">
        <f>VLOOKUP($C1615, Date, MATCH(Source!F$7, Date!$A$1:$F$1, 0), FALSE)</f>
        <v>67.7152777777778</v>
      </c>
      <c r="G1615" s="19">
        <f>VLOOKUP(Table3[[#This Row],[Accident ID]],Date!$A$2:$I$2001,MATCH(Table3[[#Headers],[Hour]],Date!$A$1:$I$1,0),0)</f>
        <v>17</v>
      </c>
      <c r="H1615" s="44" t="str">
        <f>IF(AND(Table3[[#This Row],[Hour]]&gt;=7, Table3[[#This Row],[Hour]]&lt;=10), "Peak", IF(AND(Table3[[#This Row],[Hour]]&gt;=16, Table3[[#This Row],[Hour]]&lt;=19), "Peak", "Off-Peak"))</f>
        <v>Peak</v>
      </c>
      <c r="I1615" s="19" t="str">
        <f>VLOOKUP($C1615,location,MATCH(Source!I$7,Location!$A$1:$D$1,0),0)</f>
        <v>Delhi</v>
      </c>
      <c r="J1615" s="19" t="str">
        <f>VLOOKUP($C1615,location,MATCH(Source!J$7,Location!$A$1:$D$1,0),0)</f>
        <v>Highway</v>
      </c>
      <c r="K1615" s="19" t="str">
        <f>VLOOKUP($C1615,location,MATCH(Source!K$7,Location!$A$1:$D$1,0),0)</f>
        <v>Snowy</v>
      </c>
      <c r="L1615" s="20" t="str">
        <f>VLOOKUP($C1615,vehicle,MATCH(L1614,Vehicle!A1608:E1608,0),0)</f>
        <v>Bicycle</v>
      </c>
      <c r="M1615" s="20" t="str">
        <f>VLOOKUP($C1615,vehicle,MATCH(M$7,Vehicle!$A$1:$E$1,0),0)</f>
        <v>Signal Violation</v>
      </c>
      <c r="N1615" s="20" t="str">
        <f>VLOOKUP($C1615,vehicle,MATCH(N$7,Vehicle!$A$1:$E$1,0),0)</f>
        <v>High</v>
      </c>
      <c r="O1615" s="21">
        <f>VLOOKUP($C1615,vehicle,MATCH(O$7,Vehicle!$A$1:$E$1,0),0)</f>
        <v>2</v>
      </c>
      <c r="P1615" s="21">
        <f>VLOOKUP($C1615,driver,MATCH(P$7,Driver!$A$1:$E$1,0),0)</f>
        <v>47</v>
      </c>
      <c r="Q1615" s="21" t="str">
        <f>VLOOKUP($C1615,driver,MATCH(Q$7,Driver!$A$1:$E$1,0),0)</f>
        <v>Valid</v>
      </c>
      <c r="R1615" s="21">
        <f>VLOOKUP($C1615,driver,MATCH(R$7,Driver!$A$1:$E$1,0),0)</f>
        <v>3</v>
      </c>
      <c r="S1615" s="21" t="str">
        <f>VLOOKUP($C1615,driver,MATCH(S$7,Driver!$A$1:$E$1,0),0)</f>
        <v>Minor</v>
      </c>
      <c r="T1615" s="21">
        <f>VLOOKUP($C1615,Effects,MATCH(T$7, Effects!$A$1:$E$1, 0),0)</f>
        <v>60</v>
      </c>
      <c r="U1615" s="22" t="str">
        <f>VLOOKUP($C1615,Effects,MATCH(U$7, Effects!$A$1:$E$1, 0),0)</f>
        <v>Yes</v>
      </c>
      <c r="V1615" s="22" t="str">
        <f>VLOOKUP($C1615,Effects,MATCH(V$7, Effects!$A$1:$E$1, 0),0)</f>
        <v>Yes</v>
      </c>
      <c r="W1615" s="22" t="str">
        <f>VLOOKUP($C1615,Effects,MATCH(W$7, Effects!$A$1:$E$1, 0),0)</f>
        <v>Fine Issued</v>
      </c>
    </row>
    <row r="1616" spans="2:23" s="7" customFormat="1" ht="21" x14ac:dyDescent="0.4">
      <c r="B1616" s="19">
        <v>1609</v>
      </c>
      <c r="C1616" s="19" t="s">
        <v>1629</v>
      </c>
      <c r="D1616" s="20">
        <f>VLOOKUP($C1616, Date, MATCH(Source!D$7, Date!$A$1:$F$1, 0), FALSE)</f>
        <v>45457</v>
      </c>
      <c r="E1616" s="40">
        <v>45457</v>
      </c>
      <c r="F1616" s="22">
        <f>VLOOKUP($C1616, Date, MATCH(Source!F$7, Date!$A$1:$F$1, 0), FALSE)</f>
        <v>67.7569444444444</v>
      </c>
      <c r="G1616" s="19">
        <f>VLOOKUP(Table3[[#This Row],[Accident ID]],Date!$A$2:$I$2001,MATCH(Table3[[#Headers],[Hour]],Date!$A$1:$I$1,0),0)</f>
        <v>18</v>
      </c>
      <c r="H1616" s="44" t="str">
        <f>IF(AND(Table3[[#This Row],[Hour]]&gt;=7, Table3[[#This Row],[Hour]]&lt;=10), "Peak", IF(AND(Table3[[#This Row],[Hour]]&gt;=16, Table3[[#This Row],[Hour]]&lt;=19), "Peak", "Off-Peak"))</f>
        <v>Peak</v>
      </c>
      <c r="I1616" s="19" t="str">
        <f>VLOOKUP($C1616,location,MATCH(Source!I$7,Location!$A$1:$D$1,0),0)</f>
        <v>Kolkata</v>
      </c>
      <c r="J1616" s="19" t="str">
        <f>VLOOKUP($C1616,location,MATCH(Source!J$7,Location!$A$1:$D$1,0),0)</f>
        <v>Residential Area</v>
      </c>
      <c r="K1616" s="19" t="str">
        <f>VLOOKUP($C1616,location,MATCH(Source!K$7,Location!$A$1:$D$1,0),0)</f>
        <v>Clear</v>
      </c>
      <c r="L1616" s="20" t="str">
        <f>VLOOKUP($C1616,vehicle,MATCH(L1615,Vehicle!A1609:E1609,0),0)</f>
        <v>Auto</v>
      </c>
      <c r="M1616" s="20" t="str">
        <f>VLOOKUP($C1616,vehicle,MATCH(M$7,Vehicle!$A$1:$E$1,0),0)</f>
        <v>Reckless Driving</v>
      </c>
      <c r="N1616" s="20" t="str">
        <f>VLOOKUP($C1616,vehicle,MATCH(N$7,Vehicle!$A$1:$E$1,0),0)</f>
        <v>Severe</v>
      </c>
      <c r="O1616" s="21">
        <f>VLOOKUP($C1616,vehicle,MATCH(O$7,Vehicle!$A$1:$E$1,0),0)</f>
        <v>2</v>
      </c>
      <c r="P1616" s="21">
        <f>VLOOKUP($C1616,driver,MATCH(P$7,Driver!$A$1:$E$1,0),0)</f>
        <v>27</v>
      </c>
      <c r="Q1616" s="21" t="str">
        <f>VLOOKUP($C1616,driver,MATCH(Q$7,Driver!$A$1:$E$1,0),0)</f>
        <v>Valid</v>
      </c>
      <c r="R1616" s="21">
        <f>VLOOKUP($C1616,driver,MATCH(R$7,Driver!$A$1:$E$1,0),0)</f>
        <v>8</v>
      </c>
      <c r="S1616" s="21" t="str">
        <f>VLOOKUP($C1616,driver,MATCH(S$7,Driver!$A$1:$E$1,0),0)</f>
        <v>Fatal</v>
      </c>
      <c r="T1616" s="21">
        <f>VLOOKUP($C1616,Effects,MATCH(T$7, Effects!$A$1:$E$1, 0),0)</f>
        <v>10</v>
      </c>
      <c r="U1616" s="22" t="str">
        <f>VLOOKUP($C1616,Effects,MATCH(U$7, Effects!$A$1:$E$1, 0),0)</f>
        <v>No</v>
      </c>
      <c r="V1616" s="22" t="str">
        <f>VLOOKUP($C1616,Effects,MATCH(V$7, Effects!$A$1:$E$1, 0),0)</f>
        <v>Yes</v>
      </c>
      <c r="W1616" s="22" t="str">
        <f>VLOOKUP($C1616,Effects,MATCH(W$7, Effects!$A$1:$E$1, 0),0)</f>
        <v>Fine Issued</v>
      </c>
    </row>
    <row r="1617" spans="2:23" s="7" customFormat="1" ht="21" x14ac:dyDescent="0.4">
      <c r="B1617" s="19">
        <v>1610</v>
      </c>
      <c r="C1617" s="19" t="s">
        <v>1630</v>
      </c>
      <c r="D1617" s="20">
        <f>VLOOKUP($C1617, Date, MATCH(Source!D$7, Date!$A$1:$F$1, 0), FALSE)</f>
        <v>44910</v>
      </c>
      <c r="E1617" s="40">
        <v>44910</v>
      </c>
      <c r="F1617" s="22">
        <f>VLOOKUP($C1617, Date, MATCH(Source!F$7, Date!$A$1:$F$1, 0), FALSE)</f>
        <v>67.7986111111111</v>
      </c>
      <c r="G1617" s="19">
        <f>VLOOKUP(Table3[[#This Row],[Accident ID]],Date!$A$2:$I$2001,MATCH(Table3[[#Headers],[Hour]],Date!$A$1:$I$1,0),0)</f>
        <v>19</v>
      </c>
      <c r="H1617" s="44" t="str">
        <f>IF(AND(Table3[[#This Row],[Hour]]&gt;=7, Table3[[#This Row],[Hour]]&lt;=10), "Peak", IF(AND(Table3[[#This Row],[Hour]]&gt;=16, Table3[[#This Row],[Hour]]&lt;=19), "Peak", "Off-Peak"))</f>
        <v>Peak</v>
      </c>
      <c r="I1617" s="19" t="str">
        <f>VLOOKUP($C1617,location,MATCH(Source!I$7,Location!$A$1:$D$1,0),0)</f>
        <v>Mumbai</v>
      </c>
      <c r="J1617" s="19" t="str">
        <f>VLOOKUP($C1617,location,MATCH(Source!J$7,Location!$A$1:$D$1,0),0)</f>
        <v>Residential Area</v>
      </c>
      <c r="K1617" s="19" t="str">
        <f>VLOOKUP($C1617,location,MATCH(Source!K$7,Location!$A$1:$D$1,0),0)</f>
        <v>Clear</v>
      </c>
      <c r="L1617" s="20" t="str">
        <f>VLOOKUP($C1617,vehicle,MATCH(L1616,Vehicle!A1610:E1610,0),0)</f>
        <v>Auto</v>
      </c>
      <c r="M1617" s="20" t="str">
        <f>VLOOKUP($C1617,vehicle,MATCH(M$7,Vehicle!$A$1:$E$1,0),0)</f>
        <v>Pedestrian Crossing</v>
      </c>
      <c r="N1617" s="20" t="str">
        <f>VLOOKUP($C1617,vehicle,MATCH(N$7,Vehicle!$A$1:$E$1,0),0)</f>
        <v>High</v>
      </c>
      <c r="O1617" s="21">
        <f>VLOOKUP($C1617,vehicle,MATCH(O$7,Vehicle!$A$1:$E$1,0),0)</f>
        <v>2</v>
      </c>
      <c r="P1617" s="21">
        <f>VLOOKUP($C1617,driver,MATCH(P$7,Driver!$A$1:$E$1,0),0)</f>
        <v>35</v>
      </c>
      <c r="Q1617" s="21" t="str">
        <f>VLOOKUP($C1617,driver,MATCH(Q$7,Driver!$A$1:$E$1,0),0)</f>
        <v>Valid</v>
      </c>
      <c r="R1617" s="21">
        <f>VLOOKUP($C1617,driver,MATCH(R$7,Driver!$A$1:$E$1,0),0)</f>
        <v>4</v>
      </c>
      <c r="S1617" s="21" t="str">
        <f>VLOOKUP($C1617,driver,MATCH(S$7,Driver!$A$1:$E$1,0),0)</f>
        <v>Minor</v>
      </c>
      <c r="T1617" s="21">
        <f>VLOOKUP($C1617,Effects,MATCH(T$7, Effects!$A$1:$E$1, 0),0)</f>
        <v>12</v>
      </c>
      <c r="U1617" s="22" t="str">
        <f>VLOOKUP($C1617,Effects,MATCH(U$7, Effects!$A$1:$E$1, 0),0)</f>
        <v>Yes</v>
      </c>
      <c r="V1617" s="22" t="str">
        <f>VLOOKUP($C1617,Effects,MATCH(V$7, Effects!$A$1:$E$1, 0),0)</f>
        <v>No</v>
      </c>
      <c r="W1617" s="22" t="str">
        <f>VLOOKUP($C1617,Effects,MATCH(W$7, Effects!$A$1:$E$1, 0),0)</f>
        <v>License Suspended</v>
      </c>
    </row>
    <row r="1618" spans="2:23" s="7" customFormat="1" ht="21" x14ac:dyDescent="0.4">
      <c r="B1618" s="19">
        <v>1611</v>
      </c>
      <c r="C1618" s="19" t="s">
        <v>1631</v>
      </c>
      <c r="D1618" s="20">
        <f>VLOOKUP($C1618, Date, MATCH(Source!D$7, Date!$A$1:$F$1, 0), FALSE)</f>
        <v>44389</v>
      </c>
      <c r="E1618" s="40">
        <v>44389</v>
      </c>
      <c r="F1618" s="22">
        <f>VLOOKUP($C1618, Date, MATCH(Source!F$7, Date!$A$1:$F$1, 0), FALSE)</f>
        <v>67.8402777777778</v>
      </c>
      <c r="G1618" s="19">
        <f>VLOOKUP(Table3[[#This Row],[Accident ID]],Date!$A$2:$I$2001,MATCH(Table3[[#Headers],[Hour]],Date!$A$1:$I$1,0),0)</f>
        <v>20</v>
      </c>
      <c r="H1618" s="44" t="str">
        <f>IF(AND(Table3[[#This Row],[Hour]]&gt;=7, Table3[[#This Row],[Hour]]&lt;=10), "Peak", IF(AND(Table3[[#This Row],[Hour]]&gt;=16, Table3[[#This Row],[Hour]]&lt;=19), "Peak", "Off-Peak"))</f>
        <v>Off-Peak</v>
      </c>
      <c r="I1618" s="19" t="str">
        <f>VLOOKUP($C1618,location,MATCH(Source!I$7,Location!$A$1:$D$1,0),0)</f>
        <v>Chennai</v>
      </c>
      <c r="J1618" s="19" t="str">
        <f>VLOOKUP($C1618,location,MATCH(Source!J$7,Location!$A$1:$D$1,0),0)</f>
        <v>Highway</v>
      </c>
      <c r="K1618" s="19" t="str">
        <f>VLOOKUP($C1618,location,MATCH(Source!K$7,Location!$A$1:$D$1,0),0)</f>
        <v>Clear</v>
      </c>
      <c r="L1618" s="20" t="str">
        <f>VLOOKUP($C1618,vehicle,MATCH(L1617,Vehicle!A1611:E1611,0),0)</f>
        <v>Bus</v>
      </c>
      <c r="M1618" s="20" t="str">
        <f>VLOOKUP($C1618,vehicle,MATCH(M$7,Vehicle!$A$1:$E$1,0),0)</f>
        <v>Drunk Driving</v>
      </c>
      <c r="N1618" s="20" t="str">
        <f>VLOOKUP($C1618,vehicle,MATCH(N$7,Vehicle!$A$1:$E$1,0),0)</f>
        <v>Severe</v>
      </c>
      <c r="O1618" s="21">
        <f>VLOOKUP($C1618,vehicle,MATCH(O$7,Vehicle!$A$1:$E$1,0),0)</f>
        <v>1</v>
      </c>
      <c r="P1618" s="21">
        <f>VLOOKUP($C1618,driver,MATCH(P$7,Driver!$A$1:$E$1,0),0)</f>
        <v>63</v>
      </c>
      <c r="Q1618" s="21" t="str">
        <f>VLOOKUP($C1618,driver,MATCH(Q$7,Driver!$A$1:$E$1,0),0)</f>
        <v>Expired</v>
      </c>
      <c r="R1618" s="21">
        <f>VLOOKUP($C1618,driver,MATCH(R$7,Driver!$A$1:$E$1,0),0)</f>
        <v>6</v>
      </c>
      <c r="S1618" s="21" t="str">
        <f>VLOOKUP($C1618,driver,MATCH(S$7,Driver!$A$1:$E$1,0),0)</f>
        <v>Severe</v>
      </c>
      <c r="T1618" s="21">
        <f>VLOOKUP($C1618,Effects,MATCH(T$7, Effects!$A$1:$E$1, 0),0)</f>
        <v>21</v>
      </c>
      <c r="U1618" s="22" t="str">
        <f>VLOOKUP($C1618,Effects,MATCH(U$7, Effects!$A$1:$E$1, 0),0)</f>
        <v>No</v>
      </c>
      <c r="V1618" s="22" t="str">
        <f>VLOOKUP($C1618,Effects,MATCH(V$7, Effects!$A$1:$E$1, 0),0)</f>
        <v>Yes</v>
      </c>
      <c r="W1618" s="22" t="str">
        <f>VLOOKUP($C1618,Effects,MATCH(W$7, Effects!$A$1:$E$1, 0),0)</f>
        <v>None</v>
      </c>
    </row>
    <row r="1619" spans="2:23" s="7" customFormat="1" ht="21" x14ac:dyDescent="0.4">
      <c r="B1619" s="19">
        <v>1612</v>
      </c>
      <c r="C1619" s="19" t="s">
        <v>1632</v>
      </c>
      <c r="D1619" s="20">
        <f>VLOOKUP($C1619, Date, MATCH(Source!D$7, Date!$A$1:$F$1, 0), FALSE)</f>
        <v>44100</v>
      </c>
      <c r="E1619" s="40">
        <v>44100</v>
      </c>
      <c r="F1619" s="22">
        <f>VLOOKUP($C1619, Date, MATCH(Source!F$7, Date!$A$1:$F$1, 0), FALSE)</f>
        <v>67.8819444444444</v>
      </c>
      <c r="G1619" s="19">
        <f>VLOOKUP(Table3[[#This Row],[Accident ID]],Date!$A$2:$I$2001,MATCH(Table3[[#Headers],[Hour]],Date!$A$1:$I$1,0),0)</f>
        <v>21</v>
      </c>
      <c r="H1619" s="44" t="str">
        <f>IF(AND(Table3[[#This Row],[Hour]]&gt;=7, Table3[[#This Row],[Hour]]&lt;=10), "Peak", IF(AND(Table3[[#This Row],[Hour]]&gt;=16, Table3[[#This Row],[Hour]]&lt;=19), "Peak", "Off-Peak"))</f>
        <v>Off-Peak</v>
      </c>
      <c r="I1619" s="19" t="str">
        <f>VLOOKUP($C1619,location,MATCH(Source!I$7,Location!$A$1:$D$1,0),0)</f>
        <v>Delhi</v>
      </c>
      <c r="J1619" s="19" t="str">
        <f>VLOOKUP($C1619,location,MATCH(Source!J$7,Location!$A$1:$D$1,0),0)</f>
        <v>Rural Road</v>
      </c>
      <c r="K1619" s="19" t="str">
        <f>VLOOKUP($C1619,location,MATCH(Source!K$7,Location!$A$1:$D$1,0),0)</f>
        <v>Rainy</v>
      </c>
      <c r="L1619" s="20" t="str">
        <f>VLOOKUP($C1619,vehicle,MATCH(L1618,Vehicle!A1612:E1612,0),0)</f>
        <v>Car</v>
      </c>
      <c r="M1619" s="20" t="str">
        <f>VLOOKUP($C1619,vehicle,MATCH(M$7,Vehicle!$A$1:$E$1,0),0)</f>
        <v>Signal Violation</v>
      </c>
      <c r="N1619" s="20" t="str">
        <f>VLOOKUP($C1619,vehicle,MATCH(N$7,Vehicle!$A$1:$E$1,0),0)</f>
        <v>High</v>
      </c>
      <c r="O1619" s="21">
        <f>VLOOKUP($C1619,vehicle,MATCH(O$7,Vehicle!$A$1:$E$1,0),0)</f>
        <v>3</v>
      </c>
      <c r="P1619" s="21">
        <f>VLOOKUP($C1619,driver,MATCH(P$7,Driver!$A$1:$E$1,0),0)</f>
        <v>41</v>
      </c>
      <c r="Q1619" s="21" t="str">
        <f>VLOOKUP($C1619,driver,MATCH(Q$7,Driver!$A$1:$E$1,0),0)</f>
        <v>Expired</v>
      </c>
      <c r="R1619" s="21">
        <f>VLOOKUP($C1619,driver,MATCH(R$7,Driver!$A$1:$E$1,0),0)</f>
        <v>10</v>
      </c>
      <c r="S1619" s="21" t="str">
        <f>VLOOKUP($C1619,driver,MATCH(S$7,Driver!$A$1:$E$1,0),0)</f>
        <v>Severe</v>
      </c>
      <c r="T1619" s="21">
        <f>VLOOKUP($C1619,Effects,MATCH(T$7, Effects!$A$1:$E$1, 0),0)</f>
        <v>43</v>
      </c>
      <c r="U1619" s="22" t="str">
        <f>VLOOKUP($C1619,Effects,MATCH(U$7, Effects!$A$1:$E$1, 0),0)</f>
        <v>Yes</v>
      </c>
      <c r="V1619" s="22" t="str">
        <f>VLOOKUP($C1619,Effects,MATCH(V$7, Effects!$A$1:$E$1, 0),0)</f>
        <v>No</v>
      </c>
      <c r="W1619" s="22" t="str">
        <f>VLOOKUP($C1619,Effects,MATCH(W$7, Effects!$A$1:$E$1, 0),0)</f>
        <v>Fine Issued</v>
      </c>
    </row>
    <row r="1620" spans="2:23" s="7" customFormat="1" ht="21" x14ac:dyDescent="0.4">
      <c r="B1620" s="19">
        <v>1613</v>
      </c>
      <c r="C1620" s="19" t="s">
        <v>1633</v>
      </c>
      <c r="D1620" s="20">
        <f>VLOOKUP($C1620, Date, MATCH(Source!D$7, Date!$A$1:$F$1, 0), FALSE)</f>
        <v>45236</v>
      </c>
      <c r="E1620" s="40">
        <v>45236</v>
      </c>
      <c r="F1620" s="22">
        <f>VLOOKUP($C1620, Date, MATCH(Source!F$7, Date!$A$1:$F$1, 0), FALSE)</f>
        <v>67.9236111111111</v>
      </c>
      <c r="G1620" s="19">
        <f>VLOOKUP(Table3[[#This Row],[Accident ID]],Date!$A$2:$I$2001,MATCH(Table3[[#Headers],[Hour]],Date!$A$1:$I$1,0),0)</f>
        <v>22</v>
      </c>
      <c r="H1620" s="44" t="str">
        <f>IF(AND(Table3[[#This Row],[Hour]]&gt;=7, Table3[[#This Row],[Hour]]&lt;=10), "Peak", IF(AND(Table3[[#This Row],[Hour]]&gt;=16, Table3[[#This Row],[Hour]]&lt;=19), "Peak", "Off-Peak"))</f>
        <v>Off-Peak</v>
      </c>
      <c r="I1620" s="19" t="str">
        <f>VLOOKUP($C1620,location,MATCH(Source!I$7,Location!$A$1:$D$1,0),0)</f>
        <v>Ahmedabad</v>
      </c>
      <c r="J1620" s="19" t="str">
        <f>VLOOKUP($C1620,location,MATCH(Source!J$7,Location!$A$1:$D$1,0),0)</f>
        <v>Rural Road</v>
      </c>
      <c r="K1620" s="19" t="str">
        <f>VLOOKUP($C1620,location,MATCH(Source!K$7,Location!$A$1:$D$1,0),0)</f>
        <v>Clear</v>
      </c>
      <c r="L1620" s="20" t="str">
        <f>VLOOKUP($C1620,vehicle,MATCH(L1619,Vehicle!A1613:E1613,0),0)</f>
        <v>Car</v>
      </c>
      <c r="M1620" s="20" t="str">
        <f>VLOOKUP($C1620,vehicle,MATCH(M$7,Vehicle!$A$1:$E$1,0),0)</f>
        <v>Reckless Driving</v>
      </c>
      <c r="N1620" s="20" t="str">
        <f>VLOOKUP($C1620,vehicle,MATCH(N$7,Vehicle!$A$1:$E$1,0),0)</f>
        <v>Severe</v>
      </c>
      <c r="O1620" s="21">
        <f>VLOOKUP($C1620,vehicle,MATCH(O$7,Vehicle!$A$1:$E$1,0),0)</f>
        <v>5</v>
      </c>
      <c r="P1620" s="21">
        <f>VLOOKUP($C1620,driver,MATCH(P$7,Driver!$A$1:$E$1,0),0)</f>
        <v>40</v>
      </c>
      <c r="Q1620" s="21" t="str">
        <f>VLOOKUP($C1620,driver,MATCH(Q$7,Driver!$A$1:$E$1,0),0)</f>
        <v>Valid</v>
      </c>
      <c r="R1620" s="21">
        <f>VLOOKUP($C1620,driver,MATCH(R$7,Driver!$A$1:$E$1,0),0)</f>
        <v>3</v>
      </c>
      <c r="S1620" s="21" t="str">
        <f>VLOOKUP($C1620,driver,MATCH(S$7,Driver!$A$1:$E$1,0),0)</f>
        <v>Fatal</v>
      </c>
      <c r="T1620" s="21">
        <f>VLOOKUP($C1620,Effects,MATCH(T$7, Effects!$A$1:$E$1, 0),0)</f>
        <v>56</v>
      </c>
      <c r="U1620" s="22" t="str">
        <f>VLOOKUP($C1620,Effects,MATCH(U$7, Effects!$A$1:$E$1, 0),0)</f>
        <v>Yes</v>
      </c>
      <c r="V1620" s="22" t="str">
        <f>VLOOKUP($C1620,Effects,MATCH(V$7, Effects!$A$1:$E$1, 0),0)</f>
        <v>Yes</v>
      </c>
      <c r="W1620" s="22" t="str">
        <f>VLOOKUP($C1620,Effects,MATCH(W$7, Effects!$A$1:$E$1, 0),0)</f>
        <v>None</v>
      </c>
    </row>
    <row r="1621" spans="2:23" s="7" customFormat="1" ht="21" x14ac:dyDescent="0.4">
      <c r="B1621" s="19">
        <v>1614</v>
      </c>
      <c r="C1621" s="19" t="s">
        <v>1634</v>
      </c>
      <c r="D1621" s="20">
        <f>VLOOKUP($C1621, Date, MATCH(Source!D$7, Date!$A$1:$F$1, 0), FALSE)</f>
        <v>45204</v>
      </c>
      <c r="E1621" s="40">
        <v>45204</v>
      </c>
      <c r="F1621" s="22">
        <f>VLOOKUP($C1621, Date, MATCH(Source!F$7, Date!$A$1:$F$1, 0), FALSE)</f>
        <v>67.9652777777778</v>
      </c>
      <c r="G1621" s="19">
        <f>VLOOKUP(Table3[[#This Row],[Accident ID]],Date!$A$2:$I$2001,MATCH(Table3[[#Headers],[Hour]],Date!$A$1:$I$1,0),0)</f>
        <v>23</v>
      </c>
      <c r="H1621" s="44" t="str">
        <f>IF(AND(Table3[[#This Row],[Hour]]&gt;=7, Table3[[#This Row],[Hour]]&lt;=10), "Peak", IF(AND(Table3[[#This Row],[Hour]]&gt;=16, Table3[[#This Row],[Hour]]&lt;=19), "Peak", "Off-Peak"))</f>
        <v>Off-Peak</v>
      </c>
      <c r="I1621" s="19" t="str">
        <f>VLOOKUP($C1621,location,MATCH(Source!I$7,Location!$A$1:$D$1,0),0)</f>
        <v>Pune</v>
      </c>
      <c r="J1621" s="19" t="str">
        <f>VLOOKUP($C1621,location,MATCH(Source!J$7,Location!$A$1:$D$1,0),0)</f>
        <v>Expressway</v>
      </c>
      <c r="K1621" s="19" t="str">
        <f>VLOOKUP($C1621,location,MATCH(Source!K$7,Location!$A$1:$D$1,0),0)</f>
        <v>Clear</v>
      </c>
      <c r="L1621" s="20" t="str">
        <f>VLOOKUP($C1621,vehicle,MATCH(L1620,Vehicle!A1614:E1614,0),0)</f>
        <v>Bike</v>
      </c>
      <c r="M1621" s="20" t="str">
        <f>VLOOKUP($C1621,vehicle,MATCH(M$7,Vehicle!$A$1:$E$1,0),0)</f>
        <v>Brake Failure</v>
      </c>
      <c r="N1621" s="20" t="str">
        <f>VLOOKUP($C1621,vehicle,MATCH(N$7,Vehicle!$A$1:$E$1,0),0)</f>
        <v>Severe</v>
      </c>
      <c r="O1621" s="21">
        <f>VLOOKUP($C1621,vehicle,MATCH(O$7,Vehicle!$A$1:$E$1,0),0)</f>
        <v>1</v>
      </c>
      <c r="P1621" s="21">
        <f>VLOOKUP($C1621,driver,MATCH(P$7,Driver!$A$1:$E$1,0),0)</f>
        <v>27</v>
      </c>
      <c r="Q1621" s="21" t="str">
        <f>VLOOKUP($C1621,driver,MATCH(Q$7,Driver!$A$1:$E$1,0),0)</f>
        <v>Suspended</v>
      </c>
      <c r="R1621" s="21">
        <f>VLOOKUP($C1621,driver,MATCH(R$7,Driver!$A$1:$E$1,0),0)</f>
        <v>6</v>
      </c>
      <c r="S1621" s="21" t="str">
        <f>VLOOKUP($C1621,driver,MATCH(S$7,Driver!$A$1:$E$1,0),0)</f>
        <v>Fatal</v>
      </c>
      <c r="T1621" s="21">
        <f>VLOOKUP($C1621,Effects,MATCH(T$7, Effects!$A$1:$E$1, 0),0)</f>
        <v>32</v>
      </c>
      <c r="U1621" s="22" t="str">
        <f>VLOOKUP($C1621,Effects,MATCH(U$7, Effects!$A$1:$E$1, 0),0)</f>
        <v>Yes</v>
      </c>
      <c r="V1621" s="22" t="str">
        <f>VLOOKUP($C1621,Effects,MATCH(V$7, Effects!$A$1:$E$1, 0),0)</f>
        <v>No</v>
      </c>
      <c r="W1621" s="22" t="str">
        <f>VLOOKUP($C1621,Effects,MATCH(W$7, Effects!$A$1:$E$1, 0),0)</f>
        <v>Arrest Made</v>
      </c>
    </row>
    <row r="1622" spans="2:23" s="7" customFormat="1" ht="21" x14ac:dyDescent="0.4">
      <c r="B1622" s="19">
        <v>1615</v>
      </c>
      <c r="C1622" s="19" t="s">
        <v>1635</v>
      </c>
      <c r="D1622" s="20">
        <f>VLOOKUP($C1622, Date, MATCH(Source!D$7, Date!$A$1:$F$1, 0), FALSE)</f>
        <v>45250</v>
      </c>
      <c r="E1622" s="40">
        <v>45250</v>
      </c>
      <c r="F1622" s="22">
        <f>VLOOKUP($C1622, Date, MATCH(Source!F$7, Date!$A$1:$F$1, 0), FALSE)</f>
        <v>68.0069444444444</v>
      </c>
      <c r="G1622" s="19">
        <f>VLOOKUP(Table3[[#This Row],[Accident ID]],Date!$A$2:$I$2001,MATCH(Table3[[#Headers],[Hour]],Date!$A$1:$I$1,0),0)</f>
        <v>0</v>
      </c>
      <c r="H1622" s="44" t="str">
        <f>IF(AND(Table3[[#This Row],[Hour]]&gt;=7, Table3[[#This Row],[Hour]]&lt;=10), "Peak", IF(AND(Table3[[#This Row],[Hour]]&gt;=16, Table3[[#This Row],[Hour]]&lt;=19), "Peak", "Off-Peak"))</f>
        <v>Off-Peak</v>
      </c>
      <c r="I1622" s="19" t="str">
        <f>VLOOKUP($C1622,location,MATCH(Source!I$7,Location!$A$1:$D$1,0),0)</f>
        <v>Pune</v>
      </c>
      <c r="J1622" s="19" t="str">
        <f>VLOOKUP($C1622,location,MATCH(Source!J$7,Location!$A$1:$D$1,0),0)</f>
        <v>Rural Road</v>
      </c>
      <c r="K1622" s="19" t="str">
        <f>VLOOKUP($C1622,location,MATCH(Source!K$7,Location!$A$1:$D$1,0),0)</f>
        <v>Windy</v>
      </c>
      <c r="L1622" s="20" t="str">
        <f>VLOOKUP($C1622,vehicle,MATCH(L1621,Vehicle!A1615:E1615,0),0)</f>
        <v>Bus</v>
      </c>
      <c r="M1622" s="20" t="str">
        <f>VLOOKUP($C1622,vehicle,MATCH(M$7,Vehicle!$A$1:$E$1,0),0)</f>
        <v>Over Speeding</v>
      </c>
      <c r="N1622" s="20" t="str">
        <f>VLOOKUP($C1622,vehicle,MATCH(N$7,Vehicle!$A$1:$E$1,0),0)</f>
        <v>Severe</v>
      </c>
      <c r="O1622" s="21">
        <f>VLOOKUP($C1622,vehicle,MATCH(O$7,Vehicle!$A$1:$E$1,0),0)</f>
        <v>2</v>
      </c>
      <c r="P1622" s="21">
        <f>VLOOKUP($C1622,driver,MATCH(P$7,Driver!$A$1:$E$1,0),0)</f>
        <v>62</v>
      </c>
      <c r="Q1622" s="21" t="str">
        <f>VLOOKUP($C1622,driver,MATCH(Q$7,Driver!$A$1:$E$1,0),0)</f>
        <v>Suspended</v>
      </c>
      <c r="R1622" s="21">
        <f>VLOOKUP($C1622,driver,MATCH(R$7,Driver!$A$1:$E$1,0),0)</f>
        <v>5</v>
      </c>
      <c r="S1622" s="21" t="str">
        <f>VLOOKUP($C1622,driver,MATCH(S$7,Driver!$A$1:$E$1,0),0)</f>
        <v>Fatal</v>
      </c>
      <c r="T1622" s="21">
        <f>VLOOKUP($C1622,Effects,MATCH(T$7, Effects!$A$1:$E$1, 0),0)</f>
        <v>60</v>
      </c>
      <c r="U1622" s="22" t="str">
        <f>VLOOKUP($C1622,Effects,MATCH(U$7, Effects!$A$1:$E$1, 0),0)</f>
        <v>Yes</v>
      </c>
      <c r="V1622" s="22" t="str">
        <f>VLOOKUP($C1622,Effects,MATCH(V$7, Effects!$A$1:$E$1, 0),0)</f>
        <v>No</v>
      </c>
      <c r="W1622" s="22" t="str">
        <f>VLOOKUP($C1622,Effects,MATCH(W$7, Effects!$A$1:$E$1, 0),0)</f>
        <v>License Suspended</v>
      </c>
    </row>
    <row r="1623" spans="2:23" s="7" customFormat="1" ht="21" x14ac:dyDescent="0.4">
      <c r="B1623" s="19">
        <v>1616</v>
      </c>
      <c r="C1623" s="19" t="s">
        <v>1636</v>
      </c>
      <c r="D1623" s="20">
        <f>VLOOKUP($C1623, Date, MATCH(Source!D$7, Date!$A$1:$F$1, 0), FALSE)</f>
        <v>44388</v>
      </c>
      <c r="E1623" s="40">
        <v>44388</v>
      </c>
      <c r="F1623" s="22">
        <f>VLOOKUP($C1623, Date, MATCH(Source!F$7, Date!$A$1:$F$1, 0), FALSE)</f>
        <v>68.0486111111111</v>
      </c>
      <c r="G1623" s="19">
        <f>VLOOKUP(Table3[[#This Row],[Accident ID]],Date!$A$2:$I$2001,MATCH(Table3[[#Headers],[Hour]],Date!$A$1:$I$1,0),0)</f>
        <v>1</v>
      </c>
      <c r="H1623" s="44" t="str">
        <f>IF(AND(Table3[[#This Row],[Hour]]&gt;=7, Table3[[#This Row],[Hour]]&lt;=10), "Peak", IF(AND(Table3[[#This Row],[Hour]]&gt;=16, Table3[[#This Row],[Hour]]&lt;=19), "Peak", "Off-Peak"))</f>
        <v>Off-Peak</v>
      </c>
      <c r="I1623" s="19" t="str">
        <f>VLOOKUP($C1623,location,MATCH(Source!I$7,Location!$A$1:$D$1,0),0)</f>
        <v>Chennai</v>
      </c>
      <c r="J1623" s="19" t="str">
        <f>VLOOKUP($C1623,location,MATCH(Source!J$7,Location!$A$1:$D$1,0),0)</f>
        <v>Residential Area</v>
      </c>
      <c r="K1623" s="19" t="str">
        <f>VLOOKUP($C1623,location,MATCH(Source!K$7,Location!$A$1:$D$1,0),0)</f>
        <v>Snowy</v>
      </c>
      <c r="L1623" s="20" t="str">
        <f>VLOOKUP($C1623,vehicle,MATCH(L1622,Vehicle!A1616:E1616,0),0)</f>
        <v>Car</v>
      </c>
      <c r="M1623" s="20" t="str">
        <f>VLOOKUP($C1623,vehicle,MATCH(M$7,Vehicle!$A$1:$E$1,0),0)</f>
        <v>Brake Failure</v>
      </c>
      <c r="N1623" s="20" t="str">
        <f>VLOOKUP($C1623,vehicle,MATCH(N$7,Vehicle!$A$1:$E$1,0),0)</f>
        <v>High</v>
      </c>
      <c r="O1623" s="21">
        <f>VLOOKUP($C1623,vehicle,MATCH(O$7,Vehicle!$A$1:$E$1,0),0)</f>
        <v>5</v>
      </c>
      <c r="P1623" s="21">
        <f>VLOOKUP($C1623,driver,MATCH(P$7,Driver!$A$1:$E$1,0),0)</f>
        <v>48</v>
      </c>
      <c r="Q1623" s="21" t="str">
        <f>VLOOKUP($C1623,driver,MATCH(Q$7,Driver!$A$1:$E$1,0),0)</f>
        <v>Suspended</v>
      </c>
      <c r="R1623" s="21">
        <f>VLOOKUP($C1623,driver,MATCH(R$7,Driver!$A$1:$E$1,0),0)</f>
        <v>9</v>
      </c>
      <c r="S1623" s="21" t="str">
        <f>VLOOKUP($C1623,driver,MATCH(S$7,Driver!$A$1:$E$1,0),0)</f>
        <v>Moderate</v>
      </c>
      <c r="T1623" s="21">
        <f>VLOOKUP($C1623,Effects,MATCH(T$7, Effects!$A$1:$E$1, 0),0)</f>
        <v>20</v>
      </c>
      <c r="U1623" s="22" t="str">
        <f>VLOOKUP($C1623,Effects,MATCH(U$7, Effects!$A$1:$E$1, 0),0)</f>
        <v>No</v>
      </c>
      <c r="V1623" s="22" t="str">
        <f>VLOOKUP($C1623,Effects,MATCH(V$7, Effects!$A$1:$E$1, 0),0)</f>
        <v>No</v>
      </c>
      <c r="W1623" s="22" t="str">
        <f>VLOOKUP($C1623,Effects,MATCH(W$7, Effects!$A$1:$E$1, 0),0)</f>
        <v>None</v>
      </c>
    </row>
    <row r="1624" spans="2:23" s="7" customFormat="1" ht="21" x14ac:dyDescent="0.4">
      <c r="B1624" s="19">
        <v>1617</v>
      </c>
      <c r="C1624" s="19" t="s">
        <v>1637</v>
      </c>
      <c r="D1624" s="20">
        <f>VLOOKUP($C1624, Date, MATCH(Source!D$7, Date!$A$1:$F$1, 0), FALSE)</f>
        <v>44133</v>
      </c>
      <c r="E1624" s="40">
        <v>44133</v>
      </c>
      <c r="F1624" s="22">
        <f>VLOOKUP($C1624, Date, MATCH(Source!F$7, Date!$A$1:$F$1, 0), FALSE)</f>
        <v>68.0902777777778</v>
      </c>
      <c r="G1624" s="19">
        <f>VLOOKUP(Table3[[#This Row],[Accident ID]],Date!$A$2:$I$2001,MATCH(Table3[[#Headers],[Hour]],Date!$A$1:$I$1,0),0)</f>
        <v>2</v>
      </c>
      <c r="H1624" s="44" t="str">
        <f>IF(AND(Table3[[#This Row],[Hour]]&gt;=7, Table3[[#This Row],[Hour]]&lt;=10), "Peak", IF(AND(Table3[[#This Row],[Hour]]&gt;=16, Table3[[#This Row],[Hour]]&lt;=19), "Peak", "Off-Peak"))</f>
        <v>Off-Peak</v>
      </c>
      <c r="I1624" s="19" t="str">
        <f>VLOOKUP($C1624,location,MATCH(Source!I$7,Location!$A$1:$D$1,0),0)</f>
        <v>Delhi</v>
      </c>
      <c r="J1624" s="19" t="str">
        <f>VLOOKUP($C1624,location,MATCH(Source!J$7,Location!$A$1:$D$1,0),0)</f>
        <v>Rural Road</v>
      </c>
      <c r="K1624" s="19" t="str">
        <f>VLOOKUP($C1624,location,MATCH(Source!K$7,Location!$A$1:$D$1,0),0)</f>
        <v>Rainy</v>
      </c>
      <c r="L1624" s="20" t="str">
        <f>VLOOKUP($C1624,vehicle,MATCH(L1623,Vehicle!A1617:E1617,0),0)</f>
        <v>Pedestrian</v>
      </c>
      <c r="M1624" s="20" t="str">
        <f>VLOOKUP($C1624,vehicle,MATCH(M$7,Vehicle!$A$1:$E$1,0),0)</f>
        <v>Over Speeding</v>
      </c>
      <c r="N1624" s="20" t="str">
        <f>VLOOKUP($C1624,vehicle,MATCH(N$7,Vehicle!$A$1:$E$1,0),0)</f>
        <v>High</v>
      </c>
      <c r="O1624" s="21">
        <f>VLOOKUP($C1624,vehicle,MATCH(O$7,Vehicle!$A$1:$E$1,0),0)</f>
        <v>1</v>
      </c>
      <c r="P1624" s="21">
        <f>VLOOKUP($C1624,driver,MATCH(P$7,Driver!$A$1:$E$1,0),0)</f>
        <v>65</v>
      </c>
      <c r="Q1624" s="21" t="str">
        <f>VLOOKUP($C1624,driver,MATCH(Q$7,Driver!$A$1:$E$1,0),0)</f>
        <v>Valid</v>
      </c>
      <c r="R1624" s="21">
        <f>VLOOKUP($C1624,driver,MATCH(R$7,Driver!$A$1:$E$1,0),0)</f>
        <v>5</v>
      </c>
      <c r="S1624" s="21" t="str">
        <f>VLOOKUP($C1624,driver,MATCH(S$7,Driver!$A$1:$E$1,0),0)</f>
        <v>Moderate</v>
      </c>
      <c r="T1624" s="21">
        <f>VLOOKUP($C1624,Effects,MATCH(T$7, Effects!$A$1:$E$1, 0),0)</f>
        <v>41</v>
      </c>
      <c r="U1624" s="22" t="str">
        <f>VLOOKUP($C1624,Effects,MATCH(U$7, Effects!$A$1:$E$1, 0),0)</f>
        <v>Yes</v>
      </c>
      <c r="V1624" s="22" t="str">
        <f>VLOOKUP($C1624,Effects,MATCH(V$7, Effects!$A$1:$E$1, 0),0)</f>
        <v>No</v>
      </c>
      <c r="W1624" s="22" t="str">
        <f>VLOOKUP($C1624,Effects,MATCH(W$7, Effects!$A$1:$E$1, 0),0)</f>
        <v>License Suspended</v>
      </c>
    </row>
    <row r="1625" spans="2:23" s="7" customFormat="1" ht="21" x14ac:dyDescent="0.4">
      <c r="B1625" s="19">
        <v>1618</v>
      </c>
      <c r="C1625" s="19" t="s">
        <v>1638</v>
      </c>
      <c r="D1625" s="20">
        <f>VLOOKUP($C1625, Date, MATCH(Source!D$7, Date!$A$1:$F$1, 0), FALSE)</f>
        <v>44614</v>
      </c>
      <c r="E1625" s="40">
        <v>44614</v>
      </c>
      <c r="F1625" s="22">
        <f>VLOOKUP($C1625, Date, MATCH(Source!F$7, Date!$A$1:$F$1, 0), FALSE)</f>
        <v>68.1319444444444</v>
      </c>
      <c r="G1625" s="19">
        <f>VLOOKUP(Table3[[#This Row],[Accident ID]],Date!$A$2:$I$2001,MATCH(Table3[[#Headers],[Hour]],Date!$A$1:$I$1,0),0)</f>
        <v>3</v>
      </c>
      <c r="H1625" s="44" t="str">
        <f>IF(AND(Table3[[#This Row],[Hour]]&gt;=7, Table3[[#This Row],[Hour]]&lt;=10), "Peak", IF(AND(Table3[[#This Row],[Hour]]&gt;=16, Table3[[#This Row],[Hour]]&lt;=19), "Peak", "Off-Peak"))</f>
        <v>Off-Peak</v>
      </c>
      <c r="I1625" s="19" t="str">
        <f>VLOOKUP($C1625,location,MATCH(Source!I$7,Location!$A$1:$D$1,0),0)</f>
        <v>Pune</v>
      </c>
      <c r="J1625" s="19" t="str">
        <f>VLOOKUP($C1625,location,MATCH(Source!J$7,Location!$A$1:$D$1,0),0)</f>
        <v>Expressway</v>
      </c>
      <c r="K1625" s="19" t="str">
        <f>VLOOKUP($C1625,location,MATCH(Source!K$7,Location!$A$1:$D$1,0),0)</f>
        <v>Clear</v>
      </c>
      <c r="L1625" s="20" t="str">
        <f>VLOOKUP($C1625,vehicle,MATCH(L1624,Vehicle!A1618:E1618,0),0)</f>
        <v>Auto</v>
      </c>
      <c r="M1625" s="20" t="str">
        <f>VLOOKUP($C1625,vehicle,MATCH(M$7,Vehicle!$A$1:$E$1,0),0)</f>
        <v>Over Speeding</v>
      </c>
      <c r="N1625" s="20" t="str">
        <f>VLOOKUP($C1625,vehicle,MATCH(N$7,Vehicle!$A$1:$E$1,0),0)</f>
        <v>High</v>
      </c>
      <c r="O1625" s="21">
        <f>VLOOKUP($C1625,vehicle,MATCH(O$7,Vehicle!$A$1:$E$1,0),0)</f>
        <v>4</v>
      </c>
      <c r="P1625" s="21">
        <f>VLOOKUP($C1625,driver,MATCH(P$7,Driver!$A$1:$E$1,0),0)</f>
        <v>18</v>
      </c>
      <c r="Q1625" s="21" t="str">
        <f>VLOOKUP($C1625,driver,MATCH(Q$7,Driver!$A$1:$E$1,0),0)</f>
        <v>Suspended</v>
      </c>
      <c r="R1625" s="21">
        <f>VLOOKUP($C1625,driver,MATCH(R$7,Driver!$A$1:$E$1,0),0)</f>
        <v>2</v>
      </c>
      <c r="S1625" s="21" t="str">
        <f>VLOOKUP($C1625,driver,MATCH(S$7,Driver!$A$1:$E$1,0),0)</f>
        <v>Severe</v>
      </c>
      <c r="T1625" s="21">
        <f>VLOOKUP($C1625,Effects,MATCH(T$7, Effects!$A$1:$E$1, 0),0)</f>
        <v>45</v>
      </c>
      <c r="U1625" s="22" t="str">
        <f>VLOOKUP($C1625,Effects,MATCH(U$7, Effects!$A$1:$E$1, 0),0)</f>
        <v>No</v>
      </c>
      <c r="V1625" s="22" t="str">
        <f>VLOOKUP($C1625,Effects,MATCH(V$7, Effects!$A$1:$E$1, 0),0)</f>
        <v>No</v>
      </c>
      <c r="W1625" s="22" t="str">
        <f>VLOOKUP($C1625,Effects,MATCH(W$7, Effects!$A$1:$E$1, 0),0)</f>
        <v>Arrest Made</v>
      </c>
    </row>
    <row r="1626" spans="2:23" s="7" customFormat="1" ht="21" x14ac:dyDescent="0.4">
      <c r="B1626" s="19">
        <v>1619</v>
      </c>
      <c r="C1626" s="19" t="s">
        <v>1639</v>
      </c>
      <c r="D1626" s="20">
        <f>VLOOKUP($C1626, Date, MATCH(Source!D$7, Date!$A$1:$F$1, 0), FALSE)</f>
        <v>45146</v>
      </c>
      <c r="E1626" s="40">
        <v>45146</v>
      </c>
      <c r="F1626" s="22">
        <f>VLOOKUP($C1626, Date, MATCH(Source!F$7, Date!$A$1:$F$1, 0), FALSE)</f>
        <v>68.1736111111111</v>
      </c>
      <c r="G1626" s="19">
        <f>VLOOKUP(Table3[[#This Row],[Accident ID]],Date!$A$2:$I$2001,MATCH(Table3[[#Headers],[Hour]],Date!$A$1:$I$1,0),0)</f>
        <v>4</v>
      </c>
      <c r="H1626" s="44" t="str">
        <f>IF(AND(Table3[[#This Row],[Hour]]&gt;=7, Table3[[#This Row],[Hour]]&lt;=10), "Peak", IF(AND(Table3[[#This Row],[Hour]]&gt;=16, Table3[[#This Row],[Hour]]&lt;=19), "Peak", "Off-Peak"))</f>
        <v>Off-Peak</v>
      </c>
      <c r="I1626" s="19" t="str">
        <f>VLOOKUP($C1626,location,MATCH(Source!I$7,Location!$A$1:$D$1,0),0)</f>
        <v>Kolkata</v>
      </c>
      <c r="J1626" s="19" t="str">
        <f>VLOOKUP($C1626,location,MATCH(Source!J$7,Location!$A$1:$D$1,0),0)</f>
        <v>Residential Area</v>
      </c>
      <c r="K1626" s="19" t="str">
        <f>VLOOKUP($C1626,location,MATCH(Source!K$7,Location!$A$1:$D$1,0),0)</f>
        <v>Foggy</v>
      </c>
      <c r="L1626" s="20" t="str">
        <f>VLOOKUP($C1626,vehicle,MATCH(L1625,Vehicle!A1619:E1619,0),0)</f>
        <v>Pedestrian</v>
      </c>
      <c r="M1626" s="20" t="str">
        <f>VLOOKUP($C1626,vehicle,MATCH(M$7,Vehicle!$A$1:$E$1,0),0)</f>
        <v>Reckless Driving</v>
      </c>
      <c r="N1626" s="20" t="str">
        <f>VLOOKUP($C1626,vehicle,MATCH(N$7,Vehicle!$A$1:$E$1,0),0)</f>
        <v>High</v>
      </c>
      <c r="O1626" s="21">
        <f>VLOOKUP($C1626,vehicle,MATCH(O$7,Vehicle!$A$1:$E$1,0),0)</f>
        <v>2</v>
      </c>
      <c r="P1626" s="21">
        <f>VLOOKUP($C1626,driver,MATCH(P$7,Driver!$A$1:$E$1,0),0)</f>
        <v>28</v>
      </c>
      <c r="Q1626" s="21" t="str">
        <f>VLOOKUP($C1626,driver,MATCH(Q$7,Driver!$A$1:$E$1,0),0)</f>
        <v>Valid</v>
      </c>
      <c r="R1626" s="21">
        <f>VLOOKUP($C1626,driver,MATCH(R$7,Driver!$A$1:$E$1,0),0)</f>
        <v>8</v>
      </c>
      <c r="S1626" s="21" t="str">
        <f>VLOOKUP($C1626,driver,MATCH(S$7,Driver!$A$1:$E$1,0),0)</f>
        <v>Severe</v>
      </c>
      <c r="T1626" s="21">
        <f>VLOOKUP($C1626,Effects,MATCH(T$7, Effects!$A$1:$E$1, 0),0)</f>
        <v>42</v>
      </c>
      <c r="U1626" s="22" t="str">
        <f>VLOOKUP($C1626,Effects,MATCH(U$7, Effects!$A$1:$E$1, 0),0)</f>
        <v>No</v>
      </c>
      <c r="V1626" s="22" t="str">
        <f>VLOOKUP($C1626,Effects,MATCH(V$7, Effects!$A$1:$E$1, 0),0)</f>
        <v>No</v>
      </c>
      <c r="W1626" s="22" t="str">
        <f>VLOOKUP($C1626,Effects,MATCH(W$7, Effects!$A$1:$E$1, 0),0)</f>
        <v>Arrest Made</v>
      </c>
    </row>
    <row r="1627" spans="2:23" s="7" customFormat="1" ht="21" x14ac:dyDescent="0.4">
      <c r="B1627" s="19">
        <v>1620</v>
      </c>
      <c r="C1627" s="19" t="s">
        <v>1640</v>
      </c>
      <c r="D1627" s="20">
        <f>VLOOKUP($C1627, Date, MATCH(Source!D$7, Date!$A$1:$F$1, 0), FALSE)</f>
        <v>44233</v>
      </c>
      <c r="E1627" s="40">
        <v>44233</v>
      </c>
      <c r="F1627" s="22">
        <f>VLOOKUP($C1627, Date, MATCH(Source!F$7, Date!$A$1:$F$1, 0), FALSE)</f>
        <v>68.2152777777778</v>
      </c>
      <c r="G1627" s="19">
        <f>VLOOKUP(Table3[[#This Row],[Accident ID]],Date!$A$2:$I$2001,MATCH(Table3[[#Headers],[Hour]],Date!$A$1:$I$1,0),0)</f>
        <v>5</v>
      </c>
      <c r="H1627" s="44" t="str">
        <f>IF(AND(Table3[[#This Row],[Hour]]&gt;=7, Table3[[#This Row],[Hour]]&lt;=10), "Peak", IF(AND(Table3[[#This Row],[Hour]]&gt;=16, Table3[[#This Row],[Hour]]&lt;=19), "Peak", "Off-Peak"))</f>
        <v>Off-Peak</v>
      </c>
      <c r="I1627" s="19" t="str">
        <f>VLOOKUP($C1627,location,MATCH(Source!I$7,Location!$A$1:$D$1,0),0)</f>
        <v>Bangalore</v>
      </c>
      <c r="J1627" s="19" t="str">
        <f>VLOOKUP($C1627,location,MATCH(Source!J$7,Location!$A$1:$D$1,0),0)</f>
        <v>Residential Area</v>
      </c>
      <c r="K1627" s="19" t="str">
        <f>VLOOKUP($C1627,location,MATCH(Source!K$7,Location!$A$1:$D$1,0),0)</f>
        <v>Foggy</v>
      </c>
      <c r="L1627" s="20" t="str">
        <f>VLOOKUP($C1627,vehicle,MATCH(L1626,Vehicle!A1620:E1620,0),0)</f>
        <v>Truck</v>
      </c>
      <c r="M1627" s="20" t="str">
        <f>VLOOKUP($C1627,vehicle,MATCH(M$7,Vehicle!$A$1:$E$1,0),0)</f>
        <v>Drunk Driving</v>
      </c>
      <c r="N1627" s="20" t="str">
        <f>VLOOKUP($C1627,vehicle,MATCH(N$7,Vehicle!$A$1:$E$1,0),0)</f>
        <v>Low</v>
      </c>
      <c r="O1627" s="21">
        <f>VLOOKUP($C1627,vehicle,MATCH(O$7,Vehicle!$A$1:$E$1,0),0)</f>
        <v>2</v>
      </c>
      <c r="P1627" s="21">
        <f>VLOOKUP($C1627,driver,MATCH(P$7,Driver!$A$1:$E$1,0),0)</f>
        <v>37</v>
      </c>
      <c r="Q1627" s="21" t="str">
        <f>VLOOKUP($C1627,driver,MATCH(Q$7,Driver!$A$1:$E$1,0),0)</f>
        <v>Valid</v>
      </c>
      <c r="R1627" s="21">
        <f>VLOOKUP($C1627,driver,MATCH(R$7,Driver!$A$1:$E$1,0),0)</f>
        <v>6</v>
      </c>
      <c r="S1627" s="21" t="str">
        <f>VLOOKUP($C1627,driver,MATCH(S$7,Driver!$A$1:$E$1,0),0)</f>
        <v>Severe</v>
      </c>
      <c r="T1627" s="21">
        <f>VLOOKUP($C1627,Effects,MATCH(T$7, Effects!$A$1:$E$1, 0),0)</f>
        <v>37</v>
      </c>
      <c r="U1627" s="22" t="str">
        <f>VLOOKUP($C1627,Effects,MATCH(U$7, Effects!$A$1:$E$1, 0),0)</f>
        <v>No</v>
      </c>
      <c r="V1627" s="22" t="str">
        <f>VLOOKUP($C1627,Effects,MATCH(V$7, Effects!$A$1:$E$1, 0),0)</f>
        <v>Yes</v>
      </c>
      <c r="W1627" s="22" t="str">
        <f>VLOOKUP($C1627,Effects,MATCH(W$7, Effects!$A$1:$E$1, 0),0)</f>
        <v>License Suspended</v>
      </c>
    </row>
    <row r="1628" spans="2:23" s="7" customFormat="1" ht="21" x14ac:dyDescent="0.4">
      <c r="B1628" s="19">
        <v>1621</v>
      </c>
      <c r="C1628" s="19" t="s">
        <v>1641</v>
      </c>
      <c r="D1628" s="20">
        <f>VLOOKUP($C1628, Date, MATCH(Source!D$7, Date!$A$1:$F$1, 0), FALSE)</f>
        <v>44137</v>
      </c>
      <c r="E1628" s="40">
        <v>44137</v>
      </c>
      <c r="F1628" s="22">
        <f>VLOOKUP($C1628, Date, MATCH(Source!F$7, Date!$A$1:$F$1, 0), FALSE)</f>
        <v>68.2569444444444</v>
      </c>
      <c r="G1628" s="19">
        <f>VLOOKUP(Table3[[#This Row],[Accident ID]],Date!$A$2:$I$2001,MATCH(Table3[[#Headers],[Hour]],Date!$A$1:$I$1,0),0)</f>
        <v>6</v>
      </c>
      <c r="H1628" s="44" t="str">
        <f>IF(AND(Table3[[#This Row],[Hour]]&gt;=7, Table3[[#This Row],[Hour]]&lt;=10), "Peak", IF(AND(Table3[[#This Row],[Hour]]&gt;=16, Table3[[#This Row],[Hour]]&lt;=19), "Peak", "Off-Peak"))</f>
        <v>Off-Peak</v>
      </c>
      <c r="I1628" s="19" t="str">
        <f>VLOOKUP($C1628,location,MATCH(Source!I$7,Location!$A$1:$D$1,0),0)</f>
        <v>Bangalore</v>
      </c>
      <c r="J1628" s="19" t="str">
        <f>VLOOKUP($C1628,location,MATCH(Source!J$7,Location!$A$1:$D$1,0),0)</f>
        <v>City Road</v>
      </c>
      <c r="K1628" s="19" t="str">
        <f>VLOOKUP($C1628,location,MATCH(Source!K$7,Location!$A$1:$D$1,0),0)</f>
        <v>Windy</v>
      </c>
      <c r="L1628" s="20" t="str">
        <f>VLOOKUP($C1628,vehicle,MATCH(L1627,Vehicle!A1621:E1621,0),0)</f>
        <v>Truck</v>
      </c>
      <c r="M1628" s="20" t="str">
        <f>VLOOKUP($C1628,vehicle,MATCH(M$7,Vehicle!$A$1:$E$1,0),0)</f>
        <v>Weather Conditions</v>
      </c>
      <c r="N1628" s="20" t="str">
        <f>VLOOKUP($C1628,vehicle,MATCH(N$7,Vehicle!$A$1:$E$1,0),0)</f>
        <v>Medium</v>
      </c>
      <c r="O1628" s="21">
        <f>VLOOKUP($C1628,vehicle,MATCH(O$7,Vehicle!$A$1:$E$1,0),0)</f>
        <v>2</v>
      </c>
      <c r="P1628" s="21">
        <f>VLOOKUP($C1628,driver,MATCH(P$7,Driver!$A$1:$E$1,0),0)</f>
        <v>69</v>
      </c>
      <c r="Q1628" s="21" t="str">
        <f>VLOOKUP($C1628,driver,MATCH(Q$7,Driver!$A$1:$E$1,0),0)</f>
        <v>Suspended</v>
      </c>
      <c r="R1628" s="21">
        <f>VLOOKUP($C1628,driver,MATCH(R$7,Driver!$A$1:$E$1,0),0)</f>
        <v>9</v>
      </c>
      <c r="S1628" s="21" t="str">
        <f>VLOOKUP($C1628,driver,MATCH(S$7,Driver!$A$1:$E$1,0),0)</f>
        <v>Minor</v>
      </c>
      <c r="T1628" s="21">
        <f>VLOOKUP($C1628,Effects,MATCH(T$7, Effects!$A$1:$E$1, 0),0)</f>
        <v>28</v>
      </c>
      <c r="U1628" s="22" t="str">
        <f>VLOOKUP($C1628,Effects,MATCH(U$7, Effects!$A$1:$E$1, 0),0)</f>
        <v>Yes</v>
      </c>
      <c r="V1628" s="22" t="str">
        <f>VLOOKUP($C1628,Effects,MATCH(V$7, Effects!$A$1:$E$1, 0),0)</f>
        <v>Yes</v>
      </c>
      <c r="W1628" s="22" t="str">
        <f>VLOOKUP($C1628,Effects,MATCH(W$7, Effects!$A$1:$E$1, 0),0)</f>
        <v>Fine Issued</v>
      </c>
    </row>
    <row r="1629" spans="2:23" s="7" customFormat="1" ht="21" x14ac:dyDescent="0.4">
      <c r="B1629" s="19">
        <v>1622</v>
      </c>
      <c r="C1629" s="19" t="s">
        <v>1642</v>
      </c>
      <c r="D1629" s="20">
        <f>VLOOKUP($C1629, Date, MATCH(Source!D$7, Date!$A$1:$F$1, 0), FALSE)</f>
        <v>44207</v>
      </c>
      <c r="E1629" s="40">
        <v>44207</v>
      </c>
      <c r="F1629" s="22">
        <f>VLOOKUP($C1629, Date, MATCH(Source!F$7, Date!$A$1:$F$1, 0), FALSE)</f>
        <v>68.2986111111111</v>
      </c>
      <c r="G1629" s="19">
        <f>VLOOKUP(Table3[[#This Row],[Accident ID]],Date!$A$2:$I$2001,MATCH(Table3[[#Headers],[Hour]],Date!$A$1:$I$1,0),0)</f>
        <v>7</v>
      </c>
      <c r="H1629" s="44" t="str">
        <f>IF(AND(Table3[[#This Row],[Hour]]&gt;=7, Table3[[#This Row],[Hour]]&lt;=10), "Peak", IF(AND(Table3[[#This Row],[Hour]]&gt;=16, Table3[[#This Row],[Hour]]&lt;=19), "Peak", "Off-Peak"))</f>
        <v>Peak</v>
      </c>
      <c r="I1629" s="19" t="str">
        <f>VLOOKUP($C1629,location,MATCH(Source!I$7,Location!$A$1:$D$1,0),0)</f>
        <v>Mumbai</v>
      </c>
      <c r="J1629" s="19" t="str">
        <f>VLOOKUP($C1629,location,MATCH(Source!J$7,Location!$A$1:$D$1,0),0)</f>
        <v>Highway</v>
      </c>
      <c r="K1629" s="19" t="str">
        <f>VLOOKUP($C1629,location,MATCH(Source!K$7,Location!$A$1:$D$1,0),0)</f>
        <v>Windy</v>
      </c>
      <c r="L1629" s="20" t="str">
        <f>VLOOKUP($C1629,vehicle,MATCH(L1628,Vehicle!A1622:E1622,0),0)</f>
        <v>Bicycle</v>
      </c>
      <c r="M1629" s="20" t="str">
        <f>VLOOKUP($C1629,vehicle,MATCH(M$7,Vehicle!$A$1:$E$1,0),0)</f>
        <v>Drunk Driving</v>
      </c>
      <c r="N1629" s="20" t="str">
        <f>VLOOKUP($C1629,vehicle,MATCH(N$7,Vehicle!$A$1:$E$1,0),0)</f>
        <v>Severe</v>
      </c>
      <c r="O1629" s="21">
        <f>VLOOKUP($C1629,vehicle,MATCH(O$7,Vehicle!$A$1:$E$1,0),0)</f>
        <v>4</v>
      </c>
      <c r="P1629" s="21">
        <f>VLOOKUP($C1629,driver,MATCH(P$7,Driver!$A$1:$E$1,0),0)</f>
        <v>50</v>
      </c>
      <c r="Q1629" s="21" t="str">
        <f>VLOOKUP($C1629,driver,MATCH(Q$7,Driver!$A$1:$E$1,0),0)</f>
        <v>Valid</v>
      </c>
      <c r="R1629" s="21">
        <f>VLOOKUP($C1629,driver,MATCH(R$7,Driver!$A$1:$E$1,0),0)</f>
        <v>8</v>
      </c>
      <c r="S1629" s="21" t="str">
        <f>VLOOKUP($C1629,driver,MATCH(S$7,Driver!$A$1:$E$1,0),0)</f>
        <v>Minor</v>
      </c>
      <c r="T1629" s="21">
        <f>VLOOKUP($C1629,Effects,MATCH(T$7, Effects!$A$1:$E$1, 0),0)</f>
        <v>8</v>
      </c>
      <c r="U1629" s="22" t="str">
        <f>VLOOKUP($C1629,Effects,MATCH(U$7, Effects!$A$1:$E$1, 0),0)</f>
        <v>No</v>
      </c>
      <c r="V1629" s="22" t="str">
        <f>VLOOKUP($C1629,Effects,MATCH(V$7, Effects!$A$1:$E$1, 0),0)</f>
        <v>No</v>
      </c>
      <c r="W1629" s="22" t="str">
        <f>VLOOKUP($C1629,Effects,MATCH(W$7, Effects!$A$1:$E$1, 0),0)</f>
        <v>None</v>
      </c>
    </row>
    <row r="1630" spans="2:23" s="7" customFormat="1" ht="21" x14ac:dyDescent="0.4">
      <c r="B1630" s="19">
        <v>1623</v>
      </c>
      <c r="C1630" s="19" t="s">
        <v>1643</v>
      </c>
      <c r="D1630" s="20">
        <f>VLOOKUP($C1630, Date, MATCH(Source!D$7, Date!$A$1:$F$1, 0), FALSE)</f>
        <v>44167</v>
      </c>
      <c r="E1630" s="40">
        <v>44167</v>
      </c>
      <c r="F1630" s="22">
        <f>VLOOKUP($C1630, Date, MATCH(Source!F$7, Date!$A$1:$F$1, 0), FALSE)</f>
        <v>68.3402777777778</v>
      </c>
      <c r="G1630" s="19">
        <f>VLOOKUP(Table3[[#This Row],[Accident ID]],Date!$A$2:$I$2001,MATCH(Table3[[#Headers],[Hour]],Date!$A$1:$I$1,0),0)</f>
        <v>8</v>
      </c>
      <c r="H1630" s="44" t="str">
        <f>IF(AND(Table3[[#This Row],[Hour]]&gt;=7, Table3[[#This Row],[Hour]]&lt;=10), "Peak", IF(AND(Table3[[#This Row],[Hour]]&gt;=16, Table3[[#This Row],[Hour]]&lt;=19), "Peak", "Off-Peak"))</f>
        <v>Peak</v>
      </c>
      <c r="I1630" s="19" t="str">
        <f>VLOOKUP($C1630,location,MATCH(Source!I$7,Location!$A$1:$D$1,0),0)</f>
        <v>Bangalore</v>
      </c>
      <c r="J1630" s="19" t="str">
        <f>VLOOKUP($C1630,location,MATCH(Source!J$7,Location!$A$1:$D$1,0),0)</f>
        <v>Rural Road</v>
      </c>
      <c r="K1630" s="19" t="str">
        <f>VLOOKUP($C1630,location,MATCH(Source!K$7,Location!$A$1:$D$1,0),0)</f>
        <v>Snowy</v>
      </c>
      <c r="L1630" s="20" t="str">
        <f>VLOOKUP($C1630,vehicle,MATCH(L1629,Vehicle!A1623:E1623,0),0)</f>
        <v>Car</v>
      </c>
      <c r="M1630" s="20" t="str">
        <f>VLOOKUP($C1630,vehicle,MATCH(M$7,Vehicle!$A$1:$E$1,0),0)</f>
        <v>Reckless Driving</v>
      </c>
      <c r="N1630" s="20" t="str">
        <f>VLOOKUP($C1630,vehicle,MATCH(N$7,Vehicle!$A$1:$E$1,0),0)</f>
        <v>Low</v>
      </c>
      <c r="O1630" s="21">
        <f>VLOOKUP($C1630,vehicle,MATCH(O$7,Vehicle!$A$1:$E$1,0),0)</f>
        <v>2</v>
      </c>
      <c r="P1630" s="21">
        <f>VLOOKUP($C1630,driver,MATCH(P$7,Driver!$A$1:$E$1,0),0)</f>
        <v>51</v>
      </c>
      <c r="Q1630" s="21" t="str">
        <f>VLOOKUP($C1630,driver,MATCH(Q$7,Driver!$A$1:$E$1,0),0)</f>
        <v>Expired</v>
      </c>
      <c r="R1630" s="21">
        <f>VLOOKUP($C1630,driver,MATCH(R$7,Driver!$A$1:$E$1,0),0)</f>
        <v>0</v>
      </c>
      <c r="S1630" s="21" t="str">
        <f>VLOOKUP($C1630,driver,MATCH(S$7,Driver!$A$1:$E$1,0),0)</f>
        <v>Severe</v>
      </c>
      <c r="T1630" s="21">
        <f>VLOOKUP($C1630,Effects,MATCH(T$7, Effects!$A$1:$E$1, 0),0)</f>
        <v>13</v>
      </c>
      <c r="U1630" s="22" t="str">
        <f>VLOOKUP($C1630,Effects,MATCH(U$7, Effects!$A$1:$E$1, 0),0)</f>
        <v>No</v>
      </c>
      <c r="V1630" s="22" t="str">
        <f>VLOOKUP($C1630,Effects,MATCH(V$7, Effects!$A$1:$E$1, 0),0)</f>
        <v>Yes</v>
      </c>
      <c r="W1630" s="22" t="str">
        <f>VLOOKUP($C1630,Effects,MATCH(W$7, Effects!$A$1:$E$1, 0),0)</f>
        <v>Arrest Made</v>
      </c>
    </row>
    <row r="1631" spans="2:23" s="7" customFormat="1" ht="21" x14ac:dyDescent="0.4">
      <c r="B1631" s="19">
        <v>1624</v>
      </c>
      <c r="C1631" s="19" t="s">
        <v>1644</v>
      </c>
      <c r="D1631" s="20">
        <f>VLOOKUP($C1631, Date, MATCH(Source!D$7, Date!$A$1:$F$1, 0), FALSE)</f>
        <v>45104</v>
      </c>
      <c r="E1631" s="40">
        <v>45104</v>
      </c>
      <c r="F1631" s="22">
        <f>VLOOKUP($C1631, Date, MATCH(Source!F$7, Date!$A$1:$F$1, 0), FALSE)</f>
        <v>68.3819444444444</v>
      </c>
      <c r="G1631" s="19">
        <f>VLOOKUP(Table3[[#This Row],[Accident ID]],Date!$A$2:$I$2001,MATCH(Table3[[#Headers],[Hour]],Date!$A$1:$I$1,0),0)</f>
        <v>9</v>
      </c>
      <c r="H1631" s="44" t="str">
        <f>IF(AND(Table3[[#This Row],[Hour]]&gt;=7, Table3[[#This Row],[Hour]]&lt;=10), "Peak", IF(AND(Table3[[#This Row],[Hour]]&gt;=16, Table3[[#This Row],[Hour]]&lt;=19), "Peak", "Off-Peak"))</f>
        <v>Peak</v>
      </c>
      <c r="I1631" s="19" t="str">
        <f>VLOOKUP($C1631,location,MATCH(Source!I$7,Location!$A$1:$D$1,0),0)</f>
        <v>Pune</v>
      </c>
      <c r="J1631" s="19" t="str">
        <f>VLOOKUP($C1631,location,MATCH(Source!J$7,Location!$A$1:$D$1,0),0)</f>
        <v>City Road</v>
      </c>
      <c r="K1631" s="19" t="str">
        <f>VLOOKUP($C1631,location,MATCH(Source!K$7,Location!$A$1:$D$1,0),0)</f>
        <v>Clear</v>
      </c>
      <c r="L1631" s="20" t="str">
        <f>VLOOKUP($C1631,vehicle,MATCH(L1630,Vehicle!A1624:E1624,0),0)</f>
        <v>Auto</v>
      </c>
      <c r="M1631" s="20" t="str">
        <f>VLOOKUP($C1631,vehicle,MATCH(M$7,Vehicle!$A$1:$E$1,0),0)</f>
        <v>Pedestrian Crossing</v>
      </c>
      <c r="N1631" s="20" t="str">
        <f>VLOOKUP($C1631,vehicle,MATCH(N$7,Vehicle!$A$1:$E$1,0),0)</f>
        <v>High</v>
      </c>
      <c r="O1631" s="21">
        <f>VLOOKUP($C1631,vehicle,MATCH(O$7,Vehicle!$A$1:$E$1,0),0)</f>
        <v>1</v>
      </c>
      <c r="P1631" s="21">
        <f>VLOOKUP($C1631,driver,MATCH(P$7,Driver!$A$1:$E$1,0),0)</f>
        <v>30</v>
      </c>
      <c r="Q1631" s="21" t="str">
        <f>VLOOKUP($C1631,driver,MATCH(Q$7,Driver!$A$1:$E$1,0),0)</f>
        <v>Expired</v>
      </c>
      <c r="R1631" s="21">
        <f>VLOOKUP($C1631,driver,MATCH(R$7,Driver!$A$1:$E$1,0),0)</f>
        <v>3</v>
      </c>
      <c r="S1631" s="21" t="str">
        <f>VLOOKUP($C1631,driver,MATCH(S$7,Driver!$A$1:$E$1,0),0)</f>
        <v>Minor</v>
      </c>
      <c r="T1631" s="21">
        <f>VLOOKUP($C1631,Effects,MATCH(T$7, Effects!$A$1:$E$1, 0),0)</f>
        <v>29</v>
      </c>
      <c r="U1631" s="22" t="str">
        <f>VLOOKUP($C1631,Effects,MATCH(U$7, Effects!$A$1:$E$1, 0),0)</f>
        <v>Yes</v>
      </c>
      <c r="V1631" s="22" t="str">
        <f>VLOOKUP($C1631,Effects,MATCH(V$7, Effects!$A$1:$E$1, 0),0)</f>
        <v>Yes</v>
      </c>
      <c r="W1631" s="22" t="str">
        <f>VLOOKUP($C1631,Effects,MATCH(W$7, Effects!$A$1:$E$1, 0),0)</f>
        <v>Arrest Made</v>
      </c>
    </row>
    <row r="1632" spans="2:23" s="7" customFormat="1" ht="21" x14ac:dyDescent="0.4">
      <c r="B1632" s="19">
        <v>1625</v>
      </c>
      <c r="C1632" s="19" t="s">
        <v>1645</v>
      </c>
      <c r="D1632" s="20">
        <f>VLOOKUP($C1632, Date, MATCH(Source!D$7, Date!$A$1:$F$1, 0), FALSE)</f>
        <v>44237</v>
      </c>
      <c r="E1632" s="40">
        <v>44237</v>
      </c>
      <c r="F1632" s="22">
        <f>VLOOKUP($C1632, Date, MATCH(Source!F$7, Date!$A$1:$F$1, 0), FALSE)</f>
        <v>68.4236111111111</v>
      </c>
      <c r="G1632" s="19">
        <f>VLOOKUP(Table3[[#This Row],[Accident ID]],Date!$A$2:$I$2001,MATCH(Table3[[#Headers],[Hour]],Date!$A$1:$I$1,0),0)</f>
        <v>10</v>
      </c>
      <c r="H1632" s="44" t="str">
        <f>IF(AND(Table3[[#This Row],[Hour]]&gt;=7, Table3[[#This Row],[Hour]]&lt;=10), "Peak", IF(AND(Table3[[#This Row],[Hour]]&gt;=16, Table3[[#This Row],[Hour]]&lt;=19), "Peak", "Off-Peak"))</f>
        <v>Peak</v>
      </c>
      <c r="I1632" s="19" t="str">
        <f>VLOOKUP($C1632,location,MATCH(Source!I$7,Location!$A$1:$D$1,0),0)</f>
        <v>Mumbai</v>
      </c>
      <c r="J1632" s="19" t="str">
        <f>VLOOKUP($C1632,location,MATCH(Source!J$7,Location!$A$1:$D$1,0),0)</f>
        <v>Expressway</v>
      </c>
      <c r="K1632" s="19" t="str">
        <f>VLOOKUP($C1632,location,MATCH(Source!K$7,Location!$A$1:$D$1,0),0)</f>
        <v>Rainy</v>
      </c>
      <c r="L1632" s="20" t="str">
        <f>VLOOKUP($C1632,vehicle,MATCH(L1631,Vehicle!A1625:E1625,0),0)</f>
        <v>Car</v>
      </c>
      <c r="M1632" s="20" t="str">
        <f>VLOOKUP($C1632,vehicle,MATCH(M$7,Vehicle!$A$1:$E$1,0),0)</f>
        <v>Signal Violation</v>
      </c>
      <c r="N1632" s="20" t="str">
        <f>VLOOKUP($C1632,vehicle,MATCH(N$7,Vehicle!$A$1:$E$1,0),0)</f>
        <v>Medium</v>
      </c>
      <c r="O1632" s="21">
        <f>VLOOKUP($C1632,vehicle,MATCH(O$7,Vehicle!$A$1:$E$1,0),0)</f>
        <v>4</v>
      </c>
      <c r="P1632" s="21">
        <f>VLOOKUP($C1632,driver,MATCH(P$7,Driver!$A$1:$E$1,0),0)</f>
        <v>26</v>
      </c>
      <c r="Q1632" s="21" t="str">
        <f>VLOOKUP($C1632,driver,MATCH(Q$7,Driver!$A$1:$E$1,0),0)</f>
        <v>Valid</v>
      </c>
      <c r="R1632" s="21">
        <f>VLOOKUP($C1632,driver,MATCH(R$7,Driver!$A$1:$E$1,0),0)</f>
        <v>10</v>
      </c>
      <c r="S1632" s="21" t="str">
        <f>VLOOKUP($C1632,driver,MATCH(S$7,Driver!$A$1:$E$1,0),0)</f>
        <v>Minor</v>
      </c>
      <c r="T1632" s="21">
        <f>VLOOKUP($C1632,Effects,MATCH(T$7, Effects!$A$1:$E$1, 0),0)</f>
        <v>55</v>
      </c>
      <c r="U1632" s="22" t="str">
        <f>VLOOKUP($C1632,Effects,MATCH(U$7, Effects!$A$1:$E$1, 0),0)</f>
        <v>No</v>
      </c>
      <c r="V1632" s="22" t="str">
        <f>VLOOKUP($C1632,Effects,MATCH(V$7, Effects!$A$1:$E$1, 0),0)</f>
        <v>No</v>
      </c>
      <c r="W1632" s="22" t="str">
        <f>VLOOKUP($C1632,Effects,MATCH(W$7, Effects!$A$1:$E$1, 0),0)</f>
        <v>Arrest Made</v>
      </c>
    </row>
    <row r="1633" spans="2:23" s="7" customFormat="1" ht="21" x14ac:dyDescent="0.4">
      <c r="B1633" s="19">
        <v>1626</v>
      </c>
      <c r="C1633" s="19" t="s">
        <v>1646</v>
      </c>
      <c r="D1633" s="20">
        <f>VLOOKUP($C1633, Date, MATCH(Source!D$7, Date!$A$1:$F$1, 0), FALSE)</f>
        <v>44294</v>
      </c>
      <c r="E1633" s="40">
        <v>44294</v>
      </c>
      <c r="F1633" s="22">
        <f>VLOOKUP($C1633, Date, MATCH(Source!F$7, Date!$A$1:$F$1, 0), FALSE)</f>
        <v>68.4652777777778</v>
      </c>
      <c r="G1633" s="19">
        <f>VLOOKUP(Table3[[#This Row],[Accident ID]],Date!$A$2:$I$2001,MATCH(Table3[[#Headers],[Hour]],Date!$A$1:$I$1,0),0)</f>
        <v>11</v>
      </c>
      <c r="H1633" s="44" t="str">
        <f>IF(AND(Table3[[#This Row],[Hour]]&gt;=7, Table3[[#This Row],[Hour]]&lt;=10), "Peak", IF(AND(Table3[[#This Row],[Hour]]&gt;=16, Table3[[#This Row],[Hour]]&lt;=19), "Peak", "Off-Peak"))</f>
        <v>Off-Peak</v>
      </c>
      <c r="I1633" s="19" t="str">
        <f>VLOOKUP($C1633,location,MATCH(Source!I$7,Location!$A$1:$D$1,0),0)</f>
        <v>Bangalore</v>
      </c>
      <c r="J1633" s="19" t="str">
        <f>VLOOKUP($C1633,location,MATCH(Source!J$7,Location!$A$1:$D$1,0),0)</f>
        <v>City Road</v>
      </c>
      <c r="K1633" s="19" t="str">
        <f>VLOOKUP($C1633,location,MATCH(Source!K$7,Location!$A$1:$D$1,0),0)</f>
        <v>Windy</v>
      </c>
      <c r="L1633" s="20" t="str">
        <f>VLOOKUP($C1633,vehicle,MATCH(L1632,Vehicle!A1626:E1626,0),0)</f>
        <v>Bus</v>
      </c>
      <c r="M1633" s="20" t="str">
        <f>VLOOKUP($C1633,vehicle,MATCH(M$7,Vehicle!$A$1:$E$1,0),0)</f>
        <v>Weather Conditions</v>
      </c>
      <c r="N1633" s="20" t="str">
        <f>VLOOKUP($C1633,vehicle,MATCH(N$7,Vehicle!$A$1:$E$1,0),0)</f>
        <v>Medium</v>
      </c>
      <c r="O1633" s="21">
        <f>VLOOKUP($C1633,vehicle,MATCH(O$7,Vehicle!$A$1:$E$1,0),0)</f>
        <v>2</v>
      </c>
      <c r="P1633" s="21">
        <f>VLOOKUP($C1633,driver,MATCH(P$7,Driver!$A$1:$E$1,0),0)</f>
        <v>34</v>
      </c>
      <c r="Q1633" s="21" t="str">
        <f>VLOOKUP($C1633,driver,MATCH(Q$7,Driver!$A$1:$E$1,0),0)</f>
        <v>Valid</v>
      </c>
      <c r="R1633" s="21">
        <f>VLOOKUP($C1633,driver,MATCH(R$7,Driver!$A$1:$E$1,0),0)</f>
        <v>10</v>
      </c>
      <c r="S1633" s="21" t="str">
        <f>VLOOKUP($C1633,driver,MATCH(S$7,Driver!$A$1:$E$1,0),0)</f>
        <v>Minor</v>
      </c>
      <c r="T1633" s="21">
        <f>VLOOKUP($C1633,Effects,MATCH(T$7, Effects!$A$1:$E$1, 0),0)</f>
        <v>15</v>
      </c>
      <c r="U1633" s="22" t="str">
        <f>VLOOKUP($C1633,Effects,MATCH(U$7, Effects!$A$1:$E$1, 0),0)</f>
        <v>Yes</v>
      </c>
      <c r="V1633" s="22" t="str">
        <f>VLOOKUP($C1633,Effects,MATCH(V$7, Effects!$A$1:$E$1, 0),0)</f>
        <v>Yes</v>
      </c>
      <c r="W1633" s="22" t="str">
        <f>VLOOKUP($C1633,Effects,MATCH(W$7, Effects!$A$1:$E$1, 0),0)</f>
        <v>None</v>
      </c>
    </row>
    <row r="1634" spans="2:23" s="7" customFormat="1" ht="21" x14ac:dyDescent="0.4">
      <c r="B1634" s="19">
        <v>1627</v>
      </c>
      <c r="C1634" s="19" t="s">
        <v>1647</v>
      </c>
      <c r="D1634" s="20">
        <f>VLOOKUP($C1634, Date, MATCH(Source!D$7, Date!$A$1:$F$1, 0), FALSE)</f>
        <v>45092</v>
      </c>
      <c r="E1634" s="40">
        <v>45092</v>
      </c>
      <c r="F1634" s="22">
        <f>VLOOKUP($C1634, Date, MATCH(Source!F$7, Date!$A$1:$F$1, 0), FALSE)</f>
        <v>68.5069444444444</v>
      </c>
      <c r="G1634" s="19">
        <f>VLOOKUP(Table3[[#This Row],[Accident ID]],Date!$A$2:$I$2001,MATCH(Table3[[#Headers],[Hour]],Date!$A$1:$I$1,0),0)</f>
        <v>12</v>
      </c>
      <c r="H1634" s="44" t="str">
        <f>IF(AND(Table3[[#This Row],[Hour]]&gt;=7, Table3[[#This Row],[Hour]]&lt;=10), "Peak", IF(AND(Table3[[#This Row],[Hour]]&gt;=16, Table3[[#This Row],[Hour]]&lt;=19), "Peak", "Off-Peak"))</f>
        <v>Off-Peak</v>
      </c>
      <c r="I1634" s="19" t="str">
        <f>VLOOKUP($C1634,location,MATCH(Source!I$7,Location!$A$1:$D$1,0),0)</f>
        <v>Chennai</v>
      </c>
      <c r="J1634" s="19" t="str">
        <f>VLOOKUP($C1634,location,MATCH(Source!J$7,Location!$A$1:$D$1,0),0)</f>
        <v>Highway</v>
      </c>
      <c r="K1634" s="19" t="str">
        <f>VLOOKUP($C1634,location,MATCH(Source!K$7,Location!$A$1:$D$1,0),0)</f>
        <v>Snowy</v>
      </c>
      <c r="L1634" s="20" t="str">
        <f>VLOOKUP($C1634,vehicle,MATCH(L1633,Vehicle!A1627:E1627,0),0)</f>
        <v>Bus</v>
      </c>
      <c r="M1634" s="20" t="str">
        <f>VLOOKUP($C1634,vehicle,MATCH(M$7,Vehicle!$A$1:$E$1,0),0)</f>
        <v>Weather Conditions</v>
      </c>
      <c r="N1634" s="20" t="str">
        <f>VLOOKUP($C1634,vehicle,MATCH(N$7,Vehicle!$A$1:$E$1,0),0)</f>
        <v>Medium</v>
      </c>
      <c r="O1634" s="21">
        <f>VLOOKUP($C1634,vehicle,MATCH(O$7,Vehicle!$A$1:$E$1,0),0)</f>
        <v>1</v>
      </c>
      <c r="P1634" s="21">
        <f>VLOOKUP($C1634,driver,MATCH(P$7,Driver!$A$1:$E$1,0),0)</f>
        <v>18</v>
      </c>
      <c r="Q1634" s="21" t="str">
        <f>VLOOKUP($C1634,driver,MATCH(Q$7,Driver!$A$1:$E$1,0),0)</f>
        <v>Expired</v>
      </c>
      <c r="R1634" s="21">
        <f>VLOOKUP($C1634,driver,MATCH(R$7,Driver!$A$1:$E$1,0),0)</f>
        <v>3</v>
      </c>
      <c r="S1634" s="21" t="str">
        <f>VLOOKUP($C1634,driver,MATCH(S$7,Driver!$A$1:$E$1,0),0)</f>
        <v>Minor</v>
      </c>
      <c r="T1634" s="21">
        <f>VLOOKUP($C1634,Effects,MATCH(T$7, Effects!$A$1:$E$1, 0),0)</f>
        <v>54</v>
      </c>
      <c r="U1634" s="22" t="str">
        <f>VLOOKUP($C1634,Effects,MATCH(U$7, Effects!$A$1:$E$1, 0),0)</f>
        <v>Yes</v>
      </c>
      <c r="V1634" s="22" t="str">
        <f>VLOOKUP($C1634,Effects,MATCH(V$7, Effects!$A$1:$E$1, 0),0)</f>
        <v>No</v>
      </c>
      <c r="W1634" s="22" t="str">
        <f>VLOOKUP($C1634,Effects,MATCH(W$7, Effects!$A$1:$E$1, 0),0)</f>
        <v>License Suspended</v>
      </c>
    </row>
    <row r="1635" spans="2:23" s="7" customFormat="1" ht="21" x14ac:dyDescent="0.4">
      <c r="B1635" s="19">
        <v>1628</v>
      </c>
      <c r="C1635" s="19" t="s">
        <v>1648</v>
      </c>
      <c r="D1635" s="20">
        <f>VLOOKUP($C1635, Date, MATCH(Source!D$7, Date!$A$1:$F$1, 0), FALSE)</f>
        <v>44780</v>
      </c>
      <c r="E1635" s="40">
        <v>44780</v>
      </c>
      <c r="F1635" s="22">
        <f>VLOOKUP($C1635, Date, MATCH(Source!F$7, Date!$A$1:$F$1, 0), FALSE)</f>
        <v>68.5486111111111</v>
      </c>
      <c r="G1635" s="19">
        <f>VLOOKUP(Table3[[#This Row],[Accident ID]],Date!$A$2:$I$2001,MATCH(Table3[[#Headers],[Hour]],Date!$A$1:$I$1,0),0)</f>
        <v>13</v>
      </c>
      <c r="H1635" s="44" t="str">
        <f>IF(AND(Table3[[#This Row],[Hour]]&gt;=7, Table3[[#This Row],[Hour]]&lt;=10), "Peak", IF(AND(Table3[[#This Row],[Hour]]&gt;=16, Table3[[#This Row],[Hour]]&lt;=19), "Peak", "Off-Peak"))</f>
        <v>Off-Peak</v>
      </c>
      <c r="I1635" s="19" t="str">
        <f>VLOOKUP($C1635,location,MATCH(Source!I$7,Location!$A$1:$D$1,0),0)</f>
        <v>Ahmedabad</v>
      </c>
      <c r="J1635" s="19" t="str">
        <f>VLOOKUP($C1635,location,MATCH(Source!J$7,Location!$A$1:$D$1,0),0)</f>
        <v>Expressway</v>
      </c>
      <c r="K1635" s="19" t="str">
        <f>VLOOKUP($C1635,location,MATCH(Source!K$7,Location!$A$1:$D$1,0),0)</f>
        <v>Windy</v>
      </c>
      <c r="L1635" s="20" t="str">
        <f>VLOOKUP($C1635,vehicle,MATCH(L1634,Vehicle!A1628:E1628,0),0)</f>
        <v>Pedestrian</v>
      </c>
      <c r="M1635" s="20" t="str">
        <f>VLOOKUP($C1635,vehicle,MATCH(M$7,Vehicle!$A$1:$E$1,0),0)</f>
        <v>Signal Violation</v>
      </c>
      <c r="N1635" s="20" t="str">
        <f>VLOOKUP($C1635,vehicle,MATCH(N$7,Vehicle!$A$1:$E$1,0),0)</f>
        <v>High</v>
      </c>
      <c r="O1635" s="21">
        <f>VLOOKUP($C1635,vehicle,MATCH(O$7,Vehicle!$A$1:$E$1,0),0)</f>
        <v>1</v>
      </c>
      <c r="P1635" s="21">
        <f>VLOOKUP($C1635,driver,MATCH(P$7,Driver!$A$1:$E$1,0),0)</f>
        <v>34</v>
      </c>
      <c r="Q1635" s="21" t="str">
        <f>VLOOKUP($C1635,driver,MATCH(Q$7,Driver!$A$1:$E$1,0),0)</f>
        <v>Expired</v>
      </c>
      <c r="R1635" s="21">
        <f>VLOOKUP($C1635,driver,MATCH(R$7,Driver!$A$1:$E$1,0),0)</f>
        <v>8</v>
      </c>
      <c r="S1635" s="21" t="str">
        <f>VLOOKUP($C1635,driver,MATCH(S$7,Driver!$A$1:$E$1,0),0)</f>
        <v>Moderate</v>
      </c>
      <c r="T1635" s="21">
        <f>VLOOKUP($C1635,Effects,MATCH(T$7, Effects!$A$1:$E$1, 0),0)</f>
        <v>18</v>
      </c>
      <c r="U1635" s="22" t="str">
        <f>VLOOKUP($C1635,Effects,MATCH(U$7, Effects!$A$1:$E$1, 0),0)</f>
        <v>No</v>
      </c>
      <c r="V1635" s="22" t="str">
        <f>VLOOKUP($C1635,Effects,MATCH(V$7, Effects!$A$1:$E$1, 0),0)</f>
        <v>No</v>
      </c>
      <c r="W1635" s="22" t="str">
        <f>VLOOKUP($C1635,Effects,MATCH(W$7, Effects!$A$1:$E$1, 0),0)</f>
        <v>Fine Issued</v>
      </c>
    </row>
    <row r="1636" spans="2:23" s="7" customFormat="1" ht="21" x14ac:dyDescent="0.4">
      <c r="B1636" s="19">
        <v>1629</v>
      </c>
      <c r="C1636" s="19" t="s">
        <v>1649</v>
      </c>
      <c r="D1636" s="20">
        <f>VLOOKUP($C1636, Date, MATCH(Source!D$7, Date!$A$1:$F$1, 0), FALSE)</f>
        <v>44852</v>
      </c>
      <c r="E1636" s="40">
        <v>44852</v>
      </c>
      <c r="F1636" s="22">
        <f>VLOOKUP($C1636, Date, MATCH(Source!F$7, Date!$A$1:$F$1, 0), FALSE)</f>
        <v>68.5902777777778</v>
      </c>
      <c r="G1636" s="19">
        <f>VLOOKUP(Table3[[#This Row],[Accident ID]],Date!$A$2:$I$2001,MATCH(Table3[[#Headers],[Hour]],Date!$A$1:$I$1,0),0)</f>
        <v>14</v>
      </c>
      <c r="H1636" s="44" t="str">
        <f>IF(AND(Table3[[#This Row],[Hour]]&gt;=7, Table3[[#This Row],[Hour]]&lt;=10), "Peak", IF(AND(Table3[[#This Row],[Hour]]&gt;=16, Table3[[#This Row],[Hour]]&lt;=19), "Peak", "Off-Peak"))</f>
        <v>Off-Peak</v>
      </c>
      <c r="I1636" s="19" t="str">
        <f>VLOOKUP($C1636,location,MATCH(Source!I$7,Location!$A$1:$D$1,0),0)</f>
        <v>Chennai</v>
      </c>
      <c r="J1636" s="19" t="str">
        <f>VLOOKUP($C1636,location,MATCH(Source!J$7,Location!$A$1:$D$1,0),0)</f>
        <v>Residential Area</v>
      </c>
      <c r="K1636" s="19" t="str">
        <f>VLOOKUP($C1636,location,MATCH(Source!K$7,Location!$A$1:$D$1,0),0)</f>
        <v>Snowy</v>
      </c>
      <c r="L1636" s="20" t="str">
        <f>VLOOKUP($C1636,vehicle,MATCH(L1635,Vehicle!A1629:E1629,0),0)</f>
        <v>Car</v>
      </c>
      <c r="M1636" s="20" t="str">
        <f>VLOOKUP($C1636,vehicle,MATCH(M$7,Vehicle!$A$1:$E$1,0),0)</f>
        <v>Pedestrian Crossing</v>
      </c>
      <c r="N1636" s="20" t="str">
        <f>VLOOKUP($C1636,vehicle,MATCH(N$7,Vehicle!$A$1:$E$1,0),0)</f>
        <v>Medium</v>
      </c>
      <c r="O1636" s="21">
        <f>VLOOKUP($C1636,vehicle,MATCH(O$7,Vehicle!$A$1:$E$1,0),0)</f>
        <v>2</v>
      </c>
      <c r="P1636" s="21">
        <f>VLOOKUP($C1636,driver,MATCH(P$7,Driver!$A$1:$E$1,0),0)</f>
        <v>25</v>
      </c>
      <c r="Q1636" s="21" t="str">
        <f>VLOOKUP($C1636,driver,MATCH(Q$7,Driver!$A$1:$E$1,0),0)</f>
        <v>Valid</v>
      </c>
      <c r="R1636" s="21">
        <f>VLOOKUP($C1636,driver,MATCH(R$7,Driver!$A$1:$E$1,0),0)</f>
        <v>1</v>
      </c>
      <c r="S1636" s="21" t="str">
        <f>VLOOKUP($C1636,driver,MATCH(S$7,Driver!$A$1:$E$1,0),0)</f>
        <v>Moderate</v>
      </c>
      <c r="T1636" s="21">
        <f>VLOOKUP($C1636,Effects,MATCH(T$7, Effects!$A$1:$E$1, 0),0)</f>
        <v>59</v>
      </c>
      <c r="U1636" s="22" t="str">
        <f>VLOOKUP($C1636,Effects,MATCH(U$7, Effects!$A$1:$E$1, 0),0)</f>
        <v>No</v>
      </c>
      <c r="V1636" s="22" t="str">
        <f>VLOOKUP($C1636,Effects,MATCH(V$7, Effects!$A$1:$E$1, 0),0)</f>
        <v>Yes</v>
      </c>
      <c r="W1636" s="22" t="str">
        <f>VLOOKUP($C1636,Effects,MATCH(W$7, Effects!$A$1:$E$1, 0),0)</f>
        <v>License Suspended</v>
      </c>
    </row>
    <row r="1637" spans="2:23" s="7" customFormat="1" ht="21" x14ac:dyDescent="0.4">
      <c r="B1637" s="19">
        <v>1630</v>
      </c>
      <c r="C1637" s="19" t="s">
        <v>1650</v>
      </c>
      <c r="D1637" s="20">
        <f>VLOOKUP($C1637, Date, MATCH(Source!D$7, Date!$A$1:$F$1, 0), FALSE)</f>
        <v>44521</v>
      </c>
      <c r="E1637" s="40">
        <v>44521</v>
      </c>
      <c r="F1637" s="22">
        <f>VLOOKUP($C1637, Date, MATCH(Source!F$7, Date!$A$1:$F$1, 0), FALSE)</f>
        <v>68.6319444444444</v>
      </c>
      <c r="G1637" s="19">
        <f>VLOOKUP(Table3[[#This Row],[Accident ID]],Date!$A$2:$I$2001,MATCH(Table3[[#Headers],[Hour]],Date!$A$1:$I$1,0),0)</f>
        <v>15</v>
      </c>
      <c r="H1637" s="44" t="str">
        <f>IF(AND(Table3[[#This Row],[Hour]]&gt;=7, Table3[[#This Row],[Hour]]&lt;=10), "Peak", IF(AND(Table3[[#This Row],[Hour]]&gt;=16, Table3[[#This Row],[Hour]]&lt;=19), "Peak", "Off-Peak"))</f>
        <v>Off-Peak</v>
      </c>
      <c r="I1637" s="19" t="str">
        <f>VLOOKUP($C1637,location,MATCH(Source!I$7,Location!$A$1:$D$1,0),0)</f>
        <v>Ahmedabad</v>
      </c>
      <c r="J1637" s="19" t="str">
        <f>VLOOKUP($C1637,location,MATCH(Source!J$7,Location!$A$1:$D$1,0),0)</f>
        <v>Rural Road</v>
      </c>
      <c r="K1637" s="19" t="str">
        <f>VLOOKUP($C1637,location,MATCH(Source!K$7,Location!$A$1:$D$1,0),0)</f>
        <v>Windy</v>
      </c>
      <c r="L1637" s="20" t="str">
        <f>VLOOKUP($C1637,vehicle,MATCH(L1636,Vehicle!A1630:E1630,0),0)</f>
        <v>Car</v>
      </c>
      <c r="M1637" s="20" t="str">
        <f>VLOOKUP($C1637,vehicle,MATCH(M$7,Vehicle!$A$1:$E$1,0),0)</f>
        <v>Pedestrian Crossing</v>
      </c>
      <c r="N1637" s="20" t="str">
        <f>VLOOKUP($C1637,vehicle,MATCH(N$7,Vehicle!$A$1:$E$1,0),0)</f>
        <v>High</v>
      </c>
      <c r="O1637" s="21">
        <f>VLOOKUP($C1637,vehicle,MATCH(O$7,Vehicle!$A$1:$E$1,0),0)</f>
        <v>5</v>
      </c>
      <c r="P1637" s="21">
        <f>VLOOKUP($C1637,driver,MATCH(P$7,Driver!$A$1:$E$1,0),0)</f>
        <v>35</v>
      </c>
      <c r="Q1637" s="21" t="str">
        <f>VLOOKUP($C1637,driver,MATCH(Q$7,Driver!$A$1:$E$1,0),0)</f>
        <v>Suspended</v>
      </c>
      <c r="R1637" s="21">
        <f>VLOOKUP($C1637,driver,MATCH(R$7,Driver!$A$1:$E$1,0),0)</f>
        <v>6</v>
      </c>
      <c r="S1637" s="21" t="str">
        <f>VLOOKUP($C1637,driver,MATCH(S$7,Driver!$A$1:$E$1,0),0)</f>
        <v>Severe</v>
      </c>
      <c r="T1637" s="21">
        <f>VLOOKUP($C1637,Effects,MATCH(T$7, Effects!$A$1:$E$1, 0),0)</f>
        <v>20</v>
      </c>
      <c r="U1637" s="22" t="str">
        <f>VLOOKUP($C1637,Effects,MATCH(U$7, Effects!$A$1:$E$1, 0),0)</f>
        <v>No</v>
      </c>
      <c r="V1637" s="22" t="str">
        <f>VLOOKUP($C1637,Effects,MATCH(V$7, Effects!$A$1:$E$1, 0),0)</f>
        <v>No</v>
      </c>
      <c r="W1637" s="22" t="str">
        <f>VLOOKUP($C1637,Effects,MATCH(W$7, Effects!$A$1:$E$1, 0),0)</f>
        <v>Fine Issued</v>
      </c>
    </row>
    <row r="1638" spans="2:23" s="7" customFormat="1" ht="21" x14ac:dyDescent="0.4">
      <c r="B1638" s="19">
        <v>1631</v>
      </c>
      <c r="C1638" s="19" t="s">
        <v>1651</v>
      </c>
      <c r="D1638" s="20">
        <f>VLOOKUP($C1638, Date, MATCH(Source!D$7, Date!$A$1:$F$1, 0), FALSE)</f>
        <v>45073</v>
      </c>
      <c r="E1638" s="40">
        <v>45073</v>
      </c>
      <c r="F1638" s="22">
        <f>VLOOKUP($C1638, Date, MATCH(Source!F$7, Date!$A$1:$F$1, 0), FALSE)</f>
        <v>68.6736111111111</v>
      </c>
      <c r="G1638" s="19">
        <f>VLOOKUP(Table3[[#This Row],[Accident ID]],Date!$A$2:$I$2001,MATCH(Table3[[#Headers],[Hour]],Date!$A$1:$I$1,0),0)</f>
        <v>16</v>
      </c>
      <c r="H1638" s="44" t="str">
        <f>IF(AND(Table3[[#This Row],[Hour]]&gt;=7, Table3[[#This Row],[Hour]]&lt;=10), "Peak", IF(AND(Table3[[#This Row],[Hour]]&gt;=16, Table3[[#This Row],[Hour]]&lt;=19), "Peak", "Off-Peak"))</f>
        <v>Peak</v>
      </c>
      <c r="I1638" s="19" t="str">
        <f>VLOOKUP($C1638,location,MATCH(Source!I$7,Location!$A$1:$D$1,0),0)</f>
        <v>Pune</v>
      </c>
      <c r="J1638" s="19" t="str">
        <f>VLOOKUP($C1638,location,MATCH(Source!J$7,Location!$A$1:$D$1,0),0)</f>
        <v>Rural Road</v>
      </c>
      <c r="K1638" s="19" t="str">
        <f>VLOOKUP($C1638,location,MATCH(Source!K$7,Location!$A$1:$D$1,0),0)</f>
        <v>Clear</v>
      </c>
      <c r="L1638" s="20" t="str">
        <f>VLOOKUP($C1638,vehicle,MATCH(L1637,Vehicle!A1631:E1631,0),0)</f>
        <v>Auto</v>
      </c>
      <c r="M1638" s="20" t="str">
        <f>VLOOKUP($C1638,vehicle,MATCH(M$7,Vehicle!$A$1:$E$1,0),0)</f>
        <v>Signal Violation</v>
      </c>
      <c r="N1638" s="20" t="str">
        <f>VLOOKUP($C1638,vehicle,MATCH(N$7,Vehicle!$A$1:$E$1,0),0)</f>
        <v>Medium</v>
      </c>
      <c r="O1638" s="21">
        <f>VLOOKUP($C1638,vehicle,MATCH(O$7,Vehicle!$A$1:$E$1,0),0)</f>
        <v>4</v>
      </c>
      <c r="P1638" s="21">
        <f>VLOOKUP($C1638,driver,MATCH(P$7,Driver!$A$1:$E$1,0),0)</f>
        <v>51</v>
      </c>
      <c r="Q1638" s="21" t="str">
        <f>VLOOKUP($C1638,driver,MATCH(Q$7,Driver!$A$1:$E$1,0),0)</f>
        <v>Expired</v>
      </c>
      <c r="R1638" s="21">
        <f>VLOOKUP($C1638,driver,MATCH(R$7,Driver!$A$1:$E$1,0),0)</f>
        <v>1</v>
      </c>
      <c r="S1638" s="21" t="str">
        <f>VLOOKUP($C1638,driver,MATCH(S$7,Driver!$A$1:$E$1,0),0)</f>
        <v>Minor</v>
      </c>
      <c r="T1638" s="21">
        <f>VLOOKUP($C1638,Effects,MATCH(T$7, Effects!$A$1:$E$1, 0),0)</f>
        <v>19</v>
      </c>
      <c r="U1638" s="22" t="str">
        <f>VLOOKUP($C1638,Effects,MATCH(U$7, Effects!$A$1:$E$1, 0),0)</f>
        <v>No</v>
      </c>
      <c r="V1638" s="22" t="str">
        <f>VLOOKUP($C1638,Effects,MATCH(V$7, Effects!$A$1:$E$1, 0),0)</f>
        <v>Yes</v>
      </c>
      <c r="W1638" s="22" t="str">
        <f>VLOOKUP($C1638,Effects,MATCH(W$7, Effects!$A$1:$E$1, 0),0)</f>
        <v>License Suspended</v>
      </c>
    </row>
    <row r="1639" spans="2:23" s="7" customFormat="1" ht="21" x14ac:dyDescent="0.4">
      <c r="B1639" s="19">
        <v>1632</v>
      </c>
      <c r="C1639" s="23">
        <v>780000000000000</v>
      </c>
      <c r="D1639" s="20">
        <f>VLOOKUP($C1639, Date, MATCH(Source!D$7, Date!$A$1:$F$1, 0), FALSE)</f>
        <v>44237</v>
      </c>
      <c r="E1639" s="40">
        <v>44237</v>
      </c>
      <c r="F1639" s="22">
        <f>VLOOKUP($C1639, Date, MATCH(Source!F$7, Date!$A$1:$F$1, 0), FALSE)</f>
        <v>68.7152777777778</v>
      </c>
      <c r="G1639" s="19">
        <f>VLOOKUP(Table3[[#This Row],[Accident ID]],Date!$A$2:$I$2001,MATCH(Table3[[#Headers],[Hour]],Date!$A$1:$I$1,0),0)</f>
        <v>17</v>
      </c>
      <c r="H1639" s="44" t="str">
        <f>IF(AND(Table3[[#This Row],[Hour]]&gt;=7, Table3[[#This Row],[Hour]]&lt;=10), "Peak", IF(AND(Table3[[#This Row],[Hour]]&gt;=16, Table3[[#This Row],[Hour]]&lt;=19), "Peak", "Off-Peak"))</f>
        <v>Peak</v>
      </c>
      <c r="I1639" s="19" t="str">
        <f>VLOOKUP($C1639,location,MATCH(Source!I$7,Location!$A$1:$D$1,0),0)</f>
        <v>Chennai</v>
      </c>
      <c r="J1639" s="19" t="str">
        <f>VLOOKUP($C1639,location,MATCH(Source!J$7,Location!$A$1:$D$1,0),0)</f>
        <v>Highway</v>
      </c>
      <c r="K1639" s="19" t="str">
        <f>VLOOKUP($C1639,location,MATCH(Source!K$7,Location!$A$1:$D$1,0),0)</f>
        <v>Rainy</v>
      </c>
      <c r="L1639" s="20" t="str">
        <f>VLOOKUP($C1639,vehicle,MATCH(L1638,Vehicle!A1632:E1632,0),0)</f>
        <v>Pedestrian</v>
      </c>
      <c r="M1639" s="20" t="str">
        <f>VLOOKUP($C1639,vehicle,MATCH(M$7,Vehicle!$A$1:$E$1,0),0)</f>
        <v>Weather Conditions</v>
      </c>
      <c r="N1639" s="20" t="str">
        <f>VLOOKUP($C1639,vehicle,MATCH(N$7,Vehicle!$A$1:$E$1,0),0)</f>
        <v>Severe</v>
      </c>
      <c r="O1639" s="21">
        <f>VLOOKUP($C1639,vehicle,MATCH(O$7,Vehicle!$A$1:$E$1,0),0)</f>
        <v>4</v>
      </c>
      <c r="P1639" s="21">
        <f>VLOOKUP($C1639,driver,MATCH(P$7,Driver!$A$1:$E$1,0),0)</f>
        <v>51</v>
      </c>
      <c r="Q1639" s="21" t="str">
        <f>VLOOKUP($C1639,driver,MATCH(Q$7,Driver!$A$1:$E$1,0),0)</f>
        <v>Expired</v>
      </c>
      <c r="R1639" s="21">
        <f>VLOOKUP($C1639,driver,MATCH(R$7,Driver!$A$1:$E$1,0),0)</f>
        <v>7</v>
      </c>
      <c r="S1639" s="21" t="str">
        <f>VLOOKUP($C1639,driver,MATCH(S$7,Driver!$A$1:$E$1,0),0)</f>
        <v>Minor</v>
      </c>
      <c r="T1639" s="21">
        <f>VLOOKUP($C1639,Effects,MATCH(T$7, Effects!$A$1:$E$1, 0),0)</f>
        <v>33</v>
      </c>
      <c r="U1639" s="22" t="str">
        <f>VLOOKUP($C1639,Effects,MATCH(U$7, Effects!$A$1:$E$1, 0),0)</f>
        <v>Yes</v>
      </c>
      <c r="V1639" s="22" t="str">
        <f>VLOOKUP($C1639,Effects,MATCH(V$7, Effects!$A$1:$E$1, 0),0)</f>
        <v>No</v>
      </c>
      <c r="W1639" s="22" t="str">
        <f>VLOOKUP($C1639,Effects,MATCH(W$7, Effects!$A$1:$E$1, 0),0)</f>
        <v>None</v>
      </c>
    </row>
    <row r="1640" spans="2:23" s="7" customFormat="1" ht="21" x14ac:dyDescent="0.4">
      <c r="B1640" s="19">
        <v>1633</v>
      </c>
      <c r="C1640" s="19" t="s">
        <v>1652</v>
      </c>
      <c r="D1640" s="20">
        <f>VLOOKUP($C1640, Date, MATCH(Source!D$7, Date!$A$1:$F$1, 0), FALSE)</f>
        <v>45243</v>
      </c>
      <c r="E1640" s="40">
        <v>45243</v>
      </c>
      <c r="F1640" s="22">
        <f>VLOOKUP($C1640, Date, MATCH(Source!F$7, Date!$A$1:$F$1, 0), FALSE)</f>
        <v>68.7569444444444</v>
      </c>
      <c r="G1640" s="19">
        <f>VLOOKUP(Table3[[#This Row],[Accident ID]],Date!$A$2:$I$2001,MATCH(Table3[[#Headers],[Hour]],Date!$A$1:$I$1,0),0)</f>
        <v>18</v>
      </c>
      <c r="H1640" s="44" t="str">
        <f>IF(AND(Table3[[#This Row],[Hour]]&gt;=7, Table3[[#This Row],[Hour]]&lt;=10), "Peak", IF(AND(Table3[[#This Row],[Hour]]&gt;=16, Table3[[#This Row],[Hour]]&lt;=19), "Peak", "Off-Peak"))</f>
        <v>Peak</v>
      </c>
      <c r="I1640" s="19" t="str">
        <f>VLOOKUP($C1640,location,MATCH(Source!I$7,Location!$A$1:$D$1,0),0)</f>
        <v>Hyderabad</v>
      </c>
      <c r="J1640" s="19" t="str">
        <f>VLOOKUP($C1640,location,MATCH(Source!J$7,Location!$A$1:$D$1,0),0)</f>
        <v>City Road</v>
      </c>
      <c r="K1640" s="19" t="str">
        <f>VLOOKUP($C1640,location,MATCH(Source!K$7,Location!$A$1:$D$1,0),0)</f>
        <v>Foggy</v>
      </c>
      <c r="L1640" s="20" t="str">
        <f>VLOOKUP($C1640,vehicle,MATCH(L1639,Vehicle!A1633:E1633,0),0)</f>
        <v>Car</v>
      </c>
      <c r="M1640" s="20" t="str">
        <f>VLOOKUP($C1640,vehicle,MATCH(M$7,Vehicle!$A$1:$E$1,0),0)</f>
        <v>Brake Failure</v>
      </c>
      <c r="N1640" s="20" t="str">
        <f>VLOOKUP($C1640,vehicle,MATCH(N$7,Vehicle!$A$1:$E$1,0),0)</f>
        <v>Medium</v>
      </c>
      <c r="O1640" s="21">
        <f>VLOOKUP($C1640,vehicle,MATCH(O$7,Vehicle!$A$1:$E$1,0),0)</f>
        <v>5</v>
      </c>
      <c r="P1640" s="21">
        <f>VLOOKUP($C1640,driver,MATCH(P$7,Driver!$A$1:$E$1,0),0)</f>
        <v>44</v>
      </c>
      <c r="Q1640" s="21" t="str">
        <f>VLOOKUP($C1640,driver,MATCH(Q$7,Driver!$A$1:$E$1,0),0)</f>
        <v>Valid</v>
      </c>
      <c r="R1640" s="21">
        <f>VLOOKUP($C1640,driver,MATCH(R$7,Driver!$A$1:$E$1,0),0)</f>
        <v>9</v>
      </c>
      <c r="S1640" s="21" t="str">
        <f>VLOOKUP($C1640,driver,MATCH(S$7,Driver!$A$1:$E$1,0),0)</f>
        <v>Minor</v>
      </c>
      <c r="T1640" s="21">
        <f>VLOOKUP($C1640,Effects,MATCH(T$7, Effects!$A$1:$E$1, 0),0)</f>
        <v>47</v>
      </c>
      <c r="U1640" s="22" t="str">
        <f>VLOOKUP($C1640,Effects,MATCH(U$7, Effects!$A$1:$E$1, 0),0)</f>
        <v>No</v>
      </c>
      <c r="V1640" s="22" t="str">
        <f>VLOOKUP($C1640,Effects,MATCH(V$7, Effects!$A$1:$E$1, 0),0)</f>
        <v>No</v>
      </c>
      <c r="W1640" s="22" t="str">
        <f>VLOOKUP($C1640,Effects,MATCH(W$7, Effects!$A$1:$E$1, 0),0)</f>
        <v>Fine Issued</v>
      </c>
    </row>
    <row r="1641" spans="2:23" s="7" customFormat="1" ht="21" x14ac:dyDescent="0.4">
      <c r="B1641" s="19">
        <v>1634</v>
      </c>
      <c r="C1641" s="19" t="s">
        <v>1653</v>
      </c>
      <c r="D1641" s="20">
        <f>VLOOKUP($C1641, Date, MATCH(Source!D$7, Date!$A$1:$F$1, 0), FALSE)</f>
        <v>45187</v>
      </c>
      <c r="E1641" s="40">
        <v>45187</v>
      </c>
      <c r="F1641" s="22">
        <f>VLOOKUP($C1641, Date, MATCH(Source!F$7, Date!$A$1:$F$1, 0), FALSE)</f>
        <v>68.7986111111111</v>
      </c>
      <c r="G1641" s="19">
        <f>VLOOKUP(Table3[[#This Row],[Accident ID]],Date!$A$2:$I$2001,MATCH(Table3[[#Headers],[Hour]],Date!$A$1:$I$1,0),0)</f>
        <v>19</v>
      </c>
      <c r="H1641" s="44" t="str">
        <f>IF(AND(Table3[[#This Row],[Hour]]&gt;=7, Table3[[#This Row],[Hour]]&lt;=10), "Peak", IF(AND(Table3[[#This Row],[Hour]]&gt;=16, Table3[[#This Row],[Hour]]&lt;=19), "Peak", "Off-Peak"))</f>
        <v>Peak</v>
      </c>
      <c r="I1641" s="19" t="str">
        <f>VLOOKUP($C1641,location,MATCH(Source!I$7,Location!$A$1:$D$1,0),0)</f>
        <v>Chennai</v>
      </c>
      <c r="J1641" s="19" t="str">
        <f>VLOOKUP($C1641,location,MATCH(Source!J$7,Location!$A$1:$D$1,0),0)</f>
        <v>Expressway</v>
      </c>
      <c r="K1641" s="19" t="str">
        <f>VLOOKUP($C1641,location,MATCH(Source!K$7,Location!$A$1:$D$1,0),0)</f>
        <v>Rainy</v>
      </c>
      <c r="L1641" s="20" t="str">
        <f>VLOOKUP($C1641,vehicle,MATCH(L1640,Vehicle!A1634:E1634,0),0)</f>
        <v>Pedestrian</v>
      </c>
      <c r="M1641" s="20" t="str">
        <f>VLOOKUP($C1641,vehicle,MATCH(M$7,Vehicle!$A$1:$E$1,0),0)</f>
        <v>Weather Conditions</v>
      </c>
      <c r="N1641" s="20" t="str">
        <f>VLOOKUP($C1641,vehicle,MATCH(N$7,Vehicle!$A$1:$E$1,0),0)</f>
        <v>Severe</v>
      </c>
      <c r="O1641" s="21">
        <f>VLOOKUP($C1641,vehicle,MATCH(O$7,Vehicle!$A$1:$E$1,0),0)</f>
        <v>3</v>
      </c>
      <c r="P1641" s="21">
        <f>VLOOKUP($C1641,driver,MATCH(P$7,Driver!$A$1:$E$1,0),0)</f>
        <v>42</v>
      </c>
      <c r="Q1641" s="21" t="str">
        <f>VLOOKUP($C1641,driver,MATCH(Q$7,Driver!$A$1:$E$1,0),0)</f>
        <v>Expired</v>
      </c>
      <c r="R1641" s="21">
        <f>VLOOKUP($C1641,driver,MATCH(R$7,Driver!$A$1:$E$1,0),0)</f>
        <v>4</v>
      </c>
      <c r="S1641" s="21" t="str">
        <f>VLOOKUP($C1641,driver,MATCH(S$7,Driver!$A$1:$E$1,0),0)</f>
        <v>Moderate</v>
      </c>
      <c r="T1641" s="21">
        <f>VLOOKUP($C1641,Effects,MATCH(T$7, Effects!$A$1:$E$1, 0),0)</f>
        <v>54</v>
      </c>
      <c r="U1641" s="22" t="str">
        <f>VLOOKUP($C1641,Effects,MATCH(U$7, Effects!$A$1:$E$1, 0),0)</f>
        <v>Yes</v>
      </c>
      <c r="V1641" s="22" t="str">
        <f>VLOOKUP($C1641,Effects,MATCH(V$7, Effects!$A$1:$E$1, 0),0)</f>
        <v>No</v>
      </c>
      <c r="W1641" s="22" t="str">
        <f>VLOOKUP($C1641,Effects,MATCH(W$7, Effects!$A$1:$E$1, 0),0)</f>
        <v>License Suspended</v>
      </c>
    </row>
    <row r="1642" spans="2:23" s="7" customFormat="1" ht="21" x14ac:dyDescent="0.4">
      <c r="B1642" s="19">
        <v>1635</v>
      </c>
      <c r="C1642" s="19" t="s">
        <v>1654</v>
      </c>
      <c r="D1642" s="20">
        <f>VLOOKUP($C1642, Date, MATCH(Source!D$7, Date!$A$1:$F$1, 0), FALSE)</f>
        <v>45185</v>
      </c>
      <c r="E1642" s="40">
        <v>45185</v>
      </c>
      <c r="F1642" s="22">
        <f>VLOOKUP($C1642, Date, MATCH(Source!F$7, Date!$A$1:$F$1, 0), FALSE)</f>
        <v>68.8402777777778</v>
      </c>
      <c r="G1642" s="19">
        <f>VLOOKUP(Table3[[#This Row],[Accident ID]],Date!$A$2:$I$2001,MATCH(Table3[[#Headers],[Hour]],Date!$A$1:$I$1,0),0)</f>
        <v>20</v>
      </c>
      <c r="H1642" s="44" t="str">
        <f>IF(AND(Table3[[#This Row],[Hour]]&gt;=7, Table3[[#This Row],[Hour]]&lt;=10), "Peak", IF(AND(Table3[[#This Row],[Hour]]&gt;=16, Table3[[#This Row],[Hour]]&lt;=19), "Peak", "Off-Peak"))</f>
        <v>Off-Peak</v>
      </c>
      <c r="I1642" s="19" t="str">
        <f>VLOOKUP($C1642,location,MATCH(Source!I$7,Location!$A$1:$D$1,0),0)</f>
        <v>Chennai</v>
      </c>
      <c r="J1642" s="19" t="str">
        <f>VLOOKUP($C1642,location,MATCH(Source!J$7,Location!$A$1:$D$1,0),0)</f>
        <v>Rural Road</v>
      </c>
      <c r="K1642" s="19" t="str">
        <f>VLOOKUP($C1642,location,MATCH(Source!K$7,Location!$A$1:$D$1,0),0)</f>
        <v>Clear</v>
      </c>
      <c r="L1642" s="20" t="str">
        <f>VLOOKUP($C1642,vehicle,MATCH(L1641,Vehicle!A1635:E1635,0),0)</f>
        <v>Truck</v>
      </c>
      <c r="M1642" s="20" t="str">
        <f>VLOOKUP($C1642,vehicle,MATCH(M$7,Vehicle!$A$1:$E$1,0),0)</f>
        <v>Over Speeding</v>
      </c>
      <c r="N1642" s="20" t="str">
        <f>VLOOKUP($C1642,vehicle,MATCH(N$7,Vehicle!$A$1:$E$1,0),0)</f>
        <v>Low</v>
      </c>
      <c r="O1642" s="21">
        <f>VLOOKUP($C1642,vehicle,MATCH(O$7,Vehicle!$A$1:$E$1,0),0)</f>
        <v>1</v>
      </c>
      <c r="P1642" s="21">
        <f>VLOOKUP($C1642,driver,MATCH(P$7,Driver!$A$1:$E$1,0),0)</f>
        <v>21</v>
      </c>
      <c r="Q1642" s="21" t="str">
        <f>VLOOKUP($C1642,driver,MATCH(Q$7,Driver!$A$1:$E$1,0),0)</f>
        <v>Suspended</v>
      </c>
      <c r="R1642" s="21">
        <f>VLOOKUP($C1642,driver,MATCH(R$7,Driver!$A$1:$E$1,0),0)</f>
        <v>1</v>
      </c>
      <c r="S1642" s="21" t="str">
        <f>VLOOKUP($C1642,driver,MATCH(S$7,Driver!$A$1:$E$1,0),0)</f>
        <v>Fatal</v>
      </c>
      <c r="T1642" s="21">
        <f>VLOOKUP($C1642,Effects,MATCH(T$7, Effects!$A$1:$E$1, 0),0)</f>
        <v>47</v>
      </c>
      <c r="U1642" s="22" t="str">
        <f>VLOOKUP($C1642,Effects,MATCH(U$7, Effects!$A$1:$E$1, 0),0)</f>
        <v>Yes</v>
      </c>
      <c r="V1642" s="22" t="str">
        <f>VLOOKUP($C1642,Effects,MATCH(V$7, Effects!$A$1:$E$1, 0),0)</f>
        <v>No</v>
      </c>
      <c r="W1642" s="22" t="str">
        <f>VLOOKUP($C1642,Effects,MATCH(W$7, Effects!$A$1:$E$1, 0),0)</f>
        <v>Fine Issued</v>
      </c>
    </row>
    <row r="1643" spans="2:23" s="7" customFormat="1" ht="21" x14ac:dyDescent="0.4">
      <c r="B1643" s="19">
        <v>1636</v>
      </c>
      <c r="C1643" s="19" t="s">
        <v>1655</v>
      </c>
      <c r="D1643" s="20">
        <f>VLOOKUP($C1643, Date, MATCH(Source!D$7, Date!$A$1:$F$1, 0), FALSE)</f>
        <v>45269</v>
      </c>
      <c r="E1643" s="40">
        <v>45269</v>
      </c>
      <c r="F1643" s="22">
        <f>VLOOKUP($C1643, Date, MATCH(Source!F$7, Date!$A$1:$F$1, 0), FALSE)</f>
        <v>68.8819444444444</v>
      </c>
      <c r="G1643" s="19">
        <f>VLOOKUP(Table3[[#This Row],[Accident ID]],Date!$A$2:$I$2001,MATCH(Table3[[#Headers],[Hour]],Date!$A$1:$I$1,0),0)</f>
        <v>21</v>
      </c>
      <c r="H1643" s="44" t="str">
        <f>IF(AND(Table3[[#This Row],[Hour]]&gt;=7, Table3[[#This Row],[Hour]]&lt;=10), "Peak", IF(AND(Table3[[#This Row],[Hour]]&gt;=16, Table3[[#This Row],[Hour]]&lt;=19), "Peak", "Off-Peak"))</f>
        <v>Off-Peak</v>
      </c>
      <c r="I1643" s="19" t="str">
        <f>VLOOKUP($C1643,location,MATCH(Source!I$7,Location!$A$1:$D$1,0),0)</f>
        <v>Delhi</v>
      </c>
      <c r="J1643" s="19" t="str">
        <f>VLOOKUP($C1643,location,MATCH(Source!J$7,Location!$A$1:$D$1,0),0)</f>
        <v>City Road</v>
      </c>
      <c r="K1643" s="19" t="str">
        <f>VLOOKUP($C1643,location,MATCH(Source!K$7,Location!$A$1:$D$1,0),0)</f>
        <v>Foggy</v>
      </c>
      <c r="L1643" s="20" t="str">
        <f>VLOOKUP($C1643,vehicle,MATCH(L1642,Vehicle!A1636:E1636,0),0)</f>
        <v>Truck</v>
      </c>
      <c r="M1643" s="20" t="str">
        <f>VLOOKUP($C1643,vehicle,MATCH(M$7,Vehicle!$A$1:$E$1,0),0)</f>
        <v>Signal Violation</v>
      </c>
      <c r="N1643" s="20" t="str">
        <f>VLOOKUP($C1643,vehicle,MATCH(N$7,Vehicle!$A$1:$E$1,0),0)</f>
        <v>Medium</v>
      </c>
      <c r="O1643" s="21">
        <f>VLOOKUP($C1643,vehicle,MATCH(O$7,Vehicle!$A$1:$E$1,0),0)</f>
        <v>1</v>
      </c>
      <c r="P1643" s="21">
        <f>VLOOKUP($C1643,driver,MATCH(P$7,Driver!$A$1:$E$1,0),0)</f>
        <v>36</v>
      </c>
      <c r="Q1643" s="21" t="str">
        <f>VLOOKUP($C1643,driver,MATCH(Q$7,Driver!$A$1:$E$1,0),0)</f>
        <v>Suspended</v>
      </c>
      <c r="R1643" s="21">
        <f>VLOOKUP($C1643,driver,MATCH(R$7,Driver!$A$1:$E$1,0),0)</f>
        <v>3</v>
      </c>
      <c r="S1643" s="21" t="str">
        <f>VLOOKUP($C1643,driver,MATCH(S$7,Driver!$A$1:$E$1,0),0)</f>
        <v>Minor</v>
      </c>
      <c r="T1643" s="21">
        <f>VLOOKUP($C1643,Effects,MATCH(T$7, Effects!$A$1:$E$1, 0),0)</f>
        <v>46</v>
      </c>
      <c r="U1643" s="22" t="str">
        <f>VLOOKUP($C1643,Effects,MATCH(U$7, Effects!$A$1:$E$1, 0),0)</f>
        <v>No</v>
      </c>
      <c r="V1643" s="22" t="str">
        <f>VLOOKUP($C1643,Effects,MATCH(V$7, Effects!$A$1:$E$1, 0),0)</f>
        <v>No</v>
      </c>
      <c r="W1643" s="22" t="str">
        <f>VLOOKUP($C1643,Effects,MATCH(W$7, Effects!$A$1:$E$1, 0),0)</f>
        <v>License Suspended</v>
      </c>
    </row>
    <row r="1644" spans="2:23" s="7" customFormat="1" ht="21" x14ac:dyDescent="0.4">
      <c r="B1644" s="19">
        <v>1637</v>
      </c>
      <c r="C1644" s="19" t="s">
        <v>1656</v>
      </c>
      <c r="D1644" s="20">
        <f>VLOOKUP($C1644, Date, MATCH(Source!D$7, Date!$A$1:$F$1, 0), FALSE)</f>
        <v>44639</v>
      </c>
      <c r="E1644" s="40">
        <v>44639</v>
      </c>
      <c r="F1644" s="22">
        <f>VLOOKUP($C1644, Date, MATCH(Source!F$7, Date!$A$1:$F$1, 0), FALSE)</f>
        <v>68.9236111111111</v>
      </c>
      <c r="G1644" s="19">
        <f>VLOOKUP(Table3[[#This Row],[Accident ID]],Date!$A$2:$I$2001,MATCH(Table3[[#Headers],[Hour]],Date!$A$1:$I$1,0),0)</f>
        <v>22</v>
      </c>
      <c r="H1644" s="44" t="str">
        <f>IF(AND(Table3[[#This Row],[Hour]]&gt;=7, Table3[[#This Row],[Hour]]&lt;=10), "Peak", IF(AND(Table3[[#This Row],[Hour]]&gt;=16, Table3[[#This Row],[Hour]]&lt;=19), "Peak", "Off-Peak"))</f>
        <v>Off-Peak</v>
      </c>
      <c r="I1644" s="19" t="str">
        <f>VLOOKUP($C1644,location,MATCH(Source!I$7,Location!$A$1:$D$1,0),0)</f>
        <v>Chennai</v>
      </c>
      <c r="J1644" s="19" t="str">
        <f>VLOOKUP($C1644,location,MATCH(Source!J$7,Location!$A$1:$D$1,0),0)</f>
        <v>City Road</v>
      </c>
      <c r="K1644" s="19" t="str">
        <f>VLOOKUP($C1644,location,MATCH(Source!K$7,Location!$A$1:$D$1,0),0)</f>
        <v>Rainy</v>
      </c>
      <c r="L1644" s="20" t="str">
        <f>VLOOKUP($C1644,vehicle,MATCH(L1643,Vehicle!A1637:E1637,0),0)</f>
        <v>Bus</v>
      </c>
      <c r="M1644" s="20" t="str">
        <f>VLOOKUP($C1644,vehicle,MATCH(M$7,Vehicle!$A$1:$E$1,0),0)</f>
        <v>Over Speeding</v>
      </c>
      <c r="N1644" s="20" t="str">
        <f>VLOOKUP($C1644,vehicle,MATCH(N$7,Vehicle!$A$1:$E$1,0),0)</f>
        <v>Medium</v>
      </c>
      <c r="O1644" s="21">
        <f>VLOOKUP($C1644,vehicle,MATCH(O$7,Vehicle!$A$1:$E$1,0),0)</f>
        <v>3</v>
      </c>
      <c r="P1644" s="21">
        <f>VLOOKUP($C1644,driver,MATCH(P$7,Driver!$A$1:$E$1,0),0)</f>
        <v>65</v>
      </c>
      <c r="Q1644" s="21" t="str">
        <f>VLOOKUP($C1644,driver,MATCH(Q$7,Driver!$A$1:$E$1,0),0)</f>
        <v>Valid</v>
      </c>
      <c r="R1644" s="21">
        <f>VLOOKUP($C1644,driver,MATCH(R$7,Driver!$A$1:$E$1,0),0)</f>
        <v>2</v>
      </c>
      <c r="S1644" s="21" t="str">
        <f>VLOOKUP($C1644,driver,MATCH(S$7,Driver!$A$1:$E$1,0),0)</f>
        <v>Moderate</v>
      </c>
      <c r="T1644" s="21">
        <f>VLOOKUP($C1644,Effects,MATCH(T$7, Effects!$A$1:$E$1, 0),0)</f>
        <v>52</v>
      </c>
      <c r="U1644" s="22" t="str">
        <f>VLOOKUP($C1644,Effects,MATCH(U$7, Effects!$A$1:$E$1, 0),0)</f>
        <v>No</v>
      </c>
      <c r="V1644" s="22" t="str">
        <f>VLOOKUP($C1644,Effects,MATCH(V$7, Effects!$A$1:$E$1, 0),0)</f>
        <v>Yes</v>
      </c>
      <c r="W1644" s="22" t="str">
        <f>VLOOKUP($C1644,Effects,MATCH(W$7, Effects!$A$1:$E$1, 0),0)</f>
        <v>License Suspended</v>
      </c>
    </row>
    <row r="1645" spans="2:23" s="7" customFormat="1" ht="21" x14ac:dyDescent="0.4">
      <c r="B1645" s="19">
        <v>1638</v>
      </c>
      <c r="C1645" s="19" t="s">
        <v>1657</v>
      </c>
      <c r="D1645" s="20">
        <f>VLOOKUP($C1645, Date, MATCH(Source!D$7, Date!$A$1:$F$1, 0), FALSE)</f>
        <v>44199</v>
      </c>
      <c r="E1645" s="40">
        <v>44199</v>
      </c>
      <c r="F1645" s="22">
        <f>VLOOKUP($C1645, Date, MATCH(Source!F$7, Date!$A$1:$F$1, 0), FALSE)</f>
        <v>68.9652777777778</v>
      </c>
      <c r="G1645" s="19">
        <f>VLOOKUP(Table3[[#This Row],[Accident ID]],Date!$A$2:$I$2001,MATCH(Table3[[#Headers],[Hour]],Date!$A$1:$I$1,0),0)</f>
        <v>23</v>
      </c>
      <c r="H1645" s="44" t="str">
        <f>IF(AND(Table3[[#This Row],[Hour]]&gt;=7, Table3[[#This Row],[Hour]]&lt;=10), "Peak", IF(AND(Table3[[#This Row],[Hour]]&gt;=16, Table3[[#This Row],[Hour]]&lt;=19), "Peak", "Off-Peak"))</f>
        <v>Off-Peak</v>
      </c>
      <c r="I1645" s="19" t="str">
        <f>VLOOKUP($C1645,location,MATCH(Source!I$7,Location!$A$1:$D$1,0),0)</f>
        <v>Hyderabad</v>
      </c>
      <c r="J1645" s="19" t="str">
        <f>VLOOKUP($C1645,location,MATCH(Source!J$7,Location!$A$1:$D$1,0),0)</f>
        <v>Residential Area</v>
      </c>
      <c r="K1645" s="19" t="str">
        <f>VLOOKUP($C1645,location,MATCH(Source!K$7,Location!$A$1:$D$1,0),0)</f>
        <v>Rainy</v>
      </c>
      <c r="L1645" s="20" t="str">
        <f>VLOOKUP($C1645,vehicle,MATCH(L1644,Vehicle!A1638:E1638,0),0)</f>
        <v>Auto</v>
      </c>
      <c r="M1645" s="20" t="str">
        <f>VLOOKUP($C1645,vehicle,MATCH(M$7,Vehicle!$A$1:$E$1,0),0)</f>
        <v>Weather Conditions</v>
      </c>
      <c r="N1645" s="20" t="str">
        <f>VLOOKUP($C1645,vehicle,MATCH(N$7,Vehicle!$A$1:$E$1,0),0)</f>
        <v>Medium</v>
      </c>
      <c r="O1645" s="21">
        <f>VLOOKUP($C1645,vehicle,MATCH(O$7,Vehicle!$A$1:$E$1,0),0)</f>
        <v>5</v>
      </c>
      <c r="P1645" s="21">
        <f>VLOOKUP($C1645,driver,MATCH(P$7,Driver!$A$1:$E$1,0),0)</f>
        <v>25</v>
      </c>
      <c r="Q1645" s="21" t="str">
        <f>VLOOKUP($C1645,driver,MATCH(Q$7,Driver!$A$1:$E$1,0),0)</f>
        <v>Valid</v>
      </c>
      <c r="R1645" s="21">
        <f>VLOOKUP($C1645,driver,MATCH(R$7,Driver!$A$1:$E$1,0),0)</f>
        <v>6</v>
      </c>
      <c r="S1645" s="21" t="str">
        <f>VLOOKUP($C1645,driver,MATCH(S$7,Driver!$A$1:$E$1,0),0)</f>
        <v>Minor</v>
      </c>
      <c r="T1645" s="21">
        <f>VLOOKUP($C1645,Effects,MATCH(T$7, Effects!$A$1:$E$1, 0),0)</f>
        <v>51</v>
      </c>
      <c r="U1645" s="22" t="str">
        <f>VLOOKUP($C1645,Effects,MATCH(U$7, Effects!$A$1:$E$1, 0),0)</f>
        <v>No</v>
      </c>
      <c r="V1645" s="22" t="str">
        <f>VLOOKUP($C1645,Effects,MATCH(V$7, Effects!$A$1:$E$1, 0),0)</f>
        <v>Yes</v>
      </c>
      <c r="W1645" s="22" t="str">
        <f>VLOOKUP($C1645,Effects,MATCH(W$7, Effects!$A$1:$E$1, 0),0)</f>
        <v>None</v>
      </c>
    </row>
    <row r="1646" spans="2:23" s="7" customFormat="1" ht="21" x14ac:dyDescent="0.4">
      <c r="B1646" s="19">
        <v>1639</v>
      </c>
      <c r="C1646" s="19" t="s">
        <v>1658</v>
      </c>
      <c r="D1646" s="20">
        <f>VLOOKUP($C1646, Date, MATCH(Source!D$7, Date!$A$1:$F$1, 0), FALSE)</f>
        <v>44374</v>
      </c>
      <c r="E1646" s="40">
        <v>44374</v>
      </c>
      <c r="F1646" s="22">
        <f>VLOOKUP($C1646, Date, MATCH(Source!F$7, Date!$A$1:$F$1, 0), FALSE)</f>
        <v>69.0069444444444</v>
      </c>
      <c r="G1646" s="19">
        <f>VLOOKUP(Table3[[#This Row],[Accident ID]],Date!$A$2:$I$2001,MATCH(Table3[[#Headers],[Hour]],Date!$A$1:$I$1,0),0)</f>
        <v>0</v>
      </c>
      <c r="H1646" s="44" t="str">
        <f>IF(AND(Table3[[#This Row],[Hour]]&gt;=7, Table3[[#This Row],[Hour]]&lt;=10), "Peak", IF(AND(Table3[[#This Row],[Hour]]&gt;=16, Table3[[#This Row],[Hour]]&lt;=19), "Peak", "Off-Peak"))</f>
        <v>Off-Peak</v>
      </c>
      <c r="I1646" s="19" t="str">
        <f>VLOOKUP($C1646,location,MATCH(Source!I$7,Location!$A$1:$D$1,0),0)</f>
        <v>Chennai</v>
      </c>
      <c r="J1646" s="19" t="str">
        <f>VLOOKUP($C1646,location,MATCH(Source!J$7,Location!$A$1:$D$1,0),0)</f>
        <v>Highway</v>
      </c>
      <c r="K1646" s="19" t="str">
        <f>VLOOKUP($C1646,location,MATCH(Source!K$7,Location!$A$1:$D$1,0),0)</f>
        <v>Clear</v>
      </c>
      <c r="L1646" s="20" t="str">
        <f>VLOOKUP($C1646,vehicle,MATCH(L1645,Vehicle!A1639:E1639,0),0)</f>
        <v>Bicycle</v>
      </c>
      <c r="M1646" s="20" t="str">
        <f>VLOOKUP($C1646,vehicle,MATCH(M$7,Vehicle!$A$1:$E$1,0),0)</f>
        <v>Drunk Driving</v>
      </c>
      <c r="N1646" s="20" t="str">
        <f>VLOOKUP($C1646,vehicle,MATCH(N$7,Vehicle!$A$1:$E$1,0),0)</f>
        <v>Medium</v>
      </c>
      <c r="O1646" s="21">
        <f>VLOOKUP($C1646,vehicle,MATCH(O$7,Vehicle!$A$1:$E$1,0),0)</f>
        <v>5</v>
      </c>
      <c r="P1646" s="21">
        <f>VLOOKUP($C1646,driver,MATCH(P$7,Driver!$A$1:$E$1,0),0)</f>
        <v>68</v>
      </c>
      <c r="Q1646" s="21" t="str">
        <f>VLOOKUP($C1646,driver,MATCH(Q$7,Driver!$A$1:$E$1,0),0)</f>
        <v>Expired</v>
      </c>
      <c r="R1646" s="21">
        <f>VLOOKUP($C1646,driver,MATCH(R$7,Driver!$A$1:$E$1,0),0)</f>
        <v>9</v>
      </c>
      <c r="S1646" s="21" t="str">
        <f>VLOOKUP($C1646,driver,MATCH(S$7,Driver!$A$1:$E$1,0),0)</f>
        <v>Minor</v>
      </c>
      <c r="T1646" s="21">
        <f>VLOOKUP($C1646,Effects,MATCH(T$7, Effects!$A$1:$E$1, 0),0)</f>
        <v>52</v>
      </c>
      <c r="U1646" s="22" t="str">
        <f>VLOOKUP($C1646,Effects,MATCH(U$7, Effects!$A$1:$E$1, 0),0)</f>
        <v>Yes</v>
      </c>
      <c r="V1646" s="22" t="str">
        <f>VLOOKUP($C1646,Effects,MATCH(V$7, Effects!$A$1:$E$1, 0),0)</f>
        <v>Yes</v>
      </c>
      <c r="W1646" s="22" t="str">
        <f>VLOOKUP($C1646,Effects,MATCH(W$7, Effects!$A$1:$E$1, 0),0)</f>
        <v>License Suspended</v>
      </c>
    </row>
    <row r="1647" spans="2:23" s="7" customFormat="1" ht="21" x14ac:dyDescent="0.4">
      <c r="B1647" s="19">
        <v>1640</v>
      </c>
      <c r="C1647" s="19" t="s">
        <v>1659</v>
      </c>
      <c r="D1647" s="20">
        <f>VLOOKUP($C1647, Date, MATCH(Source!D$7, Date!$A$1:$F$1, 0), FALSE)</f>
        <v>45391</v>
      </c>
      <c r="E1647" s="40">
        <v>45391</v>
      </c>
      <c r="F1647" s="22">
        <f>VLOOKUP($C1647, Date, MATCH(Source!F$7, Date!$A$1:$F$1, 0), FALSE)</f>
        <v>69.0486111111111</v>
      </c>
      <c r="G1647" s="19">
        <f>VLOOKUP(Table3[[#This Row],[Accident ID]],Date!$A$2:$I$2001,MATCH(Table3[[#Headers],[Hour]],Date!$A$1:$I$1,0),0)</f>
        <v>1</v>
      </c>
      <c r="H1647" s="44" t="str">
        <f>IF(AND(Table3[[#This Row],[Hour]]&gt;=7, Table3[[#This Row],[Hour]]&lt;=10), "Peak", IF(AND(Table3[[#This Row],[Hour]]&gt;=16, Table3[[#This Row],[Hour]]&lt;=19), "Peak", "Off-Peak"))</f>
        <v>Off-Peak</v>
      </c>
      <c r="I1647" s="19" t="str">
        <f>VLOOKUP($C1647,location,MATCH(Source!I$7,Location!$A$1:$D$1,0),0)</f>
        <v>Hyderabad</v>
      </c>
      <c r="J1647" s="19" t="str">
        <f>VLOOKUP($C1647,location,MATCH(Source!J$7,Location!$A$1:$D$1,0),0)</f>
        <v>Expressway</v>
      </c>
      <c r="K1647" s="19" t="str">
        <f>VLOOKUP($C1647,location,MATCH(Source!K$7,Location!$A$1:$D$1,0),0)</f>
        <v>Windy</v>
      </c>
      <c r="L1647" s="20" t="str">
        <f>VLOOKUP($C1647,vehicle,MATCH(L1646,Vehicle!A1640:E1640,0),0)</f>
        <v>Bike</v>
      </c>
      <c r="M1647" s="20" t="str">
        <f>VLOOKUP($C1647,vehicle,MATCH(M$7,Vehicle!$A$1:$E$1,0),0)</f>
        <v>Reckless Driving</v>
      </c>
      <c r="N1647" s="20" t="str">
        <f>VLOOKUP($C1647,vehicle,MATCH(N$7,Vehicle!$A$1:$E$1,0),0)</f>
        <v>Severe</v>
      </c>
      <c r="O1647" s="21">
        <f>VLOOKUP($C1647,vehicle,MATCH(O$7,Vehicle!$A$1:$E$1,0),0)</f>
        <v>1</v>
      </c>
      <c r="P1647" s="21">
        <f>VLOOKUP($C1647,driver,MATCH(P$7,Driver!$A$1:$E$1,0),0)</f>
        <v>70</v>
      </c>
      <c r="Q1647" s="21" t="str">
        <f>VLOOKUP($C1647,driver,MATCH(Q$7,Driver!$A$1:$E$1,0),0)</f>
        <v>Valid</v>
      </c>
      <c r="R1647" s="21">
        <f>VLOOKUP($C1647,driver,MATCH(R$7,Driver!$A$1:$E$1,0),0)</f>
        <v>3</v>
      </c>
      <c r="S1647" s="21" t="str">
        <f>VLOOKUP($C1647,driver,MATCH(S$7,Driver!$A$1:$E$1,0),0)</f>
        <v>Severe</v>
      </c>
      <c r="T1647" s="21">
        <f>VLOOKUP($C1647,Effects,MATCH(T$7, Effects!$A$1:$E$1, 0),0)</f>
        <v>36</v>
      </c>
      <c r="U1647" s="22" t="str">
        <f>VLOOKUP($C1647,Effects,MATCH(U$7, Effects!$A$1:$E$1, 0),0)</f>
        <v>Yes</v>
      </c>
      <c r="V1647" s="22" t="str">
        <f>VLOOKUP($C1647,Effects,MATCH(V$7, Effects!$A$1:$E$1, 0),0)</f>
        <v>Yes</v>
      </c>
      <c r="W1647" s="22" t="str">
        <f>VLOOKUP($C1647,Effects,MATCH(W$7, Effects!$A$1:$E$1, 0),0)</f>
        <v>None</v>
      </c>
    </row>
    <row r="1648" spans="2:23" s="7" customFormat="1" ht="21" x14ac:dyDescent="0.4">
      <c r="B1648" s="19">
        <v>1641</v>
      </c>
      <c r="C1648" s="19" t="s">
        <v>1660</v>
      </c>
      <c r="D1648" s="20">
        <f>VLOOKUP($C1648, Date, MATCH(Source!D$7, Date!$A$1:$F$1, 0), FALSE)</f>
        <v>44520</v>
      </c>
      <c r="E1648" s="40">
        <v>44520</v>
      </c>
      <c r="F1648" s="22">
        <f>VLOOKUP($C1648, Date, MATCH(Source!F$7, Date!$A$1:$F$1, 0), FALSE)</f>
        <v>69.0902777777778</v>
      </c>
      <c r="G1648" s="19">
        <f>VLOOKUP(Table3[[#This Row],[Accident ID]],Date!$A$2:$I$2001,MATCH(Table3[[#Headers],[Hour]],Date!$A$1:$I$1,0),0)</f>
        <v>2</v>
      </c>
      <c r="H1648" s="44" t="str">
        <f>IF(AND(Table3[[#This Row],[Hour]]&gt;=7, Table3[[#This Row],[Hour]]&lt;=10), "Peak", IF(AND(Table3[[#This Row],[Hour]]&gt;=16, Table3[[#This Row],[Hour]]&lt;=19), "Peak", "Off-Peak"))</f>
        <v>Off-Peak</v>
      </c>
      <c r="I1648" s="19" t="str">
        <f>VLOOKUP($C1648,location,MATCH(Source!I$7,Location!$A$1:$D$1,0),0)</f>
        <v>Hyderabad</v>
      </c>
      <c r="J1648" s="19" t="str">
        <f>VLOOKUP($C1648,location,MATCH(Source!J$7,Location!$A$1:$D$1,0),0)</f>
        <v>Expressway</v>
      </c>
      <c r="K1648" s="19" t="str">
        <f>VLOOKUP($C1648,location,MATCH(Source!K$7,Location!$A$1:$D$1,0),0)</f>
        <v>Snowy</v>
      </c>
      <c r="L1648" s="20" t="str">
        <f>VLOOKUP($C1648,vehicle,MATCH(L1647,Vehicle!A1641:E1641,0),0)</f>
        <v>Bicycle</v>
      </c>
      <c r="M1648" s="20" t="str">
        <f>VLOOKUP($C1648,vehicle,MATCH(M$7,Vehicle!$A$1:$E$1,0),0)</f>
        <v>Brake Failure</v>
      </c>
      <c r="N1648" s="20" t="str">
        <f>VLOOKUP($C1648,vehicle,MATCH(N$7,Vehicle!$A$1:$E$1,0),0)</f>
        <v>Medium</v>
      </c>
      <c r="O1648" s="21">
        <f>VLOOKUP($C1648,vehicle,MATCH(O$7,Vehicle!$A$1:$E$1,0),0)</f>
        <v>2</v>
      </c>
      <c r="P1648" s="21">
        <f>VLOOKUP($C1648,driver,MATCH(P$7,Driver!$A$1:$E$1,0),0)</f>
        <v>39</v>
      </c>
      <c r="Q1648" s="21" t="str">
        <f>VLOOKUP($C1648,driver,MATCH(Q$7,Driver!$A$1:$E$1,0),0)</f>
        <v>Suspended</v>
      </c>
      <c r="R1648" s="21">
        <f>VLOOKUP($C1648,driver,MATCH(R$7,Driver!$A$1:$E$1,0),0)</f>
        <v>4</v>
      </c>
      <c r="S1648" s="21" t="str">
        <f>VLOOKUP($C1648,driver,MATCH(S$7,Driver!$A$1:$E$1,0),0)</f>
        <v>Minor</v>
      </c>
      <c r="T1648" s="21">
        <f>VLOOKUP($C1648,Effects,MATCH(T$7, Effects!$A$1:$E$1, 0),0)</f>
        <v>50</v>
      </c>
      <c r="U1648" s="22" t="str">
        <f>VLOOKUP($C1648,Effects,MATCH(U$7, Effects!$A$1:$E$1, 0),0)</f>
        <v>No</v>
      </c>
      <c r="V1648" s="22" t="str">
        <f>VLOOKUP($C1648,Effects,MATCH(V$7, Effects!$A$1:$E$1, 0),0)</f>
        <v>Yes</v>
      </c>
      <c r="W1648" s="22" t="str">
        <f>VLOOKUP($C1648,Effects,MATCH(W$7, Effects!$A$1:$E$1, 0),0)</f>
        <v>Arrest Made</v>
      </c>
    </row>
    <row r="1649" spans="2:23" s="7" customFormat="1" ht="21" x14ac:dyDescent="0.4">
      <c r="B1649" s="19">
        <v>1642</v>
      </c>
      <c r="C1649" s="19" t="s">
        <v>1661</v>
      </c>
      <c r="D1649" s="20">
        <f>VLOOKUP($C1649, Date, MATCH(Source!D$7, Date!$A$1:$F$1, 0), FALSE)</f>
        <v>45069</v>
      </c>
      <c r="E1649" s="40">
        <v>45069</v>
      </c>
      <c r="F1649" s="22">
        <f>VLOOKUP($C1649, Date, MATCH(Source!F$7, Date!$A$1:$F$1, 0), FALSE)</f>
        <v>69.1319444444444</v>
      </c>
      <c r="G1649" s="19">
        <f>VLOOKUP(Table3[[#This Row],[Accident ID]],Date!$A$2:$I$2001,MATCH(Table3[[#Headers],[Hour]],Date!$A$1:$I$1,0),0)</f>
        <v>3</v>
      </c>
      <c r="H1649" s="44" t="str">
        <f>IF(AND(Table3[[#This Row],[Hour]]&gt;=7, Table3[[#This Row],[Hour]]&lt;=10), "Peak", IF(AND(Table3[[#This Row],[Hour]]&gt;=16, Table3[[#This Row],[Hour]]&lt;=19), "Peak", "Off-Peak"))</f>
        <v>Off-Peak</v>
      </c>
      <c r="I1649" s="19" t="str">
        <f>VLOOKUP($C1649,location,MATCH(Source!I$7,Location!$A$1:$D$1,0),0)</f>
        <v>Bangalore</v>
      </c>
      <c r="J1649" s="19" t="str">
        <f>VLOOKUP($C1649,location,MATCH(Source!J$7,Location!$A$1:$D$1,0),0)</f>
        <v>Rural Road</v>
      </c>
      <c r="K1649" s="19" t="str">
        <f>VLOOKUP($C1649,location,MATCH(Source!K$7,Location!$A$1:$D$1,0),0)</f>
        <v>Windy</v>
      </c>
      <c r="L1649" s="20" t="str">
        <f>VLOOKUP($C1649,vehicle,MATCH(L1648,Vehicle!A1642:E1642,0),0)</f>
        <v>Auto</v>
      </c>
      <c r="M1649" s="20" t="str">
        <f>VLOOKUP($C1649,vehicle,MATCH(M$7,Vehicle!$A$1:$E$1,0),0)</f>
        <v>Drunk Driving</v>
      </c>
      <c r="N1649" s="20" t="str">
        <f>VLOOKUP($C1649,vehicle,MATCH(N$7,Vehicle!$A$1:$E$1,0),0)</f>
        <v>Medium</v>
      </c>
      <c r="O1649" s="21">
        <f>VLOOKUP($C1649,vehicle,MATCH(O$7,Vehicle!$A$1:$E$1,0),0)</f>
        <v>4</v>
      </c>
      <c r="P1649" s="21">
        <f>VLOOKUP($C1649,driver,MATCH(P$7,Driver!$A$1:$E$1,0),0)</f>
        <v>57</v>
      </c>
      <c r="Q1649" s="21" t="str">
        <f>VLOOKUP($C1649,driver,MATCH(Q$7,Driver!$A$1:$E$1,0),0)</f>
        <v>Expired</v>
      </c>
      <c r="R1649" s="21">
        <f>VLOOKUP($C1649,driver,MATCH(R$7,Driver!$A$1:$E$1,0),0)</f>
        <v>10</v>
      </c>
      <c r="S1649" s="21" t="str">
        <f>VLOOKUP($C1649,driver,MATCH(S$7,Driver!$A$1:$E$1,0),0)</f>
        <v>Minor</v>
      </c>
      <c r="T1649" s="21">
        <f>VLOOKUP($C1649,Effects,MATCH(T$7, Effects!$A$1:$E$1, 0),0)</f>
        <v>14</v>
      </c>
      <c r="U1649" s="22" t="str">
        <f>VLOOKUP($C1649,Effects,MATCH(U$7, Effects!$A$1:$E$1, 0),0)</f>
        <v>No</v>
      </c>
      <c r="V1649" s="22" t="str">
        <f>VLOOKUP($C1649,Effects,MATCH(V$7, Effects!$A$1:$E$1, 0),0)</f>
        <v>Yes</v>
      </c>
      <c r="W1649" s="22" t="str">
        <f>VLOOKUP($C1649,Effects,MATCH(W$7, Effects!$A$1:$E$1, 0),0)</f>
        <v>Arrest Made</v>
      </c>
    </row>
    <row r="1650" spans="2:23" s="7" customFormat="1" ht="21" x14ac:dyDescent="0.4">
      <c r="B1650" s="19">
        <v>1643</v>
      </c>
      <c r="C1650" s="19" t="s">
        <v>1662</v>
      </c>
      <c r="D1650" s="20">
        <f>VLOOKUP($C1650, Date, MATCH(Source!D$7, Date!$A$1:$F$1, 0), FALSE)</f>
        <v>44799</v>
      </c>
      <c r="E1650" s="40">
        <v>44799</v>
      </c>
      <c r="F1650" s="22">
        <f>VLOOKUP($C1650, Date, MATCH(Source!F$7, Date!$A$1:$F$1, 0), FALSE)</f>
        <v>69.1736111111111</v>
      </c>
      <c r="G1650" s="19">
        <f>VLOOKUP(Table3[[#This Row],[Accident ID]],Date!$A$2:$I$2001,MATCH(Table3[[#Headers],[Hour]],Date!$A$1:$I$1,0),0)</f>
        <v>4</v>
      </c>
      <c r="H1650" s="44" t="str">
        <f>IF(AND(Table3[[#This Row],[Hour]]&gt;=7, Table3[[#This Row],[Hour]]&lt;=10), "Peak", IF(AND(Table3[[#This Row],[Hour]]&gt;=16, Table3[[#This Row],[Hour]]&lt;=19), "Peak", "Off-Peak"))</f>
        <v>Off-Peak</v>
      </c>
      <c r="I1650" s="19" t="str">
        <f>VLOOKUP($C1650,location,MATCH(Source!I$7,Location!$A$1:$D$1,0),0)</f>
        <v>Bangalore</v>
      </c>
      <c r="J1650" s="19" t="str">
        <f>VLOOKUP($C1650,location,MATCH(Source!J$7,Location!$A$1:$D$1,0),0)</f>
        <v>Rural Road</v>
      </c>
      <c r="K1650" s="19" t="str">
        <f>VLOOKUP($C1650,location,MATCH(Source!K$7,Location!$A$1:$D$1,0),0)</f>
        <v>Rainy</v>
      </c>
      <c r="L1650" s="20" t="str">
        <f>VLOOKUP($C1650,vehicle,MATCH(L1649,Vehicle!A1643:E1643,0),0)</f>
        <v>Bicycle</v>
      </c>
      <c r="M1650" s="20" t="str">
        <f>VLOOKUP($C1650,vehicle,MATCH(M$7,Vehicle!$A$1:$E$1,0),0)</f>
        <v>Signal Violation</v>
      </c>
      <c r="N1650" s="20" t="str">
        <f>VLOOKUP($C1650,vehicle,MATCH(N$7,Vehicle!$A$1:$E$1,0),0)</f>
        <v>Severe</v>
      </c>
      <c r="O1650" s="21">
        <f>VLOOKUP($C1650,vehicle,MATCH(O$7,Vehicle!$A$1:$E$1,0),0)</f>
        <v>3</v>
      </c>
      <c r="P1650" s="21">
        <f>VLOOKUP($C1650,driver,MATCH(P$7,Driver!$A$1:$E$1,0),0)</f>
        <v>60</v>
      </c>
      <c r="Q1650" s="21" t="str">
        <f>VLOOKUP($C1650,driver,MATCH(Q$7,Driver!$A$1:$E$1,0),0)</f>
        <v>Valid</v>
      </c>
      <c r="R1650" s="21">
        <f>VLOOKUP($C1650,driver,MATCH(R$7,Driver!$A$1:$E$1,0),0)</f>
        <v>2</v>
      </c>
      <c r="S1650" s="21" t="str">
        <f>VLOOKUP($C1650,driver,MATCH(S$7,Driver!$A$1:$E$1,0),0)</f>
        <v>Minor</v>
      </c>
      <c r="T1650" s="21">
        <f>VLOOKUP($C1650,Effects,MATCH(T$7, Effects!$A$1:$E$1, 0),0)</f>
        <v>9</v>
      </c>
      <c r="U1650" s="22" t="str">
        <f>VLOOKUP($C1650,Effects,MATCH(U$7, Effects!$A$1:$E$1, 0),0)</f>
        <v>Yes</v>
      </c>
      <c r="V1650" s="22" t="str">
        <f>VLOOKUP($C1650,Effects,MATCH(V$7, Effects!$A$1:$E$1, 0),0)</f>
        <v>No</v>
      </c>
      <c r="W1650" s="22" t="str">
        <f>VLOOKUP($C1650,Effects,MATCH(W$7, Effects!$A$1:$E$1, 0),0)</f>
        <v>None</v>
      </c>
    </row>
    <row r="1651" spans="2:23" s="7" customFormat="1" ht="21" x14ac:dyDescent="0.4">
      <c r="B1651" s="19">
        <v>1644</v>
      </c>
      <c r="C1651" s="19" t="s">
        <v>1663</v>
      </c>
      <c r="D1651" s="20">
        <f>VLOOKUP($C1651, Date, MATCH(Source!D$7, Date!$A$1:$F$1, 0), FALSE)</f>
        <v>43919</v>
      </c>
      <c r="E1651" s="40">
        <v>43919</v>
      </c>
      <c r="F1651" s="22">
        <f>VLOOKUP($C1651, Date, MATCH(Source!F$7, Date!$A$1:$F$1, 0), FALSE)</f>
        <v>69.2152777777778</v>
      </c>
      <c r="G1651" s="19">
        <f>VLOOKUP(Table3[[#This Row],[Accident ID]],Date!$A$2:$I$2001,MATCH(Table3[[#Headers],[Hour]],Date!$A$1:$I$1,0),0)</f>
        <v>5</v>
      </c>
      <c r="H1651" s="44" t="str">
        <f>IF(AND(Table3[[#This Row],[Hour]]&gt;=7, Table3[[#This Row],[Hour]]&lt;=10), "Peak", IF(AND(Table3[[#This Row],[Hour]]&gt;=16, Table3[[#This Row],[Hour]]&lt;=19), "Peak", "Off-Peak"))</f>
        <v>Off-Peak</v>
      </c>
      <c r="I1651" s="19" t="str">
        <f>VLOOKUP($C1651,location,MATCH(Source!I$7,Location!$A$1:$D$1,0),0)</f>
        <v>Delhi</v>
      </c>
      <c r="J1651" s="19" t="str">
        <f>VLOOKUP($C1651,location,MATCH(Source!J$7,Location!$A$1:$D$1,0),0)</f>
        <v>City Road</v>
      </c>
      <c r="K1651" s="19" t="str">
        <f>VLOOKUP($C1651,location,MATCH(Source!K$7,Location!$A$1:$D$1,0),0)</f>
        <v>Clear</v>
      </c>
      <c r="L1651" s="20" t="str">
        <f>VLOOKUP($C1651,vehicle,MATCH(L1650,Vehicle!A1644:E1644,0),0)</f>
        <v>Pedestrian</v>
      </c>
      <c r="M1651" s="20" t="str">
        <f>VLOOKUP($C1651,vehicle,MATCH(M$7,Vehicle!$A$1:$E$1,0),0)</f>
        <v>Signal Violation</v>
      </c>
      <c r="N1651" s="20" t="str">
        <f>VLOOKUP($C1651,vehicle,MATCH(N$7,Vehicle!$A$1:$E$1,0),0)</f>
        <v>Medium</v>
      </c>
      <c r="O1651" s="21">
        <f>VLOOKUP($C1651,vehicle,MATCH(O$7,Vehicle!$A$1:$E$1,0),0)</f>
        <v>2</v>
      </c>
      <c r="P1651" s="21">
        <f>VLOOKUP($C1651,driver,MATCH(P$7,Driver!$A$1:$E$1,0),0)</f>
        <v>68</v>
      </c>
      <c r="Q1651" s="21" t="str">
        <f>VLOOKUP($C1651,driver,MATCH(Q$7,Driver!$A$1:$E$1,0),0)</f>
        <v>Valid</v>
      </c>
      <c r="R1651" s="21">
        <f>VLOOKUP($C1651,driver,MATCH(R$7,Driver!$A$1:$E$1,0),0)</f>
        <v>2</v>
      </c>
      <c r="S1651" s="21" t="str">
        <f>VLOOKUP($C1651,driver,MATCH(S$7,Driver!$A$1:$E$1,0),0)</f>
        <v>Fatal</v>
      </c>
      <c r="T1651" s="21">
        <f>VLOOKUP($C1651,Effects,MATCH(T$7, Effects!$A$1:$E$1, 0),0)</f>
        <v>50</v>
      </c>
      <c r="U1651" s="22" t="str">
        <f>VLOOKUP($C1651,Effects,MATCH(U$7, Effects!$A$1:$E$1, 0),0)</f>
        <v>No</v>
      </c>
      <c r="V1651" s="22" t="str">
        <f>VLOOKUP($C1651,Effects,MATCH(V$7, Effects!$A$1:$E$1, 0),0)</f>
        <v>Yes</v>
      </c>
      <c r="W1651" s="22" t="str">
        <f>VLOOKUP($C1651,Effects,MATCH(W$7, Effects!$A$1:$E$1, 0),0)</f>
        <v>Arrest Made</v>
      </c>
    </row>
    <row r="1652" spans="2:23" s="7" customFormat="1" ht="21" x14ac:dyDescent="0.4">
      <c r="B1652" s="19">
        <v>1645</v>
      </c>
      <c r="C1652" s="19" t="s">
        <v>1664</v>
      </c>
      <c r="D1652" s="20">
        <f>VLOOKUP($C1652, Date, MATCH(Source!D$7, Date!$A$1:$F$1, 0), FALSE)</f>
        <v>43853</v>
      </c>
      <c r="E1652" s="40">
        <v>43853</v>
      </c>
      <c r="F1652" s="22">
        <f>VLOOKUP($C1652, Date, MATCH(Source!F$7, Date!$A$1:$F$1, 0), FALSE)</f>
        <v>69.2569444444444</v>
      </c>
      <c r="G1652" s="19">
        <f>VLOOKUP(Table3[[#This Row],[Accident ID]],Date!$A$2:$I$2001,MATCH(Table3[[#Headers],[Hour]],Date!$A$1:$I$1,0),0)</f>
        <v>6</v>
      </c>
      <c r="H1652" s="44" t="str">
        <f>IF(AND(Table3[[#This Row],[Hour]]&gt;=7, Table3[[#This Row],[Hour]]&lt;=10), "Peak", IF(AND(Table3[[#This Row],[Hour]]&gt;=16, Table3[[#This Row],[Hour]]&lt;=19), "Peak", "Off-Peak"))</f>
        <v>Off-Peak</v>
      </c>
      <c r="I1652" s="19" t="str">
        <f>VLOOKUP($C1652,location,MATCH(Source!I$7,Location!$A$1:$D$1,0),0)</f>
        <v>Hyderabad</v>
      </c>
      <c r="J1652" s="19" t="str">
        <f>VLOOKUP($C1652,location,MATCH(Source!J$7,Location!$A$1:$D$1,0),0)</f>
        <v>Rural Road</v>
      </c>
      <c r="K1652" s="19" t="str">
        <f>VLOOKUP($C1652,location,MATCH(Source!K$7,Location!$A$1:$D$1,0),0)</f>
        <v>Windy</v>
      </c>
      <c r="L1652" s="20" t="str">
        <f>VLOOKUP($C1652,vehicle,MATCH(L1651,Vehicle!A1645:E1645,0),0)</f>
        <v>Pedestrian</v>
      </c>
      <c r="M1652" s="20" t="str">
        <f>VLOOKUP($C1652,vehicle,MATCH(M$7,Vehicle!$A$1:$E$1,0),0)</f>
        <v>Drunk Driving</v>
      </c>
      <c r="N1652" s="20" t="str">
        <f>VLOOKUP($C1652,vehicle,MATCH(N$7,Vehicle!$A$1:$E$1,0),0)</f>
        <v>Medium</v>
      </c>
      <c r="O1652" s="21">
        <f>VLOOKUP($C1652,vehicle,MATCH(O$7,Vehicle!$A$1:$E$1,0),0)</f>
        <v>4</v>
      </c>
      <c r="P1652" s="21">
        <f>VLOOKUP($C1652,driver,MATCH(P$7,Driver!$A$1:$E$1,0),0)</f>
        <v>18</v>
      </c>
      <c r="Q1652" s="21" t="str">
        <f>VLOOKUP($C1652,driver,MATCH(Q$7,Driver!$A$1:$E$1,0),0)</f>
        <v>Valid</v>
      </c>
      <c r="R1652" s="21">
        <f>VLOOKUP($C1652,driver,MATCH(R$7,Driver!$A$1:$E$1,0),0)</f>
        <v>2</v>
      </c>
      <c r="S1652" s="21" t="str">
        <f>VLOOKUP($C1652,driver,MATCH(S$7,Driver!$A$1:$E$1,0),0)</f>
        <v>Fatal</v>
      </c>
      <c r="T1652" s="21">
        <f>VLOOKUP($C1652,Effects,MATCH(T$7, Effects!$A$1:$E$1, 0),0)</f>
        <v>35</v>
      </c>
      <c r="U1652" s="22" t="str">
        <f>VLOOKUP($C1652,Effects,MATCH(U$7, Effects!$A$1:$E$1, 0),0)</f>
        <v>Yes</v>
      </c>
      <c r="V1652" s="22" t="str">
        <f>VLOOKUP($C1652,Effects,MATCH(V$7, Effects!$A$1:$E$1, 0),0)</f>
        <v>Yes</v>
      </c>
      <c r="W1652" s="22" t="str">
        <f>VLOOKUP($C1652,Effects,MATCH(W$7, Effects!$A$1:$E$1, 0),0)</f>
        <v>Fine Issued</v>
      </c>
    </row>
    <row r="1653" spans="2:23" s="7" customFormat="1" ht="21" x14ac:dyDescent="0.4">
      <c r="B1653" s="19">
        <v>1646</v>
      </c>
      <c r="C1653" s="19" t="s">
        <v>1665</v>
      </c>
      <c r="D1653" s="20">
        <f>VLOOKUP($C1653, Date, MATCH(Source!D$7, Date!$A$1:$F$1, 0), FALSE)</f>
        <v>44730</v>
      </c>
      <c r="E1653" s="40">
        <v>44730</v>
      </c>
      <c r="F1653" s="22">
        <f>VLOOKUP($C1653, Date, MATCH(Source!F$7, Date!$A$1:$F$1, 0), FALSE)</f>
        <v>69.2986111111111</v>
      </c>
      <c r="G1653" s="19">
        <f>VLOOKUP(Table3[[#This Row],[Accident ID]],Date!$A$2:$I$2001,MATCH(Table3[[#Headers],[Hour]],Date!$A$1:$I$1,0),0)</f>
        <v>7</v>
      </c>
      <c r="H1653" s="44" t="str">
        <f>IF(AND(Table3[[#This Row],[Hour]]&gt;=7, Table3[[#This Row],[Hour]]&lt;=10), "Peak", IF(AND(Table3[[#This Row],[Hour]]&gt;=16, Table3[[#This Row],[Hour]]&lt;=19), "Peak", "Off-Peak"))</f>
        <v>Peak</v>
      </c>
      <c r="I1653" s="19" t="str">
        <f>VLOOKUP($C1653,location,MATCH(Source!I$7,Location!$A$1:$D$1,0),0)</f>
        <v>Bangalore</v>
      </c>
      <c r="J1653" s="19" t="str">
        <f>VLOOKUP($C1653,location,MATCH(Source!J$7,Location!$A$1:$D$1,0),0)</f>
        <v>Rural Road</v>
      </c>
      <c r="K1653" s="19" t="str">
        <f>VLOOKUP($C1653,location,MATCH(Source!K$7,Location!$A$1:$D$1,0),0)</f>
        <v>Snowy</v>
      </c>
      <c r="L1653" s="20" t="str">
        <f>VLOOKUP($C1653,vehicle,MATCH(L1652,Vehicle!A1646:E1646,0),0)</f>
        <v>Auto</v>
      </c>
      <c r="M1653" s="20" t="str">
        <f>VLOOKUP($C1653,vehicle,MATCH(M$7,Vehicle!$A$1:$E$1,0),0)</f>
        <v>Over Speeding</v>
      </c>
      <c r="N1653" s="20" t="str">
        <f>VLOOKUP($C1653,vehicle,MATCH(N$7,Vehicle!$A$1:$E$1,0),0)</f>
        <v>Low</v>
      </c>
      <c r="O1653" s="21">
        <f>VLOOKUP($C1653,vehicle,MATCH(O$7,Vehicle!$A$1:$E$1,0),0)</f>
        <v>4</v>
      </c>
      <c r="P1653" s="21">
        <f>VLOOKUP($C1653,driver,MATCH(P$7,Driver!$A$1:$E$1,0),0)</f>
        <v>25</v>
      </c>
      <c r="Q1653" s="21" t="str">
        <f>VLOOKUP($C1653,driver,MATCH(Q$7,Driver!$A$1:$E$1,0),0)</f>
        <v>Suspended</v>
      </c>
      <c r="R1653" s="21">
        <f>VLOOKUP($C1653,driver,MATCH(R$7,Driver!$A$1:$E$1,0),0)</f>
        <v>10</v>
      </c>
      <c r="S1653" s="21" t="str">
        <f>VLOOKUP($C1653,driver,MATCH(S$7,Driver!$A$1:$E$1,0),0)</f>
        <v>Severe</v>
      </c>
      <c r="T1653" s="21">
        <f>VLOOKUP($C1653,Effects,MATCH(T$7, Effects!$A$1:$E$1, 0),0)</f>
        <v>36</v>
      </c>
      <c r="U1653" s="22" t="str">
        <f>VLOOKUP($C1653,Effects,MATCH(U$7, Effects!$A$1:$E$1, 0),0)</f>
        <v>No</v>
      </c>
      <c r="V1653" s="22" t="str">
        <f>VLOOKUP($C1653,Effects,MATCH(V$7, Effects!$A$1:$E$1, 0),0)</f>
        <v>No</v>
      </c>
      <c r="W1653" s="22" t="str">
        <f>VLOOKUP($C1653,Effects,MATCH(W$7, Effects!$A$1:$E$1, 0),0)</f>
        <v>License Suspended</v>
      </c>
    </row>
    <row r="1654" spans="2:23" s="7" customFormat="1" ht="21" x14ac:dyDescent="0.4">
      <c r="B1654" s="19">
        <v>1647</v>
      </c>
      <c r="C1654" s="19" t="s">
        <v>1666</v>
      </c>
      <c r="D1654" s="20">
        <f>VLOOKUP($C1654, Date, MATCH(Source!D$7, Date!$A$1:$F$1, 0), FALSE)</f>
        <v>43873</v>
      </c>
      <c r="E1654" s="40">
        <v>43873</v>
      </c>
      <c r="F1654" s="22">
        <f>VLOOKUP($C1654, Date, MATCH(Source!F$7, Date!$A$1:$F$1, 0), FALSE)</f>
        <v>69.3402777777778</v>
      </c>
      <c r="G1654" s="19">
        <f>VLOOKUP(Table3[[#This Row],[Accident ID]],Date!$A$2:$I$2001,MATCH(Table3[[#Headers],[Hour]],Date!$A$1:$I$1,0),0)</f>
        <v>8</v>
      </c>
      <c r="H1654" s="44" t="str">
        <f>IF(AND(Table3[[#This Row],[Hour]]&gt;=7, Table3[[#This Row],[Hour]]&lt;=10), "Peak", IF(AND(Table3[[#This Row],[Hour]]&gt;=16, Table3[[#This Row],[Hour]]&lt;=19), "Peak", "Off-Peak"))</f>
        <v>Peak</v>
      </c>
      <c r="I1654" s="19" t="str">
        <f>VLOOKUP($C1654,location,MATCH(Source!I$7,Location!$A$1:$D$1,0),0)</f>
        <v>Ahmedabad</v>
      </c>
      <c r="J1654" s="19" t="str">
        <f>VLOOKUP($C1654,location,MATCH(Source!J$7,Location!$A$1:$D$1,0),0)</f>
        <v>Expressway</v>
      </c>
      <c r="K1654" s="19" t="str">
        <f>VLOOKUP($C1654,location,MATCH(Source!K$7,Location!$A$1:$D$1,0),0)</f>
        <v>Rainy</v>
      </c>
      <c r="L1654" s="20" t="str">
        <f>VLOOKUP($C1654,vehicle,MATCH(L1653,Vehicle!A1647:E1647,0),0)</f>
        <v>Bike</v>
      </c>
      <c r="M1654" s="20" t="str">
        <f>VLOOKUP($C1654,vehicle,MATCH(M$7,Vehicle!$A$1:$E$1,0),0)</f>
        <v>Signal Violation</v>
      </c>
      <c r="N1654" s="20" t="str">
        <f>VLOOKUP($C1654,vehicle,MATCH(N$7,Vehicle!$A$1:$E$1,0),0)</f>
        <v>Severe</v>
      </c>
      <c r="O1654" s="21">
        <f>VLOOKUP($C1654,vehicle,MATCH(O$7,Vehicle!$A$1:$E$1,0),0)</f>
        <v>5</v>
      </c>
      <c r="P1654" s="21">
        <f>VLOOKUP($C1654,driver,MATCH(P$7,Driver!$A$1:$E$1,0),0)</f>
        <v>65</v>
      </c>
      <c r="Q1654" s="21" t="str">
        <f>VLOOKUP($C1654,driver,MATCH(Q$7,Driver!$A$1:$E$1,0),0)</f>
        <v>Valid</v>
      </c>
      <c r="R1654" s="21">
        <f>VLOOKUP($C1654,driver,MATCH(R$7,Driver!$A$1:$E$1,0),0)</f>
        <v>1</v>
      </c>
      <c r="S1654" s="21" t="str">
        <f>VLOOKUP($C1654,driver,MATCH(S$7,Driver!$A$1:$E$1,0),0)</f>
        <v>Fatal</v>
      </c>
      <c r="T1654" s="21">
        <f>VLOOKUP($C1654,Effects,MATCH(T$7, Effects!$A$1:$E$1, 0),0)</f>
        <v>15</v>
      </c>
      <c r="U1654" s="22" t="str">
        <f>VLOOKUP($C1654,Effects,MATCH(U$7, Effects!$A$1:$E$1, 0),0)</f>
        <v>No</v>
      </c>
      <c r="V1654" s="22" t="str">
        <f>VLOOKUP($C1654,Effects,MATCH(V$7, Effects!$A$1:$E$1, 0),0)</f>
        <v>No</v>
      </c>
      <c r="W1654" s="22" t="str">
        <f>VLOOKUP($C1654,Effects,MATCH(W$7, Effects!$A$1:$E$1, 0),0)</f>
        <v>License Suspended</v>
      </c>
    </row>
    <row r="1655" spans="2:23" s="7" customFormat="1" ht="21" x14ac:dyDescent="0.4">
      <c r="B1655" s="19">
        <v>1648</v>
      </c>
      <c r="C1655" s="19" t="s">
        <v>1667</v>
      </c>
      <c r="D1655" s="20">
        <f>VLOOKUP($C1655, Date, MATCH(Source!D$7, Date!$A$1:$F$1, 0), FALSE)</f>
        <v>45069</v>
      </c>
      <c r="E1655" s="40">
        <v>45069</v>
      </c>
      <c r="F1655" s="22">
        <f>VLOOKUP($C1655, Date, MATCH(Source!F$7, Date!$A$1:$F$1, 0), FALSE)</f>
        <v>69.3819444444444</v>
      </c>
      <c r="G1655" s="19">
        <f>VLOOKUP(Table3[[#This Row],[Accident ID]],Date!$A$2:$I$2001,MATCH(Table3[[#Headers],[Hour]],Date!$A$1:$I$1,0),0)</f>
        <v>9</v>
      </c>
      <c r="H1655" s="44" t="str">
        <f>IF(AND(Table3[[#This Row],[Hour]]&gt;=7, Table3[[#This Row],[Hour]]&lt;=10), "Peak", IF(AND(Table3[[#This Row],[Hour]]&gt;=16, Table3[[#This Row],[Hour]]&lt;=19), "Peak", "Off-Peak"))</f>
        <v>Peak</v>
      </c>
      <c r="I1655" s="19" t="str">
        <f>VLOOKUP($C1655,location,MATCH(Source!I$7,Location!$A$1:$D$1,0),0)</f>
        <v>Chennai</v>
      </c>
      <c r="J1655" s="19" t="str">
        <f>VLOOKUP($C1655,location,MATCH(Source!J$7,Location!$A$1:$D$1,0),0)</f>
        <v>City Road</v>
      </c>
      <c r="K1655" s="19" t="str">
        <f>VLOOKUP($C1655,location,MATCH(Source!K$7,Location!$A$1:$D$1,0),0)</f>
        <v>Clear</v>
      </c>
      <c r="L1655" s="20" t="str">
        <f>VLOOKUP($C1655,vehicle,MATCH(L1654,Vehicle!A1648:E1648,0),0)</f>
        <v>Truck</v>
      </c>
      <c r="M1655" s="20" t="str">
        <f>VLOOKUP($C1655,vehicle,MATCH(M$7,Vehicle!$A$1:$E$1,0),0)</f>
        <v>Brake Failure</v>
      </c>
      <c r="N1655" s="20" t="str">
        <f>VLOOKUP($C1655,vehicle,MATCH(N$7,Vehicle!$A$1:$E$1,0),0)</f>
        <v>Low</v>
      </c>
      <c r="O1655" s="21">
        <f>VLOOKUP($C1655,vehicle,MATCH(O$7,Vehicle!$A$1:$E$1,0),0)</f>
        <v>5</v>
      </c>
      <c r="P1655" s="21">
        <f>VLOOKUP($C1655,driver,MATCH(P$7,Driver!$A$1:$E$1,0),0)</f>
        <v>18</v>
      </c>
      <c r="Q1655" s="21" t="str">
        <f>VLOOKUP($C1655,driver,MATCH(Q$7,Driver!$A$1:$E$1,0),0)</f>
        <v>Valid</v>
      </c>
      <c r="R1655" s="21">
        <f>VLOOKUP($C1655,driver,MATCH(R$7,Driver!$A$1:$E$1,0),0)</f>
        <v>1</v>
      </c>
      <c r="S1655" s="21" t="str">
        <f>VLOOKUP($C1655,driver,MATCH(S$7,Driver!$A$1:$E$1,0),0)</f>
        <v>Moderate</v>
      </c>
      <c r="T1655" s="21">
        <f>VLOOKUP($C1655,Effects,MATCH(T$7, Effects!$A$1:$E$1, 0),0)</f>
        <v>58</v>
      </c>
      <c r="U1655" s="22" t="str">
        <f>VLOOKUP($C1655,Effects,MATCH(U$7, Effects!$A$1:$E$1, 0),0)</f>
        <v>Yes</v>
      </c>
      <c r="V1655" s="22" t="str">
        <f>VLOOKUP($C1655,Effects,MATCH(V$7, Effects!$A$1:$E$1, 0),0)</f>
        <v>No</v>
      </c>
      <c r="W1655" s="22" t="str">
        <f>VLOOKUP($C1655,Effects,MATCH(W$7, Effects!$A$1:$E$1, 0),0)</f>
        <v>Fine Issued</v>
      </c>
    </row>
    <row r="1656" spans="2:23" s="7" customFormat="1" ht="21" x14ac:dyDescent="0.4">
      <c r="B1656" s="19">
        <v>1649</v>
      </c>
      <c r="C1656" s="19" t="s">
        <v>1668</v>
      </c>
      <c r="D1656" s="20">
        <f>VLOOKUP($C1656, Date, MATCH(Source!D$7, Date!$A$1:$F$1, 0), FALSE)</f>
        <v>44583</v>
      </c>
      <c r="E1656" s="40">
        <v>44583</v>
      </c>
      <c r="F1656" s="22">
        <f>VLOOKUP($C1656, Date, MATCH(Source!F$7, Date!$A$1:$F$1, 0), FALSE)</f>
        <v>69.4236111111111</v>
      </c>
      <c r="G1656" s="19">
        <f>VLOOKUP(Table3[[#This Row],[Accident ID]],Date!$A$2:$I$2001,MATCH(Table3[[#Headers],[Hour]],Date!$A$1:$I$1,0),0)</f>
        <v>10</v>
      </c>
      <c r="H1656" s="44" t="str">
        <f>IF(AND(Table3[[#This Row],[Hour]]&gt;=7, Table3[[#This Row],[Hour]]&lt;=10), "Peak", IF(AND(Table3[[#This Row],[Hour]]&gt;=16, Table3[[#This Row],[Hour]]&lt;=19), "Peak", "Off-Peak"))</f>
        <v>Peak</v>
      </c>
      <c r="I1656" s="19" t="str">
        <f>VLOOKUP($C1656,location,MATCH(Source!I$7,Location!$A$1:$D$1,0),0)</f>
        <v>Mumbai</v>
      </c>
      <c r="J1656" s="19" t="str">
        <f>VLOOKUP($C1656,location,MATCH(Source!J$7,Location!$A$1:$D$1,0),0)</f>
        <v>City Road</v>
      </c>
      <c r="K1656" s="19" t="str">
        <f>VLOOKUP($C1656,location,MATCH(Source!K$7,Location!$A$1:$D$1,0),0)</f>
        <v>Snowy</v>
      </c>
      <c r="L1656" s="20" t="str">
        <f>VLOOKUP($C1656,vehicle,MATCH(L1655,Vehicle!A1649:E1649,0),0)</f>
        <v>Auto</v>
      </c>
      <c r="M1656" s="20" t="str">
        <f>VLOOKUP($C1656,vehicle,MATCH(M$7,Vehicle!$A$1:$E$1,0),0)</f>
        <v>Drunk Driving</v>
      </c>
      <c r="N1656" s="20" t="str">
        <f>VLOOKUP($C1656,vehicle,MATCH(N$7,Vehicle!$A$1:$E$1,0),0)</f>
        <v>Severe</v>
      </c>
      <c r="O1656" s="21">
        <f>VLOOKUP($C1656,vehicle,MATCH(O$7,Vehicle!$A$1:$E$1,0),0)</f>
        <v>3</v>
      </c>
      <c r="P1656" s="21">
        <f>VLOOKUP($C1656,driver,MATCH(P$7,Driver!$A$1:$E$1,0),0)</f>
        <v>67</v>
      </c>
      <c r="Q1656" s="21" t="str">
        <f>VLOOKUP($C1656,driver,MATCH(Q$7,Driver!$A$1:$E$1,0),0)</f>
        <v>Suspended</v>
      </c>
      <c r="R1656" s="21">
        <f>VLOOKUP($C1656,driver,MATCH(R$7,Driver!$A$1:$E$1,0),0)</f>
        <v>3</v>
      </c>
      <c r="S1656" s="21" t="str">
        <f>VLOOKUP($C1656,driver,MATCH(S$7,Driver!$A$1:$E$1,0),0)</f>
        <v>Severe</v>
      </c>
      <c r="T1656" s="21">
        <f>VLOOKUP($C1656,Effects,MATCH(T$7, Effects!$A$1:$E$1, 0),0)</f>
        <v>49</v>
      </c>
      <c r="U1656" s="22" t="str">
        <f>VLOOKUP($C1656,Effects,MATCH(U$7, Effects!$A$1:$E$1, 0),0)</f>
        <v>No</v>
      </c>
      <c r="V1656" s="22" t="str">
        <f>VLOOKUP($C1656,Effects,MATCH(V$7, Effects!$A$1:$E$1, 0),0)</f>
        <v>Yes</v>
      </c>
      <c r="W1656" s="22" t="str">
        <f>VLOOKUP($C1656,Effects,MATCH(W$7, Effects!$A$1:$E$1, 0),0)</f>
        <v>None</v>
      </c>
    </row>
    <row r="1657" spans="2:23" s="7" customFormat="1" ht="21" x14ac:dyDescent="0.4">
      <c r="B1657" s="19">
        <v>1650</v>
      </c>
      <c r="C1657" s="19" t="s">
        <v>1669</v>
      </c>
      <c r="D1657" s="20">
        <f>VLOOKUP($C1657, Date, MATCH(Source!D$7, Date!$A$1:$F$1, 0), FALSE)</f>
        <v>45106</v>
      </c>
      <c r="E1657" s="40">
        <v>45106</v>
      </c>
      <c r="F1657" s="22">
        <f>VLOOKUP($C1657, Date, MATCH(Source!F$7, Date!$A$1:$F$1, 0), FALSE)</f>
        <v>69.4652777777778</v>
      </c>
      <c r="G1657" s="19">
        <f>VLOOKUP(Table3[[#This Row],[Accident ID]],Date!$A$2:$I$2001,MATCH(Table3[[#Headers],[Hour]],Date!$A$1:$I$1,0),0)</f>
        <v>11</v>
      </c>
      <c r="H1657" s="44" t="str">
        <f>IF(AND(Table3[[#This Row],[Hour]]&gt;=7, Table3[[#This Row],[Hour]]&lt;=10), "Peak", IF(AND(Table3[[#This Row],[Hour]]&gt;=16, Table3[[#This Row],[Hour]]&lt;=19), "Peak", "Off-Peak"))</f>
        <v>Off-Peak</v>
      </c>
      <c r="I1657" s="19" t="str">
        <f>VLOOKUP($C1657,location,MATCH(Source!I$7,Location!$A$1:$D$1,0),0)</f>
        <v>Pune</v>
      </c>
      <c r="J1657" s="19" t="str">
        <f>VLOOKUP($C1657,location,MATCH(Source!J$7,Location!$A$1:$D$1,0),0)</f>
        <v>Rural Road</v>
      </c>
      <c r="K1657" s="19" t="str">
        <f>VLOOKUP($C1657,location,MATCH(Source!K$7,Location!$A$1:$D$1,0),0)</f>
        <v>Foggy</v>
      </c>
      <c r="L1657" s="20" t="str">
        <f>VLOOKUP($C1657,vehicle,MATCH(L1656,Vehicle!A1650:E1650,0),0)</f>
        <v>Bicycle</v>
      </c>
      <c r="M1657" s="20" t="str">
        <f>VLOOKUP($C1657,vehicle,MATCH(M$7,Vehicle!$A$1:$E$1,0),0)</f>
        <v>Over Speeding</v>
      </c>
      <c r="N1657" s="20" t="str">
        <f>VLOOKUP($C1657,vehicle,MATCH(N$7,Vehicle!$A$1:$E$1,0),0)</f>
        <v>High</v>
      </c>
      <c r="O1657" s="21">
        <f>VLOOKUP($C1657,vehicle,MATCH(O$7,Vehicle!$A$1:$E$1,0),0)</f>
        <v>3</v>
      </c>
      <c r="P1657" s="21">
        <f>VLOOKUP($C1657,driver,MATCH(P$7,Driver!$A$1:$E$1,0),0)</f>
        <v>62</v>
      </c>
      <c r="Q1657" s="21" t="str">
        <f>VLOOKUP($C1657,driver,MATCH(Q$7,Driver!$A$1:$E$1,0),0)</f>
        <v>Expired</v>
      </c>
      <c r="R1657" s="21">
        <f>VLOOKUP($C1657,driver,MATCH(R$7,Driver!$A$1:$E$1,0),0)</f>
        <v>10</v>
      </c>
      <c r="S1657" s="21" t="str">
        <f>VLOOKUP($C1657,driver,MATCH(S$7,Driver!$A$1:$E$1,0),0)</f>
        <v>Severe</v>
      </c>
      <c r="T1657" s="21">
        <f>VLOOKUP($C1657,Effects,MATCH(T$7, Effects!$A$1:$E$1, 0),0)</f>
        <v>21</v>
      </c>
      <c r="U1657" s="22" t="str">
        <f>VLOOKUP($C1657,Effects,MATCH(U$7, Effects!$A$1:$E$1, 0),0)</f>
        <v>Yes</v>
      </c>
      <c r="V1657" s="22" t="str">
        <f>VLOOKUP($C1657,Effects,MATCH(V$7, Effects!$A$1:$E$1, 0),0)</f>
        <v>Yes</v>
      </c>
      <c r="W1657" s="22" t="str">
        <f>VLOOKUP($C1657,Effects,MATCH(W$7, Effects!$A$1:$E$1, 0),0)</f>
        <v>None</v>
      </c>
    </row>
    <row r="1658" spans="2:23" s="7" customFormat="1" ht="21" x14ac:dyDescent="0.4">
      <c r="B1658" s="19">
        <v>1651</v>
      </c>
      <c r="C1658" s="19" t="s">
        <v>1670</v>
      </c>
      <c r="D1658" s="20">
        <f>VLOOKUP($C1658, Date, MATCH(Source!D$7, Date!$A$1:$F$1, 0), FALSE)</f>
        <v>45206</v>
      </c>
      <c r="E1658" s="40">
        <v>45206</v>
      </c>
      <c r="F1658" s="22">
        <f>VLOOKUP($C1658, Date, MATCH(Source!F$7, Date!$A$1:$F$1, 0), FALSE)</f>
        <v>69.5069444444444</v>
      </c>
      <c r="G1658" s="19">
        <f>VLOOKUP(Table3[[#This Row],[Accident ID]],Date!$A$2:$I$2001,MATCH(Table3[[#Headers],[Hour]],Date!$A$1:$I$1,0),0)</f>
        <v>12</v>
      </c>
      <c r="H1658" s="44" t="str">
        <f>IF(AND(Table3[[#This Row],[Hour]]&gt;=7, Table3[[#This Row],[Hour]]&lt;=10), "Peak", IF(AND(Table3[[#This Row],[Hour]]&gt;=16, Table3[[#This Row],[Hour]]&lt;=19), "Peak", "Off-Peak"))</f>
        <v>Off-Peak</v>
      </c>
      <c r="I1658" s="19" t="str">
        <f>VLOOKUP($C1658,location,MATCH(Source!I$7,Location!$A$1:$D$1,0),0)</f>
        <v>Pune</v>
      </c>
      <c r="J1658" s="19" t="str">
        <f>VLOOKUP($C1658,location,MATCH(Source!J$7,Location!$A$1:$D$1,0),0)</f>
        <v>Residential Area</v>
      </c>
      <c r="K1658" s="19" t="str">
        <f>VLOOKUP($C1658,location,MATCH(Source!K$7,Location!$A$1:$D$1,0),0)</f>
        <v>Snowy</v>
      </c>
      <c r="L1658" s="20" t="str">
        <f>VLOOKUP($C1658,vehicle,MATCH(L1657,Vehicle!A1651:E1651,0),0)</f>
        <v>Bus</v>
      </c>
      <c r="M1658" s="20" t="str">
        <f>VLOOKUP($C1658,vehicle,MATCH(M$7,Vehicle!$A$1:$E$1,0),0)</f>
        <v>Over Speeding</v>
      </c>
      <c r="N1658" s="20" t="str">
        <f>VLOOKUP($C1658,vehicle,MATCH(N$7,Vehicle!$A$1:$E$1,0),0)</f>
        <v>Low</v>
      </c>
      <c r="O1658" s="21">
        <f>VLOOKUP($C1658,vehicle,MATCH(O$7,Vehicle!$A$1:$E$1,0),0)</f>
        <v>3</v>
      </c>
      <c r="P1658" s="21">
        <f>VLOOKUP($C1658,driver,MATCH(P$7,Driver!$A$1:$E$1,0),0)</f>
        <v>57</v>
      </c>
      <c r="Q1658" s="21" t="str">
        <f>VLOOKUP($C1658,driver,MATCH(Q$7,Driver!$A$1:$E$1,0),0)</f>
        <v>Expired</v>
      </c>
      <c r="R1658" s="21">
        <f>VLOOKUP($C1658,driver,MATCH(R$7,Driver!$A$1:$E$1,0),0)</f>
        <v>3</v>
      </c>
      <c r="S1658" s="21" t="str">
        <f>VLOOKUP($C1658,driver,MATCH(S$7,Driver!$A$1:$E$1,0),0)</f>
        <v>Moderate</v>
      </c>
      <c r="T1658" s="21">
        <f>VLOOKUP($C1658,Effects,MATCH(T$7, Effects!$A$1:$E$1, 0),0)</f>
        <v>58</v>
      </c>
      <c r="U1658" s="22" t="str">
        <f>VLOOKUP($C1658,Effects,MATCH(U$7, Effects!$A$1:$E$1, 0),0)</f>
        <v>No</v>
      </c>
      <c r="V1658" s="22" t="str">
        <f>VLOOKUP($C1658,Effects,MATCH(V$7, Effects!$A$1:$E$1, 0),0)</f>
        <v>Yes</v>
      </c>
      <c r="W1658" s="22" t="str">
        <f>VLOOKUP($C1658,Effects,MATCH(W$7, Effects!$A$1:$E$1, 0),0)</f>
        <v>Arrest Made</v>
      </c>
    </row>
    <row r="1659" spans="2:23" s="7" customFormat="1" ht="21" x14ac:dyDescent="0.4">
      <c r="B1659" s="19">
        <v>1652</v>
      </c>
      <c r="C1659" s="19" t="s">
        <v>1671</v>
      </c>
      <c r="D1659" s="20">
        <f>VLOOKUP($C1659, Date, MATCH(Source!D$7, Date!$A$1:$F$1, 0), FALSE)</f>
        <v>44644</v>
      </c>
      <c r="E1659" s="40">
        <v>44644</v>
      </c>
      <c r="F1659" s="22">
        <f>VLOOKUP($C1659, Date, MATCH(Source!F$7, Date!$A$1:$F$1, 0), FALSE)</f>
        <v>69.5486111111111</v>
      </c>
      <c r="G1659" s="19">
        <f>VLOOKUP(Table3[[#This Row],[Accident ID]],Date!$A$2:$I$2001,MATCH(Table3[[#Headers],[Hour]],Date!$A$1:$I$1,0),0)</f>
        <v>13</v>
      </c>
      <c r="H1659" s="44" t="str">
        <f>IF(AND(Table3[[#This Row],[Hour]]&gt;=7, Table3[[#This Row],[Hour]]&lt;=10), "Peak", IF(AND(Table3[[#This Row],[Hour]]&gt;=16, Table3[[#This Row],[Hour]]&lt;=19), "Peak", "Off-Peak"))</f>
        <v>Off-Peak</v>
      </c>
      <c r="I1659" s="19" t="str">
        <f>VLOOKUP($C1659,location,MATCH(Source!I$7,Location!$A$1:$D$1,0),0)</f>
        <v>Delhi</v>
      </c>
      <c r="J1659" s="19" t="str">
        <f>VLOOKUP($C1659,location,MATCH(Source!J$7,Location!$A$1:$D$1,0),0)</f>
        <v>Rural Road</v>
      </c>
      <c r="K1659" s="19" t="str">
        <f>VLOOKUP($C1659,location,MATCH(Source!K$7,Location!$A$1:$D$1,0),0)</f>
        <v>Windy</v>
      </c>
      <c r="L1659" s="20" t="str">
        <f>VLOOKUP($C1659,vehicle,MATCH(L1658,Vehicle!A1652:E1652,0),0)</f>
        <v>Bicycle</v>
      </c>
      <c r="M1659" s="20" t="str">
        <f>VLOOKUP($C1659,vehicle,MATCH(M$7,Vehicle!$A$1:$E$1,0),0)</f>
        <v>Signal Violation</v>
      </c>
      <c r="N1659" s="20" t="str">
        <f>VLOOKUP($C1659,vehicle,MATCH(N$7,Vehicle!$A$1:$E$1,0),0)</f>
        <v>High</v>
      </c>
      <c r="O1659" s="21">
        <f>VLOOKUP($C1659,vehicle,MATCH(O$7,Vehicle!$A$1:$E$1,0),0)</f>
        <v>5</v>
      </c>
      <c r="P1659" s="21">
        <f>VLOOKUP($C1659,driver,MATCH(P$7,Driver!$A$1:$E$1,0),0)</f>
        <v>57</v>
      </c>
      <c r="Q1659" s="21" t="str">
        <f>VLOOKUP($C1659,driver,MATCH(Q$7,Driver!$A$1:$E$1,0),0)</f>
        <v>Expired</v>
      </c>
      <c r="R1659" s="21">
        <f>VLOOKUP($C1659,driver,MATCH(R$7,Driver!$A$1:$E$1,0),0)</f>
        <v>4</v>
      </c>
      <c r="S1659" s="21" t="str">
        <f>VLOOKUP($C1659,driver,MATCH(S$7,Driver!$A$1:$E$1,0),0)</f>
        <v>Severe</v>
      </c>
      <c r="T1659" s="21">
        <f>VLOOKUP($C1659,Effects,MATCH(T$7, Effects!$A$1:$E$1, 0),0)</f>
        <v>38</v>
      </c>
      <c r="U1659" s="22" t="str">
        <f>VLOOKUP($C1659,Effects,MATCH(U$7, Effects!$A$1:$E$1, 0),0)</f>
        <v>No</v>
      </c>
      <c r="V1659" s="22" t="str">
        <f>VLOOKUP($C1659,Effects,MATCH(V$7, Effects!$A$1:$E$1, 0),0)</f>
        <v>No</v>
      </c>
      <c r="W1659" s="22" t="str">
        <f>VLOOKUP($C1659,Effects,MATCH(W$7, Effects!$A$1:$E$1, 0),0)</f>
        <v>None</v>
      </c>
    </row>
    <row r="1660" spans="2:23" s="7" customFormat="1" ht="21" x14ac:dyDescent="0.4">
      <c r="B1660" s="19">
        <v>1653</v>
      </c>
      <c r="C1660" s="19" t="s">
        <v>1672</v>
      </c>
      <c r="D1660" s="20">
        <f>VLOOKUP($C1660, Date, MATCH(Source!D$7, Date!$A$1:$F$1, 0), FALSE)</f>
        <v>44368</v>
      </c>
      <c r="E1660" s="40">
        <v>44368</v>
      </c>
      <c r="F1660" s="22">
        <f>VLOOKUP($C1660, Date, MATCH(Source!F$7, Date!$A$1:$F$1, 0), FALSE)</f>
        <v>69.5902777777778</v>
      </c>
      <c r="G1660" s="19">
        <f>VLOOKUP(Table3[[#This Row],[Accident ID]],Date!$A$2:$I$2001,MATCH(Table3[[#Headers],[Hour]],Date!$A$1:$I$1,0),0)</f>
        <v>14</v>
      </c>
      <c r="H1660" s="44" t="str">
        <f>IF(AND(Table3[[#This Row],[Hour]]&gt;=7, Table3[[#This Row],[Hour]]&lt;=10), "Peak", IF(AND(Table3[[#This Row],[Hour]]&gt;=16, Table3[[#This Row],[Hour]]&lt;=19), "Peak", "Off-Peak"))</f>
        <v>Off-Peak</v>
      </c>
      <c r="I1660" s="19" t="str">
        <f>VLOOKUP($C1660,location,MATCH(Source!I$7,Location!$A$1:$D$1,0),0)</f>
        <v>Pune</v>
      </c>
      <c r="J1660" s="19" t="str">
        <f>VLOOKUP($C1660,location,MATCH(Source!J$7,Location!$A$1:$D$1,0),0)</f>
        <v>Rural Road</v>
      </c>
      <c r="K1660" s="19" t="str">
        <f>VLOOKUP($C1660,location,MATCH(Source!K$7,Location!$A$1:$D$1,0),0)</f>
        <v>Snowy</v>
      </c>
      <c r="L1660" s="20" t="str">
        <f>VLOOKUP($C1660,vehicle,MATCH(L1659,Vehicle!A1653:E1653,0),0)</f>
        <v>Auto</v>
      </c>
      <c r="M1660" s="20" t="str">
        <f>VLOOKUP($C1660,vehicle,MATCH(M$7,Vehicle!$A$1:$E$1,0),0)</f>
        <v>Signal Violation</v>
      </c>
      <c r="N1660" s="20" t="str">
        <f>VLOOKUP($C1660,vehicle,MATCH(N$7,Vehicle!$A$1:$E$1,0),0)</f>
        <v>High</v>
      </c>
      <c r="O1660" s="21">
        <f>VLOOKUP($C1660,vehicle,MATCH(O$7,Vehicle!$A$1:$E$1,0),0)</f>
        <v>2</v>
      </c>
      <c r="P1660" s="21">
        <f>VLOOKUP($C1660,driver,MATCH(P$7,Driver!$A$1:$E$1,0),0)</f>
        <v>18</v>
      </c>
      <c r="Q1660" s="21" t="str">
        <f>VLOOKUP($C1660,driver,MATCH(Q$7,Driver!$A$1:$E$1,0),0)</f>
        <v>Suspended</v>
      </c>
      <c r="R1660" s="21">
        <f>VLOOKUP($C1660,driver,MATCH(R$7,Driver!$A$1:$E$1,0),0)</f>
        <v>8</v>
      </c>
      <c r="S1660" s="21" t="str">
        <f>VLOOKUP($C1660,driver,MATCH(S$7,Driver!$A$1:$E$1,0),0)</f>
        <v>Minor</v>
      </c>
      <c r="T1660" s="21">
        <f>VLOOKUP($C1660,Effects,MATCH(T$7, Effects!$A$1:$E$1, 0),0)</f>
        <v>12</v>
      </c>
      <c r="U1660" s="22" t="str">
        <f>VLOOKUP($C1660,Effects,MATCH(U$7, Effects!$A$1:$E$1, 0),0)</f>
        <v>Yes</v>
      </c>
      <c r="V1660" s="22" t="str">
        <f>VLOOKUP($C1660,Effects,MATCH(V$7, Effects!$A$1:$E$1, 0),0)</f>
        <v>No</v>
      </c>
      <c r="W1660" s="22" t="str">
        <f>VLOOKUP($C1660,Effects,MATCH(W$7, Effects!$A$1:$E$1, 0),0)</f>
        <v>License Suspended</v>
      </c>
    </row>
    <row r="1661" spans="2:23" s="7" customFormat="1" ht="21" x14ac:dyDescent="0.4">
      <c r="B1661" s="19">
        <v>1654</v>
      </c>
      <c r="C1661" s="19" t="s">
        <v>1673</v>
      </c>
      <c r="D1661" s="20">
        <f>VLOOKUP($C1661, Date, MATCH(Source!D$7, Date!$A$1:$F$1, 0), FALSE)</f>
        <v>44040</v>
      </c>
      <c r="E1661" s="40">
        <v>44040</v>
      </c>
      <c r="F1661" s="22">
        <f>VLOOKUP($C1661, Date, MATCH(Source!F$7, Date!$A$1:$F$1, 0), FALSE)</f>
        <v>69.6319444444444</v>
      </c>
      <c r="G1661" s="19">
        <f>VLOOKUP(Table3[[#This Row],[Accident ID]],Date!$A$2:$I$2001,MATCH(Table3[[#Headers],[Hour]],Date!$A$1:$I$1,0),0)</f>
        <v>15</v>
      </c>
      <c r="H1661" s="44" t="str">
        <f>IF(AND(Table3[[#This Row],[Hour]]&gt;=7, Table3[[#This Row],[Hour]]&lt;=10), "Peak", IF(AND(Table3[[#This Row],[Hour]]&gt;=16, Table3[[#This Row],[Hour]]&lt;=19), "Peak", "Off-Peak"))</f>
        <v>Off-Peak</v>
      </c>
      <c r="I1661" s="19" t="str">
        <f>VLOOKUP($C1661,location,MATCH(Source!I$7,Location!$A$1:$D$1,0),0)</f>
        <v>Mumbai</v>
      </c>
      <c r="J1661" s="19" t="str">
        <f>VLOOKUP($C1661,location,MATCH(Source!J$7,Location!$A$1:$D$1,0),0)</f>
        <v>Rural Road</v>
      </c>
      <c r="K1661" s="19" t="str">
        <f>VLOOKUP($C1661,location,MATCH(Source!K$7,Location!$A$1:$D$1,0),0)</f>
        <v>Rainy</v>
      </c>
      <c r="L1661" s="20" t="str">
        <f>VLOOKUP($C1661,vehicle,MATCH(L1660,Vehicle!A1654:E1654,0),0)</f>
        <v>Truck</v>
      </c>
      <c r="M1661" s="20" t="str">
        <f>VLOOKUP($C1661,vehicle,MATCH(M$7,Vehicle!$A$1:$E$1,0),0)</f>
        <v>Over Speeding</v>
      </c>
      <c r="N1661" s="20" t="str">
        <f>VLOOKUP($C1661,vehicle,MATCH(N$7,Vehicle!$A$1:$E$1,0),0)</f>
        <v>Severe</v>
      </c>
      <c r="O1661" s="21">
        <f>VLOOKUP($C1661,vehicle,MATCH(O$7,Vehicle!$A$1:$E$1,0),0)</f>
        <v>3</v>
      </c>
      <c r="P1661" s="21">
        <f>VLOOKUP($C1661,driver,MATCH(P$7,Driver!$A$1:$E$1,0),0)</f>
        <v>64</v>
      </c>
      <c r="Q1661" s="21" t="str">
        <f>VLOOKUP($C1661,driver,MATCH(Q$7,Driver!$A$1:$E$1,0),0)</f>
        <v>Suspended</v>
      </c>
      <c r="R1661" s="21">
        <f>VLOOKUP($C1661,driver,MATCH(R$7,Driver!$A$1:$E$1,0),0)</f>
        <v>4</v>
      </c>
      <c r="S1661" s="21" t="str">
        <f>VLOOKUP($C1661,driver,MATCH(S$7,Driver!$A$1:$E$1,0),0)</f>
        <v>Moderate</v>
      </c>
      <c r="T1661" s="21">
        <f>VLOOKUP($C1661,Effects,MATCH(T$7, Effects!$A$1:$E$1, 0),0)</f>
        <v>36</v>
      </c>
      <c r="U1661" s="22" t="str">
        <f>VLOOKUP($C1661,Effects,MATCH(U$7, Effects!$A$1:$E$1, 0),0)</f>
        <v>No</v>
      </c>
      <c r="V1661" s="22" t="str">
        <f>VLOOKUP($C1661,Effects,MATCH(V$7, Effects!$A$1:$E$1, 0),0)</f>
        <v>Yes</v>
      </c>
      <c r="W1661" s="22" t="str">
        <f>VLOOKUP($C1661,Effects,MATCH(W$7, Effects!$A$1:$E$1, 0),0)</f>
        <v>None</v>
      </c>
    </row>
    <row r="1662" spans="2:23" s="7" customFormat="1" ht="21" x14ac:dyDescent="0.4">
      <c r="B1662" s="19">
        <v>1655</v>
      </c>
      <c r="C1662" s="19" t="s">
        <v>1674</v>
      </c>
      <c r="D1662" s="20">
        <f>VLOOKUP($C1662, Date, MATCH(Source!D$7, Date!$A$1:$F$1, 0), FALSE)</f>
        <v>45542</v>
      </c>
      <c r="E1662" s="40">
        <v>45542</v>
      </c>
      <c r="F1662" s="22">
        <f>VLOOKUP($C1662, Date, MATCH(Source!F$7, Date!$A$1:$F$1, 0), FALSE)</f>
        <v>69.6736111111111</v>
      </c>
      <c r="G1662" s="19">
        <f>VLOOKUP(Table3[[#This Row],[Accident ID]],Date!$A$2:$I$2001,MATCH(Table3[[#Headers],[Hour]],Date!$A$1:$I$1,0),0)</f>
        <v>16</v>
      </c>
      <c r="H1662" s="44" t="str">
        <f>IF(AND(Table3[[#This Row],[Hour]]&gt;=7, Table3[[#This Row],[Hour]]&lt;=10), "Peak", IF(AND(Table3[[#This Row],[Hour]]&gt;=16, Table3[[#This Row],[Hour]]&lt;=19), "Peak", "Off-Peak"))</f>
        <v>Peak</v>
      </c>
      <c r="I1662" s="19" t="str">
        <f>VLOOKUP($C1662,location,MATCH(Source!I$7,Location!$A$1:$D$1,0),0)</f>
        <v>Kolkata</v>
      </c>
      <c r="J1662" s="19" t="str">
        <f>VLOOKUP($C1662,location,MATCH(Source!J$7,Location!$A$1:$D$1,0),0)</f>
        <v>Highway</v>
      </c>
      <c r="K1662" s="19" t="str">
        <f>VLOOKUP($C1662,location,MATCH(Source!K$7,Location!$A$1:$D$1,0),0)</f>
        <v>Windy</v>
      </c>
      <c r="L1662" s="20" t="str">
        <f>VLOOKUP($C1662,vehicle,MATCH(L1661,Vehicle!A1655:E1655,0),0)</f>
        <v>Bus</v>
      </c>
      <c r="M1662" s="20" t="str">
        <f>VLOOKUP($C1662,vehicle,MATCH(M$7,Vehicle!$A$1:$E$1,0),0)</f>
        <v>Pedestrian Crossing</v>
      </c>
      <c r="N1662" s="20" t="str">
        <f>VLOOKUP($C1662,vehicle,MATCH(N$7,Vehicle!$A$1:$E$1,0),0)</f>
        <v>Low</v>
      </c>
      <c r="O1662" s="21">
        <f>VLOOKUP($C1662,vehicle,MATCH(O$7,Vehicle!$A$1:$E$1,0),0)</f>
        <v>2</v>
      </c>
      <c r="P1662" s="21">
        <f>VLOOKUP($C1662,driver,MATCH(P$7,Driver!$A$1:$E$1,0),0)</f>
        <v>62</v>
      </c>
      <c r="Q1662" s="21" t="str">
        <f>VLOOKUP($C1662,driver,MATCH(Q$7,Driver!$A$1:$E$1,0),0)</f>
        <v>Expired</v>
      </c>
      <c r="R1662" s="21">
        <f>VLOOKUP($C1662,driver,MATCH(R$7,Driver!$A$1:$E$1,0),0)</f>
        <v>0</v>
      </c>
      <c r="S1662" s="21" t="str">
        <f>VLOOKUP($C1662,driver,MATCH(S$7,Driver!$A$1:$E$1,0),0)</f>
        <v>Moderate</v>
      </c>
      <c r="T1662" s="21">
        <f>VLOOKUP($C1662,Effects,MATCH(T$7, Effects!$A$1:$E$1, 0),0)</f>
        <v>35</v>
      </c>
      <c r="U1662" s="22" t="str">
        <f>VLOOKUP($C1662,Effects,MATCH(U$7, Effects!$A$1:$E$1, 0),0)</f>
        <v>Yes</v>
      </c>
      <c r="V1662" s="22" t="str">
        <f>VLOOKUP($C1662,Effects,MATCH(V$7, Effects!$A$1:$E$1, 0),0)</f>
        <v>Yes</v>
      </c>
      <c r="W1662" s="22" t="str">
        <f>VLOOKUP($C1662,Effects,MATCH(W$7, Effects!$A$1:$E$1, 0),0)</f>
        <v>License Suspended</v>
      </c>
    </row>
    <row r="1663" spans="2:23" s="7" customFormat="1" ht="21" x14ac:dyDescent="0.4">
      <c r="B1663" s="19">
        <v>1656</v>
      </c>
      <c r="C1663" s="19" t="s">
        <v>1675</v>
      </c>
      <c r="D1663" s="20">
        <f>VLOOKUP($C1663, Date, MATCH(Source!D$7, Date!$A$1:$F$1, 0), FALSE)</f>
        <v>44689</v>
      </c>
      <c r="E1663" s="40">
        <v>44689</v>
      </c>
      <c r="F1663" s="22">
        <f>VLOOKUP($C1663, Date, MATCH(Source!F$7, Date!$A$1:$F$1, 0), FALSE)</f>
        <v>69.7152777777778</v>
      </c>
      <c r="G1663" s="19">
        <f>VLOOKUP(Table3[[#This Row],[Accident ID]],Date!$A$2:$I$2001,MATCH(Table3[[#Headers],[Hour]],Date!$A$1:$I$1,0),0)</f>
        <v>17</v>
      </c>
      <c r="H1663" s="44" t="str">
        <f>IF(AND(Table3[[#This Row],[Hour]]&gt;=7, Table3[[#This Row],[Hour]]&lt;=10), "Peak", IF(AND(Table3[[#This Row],[Hour]]&gt;=16, Table3[[#This Row],[Hour]]&lt;=19), "Peak", "Off-Peak"))</f>
        <v>Peak</v>
      </c>
      <c r="I1663" s="19" t="str">
        <f>VLOOKUP($C1663,location,MATCH(Source!I$7,Location!$A$1:$D$1,0),0)</f>
        <v>Delhi</v>
      </c>
      <c r="J1663" s="19" t="str">
        <f>VLOOKUP($C1663,location,MATCH(Source!J$7,Location!$A$1:$D$1,0),0)</f>
        <v>Residential Area</v>
      </c>
      <c r="K1663" s="19" t="str">
        <f>VLOOKUP($C1663,location,MATCH(Source!K$7,Location!$A$1:$D$1,0),0)</f>
        <v>Windy</v>
      </c>
      <c r="L1663" s="20" t="str">
        <f>VLOOKUP($C1663,vehicle,MATCH(L1662,Vehicle!A1656:E1656,0),0)</f>
        <v>Auto</v>
      </c>
      <c r="M1663" s="20" t="str">
        <f>VLOOKUP($C1663,vehicle,MATCH(M$7,Vehicle!$A$1:$E$1,0),0)</f>
        <v>Over Speeding</v>
      </c>
      <c r="N1663" s="20" t="str">
        <f>VLOOKUP($C1663,vehicle,MATCH(N$7,Vehicle!$A$1:$E$1,0),0)</f>
        <v>High</v>
      </c>
      <c r="O1663" s="21">
        <f>VLOOKUP($C1663,vehicle,MATCH(O$7,Vehicle!$A$1:$E$1,0),0)</f>
        <v>4</v>
      </c>
      <c r="P1663" s="21">
        <f>VLOOKUP($C1663,driver,MATCH(P$7,Driver!$A$1:$E$1,0),0)</f>
        <v>40</v>
      </c>
      <c r="Q1663" s="21" t="str">
        <f>VLOOKUP($C1663,driver,MATCH(Q$7,Driver!$A$1:$E$1,0),0)</f>
        <v>Expired</v>
      </c>
      <c r="R1663" s="21">
        <f>VLOOKUP($C1663,driver,MATCH(R$7,Driver!$A$1:$E$1,0),0)</f>
        <v>4</v>
      </c>
      <c r="S1663" s="21" t="str">
        <f>VLOOKUP($C1663,driver,MATCH(S$7,Driver!$A$1:$E$1,0),0)</f>
        <v>Severe</v>
      </c>
      <c r="T1663" s="21">
        <f>VLOOKUP($C1663,Effects,MATCH(T$7, Effects!$A$1:$E$1, 0),0)</f>
        <v>42</v>
      </c>
      <c r="U1663" s="22" t="str">
        <f>VLOOKUP($C1663,Effects,MATCH(U$7, Effects!$A$1:$E$1, 0),0)</f>
        <v>Yes</v>
      </c>
      <c r="V1663" s="22" t="str">
        <f>VLOOKUP($C1663,Effects,MATCH(V$7, Effects!$A$1:$E$1, 0),0)</f>
        <v>No</v>
      </c>
      <c r="W1663" s="22" t="str">
        <f>VLOOKUP($C1663,Effects,MATCH(W$7, Effects!$A$1:$E$1, 0),0)</f>
        <v>Arrest Made</v>
      </c>
    </row>
    <row r="1664" spans="2:23" s="7" customFormat="1" ht="21" x14ac:dyDescent="0.4">
      <c r="B1664" s="19">
        <v>1657</v>
      </c>
      <c r="C1664" s="19">
        <v>48616567</v>
      </c>
      <c r="D1664" s="20">
        <f>VLOOKUP($C1664, Date, MATCH(Source!D$7, Date!$A$1:$F$1, 0), FALSE)</f>
        <v>45445</v>
      </c>
      <c r="E1664" s="40">
        <v>45445</v>
      </c>
      <c r="F1664" s="22">
        <f>VLOOKUP($C1664, Date, MATCH(Source!F$7, Date!$A$1:$F$1, 0), FALSE)</f>
        <v>69.7569444444444</v>
      </c>
      <c r="G1664" s="19">
        <f>VLOOKUP(Table3[[#This Row],[Accident ID]],Date!$A$2:$I$2001,MATCH(Table3[[#Headers],[Hour]],Date!$A$1:$I$1,0),0)</f>
        <v>18</v>
      </c>
      <c r="H1664" s="44" t="str">
        <f>IF(AND(Table3[[#This Row],[Hour]]&gt;=7, Table3[[#This Row],[Hour]]&lt;=10), "Peak", IF(AND(Table3[[#This Row],[Hour]]&gt;=16, Table3[[#This Row],[Hour]]&lt;=19), "Peak", "Off-Peak"))</f>
        <v>Peak</v>
      </c>
      <c r="I1664" s="19" t="str">
        <f>VLOOKUP($C1664,location,MATCH(Source!I$7,Location!$A$1:$D$1,0),0)</f>
        <v>Bangalore</v>
      </c>
      <c r="J1664" s="19" t="str">
        <f>VLOOKUP($C1664,location,MATCH(Source!J$7,Location!$A$1:$D$1,0),0)</f>
        <v>City Road</v>
      </c>
      <c r="K1664" s="19" t="str">
        <f>VLOOKUP($C1664,location,MATCH(Source!K$7,Location!$A$1:$D$1,0),0)</f>
        <v>Foggy</v>
      </c>
      <c r="L1664" s="20" t="str">
        <f>VLOOKUP($C1664,vehicle,MATCH(L1663,Vehicle!A1657:E1657,0),0)</f>
        <v>Bicycle</v>
      </c>
      <c r="M1664" s="20" t="str">
        <f>VLOOKUP($C1664,vehicle,MATCH(M$7,Vehicle!$A$1:$E$1,0),0)</f>
        <v>Over Speeding</v>
      </c>
      <c r="N1664" s="20" t="str">
        <f>VLOOKUP($C1664,vehicle,MATCH(N$7,Vehicle!$A$1:$E$1,0),0)</f>
        <v>Severe</v>
      </c>
      <c r="O1664" s="21">
        <f>VLOOKUP($C1664,vehicle,MATCH(O$7,Vehicle!$A$1:$E$1,0),0)</f>
        <v>5</v>
      </c>
      <c r="P1664" s="21">
        <f>VLOOKUP($C1664,driver,MATCH(P$7,Driver!$A$1:$E$1,0),0)</f>
        <v>39</v>
      </c>
      <c r="Q1664" s="21" t="str">
        <f>VLOOKUP($C1664,driver,MATCH(Q$7,Driver!$A$1:$E$1,0),0)</f>
        <v>Suspended</v>
      </c>
      <c r="R1664" s="21">
        <f>VLOOKUP($C1664,driver,MATCH(R$7,Driver!$A$1:$E$1,0),0)</f>
        <v>10</v>
      </c>
      <c r="S1664" s="21" t="str">
        <f>VLOOKUP($C1664,driver,MATCH(S$7,Driver!$A$1:$E$1,0),0)</f>
        <v>Moderate</v>
      </c>
      <c r="T1664" s="21">
        <f>VLOOKUP($C1664,Effects,MATCH(T$7, Effects!$A$1:$E$1, 0),0)</f>
        <v>27</v>
      </c>
      <c r="U1664" s="22" t="str">
        <f>VLOOKUP($C1664,Effects,MATCH(U$7, Effects!$A$1:$E$1, 0),0)</f>
        <v>No</v>
      </c>
      <c r="V1664" s="22" t="str">
        <f>VLOOKUP($C1664,Effects,MATCH(V$7, Effects!$A$1:$E$1, 0),0)</f>
        <v>No</v>
      </c>
      <c r="W1664" s="22" t="str">
        <f>VLOOKUP($C1664,Effects,MATCH(W$7, Effects!$A$1:$E$1, 0),0)</f>
        <v>None</v>
      </c>
    </row>
    <row r="1665" spans="2:23" s="7" customFormat="1" ht="21" x14ac:dyDescent="0.4">
      <c r="B1665" s="19">
        <v>1658</v>
      </c>
      <c r="C1665" s="19" t="s">
        <v>1676</v>
      </c>
      <c r="D1665" s="20">
        <f>VLOOKUP($C1665, Date, MATCH(Source!D$7, Date!$A$1:$F$1, 0), FALSE)</f>
        <v>45148</v>
      </c>
      <c r="E1665" s="40">
        <v>45148</v>
      </c>
      <c r="F1665" s="22">
        <f>VLOOKUP($C1665, Date, MATCH(Source!F$7, Date!$A$1:$F$1, 0), FALSE)</f>
        <v>69.7986111111111</v>
      </c>
      <c r="G1665" s="19">
        <f>VLOOKUP(Table3[[#This Row],[Accident ID]],Date!$A$2:$I$2001,MATCH(Table3[[#Headers],[Hour]],Date!$A$1:$I$1,0),0)</f>
        <v>19</v>
      </c>
      <c r="H1665" s="44" t="str">
        <f>IF(AND(Table3[[#This Row],[Hour]]&gt;=7, Table3[[#This Row],[Hour]]&lt;=10), "Peak", IF(AND(Table3[[#This Row],[Hour]]&gt;=16, Table3[[#This Row],[Hour]]&lt;=19), "Peak", "Off-Peak"))</f>
        <v>Peak</v>
      </c>
      <c r="I1665" s="19" t="str">
        <f>VLOOKUP($C1665,location,MATCH(Source!I$7,Location!$A$1:$D$1,0),0)</f>
        <v>Kolkata</v>
      </c>
      <c r="J1665" s="19" t="str">
        <f>VLOOKUP($C1665,location,MATCH(Source!J$7,Location!$A$1:$D$1,0),0)</f>
        <v>Highway</v>
      </c>
      <c r="K1665" s="19" t="str">
        <f>VLOOKUP($C1665,location,MATCH(Source!K$7,Location!$A$1:$D$1,0),0)</f>
        <v>Windy</v>
      </c>
      <c r="L1665" s="20" t="str">
        <f>VLOOKUP($C1665,vehicle,MATCH(L1664,Vehicle!A1658:E1658,0),0)</f>
        <v>Pedestrian</v>
      </c>
      <c r="M1665" s="20" t="str">
        <f>VLOOKUP($C1665,vehicle,MATCH(M$7,Vehicle!$A$1:$E$1,0),0)</f>
        <v>Weather Conditions</v>
      </c>
      <c r="N1665" s="20" t="str">
        <f>VLOOKUP($C1665,vehicle,MATCH(N$7,Vehicle!$A$1:$E$1,0),0)</f>
        <v>Low</v>
      </c>
      <c r="O1665" s="21">
        <f>VLOOKUP($C1665,vehicle,MATCH(O$7,Vehicle!$A$1:$E$1,0),0)</f>
        <v>4</v>
      </c>
      <c r="P1665" s="21">
        <f>VLOOKUP($C1665,driver,MATCH(P$7,Driver!$A$1:$E$1,0),0)</f>
        <v>49</v>
      </c>
      <c r="Q1665" s="21" t="str">
        <f>VLOOKUP($C1665,driver,MATCH(Q$7,Driver!$A$1:$E$1,0),0)</f>
        <v>Suspended</v>
      </c>
      <c r="R1665" s="21">
        <f>VLOOKUP($C1665,driver,MATCH(R$7,Driver!$A$1:$E$1,0),0)</f>
        <v>3</v>
      </c>
      <c r="S1665" s="21" t="str">
        <f>VLOOKUP($C1665,driver,MATCH(S$7,Driver!$A$1:$E$1,0),0)</f>
        <v>Severe</v>
      </c>
      <c r="T1665" s="21">
        <f>VLOOKUP($C1665,Effects,MATCH(T$7, Effects!$A$1:$E$1, 0),0)</f>
        <v>52</v>
      </c>
      <c r="U1665" s="22" t="str">
        <f>VLOOKUP($C1665,Effects,MATCH(U$7, Effects!$A$1:$E$1, 0),0)</f>
        <v>Yes</v>
      </c>
      <c r="V1665" s="22" t="str">
        <f>VLOOKUP($C1665,Effects,MATCH(V$7, Effects!$A$1:$E$1, 0),0)</f>
        <v>Yes</v>
      </c>
      <c r="W1665" s="22" t="str">
        <f>VLOOKUP($C1665,Effects,MATCH(W$7, Effects!$A$1:$E$1, 0),0)</f>
        <v>None</v>
      </c>
    </row>
    <row r="1666" spans="2:23" s="7" customFormat="1" ht="21" x14ac:dyDescent="0.4">
      <c r="B1666" s="19">
        <v>1659</v>
      </c>
      <c r="C1666" s="19" t="s">
        <v>1677</v>
      </c>
      <c r="D1666" s="20">
        <f>VLOOKUP($C1666, Date, MATCH(Source!D$7, Date!$A$1:$F$1, 0), FALSE)</f>
        <v>45116</v>
      </c>
      <c r="E1666" s="40">
        <v>45116</v>
      </c>
      <c r="F1666" s="22">
        <f>VLOOKUP($C1666, Date, MATCH(Source!F$7, Date!$A$1:$F$1, 0), FALSE)</f>
        <v>69.8402777777778</v>
      </c>
      <c r="G1666" s="19">
        <f>VLOOKUP(Table3[[#This Row],[Accident ID]],Date!$A$2:$I$2001,MATCH(Table3[[#Headers],[Hour]],Date!$A$1:$I$1,0),0)</f>
        <v>20</v>
      </c>
      <c r="H1666" s="44" t="str">
        <f>IF(AND(Table3[[#This Row],[Hour]]&gt;=7, Table3[[#This Row],[Hour]]&lt;=10), "Peak", IF(AND(Table3[[#This Row],[Hour]]&gt;=16, Table3[[#This Row],[Hour]]&lt;=19), "Peak", "Off-Peak"))</f>
        <v>Off-Peak</v>
      </c>
      <c r="I1666" s="19" t="str">
        <f>VLOOKUP($C1666,location,MATCH(Source!I$7,Location!$A$1:$D$1,0),0)</f>
        <v>Mumbai</v>
      </c>
      <c r="J1666" s="19" t="str">
        <f>VLOOKUP($C1666,location,MATCH(Source!J$7,Location!$A$1:$D$1,0),0)</f>
        <v>Highway</v>
      </c>
      <c r="K1666" s="19" t="str">
        <f>VLOOKUP($C1666,location,MATCH(Source!K$7,Location!$A$1:$D$1,0),0)</f>
        <v>Rainy</v>
      </c>
      <c r="L1666" s="20" t="str">
        <f>VLOOKUP($C1666,vehicle,MATCH(L1665,Vehicle!A1659:E1659,0),0)</f>
        <v>Car</v>
      </c>
      <c r="M1666" s="20" t="str">
        <f>VLOOKUP($C1666,vehicle,MATCH(M$7,Vehicle!$A$1:$E$1,0),0)</f>
        <v>Brake Failure</v>
      </c>
      <c r="N1666" s="20" t="str">
        <f>VLOOKUP($C1666,vehicle,MATCH(N$7,Vehicle!$A$1:$E$1,0),0)</f>
        <v>Medium</v>
      </c>
      <c r="O1666" s="21">
        <f>VLOOKUP($C1666,vehicle,MATCH(O$7,Vehicle!$A$1:$E$1,0),0)</f>
        <v>1</v>
      </c>
      <c r="P1666" s="21">
        <f>VLOOKUP($C1666,driver,MATCH(P$7,Driver!$A$1:$E$1,0),0)</f>
        <v>71</v>
      </c>
      <c r="Q1666" s="21" t="str">
        <f>VLOOKUP($C1666,driver,MATCH(Q$7,Driver!$A$1:$E$1,0),0)</f>
        <v>Valid</v>
      </c>
      <c r="R1666" s="21">
        <f>VLOOKUP($C1666,driver,MATCH(R$7,Driver!$A$1:$E$1,0),0)</f>
        <v>0</v>
      </c>
      <c r="S1666" s="21" t="str">
        <f>VLOOKUP($C1666,driver,MATCH(S$7,Driver!$A$1:$E$1,0),0)</f>
        <v>Fatal</v>
      </c>
      <c r="T1666" s="21">
        <f>VLOOKUP($C1666,Effects,MATCH(T$7, Effects!$A$1:$E$1, 0),0)</f>
        <v>58</v>
      </c>
      <c r="U1666" s="22" t="str">
        <f>VLOOKUP($C1666,Effects,MATCH(U$7, Effects!$A$1:$E$1, 0),0)</f>
        <v>No</v>
      </c>
      <c r="V1666" s="22" t="str">
        <f>VLOOKUP($C1666,Effects,MATCH(V$7, Effects!$A$1:$E$1, 0),0)</f>
        <v>Yes</v>
      </c>
      <c r="W1666" s="22" t="str">
        <f>VLOOKUP($C1666,Effects,MATCH(W$7, Effects!$A$1:$E$1, 0),0)</f>
        <v>Arrest Made</v>
      </c>
    </row>
    <row r="1667" spans="2:23" s="7" customFormat="1" ht="21" x14ac:dyDescent="0.4">
      <c r="B1667" s="19">
        <v>1660</v>
      </c>
      <c r="C1667" s="19" t="s">
        <v>1678</v>
      </c>
      <c r="D1667" s="20">
        <f>VLOOKUP($C1667, Date, MATCH(Source!D$7, Date!$A$1:$F$1, 0), FALSE)</f>
        <v>45275</v>
      </c>
      <c r="E1667" s="40">
        <v>45275</v>
      </c>
      <c r="F1667" s="22">
        <f>VLOOKUP($C1667, Date, MATCH(Source!F$7, Date!$A$1:$F$1, 0), FALSE)</f>
        <v>69.8819444444444</v>
      </c>
      <c r="G1667" s="19">
        <f>VLOOKUP(Table3[[#This Row],[Accident ID]],Date!$A$2:$I$2001,MATCH(Table3[[#Headers],[Hour]],Date!$A$1:$I$1,0),0)</f>
        <v>21</v>
      </c>
      <c r="H1667" s="44" t="str">
        <f>IF(AND(Table3[[#This Row],[Hour]]&gt;=7, Table3[[#This Row],[Hour]]&lt;=10), "Peak", IF(AND(Table3[[#This Row],[Hour]]&gt;=16, Table3[[#This Row],[Hour]]&lt;=19), "Peak", "Off-Peak"))</f>
        <v>Off-Peak</v>
      </c>
      <c r="I1667" s="19" t="str">
        <f>VLOOKUP($C1667,location,MATCH(Source!I$7,Location!$A$1:$D$1,0),0)</f>
        <v>Delhi</v>
      </c>
      <c r="J1667" s="19" t="str">
        <f>VLOOKUP($C1667,location,MATCH(Source!J$7,Location!$A$1:$D$1,0),0)</f>
        <v>City Road</v>
      </c>
      <c r="K1667" s="19" t="str">
        <f>VLOOKUP($C1667,location,MATCH(Source!K$7,Location!$A$1:$D$1,0),0)</f>
        <v>Foggy</v>
      </c>
      <c r="L1667" s="20" t="str">
        <f>VLOOKUP($C1667,vehicle,MATCH(L1666,Vehicle!A1660:E1660,0),0)</f>
        <v>Bus</v>
      </c>
      <c r="M1667" s="20" t="str">
        <f>VLOOKUP($C1667,vehicle,MATCH(M$7,Vehicle!$A$1:$E$1,0),0)</f>
        <v>Signal Violation</v>
      </c>
      <c r="N1667" s="20" t="str">
        <f>VLOOKUP($C1667,vehicle,MATCH(N$7,Vehicle!$A$1:$E$1,0),0)</f>
        <v>High</v>
      </c>
      <c r="O1667" s="21">
        <f>VLOOKUP($C1667,vehicle,MATCH(O$7,Vehicle!$A$1:$E$1,0),0)</f>
        <v>5</v>
      </c>
      <c r="P1667" s="21">
        <f>VLOOKUP($C1667,driver,MATCH(P$7,Driver!$A$1:$E$1,0),0)</f>
        <v>37</v>
      </c>
      <c r="Q1667" s="21" t="str">
        <f>VLOOKUP($C1667,driver,MATCH(Q$7,Driver!$A$1:$E$1,0),0)</f>
        <v>Suspended</v>
      </c>
      <c r="R1667" s="21">
        <f>VLOOKUP($C1667,driver,MATCH(R$7,Driver!$A$1:$E$1,0),0)</f>
        <v>6</v>
      </c>
      <c r="S1667" s="21" t="str">
        <f>VLOOKUP($C1667,driver,MATCH(S$7,Driver!$A$1:$E$1,0),0)</f>
        <v>Fatal</v>
      </c>
      <c r="T1667" s="21">
        <f>VLOOKUP($C1667,Effects,MATCH(T$7, Effects!$A$1:$E$1, 0),0)</f>
        <v>31</v>
      </c>
      <c r="U1667" s="22" t="str">
        <f>VLOOKUP($C1667,Effects,MATCH(U$7, Effects!$A$1:$E$1, 0),0)</f>
        <v>No</v>
      </c>
      <c r="V1667" s="22" t="str">
        <f>VLOOKUP($C1667,Effects,MATCH(V$7, Effects!$A$1:$E$1, 0),0)</f>
        <v>No</v>
      </c>
      <c r="W1667" s="22" t="str">
        <f>VLOOKUP($C1667,Effects,MATCH(W$7, Effects!$A$1:$E$1, 0),0)</f>
        <v>Fine Issued</v>
      </c>
    </row>
    <row r="1668" spans="2:23" s="7" customFormat="1" ht="21" x14ac:dyDescent="0.4">
      <c r="B1668" s="19">
        <v>1661</v>
      </c>
      <c r="C1668" s="19" t="s">
        <v>1679</v>
      </c>
      <c r="D1668" s="20">
        <f>VLOOKUP($C1668, Date, MATCH(Source!D$7, Date!$A$1:$F$1, 0), FALSE)</f>
        <v>44632</v>
      </c>
      <c r="E1668" s="40">
        <v>44632</v>
      </c>
      <c r="F1668" s="22">
        <f>VLOOKUP($C1668, Date, MATCH(Source!F$7, Date!$A$1:$F$1, 0), FALSE)</f>
        <v>69.9236111111111</v>
      </c>
      <c r="G1668" s="19">
        <f>VLOOKUP(Table3[[#This Row],[Accident ID]],Date!$A$2:$I$2001,MATCH(Table3[[#Headers],[Hour]],Date!$A$1:$I$1,0),0)</f>
        <v>22</v>
      </c>
      <c r="H1668" s="44" t="str">
        <f>IF(AND(Table3[[#This Row],[Hour]]&gt;=7, Table3[[#This Row],[Hour]]&lt;=10), "Peak", IF(AND(Table3[[#This Row],[Hour]]&gt;=16, Table3[[#This Row],[Hour]]&lt;=19), "Peak", "Off-Peak"))</f>
        <v>Off-Peak</v>
      </c>
      <c r="I1668" s="19" t="str">
        <f>VLOOKUP($C1668,location,MATCH(Source!I$7,Location!$A$1:$D$1,0),0)</f>
        <v>Delhi</v>
      </c>
      <c r="J1668" s="19" t="str">
        <f>VLOOKUP($C1668,location,MATCH(Source!J$7,Location!$A$1:$D$1,0),0)</f>
        <v>Residential Area</v>
      </c>
      <c r="K1668" s="19" t="str">
        <f>VLOOKUP($C1668,location,MATCH(Source!K$7,Location!$A$1:$D$1,0),0)</f>
        <v>Foggy</v>
      </c>
      <c r="L1668" s="20" t="str">
        <f>VLOOKUP($C1668,vehicle,MATCH(L1667,Vehicle!A1661:E1661,0),0)</f>
        <v>Truck</v>
      </c>
      <c r="M1668" s="20" t="str">
        <f>VLOOKUP($C1668,vehicle,MATCH(M$7,Vehicle!$A$1:$E$1,0),0)</f>
        <v>Over Speeding</v>
      </c>
      <c r="N1668" s="20" t="str">
        <f>VLOOKUP($C1668,vehicle,MATCH(N$7,Vehicle!$A$1:$E$1,0),0)</f>
        <v>High</v>
      </c>
      <c r="O1668" s="21">
        <f>VLOOKUP($C1668,vehicle,MATCH(O$7,Vehicle!$A$1:$E$1,0),0)</f>
        <v>4</v>
      </c>
      <c r="P1668" s="21">
        <f>VLOOKUP($C1668,driver,MATCH(P$7,Driver!$A$1:$E$1,0),0)</f>
        <v>43</v>
      </c>
      <c r="Q1668" s="21" t="str">
        <f>VLOOKUP($C1668,driver,MATCH(Q$7,Driver!$A$1:$E$1,0),0)</f>
        <v>Expired</v>
      </c>
      <c r="R1668" s="21">
        <f>VLOOKUP($C1668,driver,MATCH(R$7,Driver!$A$1:$E$1,0),0)</f>
        <v>6</v>
      </c>
      <c r="S1668" s="21" t="str">
        <f>VLOOKUP($C1668,driver,MATCH(S$7,Driver!$A$1:$E$1,0),0)</f>
        <v>Minor</v>
      </c>
      <c r="T1668" s="21">
        <f>VLOOKUP($C1668,Effects,MATCH(T$7, Effects!$A$1:$E$1, 0),0)</f>
        <v>33</v>
      </c>
      <c r="U1668" s="22" t="str">
        <f>VLOOKUP($C1668,Effects,MATCH(U$7, Effects!$A$1:$E$1, 0),0)</f>
        <v>Yes</v>
      </c>
      <c r="V1668" s="22" t="str">
        <f>VLOOKUP($C1668,Effects,MATCH(V$7, Effects!$A$1:$E$1, 0),0)</f>
        <v>Yes</v>
      </c>
      <c r="W1668" s="22" t="str">
        <f>VLOOKUP($C1668,Effects,MATCH(W$7, Effects!$A$1:$E$1, 0),0)</f>
        <v>Fine Issued</v>
      </c>
    </row>
    <row r="1669" spans="2:23" s="7" customFormat="1" ht="21" x14ac:dyDescent="0.4">
      <c r="B1669" s="19">
        <v>1662</v>
      </c>
      <c r="C1669" s="19" t="s">
        <v>1680</v>
      </c>
      <c r="D1669" s="20">
        <f>VLOOKUP($C1669, Date, MATCH(Source!D$7, Date!$A$1:$F$1, 0), FALSE)</f>
        <v>45339</v>
      </c>
      <c r="E1669" s="40">
        <v>45339</v>
      </c>
      <c r="F1669" s="22">
        <f>VLOOKUP($C1669, Date, MATCH(Source!F$7, Date!$A$1:$F$1, 0), FALSE)</f>
        <v>69.9652777777778</v>
      </c>
      <c r="G1669" s="19">
        <f>VLOOKUP(Table3[[#This Row],[Accident ID]],Date!$A$2:$I$2001,MATCH(Table3[[#Headers],[Hour]],Date!$A$1:$I$1,0),0)</f>
        <v>23</v>
      </c>
      <c r="H1669" s="44" t="str">
        <f>IF(AND(Table3[[#This Row],[Hour]]&gt;=7, Table3[[#This Row],[Hour]]&lt;=10), "Peak", IF(AND(Table3[[#This Row],[Hour]]&gt;=16, Table3[[#This Row],[Hour]]&lt;=19), "Peak", "Off-Peak"))</f>
        <v>Off-Peak</v>
      </c>
      <c r="I1669" s="19" t="str">
        <f>VLOOKUP($C1669,location,MATCH(Source!I$7,Location!$A$1:$D$1,0),0)</f>
        <v>Delhi</v>
      </c>
      <c r="J1669" s="19" t="str">
        <f>VLOOKUP($C1669,location,MATCH(Source!J$7,Location!$A$1:$D$1,0),0)</f>
        <v>Expressway</v>
      </c>
      <c r="K1669" s="19" t="str">
        <f>VLOOKUP($C1669,location,MATCH(Source!K$7,Location!$A$1:$D$1,0),0)</f>
        <v>Windy</v>
      </c>
      <c r="L1669" s="20" t="str">
        <f>VLOOKUP($C1669,vehicle,MATCH(L1668,Vehicle!A1662:E1662,0),0)</f>
        <v>Pedestrian</v>
      </c>
      <c r="M1669" s="20" t="str">
        <f>VLOOKUP($C1669,vehicle,MATCH(M$7,Vehicle!$A$1:$E$1,0),0)</f>
        <v>Pedestrian Crossing</v>
      </c>
      <c r="N1669" s="20" t="str">
        <f>VLOOKUP($C1669,vehicle,MATCH(N$7,Vehicle!$A$1:$E$1,0),0)</f>
        <v>Medium</v>
      </c>
      <c r="O1669" s="21">
        <f>VLOOKUP($C1669,vehicle,MATCH(O$7,Vehicle!$A$1:$E$1,0),0)</f>
        <v>4</v>
      </c>
      <c r="P1669" s="21">
        <f>VLOOKUP($C1669,driver,MATCH(P$7,Driver!$A$1:$E$1,0),0)</f>
        <v>70</v>
      </c>
      <c r="Q1669" s="21" t="str">
        <f>VLOOKUP($C1669,driver,MATCH(Q$7,Driver!$A$1:$E$1,0),0)</f>
        <v>Expired</v>
      </c>
      <c r="R1669" s="21">
        <f>VLOOKUP($C1669,driver,MATCH(R$7,Driver!$A$1:$E$1,0),0)</f>
        <v>7</v>
      </c>
      <c r="S1669" s="21" t="str">
        <f>VLOOKUP($C1669,driver,MATCH(S$7,Driver!$A$1:$E$1,0),0)</f>
        <v>Moderate</v>
      </c>
      <c r="T1669" s="21">
        <f>VLOOKUP($C1669,Effects,MATCH(T$7, Effects!$A$1:$E$1, 0),0)</f>
        <v>32</v>
      </c>
      <c r="U1669" s="22" t="str">
        <f>VLOOKUP($C1669,Effects,MATCH(U$7, Effects!$A$1:$E$1, 0),0)</f>
        <v>Yes</v>
      </c>
      <c r="V1669" s="22" t="str">
        <f>VLOOKUP($C1669,Effects,MATCH(V$7, Effects!$A$1:$E$1, 0),0)</f>
        <v>No</v>
      </c>
      <c r="W1669" s="22" t="str">
        <f>VLOOKUP($C1669,Effects,MATCH(W$7, Effects!$A$1:$E$1, 0),0)</f>
        <v>Fine Issued</v>
      </c>
    </row>
    <row r="1670" spans="2:23" s="7" customFormat="1" ht="21" x14ac:dyDescent="0.4">
      <c r="B1670" s="19">
        <v>1663</v>
      </c>
      <c r="C1670" s="19" t="s">
        <v>1681</v>
      </c>
      <c r="D1670" s="20">
        <f>VLOOKUP($C1670, Date, MATCH(Source!D$7, Date!$A$1:$F$1, 0), FALSE)</f>
        <v>45447</v>
      </c>
      <c r="E1670" s="40">
        <v>45447</v>
      </c>
      <c r="F1670" s="22">
        <f>VLOOKUP($C1670, Date, MATCH(Source!F$7, Date!$A$1:$F$1, 0), FALSE)</f>
        <v>70.0069444444444</v>
      </c>
      <c r="G1670" s="19">
        <f>VLOOKUP(Table3[[#This Row],[Accident ID]],Date!$A$2:$I$2001,MATCH(Table3[[#Headers],[Hour]],Date!$A$1:$I$1,0),0)</f>
        <v>0</v>
      </c>
      <c r="H1670" s="44" t="str">
        <f>IF(AND(Table3[[#This Row],[Hour]]&gt;=7, Table3[[#This Row],[Hour]]&lt;=10), "Peak", IF(AND(Table3[[#This Row],[Hour]]&gt;=16, Table3[[#This Row],[Hour]]&lt;=19), "Peak", "Off-Peak"))</f>
        <v>Off-Peak</v>
      </c>
      <c r="I1670" s="19" t="str">
        <f>VLOOKUP($C1670,location,MATCH(Source!I$7,Location!$A$1:$D$1,0),0)</f>
        <v>Pune</v>
      </c>
      <c r="J1670" s="19" t="str">
        <f>VLOOKUP($C1670,location,MATCH(Source!J$7,Location!$A$1:$D$1,0),0)</f>
        <v>Highway</v>
      </c>
      <c r="K1670" s="19" t="str">
        <f>VLOOKUP($C1670,location,MATCH(Source!K$7,Location!$A$1:$D$1,0),0)</f>
        <v>Windy</v>
      </c>
      <c r="L1670" s="20" t="str">
        <f>VLOOKUP($C1670,vehicle,MATCH(L1669,Vehicle!A1663:E1663,0),0)</f>
        <v>Truck</v>
      </c>
      <c r="M1670" s="20" t="str">
        <f>VLOOKUP($C1670,vehicle,MATCH(M$7,Vehicle!$A$1:$E$1,0),0)</f>
        <v>Pedestrian Crossing</v>
      </c>
      <c r="N1670" s="20" t="str">
        <f>VLOOKUP($C1670,vehicle,MATCH(N$7,Vehicle!$A$1:$E$1,0),0)</f>
        <v>Severe</v>
      </c>
      <c r="O1670" s="21">
        <f>VLOOKUP($C1670,vehicle,MATCH(O$7,Vehicle!$A$1:$E$1,0),0)</f>
        <v>3</v>
      </c>
      <c r="P1670" s="21">
        <f>VLOOKUP($C1670,driver,MATCH(P$7,Driver!$A$1:$E$1,0),0)</f>
        <v>47</v>
      </c>
      <c r="Q1670" s="21" t="str">
        <f>VLOOKUP($C1670,driver,MATCH(Q$7,Driver!$A$1:$E$1,0),0)</f>
        <v>Expired</v>
      </c>
      <c r="R1670" s="21">
        <f>VLOOKUP($C1670,driver,MATCH(R$7,Driver!$A$1:$E$1,0),0)</f>
        <v>9</v>
      </c>
      <c r="S1670" s="21" t="str">
        <f>VLOOKUP($C1670,driver,MATCH(S$7,Driver!$A$1:$E$1,0),0)</f>
        <v>Fatal</v>
      </c>
      <c r="T1670" s="21">
        <f>VLOOKUP($C1670,Effects,MATCH(T$7, Effects!$A$1:$E$1, 0),0)</f>
        <v>55</v>
      </c>
      <c r="U1670" s="22" t="str">
        <f>VLOOKUP($C1670,Effects,MATCH(U$7, Effects!$A$1:$E$1, 0),0)</f>
        <v>No</v>
      </c>
      <c r="V1670" s="22" t="str">
        <f>VLOOKUP($C1670,Effects,MATCH(V$7, Effects!$A$1:$E$1, 0),0)</f>
        <v>Yes</v>
      </c>
      <c r="W1670" s="22" t="str">
        <f>VLOOKUP($C1670,Effects,MATCH(W$7, Effects!$A$1:$E$1, 0),0)</f>
        <v>Arrest Made</v>
      </c>
    </row>
    <row r="1671" spans="2:23" s="7" customFormat="1" ht="21" x14ac:dyDescent="0.4">
      <c r="B1671" s="19">
        <v>1664</v>
      </c>
      <c r="C1671" s="19" t="s">
        <v>1682</v>
      </c>
      <c r="D1671" s="20">
        <f>VLOOKUP($C1671, Date, MATCH(Source!D$7, Date!$A$1:$F$1, 0), FALSE)</f>
        <v>45368</v>
      </c>
      <c r="E1671" s="40">
        <v>45368</v>
      </c>
      <c r="F1671" s="22">
        <f>VLOOKUP($C1671, Date, MATCH(Source!F$7, Date!$A$1:$F$1, 0), FALSE)</f>
        <v>70.0486111111111</v>
      </c>
      <c r="G1671" s="19">
        <f>VLOOKUP(Table3[[#This Row],[Accident ID]],Date!$A$2:$I$2001,MATCH(Table3[[#Headers],[Hour]],Date!$A$1:$I$1,0),0)</f>
        <v>1</v>
      </c>
      <c r="H1671" s="44" t="str">
        <f>IF(AND(Table3[[#This Row],[Hour]]&gt;=7, Table3[[#This Row],[Hour]]&lt;=10), "Peak", IF(AND(Table3[[#This Row],[Hour]]&gt;=16, Table3[[#This Row],[Hour]]&lt;=19), "Peak", "Off-Peak"))</f>
        <v>Off-Peak</v>
      </c>
      <c r="I1671" s="19" t="str">
        <f>VLOOKUP($C1671,location,MATCH(Source!I$7,Location!$A$1:$D$1,0),0)</f>
        <v>Ahmedabad</v>
      </c>
      <c r="J1671" s="19" t="str">
        <f>VLOOKUP($C1671,location,MATCH(Source!J$7,Location!$A$1:$D$1,0),0)</f>
        <v>Highway</v>
      </c>
      <c r="K1671" s="19" t="str">
        <f>VLOOKUP($C1671,location,MATCH(Source!K$7,Location!$A$1:$D$1,0),0)</f>
        <v>Clear</v>
      </c>
      <c r="L1671" s="20" t="str">
        <f>VLOOKUP($C1671,vehicle,MATCH(L1670,Vehicle!A1664:E1664,0),0)</f>
        <v>Pedestrian</v>
      </c>
      <c r="M1671" s="20" t="str">
        <f>VLOOKUP($C1671,vehicle,MATCH(M$7,Vehicle!$A$1:$E$1,0),0)</f>
        <v>Over Speeding</v>
      </c>
      <c r="N1671" s="20" t="str">
        <f>VLOOKUP($C1671,vehicle,MATCH(N$7,Vehicle!$A$1:$E$1,0),0)</f>
        <v>Severe</v>
      </c>
      <c r="O1671" s="21">
        <f>VLOOKUP($C1671,vehicle,MATCH(O$7,Vehicle!$A$1:$E$1,0),0)</f>
        <v>3</v>
      </c>
      <c r="P1671" s="21">
        <f>VLOOKUP($C1671,driver,MATCH(P$7,Driver!$A$1:$E$1,0),0)</f>
        <v>32</v>
      </c>
      <c r="Q1671" s="21" t="str">
        <f>VLOOKUP($C1671,driver,MATCH(Q$7,Driver!$A$1:$E$1,0),0)</f>
        <v>Expired</v>
      </c>
      <c r="R1671" s="21">
        <f>VLOOKUP($C1671,driver,MATCH(R$7,Driver!$A$1:$E$1,0),0)</f>
        <v>9</v>
      </c>
      <c r="S1671" s="21" t="str">
        <f>VLOOKUP($C1671,driver,MATCH(S$7,Driver!$A$1:$E$1,0),0)</f>
        <v>Minor</v>
      </c>
      <c r="T1671" s="21">
        <f>VLOOKUP($C1671,Effects,MATCH(T$7, Effects!$A$1:$E$1, 0),0)</f>
        <v>38</v>
      </c>
      <c r="U1671" s="22" t="str">
        <f>VLOOKUP($C1671,Effects,MATCH(U$7, Effects!$A$1:$E$1, 0),0)</f>
        <v>Yes</v>
      </c>
      <c r="V1671" s="22" t="str">
        <f>VLOOKUP($C1671,Effects,MATCH(V$7, Effects!$A$1:$E$1, 0),0)</f>
        <v>Yes</v>
      </c>
      <c r="W1671" s="22" t="str">
        <f>VLOOKUP($C1671,Effects,MATCH(W$7, Effects!$A$1:$E$1, 0),0)</f>
        <v>License Suspended</v>
      </c>
    </row>
    <row r="1672" spans="2:23" s="7" customFormat="1" ht="21" x14ac:dyDescent="0.4">
      <c r="B1672" s="19">
        <v>1665</v>
      </c>
      <c r="C1672" s="19" t="s">
        <v>1683</v>
      </c>
      <c r="D1672" s="20">
        <f>VLOOKUP($C1672, Date, MATCH(Source!D$7, Date!$A$1:$F$1, 0), FALSE)</f>
        <v>44598</v>
      </c>
      <c r="E1672" s="40">
        <v>44598</v>
      </c>
      <c r="F1672" s="22">
        <f>VLOOKUP($C1672, Date, MATCH(Source!F$7, Date!$A$1:$F$1, 0), FALSE)</f>
        <v>70.0902777777778</v>
      </c>
      <c r="G1672" s="19">
        <f>VLOOKUP(Table3[[#This Row],[Accident ID]],Date!$A$2:$I$2001,MATCH(Table3[[#Headers],[Hour]],Date!$A$1:$I$1,0),0)</f>
        <v>2</v>
      </c>
      <c r="H1672" s="44" t="str">
        <f>IF(AND(Table3[[#This Row],[Hour]]&gt;=7, Table3[[#This Row],[Hour]]&lt;=10), "Peak", IF(AND(Table3[[#This Row],[Hour]]&gt;=16, Table3[[#This Row],[Hour]]&lt;=19), "Peak", "Off-Peak"))</f>
        <v>Off-Peak</v>
      </c>
      <c r="I1672" s="19" t="str">
        <f>VLOOKUP($C1672,location,MATCH(Source!I$7,Location!$A$1:$D$1,0),0)</f>
        <v>Kolkata</v>
      </c>
      <c r="J1672" s="19" t="str">
        <f>VLOOKUP($C1672,location,MATCH(Source!J$7,Location!$A$1:$D$1,0),0)</f>
        <v>Expressway</v>
      </c>
      <c r="K1672" s="19" t="str">
        <f>VLOOKUP($C1672,location,MATCH(Source!K$7,Location!$A$1:$D$1,0),0)</f>
        <v>Clear</v>
      </c>
      <c r="L1672" s="20" t="str">
        <f>VLOOKUP($C1672,vehicle,MATCH(L1671,Vehicle!A1665:E1665,0),0)</f>
        <v>Bus</v>
      </c>
      <c r="M1672" s="20" t="str">
        <f>VLOOKUP($C1672,vehicle,MATCH(M$7,Vehicle!$A$1:$E$1,0),0)</f>
        <v>Brake Failure</v>
      </c>
      <c r="N1672" s="20" t="str">
        <f>VLOOKUP($C1672,vehicle,MATCH(N$7,Vehicle!$A$1:$E$1,0),0)</f>
        <v>Low</v>
      </c>
      <c r="O1672" s="21">
        <f>VLOOKUP($C1672,vehicle,MATCH(O$7,Vehicle!$A$1:$E$1,0),0)</f>
        <v>2</v>
      </c>
      <c r="P1672" s="21">
        <f>VLOOKUP($C1672,driver,MATCH(P$7,Driver!$A$1:$E$1,0),0)</f>
        <v>42</v>
      </c>
      <c r="Q1672" s="21" t="str">
        <f>VLOOKUP($C1672,driver,MATCH(Q$7,Driver!$A$1:$E$1,0),0)</f>
        <v>Expired</v>
      </c>
      <c r="R1672" s="21">
        <f>VLOOKUP($C1672,driver,MATCH(R$7,Driver!$A$1:$E$1,0),0)</f>
        <v>5</v>
      </c>
      <c r="S1672" s="21" t="str">
        <f>VLOOKUP($C1672,driver,MATCH(S$7,Driver!$A$1:$E$1,0),0)</f>
        <v>Fatal</v>
      </c>
      <c r="T1672" s="21">
        <f>VLOOKUP($C1672,Effects,MATCH(T$7, Effects!$A$1:$E$1, 0),0)</f>
        <v>36</v>
      </c>
      <c r="U1672" s="22" t="str">
        <f>VLOOKUP($C1672,Effects,MATCH(U$7, Effects!$A$1:$E$1, 0),0)</f>
        <v>Yes</v>
      </c>
      <c r="V1672" s="22" t="str">
        <f>VLOOKUP($C1672,Effects,MATCH(V$7, Effects!$A$1:$E$1, 0),0)</f>
        <v>Yes</v>
      </c>
      <c r="W1672" s="22" t="str">
        <f>VLOOKUP($C1672,Effects,MATCH(W$7, Effects!$A$1:$E$1, 0),0)</f>
        <v>Fine Issued</v>
      </c>
    </row>
    <row r="1673" spans="2:23" s="7" customFormat="1" ht="21" x14ac:dyDescent="0.4">
      <c r="B1673" s="19">
        <v>1666</v>
      </c>
      <c r="C1673" s="19" t="s">
        <v>1684</v>
      </c>
      <c r="D1673" s="20">
        <f>VLOOKUP($C1673, Date, MATCH(Source!D$7, Date!$A$1:$F$1, 0), FALSE)</f>
        <v>45599</v>
      </c>
      <c r="E1673" s="40">
        <v>45599</v>
      </c>
      <c r="F1673" s="22">
        <f>VLOOKUP($C1673, Date, MATCH(Source!F$7, Date!$A$1:$F$1, 0), FALSE)</f>
        <v>70.1319444444444</v>
      </c>
      <c r="G1673" s="19">
        <f>VLOOKUP(Table3[[#This Row],[Accident ID]],Date!$A$2:$I$2001,MATCH(Table3[[#Headers],[Hour]],Date!$A$1:$I$1,0),0)</f>
        <v>3</v>
      </c>
      <c r="H1673" s="44" t="str">
        <f>IF(AND(Table3[[#This Row],[Hour]]&gt;=7, Table3[[#This Row],[Hour]]&lt;=10), "Peak", IF(AND(Table3[[#This Row],[Hour]]&gt;=16, Table3[[#This Row],[Hour]]&lt;=19), "Peak", "Off-Peak"))</f>
        <v>Off-Peak</v>
      </c>
      <c r="I1673" s="19" t="str">
        <f>VLOOKUP($C1673,location,MATCH(Source!I$7,Location!$A$1:$D$1,0),0)</f>
        <v>Hyderabad</v>
      </c>
      <c r="J1673" s="19" t="str">
        <f>VLOOKUP($C1673,location,MATCH(Source!J$7,Location!$A$1:$D$1,0),0)</f>
        <v>Rural Road</v>
      </c>
      <c r="K1673" s="19" t="str">
        <f>VLOOKUP($C1673,location,MATCH(Source!K$7,Location!$A$1:$D$1,0),0)</f>
        <v>Windy</v>
      </c>
      <c r="L1673" s="20" t="str">
        <f>VLOOKUP($C1673,vehicle,MATCH(L1672,Vehicle!A1666:E1666,0),0)</f>
        <v>Truck</v>
      </c>
      <c r="M1673" s="20" t="str">
        <f>VLOOKUP($C1673,vehicle,MATCH(M$7,Vehicle!$A$1:$E$1,0),0)</f>
        <v>Weather Conditions</v>
      </c>
      <c r="N1673" s="20" t="str">
        <f>VLOOKUP($C1673,vehicle,MATCH(N$7,Vehicle!$A$1:$E$1,0),0)</f>
        <v>Low</v>
      </c>
      <c r="O1673" s="21">
        <f>VLOOKUP($C1673,vehicle,MATCH(O$7,Vehicle!$A$1:$E$1,0),0)</f>
        <v>1</v>
      </c>
      <c r="P1673" s="21">
        <f>VLOOKUP($C1673,driver,MATCH(P$7,Driver!$A$1:$E$1,0),0)</f>
        <v>52</v>
      </c>
      <c r="Q1673" s="21" t="str">
        <f>VLOOKUP($C1673,driver,MATCH(Q$7,Driver!$A$1:$E$1,0),0)</f>
        <v>Valid</v>
      </c>
      <c r="R1673" s="21">
        <f>VLOOKUP($C1673,driver,MATCH(R$7,Driver!$A$1:$E$1,0),0)</f>
        <v>5</v>
      </c>
      <c r="S1673" s="21" t="str">
        <f>VLOOKUP($C1673,driver,MATCH(S$7,Driver!$A$1:$E$1,0),0)</f>
        <v>Moderate</v>
      </c>
      <c r="T1673" s="21">
        <f>VLOOKUP($C1673,Effects,MATCH(T$7, Effects!$A$1:$E$1, 0),0)</f>
        <v>58</v>
      </c>
      <c r="U1673" s="22" t="str">
        <f>VLOOKUP($C1673,Effects,MATCH(U$7, Effects!$A$1:$E$1, 0),0)</f>
        <v>Yes</v>
      </c>
      <c r="V1673" s="22" t="str">
        <f>VLOOKUP($C1673,Effects,MATCH(V$7, Effects!$A$1:$E$1, 0),0)</f>
        <v>No</v>
      </c>
      <c r="W1673" s="22" t="str">
        <f>VLOOKUP($C1673,Effects,MATCH(W$7, Effects!$A$1:$E$1, 0),0)</f>
        <v>Fine Issued</v>
      </c>
    </row>
    <row r="1674" spans="2:23" s="7" customFormat="1" ht="21" x14ac:dyDescent="0.4">
      <c r="B1674" s="19">
        <v>1667</v>
      </c>
      <c r="C1674" s="19" t="s">
        <v>1685</v>
      </c>
      <c r="D1674" s="20">
        <f>VLOOKUP($C1674, Date, MATCH(Source!D$7, Date!$A$1:$F$1, 0), FALSE)</f>
        <v>44792</v>
      </c>
      <c r="E1674" s="40">
        <v>44792</v>
      </c>
      <c r="F1674" s="22">
        <f>VLOOKUP($C1674, Date, MATCH(Source!F$7, Date!$A$1:$F$1, 0), FALSE)</f>
        <v>70.1736111111111</v>
      </c>
      <c r="G1674" s="19">
        <f>VLOOKUP(Table3[[#This Row],[Accident ID]],Date!$A$2:$I$2001,MATCH(Table3[[#Headers],[Hour]],Date!$A$1:$I$1,0),0)</f>
        <v>4</v>
      </c>
      <c r="H1674" s="44" t="str">
        <f>IF(AND(Table3[[#This Row],[Hour]]&gt;=7, Table3[[#This Row],[Hour]]&lt;=10), "Peak", IF(AND(Table3[[#This Row],[Hour]]&gt;=16, Table3[[#This Row],[Hour]]&lt;=19), "Peak", "Off-Peak"))</f>
        <v>Off-Peak</v>
      </c>
      <c r="I1674" s="19" t="str">
        <f>VLOOKUP($C1674,location,MATCH(Source!I$7,Location!$A$1:$D$1,0),0)</f>
        <v>Bangalore</v>
      </c>
      <c r="J1674" s="19" t="str">
        <f>VLOOKUP($C1674,location,MATCH(Source!J$7,Location!$A$1:$D$1,0),0)</f>
        <v>City Road</v>
      </c>
      <c r="K1674" s="19" t="str">
        <f>VLOOKUP($C1674,location,MATCH(Source!K$7,Location!$A$1:$D$1,0),0)</f>
        <v>Clear</v>
      </c>
      <c r="L1674" s="20" t="str">
        <f>VLOOKUP($C1674,vehicle,MATCH(L1673,Vehicle!A1667:E1667,0),0)</f>
        <v>Auto</v>
      </c>
      <c r="M1674" s="20" t="str">
        <f>VLOOKUP($C1674,vehicle,MATCH(M$7,Vehicle!$A$1:$E$1,0),0)</f>
        <v>Pedestrian Crossing</v>
      </c>
      <c r="N1674" s="20" t="str">
        <f>VLOOKUP($C1674,vehicle,MATCH(N$7,Vehicle!$A$1:$E$1,0),0)</f>
        <v>Medium</v>
      </c>
      <c r="O1674" s="21">
        <f>VLOOKUP($C1674,vehicle,MATCH(O$7,Vehicle!$A$1:$E$1,0),0)</f>
        <v>1</v>
      </c>
      <c r="P1674" s="21">
        <f>VLOOKUP($C1674,driver,MATCH(P$7,Driver!$A$1:$E$1,0),0)</f>
        <v>75</v>
      </c>
      <c r="Q1674" s="21" t="str">
        <f>VLOOKUP($C1674,driver,MATCH(Q$7,Driver!$A$1:$E$1,0),0)</f>
        <v>Suspended</v>
      </c>
      <c r="R1674" s="21">
        <f>VLOOKUP($C1674,driver,MATCH(R$7,Driver!$A$1:$E$1,0),0)</f>
        <v>6</v>
      </c>
      <c r="S1674" s="21" t="str">
        <f>VLOOKUP($C1674,driver,MATCH(S$7,Driver!$A$1:$E$1,0),0)</f>
        <v>Fatal</v>
      </c>
      <c r="T1674" s="21">
        <f>VLOOKUP($C1674,Effects,MATCH(T$7, Effects!$A$1:$E$1, 0),0)</f>
        <v>14</v>
      </c>
      <c r="U1674" s="22" t="str">
        <f>VLOOKUP($C1674,Effects,MATCH(U$7, Effects!$A$1:$E$1, 0),0)</f>
        <v>No</v>
      </c>
      <c r="V1674" s="22" t="str">
        <f>VLOOKUP($C1674,Effects,MATCH(V$7, Effects!$A$1:$E$1, 0),0)</f>
        <v>No</v>
      </c>
      <c r="W1674" s="22" t="str">
        <f>VLOOKUP($C1674,Effects,MATCH(W$7, Effects!$A$1:$E$1, 0),0)</f>
        <v>License Suspended</v>
      </c>
    </row>
    <row r="1675" spans="2:23" s="7" customFormat="1" ht="21" x14ac:dyDescent="0.4">
      <c r="B1675" s="19">
        <v>1668</v>
      </c>
      <c r="C1675" s="19" t="s">
        <v>1686</v>
      </c>
      <c r="D1675" s="20">
        <f>VLOOKUP($C1675, Date, MATCH(Source!D$7, Date!$A$1:$F$1, 0), FALSE)</f>
        <v>43902</v>
      </c>
      <c r="E1675" s="40">
        <v>43902</v>
      </c>
      <c r="F1675" s="22">
        <f>VLOOKUP($C1675, Date, MATCH(Source!F$7, Date!$A$1:$F$1, 0), FALSE)</f>
        <v>70.2152777777778</v>
      </c>
      <c r="G1675" s="19">
        <f>VLOOKUP(Table3[[#This Row],[Accident ID]],Date!$A$2:$I$2001,MATCH(Table3[[#Headers],[Hour]],Date!$A$1:$I$1,0),0)</f>
        <v>5</v>
      </c>
      <c r="H1675" s="44" t="str">
        <f>IF(AND(Table3[[#This Row],[Hour]]&gt;=7, Table3[[#This Row],[Hour]]&lt;=10), "Peak", IF(AND(Table3[[#This Row],[Hour]]&gt;=16, Table3[[#This Row],[Hour]]&lt;=19), "Peak", "Off-Peak"))</f>
        <v>Off-Peak</v>
      </c>
      <c r="I1675" s="19" t="str">
        <f>VLOOKUP($C1675,location,MATCH(Source!I$7,Location!$A$1:$D$1,0),0)</f>
        <v>Pune</v>
      </c>
      <c r="J1675" s="19" t="str">
        <f>VLOOKUP($C1675,location,MATCH(Source!J$7,Location!$A$1:$D$1,0),0)</f>
        <v>Residential Area</v>
      </c>
      <c r="K1675" s="19" t="str">
        <f>VLOOKUP($C1675,location,MATCH(Source!K$7,Location!$A$1:$D$1,0),0)</f>
        <v>Windy</v>
      </c>
      <c r="L1675" s="20" t="str">
        <f>VLOOKUP($C1675,vehicle,MATCH(L1674,Vehicle!A1668:E1668,0),0)</f>
        <v>Car</v>
      </c>
      <c r="M1675" s="20" t="str">
        <f>VLOOKUP($C1675,vehicle,MATCH(M$7,Vehicle!$A$1:$E$1,0),0)</f>
        <v>Signal Violation</v>
      </c>
      <c r="N1675" s="20" t="str">
        <f>VLOOKUP($C1675,vehicle,MATCH(N$7,Vehicle!$A$1:$E$1,0),0)</f>
        <v>High</v>
      </c>
      <c r="O1675" s="21">
        <f>VLOOKUP($C1675,vehicle,MATCH(O$7,Vehicle!$A$1:$E$1,0),0)</f>
        <v>5</v>
      </c>
      <c r="P1675" s="21">
        <f>VLOOKUP($C1675,driver,MATCH(P$7,Driver!$A$1:$E$1,0),0)</f>
        <v>47</v>
      </c>
      <c r="Q1675" s="21" t="str">
        <f>VLOOKUP($C1675,driver,MATCH(Q$7,Driver!$A$1:$E$1,0),0)</f>
        <v>Expired</v>
      </c>
      <c r="R1675" s="21">
        <f>VLOOKUP($C1675,driver,MATCH(R$7,Driver!$A$1:$E$1,0),0)</f>
        <v>1</v>
      </c>
      <c r="S1675" s="21" t="str">
        <f>VLOOKUP($C1675,driver,MATCH(S$7,Driver!$A$1:$E$1,0),0)</f>
        <v>Fatal</v>
      </c>
      <c r="T1675" s="21">
        <f>VLOOKUP($C1675,Effects,MATCH(T$7, Effects!$A$1:$E$1, 0),0)</f>
        <v>5</v>
      </c>
      <c r="U1675" s="22" t="str">
        <f>VLOOKUP($C1675,Effects,MATCH(U$7, Effects!$A$1:$E$1, 0),0)</f>
        <v>No</v>
      </c>
      <c r="V1675" s="22" t="str">
        <f>VLOOKUP($C1675,Effects,MATCH(V$7, Effects!$A$1:$E$1, 0),0)</f>
        <v>No</v>
      </c>
      <c r="W1675" s="22" t="str">
        <f>VLOOKUP($C1675,Effects,MATCH(W$7, Effects!$A$1:$E$1, 0),0)</f>
        <v>License Suspended</v>
      </c>
    </row>
    <row r="1676" spans="2:23" s="7" customFormat="1" ht="21" x14ac:dyDescent="0.4">
      <c r="B1676" s="19">
        <v>1669</v>
      </c>
      <c r="C1676" s="19" t="s">
        <v>1687</v>
      </c>
      <c r="D1676" s="20">
        <f>VLOOKUP($C1676, Date, MATCH(Source!D$7, Date!$A$1:$F$1, 0), FALSE)</f>
        <v>45178</v>
      </c>
      <c r="E1676" s="40">
        <v>45178</v>
      </c>
      <c r="F1676" s="22">
        <f>VLOOKUP($C1676, Date, MATCH(Source!F$7, Date!$A$1:$F$1, 0), FALSE)</f>
        <v>70.2569444444444</v>
      </c>
      <c r="G1676" s="19">
        <f>VLOOKUP(Table3[[#This Row],[Accident ID]],Date!$A$2:$I$2001,MATCH(Table3[[#Headers],[Hour]],Date!$A$1:$I$1,0),0)</f>
        <v>6</v>
      </c>
      <c r="H1676" s="44" t="str">
        <f>IF(AND(Table3[[#This Row],[Hour]]&gt;=7, Table3[[#This Row],[Hour]]&lt;=10), "Peak", IF(AND(Table3[[#This Row],[Hour]]&gt;=16, Table3[[#This Row],[Hour]]&lt;=19), "Peak", "Off-Peak"))</f>
        <v>Off-Peak</v>
      </c>
      <c r="I1676" s="19" t="str">
        <f>VLOOKUP($C1676,location,MATCH(Source!I$7,Location!$A$1:$D$1,0),0)</f>
        <v>Mumbai</v>
      </c>
      <c r="J1676" s="19" t="str">
        <f>VLOOKUP($C1676,location,MATCH(Source!J$7,Location!$A$1:$D$1,0),0)</f>
        <v>Rural Road</v>
      </c>
      <c r="K1676" s="19" t="str">
        <f>VLOOKUP($C1676,location,MATCH(Source!K$7,Location!$A$1:$D$1,0),0)</f>
        <v>Clear</v>
      </c>
      <c r="L1676" s="20" t="str">
        <f>VLOOKUP($C1676,vehicle,MATCH(L1675,Vehicle!A1669:E1669,0),0)</f>
        <v>Pedestrian</v>
      </c>
      <c r="M1676" s="20" t="str">
        <f>VLOOKUP($C1676,vehicle,MATCH(M$7,Vehicle!$A$1:$E$1,0),0)</f>
        <v>Over Speeding</v>
      </c>
      <c r="N1676" s="20" t="str">
        <f>VLOOKUP($C1676,vehicle,MATCH(N$7,Vehicle!$A$1:$E$1,0),0)</f>
        <v>High</v>
      </c>
      <c r="O1676" s="21">
        <f>VLOOKUP($C1676,vehicle,MATCH(O$7,Vehicle!$A$1:$E$1,0),0)</f>
        <v>2</v>
      </c>
      <c r="P1676" s="21">
        <f>VLOOKUP($C1676,driver,MATCH(P$7,Driver!$A$1:$E$1,0),0)</f>
        <v>51</v>
      </c>
      <c r="Q1676" s="21" t="str">
        <f>VLOOKUP($C1676,driver,MATCH(Q$7,Driver!$A$1:$E$1,0),0)</f>
        <v>Suspended</v>
      </c>
      <c r="R1676" s="21">
        <f>VLOOKUP($C1676,driver,MATCH(R$7,Driver!$A$1:$E$1,0),0)</f>
        <v>7</v>
      </c>
      <c r="S1676" s="21" t="str">
        <f>VLOOKUP($C1676,driver,MATCH(S$7,Driver!$A$1:$E$1,0),0)</f>
        <v>Severe</v>
      </c>
      <c r="T1676" s="21">
        <f>VLOOKUP($C1676,Effects,MATCH(T$7, Effects!$A$1:$E$1, 0),0)</f>
        <v>54</v>
      </c>
      <c r="U1676" s="22" t="str">
        <f>VLOOKUP($C1676,Effects,MATCH(U$7, Effects!$A$1:$E$1, 0),0)</f>
        <v>Yes</v>
      </c>
      <c r="V1676" s="22" t="str">
        <f>VLOOKUP($C1676,Effects,MATCH(V$7, Effects!$A$1:$E$1, 0),0)</f>
        <v>Yes</v>
      </c>
      <c r="W1676" s="22" t="str">
        <f>VLOOKUP($C1676,Effects,MATCH(W$7, Effects!$A$1:$E$1, 0),0)</f>
        <v>None</v>
      </c>
    </row>
    <row r="1677" spans="2:23" s="7" customFormat="1" ht="21" x14ac:dyDescent="0.4">
      <c r="B1677" s="19">
        <v>1670</v>
      </c>
      <c r="C1677" s="19" t="s">
        <v>1688</v>
      </c>
      <c r="D1677" s="20">
        <f>VLOOKUP($C1677, Date, MATCH(Source!D$7, Date!$A$1:$F$1, 0), FALSE)</f>
        <v>44553</v>
      </c>
      <c r="E1677" s="40">
        <v>44553</v>
      </c>
      <c r="F1677" s="22">
        <f>VLOOKUP($C1677, Date, MATCH(Source!F$7, Date!$A$1:$F$1, 0), FALSE)</f>
        <v>70.2986111111111</v>
      </c>
      <c r="G1677" s="19">
        <f>VLOOKUP(Table3[[#This Row],[Accident ID]],Date!$A$2:$I$2001,MATCH(Table3[[#Headers],[Hour]],Date!$A$1:$I$1,0),0)</f>
        <v>7</v>
      </c>
      <c r="H1677" s="44" t="str">
        <f>IF(AND(Table3[[#This Row],[Hour]]&gt;=7, Table3[[#This Row],[Hour]]&lt;=10), "Peak", IF(AND(Table3[[#This Row],[Hour]]&gt;=16, Table3[[#This Row],[Hour]]&lt;=19), "Peak", "Off-Peak"))</f>
        <v>Peak</v>
      </c>
      <c r="I1677" s="19" t="str">
        <f>VLOOKUP($C1677,location,MATCH(Source!I$7,Location!$A$1:$D$1,0),0)</f>
        <v>Chennai</v>
      </c>
      <c r="J1677" s="19" t="str">
        <f>VLOOKUP($C1677,location,MATCH(Source!J$7,Location!$A$1:$D$1,0),0)</f>
        <v>Residential Area</v>
      </c>
      <c r="K1677" s="19" t="str">
        <f>VLOOKUP($C1677,location,MATCH(Source!K$7,Location!$A$1:$D$1,0),0)</f>
        <v>Rainy</v>
      </c>
      <c r="L1677" s="20" t="str">
        <f>VLOOKUP($C1677,vehicle,MATCH(L1676,Vehicle!A1670:E1670,0),0)</f>
        <v>Car</v>
      </c>
      <c r="M1677" s="20" t="str">
        <f>VLOOKUP($C1677,vehicle,MATCH(M$7,Vehicle!$A$1:$E$1,0),0)</f>
        <v>Over Speeding</v>
      </c>
      <c r="N1677" s="20" t="str">
        <f>VLOOKUP($C1677,vehicle,MATCH(N$7,Vehicle!$A$1:$E$1,0),0)</f>
        <v>Severe</v>
      </c>
      <c r="O1677" s="21">
        <f>VLOOKUP($C1677,vehicle,MATCH(O$7,Vehicle!$A$1:$E$1,0),0)</f>
        <v>4</v>
      </c>
      <c r="P1677" s="21">
        <f>VLOOKUP($C1677,driver,MATCH(P$7,Driver!$A$1:$E$1,0),0)</f>
        <v>56</v>
      </c>
      <c r="Q1677" s="21" t="str">
        <f>VLOOKUP($C1677,driver,MATCH(Q$7,Driver!$A$1:$E$1,0),0)</f>
        <v>Suspended</v>
      </c>
      <c r="R1677" s="21">
        <f>VLOOKUP($C1677,driver,MATCH(R$7,Driver!$A$1:$E$1,0),0)</f>
        <v>1</v>
      </c>
      <c r="S1677" s="21" t="str">
        <f>VLOOKUP($C1677,driver,MATCH(S$7,Driver!$A$1:$E$1,0),0)</f>
        <v>Moderate</v>
      </c>
      <c r="T1677" s="21">
        <f>VLOOKUP($C1677,Effects,MATCH(T$7, Effects!$A$1:$E$1, 0),0)</f>
        <v>34</v>
      </c>
      <c r="U1677" s="22" t="str">
        <f>VLOOKUP($C1677,Effects,MATCH(U$7, Effects!$A$1:$E$1, 0),0)</f>
        <v>Yes</v>
      </c>
      <c r="V1677" s="22" t="str">
        <f>VLOOKUP($C1677,Effects,MATCH(V$7, Effects!$A$1:$E$1, 0),0)</f>
        <v>Yes</v>
      </c>
      <c r="W1677" s="22" t="str">
        <f>VLOOKUP($C1677,Effects,MATCH(W$7, Effects!$A$1:$E$1, 0),0)</f>
        <v>Arrest Made</v>
      </c>
    </row>
    <row r="1678" spans="2:23" s="7" customFormat="1" ht="21" x14ac:dyDescent="0.4">
      <c r="B1678" s="19">
        <v>1671</v>
      </c>
      <c r="C1678" s="19" t="s">
        <v>1689</v>
      </c>
      <c r="D1678" s="20">
        <f>VLOOKUP($C1678, Date, MATCH(Source!D$7, Date!$A$1:$F$1, 0), FALSE)</f>
        <v>45353</v>
      </c>
      <c r="E1678" s="40">
        <v>45353</v>
      </c>
      <c r="F1678" s="22">
        <f>VLOOKUP($C1678, Date, MATCH(Source!F$7, Date!$A$1:$F$1, 0), FALSE)</f>
        <v>70.3402777777778</v>
      </c>
      <c r="G1678" s="19">
        <f>VLOOKUP(Table3[[#This Row],[Accident ID]],Date!$A$2:$I$2001,MATCH(Table3[[#Headers],[Hour]],Date!$A$1:$I$1,0),0)</f>
        <v>8</v>
      </c>
      <c r="H1678" s="44" t="str">
        <f>IF(AND(Table3[[#This Row],[Hour]]&gt;=7, Table3[[#This Row],[Hour]]&lt;=10), "Peak", IF(AND(Table3[[#This Row],[Hour]]&gt;=16, Table3[[#This Row],[Hour]]&lt;=19), "Peak", "Off-Peak"))</f>
        <v>Peak</v>
      </c>
      <c r="I1678" s="19" t="str">
        <f>VLOOKUP($C1678,location,MATCH(Source!I$7,Location!$A$1:$D$1,0),0)</f>
        <v>Ahmedabad</v>
      </c>
      <c r="J1678" s="19" t="str">
        <f>VLOOKUP($C1678,location,MATCH(Source!J$7,Location!$A$1:$D$1,0),0)</f>
        <v>City Road</v>
      </c>
      <c r="K1678" s="19" t="str">
        <f>VLOOKUP($C1678,location,MATCH(Source!K$7,Location!$A$1:$D$1,0),0)</f>
        <v>Snowy</v>
      </c>
      <c r="L1678" s="20" t="str">
        <f>VLOOKUP($C1678,vehicle,MATCH(L1677,Vehicle!A1671:E1671,0),0)</f>
        <v>Bike</v>
      </c>
      <c r="M1678" s="20" t="str">
        <f>VLOOKUP($C1678,vehicle,MATCH(M$7,Vehicle!$A$1:$E$1,0),0)</f>
        <v>Pedestrian Crossing</v>
      </c>
      <c r="N1678" s="20" t="str">
        <f>VLOOKUP($C1678,vehicle,MATCH(N$7,Vehicle!$A$1:$E$1,0),0)</f>
        <v>Low</v>
      </c>
      <c r="O1678" s="21">
        <f>VLOOKUP($C1678,vehicle,MATCH(O$7,Vehicle!$A$1:$E$1,0),0)</f>
        <v>4</v>
      </c>
      <c r="P1678" s="21">
        <f>VLOOKUP($C1678,driver,MATCH(P$7,Driver!$A$1:$E$1,0),0)</f>
        <v>54</v>
      </c>
      <c r="Q1678" s="21" t="str">
        <f>VLOOKUP($C1678,driver,MATCH(Q$7,Driver!$A$1:$E$1,0),0)</f>
        <v>Expired</v>
      </c>
      <c r="R1678" s="21">
        <f>VLOOKUP($C1678,driver,MATCH(R$7,Driver!$A$1:$E$1,0),0)</f>
        <v>2</v>
      </c>
      <c r="S1678" s="21" t="str">
        <f>VLOOKUP($C1678,driver,MATCH(S$7,Driver!$A$1:$E$1,0),0)</f>
        <v>Severe</v>
      </c>
      <c r="T1678" s="21">
        <f>VLOOKUP($C1678,Effects,MATCH(T$7, Effects!$A$1:$E$1, 0),0)</f>
        <v>30</v>
      </c>
      <c r="U1678" s="22" t="str">
        <f>VLOOKUP($C1678,Effects,MATCH(U$7, Effects!$A$1:$E$1, 0),0)</f>
        <v>No</v>
      </c>
      <c r="V1678" s="22" t="str">
        <f>VLOOKUP($C1678,Effects,MATCH(V$7, Effects!$A$1:$E$1, 0),0)</f>
        <v>Yes</v>
      </c>
      <c r="W1678" s="22" t="str">
        <f>VLOOKUP($C1678,Effects,MATCH(W$7, Effects!$A$1:$E$1, 0),0)</f>
        <v>License Suspended</v>
      </c>
    </row>
    <row r="1679" spans="2:23" s="7" customFormat="1" ht="21" x14ac:dyDescent="0.4">
      <c r="B1679" s="19">
        <v>1672</v>
      </c>
      <c r="C1679" s="19" t="s">
        <v>1690</v>
      </c>
      <c r="D1679" s="20">
        <f>VLOOKUP($C1679, Date, MATCH(Source!D$7, Date!$A$1:$F$1, 0), FALSE)</f>
        <v>45073</v>
      </c>
      <c r="E1679" s="40">
        <v>45073</v>
      </c>
      <c r="F1679" s="22">
        <f>VLOOKUP($C1679, Date, MATCH(Source!F$7, Date!$A$1:$F$1, 0), FALSE)</f>
        <v>70.3819444444444</v>
      </c>
      <c r="G1679" s="19">
        <f>VLOOKUP(Table3[[#This Row],[Accident ID]],Date!$A$2:$I$2001,MATCH(Table3[[#Headers],[Hour]],Date!$A$1:$I$1,0),0)</f>
        <v>9</v>
      </c>
      <c r="H1679" s="44" t="str">
        <f>IF(AND(Table3[[#This Row],[Hour]]&gt;=7, Table3[[#This Row],[Hour]]&lt;=10), "Peak", IF(AND(Table3[[#This Row],[Hour]]&gt;=16, Table3[[#This Row],[Hour]]&lt;=19), "Peak", "Off-Peak"))</f>
        <v>Peak</v>
      </c>
      <c r="I1679" s="19" t="str">
        <f>VLOOKUP($C1679,location,MATCH(Source!I$7,Location!$A$1:$D$1,0),0)</f>
        <v>Mumbai</v>
      </c>
      <c r="J1679" s="19" t="str">
        <f>VLOOKUP($C1679,location,MATCH(Source!J$7,Location!$A$1:$D$1,0),0)</f>
        <v>Residential Area</v>
      </c>
      <c r="K1679" s="19" t="str">
        <f>VLOOKUP($C1679,location,MATCH(Source!K$7,Location!$A$1:$D$1,0),0)</f>
        <v>Foggy</v>
      </c>
      <c r="L1679" s="20" t="str">
        <f>VLOOKUP($C1679,vehicle,MATCH(L1678,Vehicle!A1672:E1672,0),0)</f>
        <v>Bicycle</v>
      </c>
      <c r="M1679" s="20" t="str">
        <f>VLOOKUP($C1679,vehicle,MATCH(M$7,Vehicle!$A$1:$E$1,0),0)</f>
        <v>Reckless Driving</v>
      </c>
      <c r="N1679" s="20" t="str">
        <f>VLOOKUP($C1679,vehicle,MATCH(N$7,Vehicle!$A$1:$E$1,0),0)</f>
        <v>Low</v>
      </c>
      <c r="O1679" s="21">
        <f>VLOOKUP($C1679,vehicle,MATCH(O$7,Vehicle!$A$1:$E$1,0),0)</f>
        <v>2</v>
      </c>
      <c r="P1679" s="21">
        <f>VLOOKUP($C1679,driver,MATCH(P$7,Driver!$A$1:$E$1,0),0)</f>
        <v>37</v>
      </c>
      <c r="Q1679" s="21" t="str">
        <f>VLOOKUP($C1679,driver,MATCH(Q$7,Driver!$A$1:$E$1,0),0)</f>
        <v>Valid</v>
      </c>
      <c r="R1679" s="21">
        <f>VLOOKUP($C1679,driver,MATCH(R$7,Driver!$A$1:$E$1,0),0)</f>
        <v>4</v>
      </c>
      <c r="S1679" s="21" t="str">
        <f>VLOOKUP($C1679,driver,MATCH(S$7,Driver!$A$1:$E$1,0),0)</f>
        <v>Fatal</v>
      </c>
      <c r="T1679" s="21">
        <f>VLOOKUP($C1679,Effects,MATCH(T$7, Effects!$A$1:$E$1, 0),0)</f>
        <v>58</v>
      </c>
      <c r="U1679" s="22" t="str">
        <f>VLOOKUP($C1679,Effects,MATCH(U$7, Effects!$A$1:$E$1, 0),0)</f>
        <v>No</v>
      </c>
      <c r="V1679" s="22" t="str">
        <f>VLOOKUP($C1679,Effects,MATCH(V$7, Effects!$A$1:$E$1, 0),0)</f>
        <v>Yes</v>
      </c>
      <c r="W1679" s="22" t="str">
        <f>VLOOKUP($C1679,Effects,MATCH(W$7, Effects!$A$1:$E$1, 0),0)</f>
        <v>Fine Issued</v>
      </c>
    </row>
    <row r="1680" spans="2:23" s="7" customFormat="1" ht="21" x14ac:dyDescent="0.4">
      <c r="B1680" s="19">
        <v>1673</v>
      </c>
      <c r="C1680" s="19" t="s">
        <v>1691</v>
      </c>
      <c r="D1680" s="20">
        <f>VLOOKUP($C1680, Date, MATCH(Source!D$7, Date!$A$1:$F$1, 0), FALSE)</f>
        <v>44915</v>
      </c>
      <c r="E1680" s="40">
        <v>44915</v>
      </c>
      <c r="F1680" s="22">
        <f>VLOOKUP($C1680, Date, MATCH(Source!F$7, Date!$A$1:$F$1, 0), FALSE)</f>
        <v>70.4236111111111</v>
      </c>
      <c r="G1680" s="19">
        <f>VLOOKUP(Table3[[#This Row],[Accident ID]],Date!$A$2:$I$2001,MATCH(Table3[[#Headers],[Hour]],Date!$A$1:$I$1,0),0)</f>
        <v>10</v>
      </c>
      <c r="H1680" s="44" t="str">
        <f>IF(AND(Table3[[#This Row],[Hour]]&gt;=7, Table3[[#This Row],[Hour]]&lt;=10), "Peak", IF(AND(Table3[[#This Row],[Hour]]&gt;=16, Table3[[#This Row],[Hour]]&lt;=19), "Peak", "Off-Peak"))</f>
        <v>Peak</v>
      </c>
      <c r="I1680" s="19" t="str">
        <f>VLOOKUP($C1680,location,MATCH(Source!I$7,Location!$A$1:$D$1,0),0)</f>
        <v>Pune</v>
      </c>
      <c r="J1680" s="19" t="str">
        <f>VLOOKUP($C1680,location,MATCH(Source!J$7,Location!$A$1:$D$1,0),0)</f>
        <v>Expressway</v>
      </c>
      <c r="K1680" s="19" t="str">
        <f>VLOOKUP($C1680,location,MATCH(Source!K$7,Location!$A$1:$D$1,0),0)</f>
        <v>Clear</v>
      </c>
      <c r="L1680" s="20" t="str">
        <f>VLOOKUP($C1680,vehicle,MATCH(L1679,Vehicle!A1673:E1673,0),0)</f>
        <v>Truck</v>
      </c>
      <c r="M1680" s="20" t="str">
        <f>VLOOKUP($C1680,vehicle,MATCH(M$7,Vehicle!$A$1:$E$1,0),0)</f>
        <v>Pedestrian Crossing</v>
      </c>
      <c r="N1680" s="20" t="str">
        <f>VLOOKUP($C1680,vehicle,MATCH(N$7,Vehicle!$A$1:$E$1,0),0)</f>
        <v>Severe</v>
      </c>
      <c r="O1680" s="21">
        <f>VLOOKUP($C1680,vehicle,MATCH(O$7,Vehicle!$A$1:$E$1,0),0)</f>
        <v>2</v>
      </c>
      <c r="P1680" s="21">
        <f>VLOOKUP($C1680,driver,MATCH(P$7,Driver!$A$1:$E$1,0),0)</f>
        <v>31</v>
      </c>
      <c r="Q1680" s="21" t="str">
        <f>VLOOKUP($C1680,driver,MATCH(Q$7,Driver!$A$1:$E$1,0),0)</f>
        <v>Suspended</v>
      </c>
      <c r="R1680" s="21">
        <f>VLOOKUP($C1680,driver,MATCH(R$7,Driver!$A$1:$E$1,0),0)</f>
        <v>0</v>
      </c>
      <c r="S1680" s="21" t="str">
        <f>VLOOKUP($C1680,driver,MATCH(S$7,Driver!$A$1:$E$1,0),0)</f>
        <v>Minor</v>
      </c>
      <c r="T1680" s="21">
        <f>VLOOKUP($C1680,Effects,MATCH(T$7, Effects!$A$1:$E$1, 0),0)</f>
        <v>9</v>
      </c>
      <c r="U1680" s="22" t="str">
        <f>VLOOKUP($C1680,Effects,MATCH(U$7, Effects!$A$1:$E$1, 0),0)</f>
        <v>No</v>
      </c>
      <c r="V1680" s="22" t="str">
        <f>VLOOKUP($C1680,Effects,MATCH(V$7, Effects!$A$1:$E$1, 0),0)</f>
        <v>Yes</v>
      </c>
      <c r="W1680" s="22" t="str">
        <f>VLOOKUP($C1680,Effects,MATCH(W$7, Effects!$A$1:$E$1, 0),0)</f>
        <v>Fine Issued</v>
      </c>
    </row>
    <row r="1681" spans="2:23" s="7" customFormat="1" ht="21" x14ac:dyDescent="0.4">
      <c r="B1681" s="19">
        <v>1674</v>
      </c>
      <c r="C1681" s="19" t="s">
        <v>1692</v>
      </c>
      <c r="D1681" s="20">
        <f>VLOOKUP($C1681, Date, MATCH(Source!D$7, Date!$A$1:$F$1, 0), FALSE)</f>
        <v>45163</v>
      </c>
      <c r="E1681" s="40">
        <v>45163</v>
      </c>
      <c r="F1681" s="22">
        <f>VLOOKUP($C1681, Date, MATCH(Source!F$7, Date!$A$1:$F$1, 0), FALSE)</f>
        <v>70.4652777777778</v>
      </c>
      <c r="G1681" s="19">
        <f>VLOOKUP(Table3[[#This Row],[Accident ID]],Date!$A$2:$I$2001,MATCH(Table3[[#Headers],[Hour]],Date!$A$1:$I$1,0),0)</f>
        <v>11</v>
      </c>
      <c r="H1681" s="44" t="str">
        <f>IF(AND(Table3[[#This Row],[Hour]]&gt;=7, Table3[[#This Row],[Hour]]&lt;=10), "Peak", IF(AND(Table3[[#This Row],[Hour]]&gt;=16, Table3[[#This Row],[Hour]]&lt;=19), "Peak", "Off-Peak"))</f>
        <v>Off-Peak</v>
      </c>
      <c r="I1681" s="19" t="str">
        <f>VLOOKUP($C1681,location,MATCH(Source!I$7,Location!$A$1:$D$1,0),0)</f>
        <v>Kolkata</v>
      </c>
      <c r="J1681" s="19" t="str">
        <f>VLOOKUP($C1681,location,MATCH(Source!J$7,Location!$A$1:$D$1,0),0)</f>
        <v>Highway</v>
      </c>
      <c r="K1681" s="19" t="str">
        <f>VLOOKUP($C1681,location,MATCH(Source!K$7,Location!$A$1:$D$1,0),0)</f>
        <v>Snowy</v>
      </c>
      <c r="L1681" s="20" t="str">
        <f>VLOOKUP($C1681,vehicle,MATCH(L1680,Vehicle!A1674:E1674,0),0)</f>
        <v>Car</v>
      </c>
      <c r="M1681" s="20" t="str">
        <f>VLOOKUP($C1681,vehicle,MATCH(M$7,Vehicle!$A$1:$E$1,0),0)</f>
        <v>Drunk Driving</v>
      </c>
      <c r="N1681" s="20" t="str">
        <f>VLOOKUP($C1681,vehicle,MATCH(N$7,Vehicle!$A$1:$E$1,0),0)</f>
        <v>High</v>
      </c>
      <c r="O1681" s="21">
        <f>VLOOKUP($C1681,vehicle,MATCH(O$7,Vehicle!$A$1:$E$1,0),0)</f>
        <v>5</v>
      </c>
      <c r="P1681" s="21">
        <f>VLOOKUP($C1681,driver,MATCH(P$7,Driver!$A$1:$E$1,0),0)</f>
        <v>59</v>
      </c>
      <c r="Q1681" s="21" t="str">
        <f>VLOOKUP($C1681,driver,MATCH(Q$7,Driver!$A$1:$E$1,0),0)</f>
        <v>Expired</v>
      </c>
      <c r="R1681" s="21">
        <f>VLOOKUP($C1681,driver,MATCH(R$7,Driver!$A$1:$E$1,0),0)</f>
        <v>10</v>
      </c>
      <c r="S1681" s="21" t="str">
        <f>VLOOKUP($C1681,driver,MATCH(S$7,Driver!$A$1:$E$1,0),0)</f>
        <v>Severe</v>
      </c>
      <c r="T1681" s="21">
        <f>VLOOKUP($C1681,Effects,MATCH(T$7, Effects!$A$1:$E$1, 0),0)</f>
        <v>9</v>
      </c>
      <c r="U1681" s="22" t="str">
        <f>VLOOKUP($C1681,Effects,MATCH(U$7, Effects!$A$1:$E$1, 0),0)</f>
        <v>No</v>
      </c>
      <c r="V1681" s="22" t="str">
        <f>VLOOKUP($C1681,Effects,MATCH(V$7, Effects!$A$1:$E$1, 0),0)</f>
        <v>No</v>
      </c>
      <c r="W1681" s="22" t="str">
        <f>VLOOKUP($C1681,Effects,MATCH(W$7, Effects!$A$1:$E$1, 0),0)</f>
        <v>Arrest Made</v>
      </c>
    </row>
    <row r="1682" spans="2:23" s="7" customFormat="1" ht="21" x14ac:dyDescent="0.4">
      <c r="B1682" s="19">
        <v>1675</v>
      </c>
      <c r="C1682" s="19" t="s">
        <v>1693</v>
      </c>
      <c r="D1682" s="20">
        <f>VLOOKUP($C1682, Date, MATCH(Source!D$7, Date!$A$1:$F$1, 0), FALSE)</f>
        <v>44069</v>
      </c>
      <c r="E1682" s="40">
        <v>44069</v>
      </c>
      <c r="F1682" s="22">
        <f>VLOOKUP($C1682, Date, MATCH(Source!F$7, Date!$A$1:$F$1, 0), FALSE)</f>
        <v>70.5069444444444</v>
      </c>
      <c r="G1682" s="19">
        <f>VLOOKUP(Table3[[#This Row],[Accident ID]],Date!$A$2:$I$2001,MATCH(Table3[[#Headers],[Hour]],Date!$A$1:$I$1,0),0)</f>
        <v>12</v>
      </c>
      <c r="H1682" s="44" t="str">
        <f>IF(AND(Table3[[#This Row],[Hour]]&gt;=7, Table3[[#This Row],[Hour]]&lt;=10), "Peak", IF(AND(Table3[[#This Row],[Hour]]&gt;=16, Table3[[#This Row],[Hour]]&lt;=19), "Peak", "Off-Peak"))</f>
        <v>Off-Peak</v>
      </c>
      <c r="I1682" s="19" t="str">
        <f>VLOOKUP($C1682,location,MATCH(Source!I$7,Location!$A$1:$D$1,0),0)</f>
        <v>Delhi</v>
      </c>
      <c r="J1682" s="19" t="str">
        <f>VLOOKUP($C1682,location,MATCH(Source!J$7,Location!$A$1:$D$1,0),0)</f>
        <v>Expressway</v>
      </c>
      <c r="K1682" s="19" t="str">
        <f>VLOOKUP($C1682,location,MATCH(Source!K$7,Location!$A$1:$D$1,0),0)</f>
        <v>Clear</v>
      </c>
      <c r="L1682" s="20" t="str">
        <f>VLOOKUP($C1682,vehicle,MATCH(L1681,Vehicle!A1675:E1675,0),0)</f>
        <v>Bike</v>
      </c>
      <c r="M1682" s="20" t="str">
        <f>VLOOKUP($C1682,vehicle,MATCH(M$7,Vehicle!$A$1:$E$1,0),0)</f>
        <v>Drunk Driving</v>
      </c>
      <c r="N1682" s="20" t="str">
        <f>VLOOKUP($C1682,vehicle,MATCH(N$7,Vehicle!$A$1:$E$1,0),0)</f>
        <v>Low</v>
      </c>
      <c r="O1682" s="21">
        <f>VLOOKUP($C1682,vehicle,MATCH(O$7,Vehicle!$A$1:$E$1,0),0)</f>
        <v>2</v>
      </c>
      <c r="P1682" s="21">
        <f>VLOOKUP($C1682,driver,MATCH(P$7,Driver!$A$1:$E$1,0),0)</f>
        <v>61</v>
      </c>
      <c r="Q1682" s="21" t="str">
        <f>VLOOKUP($C1682,driver,MATCH(Q$7,Driver!$A$1:$E$1,0),0)</f>
        <v>Expired</v>
      </c>
      <c r="R1682" s="21">
        <f>VLOOKUP($C1682,driver,MATCH(R$7,Driver!$A$1:$E$1,0),0)</f>
        <v>5</v>
      </c>
      <c r="S1682" s="21" t="str">
        <f>VLOOKUP($C1682,driver,MATCH(S$7,Driver!$A$1:$E$1,0),0)</f>
        <v>Minor</v>
      </c>
      <c r="T1682" s="21">
        <f>VLOOKUP($C1682,Effects,MATCH(T$7, Effects!$A$1:$E$1, 0),0)</f>
        <v>48</v>
      </c>
      <c r="U1682" s="22" t="str">
        <f>VLOOKUP($C1682,Effects,MATCH(U$7, Effects!$A$1:$E$1, 0),0)</f>
        <v>Yes</v>
      </c>
      <c r="V1682" s="22" t="str">
        <f>VLOOKUP($C1682,Effects,MATCH(V$7, Effects!$A$1:$E$1, 0),0)</f>
        <v>No</v>
      </c>
      <c r="W1682" s="22" t="str">
        <f>VLOOKUP($C1682,Effects,MATCH(W$7, Effects!$A$1:$E$1, 0),0)</f>
        <v>Fine Issued</v>
      </c>
    </row>
    <row r="1683" spans="2:23" s="7" customFormat="1" ht="21" x14ac:dyDescent="0.4">
      <c r="B1683" s="19">
        <v>1676</v>
      </c>
      <c r="C1683" s="19" t="s">
        <v>1694</v>
      </c>
      <c r="D1683" s="20">
        <f>VLOOKUP($C1683, Date, MATCH(Source!D$7, Date!$A$1:$F$1, 0), FALSE)</f>
        <v>44635</v>
      </c>
      <c r="E1683" s="40">
        <v>44635</v>
      </c>
      <c r="F1683" s="22">
        <f>VLOOKUP($C1683, Date, MATCH(Source!F$7, Date!$A$1:$F$1, 0), FALSE)</f>
        <v>70.5486111111111</v>
      </c>
      <c r="G1683" s="19">
        <f>VLOOKUP(Table3[[#This Row],[Accident ID]],Date!$A$2:$I$2001,MATCH(Table3[[#Headers],[Hour]],Date!$A$1:$I$1,0),0)</f>
        <v>13</v>
      </c>
      <c r="H1683" s="44" t="str">
        <f>IF(AND(Table3[[#This Row],[Hour]]&gt;=7, Table3[[#This Row],[Hour]]&lt;=10), "Peak", IF(AND(Table3[[#This Row],[Hour]]&gt;=16, Table3[[#This Row],[Hour]]&lt;=19), "Peak", "Off-Peak"))</f>
        <v>Off-Peak</v>
      </c>
      <c r="I1683" s="19" t="str">
        <f>VLOOKUP($C1683,location,MATCH(Source!I$7,Location!$A$1:$D$1,0),0)</f>
        <v>Kolkata</v>
      </c>
      <c r="J1683" s="19" t="str">
        <f>VLOOKUP($C1683,location,MATCH(Source!J$7,Location!$A$1:$D$1,0),0)</f>
        <v>Highway</v>
      </c>
      <c r="K1683" s="19" t="str">
        <f>VLOOKUP($C1683,location,MATCH(Source!K$7,Location!$A$1:$D$1,0),0)</f>
        <v>Snowy</v>
      </c>
      <c r="L1683" s="20" t="str">
        <f>VLOOKUP($C1683,vehicle,MATCH(L1682,Vehicle!A1676:E1676,0),0)</f>
        <v>Bicycle</v>
      </c>
      <c r="M1683" s="20" t="str">
        <f>VLOOKUP($C1683,vehicle,MATCH(M$7,Vehicle!$A$1:$E$1,0),0)</f>
        <v>Pedestrian Crossing</v>
      </c>
      <c r="N1683" s="20" t="str">
        <f>VLOOKUP($C1683,vehicle,MATCH(N$7,Vehicle!$A$1:$E$1,0),0)</f>
        <v>High</v>
      </c>
      <c r="O1683" s="21">
        <f>VLOOKUP($C1683,vehicle,MATCH(O$7,Vehicle!$A$1:$E$1,0),0)</f>
        <v>1</v>
      </c>
      <c r="P1683" s="21">
        <f>VLOOKUP($C1683,driver,MATCH(P$7,Driver!$A$1:$E$1,0),0)</f>
        <v>27</v>
      </c>
      <c r="Q1683" s="21" t="str">
        <f>VLOOKUP($C1683,driver,MATCH(Q$7,Driver!$A$1:$E$1,0),0)</f>
        <v>Valid</v>
      </c>
      <c r="R1683" s="21">
        <f>VLOOKUP($C1683,driver,MATCH(R$7,Driver!$A$1:$E$1,0),0)</f>
        <v>10</v>
      </c>
      <c r="S1683" s="21" t="str">
        <f>VLOOKUP($C1683,driver,MATCH(S$7,Driver!$A$1:$E$1,0),0)</f>
        <v>Moderate</v>
      </c>
      <c r="T1683" s="21">
        <f>VLOOKUP($C1683,Effects,MATCH(T$7, Effects!$A$1:$E$1, 0),0)</f>
        <v>7</v>
      </c>
      <c r="U1683" s="22" t="str">
        <f>VLOOKUP($C1683,Effects,MATCH(U$7, Effects!$A$1:$E$1, 0),0)</f>
        <v>No</v>
      </c>
      <c r="V1683" s="22" t="str">
        <f>VLOOKUP($C1683,Effects,MATCH(V$7, Effects!$A$1:$E$1, 0),0)</f>
        <v>No</v>
      </c>
      <c r="W1683" s="22" t="str">
        <f>VLOOKUP($C1683,Effects,MATCH(W$7, Effects!$A$1:$E$1, 0),0)</f>
        <v>None</v>
      </c>
    </row>
    <row r="1684" spans="2:23" s="7" customFormat="1" ht="21" x14ac:dyDescent="0.4">
      <c r="B1684" s="19">
        <v>1677</v>
      </c>
      <c r="C1684" s="19" t="s">
        <v>1695</v>
      </c>
      <c r="D1684" s="20">
        <f>VLOOKUP($C1684, Date, MATCH(Source!D$7, Date!$A$1:$F$1, 0), FALSE)</f>
        <v>44011</v>
      </c>
      <c r="E1684" s="40">
        <v>44011</v>
      </c>
      <c r="F1684" s="22">
        <f>VLOOKUP($C1684, Date, MATCH(Source!F$7, Date!$A$1:$F$1, 0), FALSE)</f>
        <v>70.5902777777778</v>
      </c>
      <c r="G1684" s="19">
        <f>VLOOKUP(Table3[[#This Row],[Accident ID]],Date!$A$2:$I$2001,MATCH(Table3[[#Headers],[Hour]],Date!$A$1:$I$1,0),0)</f>
        <v>14</v>
      </c>
      <c r="H1684" s="44" t="str">
        <f>IF(AND(Table3[[#This Row],[Hour]]&gt;=7, Table3[[#This Row],[Hour]]&lt;=10), "Peak", IF(AND(Table3[[#This Row],[Hour]]&gt;=16, Table3[[#This Row],[Hour]]&lt;=19), "Peak", "Off-Peak"))</f>
        <v>Off-Peak</v>
      </c>
      <c r="I1684" s="19" t="str">
        <f>VLOOKUP($C1684,location,MATCH(Source!I$7,Location!$A$1:$D$1,0),0)</f>
        <v>Hyderabad</v>
      </c>
      <c r="J1684" s="19" t="str">
        <f>VLOOKUP($C1684,location,MATCH(Source!J$7,Location!$A$1:$D$1,0),0)</f>
        <v>Rural Road</v>
      </c>
      <c r="K1684" s="19" t="str">
        <f>VLOOKUP($C1684,location,MATCH(Source!K$7,Location!$A$1:$D$1,0),0)</f>
        <v>Clear</v>
      </c>
      <c r="L1684" s="20" t="str">
        <f>VLOOKUP($C1684,vehicle,MATCH(L1683,Vehicle!A1677:E1677,0),0)</f>
        <v>Bus</v>
      </c>
      <c r="M1684" s="20" t="str">
        <f>VLOOKUP($C1684,vehicle,MATCH(M$7,Vehicle!$A$1:$E$1,0),0)</f>
        <v>Signal Violation</v>
      </c>
      <c r="N1684" s="20" t="str">
        <f>VLOOKUP($C1684,vehicle,MATCH(N$7,Vehicle!$A$1:$E$1,0),0)</f>
        <v>High</v>
      </c>
      <c r="O1684" s="21">
        <f>VLOOKUP($C1684,vehicle,MATCH(O$7,Vehicle!$A$1:$E$1,0),0)</f>
        <v>1</v>
      </c>
      <c r="P1684" s="21">
        <f>VLOOKUP($C1684,driver,MATCH(P$7,Driver!$A$1:$E$1,0),0)</f>
        <v>33</v>
      </c>
      <c r="Q1684" s="21" t="str">
        <f>VLOOKUP($C1684,driver,MATCH(Q$7,Driver!$A$1:$E$1,0),0)</f>
        <v>Suspended</v>
      </c>
      <c r="R1684" s="21">
        <f>VLOOKUP($C1684,driver,MATCH(R$7,Driver!$A$1:$E$1,0),0)</f>
        <v>0</v>
      </c>
      <c r="S1684" s="21" t="str">
        <f>VLOOKUP($C1684,driver,MATCH(S$7,Driver!$A$1:$E$1,0),0)</f>
        <v>Moderate</v>
      </c>
      <c r="T1684" s="21">
        <f>VLOOKUP($C1684,Effects,MATCH(T$7, Effects!$A$1:$E$1, 0),0)</f>
        <v>49</v>
      </c>
      <c r="U1684" s="22" t="str">
        <f>VLOOKUP($C1684,Effects,MATCH(U$7, Effects!$A$1:$E$1, 0),0)</f>
        <v>No</v>
      </c>
      <c r="V1684" s="22" t="str">
        <f>VLOOKUP($C1684,Effects,MATCH(V$7, Effects!$A$1:$E$1, 0),0)</f>
        <v>Yes</v>
      </c>
      <c r="W1684" s="22" t="str">
        <f>VLOOKUP($C1684,Effects,MATCH(W$7, Effects!$A$1:$E$1, 0),0)</f>
        <v>Fine Issued</v>
      </c>
    </row>
    <row r="1685" spans="2:23" s="7" customFormat="1" ht="21" x14ac:dyDescent="0.4">
      <c r="B1685" s="19">
        <v>1678</v>
      </c>
      <c r="C1685" s="19" t="s">
        <v>1696</v>
      </c>
      <c r="D1685" s="20">
        <f>VLOOKUP($C1685, Date, MATCH(Source!D$7, Date!$A$1:$F$1, 0), FALSE)</f>
        <v>44077</v>
      </c>
      <c r="E1685" s="40">
        <v>44077</v>
      </c>
      <c r="F1685" s="22">
        <f>VLOOKUP($C1685, Date, MATCH(Source!F$7, Date!$A$1:$F$1, 0), FALSE)</f>
        <v>70.6319444444444</v>
      </c>
      <c r="G1685" s="19">
        <f>VLOOKUP(Table3[[#This Row],[Accident ID]],Date!$A$2:$I$2001,MATCH(Table3[[#Headers],[Hour]],Date!$A$1:$I$1,0),0)</f>
        <v>15</v>
      </c>
      <c r="H1685" s="44" t="str">
        <f>IF(AND(Table3[[#This Row],[Hour]]&gt;=7, Table3[[#This Row],[Hour]]&lt;=10), "Peak", IF(AND(Table3[[#This Row],[Hour]]&gt;=16, Table3[[#This Row],[Hour]]&lt;=19), "Peak", "Off-Peak"))</f>
        <v>Off-Peak</v>
      </c>
      <c r="I1685" s="19" t="str">
        <f>VLOOKUP($C1685,location,MATCH(Source!I$7,Location!$A$1:$D$1,0),0)</f>
        <v>Hyderabad</v>
      </c>
      <c r="J1685" s="19" t="str">
        <f>VLOOKUP($C1685,location,MATCH(Source!J$7,Location!$A$1:$D$1,0),0)</f>
        <v>Expressway</v>
      </c>
      <c r="K1685" s="19" t="str">
        <f>VLOOKUP($C1685,location,MATCH(Source!K$7,Location!$A$1:$D$1,0),0)</f>
        <v>Clear</v>
      </c>
      <c r="L1685" s="20" t="str">
        <f>VLOOKUP($C1685,vehicle,MATCH(L1684,Vehicle!A1678:E1678,0),0)</f>
        <v>Car</v>
      </c>
      <c r="M1685" s="20" t="str">
        <f>VLOOKUP($C1685,vehicle,MATCH(M$7,Vehicle!$A$1:$E$1,0),0)</f>
        <v>Over Speeding</v>
      </c>
      <c r="N1685" s="20" t="str">
        <f>VLOOKUP($C1685,vehicle,MATCH(N$7,Vehicle!$A$1:$E$1,0),0)</f>
        <v>Severe</v>
      </c>
      <c r="O1685" s="21">
        <f>VLOOKUP($C1685,vehicle,MATCH(O$7,Vehicle!$A$1:$E$1,0),0)</f>
        <v>5</v>
      </c>
      <c r="P1685" s="21">
        <f>VLOOKUP($C1685,driver,MATCH(P$7,Driver!$A$1:$E$1,0),0)</f>
        <v>61</v>
      </c>
      <c r="Q1685" s="21" t="str">
        <f>VLOOKUP($C1685,driver,MATCH(Q$7,Driver!$A$1:$E$1,0),0)</f>
        <v>Suspended</v>
      </c>
      <c r="R1685" s="21">
        <f>VLOOKUP($C1685,driver,MATCH(R$7,Driver!$A$1:$E$1,0),0)</f>
        <v>10</v>
      </c>
      <c r="S1685" s="21" t="str">
        <f>VLOOKUP($C1685,driver,MATCH(S$7,Driver!$A$1:$E$1,0),0)</f>
        <v>Fatal</v>
      </c>
      <c r="T1685" s="21">
        <f>VLOOKUP($C1685,Effects,MATCH(T$7, Effects!$A$1:$E$1, 0),0)</f>
        <v>49</v>
      </c>
      <c r="U1685" s="22" t="str">
        <f>VLOOKUP($C1685,Effects,MATCH(U$7, Effects!$A$1:$E$1, 0),0)</f>
        <v>Yes</v>
      </c>
      <c r="V1685" s="22" t="str">
        <f>VLOOKUP($C1685,Effects,MATCH(V$7, Effects!$A$1:$E$1, 0),0)</f>
        <v>No</v>
      </c>
      <c r="W1685" s="22" t="str">
        <f>VLOOKUP($C1685,Effects,MATCH(W$7, Effects!$A$1:$E$1, 0),0)</f>
        <v>Arrest Made</v>
      </c>
    </row>
    <row r="1686" spans="2:23" s="7" customFormat="1" ht="21" x14ac:dyDescent="0.4">
      <c r="B1686" s="19">
        <v>1679</v>
      </c>
      <c r="C1686" s="19" t="s">
        <v>1697</v>
      </c>
      <c r="D1686" s="20">
        <f>VLOOKUP($C1686, Date, MATCH(Source!D$7, Date!$A$1:$F$1, 0), FALSE)</f>
        <v>44292</v>
      </c>
      <c r="E1686" s="40">
        <v>44292</v>
      </c>
      <c r="F1686" s="22">
        <f>VLOOKUP($C1686, Date, MATCH(Source!F$7, Date!$A$1:$F$1, 0), FALSE)</f>
        <v>70.6736111111111</v>
      </c>
      <c r="G1686" s="19">
        <f>VLOOKUP(Table3[[#This Row],[Accident ID]],Date!$A$2:$I$2001,MATCH(Table3[[#Headers],[Hour]],Date!$A$1:$I$1,0),0)</f>
        <v>16</v>
      </c>
      <c r="H1686" s="44" t="str">
        <f>IF(AND(Table3[[#This Row],[Hour]]&gt;=7, Table3[[#This Row],[Hour]]&lt;=10), "Peak", IF(AND(Table3[[#This Row],[Hour]]&gt;=16, Table3[[#This Row],[Hour]]&lt;=19), "Peak", "Off-Peak"))</f>
        <v>Peak</v>
      </c>
      <c r="I1686" s="19" t="str">
        <f>VLOOKUP($C1686,location,MATCH(Source!I$7,Location!$A$1:$D$1,0),0)</f>
        <v>Bangalore</v>
      </c>
      <c r="J1686" s="19" t="str">
        <f>VLOOKUP($C1686,location,MATCH(Source!J$7,Location!$A$1:$D$1,0),0)</f>
        <v>Expressway</v>
      </c>
      <c r="K1686" s="19" t="str">
        <f>VLOOKUP($C1686,location,MATCH(Source!K$7,Location!$A$1:$D$1,0),0)</f>
        <v>Rainy</v>
      </c>
      <c r="L1686" s="20" t="str">
        <f>VLOOKUP($C1686,vehicle,MATCH(L1685,Vehicle!A1679:E1679,0),0)</f>
        <v>Bike</v>
      </c>
      <c r="M1686" s="20" t="str">
        <f>VLOOKUP($C1686,vehicle,MATCH(M$7,Vehicle!$A$1:$E$1,0),0)</f>
        <v>Signal Violation</v>
      </c>
      <c r="N1686" s="20" t="str">
        <f>VLOOKUP($C1686,vehicle,MATCH(N$7,Vehicle!$A$1:$E$1,0),0)</f>
        <v>Low</v>
      </c>
      <c r="O1686" s="21">
        <f>VLOOKUP($C1686,vehicle,MATCH(O$7,Vehicle!$A$1:$E$1,0),0)</f>
        <v>1</v>
      </c>
      <c r="P1686" s="21">
        <f>VLOOKUP($C1686,driver,MATCH(P$7,Driver!$A$1:$E$1,0),0)</f>
        <v>38</v>
      </c>
      <c r="Q1686" s="21" t="str">
        <f>VLOOKUP($C1686,driver,MATCH(Q$7,Driver!$A$1:$E$1,0),0)</f>
        <v>Suspended</v>
      </c>
      <c r="R1686" s="21">
        <f>VLOOKUP($C1686,driver,MATCH(R$7,Driver!$A$1:$E$1,0),0)</f>
        <v>1</v>
      </c>
      <c r="S1686" s="21" t="str">
        <f>VLOOKUP($C1686,driver,MATCH(S$7,Driver!$A$1:$E$1,0),0)</f>
        <v>Moderate</v>
      </c>
      <c r="T1686" s="21">
        <f>VLOOKUP($C1686,Effects,MATCH(T$7, Effects!$A$1:$E$1, 0),0)</f>
        <v>30</v>
      </c>
      <c r="U1686" s="22" t="str">
        <f>VLOOKUP($C1686,Effects,MATCH(U$7, Effects!$A$1:$E$1, 0),0)</f>
        <v>No</v>
      </c>
      <c r="V1686" s="22" t="str">
        <f>VLOOKUP($C1686,Effects,MATCH(V$7, Effects!$A$1:$E$1, 0),0)</f>
        <v>No</v>
      </c>
      <c r="W1686" s="22" t="str">
        <f>VLOOKUP($C1686,Effects,MATCH(W$7, Effects!$A$1:$E$1, 0),0)</f>
        <v>License Suspended</v>
      </c>
    </row>
    <row r="1687" spans="2:23" s="7" customFormat="1" ht="21" x14ac:dyDescent="0.4">
      <c r="B1687" s="19">
        <v>1680</v>
      </c>
      <c r="C1687" s="19" t="s">
        <v>1698</v>
      </c>
      <c r="D1687" s="20">
        <f>VLOOKUP($C1687, Date, MATCH(Source!D$7, Date!$A$1:$F$1, 0), FALSE)</f>
        <v>44608</v>
      </c>
      <c r="E1687" s="40">
        <v>44608</v>
      </c>
      <c r="F1687" s="22">
        <f>VLOOKUP($C1687, Date, MATCH(Source!F$7, Date!$A$1:$F$1, 0), FALSE)</f>
        <v>70.7152777777778</v>
      </c>
      <c r="G1687" s="19">
        <f>VLOOKUP(Table3[[#This Row],[Accident ID]],Date!$A$2:$I$2001,MATCH(Table3[[#Headers],[Hour]],Date!$A$1:$I$1,0),0)</f>
        <v>17</v>
      </c>
      <c r="H1687" s="44" t="str">
        <f>IF(AND(Table3[[#This Row],[Hour]]&gt;=7, Table3[[#This Row],[Hour]]&lt;=10), "Peak", IF(AND(Table3[[#This Row],[Hour]]&gt;=16, Table3[[#This Row],[Hour]]&lt;=19), "Peak", "Off-Peak"))</f>
        <v>Peak</v>
      </c>
      <c r="I1687" s="19" t="str">
        <f>VLOOKUP($C1687,location,MATCH(Source!I$7,Location!$A$1:$D$1,0),0)</f>
        <v>Delhi</v>
      </c>
      <c r="J1687" s="19" t="str">
        <f>VLOOKUP($C1687,location,MATCH(Source!J$7,Location!$A$1:$D$1,0),0)</f>
        <v>Expressway</v>
      </c>
      <c r="K1687" s="19" t="str">
        <f>VLOOKUP($C1687,location,MATCH(Source!K$7,Location!$A$1:$D$1,0),0)</f>
        <v>Foggy</v>
      </c>
      <c r="L1687" s="20" t="str">
        <f>VLOOKUP($C1687,vehicle,MATCH(L1686,Vehicle!A1680:E1680,0),0)</f>
        <v>Bus</v>
      </c>
      <c r="M1687" s="20" t="str">
        <f>VLOOKUP($C1687,vehicle,MATCH(M$7,Vehicle!$A$1:$E$1,0),0)</f>
        <v>Reckless Driving</v>
      </c>
      <c r="N1687" s="20" t="str">
        <f>VLOOKUP($C1687,vehicle,MATCH(N$7,Vehicle!$A$1:$E$1,0),0)</f>
        <v>High</v>
      </c>
      <c r="O1687" s="21">
        <f>VLOOKUP($C1687,vehicle,MATCH(O$7,Vehicle!$A$1:$E$1,0),0)</f>
        <v>3</v>
      </c>
      <c r="P1687" s="21">
        <f>VLOOKUP($C1687,driver,MATCH(P$7,Driver!$A$1:$E$1,0),0)</f>
        <v>51</v>
      </c>
      <c r="Q1687" s="21" t="str">
        <f>VLOOKUP($C1687,driver,MATCH(Q$7,Driver!$A$1:$E$1,0),0)</f>
        <v>Suspended</v>
      </c>
      <c r="R1687" s="21">
        <f>VLOOKUP($C1687,driver,MATCH(R$7,Driver!$A$1:$E$1,0),0)</f>
        <v>4</v>
      </c>
      <c r="S1687" s="21" t="str">
        <f>VLOOKUP($C1687,driver,MATCH(S$7,Driver!$A$1:$E$1,0),0)</f>
        <v>Moderate</v>
      </c>
      <c r="T1687" s="21">
        <f>VLOOKUP($C1687,Effects,MATCH(T$7, Effects!$A$1:$E$1, 0),0)</f>
        <v>28</v>
      </c>
      <c r="U1687" s="22" t="str">
        <f>VLOOKUP($C1687,Effects,MATCH(U$7, Effects!$A$1:$E$1, 0),0)</f>
        <v>Yes</v>
      </c>
      <c r="V1687" s="22" t="str">
        <f>VLOOKUP($C1687,Effects,MATCH(V$7, Effects!$A$1:$E$1, 0),0)</f>
        <v>Yes</v>
      </c>
      <c r="W1687" s="22" t="str">
        <f>VLOOKUP($C1687,Effects,MATCH(W$7, Effects!$A$1:$E$1, 0),0)</f>
        <v>None</v>
      </c>
    </row>
    <row r="1688" spans="2:23" s="7" customFormat="1" ht="21" x14ac:dyDescent="0.4">
      <c r="B1688" s="19">
        <v>1681</v>
      </c>
      <c r="C1688" s="19" t="s">
        <v>1699</v>
      </c>
      <c r="D1688" s="20">
        <f>VLOOKUP($C1688, Date, MATCH(Source!D$7, Date!$A$1:$F$1, 0), FALSE)</f>
        <v>44015</v>
      </c>
      <c r="E1688" s="40">
        <v>44015</v>
      </c>
      <c r="F1688" s="22">
        <f>VLOOKUP($C1688, Date, MATCH(Source!F$7, Date!$A$1:$F$1, 0), FALSE)</f>
        <v>70.7569444444444</v>
      </c>
      <c r="G1688" s="19">
        <f>VLOOKUP(Table3[[#This Row],[Accident ID]],Date!$A$2:$I$2001,MATCH(Table3[[#Headers],[Hour]],Date!$A$1:$I$1,0),0)</f>
        <v>18</v>
      </c>
      <c r="H1688" s="44" t="str">
        <f>IF(AND(Table3[[#This Row],[Hour]]&gt;=7, Table3[[#This Row],[Hour]]&lt;=10), "Peak", IF(AND(Table3[[#This Row],[Hour]]&gt;=16, Table3[[#This Row],[Hour]]&lt;=19), "Peak", "Off-Peak"))</f>
        <v>Peak</v>
      </c>
      <c r="I1688" s="19" t="str">
        <f>VLOOKUP($C1688,location,MATCH(Source!I$7,Location!$A$1:$D$1,0),0)</f>
        <v>Ahmedabad</v>
      </c>
      <c r="J1688" s="19" t="str">
        <f>VLOOKUP($C1688,location,MATCH(Source!J$7,Location!$A$1:$D$1,0),0)</f>
        <v>Residential Area</v>
      </c>
      <c r="K1688" s="19" t="str">
        <f>VLOOKUP($C1688,location,MATCH(Source!K$7,Location!$A$1:$D$1,0),0)</f>
        <v>Rainy</v>
      </c>
      <c r="L1688" s="20" t="str">
        <f>VLOOKUP($C1688,vehicle,MATCH(L1687,Vehicle!A1681:E1681,0),0)</f>
        <v>Auto</v>
      </c>
      <c r="M1688" s="20" t="str">
        <f>VLOOKUP($C1688,vehicle,MATCH(M$7,Vehicle!$A$1:$E$1,0),0)</f>
        <v>Pedestrian Crossing</v>
      </c>
      <c r="N1688" s="20" t="str">
        <f>VLOOKUP($C1688,vehicle,MATCH(N$7,Vehicle!$A$1:$E$1,0),0)</f>
        <v>Low</v>
      </c>
      <c r="O1688" s="21">
        <f>VLOOKUP($C1688,vehicle,MATCH(O$7,Vehicle!$A$1:$E$1,0),0)</f>
        <v>1</v>
      </c>
      <c r="P1688" s="21">
        <f>VLOOKUP($C1688,driver,MATCH(P$7,Driver!$A$1:$E$1,0),0)</f>
        <v>26</v>
      </c>
      <c r="Q1688" s="21" t="str">
        <f>VLOOKUP($C1688,driver,MATCH(Q$7,Driver!$A$1:$E$1,0),0)</f>
        <v>Suspended</v>
      </c>
      <c r="R1688" s="21">
        <f>VLOOKUP($C1688,driver,MATCH(R$7,Driver!$A$1:$E$1,0),0)</f>
        <v>10</v>
      </c>
      <c r="S1688" s="21" t="str">
        <f>VLOOKUP($C1688,driver,MATCH(S$7,Driver!$A$1:$E$1,0),0)</f>
        <v>Minor</v>
      </c>
      <c r="T1688" s="21">
        <f>VLOOKUP($C1688,Effects,MATCH(T$7, Effects!$A$1:$E$1, 0),0)</f>
        <v>51</v>
      </c>
      <c r="U1688" s="22" t="str">
        <f>VLOOKUP($C1688,Effects,MATCH(U$7, Effects!$A$1:$E$1, 0),0)</f>
        <v>Yes</v>
      </c>
      <c r="V1688" s="22" t="str">
        <f>VLOOKUP($C1688,Effects,MATCH(V$7, Effects!$A$1:$E$1, 0),0)</f>
        <v>Yes</v>
      </c>
      <c r="W1688" s="22" t="str">
        <f>VLOOKUP($C1688,Effects,MATCH(W$7, Effects!$A$1:$E$1, 0),0)</f>
        <v>License Suspended</v>
      </c>
    </row>
    <row r="1689" spans="2:23" s="7" customFormat="1" ht="21" x14ac:dyDescent="0.4">
      <c r="B1689" s="19">
        <v>1682</v>
      </c>
      <c r="C1689" s="19" t="s">
        <v>1700</v>
      </c>
      <c r="D1689" s="20">
        <f>VLOOKUP($C1689, Date, MATCH(Source!D$7, Date!$A$1:$F$1, 0), FALSE)</f>
        <v>44986</v>
      </c>
      <c r="E1689" s="40">
        <v>44986</v>
      </c>
      <c r="F1689" s="22">
        <f>VLOOKUP($C1689, Date, MATCH(Source!F$7, Date!$A$1:$F$1, 0), FALSE)</f>
        <v>70.7986111111111</v>
      </c>
      <c r="G1689" s="19">
        <f>VLOOKUP(Table3[[#This Row],[Accident ID]],Date!$A$2:$I$2001,MATCH(Table3[[#Headers],[Hour]],Date!$A$1:$I$1,0),0)</f>
        <v>19</v>
      </c>
      <c r="H1689" s="44" t="str">
        <f>IF(AND(Table3[[#This Row],[Hour]]&gt;=7, Table3[[#This Row],[Hour]]&lt;=10), "Peak", IF(AND(Table3[[#This Row],[Hour]]&gt;=16, Table3[[#This Row],[Hour]]&lt;=19), "Peak", "Off-Peak"))</f>
        <v>Peak</v>
      </c>
      <c r="I1689" s="19" t="str">
        <f>VLOOKUP($C1689,location,MATCH(Source!I$7,Location!$A$1:$D$1,0),0)</f>
        <v>Mumbai</v>
      </c>
      <c r="J1689" s="19" t="str">
        <f>VLOOKUP($C1689,location,MATCH(Source!J$7,Location!$A$1:$D$1,0),0)</f>
        <v>City Road</v>
      </c>
      <c r="K1689" s="19" t="str">
        <f>VLOOKUP($C1689,location,MATCH(Source!K$7,Location!$A$1:$D$1,0),0)</f>
        <v>Clear</v>
      </c>
      <c r="L1689" s="20" t="str">
        <f>VLOOKUP($C1689,vehicle,MATCH(L1688,Vehicle!A1682:E1682,0),0)</f>
        <v>Car</v>
      </c>
      <c r="M1689" s="20" t="str">
        <f>VLOOKUP($C1689,vehicle,MATCH(M$7,Vehicle!$A$1:$E$1,0),0)</f>
        <v>Drunk Driving</v>
      </c>
      <c r="N1689" s="20" t="str">
        <f>VLOOKUP($C1689,vehicle,MATCH(N$7,Vehicle!$A$1:$E$1,0),0)</f>
        <v>High</v>
      </c>
      <c r="O1689" s="21">
        <f>VLOOKUP($C1689,vehicle,MATCH(O$7,Vehicle!$A$1:$E$1,0),0)</f>
        <v>2</v>
      </c>
      <c r="P1689" s="21">
        <f>VLOOKUP($C1689,driver,MATCH(P$7,Driver!$A$1:$E$1,0),0)</f>
        <v>43</v>
      </c>
      <c r="Q1689" s="21" t="str">
        <f>VLOOKUP($C1689,driver,MATCH(Q$7,Driver!$A$1:$E$1,0),0)</f>
        <v>Expired</v>
      </c>
      <c r="R1689" s="21">
        <f>VLOOKUP($C1689,driver,MATCH(R$7,Driver!$A$1:$E$1,0),0)</f>
        <v>7</v>
      </c>
      <c r="S1689" s="21" t="str">
        <f>VLOOKUP($C1689,driver,MATCH(S$7,Driver!$A$1:$E$1,0),0)</f>
        <v>Minor</v>
      </c>
      <c r="T1689" s="21">
        <f>VLOOKUP($C1689,Effects,MATCH(T$7, Effects!$A$1:$E$1, 0),0)</f>
        <v>6</v>
      </c>
      <c r="U1689" s="22" t="str">
        <f>VLOOKUP($C1689,Effects,MATCH(U$7, Effects!$A$1:$E$1, 0),0)</f>
        <v>Yes</v>
      </c>
      <c r="V1689" s="22" t="str">
        <f>VLOOKUP($C1689,Effects,MATCH(V$7, Effects!$A$1:$E$1, 0),0)</f>
        <v>Yes</v>
      </c>
      <c r="W1689" s="22" t="str">
        <f>VLOOKUP($C1689,Effects,MATCH(W$7, Effects!$A$1:$E$1, 0),0)</f>
        <v>License Suspended</v>
      </c>
    </row>
    <row r="1690" spans="2:23" s="7" customFormat="1" ht="21" x14ac:dyDescent="0.4">
      <c r="B1690" s="19">
        <v>1683</v>
      </c>
      <c r="C1690" s="19">
        <v>64325798</v>
      </c>
      <c r="D1690" s="20">
        <f>VLOOKUP($C1690, Date, MATCH(Source!D$7, Date!$A$1:$F$1, 0), FALSE)</f>
        <v>45200</v>
      </c>
      <c r="E1690" s="40">
        <v>45200</v>
      </c>
      <c r="F1690" s="22">
        <f>VLOOKUP($C1690, Date, MATCH(Source!F$7, Date!$A$1:$F$1, 0), FALSE)</f>
        <v>70.8402777777778</v>
      </c>
      <c r="G1690" s="19">
        <f>VLOOKUP(Table3[[#This Row],[Accident ID]],Date!$A$2:$I$2001,MATCH(Table3[[#Headers],[Hour]],Date!$A$1:$I$1,0),0)</f>
        <v>20</v>
      </c>
      <c r="H1690" s="44" t="str">
        <f>IF(AND(Table3[[#This Row],[Hour]]&gt;=7, Table3[[#This Row],[Hour]]&lt;=10), "Peak", IF(AND(Table3[[#This Row],[Hour]]&gt;=16, Table3[[#This Row],[Hour]]&lt;=19), "Peak", "Off-Peak"))</f>
        <v>Off-Peak</v>
      </c>
      <c r="I1690" s="19" t="str">
        <f>VLOOKUP($C1690,location,MATCH(Source!I$7,Location!$A$1:$D$1,0),0)</f>
        <v>Bangalore</v>
      </c>
      <c r="J1690" s="19" t="str">
        <f>VLOOKUP($C1690,location,MATCH(Source!J$7,Location!$A$1:$D$1,0),0)</f>
        <v>City Road</v>
      </c>
      <c r="K1690" s="19" t="str">
        <f>VLOOKUP($C1690,location,MATCH(Source!K$7,Location!$A$1:$D$1,0),0)</f>
        <v>Foggy</v>
      </c>
      <c r="L1690" s="20" t="str">
        <f>VLOOKUP($C1690,vehicle,MATCH(L1689,Vehicle!A1683:E1683,0),0)</f>
        <v>Pedestrian</v>
      </c>
      <c r="M1690" s="20" t="str">
        <f>VLOOKUP($C1690,vehicle,MATCH(M$7,Vehicle!$A$1:$E$1,0),0)</f>
        <v>Reckless Driving</v>
      </c>
      <c r="N1690" s="20" t="str">
        <f>VLOOKUP($C1690,vehicle,MATCH(N$7,Vehicle!$A$1:$E$1,0),0)</f>
        <v>Low</v>
      </c>
      <c r="O1690" s="21">
        <f>VLOOKUP($C1690,vehicle,MATCH(O$7,Vehicle!$A$1:$E$1,0),0)</f>
        <v>4</v>
      </c>
      <c r="P1690" s="21">
        <f>VLOOKUP($C1690,driver,MATCH(P$7,Driver!$A$1:$E$1,0),0)</f>
        <v>27</v>
      </c>
      <c r="Q1690" s="21" t="str">
        <f>VLOOKUP($C1690,driver,MATCH(Q$7,Driver!$A$1:$E$1,0),0)</f>
        <v>Valid</v>
      </c>
      <c r="R1690" s="21">
        <f>VLOOKUP($C1690,driver,MATCH(R$7,Driver!$A$1:$E$1,0),0)</f>
        <v>10</v>
      </c>
      <c r="S1690" s="21" t="str">
        <f>VLOOKUP($C1690,driver,MATCH(S$7,Driver!$A$1:$E$1,0),0)</f>
        <v>Moderate</v>
      </c>
      <c r="T1690" s="21">
        <f>VLOOKUP($C1690,Effects,MATCH(T$7, Effects!$A$1:$E$1, 0),0)</f>
        <v>5</v>
      </c>
      <c r="U1690" s="22" t="str">
        <f>VLOOKUP($C1690,Effects,MATCH(U$7, Effects!$A$1:$E$1, 0),0)</f>
        <v>No</v>
      </c>
      <c r="V1690" s="22" t="str">
        <f>VLOOKUP($C1690,Effects,MATCH(V$7, Effects!$A$1:$E$1, 0),0)</f>
        <v>No</v>
      </c>
      <c r="W1690" s="22" t="str">
        <f>VLOOKUP($C1690,Effects,MATCH(W$7, Effects!$A$1:$E$1, 0),0)</f>
        <v>Arrest Made</v>
      </c>
    </row>
    <row r="1691" spans="2:23" s="7" customFormat="1" ht="21" x14ac:dyDescent="0.4">
      <c r="B1691" s="19">
        <v>1684</v>
      </c>
      <c r="C1691" s="19" t="s">
        <v>1701</v>
      </c>
      <c r="D1691" s="20">
        <f>VLOOKUP($C1691, Date, MATCH(Source!D$7, Date!$A$1:$F$1, 0), FALSE)</f>
        <v>43971</v>
      </c>
      <c r="E1691" s="40">
        <v>43971</v>
      </c>
      <c r="F1691" s="22">
        <f>VLOOKUP($C1691, Date, MATCH(Source!F$7, Date!$A$1:$F$1, 0), FALSE)</f>
        <v>70.8819444444444</v>
      </c>
      <c r="G1691" s="19">
        <f>VLOOKUP(Table3[[#This Row],[Accident ID]],Date!$A$2:$I$2001,MATCH(Table3[[#Headers],[Hour]],Date!$A$1:$I$1,0),0)</f>
        <v>21</v>
      </c>
      <c r="H1691" s="44" t="str">
        <f>IF(AND(Table3[[#This Row],[Hour]]&gt;=7, Table3[[#This Row],[Hour]]&lt;=10), "Peak", IF(AND(Table3[[#This Row],[Hour]]&gt;=16, Table3[[#This Row],[Hour]]&lt;=19), "Peak", "Off-Peak"))</f>
        <v>Off-Peak</v>
      </c>
      <c r="I1691" s="19" t="str">
        <f>VLOOKUP($C1691,location,MATCH(Source!I$7,Location!$A$1:$D$1,0),0)</f>
        <v>Pune</v>
      </c>
      <c r="J1691" s="19" t="str">
        <f>VLOOKUP($C1691,location,MATCH(Source!J$7,Location!$A$1:$D$1,0),0)</f>
        <v>Rural Road</v>
      </c>
      <c r="K1691" s="19" t="str">
        <f>VLOOKUP($C1691,location,MATCH(Source!K$7,Location!$A$1:$D$1,0),0)</f>
        <v>Clear</v>
      </c>
      <c r="L1691" s="20" t="str">
        <f>VLOOKUP($C1691,vehicle,MATCH(L1690,Vehicle!A1684:E1684,0),0)</f>
        <v>Bike</v>
      </c>
      <c r="M1691" s="20" t="str">
        <f>VLOOKUP($C1691,vehicle,MATCH(M$7,Vehicle!$A$1:$E$1,0),0)</f>
        <v>Drunk Driving</v>
      </c>
      <c r="N1691" s="20" t="str">
        <f>VLOOKUP($C1691,vehicle,MATCH(N$7,Vehicle!$A$1:$E$1,0),0)</f>
        <v>High</v>
      </c>
      <c r="O1691" s="21">
        <f>VLOOKUP($C1691,vehicle,MATCH(O$7,Vehicle!$A$1:$E$1,0),0)</f>
        <v>5</v>
      </c>
      <c r="P1691" s="21">
        <f>VLOOKUP($C1691,driver,MATCH(P$7,Driver!$A$1:$E$1,0),0)</f>
        <v>53</v>
      </c>
      <c r="Q1691" s="21" t="str">
        <f>VLOOKUP($C1691,driver,MATCH(Q$7,Driver!$A$1:$E$1,0),0)</f>
        <v>Valid</v>
      </c>
      <c r="R1691" s="21">
        <f>VLOOKUP($C1691,driver,MATCH(R$7,Driver!$A$1:$E$1,0),0)</f>
        <v>2</v>
      </c>
      <c r="S1691" s="21" t="str">
        <f>VLOOKUP($C1691,driver,MATCH(S$7,Driver!$A$1:$E$1,0),0)</f>
        <v>Severe</v>
      </c>
      <c r="T1691" s="21">
        <f>VLOOKUP($C1691,Effects,MATCH(T$7, Effects!$A$1:$E$1, 0),0)</f>
        <v>41</v>
      </c>
      <c r="U1691" s="22" t="str">
        <f>VLOOKUP($C1691,Effects,MATCH(U$7, Effects!$A$1:$E$1, 0),0)</f>
        <v>No</v>
      </c>
      <c r="V1691" s="22" t="str">
        <f>VLOOKUP($C1691,Effects,MATCH(V$7, Effects!$A$1:$E$1, 0),0)</f>
        <v>No</v>
      </c>
      <c r="W1691" s="22" t="str">
        <f>VLOOKUP($C1691,Effects,MATCH(W$7, Effects!$A$1:$E$1, 0),0)</f>
        <v>Fine Issued</v>
      </c>
    </row>
    <row r="1692" spans="2:23" s="7" customFormat="1" ht="21" x14ac:dyDescent="0.4">
      <c r="B1692" s="19">
        <v>1685</v>
      </c>
      <c r="C1692" s="19" t="s">
        <v>1702</v>
      </c>
      <c r="D1692" s="20">
        <f>VLOOKUP($C1692, Date, MATCH(Source!D$7, Date!$A$1:$F$1, 0), FALSE)</f>
        <v>44457</v>
      </c>
      <c r="E1692" s="40">
        <v>44457</v>
      </c>
      <c r="F1692" s="22">
        <f>VLOOKUP($C1692, Date, MATCH(Source!F$7, Date!$A$1:$F$1, 0), FALSE)</f>
        <v>70.9236111111111</v>
      </c>
      <c r="G1692" s="19">
        <f>VLOOKUP(Table3[[#This Row],[Accident ID]],Date!$A$2:$I$2001,MATCH(Table3[[#Headers],[Hour]],Date!$A$1:$I$1,0),0)</f>
        <v>22</v>
      </c>
      <c r="H1692" s="44" t="str">
        <f>IF(AND(Table3[[#This Row],[Hour]]&gt;=7, Table3[[#This Row],[Hour]]&lt;=10), "Peak", IF(AND(Table3[[#This Row],[Hour]]&gt;=16, Table3[[#This Row],[Hour]]&lt;=19), "Peak", "Off-Peak"))</f>
        <v>Off-Peak</v>
      </c>
      <c r="I1692" s="19" t="str">
        <f>VLOOKUP($C1692,location,MATCH(Source!I$7,Location!$A$1:$D$1,0),0)</f>
        <v>Hyderabad</v>
      </c>
      <c r="J1692" s="19" t="str">
        <f>VLOOKUP($C1692,location,MATCH(Source!J$7,Location!$A$1:$D$1,0),0)</f>
        <v>City Road</v>
      </c>
      <c r="K1692" s="19" t="str">
        <f>VLOOKUP($C1692,location,MATCH(Source!K$7,Location!$A$1:$D$1,0),0)</f>
        <v>Foggy</v>
      </c>
      <c r="L1692" s="20" t="str">
        <f>VLOOKUP($C1692,vehicle,MATCH(L1691,Vehicle!A1685:E1685,0),0)</f>
        <v>Pedestrian</v>
      </c>
      <c r="M1692" s="20" t="str">
        <f>VLOOKUP($C1692,vehicle,MATCH(M$7,Vehicle!$A$1:$E$1,0),0)</f>
        <v>Drunk Driving</v>
      </c>
      <c r="N1692" s="20" t="str">
        <f>VLOOKUP($C1692,vehicle,MATCH(N$7,Vehicle!$A$1:$E$1,0),0)</f>
        <v>Low</v>
      </c>
      <c r="O1692" s="21">
        <f>VLOOKUP($C1692,vehicle,MATCH(O$7,Vehicle!$A$1:$E$1,0),0)</f>
        <v>5</v>
      </c>
      <c r="P1692" s="21">
        <f>VLOOKUP($C1692,driver,MATCH(P$7,Driver!$A$1:$E$1,0),0)</f>
        <v>21</v>
      </c>
      <c r="Q1692" s="21" t="str">
        <f>VLOOKUP($C1692,driver,MATCH(Q$7,Driver!$A$1:$E$1,0),0)</f>
        <v>Expired</v>
      </c>
      <c r="R1692" s="21">
        <f>VLOOKUP($C1692,driver,MATCH(R$7,Driver!$A$1:$E$1,0),0)</f>
        <v>9</v>
      </c>
      <c r="S1692" s="21" t="str">
        <f>VLOOKUP($C1692,driver,MATCH(S$7,Driver!$A$1:$E$1,0),0)</f>
        <v>Moderate</v>
      </c>
      <c r="T1692" s="21">
        <f>VLOOKUP($C1692,Effects,MATCH(T$7, Effects!$A$1:$E$1, 0),0)</f>
        <v>8</v>
      </c>
      <c r="U1692" s="22" t="str">
        <f>VLOOKUP($C1692,Effects,MATCH(U$7, Effects!$A$1:$E$1, 0),0)</f>
        <v>No</v>
      </c>
      <c r="V1692" s="22" t="str">
        <f>VLOOKUP($C1692,Effects,MATCH(V$7, Effects!$A$1:$E$1, 0),0)</f>
        <v>Yes</v>
      </c>
      <c r="W1692" s="22" t="str">
        <f>VLOOKUP($C1692,Effects,MATCH(W$7, Effects!$A$1:$E$1, 0),0)</f>
        <v>Arrest Made</v>
      </c>
    </row>
    <row r="1693" spans="2:23" s="7" customFormat="1" ht="21" x14ac:dyDescent="0.4">
      <c r="B1693" s="19">
        <v>1686</v>
      </c>
      <c r="C1693" s="19" t="s">
        <v>1703</v>
      </c>
      <c r="D1693" s="20">
        <f>VLOOKUP($C1693, Date, MATCH(Source!D$7, Date!$A$1:$F$1, 0), FALSE)</f>
        <v>44974</v>
      </c>
      <c r="E1693" s="40">
        <v>44974</v>
      </c>
      <c r="F1693" s="22">
        <f>VLOOKUP($C1693, Date, MATCH(Source!F$7, Date!$A$1:$F$1, 0), FALSE)</f>
        <v>70.9652777777778</v>
      </c>
      <c r="G1693" s="19">
        <f>VLOOKUP(Table3[[#This Row],[Accident ID]],Date!$A$2:$I$2001,MATCH(Table3[[#Headers],[Hour]],Date!$A$1:$I$1,0),0)</f>
        <v>23</v>
      </c>
      <c r="H1693" s="44" t="str">
        <f>IF(AND(Table3[[#This Row],[Hour]]&gt;=7, Table3[[#This Row],[Hour]]&lt;=10), "Peak", IF(AND(Table3[[#This Row],[Hour]]&gt;=16, Table3[[#This Row],[Hour]]&lt;=19), "Peak", "Off-Peak"))</f>
        <v>Off-Peak</v>
      </c>
      <c r="I1693" s="19" t="str">
        <f>VLOOKUP($C1693,location,MATCH(Source!I$7,Location!$A$1:$D$1,0),0)</f>
        <v>Pune</v>
      </c>
      <c r="J1693" s="19" t="str">
        <f>VLOOKUP($C1693,location,MATCH(Source!J$7,Location!$A$1:$D$1,0),0)</f>
        <v>Rural Road</v>
      </c>
      <c r="K1693" s="19" t="str">
        <f>VLOOKUP($C1693,location,MATCH(Source!K$7,Location!$A$1:$D$1,0),0)</f>
        <v>Windy</v>
      </c>
      <c r="L1693" s="20" t="str">
        <f>VLOOKUP($C1693,vehicle,MATCH(L1692,Vehicle!A1686:E1686,0),0)</f>
        <v>Bus</v>
      </c>
      <c r="M1693" s="20" t="str">
        <f>VLOOKUP($C1693,vehicle,MATCH(M$7,Vehicle!$A$1:$E$1,0),0)</f>
        <v>Weather Conditions</v>
      </c>
      <c r="N1693" s="20" t="str">
        <f>VLOOKUP($C1693,vehicle,MATCH(N$7,Vehicle!$A$1:$E$1,0),0)</f>
        <v>Low</v>
      </c>
      <c r="O1693" s="21">
        <f>VLOOKUP($C1693,vehicle,MATCH(O$7,Vehicle!$A$1:$E$1,0),0)</f>
        <v>1</v>
      </c>
      <c r="P1693" s="21">
        <f>VLOOKUP($C1693,driver,MATCH(P$7,Driver!$A$1:$E$1,0),0)</f>
        <v>45</v>
      </c>
      <c r="Q1693" s="21" t="str">
        <f>VLOOKUP($C1693,driver,MATCH(Q$7,Driver!$A$1:$E$1,0),0)</f>
        <v>Suspended</v>
      </c>
      <c r="R1693" s="21">
        <f>VLOOKUP($C1693,driver,MATCH(R$7,Driver!$A$1:$E$1,0),0)</f>
        <v>3</v>
      </c>
      <c r="S1693" s="21" t="str">
        <f>VLOOKUP($C1693,driver,MATCH(S$7,Driver!$A$1:$E$1,0),0)</f>
        <v>Minor</v>
      </c>
      <c r="T1693" s="21">
        <f>VLOOKUP($C1693,Effects,MATCH(T$7, Effects!$A$1:$E$1, 0),0)</f>
        <v>6</v>
      </c>
      <c r="U1693" s="22" t="str">
        <f>VLOOKUP($C1693,Effects,MATCH(U$7, Effects!$A$1:$E$1, 0),0)</f>
        <v>Yes</v>
      </c>
      <c r="V1693" s="22" t="str">
        <f>VLOOKUP($C1693,Effects,MATCH(V$7, Effects!$A$1:$E$1, 0),0)</f>
        <v>No</v>
      </c>
      <c r="W1693" s="22" t="str">
        <f>VLOOKUP($C1693,Effects,MATCH(W$7, Effects!$A$1:$E$1, 0),0)</f>
        <v>None</v>
      </c>
    </row>
    <row r="1694" spans="2:23" s="7" customFormat="1" ht="21" x14ac:dyDescent="0.4">
      <c r="B1694" s="19">
        <v>1687</v>
      </c>
      <c r="C1694" s="19" t="s">
        <v>1704</v>
      </c>
      <c r="D1694" s="20">
        <f>VLOOKUP($C1694, Date, MATCH(Source!D$7, Date!$A$1:$F$1, 0), FALSE)</f>
        <v>44586</v>
      </c>
      <c r="E1694" s="40">
        <v>44586</v>
      </c>
      <c r="F1694" s="22">
        <f>VLOOKUP($C1694, Date, MATCH(Source!F$7, Date!$A$1:$F$1, 0), FALSE)</f>
        <v>71.0069444444444</v>
      </c>
      <c r="G1694" s="19">
        <f>VLOOKUP(Table3[[#This Row],[Accident ID]],Date!$A$2:$I$2001,MATCH(Table3[[#Headers],[Hour]],Date!$A$1:$I$1,0),0)</f>
        <v>0</v>
      </c>
      <c r="H1694" s="44" t="str">
        <f>IF(AND(Table3[[#This Row],[Hour]]&gt;=7, Table3[[#This Row],[Hour]]&lt;=10), "Peak", IF(AND(Table3[[#This Row],[Hour]]&gt;=16, Table3[[#This Row],[Hour]]&lt;=19), "Peak", "Off-Peak"))</f>
        <v>Off-Peak</v>
      </c>
      <c r="I1694" s="19" t="str">
        <f>VLOOKUP($C1694,location,MATCH(Source!I$7,Location!$A$1:$D$1,0),0)</f>
        <v>Delhi</v>
      </c>
      <c r="J1694" s="19" t="str">
        <f>VLOOKUP($C1694,location,MATCH(Source!J$7,Location!$A$1:$D$1,0),0)</f>
        <v>Residential Area</v>
      </c>
      <c r="K1694" s="19" t="str">
        <f>VLOOKUP($C1694,location,MATCH(Source!K$7,Location!$A$1:$D$1,0),0)</f>
        <v>Rainy</v>
      </c>
      <c r="L1694" s="20" t="str">
        <f>VLOOKUP($C1694,vehicle,MATCH(L1693,Vehicle!A1687:E1687,0),0)</f>
        <v>Bus</v>
      </c>
      <c r="M1694" s="20" t="str">
        <f>VLOOKUP($C1694,vehicle,MATCH(M$7,Vehicle!$A$1:$E$1,0),0)</f>
        <v>Brake Failure</v>
      </c>
      <c r="N1694" s="20" t="str">
        <f>VLOOKUP($C1694,vehicle,MATCH(N$7,Vehicle!$A$1:$E$1,0),0)</f>
        <v>High</v>
      </c>
      <c r="O1694" s="21">
        <f>VLOOKUP($C1694,vehicle,MATCH(O$7,Vehicle!$A$1:$E$1,0),0)</f>
        <v>2</v>
      </c>
      <c r="P1694" s="21">
        <f>VLOOKUP($C1694,driver,MATCH(P$7,Driver!$A$1:$E$1,0),0)</f>
        <v>22</v>
      </c>
      <c r="Q1694" s="21" t="str">
        <f>VLOOKUP($C1694,driver,MATCH(Q$7,Driver!$A$1:$E$1,0),0)</f>
        <v>Expired</v>
      </c>
      <c r="R1694" s="21">
        <f>VLOOKUP($C1694,driver,MATCH(R$7,Driver!$A$1:$E$1,0),0)</f>
        <v>6</v>
      </c>
      <c r="S1694" s="21" t="str">
        <f>VLOOKUP($C1694,driver,MATCH(S$7,Driver!$A$1:$E$1,0),0)</f>
        <v>Moderate</v>
      </c>
      <c r="T1694" s="21">
        <f>VLOOKUP($C1694,Effects,MATCH(T$7, Effects!$A$1:$E$1, 0),0)</f>
        <v>16</v>
      </c>
      <c r="U1694" s="22" t="str">
        <f>VLOOKUP($C1694,Effects,MATCH(U$7, Effects!$A$1:$E$1, 0),0)</f>
        <v>Yes</v>
      </c>
      <c r="V1694" s="22" t="str">
        <f>VLOOKUP($C1694,Effects,MATCH(V$7, Effects!$A$1:$E$1, 0),0)</f>
        <v>Yes</v>
      </c>
      <c r="W1694" s="22" t="str">
        <f>VLOOKUP($C1694,Effects,MATCH(W$7, Effects!$A$1:$E$1, 0),0)</f>
        <v>None</v>
      </c>
    </row>
    <row r="1695" spans="2:23" s="7" customFormat="1" ht="21" x14ac:dyDescent="0.4">
      <c r="B1695" s="19">
        <v>1688</v>
      </c>
      <c r="C1695" s="19" t="s">
        <v>1705</v>
      </c>
      <c r="D1695" s="20">
        <f>VLOOKUP($C1695, Date, MATCH(Source!D$7, Date!$A$1:$F$1, 0), FALSE)</f>
        <v>44640</v>
      </c>
      <c r="E1695" s="40">
        <v>44640</v>
      </c>
      <c r="F1695" s="22">
        <f>VLOOKUP($C1695, Date, MATCH(Source!F$7, Date!$A$1:$F$1, 0), FALSE)</f>
        <v>71.0486111111111</v>
      </c>
      <c r="G1695" s="19">
        <f>VLOOKUP(Table3[[#This Row],[Accident ID]],Date!$A$2:$I$2001,MATCH(Table3[[#Headers],[Hour]],Date!$A$1:$I$1,0),0)</f>
        <v>1</v>
      </c>
      <c r="H1695" s="44" t="str">
        <f>IF(AND(Table3[[#This Row],[Hour]]&gt;=7, Table3[[#This Row],[Hour]]&lt;=10), "Peak", IF(AND(Table3[[#This Row],[Hour]]&gt;=16, Table3[[#This Row],[Hour]]&lt;=19), "Peak", "Off-Peak"))</f>
        <v>Off-Peak</v>
      </c>
      <c r="I1695" s="19" t="str">
        <f>VLOOKUP($C1695,location,MATCH(Source!I$7,Location!$A$1:$D$1,0),0)</f>
        <v>Delhi</v>
      </c>
      <c r="J1695" s="19" t="str">
        <f>VLOOKUP($C1695,location,MATCH(Source!J$7,Location!$A$1:$D$1,0),0)</f>
        <v>City Road</v>
      </c>
      <c r="K1695" s="19" t="str">
        <f>VLOOKUP($C1695,location,MATCH(Source!K$7,Location!$A$1:$D$1,0),0)</f>
        <v>Clear</v>
      </c>
      <c r="L1695" s="20" t="str">
        <f>VLOOKUP($C1695,vehicle,MATCH(L1694,Vehicle!A1688:E1688,0),0)</f>
        <v>Car</v>
      </c>
      <c r="M1695" s="20" t="str">
        <f>VLOOKUP($C1695,vehicle,MATCH(M$7,Vehicle!$A$1:$E$1,0),0)</f>
        <v>Brake Failure</v>
      </c>
      <c r="N1695" s="20" t="str">
        <f>VLOOKUP($C1695,vehicle,MATCH(N$7,Vehicle!$A$1:$E$1,0),0)</f>
        <v>Low</v>
      </c>
      <c r="O1695" s="21">
        <f>VLOOKUP($C1695,vehicle,MATCH(O$7,Vehicle!$A$1:$E$1,0),0)</f>
        <v>4</v>
      </c>
      <c r="P1695" s="21">
        <f>VLOOKUP($C1695,driver,MATCH(P$7,Driver!$A$1:$E$1,0),0)</f>
        <v>60</v>
      </c>
      <c r="Q1695" s="21" t="str">
        <f>VLOOKUP($C1695,driver,MATCH(Q$7,Driver!$A$1:$E$1,0),0)</f>
        <v>Suspended</v>
      </c>
      <c r="R1695" s="21">
        <f>VLOOKUP($C1695,driver,MATCH(R$7,Driver!$A$1:$E$1,0),0)</f>
        <v>6</v>
      </c>
      <c r="S1695" s="21" t="str">
        <f>VLOOKUP($C1695,driver,MATCH(S$7,Driver!$A$1:$E$1,0),0)</f>
        <v>Fatal</v>
      </c>
      <c r="T1695" s="21">
        <f>VLOOKUP($C1695,Effects,MATCH(T$7, Effects!$A$1:$E$1, 0),0)</f>
        <v>58</v>
      </c>
      <c r="U1695" s="22" t="str">
        <f>VLOOKUP($C1695,Effects,MATCH(U$7, Effects!$A$1:$E$1, 0),0)</f>
        <v>No</v>
      </c>
      <c r="V1695" s="22" t="str">
        <f>VLOOKUP($C1695,Effects,MATCH(V$7, Effects!$A$1:$E$1, 0),0)</f>
        <v>No</v>
      </c>
      <c r="W1695" s="22" t="str">
        <f>VLOOKUP($C1695,Effects,MATCH(W$7, Effects!$A$1:$E$1, 0),0)</f>
        <v>None</v>
      </c>
    </row>
    <row r="1696" spans="2:23" s="7" customFormat="1" ht="21" x14ac:dyDescent="0.4">
      <c r="B1696" s="19">
        <v>1689</v>
      </c>
      <c r="C1696" s="19" t="s">
        <v>1706</v>
      </c>
      <c r="D1696" s="20">
        <f>VLOOKUP($C1696, Date, MATCH(Source!D$7, Date!$A$1:$F$1, 0), FALSE)</f>
        <v>45103</v>
      </c>
      <c r="E1696" s="40">
        <v>45103</v>
      </c>
      <c r="F1696" s="22">
        <f>VLOOKUP($C1696, Date, MATCH(Source!F$7, Date!$A$1:$F$1, 0), FALSE)</f>
        <v>71.0902777777778</v>
      </c>
      <c r="G1696" s="19">
        <f>VLOOKUP(Table3[[#This Row],[Accident ID]],Date!$A$2:$I$2001,MATCH(Table3[[#Headers],[Hour]],Date!$A$1:$I$1,0),0)</f>
        <v>2</v>
      </c>
      <c r="H1696" s="44" t="str">
        <f>IF(AND(Table3[[#This Row],[Hour]]&gt;=7, Table3[[#This Row],[Hour]]&lt;=10), "Peak", IF(AND(Table3[[#This Row],[Hour]]&gt;=16, Table3[[#This Row],[Hour]]&lt;=19), "Peak", "Off-Peak"))</f>
        <v>Off-Peak</v>
      </c>
      <c r="I1696" s="19" t="str">
        <f>VLOOKUP($C1696,location,MATCH(Source!I$7,Location!$A$1:$D$1,0),0)</f>
        <v>Ahmedabad</v>
      </c>
      <c r="J1696" s="19" t="str">
        <f>VLOOKUP($C1696,location,MATCH(Source!J$7,Location!$A$1:$D$1,0),0)</f>
        <v>Highway</v>
      </c>
      <c r="K1696" s="19" t="str">
        <f>VLOOKUP($C1696,location,MATCH(Source!K$7,Location!$A$1:$D$1,0),0)</f>
        <v>Windy</v>
      </c>
      <c r="L1696" s="20" t="str">
        <f>VLOOKUP($C1696,vehicle,MATCH(L1695,Vehicle!A1689:E1689,0),0)</f>
        <v>Auto</v>
      </c>
      <c r="M1696" s="20" t="str">
        <f>VLOOKUP($C1696,vehicle,MATCH(M$7,Vehicle!$A$1:$E$1,0),0)</f>
        <v>Brake Failure</v>
      </c>
      <c r="N1696" s="20" t="str">
        <f>VLOOKUP($C1696,vehicle,MATCH(N$7,Vehicle!$A$1:$E$1,0),0)</f>
        <v>Low</v>
      </c>
      <c r="O1696" s="21">
        <f>VLOOKUP($C1696,vehicle,MATCH(O$7,Vehicle!$A$1:$E$1,0),0)</f>
        <v>5</v>
      </c>
      <c r="P1696" s="21">
        <f>VLOOKUP($C1696,driver,MATCH(P$7,Driver!$A$1:$E$1,0),0)</f>
        <v>54</v>
      </c>
      <c r="Q1696" s="21" t="str">
        <f>VLOOKUP($C1696,driver,MATCH(Q$7,Driver!$A$1:$E$1,0),0)</f>
        <v>Expired</v>
      </c>
      <c r="R1696" s="21">
        <f>VLOOKUP($C1696,driver,MATCH(R$7,Driver!$A$1:$E$1,0),0)</f>
        <v>8</v>
      </c>
      <c r="S1696" s="21" t="str">
        <f>VLOOKUP($C1696,driver,MATCH(S$7,Driver!$A$1:$E$1,0),0)</f>
        <v>Severe</v>
      </c>
      <c r="T1696" s="21">
        <f>VLOOKUP($C1696,Effects,MATCH(T$7, Effects!$A$1:$E$1, 0),0)</f>
        <v>26</v>
      </c>
      <c r="U1696" s="22" t="str">
        <f>VLOOKUP($C1696,Effects,MATCH(U$7, Effects!$A$1:$E$1, 0),0)</f>
        <v>Yes</v>
      </c>
      <c r="V1696" s="22" t="str">
        <f>VLOOKUP($C1696,Effects,MATCH(V$7, Effects!$A$1:$E$1, 0),0)</f>
        <v>No</v>
      </c>
      <c r="W1696" s="22" t="str">
        <f>VLOOKUP($C1696,Effects,MATCH(W$7, Effects!$A$1:$E$1, 0),0)</f>
        <v>Arrest Made</v>
      </c>
    </row>
    <row r="1697" spans="2:23" s="7" customFormat="1" ht="21" x14ac:dyDescent="0.4">
      <c r="B1697" s="19">
        <v>1690</v>
      </c>
      <c r="C1697" s="19" t="s">
        <v>1707</v>
      </c>
      <c r="D1697" s="20">
        <f>VLOOKUP($C1697, Date, MATCH(Source!D$7, Date!$A$1:$F$1, 0), FALSE)</f>
        <v>45609</v>
      </c>
      <c r="E1697" s="40">
        <v>45609</v>
      </c>
      <c r="F1697" s="22">
        <f>VLOOKUP($C1697, Date, MATCH(Source!F$7, Date!$A$1:$F$1, 0), FALSE)</f>
        <v>71.1319444444444</v>
      </c>
      <c r="G1697" s="19">
        <f>VLOOKUP(Table3[[#This Row],[Accident ID]],Date!$A$2:$I$2001,MATCH(Table3[[#Headers],[Hour]],Date!$A$1:$I$1,0),0)</f>
        <v>3</v>
      </c>
      <c r="H1697" s="44" t="str">
        <f>IF(AND(Table3[[#This Row],[Hour]]&gt;=7, Table3[[#This Row],[Hour]]&lt;=10), "Peak", IF(AND(Table3[[#This Row],[Hour]]&gt;=16, Table3[[#This Row],[Hour]]&lt;=19), "Peak", "Off-Peak"))</f>
        <v>Off-Peak</v>
      </c>
      <c r="I1697" s="19" t="str">
        <f>VLOOKUP($C1697,location,MATCH(Source!I$7,Location!$A$1:$D$1,0),0)</f>
        <v>Bangalore</v>
      </c>
      <c r="J1697" s="19" t="str">
        <f>VLOOKUP($C1697,location,MATCH(Source!J$7,Location!$A$1:$D$1,0),0)</f>
        <v>Expressway</v>
      </c>
      <c r="K1697" s="19" t="str">
        <f>VLOOKUP($C1697,location,MATCH(Source!K$7,Location!$A$1:$D$1,0),0)</f>
        <v>Foggy</v>
      </c>
      <c r="L1697" s="20" t="str">
        <f>VLOOKUP($C1697,vehicle,MATCH(L1696,Vehicle!A1690:E1690,0),0)</f>
        <v>Auto</v>
      </c>
      <c r="M1697" s="20" t="str">
        <f>VLOOKUP($C1697,vehicle,MATCH(M$7,Vehicle!$A$1:$E$1,0),0)</f>
        <v>Reckless Driving</v>
      </c>
      <c r="N1697" s="20" t="str">
        <f>VLOOKUP($C1697,vehicle,MATCH(N$7,Vehicle!$A$1:$E$1,0),0)</f>
        <v>Low</v>
      </c>
      <c r="O1697" s="21">
        <f>VLOOKUP($C1697,vehicle,MATCH(O$7,Vehicle!$A$1:$E$1,0),0)</f>
        <v>1</v>
      </c>
      <c r="P1697" s="21">
        <f>VLOOKUP($C1697,driver,MATCH(P$7,Driver!$A$1:$E$1,0),0)</f>
        <v>43</v>
      </c>
      <c r="Q1697" s="21" t="str">
        <f>VLOOKUP($C1697,driver,MATCH(Q$7,Driver!$A$1:$E$1,0),0)</f>
        <v>Valid</v>
      </c>
      <c r="R1697" s="21">
        <f>VLOOKUP($C1697,driver,MATCH(R$7,Driver!$A$1:$E$1,0),0)</f>
        <v>2</v>
      </c>
      <c r="S1697" s="21" t="str">
        <f>VLOOKUP($C1697,driver,MATCH(S$7,Driver!$A$1:$E$1,0),0)</f>
        <v>Fatal</v>
      </c>
      <c r="T1697" s="21">
        <f>VLOOKUP($C1697,Effects,MATCH(T$7, Effects!$A$1:$E$1, 0),0)</f>
        <v>21</v>
      </c>
      <c r="U1697" s="22" t="str">
        <f>VLOOKUP($C1697,Effects,MATCH(U$7, Effects!$A$1:$E$1, 0),0)</f>
        <v>No</v>
      </c>
      <c r="V1697" s="22" t="str">
        <f>VLOOKUP($C1697,Effects,MATCH(V$7, Effects!$A$1:$E$1, 0),0)</f>
        <v>Yes</v>
      </c>
      <c r="W1697" s="22" t="str">
        <f>VLOOKUP($C1697,Effects,MATCH(W$7, Effects!$A$1:$E$1, 0),0)</f>
        <v>License Suspended</v>
      </c>
    </row>
    <row r="1698" spans="2:23" s="7" customFormat="1" ht="21" x14ac:dyDescent="0.4">
      <c r="B1698" s="19">
        <v>1691</v>
      </c>
      <c r="C1698" s="19" t="s">
        <v>1708</v>
      </c>
      <c r="D1698" s="20">
        <f>VLOOKUP($C1698, Date, MATCH(Source!D$7, Date!$A$1:$F$1, 0), FALSE)</f>
        <v>45180</v>
      </c>
      <c r="E1698" s="40">
        <v>45180</v>
      </c>
      <c r="F1698" s="22">
        <f>VLOOKUP($C1698, Date, MATCH(Source!F$7, Date!$A$1:$F$1, 0), FALSE)</f>
        <v>71.1736111111111</v>
      </c>
      <c r="G1698" s="19">
        <f>VLOOKUP(Table3[[#This Row],[Accident ID]],Date!$A$2:$I$2001,MATCH(Table3[[#Headers],[Hour]],Date!$A$1:$I$1,0),0)</f>
        <v>4</v>
      </c>
      <c r="H1698" s="44" t="str">
        <f>IF(AND(Table3[[#This Row],[Hour]]&gt;=7, Table3[[#This Row],[Hour]]&lt;=10), "Peak", IF(AND(Table3[[#This Row],[Hour]]&gt;=16, Table3[[#This Row],[Hour]]&lt;=19), "Peak", "Off-Peak"))</f>
        <v>Off-Peak</v>
      </c>
      <c r="I1698" s="19" t="str">
        <f>VLOOKUP($C1698,location,MATCH(Source!I$7,Location!$A$1:$D$1,0),0)</f>
        <v>Hyderabad</v>
      </c>
      <c r="J1698" s="19" t="str">
        <f>VLOOKUP($C1698,location,MATCH(Source!J$7,Location!$A$1:$D$1,0),0)</f>
        <v>Residential Area</v>
      </c>
      <c r="K1698" s="19" t="str">
        <f>VLOOKUP($C1698,location,MATCH(Source!K$7,Location!$A$1:$D$1,0),0)</f>
        <v>Foggy</v>
      </c>
      <c r="L1698" s="20" t="str">
        <f>VLOOKUP($C1698,vehicle,MATCH(L1697,Vehicle!A1691:E1691,0),0)</f>
        <v>Bus</v>
      </c>
      <c r="M1698" s="20" t="str">
        <f>VLOOKUP($C1698,vehicle,MATCH(M$7,Vehicle!$A$1:$E$1,0),0)</f>
        <v>Pedestrian Crossing</v>
      </c>
      <c r="N1698" s="20" t="str">
        <f>VLOOKUP($C1698,vehicle,MATCH(N$7,Vehicle!$A$1:$E$1,0),0)</f>
        <v>High</v>
      </c>
      <c r="O1698" s="21">
        <f>VLOOKUP($C1698,vehicle,MATCH(O$7,Vehicle!$A$1:$E$1,0),0)</f>
        <v>4</v>
      </c>
      <c r="P1698" s="21">
        <f>VLOOKUP($C1698,driver,MATCH(P$7,Driver!$A$1:$E$1,0),0)</f>
        <v>28</v>
      </c>
      <c r="Q1698" s="21" t="str">
        <f>VLOOKUP($C1698,driver,MATCH(Q$7,Driver!$A$1:$E$1,0),0)</f>
        <v>Expired</v>
      </c>
      <c r="R1698" s="21">
        <f>VLOOKUP($C1698,driver,MATCH(R$7,Driver!$A$1:$E$1,0),0)</f>
        <v>9</v>
      </c>
      <c r="S1698" s="21" t="str">
        <f>VLOOKUP($C1698,driver,MATCH(S$7,Driver!$A$1:$E$1,0),0)</f>
        <v>Fatal</v>
      </c>
      <c r="T1698" s="21">
        <f>VLOOKUP($C1698,Effects,MATCH(T$7, Effects!$A$1:$E$1, 0),0)</f>
        <v>45</v>
      </c>
      <c r="U1698" s="22" t="str">
        <f>VLOOKUP($C1698,Effects,MATCH(U$7, Effects!$A$1:$E$1, 0),0)</f>
        <v>Yes</v>
      </c>
      <c r="V1698" s="22" t="str">
        <f>VLOOKUP($C1698,Effects,MATCH(V$7, Effects!$A$1:$E$1, 0),0)</f>
        <v>No</v>
      </c>
      <c r="W1698" s="22" t="str">
        <f>VLOOKUP($C1698,Effects,MATCH(W$7, Effects!$A$1:$E$1, 0),0)</f>
        <v>Arrest Made</v>
      </c>
    </row>
    <row r="1699" spans="2:23" s="7" customFormat="1" ht="21" x14ac:dyDescent="0.4">
      <c r="B1699" s="19">
        <v>1692</v>
      </c>
      <c r="C1699" s="19" t="s">
        <v>1709</v>
      </c>
      <c r="D1699" s="20">
        <f>VLOOKUP($C1699, Date, MATCH(Source!D$7, Date!$A$1:$F$1, 0), FALSE)</f>
        <v>45558</v>
      </c>
      <c r="E1699" s="40">
        <v>45558</v>
      </c>
      <c r="F1699" s="22">
        <f>VLOOKUP($C1699, Date, MATCH(Source!F$7, Date!$A$1:$F$1, 0), FALSE)</f>
        <v>71.2152777777778</v>
      </c>
      <c r="G1699" s="19">
        <f>VLOOKUP(Table3[[#This Row],[Accident ID]],Date!$A$2:$I$2001,MATCH(Table3[[#Headers],[Hour]],Date!$A$1:$I$1,0),0)</f>
        <v>5</v>
      </c>
      <c r="H1699" s="44" t="str">
        <f>IF(AND(Table3[[#This Row],[Hour]]&gt;=7, Table3[[#This Row],[Hour]]&lt;=10), "Peak", IF(AND(Table3[[#This Row],[Hour]]&gt;=16, Table3[[#This Row],[Hour]]&lt;=19), "Peak", "Off-Peak"))</f>
        <v>Off-Peak</v>
      </c>
      <c r="I1699" s="19" t="str">
        <f>VLOOKUP($C1699,location,MATCH(Source!I$7,Location!$A$1:$D$1,0),0)</f>
        <v>Kolkata</v>
      </c>
      <c r="J1699" s="19" t="str">
        <f>VLOOKUP($C1699,location,MATCH(Source!J$7,Location!$A$1:$D$1,0),0)</f>
        <v>City Road</v>
      </c>
      <c r="K1699" s="19" t="str">
        <f>VLOOKUP($C1699,location,MATCH(Source!K$7,Location!$A$1:$D$1,0),0)</f>
        <v>Rainy</v>
      </c>
      <c r="L1699" s="20" t="str">
        <f>VLOOKUP($C1699,vehicle,MATCH(L1698,Vehicle!A1692:E1692,0),0)</f>
        <v>Truck</v>
      </c>
      <c r="M1699" s="20" t="str">
        <f>VLOOKUP($C1699,vehicle,MATCH(M$7,Vehicle!$A$1:$E$1,0),0)</f>
        <v>Weather Conditions</v>
      </c>
      <c r="N1699" s="20" t="str">
        <f>VLOOKUP($C1699,vehicle,MATCH(N$7,Vehicle!$A$1:$E$1,0),0)</f>
        <v>High</v>
      </c>
      <c r="O1699" s="21">
        <f>VLOOKUP($C1699,vehicle,MATCH(O$7,Vehicle!$A$1:$E$1,0),0)</f>
        <v>5</v>
      </c>
      <c r="P1699" s="21">
        <f>VLOOKUP($C1699,driver,MATCH(P$7,Driver!$A$1:$E$1,0),0)</f>
        <v>18</v>
      </c>
      <c r="Q1699" s="21" t="str">
        <f>VLOOKUP($C1699,driver,MATCH(Q$7,Driver!$A$1:$E$1,0),0)</f>
        <v>Valid</v>
      </c>
      <c r="R1699" s="21">
        <f>VLOOKUP($C1699,driver,MATCH(R$7,Driver!$A$1:$E$1,0),0)</f>
        <v>9</v>
      </c>
      <c r="S1699" s="21" t="str">
        <f>VLOOKUP($C1699,driver,MATCH(S$7,Driver!$A$1:$E$1,0),0)</f>
        <v>Moderate</v>
      </c>
      <c r="T1699" s="21">
        <f>VLOOKUP($C1699,Effects,MATCH(T$7, Effects!$A$1:$E$1, 0),0)</f>
        <v>41</v>
      </c>
      <c r="U1699" s="22" t="str">
        <f>VLOOKUP($C1699,Effects,MATCH(U$7, Effects!$A$1:$E$1, 0),0)</f>
        <v>Yes</v>
      </c>
      <c r="V1699" s="22" t="str">
        <f>VLOOKUP($C1699,Effects,MATCH(V$7, Effects!$A$1:$E$1, 0),0)</f>
        <v>No</v>
      </c>
      <c r="W1699" s="22" t="str">
        <f>VLOOKUP($C1699,Effects,MATCH(W$7, Effects!$A$1:$E$1, 0),0)</f>
        <v>None</v>
      </c>
    </row>
    <row r="1700" spans="2:23" s="7" customFormat="1" ht="21" x14ac:dyDescent="0.4">
      <c r="B1700" s="19">
        <v>1693</v>
      </c>
      <c r="C1700" s="19" t="s">
        <v>1710</v>
      </c>
      <c r="D1700" s="20">
        <f>VLOOKUP($C1700, Date, MATCH(Source!D$7, Date!$A$1:$F$1, 0), FALSE)</f>
        <v>44645</v>
      </c>
      <c r="E1700" s="40">
        <v>44645</v>
      </c>
      <c r="F1700" s="22">
        <f>VLOOKUP($C1700, Date, MATCH(Source!F$7, Date!$A$1:$F$1, 0), FALSE)</f>
        <v>71.2569444444444</v>
      </c>
      <c r="G1700" s="19">
        <f>VLOOKUP(Table3[[#This Row],[Accident ID]],Date!$A$2:$I$2001,MATCH(Table3[[#Headers],[Hour]],Date!$A$1:$I$1,0),0)</f>
        <v>6</v>
      </c>
      <c r="H1700" s="44" t="str">
        <f>IF(AND(Table3[[#This Row],[Hour]]&gt;=7, Table3[[#This Row],[Hour]]&lt;=10), "Peak", IF(AND(Table3[[#This Row],[Hour]]&gt;=16, Table3[[#This Row],[Hour]]&lt;=19), "Peak", "Off-Peak"))</f>
        <v>Off-Peak</v>
      </c>
      <c r="I1700" s="19" t="str">
        <f>VLOOKUP($C1700,location,MATCH(Source!I$7,Location!$A$1:$D$1,0),0)</f>
        <v>Ahmedabad</v>
      </c>
      <c r="J1700" s="19" t="str">
        <f>VLOOKUP($C1700,location,MATCH(Source!J$7,Location!$A$1:$D$1,0),0)</f>
        <v>City Road</v>
      </c>
      <c r="K1700" s="19" t="str">
        <f>VLOOKUP($C1700,location,MATCH(Source!K$7,Location!$A$1:$D$1,0),0)</f>
        <v>Rainy</v>
      </c>
      <c r="L1700" s="20" t="str">
        <f>VLOOKUP($C1700,vehicle,MATCH(L1699,Vehicle!A1693:E1693,0),0)</f>
        <v>Bus</v>
      </c>
      <c r="M1700" s="20" t="str">
        <f>VLOOKUP($C1700,vehicle,MATCH(M$7,Vehicle!$A$1:$E$1,0),0)</f>
        <v>Weather Conditions</v>
      </c>
      <c r="N1700" s="20" t="str">
        <f>VLOOKUP($C1700,vehicle,MATCH(N$7,Vehicle!$A$1:$E$1,0),0)</f>
        <v>Medium</v>
      </c>
      <c r="O1700" s="21">
        <f>VLOOKUP($C1700,vehicle,MATCH(O$7,Vehicle!$A$1:$E$1,0),0)</f>
        <v>5</v>
      </c>
      <c r="P1700" s="21">
        <f>VLOOKUP($C1700,driver,MATCH(P$7,Driver!$A$1:$E$1,0),0)</f>
        <v>56</v>
      </c>
      <c r="Q1700" s="21" t="str">
        <f>VLOOKUP($C1700,driver,MATCH(Q$7,Driver!$A$1:$E$1,0),0)</f>
        <v>Valid</v>
      </c>
      <c r="R1700" s="21">
        <f>VLOOKUP($C1700,driver,MATCH(R$7,Driver!$A$1:$E$1,0),0)</f>
        <v>6</v>
      </c>
      <c r="S1700" s="21" t="str">
        <f>VLOOKUP($C1700,driver,MATCH(S$7,Driver!$A$1:$E$1,0),0)</f>
        <v>Minor</v>
      </c>
      <c r="T1700" s="21">
        <f>VLOOKUP($C1700,Effects,MATCH(T$7, Effects!$A$1:$E$1, 0),0)</f>
        <v>50</v>
      </c>
      <c r="U1700" s="22" t="str">
        <f>VLOOKUP($C1700,Effects,MATCH(U$7, Effects!$A$1:$E$1, 0),0)</f>
        <v>No</v>
      </c>
      <c r="V1700" s="22" t="str">
        <f>VLOOKUP($C1700,Effects,MATCH(V$7, Effects!$A$1:$E$1, 0),0)</f>
        <v>Yes</v>
      </c>
      <c r="W1700" s="22" t="str">
        <f>VLOOKUP($C1700,Effects,MATCH(W$7, Effects!$A$1:$E$1, 0),0)</f>
        <v>None</v>
      </c>
    </row>
    <row r="1701" spans="2:23" s="7" customFormat="1" ht="21" x14ac:dyDescent="0.4">
      <c r="B1701" s="19">
        <v>1694</v>
      </c>
      <c r="C1701" s="19" t="s">
        <v>1711</v>
      </c>
      <c r="D1701" s="20">
        <f>VLOOKUP($C1701, Date, MATCH(Source!D$7, Date!$A$1:$F$1, 0), FALSE)</f>
        <v>44357</v>
      </c>
      <c r="E1701" s="40">
        <v>44357</v>
      </c>
      <c r="F1701" s="22">
        <f>VLOOKUP($C1701, Date, MATCH(Source!F$7, Date!$A$1:$F$1, 0), FALSE)</f>
        <v>71.2986111111111</v>
      </c>
      <c r="G1701" s="19">
        <f>VLOOKUP(Table3[[#This Row],[Accident ID]],Date!$A$2:$I$2001,MATCH(Table3[[#Headers],[Hour]],Date!$A$1:$I$1,0),0)</f>
        <v>7</v>
      </c>
      <c r="H1701" s="44" t="str">
        <f>IF(AND(Table3[[#This Row],[Hour]]&gt;=7, Table3[[#This Row],[Hour]]&lt;=10), "Peak", IF(AND(Table3[[#This Row],[Hour]]&gt;=16, Table3[[#This Row],[Hour]]&lt;=19), "Peak", "Off-Peak"))</f>
        <v>Peak</v>
      </c>
      <c r="I1701" s="19" t="str">
        <f>VLOOKUP($C1701,location,MATCH(Source!I$7,Location!$A$1:$D$1,0),0)</f>
        <v>Delhi</v>
      </c>
      <c r="J1701" s="19" t="str">
        <f>VLOOKUP($C1701,location,MATCH(Source!J$7,Location!$A$1:$D$1,0),0)</f>
        <v>City Road</v>
      </c>
      <c r="K1701" s="19" t="str">
        <f>VLOOKUP($C1701,location,MATCH(Source!K$7,Location!$A$1:$D$1,0),0)</f>
        <v>Clear</v>
      </c>
      <c r="L1701" s="20" t="str">
        <f>VLOOKUP($C1701,vehicle,MATCH(L1700,Vehicle!A1694:E1694,0),0)</f>
        <v>Bus</v>
      </c>
      <c r="M1701" s="20" t="str">
        <f>VLOOKUP($C1701,vehicle,MATCH(M$7,Vehicle!$A$1:$E$1,0),0)</f>
        <v>Drunk Driving</v>
      </c>
      <c r="N1701" s="20" t="str">
        <f>VLOOKUP($C1701,vehicle,MATCH(N$7,Vehicle!$A$1:$E$1,0),0)</f>
        <v>Low</v>
      </c>
      <c r="O1701" s="21">
        <f>VLOOKUP($C1701,vehicle,MATCH(O$7,Vehicle!$A$1:$E$1,0),0)</f>
        <v>1</v>
      </c>
      <c r="P1701" s="21">
        <f>VLOOKUP($C1701,driver,MATCH(P$7,Driver!$A$1:$E$1,0),0)</f>
        <v>29</v>
      </c>
      <c r="Q1701" s="21" t="str">
        <f>VLOOKUP($C1701,driver,MATCH(Q$7,Driver!$A$1:$E$1,0),0)</f>
        <v>Valid</v>
      </c>
      <c r="R1701" s="21">
        <f>VLOOKUP($C1701,driver,MATCH(R$7,Driver!$A$1:$E$1,0),0)</f>
        <v>7</v>
      </c>
      <c r="S1701" s="21" t="str">
        <f>VLOOKUP($C1701,driver,MATCH(S$7,Driver!$A$1:$E$1,0),0)</f>
        <v>Fatal</v>
      </c>
      <c r="T1701" s="21">
        <f>VLOOKUP($C1701,Effects,MATCH(T$7, Effects!$A$1:$E$1, 0),0)</f>
        <v>14</v>
      </c>
      <c r="U1701" s="22" t="str">
        <f>VLOOKUP($C1701,Effects,MATCH(U$7, Effects!$A$1:$E$1, 0),0)</f>
        <v>No</v>
      </c>
      <c r="V1701" s="22" t="str">
        <f>VLOOKUP($C1701,Effects,MATCH(V$7, Effects!$A$1:$E$1, 0),0)</f>
        <v>Yes</v>
      </c>
      <c r="W1701" s="22" t="str">
        <f>VLOOKUP($C1701,Effects,MATCH(W$7, Effects!$A$1:$E$1, 0),0)</f>
        <v>Fine Issued</v>
      </c>
    </row>
    <row r="1702" spans="2:23" s="7" customFormat="1" ht="21" x14ac:dyDescent="0.4">
      <c r="B1702" s="19">
        <v>1695</v>
      </c>
      <c r="C1702" s="19" t="s">
        <v>1712</v>
      </c>
      <c r="D1702" s="20">
        <f>VLOOKUP($C1702, Date, MATCH(Source!D$7, Date!$A$1:$F$1, 0), FALSE)</f>
        <v>44681</v>
      </c>
      <c r="E1702" s="40">
        <v>44681</v>
      </c>
      <c r="F1702" s="22">
        <f>VLOOKUP($C1702, Date, MATCH(Source!F$7, Date!$A$1:$F$1, 0), FALSE)</f>
        <v>71.3402777777778</v>
      </c>
      <c r="G1702" s="19">
        <f>VLOOKUP(Table3[[#This Row],[Accident ID]],Date!$A$2:$I$2001,MATCH(Table3[[#Headers],[Hour]],Date!$A$1:$I$1,0),0)</f>
        <v>8</v>
      </c>
      <c r="H1702" s="44" t="str">
        <f>IF(AND(Table3[[#This Row],[Hour]]&gt;=7, Table3[[#This Row],[Hour]]&lt;=10), "Peak", IF(AND(Table3[[#This Row],[Hour]]&gt;=16, Table3[[#This Row],[Hour]]&lt;=19), "Peak", "Off-Peak"))</f>
        <v>Peak</v>
      </c>
      <c r="I1702" s="19" t="str">
        <f>VLOOKUP($C1702,location,MATCH(Source!I$7,Location!$A$1:$D$1,0),0)</f>
        <v>Mumbai</v>
      </c>
      <c r="J1702" s="19" t="str">
        <f>VLOOKUP($C1702,location,MATCH(Source!J$7,Location!$A$1:$D$1,0),0)</f>
        <v>Residential Area</v>
      </c>
      <c r="K1702" s="19" t="str">
        <f>VLOOKUP($C1702,location,MATCH(Source!K$7,Location!$A$1:$D$1,0),0)</f>
        <v>Windy</v>
      </c>
      <c r="L1702" s="20" t="str">
        <f>VLOOKUP($C1702,vehicle,MATCH(L1701,Vehicle!A1695:E1695,0),0)</f>
        <v>Bicycle</v>
      </c>
      <c r="M1702" s="20" t="str">
        <f>VLOOKUP($C1702,vehicle,MATCH(M$7,Vehicle!$A$1:$E$1,0),0)</f>
        <v>Signal Violation</v>
      </c>
      <c r="N1702" s="20" t="str">
        <f>VLOOKUP($C1702,vehicle,MATCH(N$7,Vehicle!$A$1:$E$1,0),0)</f>
        <v>Low</v>
      </c>
      <c r="O1702" s="21">
        <f>VLOOKUP($C1702,vehicle,MATCH(O$7,Vehicle!$A$1:$E$1,0),0)</f>
        <v>4</v>
      </c>
      <c r="P1702" s="21">
        <f>VLOOKUP($C1702,driver,MATCH(P$7,Driver!$A$1:$E$1,0),0)</f>
        <v>18</v>
      </c>
      <c r="Q1702" s="21" t="str">
        <f>VLOOKUP($C1702,driver,MATCH(Q$7,Driver!$A$1:$E$1,0),0)</f>
        <v>Expired</v>
      </c>
      <c r="R1702" s="21">
        <f>VLOOKUP($C1702,driver,MATCH(R$7,Driver!$A$1:$E$1,0),0)</f>
        <v>6</v>
      </c>
      <c r="S1702" s="21" t="str">
        <f>VLOOKUP($C1702,driver,MATCH(S$7,Driver!$A$1:$E$1,0),0)</f>
        <v>Minor</v>
      </c>
      <c r="T1702" s="21">
        <f>VLOOKUP($C1702,Effects,MATCH(T$7, Effects!$A$1:$E$1, 0),0)</f>
        <v>39</v>
      </c>
      <c r="U1702" s="22" t="str">
        <f>VLOOKUP($C1702,Effects,MATCH(U$7, Effects!$A$1:$E$1, 0),0)</f>
        <v>No</v>
      </c>
      <c r="V1702" s="22" t="str">
        <f>VLOOKUP($C1702,Effects,MATCH(V$7, Effects!$A$1:$E$1, 0),0)</f>
        <v>No</v>
      </c>
      <c r="W1702" s="22" t="str">
        <f>VLOOKUP($C1702,Effects,MATCH(W$7, Effects!$A$1:$E$1, 0),0)</f>
        <v>Arrest Made</v>
      </c>
    </row>
    <row r="1703" spans="2:23" s="7" customFormat="1" ht="21" x14ac:dyDescent="0.4">
      <c r="B1703" s="19">
        <v>1696</v>
      </c>
      <c r="C1703" s="19" t="s">
        <v>1713</v>
      </c>
      <c r="D1703" s="20">
        <f>VLOOKUP($C1703, Date, MATCH(Source!D$7, Date!$A$1:$F$1, 0), FALSE)</f>
        <v>43955</v>
      </c>
      <c r="E1703" s="40">
        <v>43955</v>
      </c>
      <c r="F1703" s="22">
        <f>VLOOKUP($C1703, Date, MATCH(Source!F$7, Date!$A$1:$F$1, 0), FALSE)</f>
        <v>71.3819444444444</v>
      </c>
      <c r="G1703" s="19">
        <f>VLOOKUP(Table3[[#This Row],[Accident ID]],Date!$A$2:$I$2001,MATCH(Table3[[#Headers],[Hour]],Date!$A$1:$I$1,0),0)</f>
        <v>9</v>
      </c>
      <c r="H1703" s="44" t="str">
        <f>IF(AND(Table3[[#This Row],[Hour]]&gt;=7, Table3[[#This Row],[Hour]]&lt;=10), "Peak", IF(AND(Table3[[#This Row],[Hour]]&gt;=16, Table3[[#This Row],[Hour]]&lt;=19), "Peak", "Off-Peak"))</f>
        <v>Peak</v>
      </c>
      <c r="I1703" s="19" t="str">
        <f>VLOOKUP($C1703,location,MATCH(Source!I$7,Location!$A$1:$D$1,0),0)</f>
        <v>Ahmedabad</v>
      </c>
      <c r="J1703" s="19" t="str">
        <f>VLOOKUP($C1703,location,MATCH(Source!J$7,Location!$A$1:$D$1,0),0)</f>
        <v>Rural Road</v>
      </c>
      <c r="K1703" s="19" t="str">
        <f>VLOOKUP($C1703,location,MATCH(Source!K$7,Location!$A$1:$D$1,0),0)</f>
        <v>Rainy</v>
      </c>
      <c r="L1703" s="20" t="str">
        <f>VLOOKUP($C1703,vehicle,MATCH(L1702,Vehicle!A1696:E1696,0),0)</f>
        <v>Pedestrian</v>
      </c>
      <c r="M1703" s="20" t="str">
        <f>VLOOKUP($C1703,vehicle,MATCH(M$7,Vehicle!$A$1:$E$1,0),0)</f>
        <v>Drunk Driving</v>
      </c>
      <c r="N1703" s="20" t="str">
        <f>VLOOKUP($C1703,vehicle,MATCH(N$7,Vehicle!$A$1:$E$1,0),0)</f>
        <v>Medium</v>
      </c>
      <c r="O1703" s="21">
        <f>VLOOKUP($C1703,vehicle,MATCH(O$7,Vehicle!$A$1:$E$1,0),0)</f>
        <v>4</v>
      </c>
      <c r="P1703" s="21">
        <f>VLOOKUP($C1703,driver,MATCH(P$7,Driver!$A$1:$E$1,0),0)</f>
        <v>75</v>
      </c>
      <c r="Q1703" s="21" t="str">
        <f>VLOOKUP($C1703,driver,MATCH(Q$7,Driver!$A$1:$E$1,0),0)</f>
        <v>Suspended</v>
      </c>
      <c r="R1703" s="21">
        <f>VLOOKUP($C1703,driver,MATCH(R$7,Driver!$A$1:$E$1,0),0)</f>
        <v>3</v>
      </c>
      <c r="S1703" s="21" t="str">
        <f>VLOOKUP($C1703,driver,MATCH(S$7,Driver!$A$1:$E$1,0),0)</f>
        <v>Moderate</v>
      </c>
      <c r="T1703" s="21">
        <f>VLOOKUP($C1703,Effects,MATCH(T$7, Effects!$A$1:$E$1, 0),0)</f>
        <v>46</v>
      </c>
      <c r="U1703" s="22" t="str">
        <f>VLOOKUP($C1703,Effects,MATCH(U$7, Effects!$A$1:$E$1, 0),0)</f>
        <v>Yes</v>
      </c>
      <c r="V1703" s="22" t="str">
        <f>VLOOKUP($C1703,Effects,MATCH(V$7, Effects!$A$1:$E$1, 0),0)</f>
        <v>Yes</v>
      </c>
      <c r="W1703" s="22" t="str">
        <f>VLOOKUP($C1703,Effects,MATCH(W$7, Effects!$A$1:$E$1, 0),0)</f>
        <v>None</v>
      </c>
    </row>
    <row r="1704" spans="2:23" s="7" customFormat="1" ht="21" x14ac:dyDescent="0.4">
      <c r="B1704" s="19">
        <v>1697</v>
      </c>
      <c r="C1704" s="19" t="s">
        <v>1714</v>
      </c>
      <c r="D1704" s="20">
        <f>VLOOKUP($C1704, Date, MATCH(Source!D$7, Date!$A$1:$F$1, 0), FALSE)</f>
        <v>45461</v>
      </c>
      <c r="E1704" s="40">
        <v>45461</v>
      </c>
      <c r="F1704" s="22">
        <f>VLOOKUP($C1704, Date, MATCH(Source!F$7, Date!$A$1:$F$1, 0), FALSE)</f>
        <v>71.4236111111111</v>
      </c>
      <c r="G1704" s="19">
        <f>VLOOKUP(Table3[[#This Row],[Accident ID]],Date!$A$2:$I$2001,MATCH(Table3[[#Headers],[Hour]],Date!$A$1:$I$1,0),0)</f>
        <v>10</v>
      </c>
      <c r="H1704" s="44" t="str">
        <f>IF(AND(Table3[[#This Row],[Hour]]&gt;=7, Table3[[#This Row],[Hour]]&lt;=10), "Peak", IF(AND(Table3[[#This Row],[Hour]]&gt;=16, Table3[[#This Row],[Hour]]&lt;=19), "Peak", "Off-Peak"))</f>
        <v>Peak</v>
      </c>
      <c r="I1704" s="19" t="str">
        <f>VLOOKUP($C1704,location,MATCH(Source!I$7,Location!$A$1:$D$1,0),0)</f>
        <v>Chennai</v>
      </c>
      <c r="J1704" s="19" t="str">
        <f>VLOOKUP($C1704,location,MATCH(Source!J$7,Location!$A$1:$D$1,0),0)</f>
        <v>Highway</v>
      </c>
      <c r="K1704" s="19" t="str">
        <f>VLOOKUP($C1704,location,MATCH(Source!K$7,Location!$A$1:$D$1,0),0)</f>
        <v>Rainy</v>
      </c>
      <c r="L1704" s="20" t="str">
        <f>VLOOKUP($C1704,vehicle,MATCH(L1703,Vehicle!A1697:E1697,0),0)</f>
        <v>Car</v>
      </c>
      <c r="M1704" s="20" t="str">
        <f>VLOOKUP($C1704,vehicle,MATCH(M$7,Vehicle!$A$1:$E$1,0),0)</f>
        <v>Drunk Driving</v>
      </c>
      <c r="N1704" s="20" t="str">
        <f>VLOOKUP($C1704,vehicle,MATCH(N$7,Vehicle!$A$1:$E$1,0),0)</f>
        <v>High</v>
      </c>
      <c r="O1704" s="21">
        <f>VLOOKUP($C1704,vehicle,MATCH(O$7,Vehicle!$A$1:$E$1,0),0)</f>
        <v>4</v>
      </c>
      <c r="P1704" s="21">
        <f>VLOOKUP($C1704,driver,MATCH(P$7,Driver!$A$1:$E$1,0),0)</f>
        <v>19</v>
      </c>
      <c r="Q1704" s="21" t="str">
        <f>VLOOKUP($C1704,driver,MATCH(Q$7,Driver!$A$1:$E$1,0),0)</f>
        <v>Suspended</v>
      </c>
      <c r="R1704" s="21">
        <f>VLOOKUP($C1704,driver,MATCH(R$7,Driver!$A$1:$E$1,0),0)</f>
        <v>4</v>
      </c>
      <c r="S1704" s="21" t="str">
        <f>VLOOKUP($C1704,driver,MATCH(S$7,Driver!$A$1:$E$1,0),0)</f>
        <v>Fatal</v>
      </c>
      <c r="T1704" s="21">
        <f>VLOOKUP($C1704,Effects,MATCH(T$7, Effects!$A$1:$E$1, 0),0)</f>
        <v>59</v>
      </c>
      <c r="U1704" s="22" t="str">
        <f>VLOOKUP($C1704,Effects,MATCH(U$7, Effects!$A$1:$E$1, 0),0)</f>
        <v>No</v>
      </c>
      <c r="V1704" s="22" t="str">
        <f>VLOOKUP($C1704,Effects,MATCH(V$7, Effects!$A$1:$E$1, 0),0)</f>
        <v>Yes</v>
      </c>
      <c r="W1704" s="22" t="str">
        <f>VLOOKUP($C1704,Effects,MATCH(W$7, Effects!$A$1:$E$1, 0),0)</f>
        <v>None</v>
      </c>
    </row>
    <row r="1705" spans="2:23" s="7" customFormat="1" ht="21" x14ac:dyDescent="0.4">
      <c r="B1705" s="19">
        <v>1698</v>
      </c>
      <c r="C1705" s="19" t="s">
        <v>1715</v>
      </c>
      <c r="D1705" s="20">
        <f>VLOOKUP($C1705, Date, MATCH(Source!D$7, Date!$A$1:$F$1, 0), FALSE)</f>
        <v>43858</v>
      </c>
      <c r="E1705" s="40">
        <v>43858</v>
      </c>
      <c r="F1705" s="22">
        <f>VLOOKUP($C1705, Date, MATCH(Source!F$7, Date!$A$1:$F$1, 0), FALSE)</f>
        <v>71.4652777777778</v>
      </c>
      <c r="G1705" s="19">
        <f>VLOOKUP(Table3[[#This Row],[Accident ID]],Date!$A$2:$I$2001,MATCH(Table3[[#Headers],[Hour]],Date!$A$1:$I$1,0),0)</f>
        <v>11</v>
      </c>
      <c r="H1705" s="44" t="str">
        <f>IF(AND(Table3[[#This Row],[Hour]]&gt;=7, Table3[[#This Row],[Hour]]&lt;=10), "Peak", IF(AND(Table3[[#This Row],[Hour]]&gt;=16, Table3[[#This Row],[Hour]]&lt;=19), "Peak", "Off-Peak"))</f>
        <v>Off-Peak</v>
      </c>
      <c r="I1705" s="19" t="str">
        <f>VLOOKUP($C1705,location,MATCH(Source!I$7,Location!$A$1:$D$1,0),0)</f>
        <v>Hyderabad</v>
      </c>
      <c r="J1705" s="19" t="str">
        <f>VLOOKUP($C1705,location,MATCH(Source!J$7,Location!$A$1:$D$1,0),0)</f>
        <v>Highway</v>
      </c>
      <c r="K1705" s="19" t="str">
        <f>VLOOKUP($C1705,location,MATCH(Source!K$7,Location!$A$1:$D$1,0),0)</f>
        <v>Windy</v>
      </c>
      <c r="L1705" s="20" t="str">
        <f>VLOOKUP($C1705,vehicle,MATCH(L1704,Vehicle!A1698:E1698,0),0)</f>
        <v>Car</v>
      </c>
      <c r="M1705" s="20" t="str">
        <f>VLOOKUP($C1705,vehicle,MATCH(M$7,Vehicle!$A$1:$E$1,0),0)</f>
        <v>Over Speeding</v>
      </c>
      <c r="N1705" s="20" t="str">
        <f>VLOOKUP($C1705,vehicle,MATCH(N$7,Vehicle!$A$1:$E$1,0),0)</f>
        <v>High</v>
      </c>
      <c r="O1705" s="21">
        <f>VLOOKUP($C1705,vehicle,MATCH(O$7,Vehicle!$A$1:$E$1,0),0)</f>
        <v>5</v>
      </c>
      <c r="P1705" s="21">
        <f>VLOOKUP($C1705,driver,MATCH(P$7,Driver!$A$1:$E$1,0),0)</f>
        <v>27</v>
      </c>
      <c r="Q1705" s="21" t="str">
        <f>VLOOKUP($C1705,driver,MATCH(Q$7,Driver!$A$1:$E$1,0),0)</f>
        <v>Suspended</v>
      </c>
      <c r="R1705" s="21">
        <f>VLOOKUP($C1705,driver,MATCH(R$7,Driver!$A$1:$E$1,0),0)</f>
        <v>10</v>
      </c>
      <c r="S1705" s="21" t="str">
        <f>VLOOKUP($C1705,driver,MATCH(S$7,Driver!$A$1:$E$1,0),0)</f>
        <v>Severe</v>
      </c>
      <c r="T1705" s="21">
        <f>VLOOKUP($C1705,Effects,MATCH(T$7, Effects!$A$1:$E$1, 0),0)</f>
        <v>32</v>
      </c>
      <c r="U1705" s="22" t="str">
        <f>VLOOKUP($C1705,Effects,MATCH(U$7, Effects!$A$1:$E$1, 0),0)</f>
        <v>Yes</v>
      </c>
      <c r="V1705" s="22" t="str">
        <f>VLOOKUP($C1705,Effects,MATCH(V$7, Effects!$A$1:$E$1, 0),0)</f>
        <v>No</v>
      </c>
      <c r="W1705" s="22" t="str">
        <f>VLOOKUP($C1705,Effects,MATCH(W$7, Effects!$A$1:$E$1, 0),0)</f>
        <v>Arrest Made</v>
      </c>
    </row>
    <row r="1706" spans="2:23" s="7" customFormat="1" ht="21" x14ac:dyDescent="0.4">
      <c r="B1706" s="19">
        <v>1699</v>
      </c>
      <c r="C1706" s="19" t="s">
        <v>1716</v>
      </c>
      <c r="D1706" s="20">
        <f>VLOOKUP($C1706, Date, MATCH(Source!D$7, Date!$A$1:$F$1, 0), FALSE)</f>
        <v>45256</v>
      </c>
      <c r="E1706" s="40">
        <v>45256</v>
      </c>
      <c r="F1706" s="22">
        <f>VLOOKUP($C1706, Date, MATCH(Source!F$7, Date!$A$1:$F$1, 0), FALSE)</f>
        <v>71.5069444444444</v>
      </c>
      <c r="G1706" s="19">
        <f>VLOOKUP(Table3[[#This Row],[Accident ID]],Date!$A$2:$I$2001,MATCH(Table3[[#Headers],[Hour]],Date!$A$1:$I$1,0),0)</f>
        <v>12</v>
      </c>
      <c r="H1706" s="44" t="str">
        <f>IF(AND(Table3[[#This Row],[Hour]]&gt;=7, Table3[[#This Row],[Hour]]&lt;=10), "Peak", IF(AND(Table3[[#This Row],[Hour]]&gt;=16, Table3[[#This Row],[Hour]]&lt;=19), "Peak", "Off-Peak"))</f>
        <v>Off-Peak</v>
      </c>
      <c r="I1706" s="19" t="str">
        <f>VLOOKUP($C1706,location,MATCH(Source!I$7,Location!$A$1:$D$1,0),0)</f>
        <v>Pune</v>
      </c>
      <c r="J1706" s="19" t="str">
        <f>VLOOKUP($C1706,location,MATCH(Source!J$7,Location!$A$1:$D$1,0),0)</f>
        <v>Residential Area</v>
      </c>
      <c r="K1706" s="19" t="str">
        <f>VLOOKUP($C1706,location,MATCH(Source!K$7,Location!$A$1:$D$1,0),0)</f>
        <v>Snowy</v>
      </c>
      <c r="L1706" s="20" t="str">
        <f>VLOOKUP($C1706,vehicle,MATCH(L1705,Vehicle!A1699:E1699,0),0)</f>
        <v>Truck</v>
      </c>
      <c r="M1706" s="20" t="str">
        <f>VLOOKUP($C1706,vehicle,MATCH(M$7,Vehicle!$A$1:$E$1,0),0)</f>
        <v>Signal Violation</v>
      </c>
      <c r="N1706" s="20" t="str">
        <f>VLOOKUP($C1706,vehicle,MATCH(N$7,Vehicle!$A$1:$E$1,0),0)</f>
        <v>High</v>
      </c>
      <c r="O1706" s="21">
        <f>VLOOKUP($C1706,vehicle,MATCH(O$7,Vehicle!$A$1:$E$1,0),0)</f>
        <v>3</v>
      </c>
      <c r="P1706" s="21">
        <f>VLOOKUP($C1706,driver,MATCH(P$7,Driver!$A$1:$E$1,0),0)</f>
        <v>56</v>
      </c>
      <c r="Q1706" s="21" t="str">
        <f>VLOOKUP($C1706,driver,MATCH(Q$7,Driver!$A$1:$E$1,0),0)</f>
        <v>Expired</v>
      </c>
      <c r="R1706" s="21">
        <f>VLOOKUP($C1706,driver,MATCH(R$7,Driver!$A$1:$E$1,0),0)</f>
        <v>6</v>
      </c>
      <c r="S1706" s="21" t="str">
        <f>VLOOKUP($C1706,driver,MATCH(S$7,Driver!$A$1:$E$1,0),0)</f>
        <v>Severe</v>
      </c>
      <c r="T1706" s="21">
        <f>VLOOKUP($C1706,Effects,MATCH(T$7, Effects!$A$1:$E$1, 0),0)</f>
        <v>57</v>
      </c>
      <c r="U1706" s="22" t="str">
        <f>VLOOKUP($C1706,Effects,MATCH(U$7, Effects!$A$1:$E$1, 0),0)</f>
        <v>Yes</v>
      </c>
      <c r="V1706" s="22" t="str">
        <f>VLOOKUP($C1706,Effects,MATCH(V$7, Effects!$A$1:$E$1, 0),0)</f>
        <v>Yes</v>
      </c>
      <c r="W1706" s="22" t="str">
        <f>VLOOKUP($C1706,Effects,MATCH(W$7, Effects!$A$1:$E$1, 0),0)</f>
        <v>Arrest Made</v>
      </c>
    </row>
    <row r="1707" spans="2:23" s="7" customFormat="1" ht="21" x14ac:dyDescent="0.4">
      <c r="B1707" s="19">
        <v>1700</v>
      </c>
      <c r="C1707" s="19" t="s">
        <v>1717</v>
      </c>
      <c r="D1707" s="20">
        <f>VLOOKUP($C1707, Date, MATCH(Source!D$7, Date!$A$1:$F$1, 0), FALSE)</f>
        <v>45161</v>
      </c>
      <c r="E1707" s="40">
        <v>45161</v>
      </c>
      <c r="F1707" s="22">
        <f>VLOOKUP($C1707, Date, MATCH(Source!F$7, Date!$A$1:$F$1, 0), FALSE)</f>
        <v>71.5486111111111</v>
      </c>
      <c r="G1707" s="19">
        <f>VLOOKUP(Table3[[#This Row],[Accident ID]],Date!$A$2:$I$2001,MATCH(Table3[[#Headers],[Hour]],Date!$A$1:$I$1,0),0)</f>
        <v>13</v>
      </c>
      <c r="H1707" s="44" t="str">
        <f>IF(AND(Table3[[#This Row],[Hour]]&gt;=7, Table3[[#This Row],[Hour]]&lt;=10), "Peak", IF(AND(Table3[[#This Row],[Hour]]&gt;=16, Table3[[#This Row],[Hour]]&lt;=19), "Peak", "Off-Peak"))</f>
        <v>Off-Peak</v>
      </c>
      <c r="I1707" s="19" t="str">
        <f>VLOOKUP($C1707,location,MATCH(Source!I$7,Location!$A$1:$D$1,0),0)</f>
        <v>Delhi</v>
      </c>
      <c r="J1707" s="19" t="str">
        <f>VLOOKUP($C1707,location,MATCH(Source!J$7,Location!$A$1:$D$1,0),0)</f>
        <v>Rural Road</v>
      </c>
      <c r="K1707" s="19" t="str">
        <f>VLOOKUP($C1707,location,MATCH(Source!K$7,Location!$A$1:$D$1,0),0)</f>
        <v>Snowy</v>
      </c>
      <c r="L1707" s="20" t="str">
        <f>VLOOKUP($C1707,vehicle,MATCH(L1706,Vehicle!A1700:E1700,0),0)</f>
        <v>Truck</v>
      </c>
      <c r="M1707" s="20" t="str">
        <f>VLOOKUP($C1707,vehicle,MATCH(M$7,Vehicle!$A$1:$E$1,0),0)</f>
        <v>Over Speeding</v>
      </c>
      <c r="N1707" s="20" t="str">
        <f>VLOOKUP($C1707,vehicle,MATCH(N$7,Vehicle!$A$1:$E$1,0),0)</f>
        <v>High</v>
      </c>
      <c r="O1707" s="21">
        <f>VLOOKUP($C1707,vehicle,MATCH(O$7,Vehicle!$A$1:$E$1,0),0)</f>
        <v>2</v>
      </c>
      <c r="P1707" s="21">
        <f>VLOOKUP($C1707,driver,MATCH(P$7,Driver!$A$1:$E$1,0),0)</f>
        <v>38</v>
      </c>
      <c r="Q1707" s="21" t="str">
        <f>VLOOKUP($C1707,driver,MATCH(Q$7,Driver!$A$1:$E$1,0),0)</f>
        <v>Valid</v>
      </c>
      <c r="R1707" s="21">
        <f>VLOOKUP($C1707,driver,MATCH(R$7,Driver!$A$1:$E$1,0),0)</f>
        <v>8</v>
      </c>
      <c r="S1707" s="21" t="str">
        <f>VLOOKUP($C1707,driver,MATCH(S$7,Driver!$A$1:$E$1,0),0)</f>
        <v>Severe</v>
      </c>
      <c r="T1707" s="21">
        <f>VLOOKUP($C1707,Effects,MATCH(T$7, Effects!$A$1:$E$1, 0),0)</f>
        <v>10</v>
      </c>
      <c r="U1707" s="22" t="str">
        <f>VLOOKUP($C1707,Effects,MATCH(U$7, Effects!$A$1:$E$1, 0),0)</f>
        <v>Yes</v>
      </c>
      <c r="V1707" s="22" t="str">
        <f>VLOOKUP($C1707,Effects,MATCH(V$7, Effects!$A$1:$E$1, 0),0)</f>
        <v>No</v>
      </c>
      <c r="W1707" s="22" t="str">
        <f>VLOOKUP($C1707,Effects,MATCH(W$7, Effects!$A$1:$E$1, 0),0)</f>
        <v>None</v>
      </c>
    </row>
    <row r="1708" spans="2:23" s="7" customFormat="1" ht="21" x14ac:dyDescent="0.4">
      <c r="B1708" s="19">
        <v>1701</v>
      </c>
      <c r="C1708" s="19" t="s">
        <v>1718</v>
      </c>
      <c r="D1708" s="20">
        <f>VLOOKUP($C1708, Date, MATCH(Source!D$7, Date!$A$1:$F$1, 0), FALSE)</f>
        <v>45366</v>
      </c>
      <c r="E1708" s="40">
        <v>45366</v>
      </c>
      <c r="F1708" s="22">
        <f>VLOOKUP($C1708, Date, MATCH(Source!F$7, Date!$A$1:$F$1, 0), FALSE)</f>
        <v>71.5902777777778</v>
      </c>
      <c r="G1708" s="19">
        <f>VLOOKUP(Table3[[#This Row],[Accident ID]],Date!$A$2:$I$2001,MATCH(Table3[[#Headers],[Hour]],Date!$A$1:$I$1,0),0)</f>
        <v>14</v>
      </c>
      <c r="H1708" s="44" t="str">
        <f>IF(AND(Table3[[#This Row],[Hour]]&gt;=7, Table3[[#This Row],[Hour]]&lt;=10), "Peak", IF(AND(Table3[[#This Row],[Hour]]&gt;=16, Table3[[#This Row],[Hour]]&lt;=19), "Peak", "Off-Peak"))</f>
        <v>Off-Peak</v>
      </c>
      <c r="I1708" s="19" t="str">
        <f>VLOOKUP($C1708,location,MATCH(Source!I$7,Location!$A$1:$D$1,0),0)</f>
        <v>Kolkata</v>
      </c>
      <c r="J1708" s="19" t="str">
        <f>VLOOKUP($C1708,location,MATCH(Source!J$7,Location!$A$1:$D$1,0),0)</f>
        <v>Expressway</v>
      </c>
      <c r="K1708" s="19" t="str">
        <f>VLOOKUP($C1708,location,MATCH(Source!K$7,Location!$A$1:$D$1,0),0)</f>
        <v>Windy</v>
      </c>
      <c r="L1708" s="20" t="str">
        <f>VLOOKUP($C1708,vehicle,MATCH(L1707,Vehicle!A1701:E1701,0),0)</f>
        <v>Bicycle</v>
      </c>
      <c r="M1708" s="20" t="str">
        <f>VLOOKUP($C1708,vehicle,MATCH(M$7,Vehicle!$A$1:$E$1,0),0)</f>
        <v>Drunk Driving</v>
      </c>
      <c r="N1708" s="20" t="str">
        <f>VLOOKUP($C1708,vehicle,MATCH(N$7,Vehicle!$A$1:$E$1,0),0)</f>
        <v>Low</v>
      </c>
      <c r="O1708" s="21">
        <f>VLOOKUP($C1708,vehicle,MATCH(O$7,Vehicle!$A$1:$E$1,0),0)</f>
        <v>2</v>
      </c>
      <c r="P1708" s="21">
        <f>VLOOKUP($C1708,driver,MATCH(P$7,Driver!$A$1:$E$1,0),0)</f>
        <v>67</v>
      </c>
      <c r="Q1708" s="21" t="str">
        <f>VLOOKUP($C1708,driver,MATCH(Q$7,Driver!$A$1:$E$1,0),0)</f>
        <v>Expired</v>
      </c>
      <c r="R1708" s="21">
        <f>VLOOKUP($C1708,driver,MATCH(R$7,Driver!$A$1:$E$1,0),0)</f>
        <v>1</v>
      </c>
      <c r="S1708" s="21" t="str">
        <f>VLOOKUP($C1708,driver,MATCH(S$7,Driver!$A$1:$E$1,0),0)</f>
        <v>Fatal</v>
      </c>
      <c r="T1708" s="21">
        <f>VLOOKUP($C1708,Effects,MATCH(T$7, Effects!$A$1:$E$1, 0),0)</f>
        <v>6</v>
      </c>
      <c r="U1708" s="22" t="str">
        <f>VLOOKUP($C1708,Effects,MATCH(U$7, Effects!$A$1:$E$1, 0),0)</f>
        <v>Yes</v>
      </c>
      <c r="V1708" s="22" t="str">
        <f>VLOOKUP($C1708,Effects,MATCH(V$7, Effects!$A$1:$E$1, 0),0)</f>
        <v>Yes</v>
      </c>
      <c r="W1708" s="22" t="str">
        <f>VLOOKUP($C1708,Effects,MATCH(W$7, Effects!$A$1:$E$1, 0),0)</f>
        <v>Fine Issued</v>
      </c>
    </row>
    <row r="1709" spans="2:23" s="7" customFormat="1" ht="21" x14ac:dyDescent="0.4">
      <c r="B1709" s="19">
        <v>1702</v>
      </c>
      <c r="C1709" s="19" t="s">
        <v>1719</v>
      </c>
      <c r="D1709" s="20">
        <f>VLOOKUP($C1709, Date, MATCH(Source!D$7, Date!$A$1:$F$1, 0), FALSE)</f>
        <v>45462</v>
      </c>
      <c r="E1709" s="40">
        <v>45462</v>
      </c>
      <c r="F1709" s="22">
        <f>VLOOKUP($C1709, Date, MATCH(Source!F$7, Date!$A$1:$F$1, 0), FALSE)</f>
        <v>71.6319444444444</v>
      </c>
      <c r="G1709" s="19">
        <f>VLOOKUP(Table3[[#This Row],[Accident ID]],Date!$A$2:$I$2001,MATCH(Table3[[#Headers],[Hour]],Date!$A$1:$I$1,0),0)</f>
        <v>15</v>
      </c>
      <c r="H1709" s="44" t="str">
        <f>IF(AND(Table3[[#This Row],[Hour]]&gt;=7, Table3[[#This Row],[Hour]]&lt;=10), "Peak", IF(AND(Table3[[#This Row],[Hour]]&gt;=16, Table3[[#This Row],[Hour]]&lt;=19), "Peak", "Off-Peak"))</f>
        <v>Off-Peak</v>
      </c>
      <c r="I1709" s="19" t="str">
        <f>VLOOKUP($C1709,location,MATCH(Source!I$7,Location!$A$1:$D$1,0),0)</f>
        <v>Ahmedabad</v>
      </c>
      <c r="J1709" s="19" t="str">
        <f>VLOOKUP($C1709,location,MATCH(Source!J$7,Location!$A$1:$D$1,0),0)</f>
        <v>Residential Area</v>
      </c>
      <c r="K1709" s="19" t="str">
        <f>VLOOKUP($C1709,location,MATCH(Source!K$7,Location!$A$1:$D$1,0),0)</f>
        <v>Clear</v>
      </c>
      <c r="L1709" s="20" t="str">
        <f>VLOOKUP($C1709,vehicle,MATCH(L1708,Vehicle!A1702:E1702,0),0)</f>
        <v>Bike</v>
      </c>
      <c r="M1709" s="20" t="str">
        <f>VLOOKUP($C1709,vehicle,MATCH(M$7,Vehicle!$A$1:$E$1,0),0)</f>
        <v>Weather Conditions</v>
      </c>
      <c r="N1709" s="20" t="str">
        <f>VLOOKUP($C1709,vehicle,MATCH(N$7,Vehicle!$A$1:$E$1,0),0)</f>
        <v>Severe</v>
      </c>
      <c r="O1709" s="21">
        <f>VLOOKUP($C1709,vehicle,MATCH(O$7,Vehicle!$A$1:$E$1,0),0)</f>
        <v>3</v>
      </c>
      <c r="P1709" s="21">
        <f>VLOOKUP($C1709,driver,MATCH(P$7,Driver!$A$1:$E$1,0),0)</f>
        <v>39</v>
      </c>
      <c r="Q1709" s="21" t="str">
        <f>VLOOKUP($C1709,driver,MATCH(Q$7,Driver!$A$1:$E$1,0),0)</f>
        <v>Valid</v>
      </c>
      <c r="R1709" s="21">
        <f>VLOOKUP($C1709,driver,MATCH(R$7,Driver!$A$1:$E$1,0),0)</f>
        <v>1</v>
      </c>
      <c r="S1709" s="21" t="str">
        <f>VLOOKUP($C1709,driver,MATCH(S$7,Driver!$A$1:$E$1,0),0)</f>
        <v>Severe</v>
      </c>
      <c r="T1709" s="21">
        <f>VLOOKUP($C1709,Effects,MATCH(T$7, Effects!$A$1:$E$1, 0),0)</f>
        <v>24</v>
      </c>
      <c r="U1709" s="22" t="str">
        <f>VLOOKUP($C1709,Effects,MATCH(U$7, Effects!$A$1:$E$1, 0),0)</f>
        <v>No</v>
      </c>
      <c r="V1709" s="22" t="str">
        <f>VLOOKUP($C1709,Effects,MATCH(V$7, Effects!$A$1:$E$1, 0),0)</f>
        <v>No</v>
      </c>
      <c r="W1709" s="22" t="str">
        <f>VLOOKUP($C1709,Effects,MATCH(W$7, Effects!$A$1:$E$1, 0),0)</f>
        <v>License Suspended</v>
      </c>
    </row>
    <row r="1710" spans="2:23" s="7" customFormat="1" ht="21" x14ac:dyDescent="0.4">
      <c r="B1710" s="19">
        <v>1703</v>
      </c>
      <c r="C1710" s="19" t="s">
        <v>1720</v>
      </c>
      <c r="D1710" s="20">
        <f>VLOOKUP($C1710, Date, MATCH(Source!D$7, Date!$A$1:$F$1, 0), FALSE)</f>
        <v>44472</v>
      </c>
      <c r="E1710" s="40">
        <v>44472</v>
      </c>
      <c r="F1710" s="22">
        <f>VLOOKUP($C1710, Date, MATCH(Source!F$7, Date!$A$1:$F$1, 0), FALSE)</f>
        <v>71.6736111111111</v>
      </c>
      <c r="G1710" s="19">
        <f>VLOOKUP(Table3[[#This Row],[Accident ID]],Date!$A$2:$I$2001,MATCH(Table3[[#Headers],[Hour]],Date!$A$1:$I$1,0),0)</f>
        <v>16</v>
      </c>
      <c r="H1710" s="44" t="str">
        <f>IF(AND(Table3[[#This Row],[Hour]]&gt;=7, Table3[[#This Row],[Hour]]&lt;=10), "Peak", IF(AND(Table3[[#This Row],[Hour]]&gt;=16, Table3[[#This Row],[Hour]]&lt;=19), "Peak", "Off-Peak"))</f>
        <v>Peak</v>
      </c>
      <c r="I1710" s="19" t="str">
        <f>VLOOKUP($C1710,location,MATCH(Source!I$7,Location!$A$1:$D$1,0),0)</f>
        <v>Kolkata</v>
      </c>
      <c r="J1710" s="19" t="str">
        <f>VLOOKUP($C1710,location,MATCH(Source!J$7,Location!$A$1:$D$1,0),0)</f>
        <v>Expressway</v>
      </c>
      <c r="K1710" s="19" t="str">
        <f>VLOOKUP($C1710,location,MATCH(Source!K$7,Location!$A$1:$D$1,0),0)</f>
        <v>Clear</v>
      </c>
      <c r="L1710" s="20" t="str">
        <f>VLOOKUP($C1710,vehicle,MATCH(L1709,Vehicle!A1703:E1703,0),0)</f>
        <v>Auto</v>
      </c>
      <c r="M1710" s="20" t="str">
        <f>VLOOKUP($C1710,vehicle,MATCH(M$7,Vehicle!$A$1:$E$1,0),0)</f>
        <v>Weather Conditions</v>
      </c>
      <c r="N1710" s="20" t="str">
        <f>VLOOKUP($C1710,vehicle,MATCH(N$7,Vehicle!$A$1:$E$1,0),0)</f>
        <v>Low</v>
      </c>
      <c r="O1710" s="21">
        <f>VLOOKUP($C1710,vehicle,MATCH(O$7,Vehicle!$A$1:$E$1,0),0)</f>
        <v>4</v>
      </c>
      <c r="P1710" s="21">
        <f>VLOOKUP($C1710,driver,MATCH(P$7,Driver!$A$1:$E$1,0),0)</f>
        <v>45</v>
      </c>
      <c r="Q1710" s="21" t="str">
        <f>VLOOKUP($C1710,driver,MATCH(Q$7,Driver!$A$1:$E$1,0),0)</f>
        <v>Expired</v>
      </c>
      <c r="R1710" s="21">
        <f>VLOOKUP($C1710,driver,MATCH(R$7,Driver!$A$1:$E$1,0),0)</f>
        <v>0</v>
      </c>
      <c r="S1710" s="21" t="str">
        <f>VLOOKUP($C1710,driver,MATCH(S$7,Driver!$A$1:$E$1,0),0)</f>
        <v>Minor</v>
      </c>
      <c r="T1710" s="21">
        <f>VLOOKUP($C1710,Effects,MATCH(T$7, Effects!$A$1:$E$1, 0),0)</f>
        <v>16</v>
      </c>
      <c r="U1710" s="22" t="str">
        <f>VLOOKUP($C1710,Effects,MATCH(U$7, Effects!$A$1:$E$1, 0),0)</f>
        <v>Yes</v>
      </c>
      <c r="V1710" s="22" t="str">
        <f>VLOOKUP($C1710,Effects,MATCH(V$7, Effects!$A$1:$E$1, 0),0)</f>
        <v>No</v>
      </c>
      <c r="W1710" s="22" t="str">
        <f>VLOOKUP($C1710,Effects,MATCH(W$7, Effects!$A$1:$E$1, 0),0)</f>
        <v>License Suspended</v>
      </c>
    </row>
    <row r="1711" spans="2:23" s="7" customFormat="1" ht="21" x14ac:dyDescent="0.4">
      <c r="B1711" s="19">
        <v>1704</v>
      </c>
      <c r="C1711" s="19" t="s">
        <v>1721</v>
      </c>
      <c r="D1711" s="20">
        <f>VLOOKUP($C1711, Date, MATCH(Source!D$7, Date!$A$1:$F$1, 0), FALSE)</f>
        <v>43967</v>
      </c>
      <c r="E1711" s="40">
        <v>43967</v>
      </c>
      <c r="F1711" s="22">
        <f>VLOOKUP($C1711, Date, MATCH(Source!F$7, Date!$A$1:$F$1, 0), FALSE)</f>
        <v>71.7152777777778</v>
      </c>
      <c r="G1711" s="19">
        <f>VLOOKUP(Table3[[#This Row],[Accident ID]],Date!$A$2:$I$2001,MATCH(Table3[[#Headers],[Hour]],Date!$A$1:$I$1,0),0)</f>
        <v>17</v>
      </c>
      <c r="H1711" s="44" t="str">
        <f>IF(AND(Table3[[#This Row],[Hour]]&gt;=7, Table3[[#This Row],[Hour]]&lt;=10), "Peak", IF(AND(Table3[[#This Row],[Hour]]&gt;=16, Table3[[#This Row],[Hour]]&lt;=19), "Peak", "Off-Peak"))</f>
        <v>Peak</v>
      </c>
      <c r="I1711" s="19" t="str">
        <f>VLOOKUP($C1711,location,MATCH(Source!I$7,Location!$A$1:$D$1,0),0)</f>
        <v>Kolkata</v>
      </c>
      <c r="J1711" s="19" t="str">
        <f>VLOOKUP($C1711,location,MATCH(Source!J$7,Location!$A$1:$D$1,0),0)</f>
        <v>City Road</v>
      </c>
      <c r="K1711" s="19" t="str">
        <f>VLOOKUP($C1711,location,MATCH(Source!K$7,Location!$A$1:$D$1,0),0)</f>
        <v>Rainy</v>
      </c>
      <c r="L1711" s="20" t="str">
        <f>VLOOKUP($C1711,vehicle,MATCH(L1710,Vehicle!A1704:E1704,0),0)</f>
        <v>Car</v>
      </c>
      <c r="M1711" s="20" t="str">
        <f>VLOOKUP($C1711,vehicle,MATCH(M$7,Vehicle!$A$1:$E$1,0),0)</f>
        <v>Drunk Driving</v>
      </c>
      <c r="N1711" s="20" t="str">
        <f>VLOOKUP($C1711,vehicle,MATCH(N$7,Vehicle!$A$1:$E$1,0),0)</f>
        <v>Low</v>
      </c>
      <c r="O1711" s="21">
        <f>VLOOKUP($C1711,vehicle,MATCH(O$7,Vehicle!$A$1:$E$1,0),0)</f>
        <v>5</v>
      </c>
      <c r="P1711" s="21">
        <f>VLOOKUP($C1711,driver,MATCH(P$7,Driver!$A$1:$E$1,0),0)</f>
        <v>20</v>
      </c>
      <c r="Q1711" s="21" t="str">
        <f>VLOOKUP($C1711,driver,MATCH(Q$7,Driver!$A$1:$E$1,0),0)</f>
        <v>Valid</v>
      </c>
      <c r="R1711" s="21">
        <f>VLOOKUP($C1711,driver,MATCH(R$7,Driver!$A$1:$E$1,0),0)</f>
        <v>10</v>
      </c>
      <c r="S1711" s="21" t="str">
        <f>VLOOKUP($C1711,driver,MATCH(S$7,Driver!$A$1:$E$1,0),0)</f>
        <v>Moderate</v>
      </c>
      <c r="T1711" s="21">
        <f>VLOOKUP($C1711,Effects,MATCH(T$7, Effects!$A$1:$E$1, 0),0)</f>
        <v>21</v>
      </c>
      <c r="U1711" s="22" t="str">
        <f>VLOOKUP($C1711,Effects,MATCH(U$7, Effects!$A$1:$E$1, 0),0)</f>
        <v>No</v>
      </c>
      <c r="V1711" s="22" t="str">
        <f>VLOOKUP($C1711,Effects,MATCH(V$7, Effects!$A$1:$E$1, 0),0)</f>
        <v>No</v>
      </c>
      <c r="W1711" s="22" t="str">
        <f>VLOOKUP($C1711,Effects,MATCH(W$7, Effects!$A$1:$E$1, 0),0)</f>
        <v>Arrest Made</v>
      </c>
    </row>
    <row r="1712" spans="2:23" s="7" customFormat="1" ht="21" x14ac:dyDescent="0.4">
      <c r="B1712" s="19">
        <v>1705</v>
      </c>
      <c r="C1712" s="19" t="s">
        <v>1722</v>
      </c>
      <c r="D1712" s="20">
        <f>VLOOKUP($C1712, Date, MATCH(Source!D$7, Date!$A$1:$F$1, 0), FALSE)</f>
        <v>44027</v>
      </c>
      <c r="E1712" s="40">
        <v>44027</v>
      </c>
      <c r="F1712" s="22">
        <f>VLOOKUP($C1712, Date, MATCH(Source!F$7, Date!$A$1:$F$1, 0), FALSE)</f>
        <v>71.7569444444444</v>
      </c>
      <c r="G1712" s="19">
        <f>VLOOKUP(Table3[[#This Row],[Accident ID]],Date!$A$2:$I$2001,MATCH(Table3[[#Headers],[Hour]],Date!$A$1:$I$1,0),0)</f>
        <v>18</v>
      </c>
      <c r="H1712" s="44" t="str">
        <f>IF(AND(Table3[[#This Row],[Hour]]&gt;=7, Table3[[#This Row],[Hour]]&lt;=10), "Peak", IF(AND(Table3[[#This Row],[Hour]]&gt;=16, Table3[[#This Row],[Hour]]&lt;=19), "Peak", "Off-Peak"))</f>
        <v>Peak</v>
      </c>
      <c r="I1712" s="19" t="str">
        <f>VLOOKUP($C1712,location,MATCH(Source!I$7,Location!$A$1:$D$1,0),0)</f>
        <v>Mumbai</v>
      </c>
      <c r="J1712" s="19" t="str">
        <f>VLOOKUP($C1712,location,MATCH(Source!J$7,Location!$A$1:$D$1,0),0)</f>
        <v>Highway</v>
      </c>
      <c r="K1712" s="19" t="str">
        <f>VLOOKUP($C1712,location,MATCH(Source!K$7,Location!$A$1:$D$1,0),0)</f>
        <v>Rainy</v>
      </c>
      <c r="L1712" s="20" t="str">
        <f>VLOOKUP($C1712,vehicle,MATCH(L1711,Vehicle!A1705:E1705,0),0)</f>
        <v>Bus</v>
      </c>
      <c r="M1712" s="20" t="str">
        <f>VLOOKUP($C1712,vehicle,MATCH(M$7,Vehicle!$A$1:$E$1,0),0)</f>
        <v>Weather Conditions</v>
      </c>
      <c r="N1712" s="20" t="str">
        <f>VLOOKUP($C1712,vehicle,MATCH(N$7,Vehicle!$A$1:$E$1,0),0)</f>
        <v>Medium</v>
      </c>
      <c r="O1712" s="21">
        <f>VLOOKUP($C1712,vehicle,MATCH(O$7,Vehicle!$A$1:$E$1,0),0)</f>
        <v>1</v>
      </c>
      <c r="P1712" s="21">
        <f>VLOOKUP($C1712,driver,MATCH(P$7,Driver!$A$1:$E$1,0),0)</f>
        <v>62</v>
      </c>
      <c r="Q1712" s="21" t="str">
        <f>VLOOKUP($C1712,driver,MATCH(Q$7,Driver!$A$1:$E$1,0),0)</f>
        <v>Suspended</v>
      </c>
      <c r="R1712" s="21">
        <f>VLOOKUP($C1712,driver,MATCH(R$7,Driver!$A$1:$E$1,0),0)</f>
        <v>9</v>
      </c>
      <c r="S1712" s="21" t="str">
        <f>VLOOKUP($C1712,driver,MATCH(S$7,Driver!$A$1:$E$1,0),0)</f>
        <v>Moderate</v>
      </c>
      <c r="T1712" s="21">
        <f>VLOOKUP($C1712,Effects,MATCH(T$7, Effects!$A$1:$E$1, 0),0)</f>
        <v>45</v>
      </c>
      <c r="U1712" s="22" t="str">
        <f>VLOOKUP($C1712,Effects,MATCH(U$7, Effects!$A$1:$E$1, 0),0)</f>
        <v>No</v>
      </c>
      <c r="V1712" s="22" t="str">
        <f>VLOOKUP($C1712,Effects,MATCH(V$7, Effects!$A$1:$E$1, 0),0)</f>
        <v>Yes</v>
      </c>
      <c r="W1712" s="22" t="str">
        <f>VLOOKUP($C1712,Effects,MATCH(W$7, Effects!$A$1:$E$1, 0),0)</f>
        <v>Arrest Made</v>
      </c>
    </row>
    <row r="1713" spans="2:23" s="7" customFormat="1" ht="21" x14ac:dyDescent="0.4">
      <c r="B1713" s="19">
        <v>1706</v>
      </c>
      <c r="C1713" s="19" t="s">
        <v>1723</v>
      </c>
      <c r="D1713" s="20">
        <f>VLOOKUP($C1713, Date, MATCH(Source!D$7, Date!$A$1:$F$1, 0), FALSE)</f>
        <v>44780</v>
      </c>
      <c r="E1713" s="40">
        <v>44780</v>
      </c>
      <c r="F1713" s="22">
        <f>VLOOKUP($C1713, Date, MATCH(Source!F$7, Date!$A$1:$F$1, 0), FALSE)</f>
        <v>71.7986111111111</v>
      </c>
      <c r="G1713" s="19">
        <f>VLOOKUP(Table3[[#This Row],[Accident ID]],Date!$A$2:$I$2001,MATCH(Table3[[#Headers],[Hour]],Date!$A$1:$I$1,0),0)</f>
        <v>19</v>
      </c>
      <c r="H1713" s="44" t="str">
        <f>IF(AND(Table3[[#This Row],[Hour]]&gt;=7, Table3[[#This Row],[Hour]]&lt;=10), "Peak", IF(AND(Table3[[#This Row],[Hour]]&gt;=16, Table3[[#This Row],[Hour]]&lt;=19), "Peak", "Off-Peak"))</f>
        <v>Peak</v>
      </c>
      <c r="I1713" s="19" t="str">
        <f>VLOOKUP($C1713,location,MATCH(Source!I$7,Location!$A$1:$D$1,0),0)</f>
        <v>Mumbai</v>
      </c>
      <c r="J1713" s="19" t="str">
        <f>VLOOKUP($C1713,location,MATCH(Source!J$7,Location!$A$1:$D$1,0),0)</f>
        <v>Rural Road</v>
      </c>
      <c r="K1713" s="19" t="str">
        <f>VLOOKUP($C1713,location,MATCH(Source!K$7,Location!$A$1:$D$1,0),0)</f>
        <v>Windy</v>
      </c>
      <c r="L1713" s="20" t="str">
        <f>VLOOKUP($C1713,vehicle,MATCH(L1712,Vehicle!A1706:E1706,0),0)</f>
        <v>Truck</v>
      </c>
      <c r="M1713" s="20" t="str">
        <f>VLOOKUP($C1713,vehicle,MATCH(M$7,Vehicle!$A$1:$E$1,0),0)</f>
        <v>Signal Violation</v>
      </c>
      <c r="N1713" s="20" t="str">
        <f>VLOOKUP($C1713,vehicle,MATCH(N$7,Vehicle!$A$1:$E$1,0),0)</f>
        <v>Severe</v>
      </c>
      <c r="O1713" s="21">
        <f>VLOOKUP($C1713,vehicle,MATCH(O$7,Vehicle!$A$1:$E$1,0),0)</f>
        <v>1</v>
      </c>
      <c r="P1713" s="21">
        <f>VLOOKUP($C1713,driver,MATCH(P$7,Driver!$A$1:$E$1,0),0)</f>
        <v>27</v>
      </c>
      <c r="Q1713" s="21" t="str">
        <f>VLOOKUP($C1713,driver,MATCH(Q$7,Driver!$A$1:$E$1,0),0)</f>
        <v>Valid</v>
      </c>
      <c r="R1713" s="21">
        <f>VLOOKUP($C1713,driver,MATCH(R$7,Driver!$A$1:$E$1,0),0)</f>
        <v>0</v>
      </c>
      <c r="S1713" s="21" t="str">
        <f>VLOOKUP($C1713,driver,MATCH(S$7,Driver!$A$1:$E$1,0),0)</f>
        <v>Moderate</v>
      </c>
      <c r="T1713" s="21">
        <f>VLOOKUP($C1713,Effects,MATCH(T$7, Effects!$A$1:$E$1, 0),0)</f>
        <v>29</v>
      </c>
      <c r="U1713" s="22" t="str">
        <f>VLOOKUP($C1713,Effects,MATCH(U$7, Effects!$A$1:$E$1, 0),0)</f>
        <v>No</v>
      </c>
      <c r="V1713" s="22" t="str">
        <f>VLOOKUP($C1713,Effects,MATCH(V$7, Effects!$A$1:$E$1, 0),0)</f>
        <v>No</v>
      </c>
      <c r="W1713" s="22" t="str">
        <f>VLOOKUP($C1713,Effects,MATCH(W$7, Effects!$A$1:$E$1, 0),0)</f>
        <v>Arrest Made</v>
      </c>
    </row>
    <row r="1714" spans="2:23" s="7" customFormat="1" ht="21" x14ac:dyDescent="0.4">
      <c r="B1714" s="19">
        <v>1707</v>
      </c>
      <c r="C1714" s="19" t="s">
        <v>1724</v>
      </c>
      <c r="D1714" s="20">
        <f>VLOOKUP($C1714, Date, MATCH(Source!D$7, Date!$A$1:$F$1, 0), FALSE)</f>
        <v>44254</v>
      </c>
      <c r="E1714" s="40">
        <v>44254</v>
      </c>
      <c r="F1714" s="22">
        <f>VLOOKUP($C1714, Date, MATCH(Source!F$7, Date!$A$1:$F$1, 0), FALSE)</f>
        <v>71.8402777777778</v>
      </c>
      <c r="G1714" s="19">
        <f>VLOOKUP(Table3[[#This Row],[Accident ID]],Date!$A$2:$I$2001,MATCH(Table3[[#Headers],[Hour]],Date!$A$1:$I$1,0),0)</f>
        <v>20</v>
      </c>
      <c r="H1714" s="44" t="str">
        <f>IF(AND(Table3[[#This Row],[Hour]]&gt;=7, Table3[[#This Row],[Hour]]&lt;=10), "Peak", IF(AND(Table3[[#This Row],[Hour]]&gt;=16, Table3[[#This Row],[Hour]]&lt;=19), "Peak", "Off-Peak"))</f>
        <v>Off-Peak</v>
      </c>
      <c r="I1714" s="19" t="str">
        <f>VLOOKUP($C1714,location,MATCH(Source!I$7,Location!$A$1:$D$1,0),0)</f>
        <v>Delhi</v>
      </c>
      <c r="J1714" s="19" t="str">
        <f>VLOOKUP($C1714,location,MATCH(Source!J$7,Location!$A$1:$D$1,0),0)</f>
        <v>Expressway</v>
      </c>
      <c r="K1714" s="19" t="str">
        <f>VLOOKUP($C1714,location,MATCH(Source!K$7,Location!$A$1:$D$1,0),0)</f>
        <v>Snowy</v>
      </c>
      <c r="L1714" s="20" t="str">
        <f>VLOOKUP($C1714,vehicle,MATCH(L1713,Vehicle!A1707:E1707,0),0)</f>
        <v>Bicycle</v>
      </c>
      <c r="M1714" s="20" t="str">
        <f>VLOOKUP($C1714,vehicle,MATCH(M$7,Vehicle!$A$1:$E$1,0),0)</f>
        <v>Signal Violation</v>
      </c>
      <c r="N1714" s="20" t="str">
        <f>VLOOKUP($C1714,vehicle,MATCH(N$7,Vehicle!$A$1:$E$1,0),0)</f>
        <v>Medium</v>
      </c>
      <c r="O1714" s="21">
        <f>VLOOKUP($C1714,vehicle,MATCH(O$7,Vehicle!$A$1:$E$1,0),0)</f>
        <v>2</v>
      </c>
      <c r="P1714" s="21">
        <f>VLOOKUP($C1714,driver,MATCH(P$7,Driver!$A$1:$E$1,0),0)</f>
        <v>57</v>
      </c>
      <c r="Q1714" s="21" t="str">
        <f>VLOOKUP($C1714,driver,MATCH(Q$7,Driver!$A$1:$E$1,0),0)</f>
        <v>Suspended</v>
      </c>
      <c r="R1714" s="21">
        <f>VLOOKUP($C1714,driver,MATCH(R$7,Driver!$A$1:$E$1,0),0)</f>
        <v>4</v>
      </c>
      <c r="S1714" s="21" t="str">
        <f>VLOOKUP($C1714,driver,MATCH(S$7,Driver!$A$1:$E$1,0),0)</f>
        <v>Severe</v>
      </c>
      <c r="T1714" s="21">
        <f>VLOOKUP($C1714,Effects,MATCH(T$7, Effects!$A$1:$E$1, 0),0)</f>
        <v>43</v>
      </c>
      <c r="U1714" s="22" t="str">
        <f>VLOOKUP($C1714,Effects,MATCH(U$7, Effects!$A$1:$E$1, 0),0)</f>
        <v>Yes</v>
      </c>
      <c r="V1714" s="22" t="str">
        <f>VLOOKUP($C1714,Effects,MATCH(V$7, Effects!$A$1:$E$1, 0),0)</f>
        <v>Yes</v>
      </c>
      <c r="W1714" s="22" t="str">
        <f>VLOOKUP($C1714,Effects,MATCH(W$7, Effects!$A$1:$E$1, 0),0)</f>
        <v>None</v>
      </c>
    </row>
    <row r="1715" spans="2:23" s="7" customFormat="1" ht="21" x14ac:dyDescent="0.4">
      <c r="B1715" s="19">
        <v>1708</v>
      </c>
      <c r="C1715" s="19" t="s">
        <v>1725</v>
      </c>
      <c r="D1715" s="20">
        <f>VLOOKUP($C1715, Date, MATCH(Source!D$7, Date!$A$1:$F$1, 0), FALSE)</f>
        <v>44442</v>
      </c>
      <c r="E1715" s="40">
        <v>44442</v>
      </c>
      <c r="F1715" s="22">
        <f>VLOOKUP($C1715, Date, MATCH(Source!F$7, Date!$A$1:$F$1, 0), FALSE)</f>
        <v>71.8819444444444</v>
      </c>
      <c r="G1715" s="19">
        <f>VLOOKUP(Table3[[#This Row],[Accident ID]],Date!$A$2:$I$2001,MATCH(Table3[[#Headers],[Hour]],Date!$A$1:$I$1,0),0)</f>
        <v>21</v>
      </c>
      <c r="H1715" s="44" t="str">
        <f>IF(AND(Table3[[#This Row],[Hour]]&gt;=7, Table3[[#This Row],[Hour]]&lt;=10), "Peak", IF(AND(Table3[[#This Row],[Hour]]&gt;=16, Table3[[#This Row],[Hour]]&lt;=19), "Peak", "Off-Peak"))</f>
        <v>Off-Peak</v>
      </c>
      <c r="I1715" s="19" t="str">
        <f>VLOOKUP($C1715,location,MATCH(Source!I$7,Location!$A$1:$D$1,0),0)</f>
        <v>Kolkata</v>
      </c>
      <c r="J1715" s="19" t="str">
        <f>VLOOKUP($C1715,location,MATCH(Source!J$7,Location!$A$1:$D$1,0),0)</f>
        <v>Residential Area</v>
      </c>
      <c r="K1715" s="19" t="str">
        <f>VLOOKUP($C1715,location,MATCH(Source!K$7,Location!$A$1:$D$1,0),0)</f>
        <v>Rainy</v>
      </c>
      <c r="L1715" s="20" t="str">
        <f>VLOOKUP($C1715,vehicle,MATCH(L1714,Vehicle!A1708:E1708,0),0)</f>
        <v>Bike</v>
      </c>
      <c r="M1715" s="20" t="str">
        <f>VLOOKUP($C1715,vehicle,MATCH(M$7,Vehicle!$A$1:$E$1,0),0)</f>
        <v>Over Speeding</v>
      </c>
      <c r="N1715" s="20" t="str">
        <f>VLOOKUP($C1715,vehicle,MATCH(N$7,Vehicle!$A$1:$E$1,0),0)</f>
        <v>Low</v>
      </c>
      <c r="O1715" s="21">
        <f>VLOOKUP($C1715,vehicle,MATCH(O$7,Vehicle!$A$1:$E$1,0),0)</f>
        <v>1</v>
      </c>
      <c r="P1715" s="21">
        <f>VLOOKUP($C1715,driver,MATCH(P$7,Driver!$A$1:$E$1,0),0)</f>
        <v>25</v>
      </c>
      <c r="Q1715" s="21" t="str">
        <f>VLOOKUP($C1715,driver,MATCH(Q$7,Driver!$A$1:$E$1,0),0)</f>
        <v>Expired</v>
      </c>
      <c r="R1715" s="21">
        <f>VLOOKUP($C1715,driver,MATCH(R$7,Driver!$A$1:$E$1,0),0)</f>
        <v>0</v>
      </c>
      <c r="S1715" s="21" t="str">
        <f>VLOOKUP($C1715,driver,MATCH(S$7,Driver!$A$1:$E$1,0),0)</f>
        <v>Minor</v>
      </c>
      <c r="T1715" s="21">
        <f>VLOOKUP($C1715,Effects,MATCH(T$7, Effects!$A$1:$E$1, 0),0)</f>
        <v>8</v>
      </c>
      <c r="U1715" s="22" t="str">
        <f>VLOOKUP($C1715,Effects,MATCH(U$7, Effects!$A$1:$E$1, 0),0)</f>
        <v>Yes</v>
      </c>
      <c r="V1715" s="22" t="str">
        <f>VLOOKUP($C1715,Effects,MATCH(V$7, Effects!$A$1:$E$1, 0),0)</f>
        <v>Yes</v>
      </c>
      <c r="W1715" s="22" t="str">
        <f>VLOOKUP($C1715,Effects,MATCH(W$7, Effects!$A$1:$E$1, 0),0)</f>
        <v>Fine Issued</v>
      </c>
    </row>
    <row r="1716" spans="2:23" s="7" customFormat="1" ht="21" x14ac:dyDescent="0.4">
      <c r="B1716" s="19">
        <v>1709</v>
      </c>
      <c r="C1716" s="19" t="s">
        <v>1726</v>
      </c>
      <c r="D1716" s="20">
        <f>VLOOKUP($C1716, Date, MATCH(Source!D$7, Date!$A$1:$F$1, 0), FALSE)</f>
        <v>44227</v>
      </c>
      <c r="E1716" s="40">
        <v>44227</v>
      </c>
      <c r="F1716" s="22">
        <f>VLOOKUP($C1716, Date, MATCH(Source!F$7, Date!$A$1:$F$1, 0), FALSE)</f>
        <v>71.9236111111111</v>
      </c>
      <c r="G1716" s="19">
        <f>VLOOKUP(Table3[[#This Row],[Accident ID]],Date!$A$2:$I$2001,MATCH(Table3[[#Headers],[Hour]],Date!$A$1:$I$1,0),0)</f>
        <v>22</v>
      </c>
      <c r="H1716" s="44" t="str">
        <f>IF(AND(Table3[[#This Row],[Hour]]&gt;=7, Table3[[#This Row],[Hour]]&lt;=10), "Peak", IF(AND(Table3[[#This Row],[Hour]]&gt;=16, Table3[[#This Row],[Hour]]&lt;=19), "Peak", "Off-Peak"))</f>
        <v>Off-Peak</v>
      </c>
      <c r="I1716" s="19" t="str">
        <f>VLOOKUP($C1716,location,MATCH(Source!I$7,Location!$A$1:$D$1,0),0)</f>
        <v>Pune</v>
      </c>
      <c r="J1716" s="19" t="str">
        <f>VLOOKUP($C1716,location,MATCH(Source!J$7,Location!$A$1:$D$1,0),0)</f>
        <v>City Road</v>
      </c>
      <c r="K1716" s="19" t="str">
        <f>VLOOKUP($C1716,location,MATCH(Source!K$7,Location!$A$1:$D$1,0),0)</f>
        <v>Rainy</v>
      </c>
      <c r="L1716" s="20" t="str">
        <f>VLOOKUP($C1716,vehicle,MATCH(L1715,Vehicle!A1709:E1709,0),0)</f>
        <v>Bicycle</v>
      </c>
      <c r="M1716" s="20" t="str">
        <f>VLOOKUP($C1716,vehicle,MATCH(M$7,Vehicle!$A$1:$E$1,0),0)</f>
        <v>Weather Conditions</v>
      </c>
      <c r="N1716" s="20" t="str">
        <f>VLOOKUP($C1716,vehicle,MATCH(N$7,Vehicle!$A$1:$E$1,0),0)</f>
        <v>Severe</v>
      </c>
      <c r="O1716" s="21">
        <f>VLOOKUP($C1716,vehicle,MATCH(O$7,Vehicle!$A$1:$E$1,0),0)</f>
        <v>1</v>
      </c>
      <c r="P1716" s="21">
        <f>VLOOKUP($C1716,driver,MATCH(P$7,Driver!$A$1:$E$1,0),0)</f>
        <v>56</v>
      </c>
      <c r="Q1716" s="21" t="str">
        <f>VLOOKUP($C1716,driver,MATCH(Q$7,Driver!$A$1:$E$1,0),0)</f>
        <v>Valid</v>
      </c>
      <c r="R1716" s="21">
        <f>VLOOKUP($C1716,driver,MATCH(R$7,Driver!$A$1:$E$1,0),0)</f>
        <v>6</v>
      </c>
      <c r="S1716" s="21" t="str">
        <f>VLOOKUP($C1716,driver,MATCH(S$7,Driver!$A$1:$E$1,0),0)</f>
        <v>Minor</v>
      </c>
      <c r="T1716" s="21">
        <f>VLOOKUP($C1716,Effects,MATCH(T$7, Effects!$A$1:$E$1, 0),0)</f>
        <v>57</v>
      </c>
      <c r="U1716" s="22" t="str">
        <f>VLOOKUP($C1716,Effects,MATCH(U$7, Effects!$A$1:$E$1, 0),0)</f>
        <v>No</v>
      </c>
      <c r="V1716" s="22" t="str">
        <f>VLOOKUP($C1716,Effects,MATCH(V$7, Effects!$A$1:$E$1, 0),0)</f>
        <v>Yes</v>
      </c>
      <c r="W1716" s="22" t="str">
        <f>VLOOKUP($C1716,Effects,MATCH(W$7, Effects!$A$1:$E$1, 0),0)</f>
        <v>Arrest Made</v>
      </c>
    </row>
    <row r="1717" spans="2:23" s="7" customFormat="1" ht="21" x14ac:dyDescent="0.4">
      <c r="B1717" s="19">
        <v>1710</v>
      </c>
      <c r="C1717" s="19" t="s">
        <v>1727</v>
      </c>
      <c r="D1717" s="20">
        <f>VLOOKUP($C1717, Date, MATCH(Source!D$7, Date!$A$1:$F$1, 0), FALSE)</f>
        <v>44804</v>
      </c>
      <c r="E1717" s="40">
        <v>44804</v>
      </c>
      <c r="F1717" s="22">
        <f>VLOOKUP($C1717, Date, MATCH(Source!F$7, Date!$A$1:$F$1, 0), FALSE)</f>
        <v>71.9652777777778</v>
      </c>
      <c r="G1717" s="19">
        <f>VLOOKUP(Table3[[#This Row],[Accident ID]],Date!$A$2:$I$2001,MATCH(Table3[[#Headers],[Hour]],Date!$A$1:$I$1,0),0)</f>
        <v>23</v>
      </c>
      <c r="H1717" s="44" t="str">
        <f>IF(AND(Table3[[#This Row],[Hour]]&gt;=7, Table3[[#This Row],[Hour]]&lt;=10), "Peak", IF(AND(Table3[[#This Row],[Hour]]&gt;=16, Table3[[#This Row],[Hour]]&lt;=19), "Peak", "Off-Peak"))</f>
        <v>Off-Peak</v>
      </c>
      <c r="I1717" s="19" t="str">
        <f>VLOOKUP($C1717,location,MATCH(Source!I$7,Location!$A$1:$D$1,0),0)</f>
        <v>Ahmedabad</v>
      </c>
      <c r="J1717" s="19" t="str">
        <f>VLOOKUP($C1717,location,MATCH(Source!J$7,Location!$A$1:$D$1,0),0)</f>
        <v>Expressway</v>
      </c>
      <c r="K1717" s="19" t="str">
        <f>VLOOKUP($C1717,location,MATCH(Source!K$7,Location!$A$1:$D$1,0),0)</f>
        <v>Clear</v>
      </c>
      <c r="L1717" s="20" t="str">
        <f>VLOOKUP($C1717,vehicle,MATCH(L1716,Vehicle!A1710:E1710,0),0)</f>
        <v>Truck</v>
      </c>
      <c r="M1717" s="20" t="str">
        <f>VLOOKUP($C1717,vehicle,MATCH(M$7,Vehicle!$A$1:$E$1,0),0)</f>
        <v>Reckless Driving</v>
      </c>
      <c r="N1717" s="20" t="str">
        <f>VLOOKUP($C1717,vehicle,MATCH(N$7,Vehicle!$A$1:$E$1,0),0)</f>
        <v>Severe</v>
      </c>
      <c r="O1717" s="21">
        <f>VLOOKUP($C1717,vehicle,MATCH(O$7,Vehicle!$A$1:$E$1,0),0)</f>
        <v>5</v>
      </c>
      <c r="P1717" s="21">
        <f>VLOOKUP($C1717,driver,MATCH(P$7,Driver!$A$1:$E$1,0),0)</f>
        <v>59</v>
      </c>
      <c r="Q1717" s="21" t="str">
        <f>VLOOKUP($C1717,driver,MATCH(Q$7,Driver!$A$1:$E$1,0),0)</f>
        <v>Valid</v>
      </c>
      <c r="R1717" s="21">
        <f>VLOOKUP($C1717,driver,MATCH(R$7,Driver!$A$1:$E$1,0),0)</f>
        <v>9</v>
      </c>
      <c r="S1717" s="21" t="str">
        <f>VLOOKUP($C1717,driver,MATCH(S$7,Driver!$A$1:$E$1,0),0)</f>
        <v>Moderate</v>
      </c>
      <c r="T1717" s="21">
        <f>VLOOKUP($C1717,Effects,MATCH(T$7, Effects!$A$1:$E$1, 0),0)</f>
        <v>30</v>
      </c>
      <c r="U1717" s="22" t="str">
        <f>VLOOKUP($C1717,Effects,MATCH(U$7, Effects!$A$1:$E$1, 0),0)</f>
        <v>Yes</v>
      </c>
      <c r="V1717" s="22" t="str">
        <f>VLOOKUP($C1717,Effects,MATCH(V$7, Effects!$A$1:$E$1, 0),0)</f>
        <v>No</v>
      </c>
      <c r="W1717" s="22" t="str">
        <f>VLOOKUP($C1717,Effects,MATCH(W$7, Effects!$A$1:$E$1, 0),0)</f>
        <v>Arrest Made</v>
      </c>
    </row>
    <row r="1718" spans="2:23" s="7" customFormat="1" ht="21" x14ac:dyDescent="0.4">
      <c r="B1718" s="19">
        <v>1711</v>
      </c>
      <c r="C1718" s="19" t="s">
        <v>1728</v>
      </c>
      <c r="D1718" s="20">
        <f>VLOOKUP($C1718, Date, MATCH(Source!D$7, Date!$A$1:$F$1, 0), FALSE)</f>
        <v>44461</v>
      </c>
      <c r="E1718" s="40">
        <v>44461</v>
      </c>
      <c r="F1718" s="22">
        <f>VLOOKUP($C1718, Date, MATCH(Source!F$7, Date!$A$1:$F$1, 0), FALSE)</f>
        <v>72.0069444444444</v>
      </c>
      <c r="G1718" s="19">
        <f>VLOOKUP(Table3[[#This Row],[Accident ID]],Date!$A$2:$I$2001,MATCH(Table3[[#Headers],[Hour]],Date!$A$1:$I$1,0),0)</f>
        <v>0</v>
      </c>
      <c r="H1718" s="44" t="str">
        <f>IF(AND(Table3[[#This Row],[Hour]]&gt;=7, Table3[[#This Row],[Hour]]&lt;=10), "Peak", IF(AND(Table3[[#This Row],[Hour]]&gt;=16, Table3[[#This Row],[Hour]]&lt;=19), "Peak", "Off-Peak"))</f>
        <v>Off-Peak</v>
      </c>
      <c r="I1718" s="19" t="str">
        <f>VLOOKUP($C1718,location,MATCH(Source!I$7,Location!$A$1:$D$1,0),0)</f>
        <v>Ahmedabad</v>
      </c>
      <c r="J1718" s="19" t="str">
        <f>VLOOKUP($C1718,location,MATCH(Source!J$7,Location!$A$1:$D$1,0),0)</f>
        <v>Highway</v>
      </c>
      <c r="K1718" s="19" t="str">
        <f>VLOOKUP($C1718,location,MATCH(Source!K$7,Location!$A$1:$D$1,0),0)</f>
        <v>Rainy</v>
      </c>
      <c r="L1718" s="20" t="str">
        <f>VLOOKUP($C1718,vehicle,MATCH(L1717,Vehicle!A1711:E1711,0),0)</f>
        <v>Truck</v>
      </c>
      <c r="M1718" s="20" t="str">
        <f>VLOOKUP($C1718,vehicle,MATCH(M$7,Vehicle!$A$1:$E$1,0),0)</f>
        <v>Reckless Driving</v>
      </c>
      <c r="N1718" s="20" t="str">
        <f>VLOOKUP($C1718,vehicle,MATCH(N$7,Vehicle!$A$1:$E$1,0),0)</f>
        <v>High</v>
      </c>
      <c r="O1718" s="21">
        <f>VLOOKUP($C1718,vehicle,MATCH(O$7,Vehicle!$A$1:$E$1,0),0)</f>
        <v>5</v>
      </c>
      <c r="P1718" s="21">
        <f>VLOOKUP($C1718,driver,MATCH(P$7,Driver!$A$1:$E$1,0),0)</f>
        <v>59</v>
      </c>
      <c r="Q1718" s="21" t="str">
        <f>VLOOKUP($C1718,driver,MATCH(Q$7,Driver!$A$1:$E$1,0),0)</f>
        <v>Valid</v>
      </c>
      <c r="R1718" s="21">
        <f>VLOOKUP($C1718,driver,MATCH(R$7,Driver!$A$1:$E$1,0),0)</f>
        <v>7</v>
      </c>
      <c r="S1718" s="21" t="str">
        <f>VLOOKUP($C1718,driver,MATCH(S$7,Driver!$A$1:$E$1,0),0)</f>
        <v>Severe</v>
      </c>
      <c r="T1718" s="21">
        <f>VLOOKUP($C1718,Effects,MATCH(T$7, Effects!$A$1:$E$1, 0),0)</f>
        <v>23</v>
      </c>
      <c r="U1718" s="22" t="str">
        <f>VLOOKUP($C1718,Effects,MATCH(U$7, Effects!$A$1:$E$1, 0),0)</f>
        <v>Yes</v>
      </c>
      <c r="V1718" s="22" t="str">
        <f>VLOOKUP($C1718,Effects,MATCH(V$7, Effects!$A$1:$E$1, 0),0)</f>
        <v>Yes</v>
      </c>
      <c r="W1718" s="22" t="str">
        <f>VLOOKUP($C1718,Effects,MATCH(W$7, Effects!$A$1:$E$1, 0),0)</f>
        <v>None</v>
      </c>
    </row>
    <row r="1719" spans="2:23" s="7" customFormat="1" ht="21" x14ac:dyDescent="0.4">
      <c r="B1719" s="19">
        <v>1712</v>
      </c>
      <c r="C1719" s="19" t="s">
        <v>1729</v>
      </c>
      <c r="D1719" s="20">
        <f>VLOOKUP($C1719, Date, MATCH(Source!D$7, Date!$A$1:$F$1, 0), FALSE)</f>
        <v>45101</v>
      </c>
      <c r="E1719" s="40">
        <v>45101</v>
      </c>
      <c r="F1719" s="22">
        <f>VLOOKUP($C1719, Date, MATCH(Source!F$7, Date!$A$1:$F$1, 0), FALSE)</f>
        <v>72.0486111111111</v>
      </c>
      <c r="G1719" s="19">
        <f>VLOOKUP(Table3[[#This Row],[Accident ID]],Date!$A$2:$I$2001,MATCH(Table3[[#Headers],[Hour]],Date!$A$1:$I$1,0),0)</f>
        <v>1</v>
      </c>
      <c r="H1719" s="44" t="str">
        <f>IF(AND(Table3[[#This Row],[Hour]]&gt;=7, Table3[[#This Row],[Hour]]&lt;=10), "Peak", IF(AND(Table3[[#This Row],[Hour]]&gt;=16, Table3[[#This Row],[Hour]]&lt;=19), "Peak", "Off-Peak"))</f>
        <v>Off-Peak</v>
      </c>
      <c r="I1719" s="19" t="str">
        <f>VLOOKUP($C1719,location,MATCH(Source!I$7,Location!$A$1:$D$1,0),0)</f>
        <v>Bangalore</v>
      </c>
      <c r="J1719" s="19" t="str">
        <f>VLOOKUP($C1719,location,MATCH(Source!J$7,Location!$A$1:$D$1,0),0)</f>
        <v>Residential Area</v>
      </c>
      <c r="K1719" s="19" t="str">
        <f>VLOOKUP($C1719,location,MATCH(Source!K$7,Location!$A$1:$D$1,0),0)</f>
        <v>Rainy</v>
      </c>
      <c r="L1719" s="20" t="str">
        <f>VLOOKUP($C1719,vehicle,MATCH(L1718,Vehicle!A1712:E1712,0),0)</f>
        <v>Auto</v>
      </c>
      <c r="M1719" s="20" t="str">
        <f>VLOOKUP($C1719,vehicle,MATCH(M$7,Vehicle!$A$1:$E$1,0),0)</f>
        <v>Pedestrian Crossing</v>
      </c>
      <c r="N1719" s="20" t="str">
        <f>VLOOKUP($C1719,vehicle,MATCH(N$7,Vehicle!$A$1:$E$1,0),0)</f>
        <v>Medium</v>
      </c>
      <c r="O1719" s="21">
        <f>VLOOKUP($C1719,vehicle,MATCH(O$7,Vehicle!$A$1:$E$1,0),0)</f>
        <v>5</v>
      </c>
      <c r="P1719" s="21">
        <f>VLOOKUP($C1719,driver,MATCH(P$7,Driver!$A$1:$E$1,0),0)</f>
        <v>32</v>
      </c>
      <c r="Q1719" s="21" t="str">
        <f>VLOOKUP($C1719,driver,MATCH(Q$7,Driver!$A$1:$E$1,0),0)</f>
        <v>Valid</v>
      </c>
      <c r="R1719" s="21">
        <f>VLOOKUP($C1719,driver,MATCH(R$7,Driver!$A$1:$E$1,0),0)</f>
        <v>6</v>
      </c>
      <c r="S1719" s="21" t="str">
        <f>VLOOKUP($C1719,driver,MATCH(S$7,Driver!$A$1:$E$1,0),0)</f>
        <v>Severe</v>
      </c>
      <c r="T1719" s="21">
        <f>VLOOKUP($C1719,Effects,MATCH(T$7, Effects!$A$1:$E$1, 0),0)</f>
        <v>22</v>
      </c>
      <c r="U1719" s="22" t="str">
        <f>VLOOKUP($C1719,Effects,MATCH(U$7, Effects!$A$1:$E$1, 0),0)</f>
        <v>Yes</v>
      </c>
      <c r="V1719" s="22" t="str">
        <f>VLOOKUP($C1719,Effects,MATCH(V$7, Effects!$A$1:$E$1, 0),0)</f>
        <v>Yes</v>
      </c>
      <c r="W1719" s="22" t="str">
        <f>VLOOKUP($C1719,Effects,MATCH(W$7, Effects!$A$1:$E$1, 0),0)</f>
        <v>Fine Issued</v>
      </c>
    </row>
    <row r="1720" spans="2:23" s="7" customFormat="1" ht="21" x14ac:dyDescent="0.4">
      <c r="B1720" s="19">
        <v>1713</v>
      </c>
      <c r="C1720" s="19" t="s">
        <v>1730</v>
      </c>
      <c r="D1720" s="20">
        <f>VLOOKUP($C1720, Date, MATCH(Source!D$7, Date!$A$1:$F$1, 0), FALSE)</f>
        <v>45629</v>
      </c>
      <c r="E1720" s="40">
        <v>45629</v>
      </c>
      <c r="F1720" s="22">
        <f>VLOOKUP($C1720, Date, MATCH(Source!F$7, Date!$A$1:$F$1, 0), FALSE)</f>
        <v>72.0902777777778</v>
      </c>
      <c r="G1720" s="19">
        <f>VLOOKUP(Table3[[#This Row],[Accident ID]],Date!$A$2:$I$2001,MATCH(Table3[[#Headers],[Hour]],Date!$A$1:$I$1,0),0)</f>
        <v>2</v>
      </c>
      <c r="H1720" s="44" t="str">
        <f>IF(AND(Table3[[#This Row],[Hour]]&gt;=7, Table3[[#This Row],[Hour]]&lt;=10), "Peak", IF(AND(Table3[[#This Row],[Hour]]&gt;=16, Table3[[#This Row],[Hour]]&lt;=19), "Peak", "Off-Peak"))</f>
        <v>Off-Peak</v>
      </c>
      <c r="I1720" s="19" t="str">
        <f>VLOOKUP($C1720,location,MATCH(Source!I$7,Location!$A$1:$D$1,0),0)</f>
        <v>Bangalore</v>
      </c>
      <c r="J1720" s="19" t="str">
        <f>VLOOKUP($C1720,location,MATCH(Source!J$7,Location!$A$1:$D$1,0),0)</f>
        <v>Expressway</v>
      </c>
      <c r="K1720" s="19" t="str">
        <f>VLOOKUP($C1720,location,MATCH(Source!K$7,Location!$A$1:$D$1,0),0)</f>
        <v>Snowy</v>
      </c>
      <c r="L1720" s="20" t="str">
        <f>VLOOKUP($C1720,vehicle,MATCH(L1719,Vehicle!A1713:E1713,0),0)</f>
        <v>Bicycle</v>
      </c>
      <c r="M1720" s="20" t="str">
        <f>VLOOKUP($C1720,vehicle,MATCH(M$7,Vehicle!$A$1:$E$1,0),0)</f>
        <v>Reckless Driving</v>
      </c>
      <c r="N1720" s="20" t="str">
        <f>VLOOKUP($C1720,vehicle,MATCH(N$7,Vehicle!$A$1:$E$1,0),0)</f>
        <v>High</v>
      </c>
      <c r="O1720" s="21">
        <f>VLOOKUP($C1720,vehicle,MATCH(O$7,Vehicle!$A$1:$E$1,0),0)</f>
        <v>5</v>
      </c>
      <c r="P1720" s="21">
        <f>VLOOKUP($C1720,driver,MATCH(P$7,Driver!$A$1:$E$1,0),0)</f>
        <v>75</v>
      </c>
      <c r="Q1720" s="21" t="str">
        <f>VLOOKUP($C1720,driver,MATCH(Q$7,Driver!$A$1:$E$1,0),0)</f>
        <v>Suspended</v>
      </c>
      <c r="R1720" s="21">
        <f>VLOOKUP($C1720,driver,MATCH(R$7,Driver!$A$1:$E$1,0),0)</f>
        <v>10</v>
      </c>
      <c r="S1720" s="21" t="str">
        <f>VLOOKUP($C1720,driver,MATCH(S$7,Driver!$A$1:$E$1,0),0)</f>
        <v>Moderate</v>
      </c>
      <c r="T1720" s="21">
        <f>VLOOKUP($C1720,Effects,MATCH(T$7, Effects!$A$1:$E$1, 0),0)</f>
        <v>52</v>
      </c>
      <c r="U1720" s="22" t="str">
        <f>VLOOKUP($C1720,Effects,MATCH(U$7, Effects!$A$1:$E$1, 0),0)</f>
        <v>No</v>
      </c>
      <c r="V1720" s="22" t="str">
        <f>VLOOKUP($C1720,Effects,MATCH(V$7, Effects!$A$1:$E$1, 0),0)</f>
        <v>Yes</v>
      </c>
      <c r="W1720" s="22" t="str">
        <f>VLOOKUP($C1720,Effects,MATCH(W$7, Effects!$A$1:$E$1, 0),0)</f>
        <v>License Suspended</v>
      </c>
    </row>
    <row r="1721" spans="2:23" s="7" customFormat="1" ht="21" x14ac:dyDescent="0.4">
      <c r="B1721" s="19">
        <v>1714</v>
      </c>
      <c r="C1721" s="19" t="s">
        <v>1731</v>
      </c>
      <c r="D1721" s="20">
        <f>VLOOKUP($C1721, Date, MATCH(Source!D$7, Date!$A$1:$F$1, 0), FALSE)</f>
        <v>44502</v>
      </c>
      <c r="E1721" s="40">
        <v>44502</v>
      </c>
      <c r="F1721" s="22">
        <f>VLOOKUP($C1721, Date, MATCH(Source!F$7, Date!$A$1:$F$1, 0), FALSE)</f>
        <v>72.1319444444444</v>
      </c>
      <c r="G1721" s="19">
        <f>VLOOKUP(Table3[[#This Row],[Accident ID]],Date!$A$2:$I$2001,MATCH(Table3[[#Headers],[Hour]],Date!$A$1:$I$1,0),0)</f>
        <v>3</v>
      </c>
      <c r="H1721" s="44" t="str">
        <f>IF(AND(Table3[[#This Row],[Hour]]&gt;=7, Table3[[#This Row],[Hour]]&lt;=10), "Peak", IF(AND(Table3[[#This Row],[Hour]]&gt;=16, Table3[[#This Row],[Hour]]&lt;=19), "Peak", "Off-Peak"))</f>
        <v>Off-Peak</v>
      </c>
      <c r="I1721" s="19" t="str">
        <f>VLOOKUP($C1721,location,MATCH(Source!I$7,Location!$A$1:$D$1,0),0)</f>
        <v>Pune</v>
      </c>
      <c r="J1721" s="19" t="str">
        <f>VLOOKUP($C1721,location,MATCH(Source!J$7,Location!$A$1:$D$1,0),0)</f>
        <v>Residential Area</v>
      </c>
      <c r="K1721" s="19" t="str">
        <f>VLOOKUP($C1721,location,MATCH(Source!K$7,Location!$A$1:$D$1,0),0)</f>
        <v>Clear</v>
      </c>
      <c r="L1721" s="20" t="str">
        <f>VLOOKUP($C1721,vehicle,MATCH(L1720,Vehicle!A1714:E1714,0),0)</f>
        <v>Pedestrian</v>
      </c>
      <c r="M1721" s="20" t="str">
        <f>VLOOKUP($C1721,vehicle,MATCH(M$7,Vehicle!$A$1:$E$1,0),0)</f>
        <v>Reckless Driving</v>
      </c>
      <c r="N1721" s="20" t="str">
        <f>VLOOKUP($C1721,vehicle,MATCH(N$7,Vehicle!$A$1:$E$1,0),0)</f>
        <v>Low</v>
      </c>
      <c r="O1721" s="21">
        <f>VLOOKUP($C1721,vehicle,MATCH(O$7,Vehicle!$A$1:$E$1,0),0)</f>
        <v>5</v>
      </c>
      <c r="P1721" s="21">
        <f>VLOOKUP($C1721,driver,MATCH(P$7,Driver!$A$1:$E$1,0),0)</f>
        <v>40</v>
      </c>
      <c r="Q1721" s="21" t="str">
        <f>VLOOKUP($C1721,driver,MATCH(Q$7,Driver!$A$1:$E$1,0),0)</f>
        <v>Valid</v>
      </c>
      <c r="R1721" s="21">
        <f>VLOOKUP($C1721,driver,MATCH(R$7,Driver!$A$1:$E$1,0),0)</f>
        <v>10</v>
      </c>
      <c r="S1721" s="21" t="str">
        <f>VLOOKUP($C1721,driver,MATCH(S$7,Driver!$A$1:$E$1,0),0)</f>
        <v>Minor</v>
      </c>
      <c r="T1721" s="21">
        <f>VLOOKUP($C1721,Effects,MATCH(T$7, Effects!$A$1:$E$1, 0),0)</f>
        <v>52</v>
      </c>
      <c r="U1721" s="22" t="str">
        <f>VLOOKUP($C1721,Effects,MATCH(U$7, Effects!$A$1:$E$1, 0),0)</f>
        <v>Yes</v>
      </c>
      <c r="V1721" s="22" t="str">
        <f>VLOOKUP($C1721,Effects,MATCH(V$7, Effects!$A$1:$E$1, 0),0)</f>
        <v>No</v>
      </c>
      <c r="W1721" s="22" t="str">
        <f>VLOOKUP($C1721,Effects,MATCH(W$7, Effects!$A$1:$E$1, 0),0)</f>
        <v>Fine Issued</v>
      </c>
    </row>
    <row r="1722" spans="2:23" s="7" customFormat="1" ht="21" x14ac:dyDescent="0.4">
      <c r="B1722" s="19">
        <v>1715</v>
      </c>
      <c r="C1722" s="19" t="s">
        <v>1732</v>
      </c>
      <c r="D1722" s="20">
        <f>VLOOKUP($C1722, Date, MATCH(Source!D$7, Date!$A$1:$F$1, 0), FALSE)</f>
        <v>44858</v>
      </c>
      <c r="E1722" s="40">
        <v>44858</v>
      </c>
      <c r="F1722" s="22">
        <f>VLOOKUP($C1722, Date, MATCH(Source!F$7, Date!$A$1:$F$1, 0), FALSE)</f>
        <v>72.1736111111111</v>
      </c>
      <c r="G1722" s="19">
        <f>VLOOKUP(Table3[[#This Row],[Accident ID]],Date!$A$2:$I$2001,MATCH(Table3[[#Headers],[Hour]],Date!$A$1:$I$1,0),0)</f>
        <v>4</v>
      </c>
      <c r="H1722" s="44" t="str">
        <f>IF(AND(Table3[[#This Row],[Hour]]&gt;=7, Table3[[#This Row],[Hour]]&lt;=10), "Peak", IF(AND(Table3[[#This Row],[Hour]]&gt;=16, Table3[[#This Row],[Hour]]&lt;=19), "Peak", "Off-Peak"))</f>
        <v>Off-Peak</v>
      </c>
      <c r="I1722" s="19" t="str">
        <f>VLOOKUP($C1722,location,MATCH(Source!I$7,Location!$A$1:$D$1,0),0)</f>
        <v>Kolkata</v>
      </c>
      <c r="J1722" s="19" t="str">
        <f>VLOOKUP($C1722,location,MATCH(Source!J$7,Location!$A$1:$D$1,0),0)</f>
        <v>Expressway</v>
      </c>
      <c r="K1722" s="19" t="str">
        <f>VLOOKUP($C1722,location,MATCH(Source!K$7,Location!$A$1:$D$1,0),0)</f>
        <v>Snowy</v>
      </c>
      <c r="L1722" s="20" t="str">
        <f>VLOOKUP($C1722,vehicle,MATCH(L1721,Vehicle!A1715:E1715,0),0)</f>
        <v>Pedestrian</v>
      </c>
      <c r="M1722" s="20" t="str">
        <f>VLOOKUP($C1722,vehicle,MATCH(M$7,Vehicle!$A$1:$E$1,0),0)</f>
        <v>Drunk Driving</v>
      </c>
      <c r="N1722" s="20" t="str">
        <f>VLOOKUP($C1722,vehicle,MATCH(N$7,Vehicle!$A$1:$E$1,0),0)</f>
        <v>Severe</v>
      </c>
      <c r="O1722" s="21">
        <f>VLOOKUP($C1722,vehicle,MATCH(O$7,Vehicle!$A$1:$E$1,0),0)</f>
        <v>4</v>
      </c>
      <c r="P1722" s="21">
        <f>VLOOKUP($C1722,driver,MATCH(P$7,Driver!$A$1:$E$1,0),0)</f>
        <v>54</v>
      </c>
      <c r="Q1722" s="21" t="str">
        <f>VLOOKUP($C1722,driver,MATCH(Q$7,Driver!$A$1:$E$1,0),0)</f>
        <v>Valid</v>
      </c>
      <c r="R1722" s="21">
        <f>VLOOKUP($C1722,driver,MATCH(R$7,Driver!$A$1:$E$1,0),0)</f>
        <v>4</v>
      </c>
      <c r="S1722" s="21" t="str">
        <f>VLOOKUP($C1722,driver,MATCH(S$7,Driver!$A$1:$E$1,0),0)</f>
        <v>Severe</v>
      </c>
      <c r="T1722" s="21">
        <f>VLOOKUP($C1722,Effects,MATCH(T$7, Effects!$A$1:$E$1, 0),0)</f>
        <v>54</v>
      </c>
      <c r="U1722" s="22" t="str">
        <f>VLOOKUP($C1722,Effects,MATCH(U$7, Effects!$A$1:$E$1, 0),0)</f>
        <v>Yes</v>
      </c>
      <c r="V1722" s="22" t="str">
        <f>VLOOKUP($C1722,Effects,MATCH(V$7, Effects!$A$1:$E$1, 0),0)</f>
        <v>No</v>
      </c>
      <c r="W1722" s="22" t="str">
        <f>VLOOKUP($C1722,Effects,MATCH(W$7, Effects!$A$1:$E$1, 0),0)</f>
        <v>None</v>
      </c>
    </row>
    <row r="1723" spans="2:23" s="7" customFormat="1" ht="21" x14ac:dyDescent="0.4">
      <c r="B1723" s="19">
        <v>1716</v>
      </c>
      <c r="C1723" s="19" t="s">
        <v>1733</v>
      </c>
      <c r="D1723" s="20">
        <f>VLOOKUP($C1723, Date, MATCH(Source!D$7, Date!$A$1:$F$1, 0), FALSE)</f>
        <v>43884</v>
      </c>
      <c r="E1723" s="40">
        <v>43884</v>
      </c>
      <c r="F1723" s="22">
        <f>VLOOKUP($C1723, Date, MATCH(Source!F$7, Date!$A$1:$F$1, 0), FALSE)</f>
        <v>72.2152777777778</v>
      </c>
      <c r="G1723" s="19">
        <f>VLOOKUP(Table3[[#This Row],[Accident ID]],Date!$A$2:$I$2001,MATCH(Table3[[#Headers],[Hour]],Date!$A$1:$I$1,0),0)</f>
        <v>5</v>
      </c>
      <c r="H1723" s="44" t="str">
        <f>IF(AND(Table3[[#This Row],[Hour]]&gt;=7, Table3[[#This Row],[Hour]]&lt;=10), "Peak", IF(AND(Table3[[#This Row],[Hour]]&gt;=16, Table3[[#This Row],[Hour]]&lt;=19), "Peak", "Off-Peak"))</f>
        <v>Off-Peak</v>
      </c>
      <c r="I1723" s="19" t="str">
        <f>VLOOKUP($C1723,location,MATCH(Source!I$7,Location!$A$1:$D$1,0),0)</f>
        <v>Hyderabad</v>
      </c>
      <c r="J1723" s="19" t="str">
        <f>VLOOKUP($C1723,location,MATCH(Source!J$7,Location!$A$1:$D$1,0),0)</f>
        <v>Highway</v>
      </c>
      <c r="K1723" s="19" t="str">
        <f>VLOOKUP($C1723,location,MATCH(Source!K$7,Location!$A$1:$D$1,0),0)</f>
        <v>Snowy</v>
      </c>
      <c r="L1723" s="20" t="str">
        <f>VLOOKUP($C1723,vehicle,MATCH(L1722,Vehicle!A1716:E1716,0),0)</f>
        <v>Pedestrian</v>
      </c>
      <c r="M1723" s="20" t="str">
        <f>VLOOKUP($C1723,vehicle,MATCH(M$7,Vehicle!$A$1:$E$1,0),0)</f>
        <v>Weather Conditions</v>
      </c>
      <c r="N1723" s="20" t="str">
        <f>VLOOKUP($C1723,vehicle,MATCH(N$7,Vehicle!$A$1:$E$1,0),0)</f>
        <v>Severe</v>
      </c>
      <c r="O1723" s="21">
        <f>VLOOKUP($C1723,vehicle,MATCH(O$7,Vehicle!$A$1:$E$1,0),0)</f>
        <v>5</v>
      </c>
      <c r="P1723" s="21">
        <f>VLOOKUP($C1723,driver,MATCH(P$7,Driver!$A$1:$E$1,0),0)</f>
        <v>48</v>
      </c>
      <c r="Q1723" s="21" t="str">
        <f>VLOOKUP($C1723,driver,MATCH(Q$7,Driver!$A$1:$E$1,0),0)</f>
        <v>Valid</v>
      </c>
      <c r="R1723" s="21">
        <f>VLOOKUP($C1723,driver,MATCH(R$7,Driver!$A$1:$E$1,0),0)</f>
        <v>5</v>
      </c>
      <c r="S1723" s="21" t="str">
        <f>VLOOKUP($C1723,driver,MATCH(S$7,Driver!$A$1:$E$1,0),0)</f>
        <v>Severe</v>
      </c>
      <c r="T1723" s="21">
        <f>VLOOKUP($C1723,Effects,MATCH(T$7, Effects!$A$1:$E$1, 0),0)</f>
        <v>19</v>
      </c>
      <c r="U1723" s="22" t="str">
        <f>VLOOKUP($C1723,Effects,MATCH(U$7, Effects!$A$1:$E$1, 0),0)</f>
        <v>Yes</v>
      </c>
      <c r="V1723" s="22" t="str">
        <f>VLOOKUP($C1723,Effects,MATCH(V$7, Effects!$A$1:$E$1, 0),0)</f>
        <v>No</v>
      </c>
      <c r="W1723" s="22" t="str">
        <f>VLOOKUP($C1723,Effects,MATCH(W$7, Effects!$A$1:$E$1, 0),0)</f>
        <v>License Suspended</v>
      </c>
    </row>
    <row r="1724" spans="2:23" s="7" customFormat="1" ht="21" x14ac:dyDescent="0.4">
      <c r="B1724" s="19">
        <v>1717</v>
      </c>
      <c r="C1724" s="19" t="s">
        <v>1734</v>
      </c>
      <c r="D1724" s="20">
        <f>VLOOKUP($C1724, Date, MATCH(Source!D$7, Date!$A$1:$F$1, 0), FALSE)</f>
        <v>44547</v>
      </c>
      <c r="E1724" s="40">
        <v>44547</v>
      </c>
      <c r="F1724" s="22">
        <f>VLOOKUP($C1724, Date, MATCH(Source!F$7, Date!$A$1:$F$1, 0), FALSE)</f>
        <v>72.2569444444444</v>
      </c>
      <c r="G1724" s="19">
        <f>VLOOKUP(Table3[[#This Row],[Accident ID]],Date!$A$2:$I$2001,MATCH(Table3[[#Headers],[Hour]],Date!$A$1:$I$1,0),0)</f>
        <v>6</v>
      </c>
      <c r="H1724" s="44" t="str">
        <f>IF(AND(Table3[[#This Row],[Hour]]&gt;=7, Table3[[#This Row],[Hour]]&lt;=10), "Peak", IF(AND(Table3[[#This Row],[Hour]]&gt;=16, Table3[[#This Row],[Hour]]&lt;=19), "Peak", "Off-Peak"))</f>
        <v>Off-Peak</v>
      </c>
      <c r="I1724" s="19" t="str">
        <f>VLOOKUP($C1724,location,MATCH(Source!I$7,Location!$A$1:$D$1,0),0)</f>
        <v>Hyderabad</v>
      </c>
      <c r="J1724" s="19" t="str">
        <f>VLOOKUP($C1724,location,MATCH(Source!J$7,Location!$A$1:$D$1,0),0)</f>
        <v>Rural Road</v>
      </c>
      <c r="K1724" s="19" t="str">
        <f>VLOOKUP($C1724,location,MATCH(Source!K$7,Location!$A$1:$D$1,0),0)</f>
        <v>Snowy</v>
      </c>
      <c r="L1724" s="20" t="str">
        <f>VLOOKUP($C1724,vehicle,MATCH(L1723,Vehicle!A1717:E1717,0),0)</f>
        <v>Bike</v>
      </c>
      <c r="M1724" s="20" t="str">
        <f>VLOOKUP($C1724,vehicle,MATCH(M$7,Vehicle!$A$1:$E$1,0),0)</f>
        <v>Weather Conditions</v>
      </c>
      <c r="N1724" s="20" t="str">
        <f>VLOOKUP($C1724,vehicle,MATCH(N$7,Vehicle!$A$1:$E$1,0),0)</f>
        <v>High</v>
      </c>
      <c r="O1724" s="21">
        <f>VLOOKUP($C1724,vehicle,MATCH(O$7,Vehicle!$A$1:$E$1,0),0)</f>
        <v>4</v>
      </c>
      <c r="P1724" s="21">
        <f>VLOOKUP($C1724,driver,MATCH(P$7,Driver!$A$1:$E$1,0),0)</f>
        <v>29</v>
      </c>
      <c r="Q1724" s="21" t="str">
        <f>VLOOKUP($C1724,driver,MATCH(Q$7,Driver!$A$1:$E$1,0),0)</f>
        <v>Suspended</v>
      </c>
      <c r="R1724" s="21">
        <f>VLOOKUP($C1724,driver,MATCH(R$7,Driver!$A$1:$E$1,0),0)</f>
        <v>9</v>
      </c>
      <c r="S1724" s="21" t="str">
        <f>VLOOKUP($C1724,driver,MATCH(S$7,Driver!$A$1:$E$1,0),0)</f>
        <v>Minor</v>
      </c>
      <c r="T1724" s="21">
        <f>VLOOKUP($C1724,Effects,MATCH(T$7, Effects!$A$1:$E$1, 0),0)</f>
        <v>51</v>
      </c>
      <c r="U1724" s="22" t="str">
        <f>VLOOKUP($C1724,Effects,MATCH(U$7, Effects!$A$1:$E$1, 0),0)</f>
        <v>Yes</v>
      </c>
      <c r="V1724" s="22" t="str">
        <f>VLOOKUP($C1724,Effects,MATCH(V$7, Effects!$A$1:$E$1, 0),0)</f>
        <v>Yes</v>
      </c>
      <c r="W1724" s="22" t="str">
        <f>VLOOKUP($C1724,Effects,MATCH(W$7, Effects!$A$1:$E$1, 0),0)</f>
        <v>None</v>
      </c>
    </row>
    <row r="1725" spans="2:23" s="7" customFormat="1" ht="21" x14ac:dyDescent="0.4">
      <c r="B1725" s="19">
        <v>1718</v>
      </c>
      <c r="C1725" s="19" t="s">
        <v>1735</v>
      </c>
      <c r="D1725" s="20">
        <f>VLOOKUP($C1725, Date, MATCH(Source!D$7, Date!$A$1:$F$1, 0), FALSE)</f>
        <v>43835</v>
      </c>
      <c r="E1725" s="40">
        <v>43835</v>
      </c>
      <c r="F1725" s="22">
        <f>VLOOKUP($C1725, Date, MATCH(Source!F$7, Date!$A$1:$F$1, 0), FALSE)</f>
        <v>72.2986111111111</v>
      </c>
      <c r="G1725" s="19">
        <f>VLOOKUP(Table3[[#This Row],[Accident ID]],Date!$A$2:$I$2001,MATCH(Table3[[#Headers],[Hour]],Date!$A$1:$I$1,0),0)</f>
        <v>7</v>
      </c>
      <c r="H1725" s="44" t="str">
        <f>IF(AND(Table3[[#This Row],[Hour]]&gt;=7, Table3[[#This Row],[Hour]]&lt;=10), "Peak", IF(AND(Table3[[#This Row],[Hour]]&gt;=16, Table3[[#This Row],[Hour]]&lt;=19), "Peak", "Off-Peak"))</f>
        <v>Peak</v>
      </c>
      <c r="I1725" s="19" t="str">
        <f>VLOOKUP($C1725,location,MATCH(Source!I$7,Location!$A$1:$D$1,0),0)</f>
        <v>Kolkata</v>
      </c>
      <c r="J1725" s="19" t="str">
        <f>VLOOKUP($C1725,location,MATCH(Source!J$7,Location!$A$1:$D$1,0),0)</f>
        <v>Highway</v>
      </c>
      <c r="K1725" s="19" t="str">
        <f>VLOOKUP($C1725,location,MATCH(Source!K$7,Location!$A$1:$D$1,0),0)</f>
        <v>Windy</v>
      </c>
      <c r="L1725" s="20" t="str">
        <f>VLOOKUP($C1725,vehicle,MATCH(L1724,Vehicle!A1718:E1718,0),0)</f>
        <v>Bus</v>
      </c>
      <c r="M1725" s="20" t="str">
        <f>VLOOKUP($C1725,vehicle,MATCH(M$7,Vehicle!$A$1:$E$1,0),0)</f>
        <v>Signal Violation</v>
      </c>
      <c r="N1725" s="20" t="str">
        <f>VLOOKUP($C1725,vehicle,MATCH(N$7,Vehicle!$A$1:$E$1,0),0)</f>
        <v>Medium</v>
      </c>
      <c r="O1725" s="21">
        <f>VLOOKUP($C1725,vehicle,MATCH(O$7,Vehicle!$A$1:$E$1,0),0)</f>
        <v>3</v>
      </c>
      <c r="P1725" s="21">
        <f>VLOOKUP($C1725,driver,MATCH(P$7,Driver!$A$1:$E$1,0),0)</f>
        <v>38</v>
      </c>
      <c r="Q1725" s="21" t="str">
        <f>VLOOKUP($C1725,driver,MATCH(Q$7,Driver!$A$1:$E$1,0),0)</f>
        <v>Suspended</v>
      </c>
      <c r="R1725" s="21">
        <f>VLOOKUP($C1725,driver,MATCH(R$7,Driver!$A$1:$E$1,0),0)</f>
        <v>1</v>
      </c>
      <c r="S1725" s="21" t="str">
        <f>VLOOKUP($C1725,driver,MATCH(S$7,Driver!$A$1:$E$1,0),0)</f>
        <v>Minor</v>
      </c>
      <c r="T1725" s="21">
        <f>VLOOKUP($C1725,Effects,MATCH(T$7, Effects!$A$1:$E$1, 0),0)</f>
        <v>14</v>
      </c>
      <c r="U1725" s="22" t="str">
        <f>VLOOKUP($C1725,Effects,MATCH(U$7, Effects!$A$1:$E$1, 0),0)</f>
        <v>No</v>
      </c>
      <c r="V1725" s="22" t="str">
        <f>VLOOKUP($C1725,Effects,MATCH(V$7, Effects!$A$1:$E$1, 0),0)</f>
        <v>Yes</v>
      </c>
      <c r="W1725" s="22" t="str">
        <f>VLOOKUP($C1725,Effects,MATCH(W$7, Effects!$A$1:$E$1, 0),0)</f>
        <v>None</v>
      </c>
    </row>
    <row r="1726" spans="2:23" s="7" customFormat="1" ht="21" x14ac:dyDescent="0.4">
      <c r="B1726" s="19">
        <v>1719</v>
      </c>
      <c r="C1726" s="19" t="s">
        <v>1736</v>
      </c>
      <c r="D1726" s="20">
        <f>VLOOKUP($C1726, Date, MATCH(Source!D$7, Date!$A$1:$F$1, 0), FALSE)</f>
        <v>44545</v>
      </c>
      <c r="E1726" s="40">
        <v>44545</v>
      </c>
      <c r="F1726" s="22">
        <f>VLOOKUP($C1726, Date, MATCH(Source!F$7, Date!$A$1:$F$1, 0), FALSE)</f>
        <v>72.3402777777778</v>
      </c>
      <c r="G1726" s="19">
        <f>VLOOKUP(Table3[[#This Row],[Accident ID]],Date!$A$2:$I$2001,MATCH(Table3[[#Headers],[Hour]],Date!$A$1:$I$1,0),0)</f>
        <v>8</v>
      </c>
      <c r="H1726" s="44" t="str">
        <f>IF(AND(Table3[[#This Row],[Hour]]&gt;=7, Table3[[#This Row],[Hour]]&lt;=10), "Peak", IF(AND(Table3[[#This Row],[Hour]]&gt;=16, Table3[[#This Row],[Hour]]&lt;=19), "Peak", "Off-Peak"))</f>
        <v>Peak</v>
      </c>
      <c r="I1726" s="19" t="str">
        <f>VLOOKUP($C1726,location,MATCH(Source!I$7,Location!$A$1:$D$1,0),0)</f>
        <v>Ahmedabad</v>
      </c>
      <c r="J1726" s="19" t="str">
        <f>VLOOKUP($C1726,location,MATCH(Source!J$7,Location!$A$1:$D$1,0),0)</f>
        <v>Expressway</v>
      </c>
      <c r="K1726" s="19" t="str">
        <f>VLOOKUP($C1726,location,MATCH(Source!K$7,Location!$A$1:$D$1,0),0)</f>
        <v>Foggy</v>
      </c>
      <c r="L1726" s="20" t="str">
        <f>VLOOKUP($C1726,vehicle,MATCH(L1725,Vehicle!A1719:E1719,0),0)</f>
        <v>Car</v>
      </c>
      <c r="M1726" s="20" t="str">
        <f>VLOOKUP($C1726,vehicle,MATCH(M$7,Vehicle!$A$1:$E$1,0),0)</f>
        <v>Pedestrian Crossing</v>
      </c>
      <c r="N1726" s="20" t="str">
        <f>VLOOKUP($C1726,vehicle,MATCH(N$7,Vehicle!$A$1:$E$1,0),0)</f>
        <v>Low</v>
      </c>
      <c r="O1726" s="21">
        <f>VLOOKUP($C1726,vehicle,MATCH(O$7,Vehicle!$A$1:$E$1,0),0)</f>
        <v>1</v>
      </c>
      <c r="P1726" s="21">
        <f>VLOOKUP($C1726,driver,MATCH(P$7,Driver!$A$1:$E$1,0),0)</f>
        <v>75</v>
      </c>
      <c r="Q1726" s="21" t="str">
        <f>VLOOKUP($C1726,driver,MATCH(Q$7,Driver!$A$1:$E$1,0),0)</f>
        <v>Suspended</v>
      </c>
      <c r="R1726" s="21">
        <f>VLOOKUP($C1726,driver,MATCH(R$7,Driver!$A$1:$E$1,0),0)</f>
        <v>8</v>
      </c>
      <c r="S1726" s="21" t="str">
        <f>VLOOKUP($C1726,driver,MATCH(S$7,Driver!$A$1:$E$1,0),0)</f>
        <v>Severe</v>
      </c>
      <c r="T1726" s="21">
        <f>VLOOKUP($C1726,Effects,MATCH(T$7, Effects!$A$1:$E$1, 0),0)</f>
        <v>8</v>
      </c>
      <c r="U1726" s="22" t="str">
        <f>VLOOKUP($C1726,Effects,MATCH(U$7, Effects!$A$1:$E$1, 0),0)</f>
        <v>Yes</v>
      </c>
      <c r="V1726" s="22" t="str">
        <f>VLOOKUP($C1726,Effects,MATCH(V$7, Effects!$A$1:$E$1, 0),0)</f>
        <v>No</v>
      </c>
      <c r="W1726" s="22" t="str">
        <f>VLOOKUP($C1726,Effects,MATCH(W$7, Effects!$A$1:$E$1, 0),0)</f>
        <v>License Suspended</v>
      </c>
    </row>
    <row r="1727" spans="2:23" s="7" customFormat="1" ht="21" x14ac:dyDescent="0.4">
      <c r="B1727" s="19">
        <v>1720</v>
      </c>
      <c r="C1727" s="19" t="s">
        <v>1737</v>
      </c>
      <c r="D1727" s="20">
        <f>VLOOKUP($C1727, Date, MATCH(Source!D$7, Date!$A$1:$F$1, 0), FALSE)</f>
        <v>45495</v>
      </c>
      <c r="E1727" s="40">
        <v>45495</v>
      </c>
      <c r="F1727" s="22">
        <f>VLOOKUP($C1727, Date, MATCH(Source!F$7, Date!$A$1:$F$1, 0), FALSE)</f>
        <v>72.3819444444444</v>
      </c>
      <c r="G1727" s="19">
        <f>VLOOKUP(Table3[[#This Row],[Accident ID]],Date!$A$2:$I$2001,MATCH(Table3[[#Headers],[Hour]],Date!$A$1:$I$1,0),0)</f>
        <v>9</v>
      </c>
      <c r="H1727" s="44" t="str">
        <f>IF(AND(Table3[[#This Row],[Hour]]&gt;=7, Table3[[#This Row],[Hour]]&lt;=10), "Peak", IF(AND(Table3[[#This Row],[Hour]]&gt;=16, Table3[[#This Row],[Hour]]&lt;=19), "Peak", "Off-Peak"))</f>
        <v>Peak</v>
      </c>
      <c r="I1727" s="19" t="str">
        <f>VLOOKUP($C1727,location,MATCH(Source!I$7,Location!$A$1:$D$1,0),0)</f>
        <v>Hyderabad</v>
      </c>
      <c r="J1727" s="19" t="str">
        <f>VLOOKUP($C1727,location,MATCH(Source!J$7,Location!$A$1:$D$1,0),0)</f>
        <v>Highway</v>
      </c>
      <c r="K1727" s="19" t="str">
        <f>VLOOKUP($C1727,location,MATCH(Source!K$7,Location!$A$1:$D$1,0),0)</f>
        <v>Snowy</v>
      </c>
      <c r="L1727" s="20" t="str">
        <f>VLOOKUP($C1727,vehicle,MATCH(L1726,Vehicle!A1720:E1720,0),0)</f>
        <v>Auto</v>
      </c>
      <c r="M1727" s="20" t="str">
        <f>VLOOKUP($C1727,vehicle,MATCH(M$7,Vehicle!$A$1:$E$1,0),0)</f>
        <v>Pedestrian Crossing</v>
      </c>
      <c r="N1727" s="20" t="str">
        <f>VLOOKUP($C1727,vehicle,MATCH(N$7,Vehicle!$A$1:$E$1,0),0)</f>
        <v>Medium</v>
      </c>
      <c r="O1727" s="21">
        <f>VLOOKUP($C1727,vehicle,MATCH(O$7,Vehicle!$A$1:$E$1,0),0)</f>
        <v>5</v>
      </c>
      <c r="P1727" s="21">
        <f>VLOOKUP($C1727,driver,MATCH(P$7,Driver!$A$1:$E$1,0),0)</f>
        <v>32</v>
      </c>
      <c r="Q1727" s="21" t="str">
        <f>VLOOKUP($C1727,driver,MATCH(Q$7,Driver!$A$1:$E$1,0),0)</f>
        <v>Expired</v>
      </c>
      <c r="R1727" s="21">
        <f>VLOOKUP($C1727,driver,MATCH(R$7,Driver!$A$1:$E$1,0),0)</f>
        <v>9</v>
      </c>
      <c r="S1727" s="21" t="str">
        <f>VLOOKUP($C1727,driver,MATCH(S$7,Driver!$A$1:$E$1,0),0)</f>
        <v>Severe</v>
      </c>
      <c r="T1727" s="21">
        <f>VLOOKUP($C1727,Effects,MATCH(T$7, Effects!$A$1:$E$1, 0),0)</f>
        <v>42</v>
      </c>
      <c r="U1727" s="22" t="str">
        <f>VLOOKUP($C1727,Effects,MATCH(U$7, Effects!$A$1:$E$1, 0),0)</f>
        <v>No</v>
      </c>
      <c r="V1727" s="22" t="str">
        <f>VLOOKUP($C1727,Effects,MATCH(V$7, Effects!$A$1:$E$1, 0),0)</f>
        <v>Yes</v>
      </c>
      <c r="W1727" s="22" t="str">
        <f>VLOOKUP($C1727,Effects,MATCH(W$7, Effects!$A$1:$E$1, 0),0)</f>
        <v>Fine Issued</v>
      </c>
    </row>
    <row r="1728" spans="2:23" s="7" customFormat="1" ht="21" x14ac:dyDescent="0.4">
      <c r="B1728" s="19">
        <v>1721</v>
      </c>
      <c r="C1728" s="23" t="s">
        <v>1738</v>
      </c>
      <c r="D1728" s="20">
        <f>VLOOKUP($C1728, Date, MATCH(Source!D$7, Date!$A$1:$F$1, 0), FALSE)</f>
        <v>45049</v>
      </c>
      <c r="E1728" s="40">
        <v>45049</v>
      </c>
      <c r="F1728" s="22">
        <f>VLOOKUP($C1728, Date, MATCH(Source!F$7, Date!$A$1:$F$1, 0), FALSE)</f>
        <v>72.4236111111111</v>
      </c>
      <c r="G1728" s="19">
        <f>VLOOKUP(Table3[[#This Row],[Accident ID]],Date!$A$2:$I$2001,MATCH(Table3[[#Headers],[Hour]],Date!$A$1:$I$1,0),0)</f>
        <v>10</v>
      </c>
      <c r="H1728" s="44" t="str">
        <f>IF(AND(Table3[[#This Row],[Hour]]&gt;=7, Table3[[#This Row],[Hour]]&lt;=10), "Peak", IF(AND(Table3[[#This Row],[Hour]]&gt;=16, Table3[[#This Row],[Hour]]&lt;=19), "Peak", "Off-Peak"))</f>
        <v>Peak</v>
      </c>
      <c r="I1728" s="19" t="str">
        <f>VLOOKUP($C1728,location,MATCH(Source!I$7,Location!$A$1:$D$1,0),0)</f>
        <v>Hyderabad</v>
      </c>
      <c r="J1728" s="19" t="str">
        <f>VLOOKUP($C1728,location,MATCH(Source!J$7,Location!$A$1:$D$1,0),0)</f>
        <v>Rural Road</v>
      </c>
      <c r="K1728" s="19" t="str">
        <f>VLOOKUP($C1728,location,MATCH(Source!K$7,Location!$A$1:$D$1,0),0)</f>
        <v>Rainy</v>
      </c>
      <c r="L1728" s="20" t="str">
        <f>VLOOKUP($C1728,vehicle,MATCH(L1727,Vehicle!A1721:E1721,0),0)</f>
        <v>Car</v>
      </c>
      <c r="M1728" s="20" t="str">
        <f>VLOOKUP($C1728,vehicle,MATCH(M$7,Vehicle!$A$1:$E$1,0),0)</f>
        <v>Over Speeding</v>
      </c>
      <c r="N1728" s="20" t="str">
        <f>VLOOKUP($C1728,vehicle,MATCH(N$7,Vehicle!$A$1:$E$1,0),0)</f>
        <v>Severe</v>
      </c>
      <c r="O1728" s="21">
        <f>VLOOKUP($C1728,vehicle,MATCH(O$7,Vehicle!$A$1:$E$1,0),0)</f>
        <v>1</v>
      </c>
      <c r="P1728" s="21">
        <f>VLOOKUP($C1728,driver,MATCH(P$7,Driver!$A$1:$E$1,0),0)</f>
        <v>34</v>
      </c>
      <c r="Q1728" s="21" t="str">
        <f>VLOOKUP($C1728,driver,MATCH(Q$7,Driver!$A$1:$E$1,0),0)</f>
        <v>Expired</v>
      </c>
      <c r="R1728" s="21">
        <f>VLOOKUP($C1728,driver,MATCH(R$7,Driver!$A$1:$E$1,0),0)</f>
        <v>2</v>
      </c>
      <c r="S1728" s="21" t="str">
        <f>VLOOKUP($C1728,driver,MATCH(S$7,Driver!$A$1:$E$1,0),0)</f>
        <v>Severe</v>
      </c>
      <c r="T1728" s="21">
        <f>VLOOKUP($C1728,Effects,MATCH(T$7, Effects!$A$1:$E$1, 0),0)</f>
        <v>30</v>
      </c>
      <c r="U1728" s="22" t="str">
        <f>VLOOKUP($C1728,Effects,MATCH(U$7, Effects!$A$1:$E$1, 0),0)</f>
        <v>Yes</v>
      </c>
      <c r="V1728" s="22" t="str">
        <f>VLOOKUP($C1728,Effects,MATCH(V$7, Effects!$A$1:$E$1, 0),0)</f>
        <v>No</v>
      </c>
      <c r="W1728" s="22" t="str">
        <f>VLOOKUP($C1728,Effects,MATCH(W$7, Effects!$A$1:$E$1, 0),0)</f>
        <v>License Suspended</v>
      </c>
    </row>
    <row r="1729" spans="2:23" s="7" customFormat="1" ht="21" x14ac:dyDescent="0.4">
      <c r="B1729" s="19">
        <v>1722</v>
      </c>
      <c r="C1729" s="19" t="s">
        <v>1739</v>
      </c>
      <c r="D1729" s="20">
        <f>VLOOKUP($C1729, Date, MATCH(Source!D$7, Date!$A$1:$F$1, 0), FALSE)</f>
        <v>44791</v>
      </c>
      <c r="E1729" s="40">
        <v>44791</v>
      </c>
      <c r="F1729" s="22">
        <f>VLOOKUP($C1729, Date, MATCH(Source!F$7, Date!$A$1:$F$1, 0), FALSE)</f>
        <v>72.4652777777778</v>
      </c>
      <c r="G1729" s="19">
        <f>VLOOKUP(Table3[[#This Row],[Accident ID]],Date!$A$2:$I$2001,MATCH(Table3[[#Headers],[Hour]],Date!$A$1:$I$1,0),0)</f>
        <v>11</v>
      </c>
      <c r="H1729" s="44" t="str">
        <f>IF(AND(Table3[[#This Row],[Hour]]&gt;=7, Table3[[#This Row],[Hour]]&lt;=10), "Peak", IF(AND(Table3[[#This Row],[Hour]]&gt;=16, Table3[[#This Row],[Hour]]&lt;=19), "Peak", "Off-Peak"))</f>
        <v>Off-Peak</v>
      </c>
      <c r="I1729" s="19" t="str">
        <f>VLOOKUP($C1729,location,MATCH(Source!I$7,Location!$A$1:$D$1,0),0)</f>
        <v>Pune</v>
      </c>
      <c r="J1729" s="19" t="str">
        <f>VLOOKUP($C1729,location,MATCH(Source!J$7,Location!$A$1:$D$1,0),0)</f>
        <v>Rural Road</v>
      </c>
      <c r="K1729" s="19" t="str">
        <f>VLOOKUP($C1729,location,MATCH(Source!K$7,Location!$A$1:$D$1,0),0)</f>
        <v>Windy</v>
      </c>
      <c r="L1729" s="20" t="str">
        <f>VLOOKUP($C1729,vehicle,MATCH(L1728,Vehicle!A1722:E1722,0),0)</f>
        <v>Bike</v>
      </c>
      <c r="M1729" s="20" t="str">
        <f>VLOOKUP($C1729,vehicle,MATCH(M$7,Vehicle!$A$1:$E$1,0),0)</f>
        <v>Pedestrian Crossing</v>
      </c>
      <c r="N1729" s="20" t="str">
        <f>VLOOKUP($C1729,vehicle,MATCH(N$7,Vehicle!$A$1:$E$1,0),0)</f>
        <v>Medium</v>
      </c>
      <c r="O1729" s="21">
        <f>VLOOKUP($C1729,vehicle,MATCH(O$7,Vehicle!$A$1:$E$1,0),0)</f>
        <v>2</v>
      </c>
      <c r="P1729" s="21">
        <f>VLOOKUP($C1729,driver,MATCH(P$7,Driver!$A$1:$E$1,0),0)</f>
        <v>42</v>
      </c>
      <c r="Q1729" s="21" t="str">
        <f>VLOOKUP($C1729,driver,MATCH(Q$7,Driver!$A$1:$E$1,0),0)</f>
        <v>Expired</v>
      </c>
      <c r="R1729" s="21">
        <f>VLOOKUP($C1729,driver,MATCH(R$7,Driver!$A$1:$E$1,0),0)</f>
        <v>6</v>
      </c>
      <c r="S1729" s="21" t="str">
        <f>VLOOKUP($C1729,driver,MATCH(S$7,Driver!$A$1:$E$1,0),0)</f>
        <v>Minor</v>
      </c>
      <c r="T1729" s="21">
        <f>VLOOKUP($C1729,Effects,MATCH(T$7, Effects!$A$1:$E$1, 0),0)</f>
        <v>50</v>
      </c>
      <c r="U1729" s="22" t="str">
        <f>VLOOKUP($C1729,Effects,MATCH(U$7, Effects!$A$1:$E$1, 0),0)</f>
        <v>No</v>
      </c>
      <c r="V1729" s="22" t="str">
        <f>VLOOKUP($C1729,Effects,MATCH(V$7, Effects!$A$1:$E$1, 0),0)</f>
        <v>No</v>
      </c>
      <c r="W1729" s="22" t="str">
        <f>VLOOKUP($C1729,Effects,MATCH(W$7, Effects!$A$1:$E$1, 0),0)</f>
        <v>None</v>
      </c>
    </row>
    <row r="1730" spans="2:23" s="7" customFormat="1" ht="21" x14ac:dyDescent="0.4">
      <c r="B1730" s="19">
        <v>1723</v>
      </c>
      <c r="C1730" s="19" t="s">
        <v>1740</v>
      </c>
      <c r="D1730" s="20">
        <f>VLOOKUP($C1730, Date, MATCH(Source!D$7, Date!$A$1:$F$1, 0), FALSE)</f>
        <v>43838</v>
      </c>
      <c r="E1730" s="40">
        <v>43838</v>
      </c>
      <c r="F1730" s="22">
        <f>VLOOKUP($C1730, Date, MATCH(Source!F$7, Date!$A$1:$F$1, 0), FALSE)</f>
        <v>72.5069444444444</v>
      </c>
      <c r="G1730" s="19">
        <f>VLOOKUP(Table3[[#This Row],[Accident ID]],Date!$A$2:$I$2001,MATCH(Table3[[#Headers],[Hour]],Date!$A$1:$I$1,0),0)</f>
        <v>12</v>
      </c>
      <c r="H1730" s="44" t="str">
        <f>IF(AND(Table3[[#This Row],[Hour]]&gt;=7, Table3[[#This Row],[Hour]]&lt;=10), "Peak", IF(AND(Table3[[#This Row],[Hour]]&gt;=16, Table3[[#This Row],[Hour]]&lt;=19), "Peak", "Off-Peak"))</f>
        <v>Off-Peak</v>
      </c>
      <c r="I1730" s="19" t="str">
        <f>VLOOKUP($C1730,location,MATCH(Source!I$7,Location!$A$1:$D$1,0),0)</f>
        <v>Pune</v>
      </c>
      <c r="J1730" s="19" t="str">
        <f>VLOOKUP($C1730,location,MATCH(Source!J$7,Location!$A$1:$D$1,0),0)</f>
        <v>Expressway</v>
      </c>
      <c r="K1730" s="19" t="str">
        <f>VLOOKUP($C1730,location,MATCH(Source!K$7,Location!$A$1:$D$1,0),0)</f>
        <v>Snowy</v>
      </c>
      <c r="L1730" s="20" t="str">
        <f>VLOOKUP($C1730,vehicle,MATCH(L1729,Vehicle!A1723:E1723,0),0)</f>
        <v>Truck</v>
      </c>
      <c r="M1730" s="20" t="str">
        <f>VLOOKUP($C1730,vehicle,MATCH(M$7,Vehicle!$A$1:$E$1,0),0)</f>
        <v>Drunk Driving</v>
      </c>
      <c r="N1730" s="20" t="str">
        <f>VLOOKUP($C1730,vehicle,MATCH(N$7,Vehicle!$A$1:$E$1,0),0)</f>
        <v>High</v>
      </c>
      <c r="O1730" s="21">
        <f>VLOOKUP($C1730,vehicle,MATCH(O$7,Vehicle!$A$1:$E$1,0),0)</f>
        <v>2</v>
      </c>
      <c r="P1730" s="21">
        <f>VLOOKUP($C1730,driver,MATCH(P$7,Driver!$A$1:$E$1,0),0)</f>
        <v>43</v>
      </c>
      <c r="Q1730" s="21" t="str">
        <f>VLOOKUP($C1730,driver,MATCH(Q$7,Driver!$A$1:$E$1,0),0)</f>
        <v>Expired</v>
      </c>
      <c r="R1730" s="21">
        <f>VLOOKUP($C1730,driver,MATCH(R$7,Driver!$A$1:$E$1,0),0)</f>
        <v>5</v>
      </c>
      <c r="S1730" s="21" t="str">
        <f>VLOOKUP($C1730,driver,MATCH(S$7,Driver!$A$1:$E$1,0),0)</f>
        <v>Minor</v>
      </c>
      <c r="T1730" s="21">
        <f>VLOOKUP($C1730,Effects,MATCH(T$7, Effects!$A$1:$E$1, 0),0)</f>
        <v>28</v>
      </c>
      <c r="U1730" s="22" t="str">
        <f>VLOOKUP($C1730,Effects,MATCH(U$7, Effects!$A$1:$E$1, 0),0)</f>
        <v>No</v>
      </c>
      <c r="V1730" s="22" t="str">
        <f>VLOOKUP($C1730,Effects,MATCH(V$7, Effects!$A$1:$E$1, 0),0)</f>
        <v>Yes</v>
      </c>
      <c r="W1730" s="22" t="str">
        <f>VLOOKUP($C1730,Effects,MATCH(W$7, Effects!$A$1:$E$1, 0),0)</f>
        <v>None</v>
      </c>
    </row>
    <row r="1731" spans="2:23" s="7" customFormat="1" ht="21" x14ac:dyDescent="0.4">
      <c r="B1731" s="19">
        <v>1724</v>
      </c>
      <c r="C1731" s="19" t="s">
        <v>1741</v>
      </c>
      <c r="D1731" s="20">
        <f>VLOOKUP($C1731, Date, MATCH(Source!D$7, Date!$A$1:$F$1, 0), FALSE)</f>
        <v>44068</v>
      </c>
      <c r="E1731" s="40">
        <v>44068</v>
      </c>
      <c r="F1731" s="22">
        <f>VLOOKUP($C1731, Date, MATCH(Source!F$7, Date!$A$1:$F$1, 0), FALSE)</f>
        <v>72.5486111111111</v>
      </c>
      <c r="G1731" s="19">
        <f>VLOOKUP(Table3[[#This Row],[Accident ID]],Date!$A$2:$I$2001,MATCH(Table3[[#Headers],[Hour]],Date!$A$1:$I$1,0),0)</f>
        <v>13</v>
      </c>
      <c r="H1731" s="44" t="str">
        <f>IF(AND(Table3[[#This Row],[Hour]]&gt;=7, Table3[[#This Row],[Hour]]&lt;=10), "Peak", IF(AND(Table3[[#This Row],[Hour]]&gt;=16, Table3[[#This Row],[Hour]]&lt;=19), "Peak", "Off-Peak"))</f>
        <v>Off-Peak</v>
      </c>
      <c r="I1731" s="19" t="str">
        <f>VLOOKUP($C1731,location,MATCH(Source!I$7,Location!$A$1:$D$1,0),0)</f>
        <v>Delhi</v>
      </c>
      <c r="J1731" s="19" t="str">
        <f>VLOOKUP($C1731,location,MATCH(Source!J$7,Location!$A$1:$D$1,0),0)</f>
        <v>Highway</v>
      </c>
      <c r="K1731" s="19" t="str">
        <f>VLOOKUP($C1731,location,MATCH(Source!K$7,Location!$A$1:$D$1,0),0)</f>
        <v>Rainy</v>
      </c>
      <c r="L1731" s="20" t="str">
        <f>VLOOKUP($C1731,vehicle,MATCH(L1730,Vehicle!A1724:E1724,0),0)</f>
        <v>Car</v>
      </c>
      <c r="M1731" s="20" t="str">
        <f>VLOOKUP($C1731,vehicle,MATCH(M$7,Vehicle!$A$1:$E$1,0),0)</f>
        <v>Over Speeding</v>
      </c>
      <c r="N1731" s="20" t="str">
        <f>VLOOKUP($C1731,vehicle,MATCH(N$7,Vehicle!$A$1:$E$1,0),0)</f>
        <v>Severe</v>
      </c>
      <c r="O1731" s="21">
        <f>VLOOKUP($C1731,vehicle,MATCH(O$7,Vehicle!$A$1:$E$1,0),0)</f>
        <v>2</v>
      </c>
      <c r="P1731" s="21">
        <f>VLOOKUP($C1731,driver,MATCH(P$7,Driver!$A$1:$E$1,0),0)</f>
        <v>64</v>
      </c>
      <c r="Q1731" s="21" t="str">
        <f>VLOOKUP($C1731,driver,MATCH(Q$7,Driver!$A$1:$E$1,0),0)</f>
        <v>Valid</v>
      </c>
      <c r="R1731" s="21">
        <f>VLOOKUP($C1731,driver,MATCH(R$7,Driver!$A$1:$E$1,0),0)</f>
        <v>10</v>
      </c>
      <c r="S1731" s="21" t="str">
        <f>VLOOKUP($C1731,driver,MATCH(S$7,Driver!$A$1:$E$1,0),0)</f>
        <v>Minor</v>
      </c>
      <c r="T1731" s="21">
        <f>VLOOKUP($C1731,Effects,MATCH(T$7, Effects!$A$1:$E$1, 0),0)</f>
        <v>47</v>
      </c>
      <c r="U1731" s="22" t="str">
        <f>VLOOKUP($C1731,Effects,MATCH(U$7, Effects!$A$1:$E$1, 0),0)</f>
        <v>Yes</v>
      </c>
      <c r="V1731" s="22" t="str">
        <f>VLOOKUP($C1731,Effects,MATCH(V$7, Effects!$A$1:$E$1, 0),0)</f>
        <v>Yes</v>
      </c>
      <c r="W1731" s="22" t="str">
        <f>VLOOKUP($C1731,Effects,MATCH(W$7, Effects!$A$1:$E$1, 0),0)</f>
        <v>License Suspended</v>
      </c>
    </row>
    <row r="1732" spans="2:23" s="7" customFormat="1" ht="21" x14ac:dyDescent="0.4">
      <c r="B1732" s="19">
        <v>1725</v>
      </c>
      <c r="C1732" s="19" t="s">
        <v>1742</v>
      </c>
      <c r="D1732" s="20">
        <f>VLOOKUP($C1732, Date, MATCH(Source!D$7, Date!$A$1:$F$1, 0), FALSE)</f>
        <v>44265</v>
      </c>
      <c r="E1732" s="40">
        <v>44265</v>
      </c>
      <c r="F1732" s="22">
        <f>VLOOKUP($C1732, Date, MATCH(Source!F$7, Date!$A$1:$F$1, 0), FALSE)</f>
        <v>72.5902777777778</v>
      </c>
      <c r="G1732" s="19">
        <f>VLOOKUP(Table3[[#This Row],[Accident ID]],Date!$A$2:$I$2001,MATCH(Table3[[#Headers],[Hour]],Date!$A$1:$I$1,0),0)</f>
        <v>14</v>
      </c>
      <c r="H1732" s="44" t="str">
        <f>IF(AND(Table3[[#This Row],[Hour]]&gt;=7, Table3[[#This Row],[Hour]]&lt;=10), "Peak", IF(AND(Table3[[#This Row],[Hour]]&gt;=16, Table3[[#This Row],[Hour]]&lt;=19), "Peak", "Off-Peak"))</f>
        <v>Off-Peak</v>
      </c>
      <c r="I1732" s="19" t="str">
        <f>VLOOKUP($C1732,location,MATCH(Source!I$7,Location!$A$1:$D$1,0),0)</f>
        <v>Hyderabad</v>
      </c>
      <c r="J1732" s="19" t="str">
        <f>VLOOKUP($C1732,location,MATCH(Source!J$7,Location!$A$1:$D$1,0),0)</f>
        <v>Residential Area</v>
      </c>
      <c r="K1732" s="19" t="str">
        <f>VLOOKUP($C1732,location,MATCH(Source!K$7,Location!$A$1:$D$1,0),0)</f>
        <v>Rainy</v>
      </c>
      <c r="L1732" s="20" t="str">
        <f>VLOOKUP($C1732,vehicle,MATCH(L1731,Vehicle!A1725:E1725,0),0)</f>
        <v>Truck</v>
      </c>
      <c r="M1732" s="20" t="str">
        <f>VLOOKUP($C1732,vehicle,MATCH(M$7,Vehicle!$A$1:$E$1,0),0)</f>
        <v>Signal Violation</v>
      </c>
      <c r="N1732" s="20" t="str">
        <f>VLOOKUP($C1732,vehicle,MATCH(N$7,Vehicle!$A$1:$E$1,0),0)</f>
        <v>Medium</v>
      </c>
      <c r="O1732" s="21">
        <f>VLOOKUP($C1732,vehicle,MATCH(O$7,Vehicle!$A$1:$E$1,0),0)</f>
        <v>4</v>
      </c>
      <c r="P1732" s="21">
        <f>VLOOKUP($C1732,driver,MATCH(P$7,Driver!$A$1:$E$1,0),0)</f>
        <v>62</v>
      </c>
      <c r="Q1732" s="21" t="str">
        <f>VLOOKUP($C1732,driver,MATCH(Q$7,Driver!$A$1:$E$1,0),0)</f>
        <v>Expired</v>
      </c>
      <c r="R1732" s="21">
        <f>VLOOKUP($C1732,driver,MATCH(R$7,Driver!$A$1:$E$1,0),0)</f>
        <v>6</v>
      </c>
      <c r="S1732" s="21" t="str">
        <f>VLOOKUP($C1732,driver,MATCH(S$7,Driver!$A$1:$E$1,0),0)</f>
        <v>Moderate</v>
      </c>
      <c r="T1732" s="21">
        <f>VLOOKUP($C1732,Effects,MATCH(T$7, Effects!$A$1:$E$1, 0),0)</f>
        <v>36</v>
      </c>
      <c r="U1732" s="22" t="str">
        <f>VLOOKUP($C1732,Effects,MATCH(U$7, Effects!$A$1:$E$1, 0),0)</f>
        <v>Yes</v>
      </c>
      <c r="V1732" s="22" t="str">
        <f>VLOOKUP($C1732,Effects,MATCH(V$7, Effects!$A$1:$E$1, 0),0)</f>
        <v>Yes</v>
      </c>
      <c r="W1732" s="22" t="str">
        <f>VLOOKUP($C1732,Effects,MATCH(W$7, Effects!$A$1:$E$1, 0),0)</f>
        <v>Arrest Made</v>
      </c>
    </row>
    <row r="1733" spans="2:23" s="7" customFormat="1" ht="21" x14ac:dyDescent="0.4">
      <c r="B1733" s="19">
        <v>1726</v>
      </c>
      <c r="C1733" s="19" t="s">
        <v>1743</v>
      </c>
      <c r="D1733" s="20">
        <f>VLOOKUP($C1733, Date, MATCH(Source!D$7, Date!$A$1:$F$1, 0), FALSE)</f>
        <v>45338</v>
      </c>
      <c r="E1733" s="40">
        <v>45338</v>
      </c>
      <c r="F1733" s="22">
        <f>VLOOKUP($C1733, Date, MATCH(Source!F$7, Date!$A$1:$F$1, 0), FALSE)</f>
        <v>72.6319444444444</v>
      </c>
      <c r="G1733" s="19">
        <f>VLOOKUP(Table3[[#This Row],[Accident ID]],Date!$A$2:$I$2001,MATCH(Table3[[#Headers],[Hour]],Date!$A$1:$I$1,0),0)</f>
        <v>15</v>
      </c>
      <c r="H1733" s="44" t="str">
        <f>IF(AND(Table3[[#This Row],[Hour]]&gt;=7, Table3[[#This Row],[Hour]]&lt;=10), "Peak", IF(AND(Table3[[#This Row],[Hour]]&gt;=16, Table3[[#This Row],[Hour]]&lt;=19), "Peak", "Off-Peak"))</f>
        <v>Off-Peak</v>
      </c>
      <c r="I1733" s="19" t="str">
        <f>VLOOKUP($C1733,location,MATCH(Source!I$7,Location!$A$1:$D$1,0),0)</f>
        <v>Mumbai</v>
      </c>
      <c r="J1733" s="19" t="str">
        <f>VLOOKUP($C1733,location,MATCH(Source!J$7,Location!$A$1:$D$1,0),0)</f>
        <v>Expressway</v>
      </c>
      <c r="K1733" s="19" t="str">
        <f>VLOOKUP($C1733,location,MATCH(Source!K$7,Location!$A$1:$D$1,0),0)</f>
        <v>Snowy</v>
      </c>
      <c r="L1733" s="20" t="str">
        <f>VLOOKUP($C1733,vehicle,MATCH(L1732,Vehicle!A1726:E1726,0),0)</f>
        <v>Pedestrian</v>
      </c>
      <c r="M1733" s="20" t="str">
        <f>VLOOKUP($C1733,vehicle,MATCH(M$7,Vehicle!$A$1:$E$1,0),0)</f>
        <v>Over Speeding</v>
      </c>
      <c r="N1733" s="20" t="str">
        <f>VLOOKUP($C1733,vehicle,MATCH(N$7,Vehicle!$A$1:$E$1,0),0)</f>
        <v>Medium</v>
      </c>
      <c r="O1733" s="21">
        <f>VLOOKUP($C1733,vehicle,MATCH(O$7,Vehicle!$A$1:$E$1,0),0)</f>
        <v>4</v>
      </c>
      <c r="P1733" s="21">
        <f>VLOOKUP($C1733,driver,MATCH(P$7,Driver!$A$1:$E$1,0),0)</f>
        <v>42</v>
      </c>
      <c r="Q1733" s="21" t="str">
        <f>VLOOKUP($C1733,driver,MATCH(Q$7,Driver!$A$1:$E$1,0),0)</f>
        <v>Expired</v>
      </c>
      <c r="R1733" s="21">
        <f>VLOOKUP($C1733,driver,MATCH(R$7,Driver!$A$1:$E$1,0),0)</f>
        <v>2</v>
      </c>
      <c r="S1733" s="21" t="str">
        <f>VLOOKUP($C1733,driver,MATCH(S$7,Driver!$A$1:$E$1,0),0)</f>
        <v>Severe</v>
      </c>
      <c r="T1733" s="21">
        <f>VLOOKUP($C1733,Effects,MATCH(T$7, Effects!$A$1:$E$1, 0),0)</f>
        <v>37</v>
      </c>
      <c r="U1733" s="22" t="str">
        <f>VLOOKUP($C1733,Effects,MATCH(U$7, Effects!$A$1:$E$1, 0),0)</f>
        <v>No</v>
      </c>
      <c r="V1733" s="22" t="str">
        <f>VLOOKUP($C1733,Effects,MATCH(V$7, Effects!$A$1:$E$1, 0),0)</f>
        <v>No</v>
      </c>
      <c r="W1733" s="22" t="str">
        <f>VLOOKUP($C1733,Effects,MATCH(W$7, Effects!$A$1:$E$1, 0),0)</f>
        <v>Arrest Made</v>
      </c>
    </row>
    <row r="1734" spans="2:23" s="7" customFormat="1" ht="21" x14ac:dyDescent="0.4">
      <c r="B1734" s="19">
        <v>1727</v>
      </c>
      <c r="C1734" s="19" t="s">
        <v>1744</v>
      </c>
      <c r="D1734" s="20">
        <f>VLOOKUP($C1734, Date, MATCH(Source!D$7, Date!$A$1:$F$1, 0), FALSE)</f>
        <v>44066</v>
      </c>
      <c r="E1734" s="40">
        <v>44066</v>
      </c>
      <c r="F1734" s="22">
        <f>VLOOKUP($C1734, Date, MATCH(Source!F$7, Date!$A$1:$F$1, 0), FALSE)</f>
        <v>72.6736111111111</v>
      </c>
      <c r="G1734" s="19">
        <f>VLOOKUP(Table3[[#This Row],[Accident ID]],Date!$A$2:$I$2001,MATCH(Table3[[#Headers],[Hour]],Date!$A$1:$I$1,0),0)</f>
        <v>16</v>
      </c>
      <c r="H1734" s="44" t="str">
        <f>IF(AND(Table3[[#This Row],[Hour]]&gt;=7, Table3[[#This Row],[Hour]]&lt;=10), "Peak", IF(AND(Table3[[#This Row],[Hour]]&gt;=16, Table3[[#This Row],[Hour]]&lt;=19), "Peak", "Off-Peak"))</f>
        <v>Peak</v>
      </c>
      <c r="I1734" s="19" t="str">
        <f>VLOOKUP($C1734,location,MATCH(Source!I$7,Location!$A$1:$D$1,0),0)</f>
        <v>Chennai</v>
      </c>
      <c r="J1734" s="19" t="str">
        <f>VLOOKUP($C1734,location,MATCH(Source!J$7,Location!$A$1:$D$1,0),0)</f>
        <v>Expressway</v>
      </c>
      <c r="K1734" s="19" t="str">
        <f>VLOOKUP($C1734,location,MATCH(Source!K$7,Location!$A$1:$D$1,0),0)</f>
        <v>Snowy</v>
      </c>
      <c r="L1734" s="20" t="str">
        <f>VLOOKUP($C1734,vehicle,MATCH(L1733,Vehicle!A1727:E1727,0),0)</f>
        <v>Bike</v>
      </c>
      <c r="M1734" s="20" t="str">
        <f>VLOOKUP($C1734,vehicle,MATCH(M$7,Vehicle!$A$1:$E$1,0),0)</f>
        <v>Weather Conditions</v>
      </c>
      <c r="N1734" s="20" t="str">
        <f>VLOOKUP($C1734,vehicle,MATCH(N$7,Vehicle!$A$1:$E$1,0),0)</f>
        <v>Low</v>
      </c>
      <c r="O1734" s="21">
        <f>VLOOKUP($C1734,vehicle,MATCH(O$7,Vehicle!$A$1:$E$1,0),0)</f>
        <v>1</v>
      </c>
      <c r="P1734" s="21">
        <f>VLOOKUP($C1734,driver,MATCH(P$7,Driver!$A$1:$E$1,0),0)</f>
        <v>24</v>
      </c>
      <c r="Q1734" s="21" t="str">
        <f>VLOOKUP($C1734,driver,MATCH(Q$7,Driver!$A$1:$E$1,0),0)</f>
        <v>Valid</v>
      </c>
      <c r="R1734" s="21">
        <f>VLOOKUP($C1734,driver,MATCH(R$7,Driver!$A$1:$E$1,0),0)</f>
        <v>1</v>
      </c>
      <c r="S1734" s="21" t="str">
        <f>VLOOKUP($C1734,driver,MATCH(S$7,Driver!$A$1:$E$1,0),0)</f>
        <v>Fatal</v>
      </c>
      <c r="T1734" s="21">
        <f>VLOOKUP($C1734,Effects,MATCH(T$7, Effects!$A$1:$E$1, 0),0)</f>
        <v>33</v>
      </c>
      <c r="U1734" s="22" t="str">
        <f>VLOOKUP($C1734,Effects,MATCH(U$7, Effects!$A$1:$E$1, 0),0)</f>
        <v>Yes</v>
      </c>
      <c r="V1734" s="22" t="str">
        <f>VLOOKUP($C1734,Effects,MATCH(V$7, Effects!$A$1:$E$1, 0),0)</f>
        <v>No</v>
      </c>
      <c r="W1734" s="22" t="str">
        <f>VLOOKUP($C1734,Effects,MATCH(W$7, Effects!$A$1:$E$1, 0),0)</f>
        <v>None</v>
      </c>
    </row>
    <row r="1735" spans="2:23" s="7" customFormat="1" ht="21" x14ac:dyDescent="0.4">
      <c r="B1735" s="19">
        <v>1728</v>
      </c>
      <c r="C1735" s="19" t="s">
        <v>1745</v>
      </c>
      <c r="D1735" s="20">
        <f>VLOOKUP($C1735, Date, MATCH(Source!D$7, Date!$A$1:$F$1, 0), FALSE)</f>
        <v>45486</v>
      </c>
      <c r="E1735" s="40">
        <v>45486</v>
      </c>
      <c r="F1735" s="22">
        <f>VLOOKUP($C1735, Date, MATCH(Source!F$7, Date!$A$1:$F$1, 0), FALSE)</f>
        <v>72.7152777777778</v>
      </c>
      <c r="G1735" s="19">
        <f>VLOOKUP(Table3[[#This Row],[Accident ID]],Date!$A$2:$I$2001,MATCH(Table3[[#Headers],[Hour]],Date!$A$1:$I$1,0),0)</f>
        <v>17</v>
      </c>
      <c r="H1735" s="44" t="str">
        <f>IF(AND(Table3[[#This Row],[Hour]]&gt;=7, Table3[[#This Row],[Hour]]&lt;=10), "Peak", IF(AND(Table3[[#This Row],[Hour]]&gt;=16, Table3[[#This Row],[Hour]]&lt;=19), "Peak", "Off-Peak"))</f>
        <v>Peak</v>
      </c>
      <c r="I1735" s="19" t="str">
        <f>VLOOKUP($C1735,location,MATCH(Source!I$7,Location!$A$1:$D$1,0),0)</f>
        <v>Ahmedabad</v>
      </c>
      <c r="J1735" s="19" t="str">
        <f>VLOOKUP($C1735,location,MATCH(Source!J$7,Location!$A$1:$D$1,0),0)</f>
        <v>Residential Area</v>
      </c>
      <c r="K1735" s="19" t="str">
        <f>VLOOKUP($C1735,location,MATCH(Source!K$7,Location!$A$1:$D$1,0),0)</f>
        <v>Rainy</v>
      </c>
      <c r="L1735" s="20" t="str">
        <f>VLOOKUP($C1735,vehicle,MATCH(L1734,Vehicle!A1728:E1728,0),0)</f>
        <v>Bike</v>
      </c>
      <c r="M1735" s="20" t="str">
        <f>VLOOKUP($C1735,vehicle,MATCH(M$7,Vehicle!$A$1:$E$1,0),0)</f>
        <v>Reckless Driving</v>
      </c>
      <c r="N1735" s="20" t="str">
        <f>VLOOKUP($C1735,vehicle,MATCH(N$7,Vehicle!$A$1:$E$1,0),0)</f>
        <v>Medium</v>
      </c>
      <c r="O1735" s="21">
        <f>VLOOKUP($C1735,vehicle,MATCH(O$7,Vehicle!$A$1:$E$1,0),0)</f>
        <v>2</v>
      </c>
      <c r="P1735" s="21">
        <f>VLOOKUP($C1735,driver,MATCH(P$7,Driver!$A$1:$E$1,0),0)</f>
        <v>57</v>
      </c>
      <c r="Q1735" s="21" t="str">
        <f>VLOOKUP($C1735,driver,MATCH(Q$7,Driver!$A$1:$E$1,0),0)</f>
        <v>Valid</v>
      </c>
      <c r="R1735" s="21">
        <f>VLOOKUP($C1735,driver,MATCH(R$7,Driver!$A$1:$E$1,0),0)</f>
        <v>2</v>
      </c>
      <c r="S1735" s="21" t="str">
        <f>VLOOKUP($C1735,driver,MATCH(S$7,Driver!$A$1:$E$1,0),0)</f>
        <v>Fatal</v>
      </c>
      <c r="T1735" s="21">
        <f>VLOOKUP($C1735,Effects,MATCH(T$7, Effects!$A$1:$E$1, 0),0)</f>
        <v>22</v>
      </c>
      <c r="U1735" s="22" t="str">
        <f>VLOOKUP($C1735,Effects,MATCH(U$7, Effects!$A$1:$E$1, 0),0)</f>
        <v>Yes</v>
      </c>
      <c r="V1735" s="22" t="str">
        <f>VLOOKUP($C1735,Effects,MATCH(V$7, Effects!$A$1:$E$1, 0),0)</f>
        <v>No</v>
      </c>
      <c r="W1735" s="22" t="str">
        <f>VLOOKUP($C1735,Effects,MATCH(W$7, Effects!$A$1:$E$1, 0),0)</f>
        <v>License Suspended</v>
      </c>
    </row>
    <row r="1736" spans="2:23" s="7" customFormat="1" ht="21" x14ac:dyDescent="0.4">
      <c r="B1736" s="19">
        <v>1729</v>
      </c>
      <c r="C1736" s="19" t="s">
        <v>1746</v>
      </c>
      <c r="D1736" s="20">
        <f>VLOOKUP($C1736, Date, MATCH(Source!D$7, Date!$A$1:$F$1, 0), FALSE)</f>
        <v>44659</v>
      </c>
      <c r="E1736" s="40">
        <v>44659</v>
      </c>
      <c r="F1736" s="22">
        <f>VLOOKUP($C1736, Date, MATCH(Source!F$7, Date!$A$1:$F$1, 0), FALSE)</f>
        <v>72.7569444444444</v>
      </c>
      <c r="G1736" s="19">
        <f>VLOOKUP(Table3[[#This Row],[Accident ID]],Date!$A$2:$I$2001,MATCH(Table3[[#Headers],[Hour]],Date!$A$1:$I$1,0),0)</f>
        <v>18</v>
      </c>
      <c r="H1736" s="44" t="str">
        <f>IF(AND(Table3[[#This Row],[Hour]]&gt;=7, Table3[[#This Row],[Hour]]&lt;=10), "Peak", IF(AND(Table3[[#This Row],[Hour]]&gt;=16, Table3[[#This Row],[Hour]]&lt;=19), "Peak", "Off-Peak"))</f>
        <v>Peak</v>
      </c>
      <c r="I1736" s="19" t="str">
        <f>VLOOKUP($C1736,location,MATCH(Source!I$7,Location!$A$1:$D$1,0),0)</f>
        <v>Bangalore</v>
      </c>
      <c r="J1736" s="19" t="str">
        <f>VLOOKUP($C1736,location,MATCH(Source!J$7,Location!$A$1:$D$1,0),0)</f>
        <v>Highway</v>
      </c>
      <c r="K1736" s="19" t="str">
        <f>VLOOKUP($C1736,location,MATCH(Source!K$7,Location!$A$1:$D$1,0),0)</f>
        <v>Clear</v>
      </c>
      <c r="L1736" s="20" t="str">
        <f>VLOOKUP($C1736,vehicle,MATCH(L1735,Vehicle!A1729:E1729,0),0)</f>
        <v>Truck</v>
      </c>
      <c r="M1736" s="20" t="str">
        <f>VLOOKUP($C1736,vehicle,MATCH(M$7,Vehicle!$A$1:$E$1,0),0)</f>
        <v>Pedestrian Crossing</v>
      </c>
      <c r="N1736" s="20" t="str">
        <f>VLOOKUP($C1736,vehicle,MATCH(N$7,Vehicle!$A$1:$E$1,0),0)</f>
        <v>High</v>
      </c>
      <c r="O1736" s="21">
        <f>VLOOKUP($C1736,vehicle,MATCH(O$7,Vehicle!$A$1:$E$1,0),0)</f>
        <v>4</v>
      </c>
      <c r="P1736" s="21">
        <f>VLOOKUP($C1736,driver,MATCH(P$7,Driver!$A$1:$E$1,0),0)</f>
        <v>56</v>
      </c>
      <c r="Q1736" s="21" t="str">
        <f>VLOOKUP($C1736,driver,MATCH(Q$7,Driver!$A$1:$E$1,0),0)</f>
        <v>Suspended</v>
      </c>
      <c r="R1736" s="21">
        <f>VLOOKUP($C1736,driver,MATCH(R$7,Driver!$A$1:$E$1,0),0)</f>
        <v>1</v>
      </c>
      <c r="S1736" s="21" t="str">
        <f>VLOOKUP($C1736,driver,MATCH(S$7,Driver!$A$1:$E$1,0),0)</f>
        <v>Moderate</v>
      </c>
      <c r="T1736" s="21">
        <f>VLOOKUP($C1736,Effects,MATCH(T$7, Effects!$A$1:$E$1, 0),0)</f>
        <v>28</v>
      </c>
      <c r="U1736" s="22" t="str">
        <f>VLOOKUP($C1736,Effects,MATCH(U$7, Effects!$A$1:$E$1, 0),0)</f>
        <v>No</v>
      </c>
      <c r="V1736" s="22" t="str">
        <f>VLOOKUP($C1736,Effects,MATCH(V$7, Effects!$A$1:$E$1, 0),0)</f>
        <v>No</v>
      </c>
      <c r="W1736" s="22" t="str">
        <f>VLOOKUP($C1736,Effects,MATCH(W$7, Effects!$A$1:$E$1, 0),0)</f>
        <v>Arrest Made</v>
      </c>
    </row>
    <row r="1737" spans="2:23" s="7" customFormat="1" ht="21" x14ac:dyDescent="0.4">
      <c r="B1737" s="19">
        <v>1730</v>
      </c>
      <c r="C1737" s="19" t="s">
        <v>1747</v>
      </c>
      <c r="D1737" s="20">
        <f>VLOOKUP($C1737, Date, MATCH(Source!D$7, Date!$A$1:$F$1, 0), FALSE)</f>
        <v>44135</v>
      </c>
      <c r="E1737" s="40">
        <v>44135</v>
      </c>
      <c r="F1737" s="22">
        <f>VLOOKUP($C1737, Date, MATCH(Source!F$7, Date!$A$1:$F$1, 0), FALSE)</f>
        <v>72.7986111111111</v>
      </c>
      <c r="G1737" s="19">
        <f>VLOOKUP(Table3[[#This Row],[Accident ID]],Date!$A$2:$I$2001,MATCH(Table3[[#Headers],[Hour]],Date!$A$1:$I$1,0),0)</f>
        <v>19</v>
      </c>
      <c r="H1737" s="44" t="str">
        <f>IF(AND(Table3[[#This Row],[Hour]]&gt;=7, Table3[[#This Row],[Hour]]&lt;=10), "Peak", IF(AND(Table3[[#This Row],[Hour]]&gt;=16, Table3[[#This Row],[Hour]]&lt;=19), "Peak", "Off-Peak"))</f>
        <v>Peak</v>
      </c>
      <c r="I1737" s="19" t="str">
        <f>VLOOKUP($C1737,location,MATCH(Source!I$7,Location!$A$1:$D$1,0),0)</f>
        <v>Chennai</v>
      </c>
      <c r="J1737" s="19" t="str">
        <f>VLOOKUP($C1737,location,MATCH(Source!J$7,Location!$A$1:$D$1,0),0)</f>
        <v>City Road</v>
      </c>
      <c r="K1737" s="19" t="str">
        <f>VLOOKUP($C1737,location,MATCH(Source!K$7,Location!$A$1:$D$1,0),0)</f>
        <v>Rainy</v>
      </c>
      <c r="L1737" s="20" t="str">
        <f>VLOOKUP($C1737,vehicle,MATCH(L1736,Vehicle!A1730:E1730,0),0)</f>
        <v>Car</v>
      </c>
      <c r="M1737" s="20" t="str">
        <f>VLOOKUP($C1737,vehicle,MATCH(M$7,Vehicle!$A$1:$E$1,0),0)</f>
        <v>Drunk Driving</v>
      </c>
      <c r="N1737" s="20" t="str">
        <f>VLOOKUP($C1737,vehicle,MATCH(N$7,Vehicle!$A$1:$E$1,0),0)</f>
        <v>Severe</v>
      </c>
      <c r="O1737" s="21">
        <f>VLOOKUP($C1737,vehicle,MATCH(O$7,Vehicle!$A$1:$E$1,0),0)</f>
        <v>4</v>
      </c>
      <c r="P1737" s="21">
        <f>VLOOKUP($C1737,driver,MATCH(P$7,Driver!$A$1:$E$1,0),0)</f>
        <v>48</v>
      </c>
      <c r="Q1737" s="21" t="str">
        <f>VLOOKUP($C1737,driver,MATCH(Q$7,Driver!$A$1:$E$1,0),0)</f>
        <v>Valid</v>
      </c>
      <c r="R1737" s="21">
        <f>VLOOKUP($C1737,driver,MATCH(R$7,Driver!$A$1:$E$1,0),0)</f>
        <v>10</v>
      </c>
      <c r="S1737" s="21" t="str">
        <f>VLOOKUP($C1737,driver,MATCH(S$7,Driver!$A$1:$E$1,0),0)</f>
        <v>Severe</v>
      </c>
      <c r="T1737" s="21">
        <f>VLOOKUP($C1737,Effects,MATCH(T$7, Effects!$A$1:$E$1, 0),0)</f>
        <v>23</v>
      </c>
      <c r="U1737" s="22" t="str">
        <f>VLOOKUP($C1737,Effects,MATCH(U$7, Effects!$A$1:$E$1, 0),0)</f>
        <v>Yes</v>
      </c>
      <c r="V1737" s="22" t="str">
        <f>VLOOKUP($C1737,Effects,MATCH(V$7, Effects!$A$1:$E$1, 0),0)</f>
        <v>No</v>
      </c>
      <c r="W1737" s="22" t="str">
        <f>VLOOKUP($C1737,Effects,MATCH(W$7, Effects!$A$1:$E$1, 0),0)</f>
        <v>Arrest Made</v>
      </c>
    </row>
    <row r="1738" spans="2:23" s="7" customFormat="1" ht="21" x14ac:dyDescent="0.4">
      <c r="B1738" s="19">
        <v>1731</v>
      </c>
      <c r="C1738" s="19" t="s">
        <v>1748</v>
      </c>
      <c r="D1738" s="20">
        <f>VLOOKUP($C1738, Date, MATCH(Source!D$7, Date!$A$1:$F$1, 0), FALSE)</f>
        <v>45560</v>
      </c>
      <c r="E1738" s="40">
        <v>45560</v>
      </c>
      <c r="F1738" s="22">
        <f>VLOOKUP($C1738, Date, MATCH(Source!F$7, Date!$A$1:$F$1, 0), FALSE)</f>
        <v>72.8402777777778</v>
      </c>
      <c r="G1738" s="19">
        <f>VLOOKUP(Table3[[#This Row],[Accident ID]],Date!$A$2:$I$2001,MATCH(Table3[[#Headers],[Hour]],Date!$A$1:$I$1,0),0)</f>
        <v>20</v>
      </c>
      <c r="H1738" s="44" t="str">
        <f>IF(AND(Table3[[#This Row],[Hour]]&gt;=7, Table3[[#This Row],[Hour]]&lt;=10), "Peak", IF(AND(Table3[[#This Row],[Hour]]&gt;=16, Table3[[#This Row],[Hour]]&lt;=19), "Peak", "Off-Peak"))</f>
        <v>Off-Peak</v>
      </c>
      <c r="I1738" s="19" t="str">
        <f>VLOOKUP($C1738,location,MATCH(Source!I$7,Location!$A$1:$D$1,0),0)</f>
        <v>Ahmedabad</v>
      </c>
      <c r="J1738" s="19" t="str">
        <f>VLOOKUP($C1738,location,MATCH(Source!J$7,Location!$A$1:$D$1,0),0)</f>
        <v>City Road</v>
      </c>
      <c r="K1738" s="19" t="str">
        <f>VLOOKUP($C1738,location,MATCH(Source!K$7,Location!$A$1:$D$1,0),0)</f>
        <v>Clear</v>
      </c>
      <c r="L1738" s="20" t="str">
        <f>VLOOKUP($C1738,vehicle,MATCH(L1737,Vehicle!A1731:E1731,0),0)</f>
        <v>Car</v>
      </c>
      <c r="M1738" s="20" t="str">
        <f>VLOOKUP($C1738,vehicle,MATCH(M$7,Vehicle!$A$1:$E$1,0),0)</f>
        <v>Brake Failure</v>
      </c>
      <c r="N1738" s="20" t="str">
        <f>VLOOKUP($C1738,vehicle,MATCH(N$7,Vehicle!$A$1:$E$1,0),0)</f>
        <v>High</v>
      </c>
      <c r="O1738" s="21">
        <f>VLOOKUP($C1738,vehicle,MATCH(O$7,Vehicle!$A$1:$E$1,0),0)</f>
        <v>5</v>
      </c>
      <c r="P1738" s="21">
        <f>VLOOKUP($C1738,driver,MATCH(P$7,Driver!$A$1:$E$1,0),0)</f>
        <v>61</v>
      </c>
      <c r="Q1738" s="21" t="str">
        <f>VLOOKUP($C1738,driver,MATCH(Q$7,Driver!$A$1:$E$1,0),0)</f>
        <v>Expired</v>
      </c>
      <c r="R1738" s="21">
        <f>VLOOKUP($C1738,driver,MATCH(R$7,Driver!$A$1:$E$1,0),0)</f>
        <v>2</v>
      </c>
      <c r="S1738" s="21" t="str">
        <f>VLOOKUP($C1738,driver,MATCH(S$7,Driver!$A$1:$E$1,0),0)</f>
        <v>Fatal</v>
      </c>
      <c r="T1738" s="21">
        <f>VLOOKUP($C1738,Effects,MATCH(T$7, Effects!$A$1:$E$1, 0),0)</f>
        <v>39</v>
      </c>
      <c r="U1738" s="22" t="str">
        <f>VLOOKUP($C1738,Effects,MATCH(U$7, Effects!$A$1:$E$1, 0),0)</f>
        <v>No</v>
      </c>
      <c r="V1738" s="22" t="str">
        <f>VLOOKUP($C1738,Effects,MATCH(V$7, Effects!$A$1:$E$1, 0),0)</f>
        <v>No</v>
      </c>
      <c r="W1738" s="22" t="str">
        <f>VLOOKUP($C1738,Effects,MATCH(W$7, Effects!$A$1:$E$1, 0),0)</f>
        <v>License Suspended</v>
      </c>
    </row>
    <row r="1739" spans="2:23" s="7" customFormat="1" ht="21" x14ac:dyDescent="0.4">
      <c r="B1739" s="19">
        <v>1732</v>
      </c>
      <c r="C1739" s="19" t="s">
        <v>1749</v>
      </c>
      <c r="D1739" s="20">
        <f>VLOOKUP($C1739, Date, MATCH(Source!D$7, Date!$A$1:$F$1, 0), FALSE)</f>
        <v>45145</v>
      </c>
      <c r="E1739" s="40">
        <v>45145</v>
      </c>
      <c r="F1739" s="22">
        <f>VLOOKUP($C1739, Date, MATCH(Source!F$7, Date!$A$1:$F$1, 0), FALSE)</f>
        <v>72.8819444444444</v>
      </c>
      <c r="G1739" s="19">
        <f>VLOOKUP(Table3[[#This Row],[Accident ID]],Date!$A$2:$I$2001,MATCH(Table3[[#Headers],[Hour]],Date!$A$1:$I$1,0),0)</f>
        <v>21</v>
      </c>
      <c r="H1739" s="44" t="str">
        <f>IF(AND(Table3[[#This Row],[Hour]]&gt;=7, Table3[[#This Row],[Hour]]&lt;=10), "Peak", IF(AND(Table3[[#This Row],[Hour]]&gt;=16, Table3[[#This Row],[Hour]]&lt;=19), "Peak", "Off-Peak"))</f>
        <v>Off-Peak</v>
      </c>
      <c r="I1739" s="19" t="str">
        <f>VLOOKUP($C1739,location,MATCH(Source!I$7,Location!$A$1:$D$1,0),0)</f>
        <v>Mumbai</v>
      </c>
      <c r="J1739" s="19" t="str">
        <f>VLOOKUP($C1739,location,MATCH(Source!J$7,Location!$A$1:$D$1,0),0)</f>
        <v>Highway</v>
      </c>
      <c r="K1739" s="19" t="str">
        <f>VLOOKUP($C1739,location,MATCH(Source!K$7,Location!$A$1:$D$1,0),0)</f>
        <v>Snowy</v>
      </c>
      <c r="L1739" s="20" t="str">
        <f>VLOOKUP($C1739,vehicle,MATCH(L1738,Vehicle!A1732:E1732,0),0)</f>
        <v>Truck</v>
      </c>
      <c r="M1739" s="20" t="str">
        <f>VLOOKUP($C1739,vehicle,MATCH(M$7,Vehicle!$A$1:$E$1,0),0)</f>
        <v>Pedestrian Crossing</v>
      </c>
      <c r="N1739" s="20" t="str">
        <f>VLOOKUP($C1739,vehicle,MATCH(N$7,Vehicle!$A$1:$E$1,0),0)</f>
        <v>Low</v>
      </c>
      <c r="O1739" s="21">
        <f>VLOOKUP($C1739,vehicle,MATCH(O$7,Vehicle!$A$1:$E$1,0),0)</f>
        <v>2</v>
      </c>
      <c r="P1739" s="21">
        <f>VLOOKUP($C1739,driver,MATCH(P$7,Driver!$A$1:$E$1,0),0)</f>
        <v>47</v>
      </c>
      <c r="Q1739" s="21" t="str">
        <f>VLOOKUP($C1739,driver,MATCH(Q$7,Driver!$A$1:$E$1,0),0)</f>
        <v>Valid</v>
      </c>
      <c r="R1739" s="21">
        <f>VLOOKUP($C1739,driver,MATCH(R$7,Driver!$A$1:$E$1,0),0)</f>
        <v>9</v>
      </c>
      <c r="S1739" s="21" t="str">
        <f>VLOOKUP($C1739,driver,MATCH(S$7,Driver!$A$1:$E$1,0),0)</f>
        <v>Minor</v>
      </c>
      <c r="T1739" s="21">
        <f>VLOOKUP($C1739,Effects,MATCH(T$7, Effects!$A$1:$E$1, 0),0)</f>
        <v>55</v>
      </c>
      <c r="U1739" s="22" t="str">
        <f>VLOOKUP($C1739,Effects,MATCH(U$7, Effects!$A$1:$E$1, 0),0)</f>
        <v>No</v>
      </c>
      <c r="V1739" s="22" t="str">
        <f>VLOOKUP($C1739,Effects,MATCH(V$7, Effects!$A$1:$E$1, 0),0)</f>
        <v>Yes</v>
      </c>
      <c r="W1739" s="22" t="str">
        <f>VLOOKUP($C1739,Effects,MATCH(W$7, Effects!$A$1:$E$1, 0),0)</f>
        <v>None</v>
      </c>
    </row>
    <row r="1740" spans="2:23" s="7" customFormat="1" ht="21" x14ac:dyDescent="0.4">
      <c r="B1740" s="19">
        <v>1733</v>
      </c>
      <c r="C1740" s="19" t="s">
        <v>1750</v>
      </c>
      <c r="D1740" s="20">
        <f>VLOOKUP($C1740, Date, MATCH(Source!D$7, Date!$A$1:$F$1, 0), FALSE)</f>
        <v>44543</v>
      </c>
      <c r="E1740" s="40">
        <v>44543</v>
      </c>
      <c r="F1740" s="22">
        <f>VLOOKUP($C1740, Date, MATCH(Source!F$7, Date!$A$1:$F$1, 0), FALSE)</f>
        <v>72.9236111111111</v>
      </c>
      <c r="G1740" s="19">
        <f>VLOOKUP(Table3[[#This Row],[Accident ID]],Date!$A$2:$I$2001,MATCH(Table3[[#Headers],[Hour]],Date!$A$1:$I$1,0),0)</f>
        <v>22</v>
      </c>
      <c r="H1740" s="44" t="str">
        <f>IF(AND(Table3[[#This Row],[Hour]]&gt;=7, Table3[[#This Row],[Hour]]&lt;=10), "Peak", IF(AND(Table3[[#This Row],[Hour]]&gt;=16, Table3[[#This Row],[Hour]]&lt;=19), "Peak", "Off-Peak"))</f>
        <v>Off-Peak</v>
      </c>
      <c r="I1740" s="19" t="str">
        <f>VLOOKUP($C1740,location,MATCH(Source!I$7,Location!$A$1:$D$1,0),0)</f>
        <v>Bangalore</v>
      </c>
      <c r="J1740" s="19" t="str">
        <f>VLOOKUP($C1740,location,MATCH(Source!J$7,Location!$A$1:$D$1,0),0)</f>
        <v>Residential Area</v>
      </c>
      <c r="K1740" s="19" t="str">
        <f>VLOOKUP($C1740,location,MATCH(Source!K$7,Location!$A$1:$D$1,0),0)</f>
        <v>Rainy</v>
      </c>
      <c r="L1740" s="20" t="str">
        <f>VLOOKUP($C1740,vehicle,MATCH(L1739,Vehicle!A1733:E1733,0),0)</f>
        <v>Auto</v>
      </c>
      <c r="M1740" s="20" t="str">
        <f>VLOOKUP($C1740,vehicle,MATCH(M$7,Vehicle!$A$1:$E$1,0),0)</f>
        <v>Drunk Driving</v>
      </c>
      <c r="N1740" s="20" t="str">
        <f>VLOOKUP($C1740,vehicle,MATCH(N$7,Vehicle!$A$1:$E$1,0),0)</f>
        <v>Medium</v>
      </c>
      <c r="O1740" s="21">
        <f>VLOOKUP($C1740,vehicle,MATCH(O$7,Vehicle!$A$1:$E$1,0),0)</f>
        <v>1</v>
      </c>
      <c r="P1740" s="21">
        <f>VLOOKUP($C1740,driver,MATCH(P$7,Driver!$A$1:$E$1,0),0)</f>
        <v>40</v>
      </c>
      <c r="Q1740" s="21" t="str">
        <f>VLOOKUP($C1740,driver,MATCH(Q$7,Driver!$A$1:$E$1,0),0)</f>
        <v>Suspended</v>
      </c>
      <c r="R1740" s="21">
        <f>VLOOKUP($C1740,driver,MATCH(R$7,Driver!$A$1:$E$1,0),0)</f>
        <v>2</v>
      </c>
      <c r="S1740" s="21" t="str">
        <f>VLOOKUP($C1740,driver,MATCH(S$7,Driver!$A$1:$E$1,0),0)</f>
        <v>Minor</v>
      </c>
      <c r="T1740" s="21">
        <f>VLOOKUP($C1740,Effects,MATCH(T$7, Effects!$A$1:$E$1, 0),0)</f>
        <v>41</v>
      </c>
      <c r="U1740" s="22" t="str">
        <f>VLOOKUP($C1740,Effects,MATCH(U$7, Effects!$A$1:$E$1, 0),0)</f>
        <v>No</v>
      </c>
      <c r="V1740" s="22" t="str">
        <f>VLOOKUP($C1740,Effects,MATCH(V$7, Effects!$A$1:$E$1, 0),0)</f>
        <v>No</v>
      </c>
      <c r="W1740" s="22" t="str">
        <f>VLOOKUP($C1740,Effects,MATCH(W$7, Effects!$A$1:$E$1, 0),0)</f>
        <v>Fine Issued</v>
      </c>
    </row>
    <row r="1741" spans="2:23" s="7" customFormat="1" ht="21" x14ac:dyDescent="0.4">
      <c r="B1741" s="19">
        <v>1734</v>
      </c>
      <c r="C1741" s="19" t="s">
        <v>1751</v>
      </c>
      <c r="D1741" s="20">
        <f>VLOOKUP($C1741, Date, MATCH(Source!D$7, Date!$A$1:$F$1, 0), FALSE)</f>
        <v>45372</v>
      </c>
      <c r="E1741" s="40">
        <v>45372</v>
      </c>
      <c r="F1741" s="22">
        <f>VLOOKUP($C1741, Date, MATCH(Source!F$7, Date!$A$1:$F$1, 0), FALSE)</f>
        <v>72.9652777777778</v>
      </c>
      <c r="G1741" s="19">
        <f>VLOOKUP(Table3[[#This Row],[Accident ID]],Date!$A$2:$I$2001,MATCH(Table3[[#Headers],[Hour]],Date!$A$1:$I$1,0),0)</f>
        <v>23</v>
      </c>
      <c r="H1741" s="44" t="str">
        <f>IF(AND(Table3[[#This Row],[Hour]]&gt;=7, Table3[[#This Row],[Hour]]&lt;=10), "Peak", IF(AND(Table3[[#This Row],[Hour]]&gt;=16, Table3[[#This Row],[Hour]]&lt;=19), "Peak", "Off-Peak"))</f>
        <v>Off-Peak</v>
      </c>
      <c r="I1741" s="19" t="str">
        <f>VLOOKUP($C1741,location,MATCH(Source!I$7,Location!$A$1:$D$1,0),0)</f>
        <v>Chennai</v>
      </c>
      <c r="J1741" s="19" t="str">
        <f>VLOOKUP($C1741,location,MATCH(Source!J$7,Location!$A$1:$D$1,0),0)</f>
        <v>Residential Area</v>
      </c>
      <c r="K1741" s="19" t="str">
        <f>VLOOKUP($C1741,location,MATCH(Source!K$7,Location!$A$1:$D$1,0),0)</f>
        <v>Rainy</v>
      </c>
      <c r="L1741" s="20" t="str">
        <f>VLOOKUP($C1741,vehicle,MATCH(L1740,Vehicle!A1734:E1734,0),0)</f>
        <v>Truck</v>
      </c>
      <c r="M1741" s="20" t="str">
        <f>VLOOKUP($C1741,vehicle,MATCH(M$7,Vehicle!$A$1:$E$1,0),0)</f>
        <v>Weather Conditions</v>
      </c>
      <c r="N1741" s="20" t="str">
        <f>VLOOKUP($C1741,vehicle,MATCH(N$7,Vehicle!$A$1:$E$1,0),0)</f>
        <v>High</v>
      </c>
      <c r="O1741" s="21">
        <f>VLOOKUP($C1741,vehicle,MATCH(O$7,Vehicle!$A$1:$E$1,0),0)</f>
        <v>5</v>
      </c>
      <c r="P1741" s="21">
        <f>VLOOKUP($C1741,driver,MATCH(P$7,Driver!$A$1:$E$1,0),0)</f>
        <v>48</v>
      </c>
      <c r="Q1741" s="21" t="str">
        <f>VLOOKUP($C1741,driver,MATCH(Q$7,Driver!$A$1:$E$1,0),0)</f>
        <v>Valid</v>
      </c>
      <c r="R1741" s="21">
        <f>VLOOKUP($C1741,driver,MATCH(R$7,Driver!$A$1:$E$1,0),0)</f>
        <v>2</v>
      </c>
      <c r="S1741" s="21" t="str">
        <f>VLOOKUP($C1741,driver,MATCH(S$7,Driver!$A$1:$E$1,0),0)</f>
        <v>Moderate</v>
      </c>
      <c r="T1741" s="21">
        <f>VLOOKUP($C1741,Effects,MATCH(T$7, Effects!$A$1:$E$1, 0),0)</f>
        <v>50</v>
      </c>
      <c r="U1741" s="22" t="str">
        <f>VLOOKUP($C1741,Effects,MATCH(U$7, Effects!$A$1:$E$1, 0),0)</f>
        <v>No</v>
      </c>
      <c r="V1741" s="22" t="str">
        <f>VLOOKUP($C1741,Effects,MATCH(V$7, Effects!$A$1:$E$1, 0),0)</f>
        <v>Yes</v>
      </c>
      <c r="W1741" s="22" t="str">
        <f>VLOOKUP($C1741,Effects,MATCH(W$7, Effects!$A$1:$E$1, 0),0)</f>
        <v>License Suspended</v>
      </c>
    </row>
    <row r="1742" spans="2:23" s="7" customFormat="1" ht="21" x14ac:dyDescent="0.4">
      <c r="B1742" s="19">
        <v>1735</v>
      </c>
      <c r="C1742" s="19" t="s">
        <v>1752</v>
      </c>
      <c r="D1742" s="20">
        <f>VLOOKUP($C1742, Date, MATCH(Source!D$7, Date!$A$1:$F$1, 0), FALSE)</f>
        <v>44022</v>
      </c>
      <c r="E1742" s="40">
        <v>44022</v>
      </c>
      <c r="F1742" s="22">
        <f>VLOOKUP($C1742, Date, MATCH(Source!F$7, Date!$A$1:$F$1, 0), FALSE)</f>
        <v>73.0069444444444</v>
      </c>
      <c r="G1742" s="19">
        <f>VLOOKUP(Table3[[#This Row],[Accident ID]],Date!$A$2:$I$2001,MATCH(Table3[[#Headers],[Hour]],Date!$A$1:$I$1,0),0)</f>
        <v>0</v>
      </c>
      <c r="H1742" s="44" t="str">
        <f>IF(AND(Table3[[#This Row],[Hour]]&gt;=7, Table3[[#This Row],[Hour]]&lt;=10), "Peak", IF(AND(Table3[[#This Row],[Hour]]&gt;=16, Table3[[#This Row],[Hour]]&lt;=19), "Peak", "Off-Peak"))</f>
        <v>Off-Peak</v>
      </c>
      <c r="I1742" s="19" t="str">
        <f>VLOOKUP($C1742,location,MATCH(Source!I$7,Location!$A$1:$D$1,0),0)</f>
        <v>Mumbai</v>
      </c>
      <c r="J1742" s="19" t="str">
        <f>VLOOKUP($C1742,location,MATCH(Source!J$7,Location!$A$1:$D$1,0),0)</f>
        <v>Highway</v>
      </c>
      <c r="K1742" s="19" t="str">
        <f>VLOOKUP($C1742,location,MATCH(Source!K$7,Location!$A$1:$D$1,0),0)</f>
        <v>Clear</v>
      </c>
      <c r="L1742" s="20" t="str">
        <f>VLOOKUP($C1742,vehicle,MATCH(L1741,Vehicle!A1735:E1735,0),0)</f>
        <v>Bus</v>
      </c>
      <c r="M1742" s="20" t="str">
        <f>VLOOKUP($C1742,vehicle,MATCH(M$7,Vehicle!$A$1:$E$1,0),0)</f>
        <v>Weather Conditions</v>
      </c>
      <c r="N1742" s="20" t="str">
        <f>VLOOKUP($C1742,vehicle,MATCH(N$7,Vehicle!$A$1:$E$1,0),0)</f>
        <v>Low</v>
      </c>
      <c r="O1742" s="21">
        <f>VLOOKUP($C1742,vehicle,MATCH(O$7,Vehicle!$A$1:$E$1,0),0)</f>
        <v>3</v>
      </c>
      <c r="P1742" s="21">
        <f>VLOOKUP($C1742,driver,MATCH(P$7,Driver!$A$1:$E$1,0),0)</f>
        <v>67</v>
      </c>
      <c r="Q1742" s="21" t="str">
        <f>VLOOKUP($C1742,driver,MATCH(Q$7,Driver!$A$1:$E$1,0),0)</f>
        <v>Suspended</v>
      </c>
      <c r="R1742" s="21">
        <f>VLOOKUP($C1742,driver,MATCH(R$7,Driver!$A$1:$E$1,0),0)</f>
        <v>10</v>
      </c>
      <c r="S1742" s="21" t="str">
        <f>VLOOKUP($C1742,driver,MATCH(S$7,Driver!$A$1:$E$1,0),0)</f>
        <v>Fatal</v>
      </c>
      <c r="T1742" s="21">
        <f>VLOOKUP($C1742,Effects,MATCH(T$7, Effects!$A$1:$E$1, 0),0)</f>
        <v>18</v>
      </c>
      <c r="U1742" s="22" t="str">
        <f>VLOOKUP($C1742,Effects,MATCH(U$7, Effects!$A$1:$E$1, 0),0)</f>
        <v>No</v>
      </c>
      <c r="V1742" s="22" t="str">
        <f>VLOOKUP($C1742,Effects,MATCH(V$7, Effects!$A$1:$E$1, 0),0)</f>
        <v>No</v>
      </c>
      <c r="W1742" s="22" t="str">
        <f>VLOOKUP($C1742,Effects,MATCH(W$7, Effects!$A$1:$E$1, 0),0)</f>
        <v>Arrest Made</v>
      </c>
    </row>
    <row r="1743" spans="2:23" s="7" customFormat="1" ht="21" x14ac:dyDescent="0.4">
      <c r="B1743" s="19">
        <v>1736</v>
      </c>
      <c r="C1743" s="19" t="s">
        <v>1753</v>
      </c>
      <c r="D1743" s="20">
        <f>VLOOKUP($C1743, Date, MATCH(Source!D$7, Date!$A$1:$F$1, 0), FALSE)</f>
        <v>44921</v>
      </c>
      <c r="E1743" s="40">
        <v>44921</v>
      </c>
      <c r="F1743" s="22">
        <f>VLOOKUP($C1743, Date, MATCH(Source!F$7, Date!$A$1:$F$1, 0), FALSE)</f>
        <v>73.0486111111111</v>
      </c>
      <c r="G1743" s="19">
        <f>VLOOKUP(Table3[[#This Row],[Accident ID]],Date!$A$2:$I$2001,MATCH(Table3[[#Headers],[Hour]],Date!$A$1:$I$1,0),0)</f>
        <v>1</v>
      </c>
      <c r="H1743" s="44" t="str">
        <f>IF(AND(Table3[[#This Row],[Hour]]&gt;=7, Table3[[#This Row],[Hour]]&lt;=10), "Peak", IF(AND(Table3[[#This Row],[Hour]]&gt;=16, Table3[[#This Row],[Hour]]&lt;=19), "Peak", "Off-Peak"))</f>
        <v>Off-Peak</v>
      </c>
      <c r="I1743" s="19" t="str">
        <f>VLOOKUP($C1743,location,MATCH(Source!I$7,Location!$A$1:$D$1,0),0)</f>
        <v>Chennai</v>
      </c>
      <c r="J1743" s="19" t="str">
        <f>VLOOKUP($C1743,location,MATCH(Source!J$7,Location!$A$1:$D$1,0),0)</f>
        <v>Highway</v>
      </c>
      <c r="K1743" s="19" t="str">
        <f>VLOOKUP($C1743,location,MATCH(Source!K$7,Location!$A$1:$D$1,0),0)</f>
        <v>Rainy</v>
      </c>
      <c r="L1743" s="20" t="str">
        <f>VLOOKUP($C1743,vehicle,MATCH(L1742,Vehicle!A1736:E1736,0),0)</f>
        <v>Bus</v>
      </c>
      <c r="M1743" s="20" t="str">
        <f>VLOOKUP($C1743,vehicle,MATCH(M$7,Vehicle!$A$1:$E$1,0),0)</f>
        <v>Brake Failure</v>
      </c>
      <c r="N1743" s="20" t="str">
        <f>VLOOKUP($C1743,vehicle,MATCH(N$7,Vehicle!$A$1:$E$1,0),0)</f>
        <v>Medium</v>
      </c>
      <c r="O1743" s="21">
        <f>VLOOKUP($C1743,vehicle,MATCH(O$7,Vehicle!$A$1:$E$1,0),0)</f>
        <v>5</v>
      </c>
      <c r="P1743" s="21">
        <f>VLOOKUP($C1743,driver,MATCH(P$7,Driver!$A$1:$E$1,0),0)</f>
        <v>52</v>
      </c>
      <c r="Q1743" s="21" t="str">
        <f>VLOOKUP($C1743,driver,MATCH(Q$7,Driver!$A$1:$E$1,0),0)</f>
        <v>Suspended</v>
      </c>
      <c r="R1743" s="21">
        <f>VLOOKUP($C1743,driver,MATCH(R$7,Driver!$A$1:$E$1,0),0)</f>
        <v>6</v>
      </c>
      <c r="S1743" s="21" t="str">
        <f>VLOOKUP($C1743,driver,MATCH(S$7,Driver!$A$1:$E$1,0),0)</f>
        <v>Minor</v>
      </c>
      <c r="T1743" s="21">
        <f>VLOOKUP($C1743,Effects,MATCH(T$7, Effects!$A$1:$E$1, 0),0)</f>
        <v>35</v>
      </c>
      <c r="U1743" s="22" t="str">
        <f>VLOOKUP($C1743,Effects,MATCH(U$7, Effects!$A$1:$E$1, 0),0)</f>
        <v>No</v>
      </c>
      <c r="V1743" s="22" t="str">
        <f>VLOOKUP($C1743,Effects,MATCH(V$7, Effects!$A$1:$E$1, 0),0)</f>
        <v>Yes</v>
      </c>
      <c r="W1743" s="22" t="str">
        <f>VLOOKUP($C1743,Effects,MATCH(W$7, Effects!$A$1:$E$1, 0),0)</f>
        <v>License Suspended</v>
      </c>
    </row>
    <row r="1744" spans="2:23" s="7" customFormat="1" ht="21" x14ac:dyDescent="0.4">
      <c r="B1744" s="19">
        <v>1737</v>
      </c>
      <c r="C1744" s="19" t="s">
        <v>1754</v>
      </c>
      <c r="D1744" s="20">
        <f>VLOOKUP($C1744, Date, MATCH(Source!D$7, Date!$A$1:$F$1, 0), FALSE)</f>
        <v>44181</v>
      </c>
      <c r="E1744" s="40">
        <v>44181</v>
      </c>
      <c r="F1744" s="22">
        <f>VLOOKUP($C1744, Date, MATCH(Source!F$7, Date!$A$1:$F$1, 0), FALSE)</f>
        <v>73.0902777777778</v>
      </c>
      <c r="G1744" s="19">
        <f>VLOOKUP(Table3[[#This Row],[Accident ID]],Date!$A$2:$I$2001,MATCH(Table3[[#Headers],[Hour]],Date!$A$1:$I$1,0),0)</f>
        <v>2</v>
      </c>
      <c r="H1744" s="44" t="str">
        <f>IF(AND(Table3[[#This Row],[Hour]]&gt;=7, Table3[[#This Row],[Hour]]&lt;=10), "Peak", IF(AND(Table3[[#This Row],[Hour]]&gt;=16, Table3[[#This Row],[Hour]]&lt;=19), "Peak", "Off-Peak"))</f>
        <v>Off-Peak</v>
      </c>
      <c r="I1744" s="19" t="str">
        <f>VLOOKUP($C1744,location,MATCH(Source!I$7,Location!$A$1:$D$1,0),0)</f>
        <v>Delhi</v>
      </c>
      <c r="J1744" s="19" t="str">
        <f>VLOOKUP($C1744,location,MATCH(Source!J$7,Location!$A$1:$D$1,0),0)</f>
        <v>Highway</v>
      </c>
      <c r="K1744" s="19" t="str">
        <f>VLOOKUP($C1744,location,MATCH(Source!K$7,Location!$A$1:$D$1,0),0)</f>
        <v>Foggy</v>
      </c>
      <c r="L1744" s="20" t="str">
        <f>VLOOKUP($C1744,vehicle,MATCH(L1743,Vehicle!A1737:E1737,0),0)</f>
        <v>Car</v>
      </c>
      <c r="M1744" s="20" t="str">
        <f>VLOOKUP($C1744,vehicle,MATCH(M$7,Vehicle!$A$1:$E$1,0),0)</f>
        <v>Signal Violation</v>
      </c>
      <c r="N1744" s="20" t="str">
        <f>VLOOKUP($C1744,vehicle,MATCH(N$7,Vehicle!$A$1:$E$1,0),0)</f>
        <v>Low</v>
      </c>
      <c r="O1744" s="21">
        <f>VLOOKUP($C1744,vehicle,MATCH(O$7,Vehicle!$A$1:$E$1,0),0)</f>
        <v>1</v>
      </c>
      <c r="P1744" s="21">
        <f>VLOOKUP($C1744,driver,MATCH(P$7,Driver!$A$1:$E$1,0),0)</f>
        <v>43</v>
      </c>
      <c r="Q1744" s="21" t="str">
        <f>VLOOKUP($C1744,driver,MATCH(Q$7,Driver!$A$1:$E$1,0),0)</f>
        <v>Expired</v>
      </c>
      <c r="R1744" s="21">
        <f>VLOOKUP($C1744,driver,MATCH(R$7,Driver!$A$1:$E$1,0),0)</f>
        <v>5</v>
      </c>
      <c r="S1744" s="21" t="str">
        <f>VLOOKUP($C1744,driver,MATCH(S$7,Driver!$A$1:$E$1,0),0)</f>
        <v>Fatal</v>
      </c>
      <c r="T1744" s="21">
        <f>VLOOKUP($C1744,Effects,MATCH(T$7, Effects!$A$1:$E$1, 0),0)</f>
        <v>28</v>
      </c>
      <c r="U1744" s="22" t="str">
        <f>VLOOKUP($C1744,Effects,MATCH(U$7, Effects!$A$1:$E$1, 0),0)</f>
        <v>No</v>
      </c>
      <c r="V1744" s="22" t="str">
        <f>VLOOKUP($C1744,Effects,MATCH(V$7, Effects!$A$1:$E$1, 0),0)</f>
        <v>No</v>
      </c>
      <c r="W1744" s="22" t="str">
        <f>VLOOKUP($C1744,Effects,MATCH(W$7, Effects!$A$1:$E$1, 0),0)</f>
        <v>License Suspended</v>
      </c>
    </row>
    <row r="1745" spans="2:23" s="7" customFormat="1" ht="21" x14ac:dyDescent="0.4">
      <c r="B1745" s="19">
        <v>1738</v>
      </c>
      <c r="C1745" s="19">
        <v>14120407</v>
      </c>
      <c r="D1745" s="20">
        <f>VLOOKUP($C1745, Date, MATCH(Source!D$7, Date!$A$1:$F$1, 0), FALSE)</f>
        <v>45211</v>
      </c>
      <c r="E1745" s="40">
        <v>45211</v>
      </c>
      <c r="F1745" s="22">
        <f>VLOOKUP($C1745, Date, MATCH(Source!F$7, Date!$A$1:$F$1, 0), FALSE)</f>
        <v>73.1319444444444</v>
      </c>
      <c r="G1745" s="19">
        <f>VLOOKUP(Table3[[#This Row],[Accident ID]],Date!$A$2:$I$2001,MATCH(Table3[[#Headers],[Hour]],Date!$A$1:$I$1,0),0)</f>
        <v>3</v>
      </c>
      <c r="H1745" s="44" t="str">
        <f>IF(AND(Table3[[#This Row],[Hour]]&gt;=7, Table3[[#This Row],[Hour]]&lt;=10), "Peak", IF(AND(Table3[[#This Row],[Hour]]&gt;=16, Table3[[#This Row],[Hour]]&lt;=19), "Peak", "Off-Peak"))</f>
        <v>Off-Peak</v>
      </c>
      <c r="I1745" s="19" t="str">
        <f>VLOOKUP($C1745,location,MATCH(Source!I$7,Location!$A$1:$D$1,0),0)</f>
        <v>Ahmedabad</v>
      </c>
      <c r="J1745" s="19" t="str">
        <f>VLOOKUP($C1745,location,MATCH(Source!J$7,Location!$A$1:$D$1,0),0)</f>
        <v>Rural Road</v>
      </c>
      <c r="K1745" s="19" t="str">
        <f>VLOOKUP($C1745,location,MATCH(Source!K$7,Location!$A$1:$D$1,0),0)</f>
        <v>Foggy</v>
      </c>
      <c r="L1745" s="20" t="str">
        <f>VLOOKUP($C1745,vehicle,MATCH(L1744,Vehicle!A1738:E1738,0),0)</f>
        <v>Bike</v>
      </c>
      <c r="M1745" s="20" t="str">
        <f>VLOOKUP($C1745,vehicle,MATCH(M$7,Vehicle!$A$1:$E$1,0),0)</f>
        <v>Brake Failure</v>
      </c>
      <c r="N1745" s="20" t="str">
        <f>VLOOKUP($C1745,vehicle,MATCH(N$7,Vehicle!$A$1:$E$1,0),0)</f>
        <v>Low</v>
      </c>
      <c r="O1745" s="21">
        <f>VLOOKUP($C1745,vehicle,MATCH(O$7,Vehicle!$A$1:$E$1,0),0)</f>
        <v>4</v>
      </c>
      <c r="P1745" s="21">
        <f>VLOOKUP($C1745,driver,MATCH(P$7,Driver!$A$1:$E$1,0),0)</f>
        <v>57</v>
      </c>
      <c r="Q1745" s="21" t="str">
        <f>VLOOKUP($C1745,driver,MATCH(Q$7,Driver!$A$1:$E$1,0),0)</f>
        <v>Suspended</v>
      </c>
      <c r="R1745" s="21">
        <f>VLOOKUP($C1745,driver,MATCH(R$7,Driver!$A$1:$E$1,0),0)</f>
        <v>8</v>
      </c>
      <c r="S1745" s="21" t="str">
        <f>VLOOKUP($C1745,driver,MATCH(S$7,Driver!$A$1:$E$1,0),0)</f>
        <v>Severe</v>
      </c>
      <c r="T1745" s="21">
        <f>VLOOKUP($C1745,Effects,MATCH(T$7, Effects!$A$1:$E$1, 0),0)</f>
        <v>49</v>
      </c>
      <c r="U1745" s="22" t="str">
        <f>VLOOKUP($C1745,Effects,MATCH(U$7, Effects!$A$1:$E$1, 0),0)</f>
        <v>No</v>
      </c>
      <c r="V1745" s="22" t="str">
        <f>VLOOKUP($C1745,Effects,MATCH(V$7, Effects!$A$1:$E$1, 0),0)</f>
        <v>No</v>
      </c>
      <c r="W1745" s="22" t="str">
        <f>VLOOKUP($C1745,Effects,MATCH(W$7, Effects!$A$1:$E$1, 0),0)</f>
        <v>Arrest Made</v>
      </c>
    </row>
    <row r="1746" spans="2:23" s="7" customFormat="1" ht="21" x14ac:dyDescent="0.4">
      <c r="B1746" s="19">
        <v>1739</v>
      </c>
      <c r="C1746" s="19" t="s">
        <v>1755</v>
      </c>
      <c r="D1746" s="20">
        <f>VLOOKUP($C1746, Date, MATCH(Source!D$7, Date!$A$1:$F$1, 0), FALSE)</f>
        <v>44253</v>
      </c>
      <c r="E1746" s="40">
        <v>44253</v>
      </c>
      <c r="F1746" s="22">
        <f>VLOOKUP($C1746, Date, MATCH(Source!F$7, Date!$A$1:$F$1, 0), FALSE)</f>
        <v>73.1736111111111</v>
      </c>
      <c r="G1746" s="19">
        <f>VLOOKUP(Table3[[#This Row],[Accident ID]],Date!$A$2:$I$2001,MATCH(Table3[[#Headers],[Hour]],Date!$A$1:$I$1,0),0)</f>
        <v>4</v>
      </c>
      <c r="H1746" s="44" t="str">
        <f>IF(AND(Table3[[#This Row],[Hour]]&gt;=7, Table3[[#This Row],[Hour]]&lt;=10), "Peak", IF(AND(Table3[[#This Row],[Hour]]&gt;=16, Table3[[#This Row],[Hour]]&lt;=19), "Peak", "Off-Peak"))</f>
        <v>Off-Peak</v>
      </c>
      <c r="I1746" s="19" t="str">
        <f>VLOOKUP($C1746,location,MATCH(Source!I$7,Location!$A$1:$D$1,0),0)</f>
        <v>Hyderabad</v>
      </c>
      <c r="J1746" s="19" t="str">
        <f>VLOOKUP($C1746,location,MATCH(Source!J$7,Location!$A$1:$D$1,0),0)</f>
        <v>Highway</v>
      </c>
      <c r="K1746" s="19" t="str">
        <f>VLOOKUP($C1746,location,MATCH(Source!K$7,Location!$A$1:$D$1,0),0)</f>
        <v>Windy</v>
      </c>
      <c r="L1746" s="20" t="str">
        <f>VLOOKUP($C1746,vehicle,MATCH(L1745,Vehicle!A1739:E1739,0),0)</f>
        <v>Auto</v>
      </c>
      <c r="M1746" s="20" t="str">
        <f>VLOOKUP($C1746,vehicle,MATCH(M$7,Vehicle!$A$1:$E$1,0),0)</f>
        <v>Brake Failure</v>
      </c>
      <c r="N1746" s="20" t="str">
        <f>VLOOKUP($C1746,vehicle,MATCH(N$7,Vehicle!$A$1:$E$1,0),0)</f>
        <v>Low</v>
      </c>
      <c r="O1746" s="21">
        <f>VLOOKUP($C1746,vehicle,MATCH(O$7,Vehicle!$A$1:$E$1,0),0)</f>
        <v>4</v>
      </c>
      <c r="P1746" s="21">
        <f>VLOOKUP($C1746,driver,MATCH(P$7,Driver!$A$1:$E$1,0),0)</f>
        <v>39</v>
      </c>
      <c r="Q1746" s="21" t="str">
        <f>VLOOKUP($C1746,driver,MATCH(Q$7,Driver!$A$1:$E$1,0),0)</f>
        <v>Valid</v>
      </c>
      <c r="R1746" s="21">
        <f>VLOOKUP($C1746,driver,MATCH(R$7,Driver!$A$1:$E$1,0),0)</f>
        <v>1</v>
      </c>
      <c r="S1746" s="21" t="str">
        <f>VLOOKUP($C1746,driver,MATCH(S$7,Driver!$A$1:$E$1,0),0)</f>
        <v>Moderate</v>
      </c>
      <c r="T1746" s="21">
        <f>VLOOKUP($C1746,Effects,MATCH(T$7, Effects!$A$1:$E$1, 0),0)</f>
        <v>53</v>
      </c>
      <c r="U1746" s="22" t="str">
        <f>VLOOKUP($C1746,Effects,MATCH(U$7, Effects!$A$1:$E$1, 0),0)</f>
        <v>Yes</v>
      </c>
      <c r="V1746" s="22" t="str">
        <f>VLOOKUP($C1746,Effects,MATCH(V$7, Effects!$A$1:$E$1, 0),0)</f>
        <v>No</v>
      </c>
      <c r="W1746" s="22" t="str">
        <f>VLOOKUP($C1746,Effects,MATCH(W$7, Effects!$A$1:$E$1, 0),0)</f>
        <v>None</v>
      </c>
    </row>
    <row r="1747" spans="2:23" s="7" customFormat="1" ht="21" x14ac:dyDescent="0.4">
      <c r="B1747" s="19">
        <v>1740</v>
      </c>
      <c r="C1747" s="19" t="s">
        <v>1756</v>
      </c>
      <c r="D1747" s="20">
        <f>VLOOKUP($C1747, Date, MATCH(Source!D$7, Date!$A$1:$F$1, 0), FALSE)</f>
        <v>45057</v>
      </c>
      <c r="E1747" s="40">
        <v>45057</v>
      </c>
      <c r="F1747" s="22">
        <f>VLOOKUP($C1747, Date, MATCH(Source!F$7, Date!$A$1:$F$1, 0), FALSE)</f>
        <v>73.2152777777778</v>
      </c>
      <c r="G1747" s="19">
        <f>VLOOKUP(Table3[[#This Row],[Accident ID]],Date!$A$2:$I$2001,MATCH(Table3[[#Headers],[Hour]],Date!$A$1:$I$1,0),0)</f>
        <v>5</v>
      </c>
      <c r="H1747" s="44" t="str">
        <f>IF(AND(Table3[[#This Row],[Hour]]&gt;=7, Table3[[#This Row],[Hour]]&lt;=10), "Peak", IF(AND(Table3[[#This Row],[Hour]]&gt;=16, Table3[[#This Row],[Hour]]&lt;=19), "Peak", "Off-Peak"))</f>
        <v>Off-Peak</v>
      </c>
      <c r="I1747" s="19" t="str">
        <f>VLOOKUP($C1747,location,MATCH(Source!I$7,Location!$A$1:$D$1,0),0)</f>
        <v>Hyderabad</v>
      </c>
      <c r="J1747" s="19" t="str">
        <f>VLOOKUP($C1747,location,MATCH(Source!J$7,Location!$A$1:$D$1,0),0)</f>
        <v>Highway</v>
      </c>
      <c r="K1747" s="19" t="str">
        <f>VLOOKUP($C1747,location,MATCH(Source!K$7,Location!$A$1:$D$1,0),0)</f>
        <v>Foggy</v>
      </c>
      <c r="L1747" s="20" t="str">
        <f>VLOOKUP($C1747,vehicle,MATCH(L1746,Vehicle!A1740:E1740,0),0)</f>
        <v>Auto</v>
      </c>
      <c r="M1747" s="20" t="str">
        <f>VLOOKUP($C1747,vehicle,MATCH(M$7,Vehicle!$A$1:$E$1,0),0)</f>
        <v>Signal Violation</v>
      </c>
      <c r="N1747" s="20" t="str">
        <f>VLOOKUP($C1747,vehicle,MATCH(N$7,Vehicle!$A$1:$E$1,0),0)</f>
        <v>Severe</v>
      </c>
      <c r="O1747" s="21">
        <f>VLOOKUP($C1747,vehicle,MATCH(O$7,Vehicle!$A$1:$E$1,0),0)</f>
        <v>4</v>
      </c>
      <c r="P1747" s="21">
        <f>VLOOKUP($C1747,driver,MATCH(P$7,Driver!$A$1:$E$1,0),0)</f>
        <v>30</v>
      </c>
      <c r="Q1747" s="21" t="str">
        <f>VLOOKUP($C1747,driver,MATCH(Q$7,Driver!$A$1:$E$1,0),0)</f>
        <v>Valid</v>
      </c>
      <c r="R1747" s="21">
        <f>VLOOKUP($C1747,driver,MATCH(R$7,Driver!$A$1:$E$1,0),0)</f>
        <v>1</v>
      </c>
      <c r="S1747" s="21" t="str">
        <f>VLOOKUP($C1747,driver,MATCH(S$7,Driver!$A$1:$E$1,0),0)</f>
        <v>Moderate</v>
      </c>
      <c r="T1747" s="21">
        <f>VLOOKUP($C1747,Effects,MATCH(T$7, Effects!$A$1:$E$1, 0),0)</f>
        <v>45</v>
      </c>
      <c r="U1747" s="22" t="str">
        <f>VLOOKUP($C1747,Effects,MATCH(U$7, Effects!$A$1:$E$1, 0),0)</f>
        <v>No</v>
      </c>
      <c r="V1747" s="22" t="str">
        <f>VLOOKUP($C1747,Effects,MATCH(V$7, Effects!$A$1:$E$1, 0),0)</f>
        <v>Yes</v>
      </c>
      <c r="W1747" s="22" t="str">
        <f>VLOOKUP($C1747,Effects,MATCH(W$7, Effects!$A$1:$E$1, 0),0)</f>
        <v>Fine Issued</v>
      </c>
    </row>
    <row r="1748" spans="2:23" s="7" customFormat="1" ht="21" x14ac:dyDescent="0.4">
      <c r="B1748" s="19">
        <v>1741</v>
      </c>
      <c r="C1748" s="19" t="s">
        <v>1757</v>
      </c>
      <c r="D1748" s="20">
        <f>VLOOKUP($C1748, Date, MATCH(Source!D$7, Date!$A$1:$F$1, 0), FALSE)</f>
        <v>45448</v>
      </c>
      <c r="E1748" s="40">
        <v>45448</v>
      </c>
      <c r="F1748" s="22">
        <f>VLOOKUP($C1748, Date, MATCH(Source!F$7, Date!$A$1:$F$1, 0), FALSE)</f>
        <v>73.2569444444444</v>
      </c>
      <c r="G1748" s="19">
        <f>VLOOKUP(Table3[[#This Row],[Accident ID]],Date!$A$2:$I$2001,MATCH(Table3[[#Headers],[Hour]],Date!$A$1:$I$1,0),0)</f>
        <v>6</v>
      </c>
      <c r="H1748" s="44" t="str">
        <f>IF(AND(Table3[[#This Row],[Hour]]&gt;=7, Table3[[#This Row],[Hour]]&lt;=10), "Peak", IF(AND(Table3[[#This Row],[Hour]]&gt;=16, Table3[[#This Row],[Hour]]&lt;=19), "Peak", "Off-Peak"))</f>
        <v>Off-Peak</v>
      </c>
      <c r="I1748" s="19" t="str">
        <f>VLOOKUP($C1748,location,MATCH(Source!I$7,Location!$A$1:$D$1,0),0)</f>
        <v>Ahmedabad</v>
      </c>
      <c r="J1748" s="19" t="str">
        <f>VLOOKUP($C1748,location,MATCH(Source!J$7,Location!$A$1:$D$1,0),0)</f>
        <v>Expressway</v>
      </c>
      <c r="K1748" s="19" t="str">
        <f>VLOOKUP($C1748,location,MATCH(Source!K$7,Location!$A$1:$D$1,0),0)</f>
        <v>Foggy</v>
      </c>
      <c r="L1748" s="20" t="str">
        <f>VLOOKUP($C1748,vehicle,MATCH(L1747,Vehicle!A1741:E1741,0),0)</f>
        <v>Truck</v>
      </c>
      <c r="M1748" s="20" t="str">
        <f>VLOOKUP($C1748,vehicle,MATCH(M$7,Vehicle!$A$1:$E$1,0),0)</f>
        <v>Over Speeding</v>
      </c>
      <c r="N1748" s="20" t="str">
        <f>VLOOKUP($C1748,vehicle,MATCH(N$7,Vehicle!$A$1:$E$1,0),0)</f>
        <v>Medium</v>
      </c>
      <c r="O1748" s="21">
        <f>VLOOKUP($C1748,vehicle,MATCH(O$7,Vehicle!$A$1:$E$1,0),0)</f>
        <v>3</v>
      </c>
      <c r="P1748" s="21">
        <f>VLOOKUP($C1748,driver,MATCH(P$7,Driver!$A$1:$E$1,0),0)</f>
        <v>21</v>
      </c>
      <c r="Q1748" s="21" t="str">
        <f>VLOOKUP($C1748,driver,MATCH(Q$7,Driver!$A$1:$E$1,0),0)</f>
        <v>Valid</v>
      </c>
      <c r="R1748" s="21">
        <f>VLOOKUP($C1748,driver,MATCH(R$7,Driver!$A$1:$E$1,0),0)</f>
        <v>0</v>
      </c>
      <c r="S1748" s="21" t="str">
        <f>VLOOKUP($C1748,driver,MATCH(S$7,Driver!$A$1:$E$1,0),0)</f>
        <v>Moderate</v>
      </c>
      <c r="T1748" s="21">
        <f>VLOOKUP($C1748,Effects,MATCH(T$7, Effects!$A$1:$E$1, 0),0)</f>
        <v>18</v>
      </c>
      <c r="U1748" s="22" t="str">
        <f>VLOOKUP($C1748,Effects,MATCH(U$7, Effects!$A$1:$E$1, 0),0)</f>
        <v>No</v>
      </c>
      <c r="V1748" s="22" t="str">
        <f>VLOOKUP($C1748,Effects,MATCH(V$7, Effects!$A$1:$E$1, 0),0)</f>
        <v>No</v>
      </c>
      <c r="W1748" s="22" t="str">
        <f>VLOOKUP($C1748,Effects,MATCH(W$7, Effects!$A$1:$E$1, 0),0)</f>
        <v>Arrest Made</v>
      </c>
    </row>
    <row r="1749" spans="2:23" s="7" customFormat="1" ht="21" x14ac:dyDescent="0.4">
      <c r="B1749" s="19">
        <v>1742</v>
      </c>
      <c r="C1749" s="19" t="s">
        <v>1758</v>
      </c>
      <c r="D1749" s="20">
        <f>VLOOKUP($C1749, Date, MATCH(Source!D$7, Date!$A$1:$F$1, 0), FALSE)</f>
        <v>45123</v>
      </c>
      <c r="E1749" s="40">
        <v>45123</v>
      </c>
      <c r="F1749" s="22">
        <f>VLOOKUP($C1749, Date, MATCH(Source!F$7, Date!$A$1:$F$1, 0), FALSE)</f>
        <v>73.2986111111111</v>
      </c>
      <c r="G1749" s="19">
        <f>VLOOKUP(Table3[[#This Row],[Accident ID]],Date!$A$2:$I$2001,MATCH(Table3[[#Headers],[Hour]],Date!$A$1:$I$1,0),0)</f>
        <v>7</v>
      </c>
      <c r="H1749" s="44" t="str">
        <f>IF(AND(Table3[[#This Row],[Hour]]&gt;=7, Table3[[#This Row],[Hour]]&lt;=10), "Peak", IF(AND(Table3[[#This Row],[Hour]]&gt;=16, Table3[[#This Row],[Hour]]&lt;=19), "Peak", "Off-Peak"))</f>
        <v>Peak</v>
      </c>
      <c r="I1749" s="19" t="str">
        <f>VLOOKUP($C1749,location,MATCH(Source!I$7,Location!$A$1:$D$1,0),0)</f>
        <v>Bangalore</v>
      </c>
      <c r="J1749" s="19" t="str">
        <f>VLOOKUP($C1749,location,MATCH(Source!J$7,Location!$A$1:$D$1,0),0)</f>
        <v>City Road</v>
      </c>
      <c r="K1749" s="19" t="str">
        <f>VLOOKUP($C1749,location,MATCH(Source!K$7,Location!$A$1:$D$1,0),0)</f>
        <v>Foggy</v>
      </c>
      <c r="L1749" s="20" t="str">
        <f>VLOOKUP($C1749,vehicle,MATCH(L1748,Vehicle!A1742:E1742,0),0)</f>
        <v>Car</v>
      </c>
      <c r="M1749" s="20" t="str">
        <f>VLOOKUP($C1749,vehicle,MATCH(M$7,Vehicle!$A$1:$E$1,0),0)</f>
        <v>Signal Violation</v>
      </c>
      <c r="N1749" s="20" t="str">
        <f>VLOOKUP($C1749,vehicle,MATCH(N$7,Vehicle!$A$1:$E$1,0),0)</f>
        <v>Low</v>
      </c>
      <c r="O1749" s="21">
        <f>VLOOKUP($C1749,vehicle,MATCH(O$7,Vehicle!$A$1:$E$1,0),0)</f>
        <v>3</v>
      </c>
      <c r="P1749" s="21">
        <f>VLOOKUP($C1749,driver,MATCH(P$7,Driver!$A$1:$E$1,0),0)</f>
        <v>57</v>
      </c>
      <c r="Q1749" s="21" t="str">
        <f>VLOOKUP($C1749,driver,MATCH(Q$7,Driver!$A$1:$E$1,0),0)</f>
        <v>Valid</v>
      </c>
      <c r="R1749" s="21">
        <f>VLOOKUP($C1749,driver,MATCH(R$7,Driver!$A$1:$E$1,0),0)</f>
        <v>9</v>
      </c>
      <c r="S1749" s="21" t="str">
        <f>VLOOKUP($C1749,driver,MATCH(S$7,Driver!$A$1:$E$1,0),0)</f>
        <v>Moderate</v>
      </c>
      <c r="T1749" s="21">
        <f>VLOOKUP($C1749,Effects,MATCH(T$7, Effects!$A$1:$E$1, 0),0)</f>
        <v>10</v>
      </c>
      <c r="U1749" s="22" t="str">
        <f>VLOOKUP($C1749,Effects,MATCH(U$7, Effects!$A$1:$E$1, 0),0)</f>
        <v>Yes</v>
      </c>
      <c r="V1749" s="22" t="str">
        <f>VLOOKUP($C1749,Effects,MATCH(V$7, Effects!$A$1:$E$1, 0),0)</f>
        <v>Yes</v>
      </c>
      <c r="W1749" s="22" t="str">
        <f>VLOOKUP($C1749,Effects,MATCH(W$7, Effects!$A$1:$E$1, 0),0)</f>
        <v>None</v>
      </c>
    </row>
    <row r="1750" spans="2:23" s="7" customFormat="1" ht="21" x14ac:dyDescent="0.4">
      <c r="B1750" s="19">
        <v>1743</v>
      </c>
      <c r="C1750" s="19" t="s">
        <v>1759</v>
      </c>
      <c r="D1750" s="20">
        <f>VLOOKUP($C1750, Date, MATCH(Source!D$7, Date!$A$1:$F$1, 0), FALSE)</f>
        <v>45063</v>
      </c>
      <c r="E1750" s="40">
        <v>45063</v>
      </c>
      <c r="F1750" s="22">
        <f>VLOOKUP($C1750, Date, MATCH(Source!F$7, Date!$A$1:$F$1, 0), FALSE)</f>
        <v>73.3402777777778</v>
      </c>
      <c r="G1750" s="19">
        <f>VLOOKUP(Table3[[#This Row],[Accident ID]],Date!$A$2:$I$2001,MATCH(Table3[[#Headers],[Hour]],Date!$A$1:$I$1,0),0)</f>
        <v>8</v>
      </c>
      <c r="H1750" s="44" t="str">
        <f>IF(AND(Table3[[#This Row],[Hour]]&gt;=7, Table3[[#This Row],[Hour]]&lt;=10), "Peak", IF(AND(Table3[[#This Row],[Hour]]&gt;=16, Table3[[#This Row],[Hour]]&lt;=19), "Peak", "Off-Peak"))</f>
        <v>Peak</v>
      </c>
      <c r="I1750" s="19" t="str">
        <f>VLOOKUP($C1750,location,MATCH(Source!I$7,Location!$A$1:$D$1,0),0)</f>
        <v>Bangalore</v>
      </c>
      <c r="J1750" s="19" t="str">
        <f>VLOOKUP($C1750,location,MATCH(Source!J$7,Location!$A$1:$D$1,0),0)</f>
        <v>City Road</v>
      </c>
      <c r="K1750" s="19" t="str">
        <f>VLOOKUP($C1750,location,MATCH(Source!K$7,Location!$A$1:$D$1,0),0)</f>
        <v>Windy</v>
      </c>
      <c r="L1750" s="20" t="str">
        <f>VLOOKUP($C1750,vehicle,MATCH(L1749,Vehicle!A1743:E1743,0),0)</f>
        <v>Car</v>
      </c>
      <c r="M1750" s="20" t="str">
        <f>VLOOKUP($C1750,vehicle,MATCH(M$7,Vehicle!$A$1:$E$1,0),0)</f>
        <v>Brake Failure</v>
      </c>
      <c r="N1750" s="20" t="str">
        <f>VLOOKUP($C1750,vehicle,MATCH(N$7,Vehicle!$A$1:$E$1,0),0)</f>
        <v>Low</v>
      </c>
      <c r="O1750" s="21">
        <f>VLOOKUP($C1750,vehicle,MATCH(O$7,Vehicle!$A$1:$E$1,0),0)</f>
        <v>4</v>
      </c>
      <c r="P1750" s="21">
        <f>VLOOKUP($C1750,driver,MATCH(P$7,Driver!$A$1:$E$1,0),0)</f>
        <v>40</v>
      </c>
      <c r="Q1750" s="21" t="str">
        <f>VLOOKUP($C1750,driver,MATCH(Q$7,Driver!$A$1:$E$1,0),0)</f>
        <v>Expired</v>
      </c>
      <c r="R1750" s="21">
        <f>VLOOKUP($C1750,driver,MATCH(R$7,Driver!$A$1:$E$1,0),0)</f>
        <v>10</v>
      </c>
      <c r="S1750" s="21" t="str">
        <f>VLOOKUP($C1750,driver,MATCH(S$7,Driver!$A$1:$E$1,0),0)</f>
        <v>Severe</v>
      </c>
      <c r="T1750" s="21">
        <f>VLOOKUP($C1750,Effects,MATCH(T$7, Effects!$A$1:$E$1, 0),0)</f>
        <v>55</v>
      </c>
      <c r="U1750" s="22" t="str">
        <f>VLOOKUP($C1750,Effects,MATCH(U$7, Effects!$A$1:$E$1, 0),0)</f>
        <v>No</v>
      </c>
      <c r="V1750" s="22" t="str">
        <f>VLOOKUP($C1750,Effects,MATCH(V$7, Effects!$A$1:$E$1, 0),0)</f>
        <v>No</v>
      </c>
      <c r="W1750" s="22" t="str">
        <f>VLOOKUP($C1750,Effects,MATCH(W$7, Effects!$A$1:$E$1, 0),0)</f>
        <v>None</v>
      </c>
    </row>
    <row r="1751" spans="2:23" s="7" customFormat="1" ht="21" x14ac:dyDescent="0.4">
      <c r="B1751" s="19">
        <v>1744</v>
      </c>
      <c r="C1751" s="19" t="s">
        <v>1760</v>
      </c>
      <c r="D1751" s="20">
        <f>VLOOKUP($C1751, Date, MATCH(Source!D$7, Date!$A$1:$F$1, 0), FALSE)</f>
        <v>45299</v>
      </c>
      <c r="E1751" s="40">
        <v>45299</v>
      </c>
      <c r="F1751" s="22">
        <f>VLOOKUP($C1751, Date, MATCH(Source!F$7, Date!$A$1:$F$1, 0), FALSE)</f>
        <v>73.3819444444444</v>
      </c>
      <c r="G1751" s="19">
        <f>VLOOKUP(Table3[[#This Row],[Accident ID]],Date!$A$2:$I$2001,MATCH(Table3[[#Headers],[Hour]],Date!$A$1:$I$1,0),0)</f>
        <v>9</v>
      </c>
      <c r="H1751" s="44" t="str">
        <f>IF(AND(Table3[[#This Row],[Hour]]&gt;=7, Table3[[#This Row],[Hour]]&lt;=10), "Peak", IF(AND(Table3[[#This Row],[Hour]]&gt;=16, Table3[[#This Row],[Hour]]&lt;=19), "Peak", "Off-Peak"))</f>
        <v>Peak</v>
      </c>
      <c r="I1751" s="19" t="str">
        <f>VLOOKUP($C1751,location,MATCH(Source!I$7,Location!$A$1:$D$1,0),0)</f>
        <v>Bangalore</v>
      </c>
      <c r="J1751" s="19" t="str">
        <f>VLOOKUP($C1751,location,MATCH(Source!J$7,Location!$A$1:$D$1,0),0)</f>
        <v>Rural Road</v>
      </c>
      <c r="K1751" s="19" t="str">
        <f>VLOOKUP($C1751,location,MATCH(Source!K$7,Location!$A$1:$D$1,0),0)</f>
        <v>Windy</v>
      </c>
      <c r="L1751" s="20" t="str">
        <f>VLOOKUP($C1751,vehicle,MATCH(L1750,Vehicle!A1744:E1744,0),0)</f>
        <v>Pedestrian</v>
      </c>
      <c r="M1751" s="20" t="str">
        <f>VLOOKUP($C1751,vehicle,MATCH(M$7,Vehicle!$A$1:$E$1,0),0)</f>
        <v>Brake Failure</v>
      </c>
      <c r="N1751" s="20" t="str">
        <f>VLOOKUP($C1751,vehicle,MATCH(N$7,Vehicle!$A$1:$E$1,0),0)</f>
        <v>Low</v>
      </c>
      <c r="O1751" s="21">
        <f>VLOOKUP($C1751,vehicle,MATCH(O$7,Vehicle!$A$1:$E$1,0),0)</f>
        <v>5</v>
      </c>
      <c r="P1751" s="21">
        <f>VLOOKUP($C1751,driver,MATCH(P$7,Driver!$A$1:$E$1,0),0)</f>
        <v>47</v>
      </c>
      <c r="Q1751" s="21" t="str">
        <f>VLOOKUP($C1751,driver,MATCH(Q$7,Driver!$A$1:$E$1,0),0)</f>
        <v>Expired</v>
      </c>
      <c r="R1751" s="21">
        <f>VLOOKUP($C1751,driver,MATCH(R$7,Driver!$A$1:$E$1,0),0)</f>
        <v>4</v>
      </c>
      <c r="S1751" s="21" t="str">
        <f>VLOOKUP($C1751,driver,MATCH(S$7,Driver!$A$1:$E$1,0),0)</f>
        <v>Moderate</v>
      </c>
      <c r="T1751" s="21">
        <f>VLOOKUP($C1751,Effects,MATCH(T$7, Effects!$A$1:$E$1, 0),0)</f>
        <v>5</v>
      </c>
      <c r="U1751" s="22" t="str">
        <f>VLOOKUP($C1751,Effects,MATCH(U$7, Effects!$A$1:$E$1, 0),0)</f>
        <v>Yes</v>
      </c>
      <c r="V1751" s="22" t="str">
        <f>VLOOKUP($C1751,Effects,MATCH(V$7, Effects!$A$1:$E$1, 0),0)</f>
        <v>Yes</v>
      </c>
      <c r="W1751" s="22" t="str">
        <f>VLOOKUP($C1751,Effects,MATCH(W$7, Effects!$A$1:$E$1, 0),0)</f>
        <v>Arrest Made</v>
      </c>
    </row>
    <row r="1752" spans="2:23" s="7" customFormat="1" ht="21" x14ac:dyDescent="0.4">
      <c r="B1752" s="19">
        <v>1745</v>
      </c>
      <c r="C1752" s="19" t="s">
        <v>1761</v>
      </c>
      <c r="D1752" s="20">
        <f>VLOOKUP($C1752, Date, MATCH(Source!D$7, Date!$A$1:$F$1, 0), FALSE)</f>
        <v>45059</v>
      </c>
      <c r="E1752" s="40">
        <v>45059</v>
      </c>
      <c r="F1752" s="22">
        <f>VLOOKUP($C1752, Date, MATCH(Source!F$7, Date!$A$1:$F$1, 0), FALSE)</f>
        <v>73.4236111111111</v>
      </c>
      <c r="G1752" s="19">
        <f>VLOOKUP(Table3[[#This Row],[Accident ID]],Date!$A$2:$I$2001,MATCH(Table3[[#Headers],[Hour]],Date!$A$1:$I$1,0),0)</f>
        <v>10</v>
      </c>
      <c r="H1752" s="44" t="str">
        <f>IF(AND(Table3[[#This Row],[Hour]]&gt;=7, Table3[[#This Row],[Hour]]&lt;=10), "Peak", IF(AND(Table3[[#This Row],[Hour]]&gt;=16, Table3[[#This Row],[Hour]]&lt;=19), "Peak", "Off-Peak"))</f>
        <v>Peak</v>
      </c>
      <c r="I1752" s="19" t="str">
        <f>VLOOKUP($C1752,location,MATCH(Source!I$7,Location!$A$1:$D$1,0),0)</f>
        <v>Pune</v>
      </c>
      <c r="J1752" s="19" t="str">
        <f>VLOOKUP($C1752,location,MATCH(Source!J$7,Location!$A$1:$D$1,0),0)</f>
        <v>Residential Area</v>
      </c>
      <c r="K1752" s="19" t="str">
        <f>VLOOKUP($C1752,location,MATCH(Source!K$7,Location!$A$1:$D$1,0),0)</f>
        <v>Clear</v>
      </c>
      <c r="L1752" s="20" t="str">
        <f>VLOOKUP($C1752,vehicle,MATCH(L1751,Vehicle!A1745:E1745,0),0)</f>
        <v>Pedestrian</v>
      </c>
      <c r="M1752" s="20" t="str">
        <f>VLOOKUP($C1752,vehicle,MATCH(M$7,Vehicle!$A$1:$E$1,0),0)</f>
        <v>Pedestrian Crossing</v>
      </c>
      <c r="N1752" s="20" t="str">
        <f>VLOOKUP($C1752,vehicle,MATCH(N$7,Vehicle!$A$1:$E$1,0),0)</f>
        <v>Medium</v>
      </c>
      <c r="O1752" s="21">
        <f>VLOOKUP($C1752,vehicle,MATCH(O$7,Vehicle!$A$1:$E$1,0),0)</f>
        <v>5</v>
      </c>
      <c r="P1752" s="21">
        <f>VLOOKUP($C1752,driver,MATCH(P$7,Driver!$A$1:$E$1,0),0)</f>
        <v>23</v>
      </c>
      <c r="Q1752" s="21" t="str">
        <f>VLOOKUP($C1752,driver,MATCH(Q$7,Driver!$A$1:$E$1,0),0)</f>
        <v>Valid</v>
      </c>
      <c r="R1752" s="21">
        <f>VLOOKUP($C1752,driver,MATCH(R$7,Driver!$A$1:$E$1,0),0)</f>
        <v>9</v>
      </c>
      <c r="S1752" s="21" t="str">
        <f>VLOOKUP($C1752,driver,MATCH(S$7,Driver!$A$1:$E$1,0),0)</f>
        <v>Moderate</v>
      </c>
      <c r="T1752" s="21">
        <f>VLOOKUP($C1752,Effects,MATCH(T$7, Effects!$A$1:$E$1, 0),0)</f>
        <v>37</v>
      </c>
      <c r="U1752" s="22" t="str">
        <f>VLOOKUP($C1752,Effects,MATCH(U$7, Effects!$A$1:$E$1, 0),0)</f>
        <v>Yes</v>
      </c>
      <c r="V1752" s="22" t="str">
        <f>VLOOKUP($C1752,Effects,MATCH(V$7, Effects!$A$1:$E$1, 0),0)</f>
        <v>Yes</v>
      </c>
      <c r="W1752" s="22" t="str">
        <f>VLOOKUP($C1752,Effects,MATCH(W$7, Effects!$A$1:$E$1, 0),0)</f>
        <v>License Suspended</v>
      </c>
    </row>
    <row r="1753" spans="2:23" s="7" customFormat="1" ht="21" x14ac:dyDescent="0.4">
      <c r="B1753" s="19">
        <v>1746</v>
      </c>
      <c r="C1753" s="19" t="s">
        <v>1762</v>
      </c>
      <c r="D1753" s="20">
        <f>VLOOKUP($C1753, Date, MATCH(Source!D$7, Date!$A$1:$F$1, 0), FALSE)</f>
        <v>44594</v>
      </c>
      <c r="E1753" s="40">
        <v>44594</v>
      </c>
      <c r="F1753" s="22">
        <f>VLOOKUP($C1753, Date, MATCH(Source!F$7, Date!$A$1:$F$1, 0), FALSE)</f>
        <v>73.4652777777778</v>
      </c>
      <c r="G1753" s="19">
        <f>VLOOKUP(Table3[[#This Row],[Accident ID]],Date!$A$2:$I$2001,MATCH(Table3[[#Headers],[Hour]],Date!$A$1:$I$1,0),0)</f>
        <v>11</v>
      </c>
      <c r="H1753" s="44" t="str">
        <f>IF(AND(Table3[[#This Row],[Hour]]&gt;=7, Table3[[#This Row],[Hour]]&lt;=10), "Peak", IF(AND(Table3[[#This Row],[Hour]]&gt;=16, Table3[[#This Row],[Hour]]&lt;=19), "Peak", "Off-Peak"))</f>
        <v>Off-Peak</v>
      </c>
      <c r="I1753" s="19" t="str">
        <f>VLOOKUP($C1753,location,MATCH(Source!I$7,Location!$A$1:$D$1,0),0)</f>
        <v>Ahmedabad</v>
      </c>
      <c r="J1753" s="19" t="str">
        <f>VLOOKUP($C1753,location,MATCH(Source!J$7,Location!$A$1:$D$1,0),0)</f>
        <v>Rural Road</v>
      </c>
      <c r="K1753" s="19" t="str">
        <f>VLOOKUP($C1753,location,MATCH(Source!K$7,Location!$A$1:$D$1,0),0)</f>
        <v>Snowy</v>
      </c>
      <c r="L1753" s="20" t="str">
        <f>VLOOKUP($C1753,vehicle,MATCH(L1752,Vehicle!A1746:E1746,0),0)</f>
        <v>Pedestrian</v>
      </c>
      <c r="M1753" s="20" t="str">
        <f>VLOOKUP($C1753,vehicle,MATCH(M$7,Vehicle!$A$1:$E$1,0),0)</f>
        <v>Drunk Driving</v>
      </c>
      <c r="N1753" s="20" t="str">
        <f>VLOOKUP($C1753,vehicle,MATCH(N$7,Vehicle!$A$1:$E$1,0),0)</f>
        <v>Medium</v>
      </c>
      <c r="O1753" s="21">
        <f>VLOOKUP($C1753,vehicle,MATCH(O$7,Vehicle!$A$1:$E$1,0),0)</f>
        <v>5</v>
      </c>
      <c r="P1753" s="21">
        <f>VLOOKUP($C1753,driver,MATCH(P$7,Driver!$A$1:$E$1,0),0)</f>
        <v>39</v>
      </c>
      <c r="Q1753" s="21" t="str">
        <f>VLOOKUP($C1753,driver,MATCH(Q$7,Driver!$A$1:$E$1,0),0)</f>
        <v>Valid</v>
      </c>
      <c r="R1753" s="21">
        <f>VLOOKUP($C1753,driver,MATCH(R$7,Driver!$A$1:$E$1,0),0)</f>
        <v>2</v>
      </c>
      <c r="S1753" s="21" t="str">
        <f>VLOOKUP($C1753,driver,MATCH(S$7,Driver!$A$1:$E$1,0),0)</f>
        <v>Minor</v>
      </c>
      <c r="T1753" s="21">
        <f>VLOOKUP($C1753,Effects,MATCH(T$7, Effects!$A$1:$E$1, 0),0)</f>
        <v>22</v>
      </c>
      <c r="U1753" s="22" t="str">
        <f>VLOOKUP($C1753,Effects,MATCH(U$7, Effects!$A$1:$E$1, 0),0)</f>
        <v>Yes</v>
      </c>
      <c r="V1753" s="22" t="str">
        <f>VLOOKUP($C1753,Effects,MATCH(V$7, Effects!$A$1:$E$1, 0),0)</f>
        <v>Yes</v>
      </c>
      <c r="W1753" s="22" t="str">
        <f>VLOOKUP($C1753,Effects,MATCH(W$7, Effects!$A$1:$E$1, 0),0)</f>
        <v>License Suspended</v>
      </c>
    </row>
    <row r="1754" spans="2:23" s="7" customFormat="1" ht="21" x14ac:dyDescent="0.4">
      <c r="B1754" s="19">
        <v>1747</v>
      </c>
      <c r="C1754" s="19" t="s">
        <v>1763</v>
      </c>
      <c r="D1754" s="20">
        <f>VLOOKUP($C1754, Date, MATCH(Source!D$7, Date!$A$1:$F$1, 0), FALSE)</f>
        <v>44880</v>
      </c>
      <c r="E1754" s="40">
        <v>44880</v>
      </c>
      <c r="F1754" s="22">
        <f>VLOOKUP($C1754, Date, MATCH(Source!F$7, Date!$A$1:$F$1, 0), FALSE)</f>
        <v>73.5069444444444</v>
      </c>
      <c r="G1754" s="19">
        <f>VLOOKUP(Table3[[#This Row],[Accident ID]],Date!$A$2:$I$2001,MATCH(Table3[[#Headers],[Hour]],Date!$A$1:$I$1,0),0)</f>
        <v>12</v>
      </c>
      <c r="H1754" s="44" t="str">
        <f>IF(AND(Table3[[#This Row],[Hour]]&gt;=7, Table3[[#This Row],[Hour]]&lt;=10), "Peak", IF(AND(Table3[[#This Row],[Hour]]&gt;=16, Table3[[#This Row],[Hour]]&lt;=19), "Peak", "Off-Peak"))</f>
        <v>Off-Peak</v>
      </c>
      <c r="I1754" s="19" t="str">
        <f>VLOOKUP($C1754,location,MATCH(Source!I$7,Location!$A$1:$D$1,0),0)</f>
        <v>Delhi</v>
      </c>
      <c r="J1754" s="19" t="str">
        <f>VLOOKUP($C1754,location,MATCH(Source!J$7,Location!$A$1:$D$1,0),0)</f>
        <v>Residential Area</v>
      </c>
      <c r="K1754" s="19" t="str">
        <f>VLOOKUP($C1754,location,MATCH(Source!K$7,Location!$A$1:$D$1,0),0)</f>
        <v>Snowy</v>
      </c>
      <c r="L1754" s="20" t="str">
        <f>VLOOKUP($C1754,vehicle,MATCH(L1753,Vehicle!A1747:E1747,0),0)</f>
        <v>Bike</v>
      </c>
      <c r="M1754" s="20" t="str">
        <f>VLOOKUP($C1754,vehicle,MATCH(M$7,Vehicle!$A$1:$E$1,0),0)</f>
        <v>Reckless Driving</v>
      </c>
      <c r="N1754" s="20" t="str">
        <f>VLOOKUP($C1754,vehicle,MATCH(N$7,Vehicle!$A$1:$E$1,0),0)</f>
        <v>Severe</v>
      </c>
      <c r="O1754" s="21">
        <f>VLOOKUP($C1754,vehicle,MATCH(O$7,Vehicle!$A$1:$E$1,0),0)</f>
        <v>2</v>
      </c>
      <c r="P1754" s="21">
        <f>VLOOKUP($C1754,driver,MATCH(P$7,Driver!$A$1:$E$1,0),0)</f>
        <v>57</v>
      </c>
      <c r="Q1754" s="21" t="str">
        <f>VLOOKUP($C1754,driver,MATCH(Q$7,Driver!$A$1:$E$1,0),0)</f>
        <v>Valid</v>
      </c>
      <c r="R1754" s="21">
        <f>VLOOKUP($C1754,driver,MATCH(R$7,Driver!$A$1:$E$1,0),0)</f>
        <v>2</v>
      </c>
      <c r="S1754" s="21" t="str">
        <f>VLOOKUP($C1754,driver,MATCH(S$7,Driver!$A$1:$E$1,0),0)</f>
        <v>Moderate</v>
      </c>
      <c r="T1754" s="21">
        <f>VLOOKUP($C1754,Effects,MATCH(T$7, Effects!$A$1:$E$1, 0),0)</f>
        <v>40</v>
      </c>
      <c r="U1754" s="22" t="str">
        <f>VLOOKUP($C1754,Effects,MATCH(U$7, Effects!$A$1:$E$1, 0),0)</f>
        <v>No</v>
      </c>
      <c r="V1754" s="22" t="str">
        <f>VLOOKUP($C1754,Effects,MATCH(V$7, Effects!$A$1:$E$1, 0),0)</f>
        <v>No</v>
      </c>
      <c r="W1754" s="22" t="str">
        <f>VLOOKUP($C1754,Effects,MATCH(W$7, Effects!$A$1:$E$1, 0),0)</f>
        <v>Arrest Made</v>
      </c>
    </row>
    <row r="1755" spans="2:23" s="7" customFormat="1" ht="21" x14ac:dyDescent="0.4">
      <c r="B1755" s="19">
        <v>1748</v>
      </c>
      <c r="C1755" s="19" t="s">
        <v>1764</v>
      </c>
      <c r="D1755" s="20">
        <f>VLOOKUP($C1755, Date, MATCH(Source!D$7, Date!$A$1:$F$1, 0), FALSE)</f>
        <v>44763</v>
      </c>
      <c r="E1755" s="40">
        <v>44763</v>
      </c>
      <c r="F1755" s="22">
        <f>VLOOKUP($C1755, Date, MATCH(Source!F$7, Date!$A$1:$F$1, 0), FALSE)</f>
        <v>73.5486111111111</v>
      </c>
      <c r="G1755" s="19">
        <f>VLOOKUP(Table3[[#This Row],[Accident ID]],Date!$A$2:$I$2001,MATCH(Table3[[#Headers],[Hour]],Date!$A$1:$I$1,0),0)</f>
        <v>13</v>
      </c>
      <c r="H1755" s="44" t="str">
        <f>IF(AND(Table3[[#This Row],[Hour]]&gt;=7, Table3[[#This Row],[Hour]]&lt;=10), "Peak", IF(AND(Table3[[#This Row],[Hour]]&gt;=16, Table3[[#This Row],[Hour]]&lt;=19), "Peak", "Off-Peak"))</f>
        <v>Off-Peak</v>
      </c>
      <c r="I1755" s="19" t="str">
        <f>VLOOKUP($C1755,location,MATCH(Source!I$7,Location!$A$1:$D$1,0),0)</f>
        <v>Hyderabad</v>
      </c>
      <c r="J1755" s="19" t="str">
        <f>VLOOKUP($C1755,location,MATCH(Source!J$7,Location!$A$1:$D$1,0),0)</f>
        <v>City Road</v>
      </c>
      <c r="K1755" s="19" t="str">
        <f>VLOOKUP($C1755,location,MATCH(Source!K$7,Location!$A$1:$D$1,0),0)</f>
        <v>Windy</v>
      </c>
      <c r="L1755" s="20" t="str">
        <f>VLOOKUP($C1755,vehicle,MATCH(L1754,Vehicle!A1748:E1748,0),0)</f>
        <v>Bike</v>
      </c>
      <c r="M1755" s="20" t="str">
        <f>VLOOKUP($C1755,vehicle,MATCH(M$7,Vehicle!$A$1:$E$1,0),0)</f>
        <v>Over Speeding</v>
      </c>
      <c r="N1755" s="20" t="str">
        <f>VLOOKUP($C1755,vehicle,MATCH(N$7,Vehicle!$A$1:$E$1,0),0)</f>
        <v>Low</v>
      </c>
      <c r="O1755" s="21">
        <f>VLOOKUP($C1755,vehicle,MATCH(O$7,Vehicle!$A$1:$E$1,0),0)</f>
        <v>3</v>
      </c>
      <c r="P1755" s="21">
        <f>VLOOKUP($C1755,driver,MATCH(P$7,Driver!$A$1:$E$1,0),0)</f>
        <v>68</v>
      </c>
      <c r="Q1755" s="21" t="str">
        <f>VLOOKUP($C1755,driver,MATCH(Q$7,Driver!$A$1:$E$1,0),0)</f>
        <v>Suspended</v>
      </c>
      <c r="R1755" s="21">
        <f>VLOOKUP($C1755,driver,MATCH(R$7,Driver!$A$1:$E$1,0),0)</f>
        <v>10</v>
      </c>
      <c r="S1755" s="21" t="str">
        <f>VLOOKUP($C1755,driver,MATCH(S$7,Driver!$A$1:$E$1,0),0)</f>
        <v>Moderate</v>
      </c>
      <c r="T1755" s="21">
        <f>VLOOKUP($C1755,Effects,MATCH(T$7, Effects!$A$1:$E$1, 0),0)</f>
        <v>6</v>
      </c>
      <c r="U1755" s="22" t="str">
        <f>VLOOKUP($C1755,Effects,MATCH(U$7, Effects!$A$1:$E$1, 0),0)</f>
        <v>Yes</v>
      </c>
      <c r="V1755" s="22" t="str">
        <f>VLOOKUP($C1755,Effects,MATCH(V$7, Effects!$A$1:$E$1, 0),0)</f>
        <v>Yes</v>
      </c>
      <c r="W1755" s="22" t="str">
        <f>VLOOKUP($C1755,Effects,MATCH(W$7, Effects!$A$1:$E$1, 0),0)</f>
        <v>None</v>
      </c>
    </row>
    <row r="1756" spans="2:23" s="7" customFormat="1" ht="21" x14ac:dyDescent="0.4">
      <c r="B1756" s="19">
        <v>1749</v>
      </c>
      <c r="C1756" s="19" t="s">
        <v>1765</v>
      </c>
      <c r="D1756" s="20">
        <f>VLOOKUP($C1756, Date, MATCH(Source!D$7, Date!$A$1:$F$1, 0), FALSE)</f>
        <v>44350</v>
      </c>
      <c r="E1756" s="40">
        <v>44350</v>
      </c>
      <c r="F1756" s="22">
        <f>VLOOKUP($C1756, Date, MATCH(Source!F$7, Date!$A$1:$F$1, 0), FALSE)</f>
        <v>73.5902777777778</v>
      </c>
      <c r="G1756" s="19">
        <f>VLOOKUP(Table3[[#This Row],[Accident ID]],Date!$A$2:$I$2001,MATCH(Table3[[#Headers],[Hour]],Date!$A$1:$I$1,0),0)</f>
        <v>14</v>
      </c>
      <c r="H1756" s="44" t="str">
        <f>IF(AND(Table3[[#This Row],[Hour]]&gt;=7, Table3[[#This Row],[Hour]]&lt;=10), "Peak", IF(AND(Table3[[#This Row],[Hour]]&gt;=16, Table3[[#This Row],[Hour]]&lt;=19), "Peak", "Off-Peak"))</f>
        <v>Off-Peak</v>
      </c>
      <c r="I1756" s="19" t="str">
        <f>VLOOKUP($C1756,location,MATCH(Source!I$7,Location!$A$1:$D$1,0),0)</f>
        <v>Kolkata</v>
      </c>
      <c r="J1756" s="19" t="str">
        <f>VLOOKUP($C1756,location,MATCH(Source!J$7,Location!$A$1:$D$1,0),0)</f>
        <v>Highway</v>
      </c>
      <c r="K1756" s="19" t="str">
        <f>VLOOKUP($C1756,location,MATCH(Source!K$7,Location!$A$1:$D$1,0),0)</f>
        <v>Snowy</v>
      </c>
      <c r="L1756" s="20" t="str">
        <f>VLOOKUP($C1756,vehicle,MATCH(L1755,Vehicle!A1749:E1749,0),0)</f>
        <v>Bike</v>
      </c>
      <c r="M1756" s="20" t="str">
        <f>VLOOKUP($C1756,vehicle,MATCH(M$7,Vehicle!$A$1:$E$1,0),0)</f>
        <v>Pedestrian Crossing</v>
      </c>
      <c r="N1756" s="20" t="str">
        <f>VLOOKUP($C1756,vehicle,MATCH(N$7,Vehicle!$A$1:$E$1,0),0)</f>
        <v>Severe</v>
      </c>
      <c r="O1756" s="21">
        <f>VLOOKUP($C1756,vehicle,MATCH(O$7,Vehicle!$A$1:$E$1,0),0)</f>
        <v>4</v>
      </c>
      <c r="P1756" s="21">
        <f>VLOOKUP($C1756,driver,MATCH(P$7,Driver!$A$1:$E$1,0),0)</f>
        <v>33</v>
      </c>
      <c r="Q1756" s="21" t="str">
        <f>VLOOKUP($C1756,driver,MATCH(Q$7,Driver!$A$1:$E$1,0),0)</f>
        <v>Expired</v>
      </c>
      <c r="R1756" s="21">
        <f>VLOOKUP($C1756,driver,MATCH(R$7,Driver!$A$1:$E$1,0),0)</f>
        <v>1</v>
      </c>
      <c r="S1756" s="21" t="str">
        <f>VLOOKUP($C1756,driver,MATCH(S$7,Driver!$A$1:$E$1,0),0)</f>
        <v>Minor</v>
      </c>
      <c r="T1756" s="21">
        <f>VLOOKUP($C1756,Effects,MATCH(T$7, Effects!$A$1:$E$1, 0),0)</f>
        <v>42</v>
      </c>
      <c r="U1756" s="22" t="str">
        <f>VLOOKUP($C1756,Effects,MATCH(U$7, Effects!$A$1:$E$1, 0),0)</f>
        <v>Yes</v>
      </c>
      <c r="V1756" s="22" t="str">
        <f>VLOOKUP($C1756,Effects,MATCH(V$7, Effects!$A$1:$E$1, 0),0)</f>
        <v>No</v>
      </c>
      <c r="W1756" s="22" t="str">
        <f>VLOOKUP($C1756,Effects,MATCH(W$7, Effects!$A$1:$E$1, 0),0)</f>
        <v>Fine Issued</v>
      </c>
    </row>
    <row r="1757" spans="2:23" s="7" customFormat="1" ht="21" x14ac:dyDescent="0.4">
      <c r="B1757" s="19">
        <v>1750</v>
      </c>
      <c r="C1757" s="19" t="s">
        <v>1766</v>
      </c>
      <c r="D1757" s="20">
        <f>VLOOKUP($C1757, Date, MATCH(Source!D$7, Date!$A$1:$F$1, 0), FALSE)</f>
        <v>45435</v>
      </c>
      <c r="E1757" s="40">
        <v>45435</v>
      </c>
      <c r="F1757" s="22">
        <f>VLOOKUP($C1757, Date, MATCH(Source!F$7, Date!$A$1:$F$1, 0), FALSE)</f>
        <v>73.6319444444444</v>
      </c>
      <c r="G1757" s="19">
        <f>VLOOKUP(Table3[[#This Row],[Accident ID]],Date!$A$2:$I$2001,MATCH(Table3[[#Headers],[Hour]],Date!$A$1:$I$1,0),0)</f>
        <v>15</v>
      </c>
      <c r="H1757" s="44" t="str">
        <f>IF(AND(Table3[[#This Row],[Hour]]&gt;=7, Table3[[#This Row],[Hour]]&lt;=10), "Peak", IF(AND(Table3[[#This Row],[Hour]]&gt;=16, Table3[[#This Row],[Hour]]&lt;=19), "Peak", "Off-Peak"))</f>
        <v>Off-Peak</v>
      </c>
      <c r="I1757" s="19" t="str">
        <f>VLOOKUP($C1757,location,MATCH(Source!I$7,Location!$A$1:$D$1,0),0)</f>
        <v>Bangalore</v>
      </c>
      <c r="J1757" s="19" t="str">
        <f>VLOOKUP($C1757,location,MATCH(Source!J$7,Location!$A$1:$D$1,0),0)</f>
        <v>Expressway</v>
      </c>
      <c r="K1757" s="19" t="str">
        <f>VLOOKUP($C1757,location,MATCH(Source!K$7,Location!$A$1:$D$1,0),0)</f>
        <v>Foggy</v>
      </c>
      <c r="L1757" s="20" t="str">
        <f>VLOOKUP($C1757,vehicle,MATCH(L1756,Vehicle!A1750:E1750,0),0)</f>
        <v>Bike</v>
      </c>
      <c r="M1757" s="20" t="str">
        <f>VLOOKUP($C1757,vehicle,MATCH(M$7,Vehicle!$A$1:$E$1,0),0)</f>
        <v>Reckless Driving</v>
      </c>
      <c r="N1757" s="20" t="str">
        <f>VLOOKUP($C1757,vehicle,MATCH(N$7,Vehicle!$A$1:$E$1,0),0)</f>
        <v>Severe</v>
      </c>
      <c r="O1757" s="21">
        <f>VLOOKUP($C1757,vehicle,MATCH(O$7,Vehicle!$A$1:$E$1,0),0)</f>
        <v>5</v>
      </c>
      <c r="P1757" s="21">
        <f>VLOOKUP($C1757,driver,MATCH(P$7,Driver!$A$1:$E$1,0),0)</f>
        <v>46</v>
      </c>
      <c r="Q1757" s="21" t="str">
        <f>VLOOKUP($C1757,driver,MATCH(Q$7,Driver!$A$1:$E$1,0),0)</f>
        <v>Expired</v>
      </c>
      <c r="R1757" s="21">
        <f>VLOOKUP($C1757,driver,MATCH(R$7,Driver!$A$1:$E$1,0),0)</f>
        <v>3</v>
      </c>
      <c r="S1757" s="21" t="str">
        <f>VLOOKUP($C1757,driver,MATCH(S$7,Driver!$A$1:$E$1,0),0)</f>
        <v>Moderate</v>
      </c>
      <c r="T1757" s="21">
        <f>VLOOKUP($C1757,Effects,MATCH(T$7, Effects!$A$1:$E$1, 0),0)</f>
        <v>40</v>
      </c>
      <c r="U1757" s="22" t="str">
        <f>VLOOKUP($C1757,Effects,MATCH(U$7, Effects!$A$1:$E$1, 0),0)</f>
        <v>Yes</v>
      </c>
      <c r="V1757" s="22" t="str">
        <f>VLOOKUP($C1757,Effects,MATCH(V$7, Effects!$A$1:$E$1, 0),0)</f>
        <v>Yes</v>
      </c>
      <c r="W1757" s="22" t="str">
        <f>VLOOKUP($C1757,Effects,MATCH(W$7, Effects!$A$1:$E$1, 0),0)</f>
        <v>License Suspended</v>
      </c>
    </row>
    <row r="1758" spans="2:23" s="7" customFormat="1" ht="21" x14ac:dyDescent="0.4">
      <c r="B1758" s="19">
        <v>1751</v>
      </c>
      <c r="C1758" s="19" t="s">
        <v>1767</v>
      </c>
      <c r="D1758" s="20">
        <f>VLOOKUP($C1758, Date, MATCH(Source!D$7, Date!$A$1:$F$1, 0), FALSE)</f>
        <v>44118</v>
      </c>
      <c r="E1758" s="40">
        <v>44118</v>
      </c>
      <c r="F1758" s="22">
        <f>VLOOKUP($C1758, Date, MATCH(Source!F$7, Date!$A$1:$F$1, 0), FALSE)</f>
        <v>73.6736111111111</v>
      </c>
      <c r="G1758" s="19">
        <f>VLOOKUP(Table3[[#This Row],[Accident ID]],Date!$A$2:$I$2001,MATCH(Table3[[#Headers],[Hour]],Date!$A$1:$I$1,0),0)</f>
        <v>16</v>
      </c>
      <c r="H1758" s="44" t="str">
        <f>IF(AND(Table3[[#This Row],[Hour]]&gt;=7, Table3[[#This Row],[Hour]]&lt;=10), "Peak", IF(AND(Table3[[#This Row],[Hour]]&gt;=16, Table3[[#This Row],[Hour]]&lt;=19), "Peak", "Off-Peak"))</f>
        <v>Peak</v>
      </c>
      <c r="I1758" s="19" t="str">
        <f>VLOOKUP($C1758,location,MATCH(Source!I$7,Location!$A$1:$D$1,0),0)</f>
        <v>Kolkata</v>
      </c>
      <c r="J1758" s="19" t="str">
        <f>VLOOKUP($C1758,location,MATCH(Source!J$7,Location!$A$1:$D$1,0),0)</f>
        <v>Residential Area</v>
      </c>
      <c r="K1758" s="19" t="str">
        <f>VLOOKUP($C1758,location,MATCH(Source!K$7,Location!$A$1:$D$1,0),0)</f>
        <v>Foggy</v>
      </c>
      <c r="L1758" s="20" t="str">
        <f>VLOOKUP($C1758,vehicle,MATCH(L1757,Vehicle!A1751:E1751,0),0)</f>
        <v>Bicycle</v>
      </c>
      <c r="M1758" s="20" t="str">
        <f>VLOOKUP($C1758,vehicle,MATCH(M$7,Vehicle!$A$1:$E$1,0),0)</f>
        <v>Weather Conditions</v>
      </c>
      <c r="N1758" s="20" t="str">
        <f>VLOOKUP($C1758,vehicle,MATCH(N$7,Vehicle!$A$1:$E$1,0),0)</f>
        <v>Low</v>
      </c>
      <c r="O1758" s="21">
        <f>VLOOKUP($C1758,vehicle,MATCH(O$7,Vehicle!$A$1:$E$1,0),0)</f>
        <v>3</v>
      </c>
      <c r="P1758" s="21">
        <f>VLOOKUP($C1758,driver,MATCH(P$7,Driver!$A$1:$E$1,0),0)</f>
        <v>72</v>
      </c>
      <c r="Q1758" s="21" t="str">
        <f>VLOOKUP($C1758,driver,MATCH(Q$7,Driver!$A$1:$E$1,0),0)</f>
        <v>Suspended</v>
      </c>
      <c r="R1758" s="21">
        <f>VLOOKUP($C1758,driver,MATCH(R$7,Driver!$A$1:$E$1,0),0)</f>
        <v>7</v>
      </c>
      <c r="S1758" s="21" t="str">
        <f>VLOOKUP($C1758,driver,MATCH(S$7,Driver!$A$1:$E$1,0),0)</f>
        <v>Minor</v>
      </c>
      <c r="T1758" s="21">
        <f>VLOOKUP($C1758,Effects,MATCH(T$7, Effects!$A$1:$E$1, 0),0)</f>
        <v>38</v>
      </c>
      <c r="U1758" s="22" t="str">
        <f>VLOOKUP($C1758,Effects,MATCH(U$7, Effects!$A$1:$E$1, 0),0)</f>
        <v>No</v>
      </c>
      <c r="V1758" s="22" t="str">
        <f>VLOOKUP($C1758,Effects,MATCH(V$7, Effects!$A$1:$E$1, 0),0)</f>
        <v>No</v>
      </c>
      <c r="W1758" s="22" t="str">
        <f>VLOOKUP($C1758,Effects,MATCH(W$7, Effects!$A$1:$E$1, 0),0)</f>
        <v>Fine Issued</v>
      </c>
    </row>
    <row r="1759" spans="2:23" s="7" customFormat="1" ht="21" x14ac:dyDescent="0.4">
      <c r="B1759" s="19">
        <v>1752</v>
      </c>
      <c r="C1759" s="19" t="s">
        <v>1768</v>
      </c>
      <c r="D1759" s="20">
        <f>VLOOKUP($C1759, Date, MATCH(Source!D$7, Date!$A$1:$F$1, 0), FALSE)</f>
        <v>45542</v>
      </c>
      <c r="E1759" s="40">
        <v>45542</v>
      </c>
      <c r="F1759" s="22">
        <f>VLOOKUP($C1759, Date, MATCH(Source!F$7, Date!$A$1:$F$1, 0), FALSE)</f>
        <v>73.7152777777778</v>
      </c>
      <c r="G1759" s="19">
        <f>VLOOKUP(Table3[[#This Row],[Accident ID]],Date!$A$2:$I$2001,MATCH(Table3[[#Headers],[Hour]],Date!$A$1:$I$1,0),0)</f>
        <v>17</v>
      </c>
      <c r="H1759" s="44" t="str">
        <f>IF(AND(Table3[[#This Row],[Hour]]&gt;=7, Table3[[#This Row],[Hour]]&lt;=10), "Peak", IF(AND(Table3[[#This Row],[Hour]]&gt;=16, Table3[[#This Row],[Hour]]&lt;=19), "Peak", "Off-Peak"))</f>
        <v>Peak</v>
      </c>
      <c r="I1759" s="19" t="str">
        <f>VLOOKUP($C1759,location,MATCH(Source!I$7,Location!$A$1:$D$1,0),0)</f>
        <v>Delhi</v>
      </c>
      <c r="J1759" s="19" t="str">
        <f>VLOOKUP($C1759,location,MATCH(Source!J$7,Location!$A$1:$D$1,0),0)</f>
        <v>Residential Area</v>
      </c>
      <c r="K1759" s="19" t="str">
        <f>VLOOKUP($C1759,location,MATCH(Source!K$7,Location!$A$1:$D$1,0),0)</f>
        <v>Rainy</v>
      </c>
      <c r="L1759" s="20" t="str">
        <f>VLOOKUP($C1759,vehicle,MATCH(L1758,Vehicle!A1752:E1752,0),0)</f>
        <v>Truck</v>
      </c>
      <c r="M1759" s="20" t="str">
        <f>VLOOKUP($C1759,vehicle,MATCH(M$7,Vehicle!$A$1:$E$1,0),0)</f>
        <v>Signal Violation</v>
      </c>
      <c r="N1759" s="20" t="str">
        <f>VLOOKUP($C1759,vehicle,MATCH(N$7,Vehicle!$A$1:$E$1,0),0)</f>
        <v>High</v>
      </c>
      <c r="O1759" s="21">
        <f>VLOOKUP($C1759,vehicle,MATCH(O$7,Vehicle!$A$1:$E$1,0),0)</f>
        <v>4</v>
      </c>
      <c r="P1759" s="21">
        <f>VLOOKUP($C1759,driver,MATCH(P$7,Driver!$A$1:$E$1,0),0)</f>
        <v>57</v>
      </c>
      <c r="Q1759" s="21" t="str">
        <f>VLOOKUP($C1759,driver,MATCH(Q$7,Driver!$A$1:$E$1,0),0)</f>
        <v>Expired</v>
      </c>
      <c r="R1759" s="21">
        <f>VLOOKUP($C1759,driver,MATCH(R$7,Driver!$A$1:$E$1,0),0)</f>
        <v>8</v>
      </c>
      <c r="S1759" s="21" t="str">
        <f>VLOOKUP($C1759,driver,MATCH(S$7,Driver!$A$1:$E$1,0),0)</f>
        <v>Severe</v>
      </c>
      <c r="T1759" s="21">
        <f>VLOOKUP($C1759,Effects,MATCH(T$7, Effects!$A$1:$E$1, 0),0)</f>
        <v>49</v>
      </c>
      <c r="U1759" s="22" t="str">
        <f>VLOOKUP($C1759,Effects,MATCH(U$7, Effects!$A$1:$E$1, 0),0)</f>
        <v>No</v>
      </c>
      <c r="V1759" s="22" t="str">
        <f>VLOOKUP($C1759,Effects,MATCH(V$7, Effects!$A$1:$E$1, 0),0)</f>
        <v>No</v>
      </c>
      <c r="W1759" s="22" t="str">
        <f>VLOOKUP($C1759,Effects,MATCH(W$7, Effects!$A$1:$E$1, 0),0)</f>
        <v>License Suspended</v>
      </c>
    </row>
    <row r="1760" spans="2:23" s="7" customFormat="1" ht="21" x14ac:dyDescent="0.4">
      <c r="B1760" s="19">
        <v>1753</v>
      </c>
      <c r="C1760" s="19" t="s">
        <v>1769</v>
      </c>
      <c r="D1760" s="20">
        <f>VLOOKUP($C1760, Date, MATCH(Source!D$7, Date!$A$1:$F$1, 0), FALSE)</f>
        <v>45410</v>
      </c>
      <c r="E1760" s="40">
        <v>45410</v>
      </c>
      <c r="F1760" s="22">
        <f>VLOOKUP($C1760, Date, MATCH(Source!F$7, Date!$A$1:$F$1, 0), FALSE)</f>
        <v>73.7569444444444</v>
      </c>
      <c r="G1760" s="19">
        <f>VLOOKUP(Table3[[#This Row],[Accident ID]],Date!$A$2:$I$2001,MATCH(Table3[[#Headers],[Hour]],Date!$A$1:$I$1,0),0)</f>
        <v>18</v>
      </c>
      <c r="H1760" s="44" t="str">
        <f>IF(AND(Table3[[#This Row],[Hour]]&gt;=7, Table3[[#This Row],[Hour]]&lt;=10), "Peak", IF(AND(Table3[[#This Row],[Hour]]&gt;=16, Table3[[#This Row],[Hour]]&lt;=19), "Peak", "Off-Peak"))</f>
        <v>Peak</v>
      </c>
      <c r="I1760" s="19" t="str">
        <f>VLOOKUP($C1760,location,MATCH(Source!I$7,Location!$A$1:$D$1,0),0)</f>
        <v>Mumbai</v>
      </c>
      <c r="J1760" s="19" t="str">
        <f>VLOOKUP($C1760,location,MATCH(Source!J$7,Location!$A$1:$D$1,0),0)</f>
        <v>Highway</v>
      </c>
      <c r="K1760" s="19" t="str">
        <f>VLOOKUP($C1760,location,MATCH(Source!K$7,Location!$A$1:$D$1,0),0)</f>
        <v>Snowy</v>
      </c>
      <c r="L1760" s="20" t="str">
        <f>VLOOKUP($C1760,vehicle,MATCH(L1759,Vehicle!A1753:E1753,0),0)</f>
        <v>Car</v>
      </c>
      <c r="M1760" s="20" t="str">
        <f>VLOOKUP($C1760,vehicle,MATCH(M$7,Vehicle!$A$1:$E$1,0),0)</f>
        <v>Signal Violation</v>
      </c>
      <c r="N1760" s="20" t="str">
        <f>VLOOKUP($C1760,vehicle,MATCH(N$7,Vehicle!$A$1:$E$1,0),0)</f>
        <v>Severe</v>
      </c>
      <c r="O1760" s="21">
        <f>VLOOKUP($C1760,vehicle,MATCH(O$7,Vehicle!$A$1:$E$1,0),0)</f>
        <v>3</v>
      </c>
      <c r="P1760" s="21">
        <f>VLOOKUP($C1760,driver,MATCH(P$7,Driver!$A$1:$E$1,0),0)</f>
        <v>31</v>
      </c>
      <c r="Q1760" s="21" t="str">
        <f>VLOOKUP($C1760,driver,MATCH(Q$7,Driver!$A$1:$E$1,0),0)</f>
        <v>Suspended</v>
      </c>
      <c r="R1760" s="21">
        <f>VLOOKUP($C1760,driver,MATCH(R$7,Driver!$A$1:$E$1,0),0)</f>
        <v>7</v>
      </c>
      <c r="S1760" s="21" t="str">
        <f>VLOOKUP($C1760,driver,MATCH(S$7,Driver!$A$1:$E$1,0),0)</f>
        <v>Severe</v>
      </c>
      <c r="T1760" s="21">
        <f>VLOOKUP($C1760,Effects,MATCH(T$7, Effects!$A$1:$E$1, 0),0)</f>
        <v>9</v>
      </c>
      <c r="U1760" s="22" t="str">
        <f>VLOOKUP($C1760,Effects,MATCH(U$7, Effects!$A$1:$E$1, 0),0)</f>
        <v>Yes</v>
      </c>
      <c r="V1760" s="22" t="str">
        <f>VLOOKUP($C1760,Effects,MATCH(V$7, Effects!$A$1:$E$1, 0),0)</f>
        <v>No</v>
      </c>
      <c r="W1760" s="22" t="str">
        <f>VLOOKUP($C1760,Effects,MATCH(W$7, Effects!$A$1:$E$1, 0),0)</f>
        <v>Fine Issued</v>
      </c>
    </row>
    <row r="1761" spans="2:23" s="7" customFormat="1" ht="21" x14ac:dyDescent="0.4">
      <c r="B1761" s="19">
        <v>1754</v>
      </c>
      <c r="C1761" s="19" t="s">
        <v>1770</v>
      </c>
      <c r="D1761" s="20">
        <f>VLOOKUP($C1761, Date, MATCH(Source!D$7, Date!$A$1:$F$1, 0), FALSE)</f>
        <v>45505</v>
      </c>
      <c r="E1761" s="40">
        <v>45505</v>
      </c>
      <c r="F1761" s="22">
        <f>VLOOKUP($C1761, Date, MATCH(Source!F$7, Date!$A$1:$F$1, 0), FALSE)</f>
        <v>73.7986111111111</v>
      </c>
      <c r="G1761" s="19">
        <f>VLOOKUP(Table3[[#This Row],[Accident ID]],Date!$A$2:$I$2001,MATCH(Table3[[#Headers],[Hour]],Date!$A$1:$I$1,0),0)</f>
        <v>19</v>
      </c>
      <c r="H1761" s="44" t="str">
        <f>IF(AND(Table3[[#This Row],[Hour]]&gt;=7, Table3[[#This Row],[Hour]]&lt;=10), "Peak", IF(AND(Table3[[#This Row],[Hour]]&gt;=16, Table3[[#This Row],[Hour]]&lt;=19), "Peak", "Off-Peak"))</f>
        <v>Peak</v>
      </c>
      <c r="I1761" s="19" t="str">
        <f>VLOOKUP($C1761,location,MATCH(Source!I$7,Location!$A$1:$D$1,0),0)</f>
        <v>Hyderabad</v>
      </c>
      <c r="J1761" s="19" t="str">
        <f>VLOOKUP($C1761,location,MATCH(Source!J$7,Location!$A$1:$D$1,0),0)</f>
        <v>Highway</v>
      </c>
      <c r="K1761" s="19" t="str">
        <f>VLOOKUP($C1761,location,MATCH(Source!K$7,Location!$A$1:$D$1,0),0)</f>
        <v>Foggy</v>
      </c>
      <c r="L1761" s="20" t="str">
        <f>VLOOKUP($C1761,vehicle,MATCH(L1760,Vehicle!A1754:E1754,0),0)</f>
        <v>Truck</v>
      </c>
      <c r="M1761" s="20" t="str">
        <f>VLOOKUP($C1761,vehicle,MATCH(M$7,Vehicle!$A$1:$E$1,0),0)</f>
        <v>Brake Failure</v>
      </c>
      <c r="N1761" s="20" t="str">
        <f>VLOOKUP($C1761,vehicle,MATCH(N$7,Vehicle!$A$1:$E$1,0),0)</f>
        <v>Medium</v>
      </c>
      <c r="O1761" s="21">
        <f>VLOOKUP($C1761,vehicle,MATCH(O$7,Vehicle!$A$1:$E$1,0),0)</f>
        <v>4</v>
      </c>
      <c r="P1761" s="21">
        <f>VLOOKUP($C1761,driver,MATCH(P$7,Driver!$A$1:$E$1,0),0)</f>
        <v>68</v>
      </c>
      <c r="Q1761" s="21" t="str">
        <f>VLOOKUP($C1761,driver,MATCH(Q$7,Driver!$A$1:$E$1,0),0)</f>
        <v>Valid</v>
      </c>
      <c r="R1761" s="21">
        <f>VLOOKUP($C1761,driver,MATCH(R$7,Driver!$A$1:$E$1,0),0)</f>
        <v>10</v>
      </c>
      <c r="S1761" s="21" t="str">
        <f>VLOOKUP($C1761,driver,MATCH(S$7,Driver!$A$1:$E$1,0),0)</f>
        <v>Severe</v>
      </c>
      <c r="T1761" s="21">
        <f>VLOOKUP($C1761,Effects,MATCH(T$7, Effects!$A$1:$E$1, 0),0)</f>
        <v>38</v>
      </c>
      <c r="U1761" s="22" t="str">
        <f>VLOOKUP($C1761,Effects,MATCH(U$7, Effects!$A$1:$E$1, 0),0)</f>
        <v>Yes</v>
      </c>
      <c r="V1761" s="22" t="str">
        <f>VLOOKUP($C1761,Effects,MATCH(V$7, Effects!$A$1:$E$1, 0),0)</f>
        <v>No</v>
      </c>
      <c r="W1761" s="22" t="str">
        <f>VLOOKUP($C1761,Effects,MATCH(W$7, Effects!$A$1:$E$1, 0),0)</f>
        <v>None</v>
      </c>
    </row>
    <row r="1762" spans="2:23" s="7" customFormat="1" ht="21" x14ac:dyDescent="0.4">
      <c r="B1762" s="19">
        <v>1755</v>
      </c>
      <c r="C1762" s="19" t="s">
        <v>1771</v>
      </c>
      <c r="D1762" s="20">
        <f>VLOOKUP($C1762, Date, MATCH(Source!D$7, Date!$A$1:$F$1, 0), FALSE)</f>
        <v>44927</v>
      </c>
      <c r="E1762" s="40">
        <v>44927</v>
      </c>
      <c r="F1762" s="22">
        <f>VLOOKUP($C1762, Date, MATCH(Source!F$7, Date!$A$1:$F$1, 0), FALSE)</f>
        <v>73.8402777777778</v>
      </c>
      <c r="G1762" s="19">
        <f>VLOOKUP(Table3[[#This Row],[Accident ID]],Date!$A$2:$I$2001,MATCH(Table3[[#Headers],[Hour]],Date!$A$1:$I$1,0),0)</f>
        <v>20</v>
      </c>
      <c r="H1762" s="44" t="str">
        <f>IF(AND(Table3[[#This Row],[Hour]]&gt;=7, Table3[[#This Row],[Hour]]&lt;=10), "Peak", IF(AND(Table3[[#This Row],[Hour]]&gt;=16, Table3[[#This Row],[Hour]]&lt;=19), "Peak", "Off-Peak"))</f>
        <v>Off-Peak</v>
      </c>
      <c r="I1762" s="19" t="str">
        <f>VLOOKUP($C1762,location,MATCH(Source!I$7,Location!$A$1:$D$1,0),0)</f>
        <v>Kolkata</v>
      </c>
      <c r="J1762" s="19" t="str">
        <f>VLOOKUP($C1762,location,MATCH(Source!J$7,Location!$A$1:$D$1,0),0)</f>
        <v>Rural Road</v>
      </c>
      <c r="K1762" s="19" t="str">
        <f>VLOOKUP($C1762,location,MATCH(Source!K$7,Location!$A$1:$D$1,0),0)</f>
        <v>Clear</v>
      </c>
      <c r="L1762" s="20" t="str">
        <f>VLOOKUP($C1762,vehicle,MATCH(L1761,Vehicle!A1755:E1755,0),0)</f>
        <v>Auto</v>
      </c>
      <c r="M1762" s="20" t="str">
        <f>VLOOKUP($C1762,vehicle,MATCH(M$7,Vehicle!$A$1:$E$1,0),0)</f>
        <v>Over Speeding</v>
      </c>
      <c r="N1762" s="20" t="str">
        <f>VLOOKUP($C1762,vehicle,MATCH(N$7,Vehicle!$A$1:$E$1,0),0)</f>
        <v>Medium</v>
      </c>
      <c r="O1762" s="21">
        <f>VLOOKUP($C1762,vehicle,MATCH(O$7,Vehicle!$A$1:$E$1,0),0)</f>
        <v>2</v>
      </c>
      <c r="P1762" s="21">
        <f>VLOOKUP($C1762,driver,MATCH(P$7,Driver!$A$1:$E$1,0),0)</f>
        <v>66</v>
      </c>
      <c r="Q1762" s="21" t="str">
        <f>VLOOKUP($C1762,driver,MATCH(Q$7,Driver!$A$1:$E$1,0),0)</f>
        <v>Expired</v>
      </c>
      <c r="R1762" s="21">
        <f>VLOOKUP($C1762,driver,MATCH(R$7,Driver!$A$1:$E$1,0),0)</f>
        <v>3</v>
      </c>
      <c r="S1762" s="21" t="str">
        <f>VLOOKUP($C1762,driver,MATCH(S$7,Driver!$A$1:$E$1,0),0)</f>
        <v>Severe</v>
      </c>
      <c r="T1762" s="21">
        <f>VLOOKUP($C1762,Effects,MATCH(T$7, Effects!$A$1:$E$1, 0),0)</f>
        <v>23</v>
      </c>
      <c r="U1762" s="22" t="str">
        <f>VLOOKUP($C1762,Effects,MATCH(U$7, Effects!$A$1:$E$1, 0),0)</f>
        <v>No</v>
      </c>
      <c r="V1762" s="22" t="str">
        <f>VLOOKUP($C1762,Effects,MATCH(V$7, Effects!$A$1:$E$1, 0),0)</f>
        <v>Yes</v>
      </c>
      <c r="W1762" s="22" t="str">
        <f>VLOOKUP($C1762,Effects,MATCH(W$7, Effects!$A$1:$E$1, 0),0)</f>
        <v>Arrest Made</v>
      </c>
    </row>
    <row r="1763" spans="2:23" s="7" customFormat="1" ht="21" x14ac:dyDescent="0.4">
      <c r="B1763" s="19">
        <v>1756</v>
      </c>
      <c r="C1763" s="19" t="s">
        <v>1772</v>
      </c>
      <c r="D1763" s="20">
        <f>VLOOKUP($C1763, Date, MATCH(Source!D$7, Date!$A$1:$F$1, 0), FALSE)</f>
        <v>44317</v>
      </c>
      <c r="E1763" s="40">
        <v>44317</v>
      </c>
      <c r="F1763" s="22">
        <f>VLOOKUP($C1763, Date, MATCH(Source!F$7, Date!$A$1:$F$1, 0), FALSE)</f>
        <v>73.8819444444444</v>
      </c>
      <c r="G1763" s="19">
        <f>VLOOKUP(Table3[[#This Row],[Accident ID]],Date!$A$2:$I$2001,MATCH(Table3[[#Headers],[Hour]],Date!$A$1:$I$1,0),0)</f>
        <v>21</v>
      </c>
      <c r="H1763" s="44" t="str">
        <f>IF(AND(Table3[[#This Row],[Hour]]&gt;=7, Table3[[#This Row],[Hour]]&lt;=10), "Peak", IF(AND(Table3[[#This Row],[Hour]]&gt;=16, Table3[[#This Row],[Hour]]&lt;=19), "Peak", "Off-Peak"))</f>
        <v>Off-Peak</v>
      </c>
      <c r="I1763" s="19" t="str">
        <f>VLOOKUP($C1763,location,MATCH(Source!I$7,Location!$A$1:$D$1,0),0)</f>
        <v>Bangalore</v>
      </c>
      <c r="J1763" s="19" t="str">
        <f>VLOOKUP($C1763,location,MATCH(Source!J$7,Location!$A$1:$D$1,0),0)</f>
        <v>Expressway</v>
      </c>
      <c r="K1763" s="19" t="str">
        <f>VLOOKUP($C1763,location,MATCH(Source!K$7,Location!$A$1:$D$1,0),0)</f>
        <v>Rainy</v>
      </c>
      <c r="L1763" s="20" t="str">
        <f>VLOOKUP($C1763,vehicle,MATCH(L1762,Vehicle!A1756:E1756,0),0)</f>
        <v>Bus</v>
      </c>
      <c r="M1763" s="20" t="str">
        <f>VLOOKUP($C1763,vehicle,MATCH(M$7,Vehicle!$A$1:$E$1,0),0)</f>
        <v>Brake Failure</v>
      </c>
      <c r="N1763" s="20" t="str">
        <f>VLOOKUP($C1763,vehicle,MATCH(N$7,Vehicle!$A$1:$E$1,0),0)</f>
        <v>Low</v>
      </c>
      <c r="O1763" s="21">
        <f>VLOOKUP($C1763,vehicle,MATCH(O$7,Vehicle!$A$1:$E$1,0),0)</f>
        <v>4</v>
      </c>
      <c r="P1763" s="21">
        <f>VLOOKUP($C1763,driver,MATCH(P$7,Driver!$A$1:$E$1,0),0)</f>
        <v>55</v>
      </c>
      <c r="Q1763" s="21" t="str">
        <f>VLOOKUP($C1763,driver,MATCH(Q$7,Driver!$A$1:$E$1,0),0)</f>
        <v>Valid</v>
      </c>
      <c r="R1763" s="21">
        <f>VLOOKUP($C1763,driver,MATCH(R$7,Driver!$A$1:$E$1,0),0)</f>
        <v>5</v>
      </c>
      <c r="S1763" s="21" t="str">
        <f>VLOOKUP($C1763,driver,MATCH(S$7,Driver!$A$1:$E$1,0),0)</f>
        <v>Fatal</v>
      </c>
      <c r="T1763" s="21">
        <f>VLOOKUP($C1763,Effects,MATCH(T$7, Effects!$A$1:$E$1, 0),0)</f>
        <v>12</v>
      </c>
      <c r="U1763" s="22" t="str">
        <f>VLOOKUP($C1763,Effects,MATCH(U$7, Effects!$A$1:$E$1, 0),0)</f>
        <v>Yes</v>
      </c>
      <c r="V1763" s="22" t="str">
        <f>VLOOKUP($C1763,Effects,MATCH(V$7, Effects!$A$1:$E$1, 0),0)</f>
        <v>No</v>
      </c>
      <c r="W1763" s="22" t="str">
        <f>VLOOKUP($C1763,Effects,MATCH(W$7, Effects!$A$1:$E$1, 0),0)</f>
        <v>License Suspended</v>
      </c>
    </row>
    <row r="1764" spans="2:23" s="7" customFormat="1" ht="21" x14ac:dyDescent="0.4">
      <c r="B1764" s="19">
        <v>1757</v>
      </c>
      <c r="C1764" s="19" t="s">
        <v>1773</v>
      </c>
      <c r="D1764" s="20">
        <f>VLOOKUP($C1764, Date, MATCH(Source!D$7, Date!$A$1:$F$1, 0), FALSE)</f>
        <v>44582</v>
      </c>
      <c r="E1764" s="40">
        <v>44582</v>
      </c>
      <c r="F1764" s="22">
        <f>VLOOKUP($C1764, Date, MATCH(Source!F$7, Date!$A$1:$F$1, 0), FALSE)</f>
        <v>73.9236111111111</v>
      </c>
      <c r="G1764" s="19">
        <f>VLOOKUP(Table3[[#This Row],[Accident ID]],Date!$A$2:$I$2001,MATCH(Table3[[#Headers],[Hour]],Date!$A$1:$I$1,0),0)</f>
        <v>22</v>
      </c>
      <c r="H1764" s="44" t="str">
        <f>IF(AND(Table3[[#This Row],[Hour]]&gt;=7, Table3[[#This Row],[Hour]]&lt;=10), "Peak", IF(AND(Table3[[#This Row],[Hour]]&gt;=16, Table3[[#This Row],[Hour]]&lt;=19), "Peak", "Off-Peak"))</f>
        <v>Off-Peak</v>
      </c>
      <c r="I1764" s="19" t="str">
        <f>VLOOKUP($C1764,location,MATCH(Source!I$7,Location!$A$1:$D$1,0),0)</f>
        <v>Pune</v>
      </c>
      <c r="J1764" s="19" t="str">
        <f>VLOOKUP($C1764,location,MATCH(Source!J$7,Location!$A$1:$D$1,0),0)</f>
        <v>Residential Area</v>
      </c>
      <c r="K1764" s="19" t="str">
        <f>VLOOKUP($C1764,location,MATCH(Source!K$7,Location!$A$1:$D$1,0),0)</f>
        <v>Rainy</v>
      </c>
      <c r="L1764" s="20" t="str">
        <f>VLOOKUP($C1764,vehicle,MATCH(L1763,Vehicle!A1757:E1757,0),0)</f>
        <v>Car</v>
      </c>
      <c r="M1764" s="20" t="str">
        <f>VLOOKUP($C1764,vehicle,MATCH(M$7,Vehicle!$A$1:$E$1,0),0)</f>
        <v>Drunk Driving</v>
      </c>
      <c r="N1764" s="20" t="str">
        <f>VLOOKUP($C1764,vehicle,MATCH(N$7,Vehicle!$A$1:$E$1,0),0)</f>
        <v>High</v>
      </c>
      <c r="O1764" s="21">
        <f>VLOOKUP($C1764,vehicle,MATCH(O$7,Vehicle!$A$1:$E$1,0),0)</f>
        <v>3</v>
      </c>
      <c r="P1764" s="21">
        <f>VLOOKUP($C1764,driver,MATCH(P$7,Driver!$A$1:$E$1,0),0)</f>
        <v>63</v>
      </c>
      <c r="Q1764" s="21" t="str">
        <f>VLOOKUP($C1764,driver,MATCH(Q$7,Driver!$A$1:$E$1,0),0)</f>
        <v>Valid</v>
      </c>
      <c r="R1764" s="21">
        <f>VLOOKUP($C1764,driver,MATCH(R$7,Driver!$A$1:$E$1,0),0)</f>
        <v>3</v>
      </c>
      <c r="S1764" s="21" t="str">
        <f>VLOOKUP($C1764,driver,MATCH(S$7,Driver!$A$1:$E$1,0),0)</f>
        <v>Fatal</v>
      </c>
      <c r="T1764" s="21">
        <f>VLOOKUP($C1764,Effects,MATCH(T$7, Effects!$A$1:$E$1, 0),0)</f>
        <v>20</v>
      </c>
      <c r="U1764" s="22" t="str">
        <f>VLOOKUP($C1764,Effects,MATCH(U$7, Effects!$A$1:$E$1, 0),0)</f>
        <v>No</v>
      </c>
      <c r="V1764" s="22" t="str">
        <f>VLOOKUP($C1764,Effects,MATCH(V$7, Effects!$A$1:$E$1, 0),0)</f>
        <v>Yes</v>
      </c>
      <c r="W1764" s="22" t="str">
        <f>VLOOKUP($C1764,Effects,MATCH(W$7, Effects!$A$1:$E$1, 0),0)</f>
        <v>Fine Issued</v>
      </c>
    </row>
    <row r="1765" spans="2:23" s="7" customFormat="1" ht="21" x14ac:dyDescent="0.4">
      <c r="B1765" s="19">
        <v>1758</v>
      </c>
      <c r="C1765" s="19" t="s">
        <v>1774</v>
      </c>
      <c r="D1765" s="20">
        <f>VLOOKUP($C1765, Date, MATCH(Source!D$7, Date!$A$1:$F$1, 0), FALSE)</f>
        <v>44626</v>
      </c>
      <c r="E1765" s="40">
        <v>44626</v>
      </c>
      <c r="F1765" s="22">
        <f>VLOOKUP($C1765, Date, MATCH(Source!F$7, Date!$A$1:$F$1, 0), FALSE)</f>
        <v>73.9652777777778</v>
      </c>
      <c r="G1765" s="19">
        <f>VLOOKUP(Table3[[#This Row],[Accident ID]],Date!$A$2:$I$2001,MATCH(Table3[[#Headers],[Hour]],Date!$A$1:$I$1,0),0)</f>
        <v>23</v>
      </c>
      <c r="H1765" s="44" t="str">
        <f>IF(AND(Table3[[#This Row],[Hour]]&gt;=7, Table3[[#This Row],[Hour]]&lt;=10), "Peak", IF(AND(Table3[[#This Row],[Hour]]&gt;=16, Table3[[#This Row],[Hour]]&lt;=19), "Peak", "Off-Peak"))</f>
        <v>Off-Peak</v>
      </c>
      <c r="I1765" s="19" t="str">
        <f>VLOOKUP($C1765,location,MATCH(Source!I$7,Location!$A$1:$D$1,0),0)</f>
        <v>Mumbai</v>
      </c>
      <c r="J1765" s="19" t="str">
        <f>VLOOKUP($C1765,location,MATCH(Source!J$7,Location!$A$1:$D$1,0),0)</f>
        <v>City Road</v>
      </c>
      <c r="K1765" s="19" t="str">
        <f>VLOOKUP($C1765,location,MATCH(Source!K$7,Location!$A$1:$D$1,0),0)</f>
        <v>Windy</v>
      </c>
      <c r="L1765" s="20" t="str">
        <f>VLOOKUP($C1765,vehicle,MATCH(L1764,Vehicle!A1758:E1758,0),0)</f>
        <v>Bus</v>
      </c>
      <c r="M1765" s="20" t="str">
        <f>VLOOKUP($C1765,vehicle,MATCH(M$7,Vehicle!$A$1:$E$1,0),0)</f>
        <v>Over Speeding</v>
      </c>
      <c r="N1765" s="20" t="str">
        <f>VLOOKUP($C1765,vehicle,MATCH(N$7,Vehicle!$A$1:$E$1,0),0)</f>
        <v>Medium</v>
      </c>
      <c r="O1765" s="21">
        <f>VLOOKUP($C1765,vehicle,MATCH(O$7,Vehicle!$A$1:$E$1,0),0)</f>
        <v>3</v>
      </c>
      <c r="P1765" s="21">
        <f>VLOOKUP($C1765,driver,MATCH(P$7,Driver!$A$1:$E$1,0),0)</f>
        <v>56</v>
      </c>
      <c r="Q1765" s="21" t="str">
        <f>VLOOKUP($C1765,driver,MATCH(Q$7,Driver!$A$1:$E$1,0),0)</f>
        <v>Expired</v>
      </c>
      <c r="R1765" s="21">
        <f>VLOOKUP($C1765,driver,MATCH(R$7,Driver!$A$1:$E$1,0),0)</f>
        <v>1</v>
      </c>
      <c r="S1765" s="21" t="str">
        <f>VLOOKUP($C1765,driver,MATCH(S$7,Driver!$A$1:$E$1,0),0)</f>
        <v>Minor</v>
      </c>
      <c r="T1765" s="21">
        <f>VLOOKUP($C1765,Effects,MATCH(T$7, Effects!$A$1:$E$1, 0),0)</f>
        <v>35</v>
      </c>
      <c r="U1765" s="22" t="str">
        <f>VLOOKUP($C1765,Effects,MATCH(U$7, Effects!$A$1:$E$1, 0),0)</f>
        <v>No</v>
      </c>
      <c r="V1765" s="22" t="str">
        <f>VLOOKUP($C1765,Effects,MATCH(V$7, Effects!$A$1:$E$1, 0),0)</f>
        <v>Yes</v>
      </c>
      <c r="W1765" s="22" t="str">
        <f>VLOOKUP($C1765,Effects,MATCH(W$7, Effects!$A$1:$E$1, 0),0)</f>
        <v>None</v>
      </c>
    </row>
    <row r="1766" spans="2:23" s="7" customFormat="1" ht="21" x14ac:dyDescent="0.4">
      <c r="B1766" s="19">
        <v>1759</v>
      </c>
      <c r="C1766" s="19" t="s">
        <v>1775</v>
      </c>
      <c r="D1766" s="20">
        <f>VLOOKUP($C1766, Date, MATCH(Source!D$7, Date!$A$1:$F$1, 0), FALSE)</f>
        <v>44987</v>
      </c>
      <c r="E1766" s="40">
        <v>44987</v>
      </c>
      <c r="F1766" s="22">
        <f>VLOOKUP($C1766, Date, MATCH(Source!F$7, Date!$A$1:$F$1, 0), FALSE)</f>
        <v>74.0069444444444</v>
      </c>
      <c r="G1766" s="19">
        <f>VLOOKUP(Table3[[#This Row],[Accident ID]],Date!$A$2:$I$2001,MATCH(Table3[[#Headers],[Hour]],Date!$A$1:$I$1,0),0)</f>
        <v>0</v>
      </c>
      <c r="H1766" s="44" t="str">
        <f>IF(AND(Table3[[#This Row],[Hour]]&gt;=7, Table3[[#This Row],[Hour]]&lt;=10), "Peak", IF(AND(Table3[[#This Row],[Hour]]&gt;=16, Table3[[#This Row],[Hour]]&lt;=19), "Peak", "Off-Peak"))</f>
        <v>Off-Peak</v>
      </c>
      <c r="I1766" s="19" t="str">
        <f>VLOOKUP($C1766,location,MATCH(Source!I$7,Location!$A$1:$D$1,0),0)</f>
        <v>Ahmedabad</v>
      </c>
      <c r="J1766" s="19" t="str">
        <f>VLOOKUP($C1766,location,MATCH(Source!J$7,Location!$A$1:$D$1,0),0)</f>
        <v>Rural Road</v>
      </c>
      <c r="K1766" s="19" t="str">
        <f>VLOOKUP($C1766,location,MATCH(Source!K$7,Location!$A$1:$D$1,0),0)</f>
        <v>Clear</v>
      </c>
      <c r="L1766" s="20" t="str">
        <f>VLOOKUP($C1766,vehicle,MATCH(L1765,Vehicle!A1759:E1759,0),0)</f>
        <v>Bike</v>
      </c>
      <c r="M1766" s="20" t="str">
        <f>VLOOKUP($C1766,vehicle,MATCH(M$7,Vehicle!$A$1:$E$1,0),0)</f>
        <v>Over Speeding</v>
      </c>
      <c r="N1766" s="20" t="str">
        <f>VLOOKUP($C1766,vehicle,MATCH(N$7,Vehicle!$A$1:$E$1,0),0)</f>
        <v>Severe</v>
      </c>
      <c r="O1766" s="21">
        <f>VLOOKUP($C1766,vehicle,MATCH(O$7,Vehicle!$A$1:$E$1,0),0)</f>
        <v>1</v>
      </c>
      <c r="P1766" s="21">
        <f>VLOOKUP($C1766,driver,MATCH(P$7,Driver!$A$1:$E$1,0),0)</f>
        <v>22</v>
      </c>
      <c r="Q1766" s="21" t="str">
        <f>VLOOKUP($C1766,driver,MATCH(Q$7,Driver!$A$1:$E$1,0),0)</f>
        <v>Suspended</v>
      </c>
      <c r="R1766" s="21">
        <f>VLOOKUP($C1766,driver,MATCH(R$7,Driver!$A$1:$E$1,0),0)</f>
        <v>3</v>
      </c>
      <c r="S1766" s="21" t="str">
        <f>VLOOKUP($C1766,driver,MATCH(S$7,Driver!$A$1:$E$1,0),0)</f>
        <v>Severe</v>
      </c>
      <c r="T1766" s="21">
        <f>VLOOKUP($C1766,Effects,MATCH(T$7, Effects!$A$1:$E$1, 0),0)</f>
        <v>50</v>
      </c>
      <c r="U1766" s="22" t="str">
        <f>VLOOKUP($C1766,Effects,MATCH(U$7, Effects!$A$1:$E$1, 0),0)</f>
        <v>Yes</v>
      </c>
      <c r="V1766" s="22" t="str">
        <f>VLOOKUP($C1766,Effects,MATCH(V$7, Effects!$A$1:$E$1, 0),0)</f>
        <v>Yes</v>
      </c>
      <c r="W1766" s="22" t="str">
        <f>VLOOKUP($C1766,Effects,MATCH(W$7, Effects!$A$1:$E$1, 0),0)</f>
        <v>None</v>
      </c>
    </row>
    <row r="1767" spans="2:23" s="7" customFormat="1" ht="21" x14ac:dyDescent="0.4">
      <c r="B1767" s="19">
        <v>1760</v>
      </c>
      <c r="C1767" s="19" t="s">
        <v>1776</v>
      </c>
      <c r="D1767" s="20">
        <f>VLOOKUP($C1767, Date, MATCH(Source!D$7, Date!$A$1:$F$1, 0), FALSE)</f>
        <v>45524</v>
      </c>
      <c r="E1767" s="40">
        <v>45524</v>
      </c>
      <c r="F1767" s="22">
        <f>VLOOKUP($C1767, Date, MATCH(Source!F$7, Date!$A$1:$F$1, 0), FALSE)</f>
        <v>74.0486111111111</v>
      </c>
      <c r="G1767" s="19">
        <f>VLOOKUP(Table3[[#This Row],[Accident ID]],Date!$A$2:$I$2001,MATCH(Table3[[#Headers],[Hour]],Date!$A$1:$I$1,0),0)</f>
        <v>1</v>
      </c>
      <c r="H1767" s="44" t="str">
        <f>IF(AND(Table3[[#This Row],[Hour]]&gt;=7, Table3[[#This Row],[Hour]]&lt;=10), "Peak", IF(AND(Table3[[#This Row],[Hour]]&gt;=16, Table3[[#This Row],[Hour]]&lt;=19), "Peak", "Off-Peak"))</f>
        <v>Off-Peak</v>
      </c>
      <c r="I1767" s="19" t="str">
        <f>VLOOKUP($C1767,location,MATCH(Source!I$7,Location!$A$1:$D$1,0),0)</f>
        <v>Mumbai</v>
      </c>
      <c r="J1767" s="19" t="str">
        <f>VLOOKUP($C1767,location,MATCH(Source!J$7,Location!$A$1:$D$1,0),0)</f>
        <v>Residential Area</v>
      </c>
      <c r="K1767" s="19" t="str">
        <f>VLOOKUP($C1767,location,MATCH(Source!K$7,Location!$A$1:$D$1,0),0)</f>
        <v>Foggy</v>
      </c>
      <c r="L1767" s="20" t="str">
        <f>VLOOKUP($C1767,vehicle,MATCH(L1766,Vehicle!A1760:E1760,0),0)</f>
        <v>Truck</v>
      </c>
      <c r="M1767" s="20" t="str">
        <f>VLOOKUP($C1767,vehicle,MATCH(M$7,Vehicle!$A$1:$E$1,0),0)</f>
        <v>Over Speeding</v>
      </c>
      <c r="N1767" s="20" t="str">
        <f>VLOOKUP($C1767,vehicle,MATCH(N$7,Vehicle!$A$1:$E$1,0),0)</f>
        <v>High</v>
      </c>
      <c r="O1767" s="21">
        <f>VLOOKUP($C1767,vehicle,MATCH(O$7,Vehicle!$A$1:$E$1,0),0)</f>
        <v>4</v>
      </c>
      <c r="P1767" s="21">
        <f>VLOOKUP($C1767,driver,MATCH(P$7,Driver!$A$1:$E$1,0),0)</f>
        <v>42</v>
      </c>
      <c r="Q1767" s="21" t="str">
        <f>VLOOKUP($C1767,driver,MATCH(Q$7,Driver!$A$1:$E$1,0),0)</f>
        <v>Valid</v>
      </c>
      <c r="R1767" s="21">
        <f>VLOOKUP($C1767,driver,MATCH(R$7,Driver!$A$1:$E$1,0),0)</f>
        <v>8</v>
      </c>
      <c r="S1767" s="21" t="str">
        <f>VLOOKUP($C1767,driver,MATCH(S$7,Driver!$A$1:$E$1,0),0)</f>
        <v>Minor</v>
      </c>
      <c r="T1767" s="21">
        <f>VLOOKUP($C1767,Effects,MATCH(T$7, Effects!$A$1:$E$1, 0),0)</f>
        <v>44</v>
      </c>
      <c r="U1767" s="22" t="str">
        <f>VLOOKUP($C1767,Effects,MATCH(U$7, Effects!$A$1:$E$1, 0),0)</f>
        <v>Yes</v>
      </c>
      <c r="V1767" s="22" t="str">
        <f>VLOOKUP($C1767,Effects,MATCH(V$7, Effects!$A$1:$E$1, 0),0)</f>
        <v>No</v>
      </c>
      <c r="W1767" s="22" t="str">
        <f>VLOOKUP($C1767,Effects,MATCH(W$7, Effects!$A$1:$E$1, 0),0)</f>
        <v>License Suspended</v>
      </c>
    </row>
    <row r="1768" spans="2:23" s="7" customFormat="1" ht="21" x14ac:dyDescent="0.4">
      <c r="B1768" s="19">
        <v>1761</v>
      </c>
      <c r="C1768" s="19" t="s">
        <v>1777</v>
      </c>
      <c r="D1768" s="20">
        <f>VLOOKUP($C1768, Date, MATCH(Source!D$7, Date!$A$1:$F$1, 0), FALSE)</f>
        <v>45204</v>
      </c>
      <c r="E1768" s="40">
        <v>45204</v>
      </c>
      <c r="F1768" s="22">
        <f>VLOOKUP($C1768, Date, MATCH(Source!F$7, Date!$A$1:$F$1, 0), FALSE)</f>
        <v>74.0902777777778</v>
      </c>
      <c r="G1768" s="19">
        <f>VLOOKUP(Table3[[#This Row],[Accident ID]],Date!$A$2:$I$2001,MATCH(Table3[[#Headers],[Hour]],Date!$A$1:$I$1,0),0)</f>
        <v>2</v>
      </c>
      <c r="H1768" s="44" t="str">
        <f>IF(AND(Table3[[#This Row],[Hour]]&gt;=7, Table3[[#This Row],[Hour]]&lt;=10), "Peak", IF(AND(Table3[[#This Row],[Hour]]&gt;=16, Table3[[#This Row],[Hour]]&lt;=19), "Peak", "Off-Peak"))</f>
        <v>Off-Peak</v>
      </c>
      <c r="I1768" s="19" t="str">
        <f>VLOOKUP($C1768,location,MATCH(Source!I$7,Location!$A$1:$D$1,0),0)</f>
        <v>Kolkata</v>
      </c>
      <c r="J1768" s="19" t="str">
        <f>VLOOKUP($C1768,location,MATCH(Source!J$7,Location!$A$1:$D$1,0),0)</f>
        <v>City Road</v>
      </c>
      <c r="K1768" s="19" t="str">
        <f>VLOOKUP($C1768,location,MATCH(Source!K$7,Location!$A$1:$D$1,0),0)</f>
        <v>Rainy</v>
      </c>
      <c r="L1768" s="20" t="str">
        <f>VLOOKUP($C1768,vehicle,MATCH(L1767,Vehicle!A1761:E1761,0),0)</f>
        <v>Bike</v>
      </c>
      <c r="M1768" s="20" t="str">
        <f>VLOOKUP($C1768,vehicle,MATCH(M$7,Vehicle!$A$1:$E$1,0),0)</f>
        <v>Weather Conditions</v>
      </c>
      <c r="N1768" s="20" t="str">
        <f>VLOOKUP($C1768,vehicle,MATCH(N$7,Vehicle!$A$1:$E$1,0),0)</f>
        <v>Medium</v>
      </c>
      <c r="O1768" s="21">
        <f>VLOOKUP($C1768,vehicle,MATCH(O$7,Vehicle!$A$1:$E$1,0),0)</f>
        <v>3</v>
      </c>
      <c r="P1768" s="21">
        <f>VLOOKUP($C1768,driver,MATCH(P$7,Driver!$A$1:$E$1,0),0)</f>
        <v>55</v>
      </c>
      <c r="Q1768" s="21" t="str">
        <f>VLOOKUP($C1768,driver,MATCH(Q$7,Driver!$A$1:$E$1,0),0)</f>
        <v>Suspended</v>
      </c>
      <c r="R1768" s="21">
        <f>VLOOKUP($C1768,driver,MATCH(R$7,Driver!$A$1:$E$1,0),0)</f>
        <v>10</v>
      </c>
      <c r="S1768" s="21" t="str">
        <f>VLOOKUP($C1768,driver,MATCH(S$7,Driver!$A$1:$E$1,0),0)</f>
        <v>Moderate</v>
      </c>
      <c r="T1768" s="21">
        <f>VLOOKUP($C1768,Effects,MATCH(T$7, Effects!$A$1:$E$1, 0),0)</f>
        <v>26</v>
      </c>
      <c r="U1768" s="22" t="str">
        <f>VLOOKUP($C1768,Effects,MATCH(U$7, Effects!$A$1:$E$1, 0),0)</f>
        <v>No</v>
      </c>
      <c r="V1768" s="22" t="str">
        <f>VLOOKUP($C1768,Effects,MATCH(V$7, Effects!$A$1:$E$1, 0),0)</f>
        <v>No</v>
      </c>
      <c r="W1768" s="22" t="str">
        <f>VLOOKUP($C1768,Effects,MATCH(W$7, Effects!$A$1:$E$1, 0),0)</f>
        <v>None</v>
      </c>
    </row>
    <row r="1769" spans="2:23" s="7" customFormat="1" ht="21" x14ac:dyDescent="0.4">
      <c r="B1769" s="19">
        <v>1762</v>
      </c>
      <c r="C1769" s="19" t="s">
        <v>1778</v>
      </c>
      <c r="D1769" s="20">
        <f>VLOOKUP($C1769, Date, MATCH(Source!D$7, Date!$A$1:$F$1, 0), FALSE)</f>
        <v>45561</v>
      </c>
      <c r="E1769" s="40">
        <v>45561</v>
      </c>
      <c r="F1769" s="22">
        <f>VLOOKUP($C1769, Date, MATCH(Source!F$7, Date!$A$1:$F$1, 0), FALSE)</f>
        <v>74.1319444444444</v>
      </c>
      <c r="G1769" s="19">
        <f>VLOOKUP(Table3[[#This Row],[Accident ID]],Date!$A$2:$I$2001,MATCH(Table3[[#Headers],[Hour]],Date!$A$1:$I$1,0),0)</f>
        <v>3</v>
      </c>
      <c r="H1769" s="44" t="str">
        <f>IF(AND(Table3[[#This Row],[Hour]]&gt;=7, Table3[[#This Row],[Hour]]&lt;=10), "Peak", IF(AND(Table3[[#This Row],[Hour]]&gt;=16, Table3[[#This Row],[Hour]]&lt;=19), "Peak", "Off-Peak"))</f>
        <v>Off-Peak</v>
      </c>
      <c r="I1769" s="19" t="str">
        <f>VLOOKUP($C1769,location,MATCH(Source!I$7,Location!$A$1:$D$1,0),0)</f>
        <v>Chennai</v>
      </c>
      <c r="J1769" s="19" t="str">
        <f>VLOOKUP($C1769,location,MATCH(Source!J$7,Location!$A$1:$D$1,0),0)</f>
        <v>Expressway</v>
      </c>
      <c r="K1769" s="19" t="str">
        <f>VLOOKUP($C1769,location,MATCH(Source!K$7,Location!$A$1:$D$1,0),0)</f>
        <v>Clear</v>
      </c>
      <c r="L1769" s="20" t="str">
        <f>VLOOKUP($C1769,vehicle,MATCH(L1768,Vehicle!A1762:E1762,0),0)</f>
        <v>Truck</v>
      </c>
      <c r="M1769" s="20" t="str">
        <f>VLOOKUP($C1769,vehicle,MATCH(M$7,Vehicle!$A$1:$E$1,0),0)</f>
        <v>Pedestrian Crossing</v>
      </c>
      <c r="N1769" s="20" t="str">
        <f>VLOOKUP($C1769,vehicle,MATCH(N$7,Vehicle!$A$1:$E$1,0),0)</f>
        <v>Medium</v>
      </c>
      <c r="O1769" s="21">
        <f>VLOOKUP($C1769,vehicle,MATCH(O$7,Vehicle!$A$1:$E$1,0),0)</f>
        <v>3</v>
      </c>
      <c r="P1769" s="21">
        <f>VLOOKUP($C1769,driver,MATCH(P$7,Driver!$A$1:$E$1,0),0)</f>
        <v>65</v>
      </c>
      <c r="Q1769" s="21" t="str">
        <f>VLOOKUP($C1769,driver,MATCH(Q$7,Driver!$A$1:$E$1,0),0)</f>
        <v>Expired</v>
      </c>
      <c r="R1769" s="21">
        <f>VLOOKUP($C1769,driver,MATCH(R$7,Driver!$A$1:$E$1,0),0)</f>
        <v>6</v>
      </c>
      <c r="S1769" s="21" t="str">
        <f>VLOOKUP($C1769,driver,MATCH(S$7,Driver!$A$1:$E$1,0),0)</f>
        <v>Moderate</v>
      </c>
      <c r="T1769" s="21">
        <f>VLOOKUP($C1769,Effects,MATCH(T$7, Effects!$A$1:$E$1, 0),0)</f>
        <v>5</v>
      </c>
      <c r="U1769" s="22" t="str">
        <f>VLOOKUP($C1769,Effects,MATCH(U$7, Effects!$A$1:$E$1, 0),0)</f>
        <v>No</v>
      </c>
      <c r="V1769" s="22" t="str">
        <f>VLOOKUP($C1769,Effects,MATCH(V$7, Effects!$A$1:$E$1, 0),0)</f>
        <v>Yes</v>
      </c>
      <c r="W1769" s="22" t="str">
        <f>VLOOKUP($C1769,Effects,MATCH(W$7, Effects!$A$1:$E$1, 0),0)</f>
        <v>License Suspended</v>
      </c>
    </row>
    <row r="1770" spans="2:23" s="7" customFormat="1" ht="21" x14ac:dyDescent="0.4">
      <c r="B1770" s="19">
        <v>1763</v>
      </c>
      <c r="C1770" s="19">
        <v>99043747</v>
      </c>
      <c r="D1770" s="20">
        <f>VLOOKUP($C1770, Date, MATCH(Source!D$7, Date!$A$1:$F$1, 0), FALSE)</f>
        <v>44779</v>
      </c>
      <c r="E1770" s="40">
        <v>44779</v>
      </c>
      <c r="F1770" s="22">
        <f>VLOOKUP($C1770, Date, MATCH(Source!F$7, Date!$A$1:$F$1, 0), FALSE)</f>
        <v>74.1736111111111</v>
      </c>
      <c r="G1770" s="19">
        <f>VLOOKUP(Table3[[#This Row],[Accident ID]],Date!$A$2:$I$2001,MATCH(Table3[[#Headers],[Hour]],Date!$A$1:$I$1,0),0)</f>
        <v>4</v>
      </c>
      <c r="H1770" s="44" t="str">
        <f>IF(AND(Table3[[#This Row],[Hour]]&gt;=7, Table3[[#This Row],[Hour]]&lt;=10), "Peak", IF(AND(Table3[[#This Row],[Hour]]&gt;=16, Table3[[#This Row],[Hour]]&lt;=19), "Peak", "Off-Peak"))</f>
        <v>Off-Peak</v>
      </c>
      <c r="I1770" s="19" t="str">
        <f>VLOOKUP($C1770,location,MATCH(Source!I$7,Location!$A$1:$D$1,0),0)</f>
        <v>Chennai</v>
      </c>
      <c r="J1770" s="19" t="str">
        <f>VLOOKUP($C1770,location,MATCH(Source!J$7,Location!$A$1:$D$1,0),0)</f>
        <v>Residential Area</v>
      </c>
      <c r="K1770" s="19" t="str">
        <f>VLOOKUP($C1770,location,MATCH(Source!K$7,Location!$A$1:$D$1,0),0)</f>
        <v>Windy</v>
      </c>
      <c r="L1770" s="20" t="str">
        <f>VLOOKUP($C1770,vehicle,MATCH(L1769,Vehicle!A1763:E1763,0),0)</f>
        <v>Bus</v>
      </c>
      <c r="M1770" s="20" t="str">
        <f>VLOOKUP($C1770,vehicle,MATCH(M$7,Vehicle!$A$1:$E$1,0),0)</f>
        <v>Over Speeding</v>
      </c>
      <c r="N1770" s="20" t="str">
        <f>VLOOKUP($C1770,vehicle,MATCH(N$7,Vehicle!$A$1:$E$1,0),0)</f>
        <v>Medium</v>
      </c>
      <c r="O1770" s="21">
        <f>VLOOKUP($C1770,vehicle,MATCH(O$7,Vehicle!$A$1:$E$1,0),0)</f>
        <v>3</v>
      </c>
      <c r="P1770" s="21">
        <f>VLOOKUP($C1770,driver,MATCH(P$7,Driver!$A$1:$E$1,0),0)</f>
        <v>72</v>
      </c>
      <c r="Q1770" s="21" t="str">
        <f>VLOOKUP($C1770,driver,MATCH(Q$7,Driver!$A$1:$E$1,0),0)</f>
        <v>Suspended</v>
      </c>
      <c r="R1770" s="21">
        <f>VLOOKUP($C1770,driver,MATCH(R$7,Driver!$A$1:$E$1,0),0)</f>
        <v>5</v>
      </c>
      <c r="S1770" s="21" t="str">
        <f>VLOOKUP($C1770,driver,MATCH(S$7,Driver!$A$1:$E$1,0),0)</f>
        <v>Moderate</v>
      </c>
      <c r="T1770" s="21">
        <f>VLOOKUP($C1770,Effects,MATCH(T$7, Effects!$A$1:$E$1, 0),0)</f>
        <v>42</v>
      </c>
      <c r="U1770" s="22" t="str">
        <f>VLOOKUP($C1770,Effects,MATCH(U$7, Effects!$A$1:$E$1, 0),0)</f>
        <v>No</v>
      </c>
      <c r="V1770" s="22" t="str">
        <f>VLOOKUP($C1770,Effects,MATCH(V$7, Effects!$A$1:$E$1, 0),0)</f>
        <v>Yes</v>
      </c>
      <c r="W1770" s="22" t="str">
        <f>VLOOKUP($C1770,Effects,MATCH(W$7, Effects!$A$1:$E$1, 0),0)</f>
        <v>License Suspended</v>
      </c>
    </row>
    <row r="1771" spans="2:23" s="7" customFormat="1" ht="21" x14ac:dyDescent="0.4">
      <c r="B1771" s="19">
        <v>1764</v>
      </c>
      <c r="C1771" s="19" t="s">
        <v>1779</v>
      </c>
      <c r="D1771" s="20">
        <f>VLOOKUP($C1771, Date, MATCH(Source!D$7, Date!$A$1:$F$1, 0), FALSE)</f>
        <v>44025</v>
      </c>
      <c r="E1771" s="40">
        <v>44025</v>
      </c>
      <c r="F1771" s="22">
        <f>VLOOKUP($C1771, Date, MATCH(Source!F$7, Date!$A$1:$F$1, 0), FALSE)</f>
        <v>74.2152777777778</v>
      </c>
      <c r="G1771" s="19">
        <f>VLOOKUP(Table3[[#This Row],[Accident ID]],Date!$A$2:$I$2001,MATCH(Table3[[#Headers],[Hour]],Date!$A$1:$I$1,0),0)</f>
        <v>5</v>
      </c>
      <c r="H1771" s="44" t="str">
        <f>IF(AND(Table3[[#This Row],[Hour]]&gt;=7, Table3[[#This Row],[Hour]]&lt;=10), "Peak", IF(AND(Table3[[#This Row],[Hour]]&gt;=16, Table3[[#This Row],[Hour]]&lt;=19), "Peak", "Off-Peak"))</f>
        <v>Off-Peak</v>
      </c>
      <c r="I1771" s="19" t="str">
        <f>VLOOKUP($C1771,location,MATCH(Source!I$7,Location!$A$1:$D$1,0),0)</f>
        <v>Delhi</v>
      </c>
      <c r="J1771" s="19" t="str">
        <f>VLOOKUP($C1771,location,MATCH(Source!J$7,Location!$A$1:$D$1,0),0)</f>
        <v>Expressway</v>
      </c>
      <c r="K1771" s="19" t="str">
        <f>VLOOKUP($C1771,location,MATCH(Source!K$7,Location!$A$1:$D$1,0),0)</f>
        <v>Clear</v>
      </c>
      <c r="L1771" s="20" t="str">
        <f>VLOOKUP($C1771,vehicle,MATCH(L1770,Vehicle!A1764:E1764,0),0)</f>
        <v>Bicycle</v>
      </c>
      <c r="M1771" s="20" t="str">
        <f>VLOOKUP($C1771,vehicle,MATCH(M$7,Vehicle!$A$1:$E$1,0),0)</f>
        <v>Drunk Driving</v>
      </c>
      <c r="N1771" s="20" t="str">
        <f>VLOOKUP($C1771,vehicle,MATCH(N$7,Vehicle!$A$1:$E$1,0),0)</f>
        <v>High</v>
      </c>
      <c r="O1771" s="21">
        <f>VLOOKUP($C1771,vehicle,MATCH(O$7,Vehicle!$A$1:$E$1,0),0)</f>
        <v>5</v>
      </c>
      <c r="P1771" s="21">
        <f>VLOOKUP($C1771,driver,MATCH(P$7,Driver!$A$1:$E$1,0),0)</f>
        <v>36</v>
      </c>
      <c r="Q1771" s="21" t="str">
        <f>VLOOKUP($C1771,driver,MATCH(Q$7,Driver!$A$1:$E$1,0),0)</f>
        <v>Valid</v>
      </c>
      <c r="R1771" s="21">
        <f>VLOOKUP($C1771,driver,MATCH(R$7,Driver!$A$1:$E$1,0),0)</f>
        <v>9</v>
      </c>
      <c r="S1771" s="21" t="str">
        <f>VLOOKUP($C1771,driver,MATCH(S$7,Driver!$A$1:$E$1,0),0)</f>
        <v>Minor</v>
      </c>
      <c r="T1771" s="21">
        <f>VLOOKUP($C1771,Effects,MATCH(T$7, Effects!$A$1:$E$1, 0),0)</f>
        <v>18</v>
      </c>
      <c r="U1771" s="22" t="str">
        <f>VLOOKUP($C1771,Effects,MATCH(U$7, Effects!$A$1:$E$1, 0),0)</f>
        <v>No</v>
      </c>
      <c r="V1771" s="22" t="str">
        <f>VLOOKUP($C1771,Effects,MATCH(V$7, Effects!$A$1:$E$1, 0),0)</f>
        <v>No</v>
      </c>
      <c r="W1771" s="22" t="str">
        <f>VLOOKUP($C1771,Effects,MATCH(W$7, Effects!$A$1:$E$1, 0),0)</f>
        <v>None</v>
      </c>
    </row>
    <row r="1772" spans="2:23" s="7" customFormat="1" ht="21" x14ac:dyDescent="0.4">
      <c r="B1772" s="19">
        <v>1765</v>
      </c>
      <c r="C1772" s="19" t="s">
        <v>1780</v>
      </c>
      <c r="D1772" s="20">
        <f>VLOOKUP($C1772, Date, MATCH(Source!D$7, Date!$A$1:$F$1, 0), FALSE)</f>
        <v>44189</v>
      </c>
      <c r="E1772" s="40">
        <v>44189</v>
      </c>
      <c r="F1772" s="22">
        <f>VLOOKUP($C1772, Date, MATCH(Source!F$7, Date!$A$1:$F$1, 0), FALSE)</f>
        <v>74.2569444444444</v>
      </c>
      <c r="G1772" s="19">
        <f>VLOOKUP(Table3[[#This Row],[Accident ID]],Date!$A$2:$I$2001,MATCH(Table3[[#Headers],[Hour]],Date!$A$1:$I$1,0),0)</f>
        <v>6</v>
      </c>
      <c r="H1772" s="44" t="str">
        <f>IF(AND(Table3[[#This Row],[Hour]]&gt;=7, Table3[[#This Row],[Hour]]&lt;=10), "Peak", IF(AND(Table3[[#This Row],[Hour]]&gt;=16, Table3[[#This Row],[Hour]]&lt;=19), "Peak", "Off-Peak"))</f>
        <v>Off-Peak</v>
      </c>
      <c r="I1772" s="19" t="str">
        <f>VLOOKUP($C1772,location,MATCH(Source!I$7,Location!$A$1:$D$1,0),0)</f>
        <v>Bangalore</v>
      </c>
      <c r="J1772" s="19" t="str">
        <f>VLOOKUP($C1772,location,MATCH(Source!J$7,Location!$A$1:$D$1,0),0)</f>
        <v>Highway</v>
      </c>
      <c r="K1772" s="19" t="str">
        <f>VLOOKUP($C1772,location,MATCH(Source!K$7,Location!$A$1:$D$1,0),0)</f>
        <v>Clear</v>
      </c>
      <c r="L1772" s="20" t="str">
        <f>VLOOKUP($C1772,vehicle,MATCH(L1771,Vehicle!A1765:E1765,0),0)</f>
        <v>Auto</v>
      </c>
      <c r="M1772" s="20" t="str">
        <f>VLOOKUP($C1772,vehicle,MATCH(M$7,Vehicle!$A$1:$E$1,0),0)</f>
        <v>Pedestrian Crossing</v>
      </c>
      <c r="N1772" s="20" t="str">
        <f>VLOOKUP($C1772,vehicle,MATCH(N$7,Vehicle!$A$1:$E$1,0),0)</f>
        <v>Medium</v>
      </c>
      <c r="O1772" s="21">
        <f>VLOOKUP($C1772,vehicle,MATCH(O$7,Vehicle!$A$1:$E$1,0),0)</f>
        <v>4</v>
      </c>
      <c r="P1772" s="21">
        <f>VLOOKUP($C1772,driver,MATCH(P$7,Driver!$A$1:$E$1,0),0)</f>
        <v>46</v>
      </c>
      <c r="Q1772" s="21" t="str">
        <f>VLOOKUP($C1772,driver,MATCH(Q$7,Driver!$A$1:$E$1,0),0)</f>
        <v>Expired</v>
      </c>
      <c r="R1772" s="21">
        <f>VLOOKUP($C1772,driver,MATCH(R$7,Driver!$A$1:$E$1,0),0)</f>
        <v>0</v>
      </c>
      <c r="S1772" s="21" t="str">
        <f>VLOOKUP($C1772,driver,MATCH(S$7,Driver!$A$1:$E$1,0),0)</f>
        <v>Minor</v>
      </c>
      <c r="T1772" s="21">
        <f>VLOOKUP($C1772,Effects,MATCH(T$7, Effects!$A$1:$E$1, 0),0)</f>
        <v>54</v>
      </c>
      <c r="U1772" s="22" t="str">
        <f>VLOOKUP($C1772,Effects,MATCH(U$7, Effects!$A$1:$E$1, 0),0)</f>
        <v>Yes</v>
      </c>
      <c r="V1772" s="22" t="str">
        <f>VLOOKUP($C1772,Effects,MATCH(V$7, Effects!$A$1:$E$1, 0),0)</f>
        <v>No</v>
      </c>
      <c r="W1772" s="22" t="str">
        <f>VLOOKUP($C1772,Effects,MATCH(W$7, Effects!$A$1:$E$1, 0),0)</f>
        <v>License Suspended</v>
      </c>
    </row>
    <row r="1773" spans="2:23" s="7" customFormat="1" ht="21" x14ac:dyDescent="0.4">
      <c r="B1773" s="19">
        <v>1766</v>
      </c>
      <c r="C1773" s="19" t="s">
        <v>1781</v>
      </c>
      <c r="D1773" s="20">
        <f>VLOOKUP($C1773, Date, MATCH(Source!D$7, Date!$A$1:$F$1, 0), FALSE)</f>
        <v>44753</v>
      </c>
      <c r="E1773" s="40">
        <v>44753</v>
      </c>
      <c r="F1773" s="22">
        <f>VLOOKUP($C1773, Date, MATCH(Source!F$7, Date!$A$1:$F$1, 0), FALSE)</f>
        <v>74.2986111111111</v>
      </c>
      <c r="G1773" s="19">
        <f>VLOOKUP(Table3[[#This Row],[Accident ID]],Date!$A$2:$I$2001,MATCH(Table3[[#Headers],[Hour]],Date!$A$1:$I$1,0),0)</f>
        <v>7</v>
      </c>
      <c r="H1773" s="44" t="str">
        <f>IF(AND(Table3[[#This Row],[Hour]]&gt;=7, Table3[[#This Row],[Hour]]&lt;=10), "Peak", IF(AND(Table3[[#This Row],[Hour]]&gt;=16, Table3[[#This Row],[Hour]]&lt;=19), "Peak", "Off-Peak"))</f>
        <v>Peak</v>
      </c>
      <c r="I1773" s="19" t="str">
        <f>VLOOKUP($C1773,location,MATCH(Source!I$7,Location!$A$1:$D$1,0),0)</f>
        <v>Kolkata</v>
      </c>
      <c r="J1773" s="19" t="str">
        <f>VLOOKUP($C1773,location,MATCH(Source!J$7,Location!$A$1:$D$1,0),0)</f>
        <v>Residential Area</v>
      </c>
      <c r="K1773" s="19" t="str">
        <f>VLOOKUP($C1773,location,MATCH(Source!K$7,Location!$A$1:$D$1,0),0)</f>
        <v>Foggy</v>
      </c>
      <c r="L1773" s="20" t="str">
        <f>VLOOKUP($C1773,vehicle,MATCH(L1772,Vehicle!A1766:E1766,0),0)</f>
        <v>Pedestrian</v>
      </c>
      <c r="M1773" s="20" t="str">
        <f>VLOOKUP($C1773,vehicle,MATCH(M$7,Vehicle!$A$1:$E$1,0),0)</f>
        <v>Drunk Driving</v>
      </c>
      <c r="N1773" s="20" t="str">
        <f>VLOOKUP($C1773,vehicle,MATCH(N$7,Vehicle!$A$1:$E$1,0),0)</f>
        <v>High</v>
      </c>
      <c r="O1773" s="21">
        <f>VLOOKUP($C1773,vehicle,MATCH(O$7,Vehicle!$A$1:$E$1,0),0)</f>
        <v>1</v>
      </c>
      <c r="P1773" s="21">
        <f>VLOOKUP($C1773,driver,MATCH(P$7,Driver!$A$1:$E$1,0),0)</f>
        <v>44</v>
      </c>
      <c r="Q1773" s="21" t="str">
        <f>VLOOKUP($C1773,driver,MATCH(Q$7,Driver!$A$1:$E$1,0),0)</f>
        <v>Expired</v>
      </c>
      <c r="R1773" s="21">
        <f>VLOOKUP($C1773,driver,MATCH(R$7,Driver!$A$1:$E$1,0),0)</f>
        <v>8</v>
      </c>
      <c r="S1773" s="21" t="str">
        <f>VLOOKUP($C1773,driver,MATCH(S$7,Driver!$A$1:$E$1,0),0)</f>
        <v>Moderate</v>
      </c>
      <c r="T1773" s="21">
        <f>VLOOKUP($C1773,Effects,MATCH(T$7, Effects!$A$1:$E$1, 0),0)</f>
        <v>55</v>
      </c>
      <c r="U1773" s="22" t="str">
        <f>VLOOKUP($C1773,Effects,MATCH(U$7, Effects!$A$1:$E$1, 0),0)</f>
        <v>No</v>
      </c>
      <c r="V1773" s="22" t="str">
        <f>VLOOKUP($C1773,Effects,MATCH(V$7, Effects!$A$1:$E$1, 0),0)</f>
        <v>No</v>
      </c>
      <c r="W1773" s="22" t="str">
        <f>VLOOKUP($C1773,Effects,MATCH(W$7, Effects!$A$1:$E$1, 0),0)</f>
        <v>Fine Issued</v>
      </c>
    </row>
    <row r="1774" spans="2:23" s="7" customFormat="1" ht="21" x14ac:dyDescent="0.4">
      <c r="B1774" s="19">
        <v>1767</v>
      </c>
      <c r="C1774" s="19" t="s">
        <v>1782</v>
      </c>
      <c r="D1774" s="20">
        <f>VLOOKUP($C1774, Date, MATCH(Source!D$7, Date!$A$1:$F$1, 0), FALSE)</f>
        <v>44608</v>
      </c>
      <c r="E1774" s="40">
        <v>44608</v>
      </c>
      <c r="F1774" s="22">
        <f>VLOOKUP($C1774, Date, MATCH(Source!F$7, Date!$A$1:$F$1, 0), FALSE)</f>
        <v>74.3402777777778</v>
      </c>
      <c r="G1774" s="19">
        <f>VLOOKUP(Table3[[#This Row],[Accident ID]],Date!$A$2:$I$2001,MATCH(Table3[[#Headers],[Hour]],Date!$A$1:$I$1,0),0)</f>
        <v>8</v>
      </c>
      <c r="H1774" s="44" t="str">
        <f>IF(AND(Table3[[#This Row],[Hour]]&gt;=7, Table3[[#This Row],[Hour]]&lt;=10), "Peak", IF(AND(Table3[[#This Row],[Hour]]&gt;=16, Table3[[#This Row],[Hour]]&lt;=19), "Peak", "Off-Peak"))</f>
        <v>Peak</v>
      </c>
      <c r="I1774" s="19" t="str">
        <f>VLOOKUP($C1774,location,MATCH(Source!I$7,Location!$A$1:$D$1,0),0)</f>
        <v>Hyderabad</v>
      </c>
      <c r="J1774" s="19" t="str">
        <f>VLOOKUP($C1774,location,MATCH(Source!J$7,Location!$A$1:$D$1,0),0)</f>
        <v>City Road</v>
      </c>
      <c r="K1774" s="19" t="str">
        <f>VLOOKUP($C1774,location,MATCH(Source!K$7,Location!$A$1:$D$1,0),0)</f>
        <v>Rainy</v>
      </c>
      <c r="L1774" s="20" t="str">
        <f>VLOOKUP($C1774,vehicle,MATCH(L1773,Vehicle!A1767:E1767,0),0)</f>
        <v>Car</v>
      </c>
      <c r="M1774" s="20" t="str">
        <f>VLOOKUP($C1774,vehicle,MATCH(M$7,Vehicle!$A$1:$E$1,0),0)</f>
        <v>Signal Violation</v>
      </c>
      <c r="N1774" s="20" t="str">
        <f>VLOOKUP($C1774,vehicle,MATCH(N$7,Vehicle!$A$1:$E$1,0),0)</f>
        <v>Low</v>
      </c>
      <c r="O1774" s="21">
        <f>VLOOKUP($C1774,vehicle,MATCH(O$7,Vehicle!$A$1:$E$1,0),0)</f>
        <v>2</v>
      </c>
      <c r="P1774" s="21">
        <f>VLOOKUP($C1774,driver,MATCH(P$7,Driver!$A$1:$E$1,0),0)</f>
        <v>46</v>
      </c>
      <c r="Q1774" s="21" t="str">
        <f>VLOOKUP($C1774,driver,MATCH(Q$7,Driver!$A$1:$E$1,0),0)</f>
        <v>Suspended</v>
      </c>
      <c r="R1774" s="21">
        <f>VLOOKUP($C1774,driver,MATCH(R$7,Driver!$A$1:$E$1,0),0)</f>
        <v>1</v>
      </c>
      <c r="S1774" s="21" t="str">
        <f>VLOOKUP($C1774,driver,MATCH(S$7,Driver!$A$1:$E$1,0),0)</f>
        <v>Minor</v>
      </c>
      <c r="T1774" s="21">
        <f>VLOOKUP($C1774,Effects,MATCH(T$7, Effects!$A$1:$E$1, 0),0)</f>
        <v>32</v>
      </c>
      <c r="U1774" s="22" t="str">
        <f>VLOOKUP($C1774,Effects,MATCH(U$7, Effects!$A$1:$E$1, 0),0)</f>
        <v>Yes</v>
      </c>
      <c r="V1774" s="22" t="str">
        <f>VLOOKUP($C1774,Effects,MATCH(V$7, Effects!$A$1:$E$1, 0),0)</f>
        <v>No</v>
      </c>
      <c r="W1774" s="22" t="str">
        <f>VLOOKUP($C1774,Effects,MATCH(W$7, Effects!$A$1:$E$1, 0),0)</f>
        <v>Arrest Made</v>
      </c>
    </row>
    <row r="1775" spans="2:23" s="7" customFormat="1" ht="21" x14ac:dyDescent="0.4">
      <c r="B1775" s="19">
        <v>1768</v>
      </c>
      <c r="C1775" s="19" t="s">
        <v>1783</v>
      </c>
      <c r="D1775" s="20">
        <f>VLOOKUP($C1775, Date, MATCH(Source!D$7, Date!$A$1:$F$1, 0), FALSE)</f>
        <v>45047</v>
      </c>
      <c r="E1775" s="40">
        <v>45047</v>
      </c>
      <c r="F1775" s="22">
        <f>VLOOKUP($C1775, Date, MATCH(Source!F$7, Date!$A$1:$F$1, 0), FALSE)</f>
        <v>74.3819444444444</v>
      </c>
      <c r="G1775" s="19">
        <f>VLOOKUP(Table3[[#This Row],[Accident ID]],Date!$A$2:$I$2001,MATCH(Table3[[#Headers],[Hour]],Date!$A$1:$I$1,0),0)</f>
        <v>9</v>
      </c>
      <c r="H1775" s="44" t="str">
        <f>IF(AND(Table3[[#This Row],[Hour]]&gt;=7, Table3[[#This Row],[Hour]]&lt;=10), "Peak", IF(AND(Table3[[#This Row],[Hour]]&gt;=16, Table3[[#This Row],[Hour]]&lt;=19), "Peak", "Off-Peak"))</f>
        <v>Peak</v>
      </c>
      <c r="I1775" s="19" t="str">
        <f>VLOOKUP($C1775,location,MATCH(Source!I$7,Location!$A$1:$D$1,0),0)</f>
        <v>Ahmedabad</v>
      </c>
      <c r="J1775" s="19" t="str">
        <f>VLOOKUP($C1775,location,MATCH(Source!J$7,Location!$A$1:$D$1,0),0)</f>
        <v>Rural Road</v>
      </c>
      <c r="K1775" s="19" t="str">
        <f>VLOOKUP($C1775,location,MATCH(Source!K$7,Location!$A$1:$D$1,0),0)</f>
        <v>Clear</v>
      </c>
      <c r="L1775" s="20" t="str">
        <f>VLOOKUP($C1775,vehicle,MATCH(L1774,Vehicle!A1768:E1768,0),0)</f>
        <v>Truck</v>
      </c>
      <c r="M1775" s="20" t="str">
        <f>VLOOKUP($C1775,vehicle,MATCH(M$7,Vehicle!$A$1:$E$1,0),0)</f>
        <v>Signal Violation</v>
      </c>
      <c r="N1775" s="20" t="str">
        <f>VLOOKUP($C1775,vehicle,MATCH(N$7,Vehicle!$A$1:$E$1,0),0)</f>
        <v>Severe</v>
      </c>
      <c r="O1775" s="21">
        <f>VLOOKUP($C1775,vehicle,MATCH(O$7,Vehicle!$A$1:$E$1,0),0)</f>
        <v>3</v>
      </c>
      <c r="P1775" s="21">
        <f>VLOOKUP($C1775,driver,MATCH(P$7,Driver!$A$1:$E$1,0),0)</f>
        <v>73</v>
      </c>
      <c r="Q1775" s="21" t="str">
        <f>VLOOKUP($C1775,driver,MATCH(Q$7,Driver!$A$1:$E$1,0),0)</f>
        <v>Suspended</v>
      </c>
      <c r="R1775" s="21">
        <f>VLOOKUP($C1775,driver,MATCH(R$7,Driver!$A$1:$E$1,0),0)</f>
        <v>8</v>
      </c>
      <c r="S1775" s="21" t="str">
        <f>VLOOKUP($C1775,driver,MATCH(S$7,Driver!$A$1:$E$1,0),0)</f>
        <v>Minor</v>
      </c>
      <c r="T1775" s="21">
        <f>VLOOKUP($C1775,Effects,MATCH(T$7, Effects!$A$1:$E$1, 0),0)</f>
        <v>33</v>
      </c>
      <c r="U1775" s="22" t="str">
        <f>VLOOKUP($C1775,Effects,MATCH(U$7, Effects!$A$1:$E$1, 0),0)</f>
        <v>No</v>
      </c>
      <c r="V1775" s="22" t="str">
        <f>VLOOKUP($C1775,Effects,MATCH(V$7, Effects!$A$1:$E$1, 0),0)</f>
        <v>Yes</v>
      </c>
      <c r="W1775" s="22" t="str">
        <f>VLOOKUP($C1775,Effects,MATCH(W$7, Effects!$A$1:$E$1, 0),0)</f>
        <v>License Suspended</v>
      </c>
    </row>
    <row r="1776" spans="2:23" s="7" customFormat="1" ht="21" x14ac:dyDescent="0.4">
      <c r="B1776" s="19">
        <v>1769</v>
      </c>
      <c r="C1776" s="19" t="s">
        <v>1784</v>
      </c>
      <c r="D1776" s="20">
        <f>VLOOKUP($C1776, Date, MATCH(Source!D$7, Date!$A$1:$F$1, 0), FALSE)</f>
        <v>43979</v>
      </c>
      <c r="E1776" s="40">
        <v>43979</v>
      </c>
      <c r="F1776" s="22">
        <f>VLOOKUP($C1776, Date, MATCH(Source!F$7, Date!$A$1:$F$1, 0), FALSE)</f>
        <v>74.4236111111111</v>
      </c>
      <c r="G1776" s="19">
        <f>VLOOKUP(Table3[[#This Row],[Accident ID]],Date!$A$2:$I$2001,MATCH(Table3[[#Headers],[Hour]],Date!$A$1:$I$1,0),0)</f>
        <v>10</v>
      </c>
      <c r="H1776" s="44" t="str">
        <f>IF(AND(Table3[[#This Row],[Hour]]&gt;=7, Table3[[#This Row],[Hour]]&lt;=10), "Peak", IF(AND(Table3[[#This Row],[Hour]]&gt;=16, Table3[[#This Row],[Hour]]&lt;=19), "Peak", "Off-Peak"))</f>
        <v>Peak</v>
      </c>
      <c r="I1776" s="19" t="str">
        <f>VLOOKUP($C1776,location,MATCH(Source!I$7,Location!$A$1:$D$1,0),0)</f>
        <v>Hyderabad</v>
      </c>
      <c r="J1776" s="19" t="str">
        <f>VLOOKUP($C1776,location,MATCH(Source!J$7,Location!$A$1:$D$1,0),0)</f>
        <v>Residential Area</v>
      </c>
      <c r="K1776" s="19" t="str">
        <f>VLOOKUP($C1776,location,MATCH(Source!K$7,Location!$A$1:$D$1,0),0)</f>
        <v>Rainy</v>
      </c>
      <c r="L1776" s="20" t="str">
        <f>VLOOKUP($C1776,vehicle,MATCH(L1775,Vehicle!A1769:E1769,0),0)</f>
        <v>Bicycle</v>
      </c>
      <c r="M1776" s="20" t="str">
        <f>VLOOKUP($C1776,vehicle,MATCH(M$7,Vehicle!$A$1:$E$1,0),0)</f>
        <v>Brake Failure</v>
      </c>
      <c r="N1776" s="20" t="str">
        <f>VLOOKUP($C1776,vehicle,MATCH(N$7,Vehicle!$A$1:$E$1,0),0)</f>
        <v>Low</v>
      </c>
      <c r="O1776" s="21">
        <f>VLOOKUP($C1776,vehicle,MATCH(O$7,Vehicle!$A$1:$E$1,0),0)</f>
        <v>4</v>
      </c>
      <c r="P1776" s="21">
        <f>VLOOKUP($C1776,driver,MATCH(P$7,Driver!$A$1:$E$1,0),0)</f>
        <v>56</v>
      </c>
      <c r="Q1776" s="21" t="str">
        <f>VLOOKUP($C1776,driver,MATCH(Q$7,Driver!$A$1:$E$1,0),0)</f>
        <v>Suspended</v>
      </c>
      <c r="R1776" s="21">
        <f>VLOOKUP($C1776,driver,MATCH(R$7,Driver!$A$1:$E$1,0),0)</f>
        <v>2</v>
      </c>
      <c r="S1776" s="21" t="str">
        <f>VLOOKUP($C1776,driver,MATCH(S$7,Driver!$A$1:$E$1,0),0)</f>
        <v>Minor</v>
      </c>
      <c r="T1776" s="21">
        <f>VLOOKUP($C1776,Effects,MATCH(T$7, Effects!$A$1:$E$1, 0),0)</f>
        <v>35</v>
      </c>
      <c r="U1776" s="22" t="str">
        <f>VLOOKUP($C1776,Effects,MATCH(U$7, Effects!$A$1:$E$1, 0),0)</f>
        <v>Yes</v>
      </c>
      <c r="V1776" s="22" t="str">
        <f>VLOOKUP($C1776,Effects,MATCH(V$7, Effects!$A$1:$E$1, 0),0)</f>
        <v>No</v>
      </c>
      <c r="W1776" s="22" t="str">
        <f>VLOOKUP($C1776,Effects,MATCH(W$7, Effects!$A$1:$E$1, 0),0)</f>
        <v>None</v>
      </c>
    </row>
    <row r="1777" spans="2:23" s="7" customFormat="1" ht="21" x14ac:dyDescent="0.4">
      <c r="B1777" s="19">
        <v>1770</v>
      </c>
      <c r="C1777" s="19" t="s">
        <v>1785</v>
      </c>
      <c r="D1777" s="20">
        <f>VLOOKUP($C1777, Date, MATCH(Source!D$7, Date!$A$1:$F$1, 0), FALSE)</f>
        <v>43902</v>
      </c>
      <c r="E1777" s="40">
        <v>43902</v>
      </c>
      <c r="F1777" s="22">
        <f>VLOOKUP($C1777, Date, MATCH(Source!F$7, Date!$A$1:$F$1, 0), FALSE)</f>
        <v>74.4652777777778</v>
      </c>
      <c r="G1777" s="19">
        <f>VLOOKUP(Table3[[#This Row],[Accident ID]],Date!$A$2:$I$2001,MATCH(Table3[[#Headers],[Hour]],Date!$A$1:$I$1,0),0)</f>
        <v>11</v>
      </c>
      <c r="H1777" s="44" t="str">
        <f>IF(AND(Table3[[#This Row],[Hour]]&gt;=7, Table3[[#This Row],[Hour]]&lt;=10), "Peak", IF(AND(Table3[[#This Row],[Hour]]&gt;=16, Table3[[#This Row],[Hour]]&lt;=19), "Peak", "Off-Peak"))</f>
        <v>Off-Peak</v>
      </c>
      <c r="I1777" s="19" t="str">
        <f>VLOOKUP($C1777,location,MATCH(Source!I$7,Location!$A$1:$D$1,0),0)</f>
        <v>Hyderabad</v>
      </c>
      <c r="J1777" s="19" t="str">
        <f>VLOOKUP($C1777,location,MATCH(Source!J$7,Location!$A$1:$D$1,0),0)</f>
        <v>Residential Area</v>
      </c>
      <c r="K1777" s="19" t="str">
        <f>VLOOKUP($C1777,location,MATCH(Source!K$7,Location!$A$1:$D$1,0),0)</f>
        <v>Snowy</v>
      </c>
      <c r="L1777" s="20" t="str">
        <f>VLOOKUP($C1777,vehicle,MATCH(L1776,Vehicle!A1770:E1770,0),0)</f>
        <v>Car</v>
      </c>
      <c r="M1777" s="20" t="str">
        <f>VLOOKUP($C1777,vehicle,MATCH(M$7,Vehicle!$A$1:$E$1,0),0)</f>
        <v>Signal Violation</v>
      </c>
      <c r="N1777" s="20" t="str">
        <f>VLOOKUP($C1777,vehicle,MATCH(N$7,Vehicle!$A$1:$E$1,0),0)</f>
        <v>Medium</v>
      </c>
      <c r="O1777" s="21">
        <f>VLOOKUP($C1777,vehicle,MATCH(O$7,Vehicle!$A$1:$E$1,0),0)</f>
        <v>1</v>
      </c>
      <c r="P1777" s="21">
        <f>VLOOKUP($C1777,driver,MATCH(P$7,Driver!$A$1:$E$1,0),0)</f>
        <v>64</v>
      </c>
      <c r="Q1777" s="21" t="str">
        <f>VLOOKUP($C1777,driver,MATCH(Q$7,Driver!$A$1:$E$1,0),0)</f>
        <v>Expired</v>
      </c>
      <c r="R1777" s="21">
        <f>VLOOKUP($C1777,driver,MATCH(R$7,Driver!$A$1:$E$1,0),0)</f>
        <v>7</v>
      </c>
      <c r="S1777" s="21" t="str">
        <f>VLOOKUP($C1777,driver,MATCH(S$7,Driver!$A$1:$E$1,0),0)</f>
        <v>Severe</v>
      </c>
      <c r="T1777" s="21">
        <f>VLOOKUP($C1777,Effects,MATCH(T$7, Effects!$A$1:$E$1, 0),0)</f>
        <v>26</v>
      </c>
      <c r="U1777" s="22" t="str">
        <f>VLOOKUP($C1777,Effects,MATCH(U$7, Effects!$A$1:$E$1, 0),0)</f>
        <v>Yes</v>
      </c>
      <c r="V1777" s="22" t="str">
        <f>VLOOKUP($C1777,Effects,MATCH(V$7, Effects!$A$1:$E$1, 0),0)</f>
        <v>Yes</v>
      </c>
      <c r="W1777" s="22" t="str">
        <f>VLOOKUP($C1777,Effects,MATCH(W$7, Effects!$A$1:$E$1, 0),0)</f>
        <v>Fine Issued</v>
      </c>
    </row>
    <row r="1778" spans="2:23" s="7" customFormat="1" ht="21" x14ac:dyDescent="0.4">
      <c r="B1778" s="19">
        <v>1771</v>
      </c>
      <c r="C1778" s="19" t="s">
        <v>1786</v>
      </c>
      <c r="D1778" s="20">
        <f>VLOOKUP($C1778, Date, MATCH(Source!D$7, Date!$A$1:$F$1, 0), FALSE)</f>
        <v>44710</v>
      </c>
      <c r="E1778" s="40">
        <v>44710</v>
      </c>
      <c r="F1778" s="22">
        <f>VLOOKUP($C1778, Date, MATCH(Source!F$7, Date!$A$1:$F$1, 0), FALSE)</f>
        <v>74.5069444444444</v>
      </c>
      <c r="G1778" s="19">
        <f>VLOOKUP(Table3[[#This Row],[Accident ID]],Date!$A$2:$I$2001,MATCH(Table3[[#Headers],[Hour]],Date!$A$1:$I$1,0),0)</f>
        <v>12</v>
      </c>
      <c r="H1778" s="44" t="str">
        <f>IF(AND(Table3[[#This Row],[Hour]]&gt;=7, Table3[[#This Row],[Hour]]&lt;=10), "Peak", IF(AND(Table3[[#This Row],[Hour]]&gt;=16, Table3[[#This Row],[Hour]]&lt;=19), "Peak", "Off-Peak"))</f>
        <v>Off-Peak</v>
      </c>
      <c r="I1778" s="19" t="str">
        <f>VLOOKUP($C1778,location,MATCH(Source!I$7,Location!$A$1:$D$1,0),0)</f>
        <v>Mumbai</v>
      </c>
      <c r="J1778" s="19" t="str">
        <f>VLOOKUP($C1778,location,MATCH(Source!J$7,Location!$A$1:$D$1,0),0)</f>
        <v>City Road</v>
      </c>
      <c r="K1778" s="19" t="str">
        <f>VLOOKUP($C1778,location,MATCH(Source!K$7,Location!$A$1:$D$1,0),0)</f>
        <v>Rainy</v>
      </c>
      <c r="L1778" s="20" t="str">
        <f>VLOOKUP($C1778,vehicle,MATCH(L1777,Vehicle!A1771:E1771,0),0)</f>
        <v>Bike</v>
      </c>
      <c r="M1778" s="20" t="str">
        <f>VLOOKUP($C1778,vehicle,MATCH(M$7,Vehicle!$A$1:$E$1,0),0)</f>
        <v>Reckless Driving</v>
      </c>
      <c r="N1778" s="20" t="str">
        <f>VLOOKUP($C1778,vehicle,MATCH(N$7,Vehicle!$A$1:$E$1,0),0)</f>
        <v>High</v>
      </c>
      <c r="O1778" s="21">
        <f>VLOOKUP($C1778,vehicle,MATCH(O$7,Vehicle!$A$1:$E$1,0),0)</f>
        <v>1</v>
      </c>
      <c r="P1778" s="21">
        <f>VLOOKUP($C1778,driver,MATCH(P$7,Driver!$A$1:$E$1,0),0)</f>
        <v>27</v>
      </c>
      <c r="Q1778" s="21" t="str">
        <f>VLOOKUP($C1778,driver,MATCH(Q$7,Driver!$A$1:$E$1,0),0)</f>
        <v>Suspended</v>
      </c>
      <c r="R1778" s="21">
        <f>VLOOKUP($C1778,driver,MATCH(R$7,Driver!$A$1:$E$1,0),0)</f>
        <v>0</v>
      </c>
      <c r="S1778" s="21" t="str">
        <f>VLOOKUP($C1778,driver,MATCH(S$7,Driver!$A$1:$E$1,0),0)</f>
        <v>Severe</v>
      </c>
      <c r="T1778" s="21">
        <f>VLOOKUP($C1778,Effects,MATCH(T$7, Effects!$A$1:$E$1, 0),0)</f>
        <v>49</v>
      </c>
      <c r="U1778" s="22" t="str">
        <f>VLOOKUP($C1778,Effects,MATCH(U$7, Effects!$A$1:$E$1, 0),0)</f>
        <v>Yes</v>
      </c>
      <c r="V1778" s="22" t="str">
        <f>VLOOKUP($C1778,Effects,MATCH(V$7, Effects!$A$1:$E$1, 0),0)</f>
        <v>Yes</v>
      </c>
      <c r="W1778" s="22" t="str">
        <f>VLOOKUP($C1778,Effects,MATCH(W$7, Effects!$A$1:$E$1, 0),0)</f>
        <v>None</v>
      </c>
    </row>
    <row r="1779" spans="2:23" s="7" customFormat="1" ht="21" x14ac:dyDescent="0.4">
      <c r="B1779" s="19">
        <v>1772</v>
      </c>
      <c r="C1779" s="19" t="s">
        <v>1787</v>
      </c>
      <c r="D1779" s="20">
        <f>VLOOKUP($C1779, Date, MATCH(Source!D$7, Date!$A$1:$F$1, 0), FALSE)</f>
        <v>45594</v>
      </c>
      <c r="E1779" s="40">
        <v>45594</v>
      </c>
      <c r="F1779" s="22">
        <f>VLOOKUP($C1779, Date, MATCH(Source!F$7, Date!$A$1:$F$1, 0), FALSE)</f>
        <v>74.5486111111111</v>
      </c>
      <c r="G1779" s="19">
        <f>VLOOKUP(Table3[[#This Row],[Accident ID]],Date!$A$2:$I$2001,MATCH(Table3[[#Headers],[Hour]],Date!$A$1:$I$1,0),0)</f>
        <v>13</v>
      </c>
      <c r="H1779" s="44" t="str">
        <f>IF(AND(Table3[[#This Row],[Hour]]&gt;=7, Table3[[#This Row],[Hour]]&lt;=10), "Peak", IF(AND(Table3[[#This Row],[Hour]]&gt;=16, Table3[[#This Row],[Hour]]&lt;=19), "Peak", "Off-Peak"))</f>
        <v>Off-Peak</v>
      </c>
      <c r="I1779" s="19" t="str">
        <f>VLOOKUP($C1779,location,MATCH(Source!I$7,Location!$A$1:$D$1,0),0)</f>
        <v>Ahmedabad</v>
      </c>
      <c r="J1779" s="19" t="str">
        <f>VLOOKUP($C1779,location,MATCH(Source!J$7,Location!$A$1:$D$1,0),0)</f>
        <v>Residential Area</v>
      </c>
      <c r="K1779" s="19" t="str">
        <f>VLOOKUP($C1779,location,MATCH(Source!K$7,Location!$A$1:$D$1,0),0)</f>
        <v>Rainy</v>
      </c>
      <c r="L1779" s="20" t="str">
        <f>VLOOKUP($C1779,vehicle,MATCH(L1778,Vehicle!A1772:E1772,0),0)</f>
        <v>Pedestrian</v>
      </c>
      <c r="M1779" s="20" t="str">
        <f>VLOOKUP($C1779,vehicle,MATCH(M$7,Vehicle!$A$1:$E$1,0),0)</f>
        <v>Signal Violation</v>
      </c>
      <c r="N1779" s="20" t="str">
        <f>VLOOKUP($C1779,vehicle,MATCH(N$7,Vehicle!$A$1:$E$1,0),0)</f>
        <v>High</v>
      </c>
      <c r="O1779" s="21">
        <f>VLOOKUP($C1779,vehicle,MATCH(O$7,Vehicle!$A$1:$E$1,0),0)</f>
        <v>2</v>
      </c>
      <c r="P1779" s="21">
        <f>VLOOKUP($C1779,driver,MATCH(P$7,Driver!$A$1:$E$1,0),0)</f>
        <v>57</v>
      </c>
      <c r="Q1779" s="21" t="str">
        <f>VLOOKUP($C1779,driver,MATCH(Q$7,Driver!$A$1:$E$1,0),0)</f>
        <v>Valid</v>
      </c>
      <c r="R1779" s="21">
        <f>VLOOKUP($C1779,driver,MATCH(R$7,Driver!$A$1:$E$1,0),0)</f>
        <v>1</v>
      </c>
      <c r="S1779" s="21" t="str">
        <f>VLOOKUP($C1779,driver,MATCH(S$7,Driver!$A$1:$E$1,0),0)</f>
        <v>Moderate</v>
      </c>
      <c r="T1779" s="21">
        <f>VLOOKUP($C1779,Effects,MATCH(T$7, Effects!$A$1:$E$1, 0),0)</f>
        <v>26</v>
      </c>
      <c r="U1779" s="22" t="str">
        <f>VLOOKUP($C1779,Effects,MATCH(U$7, Effects!$A$1:$E$1, 0),0)</f>
        <v>No</v>
      </c>
      <c r="V1779" s="22" t="str">
        <f>VLOOKUP($C1779,Effects,MATCH(V$7, Effects!$A$1:$E$1, 0),0)</f>
        <v>Yes</v>
      </c>
      <c r="W1779" s="22" t="str">
        <f>VLOOKUP($C1779,Effects,MATCH(W$7, Effects!$A$1:$E$1, 0),0)</f>
        <v>None</v>
      </c>
    </row>
    <row r="1780" spans="2:23" s="7" customFormat="1" ht="21" x14ac:dyDescent="0.4">
      <c r="B1780" s="19">
        <v>1773</v>
      </c>
      <c r="C1780" s="19" t="s">
        <v>1788</v>
      </c>
      <c r="D1780" s="20">
        <f>VLOOKUP($C1780, Date, MATCH(Source!D$7, Date!$A$1:$F$1, 0), FALSE)</f>
        <v>45035</v>
      </c>
      <c r="E1780" s="40">
        <v>45035</v>
      </c>
      <c r="F1780" s="22">
        <f>VLOOKUP($C1780, Date, MATCH(Source!F$7, Date!$A$1:$F$1, 0), FALSE)</f>
        <v>74.5902777777778</v>
      </c>
      <c r="G1780" s="19">
        <f>VLOOKUP(Table3[[#This Row],[Accident ID]],Date!$A$2:$I$2001,MATCH(Table3[[#Headers],[Hour]],Date!$A$1:$I$1,0),0)</f>
        <v>14</v>
      </c>
      <c r="H1780" s="44" t="str">
        <f>IF(AND(Table3[[#This Row],[Hour]]&gt;=7, Table3[[#This Row],[Hour]]&lt;=10), "Peak", IF(AND(Table3[[#This Row],[Hour]]&gt;=16, Table3[[#This Row],[Hour]]&lt;=19), "Peak", "Off-Peak"))</f>
        <v>Off-Peak</v>
      </c>
      <c r="I1780" s="19" t="str">
        <f>VLOOKUP($C1780,location,MATCH(Source!I$7,Location!$A$1:$D$1,0),0)</f>
        <v>Delhi</v>
      </c>
      <c r="J1780" s="19" t="str">
        <f>VLOOKUP($C1780,location,MATCH(Source!J$7,Location!$A$1:$D$1,0),0)</f>
        <v>Expressway</v>
      </c>
      <c r="K1780" s="19" t="str">
        <f>VLOOKUP($C1780,location,MATCH(Source!K$7,Location!$A$1:$D$1,0),0)</f>
        <v>Clear</v>
      </c>
      <c r="L1780" s="20" t="str">
        <f>VLOOKUP($C1780,vehicle,MATCH(L1779,Vehicle!A1773:E1773,0),0)</f>
        <v>Truck</v>
      </c>
      <c r="M1780" s="20" t="str">
        <f>VLOOKUP($C1780,vehicle,MATCH(M$7,Vehicle!$A$1:$E$1,0),0)</f>
        <v>Over Speeding</v>
      </c>
      <c r="N1780" s="20" t="str">
        <f>VLOOKUP($C1780,vehicle,MATCH(N$7,Vehicle!$A$1:$E$1,0),0)</f>
        <v>Medium</v>
      </c>
      <c r="O1780" s="21">
        <f>VLOOKUP($C1780,vehicle,MATCH(O$7,Vehicle!$A$1:$E$1,0),0)</f>
        <v>3</v>
      </c>
      <c r="P1780" s="21">
        <f>VLOOKUP($C1780,driver,MATCH(P$7,Driver!$A$1:$E$1,0),0)</f>
        <v>61</v>
      </c>
      <c r="Q1780" s="21" t="str">
        <f>VLOOKUP($C1780,driver,MATCH(Q$7,Driver!$A$1:$E$1,0),0)</f>
        <v>Valid</v>
      </c>
      <c r="R1780" s="21">
        <f>VLOOKUP($C1780,driver,MATCH(R$7,Driver!$A$1:$E$1,0),0)</f>
        <v>9</v>
      </c>
      <c r="S1780" s="21" t="str">
        <f>VLOOKUP($C1780,driver,MATCH(S$7,Driver!$A$1:$E$1,0),0)</f>
        <v>Minor</v>
      </c>
      <c r="T1780" s="21">
        <f>VLOOKUP($C1780,Effects,MATCH(T$7, Effects!$A$1:$E$1, 0),0)</f>
        <v>51</v>
      </c>
      <c r="U1780" s="22" t="str">
        <f>VLOOKUP($C1780,Effects,MATCH(U$7, Effects!$A$1:$E$1, 0),0)</f>
        <v>Yes</v>
      </c>
      <c r="V1780" s="22" t="str">
        <f>VLOOKUP($C1780,Effects,MATCH(V$7, Effects!$A$1:$E$1, 0),0)</f>
        <v>Yes</v>
      </c>
      <c r="W1780" s="22" t="str">
        <f>VLOOKUP($C1780,Effects,MATCH(W$7, Effects!$A$1:$E$1, 0),0)</f>
        <v>None</v>
      </c>
    </row>
    <row r="1781" spans="2:23" s="7" customFormat="1" ht="21" x14ac:dyDescent="0.4">
      <c r="B1781" s="19">
        <v>1774</v>
      </c>
      <c r="C1781" s="19" t="s">
        <v>1789</v>
      </c>
      <c r="D1781" s="20">
        <f>VLOOKUP($C1781, Date, MATCH(Source!D$7, Date!$A$1:$F$1, 0), FALSE)</f>
        <v>45352</v>
      </c>
      <c r="E1781" s="40">
        <v>45352</v>
      </c>
      <c r="F1781" s="22">
        <f>VLOOKUP($C1781, Date, MATCH(Source!F$7, Date!$A$1:$F$1, 0), FALSE)</f>
        <v>74.6319444444444</v>
      </c>
      <c r="G1781" s="19">
        <f>VLOOKUP(Table3[[#This Row],[Accident ID]],Date!$A$2:$I$2001,MATCH(Table3[[#Headers],[Hour]],Date!$A$1:$I$1,0),0)</f>
        <v>15</v>
      </c>
      <c r="H1781" s="44" t="str">
        <f>IF(AND(Table3[[#This Row],[Hour]]&gt;=7, Table3[[#This Row],[Hour]]&lt;=10), "Peak", IF(AND(Table3[[#This Row],[Hour]]&gt;=16, Table3[[#This Row],[Hour]]&lt;=19), "Peak", "Off-Peak"))</f>
        <v>Off-Peak</v>
      </c>
      <c r="I1781" s="19" t="str">
        <f>VLOOKUP($C1781,location,MATCH(Source!I$7,Location!$A$1:$D$1,0),0)</f>
        <v>Pune</v>
      </c>
      <c r="J1781" s="19" t="str">
        <f>VLOOKUP($C1781,location,MATCH(Source!J$7,Location!$A$1:$D$1,0),0)</f>
        <v>Expressway</v>
      </c>
      <c r="K1781" s="19" t="str">
        <f>VLOOKUP($C1781,location,MATCH(Source!K$7,Location!$A$1:$D$1,0),0)</f>
        <v>Windy</v>
      </c>
      <c r="L1781" s="20" t="str">
        <f>VLOOKUP($C1781,vehicle,MATCH(L1780,Vehicle!A1774:E1774,0),0)</f>
        <v>Truck</v>
      </c>
      <c r="M1781" s="20" t="str">
        <f>VLOOKUP($C1781,vehicle,MATCH(M$7,Vehicle!$A$1:$E$1,0),0)</f>
        <v>Drunk Driving</v>
      </c>
      <c r="N1781" s="20" t="str">
        <f>VLOOKUP($C1781,vehicle,MATCH(N$7,Vehicle!$A$1:$E$1,0),0)</f>
        <v>Medium</v>
      </c>
      <c r="O1781" s="21">
        <f>VLOOKUP($C1781,vehicle,MATCH(O$7,Vehicle!$A$1:$E$1,0),0)</f>
        <v>1</v>
      </c>
      <c r="P1781" s="21">
        <f>VLOOKUP($C1781,driver,MATCH(P$7,Driver!$A$1:$E$1,0),0)</f>
        <v>52</v>
      </c>
      <c r="Q1781" s="21" t="str">
        <f>VLOOKUP($C1781,driver,MATCH(Q$7,Driver!$A$1:$E$1,0),0)</f>
        <v>Valid</v>
      </c>
      <c r="R1781" s="21">
        <f>VLOOKUP($C1781,driver,MATCH(R$7,Driver!$A$1:$E$1,0),0)</f>
        <v>4</v>
      </c>
      <c r="S1781" s="21" t="str">
        <f>VLOOKUP($C1781,driver,MATCH(S$7,Driver!$A$1:$E$1,0),0)</f>
        <v>Minor</v>
      </c>
      <c r="T1781" s="21">
        <f>VLOOKUP($C1781,Effects,MATCH(T$7, Effects!$A$1:$E$1, 0),0)</f>
        <v>13</v>
      </c>
      <c r="U1781" s="22" t="str">
        <f>VLOOKUP($C1781,Effects,MATCH(U$7, Effects!$A$1:$E$1, 0),0)</f>
        <v>No</v>
      </c>
      <c r="V1781" s="22" t="str">
        <f>VLOOKUP($C1781,Effects,MATCH(V$7, Effects!$A$1:$E$1, 0),0)</f>
        <v>No</v>
      </c>
      <c r="W1781" s="22" t="str">
        <f>VLOOKUP($C1781,Effects,MATCH(W$7, Effects!$A$1:$E$1, 0),0)</f>
        <v>Fine Issued</v>
      </c>
    </row>
    <row r="1782" spans="2:23" s="7" customFormat="1" ht="21" x14ac:dyDescent="0.4">
      <c r="B1782" s="19">
        <v>1775</v>
      </c>
      <c r="C1782" s="19" t="s">
        <v>1790</v>
      </c>
      <c r="D1782" s="20">
        <f>VLOOKUP($C1782, Date, MATCH(Source!D$7, Date!$A$1:$F$1, 0), FALSE)</f>
        <v>44778</v>
      </c>
      <c r="E1782" s="40">
        <v>44778</v>
      </c>
      <c r="F1782" s="22">
        <f>VLOOKUP($C1782, Date, MATCH(Source!F$7, Date!$A$1:$F$1, 0), FALSE)</f>
        <v>74.6736111111111</v>
      </c>
      <c r="G1782" s="19">
        <f>VLOOKUP(Table3[[#This Row],[Accident ID]],Date!$A$2:$I$2001,MATCH(Table3[[#Headers],[Hour]],Date!$A$1:$I$1,0),0)</f>
        <v>16</v>
      </c>
      <c r="H1782" s="44" t="str">
        <f>IF(AND(Table3[[#This Row],[Hour]]&gt;=7, Table3[[#This Row],[Hour]]&lt;=10), "Peak", IF(AND(Table3[[#This Row],[Hour]]&gt;=16, Table3[[#This Row],[Hour]]&lt;=19), "Peak", "Off-Peak"))</f>
        <v>Peak</v>
      </c>
      <c r="I1782" s="19" t="str">
        <f>VLOOKUP($C1782,location,MATCH(Source!I$7,Location!$A$1:$D$1,0),0)</f>
        <v>Chennai</v>
      </c>
      <c r="J1782" s="19" t="str">
        <f>VLOOKUP($C1782,location,MATCH(Source!J$7,Location!$A$1:$D$1,0),0)</f>
        <v>Residential Area</v>
      </c>
      <c r="K1782" s="19" t="str">
        <f>VLOOKUP($C1782,location,MATCH(Source!K$7,Location!$A$1:$D$1,0),0)</f>
        <v>Windy</v>
      </c>
      <c r="L1782" s="20" t="str">
        <f>VLOOKUP($C1782,vehicle,MATCH(L1781,Vehicle!A1775:E1775,0),0)</f>
        <v>Bicycle</v>
      </c>
      <c r="M1782" s="20" t="str">
        <f>VLOOKUP($C1782,vehicle,MATCH(M$7,Vehicle!$A$1:$E$1,0),0)</f>
        <v>Over Speeding</v>
      </c>
      <c r="N1782" s="20" t="str">
        <f>VLOOKUP($C1782,vehicle,MATCH(N$7,Vehicle!$A$1:$E$1,0),0)</f>
        <v>Medium</v>
      </c>
      <c r="O1782" s="21">
        <f>VLOOKUP($C1782,vehicle,MATCH(O$7,Vehicle!$A$1:$E$1,0),0)</f>
        <v>4</v>
      </c>
      <c r="P1782" s="21">
        <f>VLOOKUP($C1782,driver,MATCH(P$7,Driver!$A$1:$E$1,0),0)</f>
        <v>50</v>
      </c>
      <c r="Q1782" s="21" t="str">
        <f>VLOOKUP($C1782,driver,MATCH(Q$7,Driver!$A$1:$E$1,0),0)</f>
        <v>Valid</v>
      </c>
      <c r="R1782" s="21">
        <f>VLOOKUP($C1782,driver,MATCH(R$7,Driver!$A$1:$E$1,0),0)</f>
        <v>1</v>
      </c>
      <c r="S1782" s="21" t="str">
        <f>VLOOKUP($C1782,driver,MATCH(S$7,Driver!$A$1:$E$1,0),0)</f>
        <v>Minor</v>
      </c>
      <c r="T1782" s="21">
        <f>VLOOKUP($C1782,Effects,MATCH(T$7, Effects!$A$1:$E$1, 0),0)</f>
        <v>8</v>
      </c>
      <c r="U1782" s="22" t="str">
        <f>VLOOKUP($C1782,Effects,MATCH(U$7, Effects!$A$1:$E$1, 0),0)</f>
        <v>Yes</v>
      </c>
      <c r="V1782" s="22" t="str">
        <f>VLOOKUP($C1782,Effects,MATCH(V$7, Effects!$A$1:$E$1, 0),0)</f>
        <v>Yes</v>
      </c>
      <c r="W1782" s="22" t="str">
        <f>VLOOKUP($C1782,Effects,MATCH(W$7, Effects!$A$1:$E$1, 0),0)</f>
        <v>Fine Issued</v>
      </c>
    </row>
    <row r="1783" spans="2:23" s="7" customFormat="1" ht="21" x14ac:dyDescent="0.4">
      <c r="B1783" s="19">
        <v>1776</v>
      </c>
      <c r="C1783" s="19" t="s">
        <v>1791</v>
      </c>
      <c r="D1783" s="20">
        <f>VLOOKUP($C1783, Date, MATCH(Source!D$7, Date!$A$1:$F$1, 0), FALSE)</f>
        <v>43852</v>
      </c>
      <c r="E1783" s="40">
        <v>43852</v>
      </c>
      <c r="F1783" s="22">
        <f>VLOOKUP($C1783, Date, MATCH(Source!F$7, Date!$A$1:$F$1, 0), FALSE)</f>
        <v>74.7152777777778</v>
      </c>
      <c r="G1783" s="19">
        <f>VLOOKUP(Table3[[#This Row],[Accident ID]],Date!$A$2:$I$2001,MATCH(Table3[[#Headers],[Hour]],Date!$A$1:$I$1,0),0)</f>
        <v>17</v>
      </c>
      <c r="H1783" s="44" t="str">
        <f>IF(AND(Table3[[#This Row],[Hour]]&gt;=7, Table3[[#This Row],[Hour]]&lt;=10), "Peak", IF(AND(Table3[[#This Row],[Hour]]&gt;=16, Table3[[#This Row],[Hour]]&lt;=19), "Peak", "Off-Peak"))</f>
        <v>Peak</v>
      </c>
      <c r="I1783" s="19" t="str">
        <f>VLOOKUP($C1783,location,MATCH(Source!I$7,Location!$A$1:$D$1,0),0)</f>
        <v>Chennai</v>
      </c>
      <c r="J1783" s="19" t="str">
        <f>VLOOKUP($C1783,location,MATCH(Source!J$7,Location!$A$1:$D$1,0),0)</f>
        <v>Residential Area</v>
      </c>
      <c r="K1783" s="19" t="str">
        <f>VLOOKUP($C1783,location,MATCH(Source!K$7,Location!$A$1:$D$1,0),0)</f>
        <v>Windy</v>
      </c>
      <c r="L1783" s="20" t="str">
        <f>VLOOKUP($C1783,vehicle,MATCH(L1782,Vehicle!A1776:E1776,0),0)</f>
        <v>Bike</v>
      </c>
      <c r="M1783" s="20" t="str">
        <f>VLOOKUP($C1783,vehicle,MATCH(M$7,Vehicle!$A$1:$E$1,0),0)</f>
        <v>Brake Failure</v>
      </c>
      <c r="N1783" s="20" t="str">
        <f>VLOOKUP($C1783,vehicle,MATCH(N$7,Vehicle!$A$1:$E$1,0),0)</f>
        <v>Severe</v>
      </c>
      <c r="O1783" s="21">
        <f>VLOOKUP($C1783,vehicle,MATCH(O$7,Vehicle!$A$1:$E$1,0),0)</f>
        <v>5</v>
      </c>
      <c r="P1783" s="21">
        <f>VLOOKUP($C1783,driver,MATCH(P$7,Driver!$A$1:$E$1,0),0)</f>
        <v>53</v>
      </c>
      <c r="Q1783" s="21" t="str">
        <f>VLOOKUP($C1783,driver,MATCH(Q$7,Driver!$A$1:$E$1,0),0)</f>
        <v>Suspended</v>
      </c>
      <c r="R1783" s="21">
        <f>VLOOKUP($C1783,driver,MATCH(R$7,Driver!$A$1:$E$1,0),0)</f>
        <v>6</v>
      </c>
      <c r="S1783" s="21" t="str">
        <f>VLOOKUP($C1783,driver,MATCH(S$7,Driver!$A$1:$E$1,0),0)</f>
        <v>Fatal</v>
      </c>
      <c r="T1783" s="21">
        <f>VLOOKUP($C1783,Effects,MATCH(T$7, Effects!$A$1:$E$1, 0),0)</f>
        <v>16</v>
      </c>
      <c r="U1783" s="22" t="str">
        <f>VLOOKUP($C1783,Effects,MATCH(U$7, Effects!$A$1:$E$1, 0),0)</f>
        <v>Yes</v>
      </c>
      <c r="V1783" s="22" t="str">
        <f>VLOOKUP($C1783,Effects,MATCH(V$7, Effects!$A$1:$E$1, 0),0)</f>
        <v>No</v>
      </c>
      <c r="W1783" s="22" t="str">
        <f>VLOOKUP($C1783,Effects,MATCH(W$7, Effects!$A$1:$E$1, 0),0)</f>
        <v>None</v>
      </c>
    </row>
    <row r="1784" spans="2:23" s="7" customFormat="1" ht="21" x14ac:dyDescent="0.4">
      <c r="B1784" s="19">
        <v>1777</v>
      </c>
      <c r="C1784" s="19" t="s">
        <v>1792</v>
      </c>
      <c r="D1784" s="20">
        <f>VLOOKUP($C1784, Date, MATCH(Source!D$7, Date!$A$1:$F$1, 0), FALSE)</f>
        <v>44439</v>
      </c>
      <c r="E1784" s="40">
        <v>44439</v>
      </c>
      <c r="F1784" s="22">
        <f>VLOOKUP($C1784, Date, MATCH(Source!F$7, Date!$A$1:$F$1, 0), FALSE)</f>
        <v>74.7569444444444</v>
      </c>
      <c r="G1784" s="19">
        <f>VLOOKUP(Table3[[#This Row],[Accident ID]],Date!$A$2:$I$2001,MATCH(Table3[[#Headers],[Hour]],Date!$A$1:$I$1,0),0)</f>
        <v>18</v>
      </c>
      <c r="H1784" s="44" t="str">
        <f>IF(AND(Table3[[#This Row],[Hour]]&gt;=7, Table3[[#This Row],[Hour]]&lt;=10), "Peak", IF(AND(Table3[[#This Row],[Hour]]&gt;=16, Table3[[#This Row],[Hour]]&lt;=19), "Peak", "Off-Peak"))</f>
        <v>Peak</v>
      </c>
      <c r="I1784" s="19" t="str">
        <f>VLOOKUP($C1784,location,MATCH(Source!I$7,Location!$A$1:$D$1,0),0)</f>
        <v>Delhi</v>
      </c>
      <c r="J1784" s="19" t="str">
        <f>VLOOKUP($C1784,location,MATCH(Source!J$7,Location!$A$1:$D$1,0),0)</f>
        <v>City Road</v>
      </c>
      <c r="K1784" s="19" t="str">
        <f>VLOOKUP($C1784,location,MATCH(Source!K$7,Location!$A$1:$D$1,0),0)</f>
        <v>Snowy</v>
      </c>
      <c r="L1784" s="20" t="str">
        <f>VLOOKUP($C1784,vehicle,MATCH(L1783,Vehicle!A1777:E1777,0),0)</f>
        <v>Bike</v>
      </c>
      <c r="M1784" s="20" t="str">
        <f>VLOOKUP($C1784,vehicle,MATCH(M$7,Vehicle!$A$1:$E$1,0),0)</f>
        <v>Weather Conditions</v>
      </c>
      <c r="N1784" s="20" t="str">
        <f>VLOOKUP($C1784,vehicle,MATCH(N$7,Vehicle!$A$1:$E$1,0),0)</f>
        <v>Medium</v>
      </c>
      <c r="O1784" s="21">
        <f>VLOOKUP($C1784,vehicle,MATCH(O$7,Vehicle!$A$1:$E$1,0),0)</f>
        <v>3</v>
      </c>
      <c r="P1784" s="21">
        <f>VLOOKUP($C1784,driver,MATCH(P$7,Driver!$A$1:$E$1,0),0)</f>
        <v>50</v>
      </c>
      <c r="Q1784" s="21" t="str">
        <f>VLOOKUP($C1784,driver,MATCH(Q$7,Driver!$A$1:$E$1,0),0)</f>
        <v>Suspended</v>
      </c>
      <c r="R1784" s="21">
        <f>VLOOKUP($C1784,driver,MATCH(R$7,Driver!$A$1:$E$1,0),0)</f>
        <v>5</v>
      </c>
      <c r="S1784" s="21" t="str">
        <f>VLOOKUP($C1784,driver,MATCH(S$7,Driver!$A$1:$E$1,0),0)</f>
        <v>Minor</v>
      </c>
      <c r="T1784" s="21">
        <f>VLOOKUP($C1784,Effects,MATCH(T$7, Effects!$A$1:$E$1, 0),0)</f>
        <v>28</v>
      </c>
      <c r="U1784" s="22" t="str">
        <f>VLOOKUP($C1784,Effects,MATCH(U$7, Effects!$A$1:$E$1, 0),0)</f>
        <v>No</v>
      </c>
      <c r="V1784" s="22" t="str">
        <f>VLOOKUP($C1784,Effects,MATCH(V$7, Effects!$A$1:$E$1, 0),0)</f>
        <v>No</v>
      </c>
      <c r="W1784" s="22" t="str">
        <f>VLOOKUP($C1784,Effects,MATCH(W$7, Effects!$A$1:$E$1, 0),0)</f>
        <v>None</v>
      </c>
    </row>
    <row r="1785" spans="2:23" s="7" customFormat="1" ht="21" x14ac:dyDescent="0.4">
      <c r="B1785" s="19">
        <v>1778</v>
      </c>
      <c r="C1785" s="19" t="s">
        <v>1793</v>
      </c>
      <c r="D1785" s="20">
        <f>VLOOKUP($C1785, Date, MATCH(Source!D$7, Date!$A$1:$F$1, 0), FALSE)</f>
        <v>45078</v>
      </c>
      <c r="E1785" s="40">
        <v>45078</v>
      </c>
      <c r="F1785" s="22">
        <f>VLOOKUP($C1785, Date, MATCH(Source!F$7, Date!$A$1:$F$1, 0), FALSE)</f>
        <v>74.7986111111111</v>
      </c>
      <c r="G1785" s="19">
        <f>VLOOKUP(Table3[[#This Row],[Accident ID]],Date!$A$2:$I$2001,MATCH(Table3[[#Headers],[Hour]],Date!$A$1:$I$1,0),0)</f>
        <v>19</v>
      </c>
      <c r="H1785" s="44" t="str">
        <f>IF(AND(Table3[[#This Row],[Hour]]&gt;=7, Table3[[#This Row],[Hour]]&lt;=10), "Peak", IF(AND(Table3[[#This Row],[Hour]]&gt;=16, Table3[[#This Row],[Hour]]&lt;=19), "Peak", "Off-Peak"))</f>
        <v>Peak</v>
      </c>
      <c r="I1785" s="19" t="str">
        <f>VLOOKUP($C1785,location,MATCH(Source!I$7,Location!$A$1:$D$1,0),0)</f>
        <v>Hyderabad</v>
      </c>
      <c r="J1785" s="19" t="str">
        <f>VLOOKUP($C1785,location,MATCH(Source!J$7,Location!$A$1:$D$1,0),0)</f>
        <v>Residential Area</v>
      </c>
      <c r="K1785" s="19" t="str">
        <f>VLOOKUP($C1785,location,MATCH(Source!K$7,Location!$A$1:$D$1,0),0)</f>
        <v>Rainy</v>
      </c>
      <c r="L1785" s="20" t="str">
        <f>VLOOKUP($C1785,vehicle,MATCH(L1784,Vehicle!A1778:E1778,0),0)</f>
        <v>Bike</v>
      </c>
      <c r="M1785" s="20" t="str">
        <f>VLOOKUP($C1785,vehicle,MATCH(M$7,Vehicle!$A$1:$E$1,0),0)</f>
        <v>Over Speeding</v>
      </c>
      <c r="N1785" s="20" t="str">
        <f>VLOOKUP($C1785,vehicle,MATCH(N$7,Vehicle!$A$1:$E$1,0),0)</f>
        <v>High</v>
      </c>
      <c r="O1785" s="21">
        <f>VLOOKUP($C1785,vehicle,MATCH(O$7,Vehicle!$A$1:$E$1,0),0)</f>
        <v>1</v>
      </c>
      <c r="P1785" s="21">
        <f>VLOOKUP($C1785,driver,MATCH(P$7,Driver!$A$1:$E$1,0),0)</f>
        <v>66</v>
      </c>
      <c r="Q1785" s="21" t="str">
        <f>VLOOKUP($C1785,driver,MATCH(Q$7,Driver!$A$1:$E$1,0),0)</f>
        <v>Expired</v>
      </c>
      <c r="R1785" s="21">
        <f>VLOOKUP($C1785,driver,MATCH(R$7,Driver!$A$1:$E$1,0),0)</f>
        <v>4</v>
      </c>
      <c r="S1785" s="21" t="str">
        <f>VLOOKUP($C1785,driver,MATCH(S$7,Driver!$A$1:$E$1,0),0)</f>
        <v>Severe</v>
      </c>
      <c r="T1785" s="21">
        <f>VLOOKUP($C1785,Effects,MATCH(T$7, Effects!$A$1:$E$1, 0),0)</f>
        <v>38</v>
      </c>
      <c r="U1785" s="22" t="str">
        <f>VLOOKUP($C1785,Effects,MATCH(U$7, Effects!$A$1:$E$1, 0),0)</f>
        <v>Yes</v>
      </c>
      <c r="V1785" s="22" t="str">
        <f>VLOOKUP($C1785,Effects,MATCH(V$7, Effects!$A$1:$E$1, 0),0)</f>
        <v>Yes</v>
      </c>
      <c r="W1785" s="22" t="str">
        <f>VLOOKUP($C1785,Effects,MATCH(W$7, Effects!$A$1:$E$1, 0),0)</f>
        <v>None</v>
      </c>
    </row>
    <row r="1786" spans="2:23" s="7" customFormat="1" ht="21" x14ac:dyDescent="0.4">
      <c r="B1786" s="19">
        <v>1779</v>
      </c>
      <c r="C1786" s="19" t="s">
        <v>1794</v>
      </c>
      <c r="D1786" s="20">
        <f>VLOOKUP($C1786, Date, MATCH(Source!D$7, Date!$A$1:$F$1, 0), FALSE)</f>
        <v>44010</v>
      </c>
      <c r="E1786" s="40">
        <v>44010</v>
      </c>
      <c r="F1786" s="22">
        <f>VLOOKUP($C1786, Date, MATCH(Source!F$7, Date!$A$1:$F$1, 0), FALSE)</f>
        <v>74.8402777777778</v>
      </c>
      <c r="G1786" s="19">
        <f>VLOOKUP(Table3[[#This Row],[Accident ID]],Date!$A$2:$I$2001,MATCH(Table3[[#Headers],[Hour]],Date!$A$1:$I$1,0),0)</f>
        <v>20</v>
      </c>
      <c r="H1786" s="44" t="str">
        <f>IF(AND(Table3[[#This Row],[Hour]]&gt;=7, Table3[[#This Row],[Hour]]&lt;=10), "Peak", IF(AND(Table3[[#This Row],[Hour]]&gt;=16, Table3[[#This Row],[Hour]]&lt;=19), "Peak", "Off-Peak"))</f>
        <v>Off-Peak</v>
      </c>
      <c r="I1786" s="19" t="str">
        <f>VLOOKUP($C1786,location,MATCH(Source!I$7,Location!$A$1:$D$1,0),0)</f>
        <v>Chennai</v>
      </c>
      <c r="J1786" s="19" t="str">
        <f>VLOOKUP($C1786,location,MATCH(Source!J$7,Location!$A$1:$D$1,0),0)</f>
        <v>Expressway</v>
      </c>
      <c r="K1786" s="19" t="str">
        <f>VLOOKUP($C1786,location,MATCH(Source!K$7,Location!$A$1:$D$1,0),0)</f>
        <v>Foggy</v>
      </c>
      <c r="L1786" s="20" t="str">
        <f>VLOOKUP($C1786,vehicle,MATCH(L1785,Vehicle!A1779:E1779,0),0)</f>
        <v>Bike</v>
      </c>
      <c r="M1786" s="20" t="str">
        <f>VLOOKUP($C1786,vehicle,MATCH(M$7,Vehicle!$A$1:$E$1,0),0)</f>
        <v>Over Speeding</v>
      </c>
      <c r="N1786" s="20" t="str">
        <f>VLOOKUP($C1786,vehicle,MATCH(N$7,Vehicle!$A$1:$E$1,0),0)</f>
        <v>Low</v>
      </c>
      <c r="O1786" s="21">
        <f>VLOOKUP($C1786,vehicle,MATCH(O$7,Vehicle!$A$1:$E$1,0),0)</f>
        <v>5</v>
      </c>
      <c r="P1786" s="21">
        <f>VLOOKUP($C1786,driver,MATCH(P$7,Driver!$A$1:$E$1,0),0)</f>
        <v>28</v>
      </c>
      <c r="Q1786" s="21" t="str">
        <f>VLOOKUP($C1786,driver,MATCH(Q$7,Driver!$A$1:$E$1,0),0)</f>
        <v>Suspended</v>
      </c>
      <c r="R1786" s="21">
        <f>VLOOKUP($C1786,driver,MATCH(R$7,Driver!$A$1:$E$1,0),0)</f>
        <v>0</v>
      </c>
      <c r="S1786" s="21" t="str">
        <f>VLOOKUP($C1786,driver,MATCH(S$7,Driver!$A$1:$E$1,0),0)</f>
        <v>Fatal</v>
      </c>
      <c r="T1786" s="21">
        <f>VLOOKUP($C1786,Effects,MATCH(T$7, Effects!$A$1:$E$1, 0),0)</f>
        <v>11</v>
      </c>
      <c r="U1786" s="22" t="str">
        <f>VLOOKUP($C1786,Effects,MATCH(U$7, Effects!$A$1:$E$1, 0),0)</f>
        <v>Yes</v>
      </c>
      <c r="V1786" s="22" t="str">
        <f>VLOOKUP($C1786,Effects,MATCH(V$7, Effects!$A$1:$E$1, 0),0)</f>
        <v>No</v>
      </c>
      <c r="W1786" s="22" t="str">
        <f>VLOOKUP($C1786,Effects,MATCH(W$7, Effects!$A$1:$E$1, 0),0)</f>
        <v>Arrest Made</v>
      </c>
    </row>
    <row r="1787" spans="2:23" s="7" customFormat="1" ht="21" x14ac:dyDescent="0.4">
      <c r="B1787" s="19">
        <v>1780</v>
      </c>
      <c r="C1787" s="19" t="s">
        <v>1795</v>
      </c>
      <c r="D1787" s="20">
        <f>VLOOKUP($C1787, Date, MATCH(Source!D$7, Date!$A$1:$F$1, 0), FALSE)</f>
        <v>45450</v>
      </c>
      <c r="E1787" s="40">
        <v>45450</v>
      </c>
      <c r="F1787" s="22">
        <f>VLOOKUP($C1787, Date, MATCH(Source!F$7, Date!$A$1:$F$1, 0), FALSE)</f>
        <v>74.8819444444444</v>
      </c>
      <c r="G1787" s="19">
        <f>VLOOKUP(Table3[[#This Row],[Accident ID]],Date!$A$2:$I$2001,MATCH(Table3[[#Headers],[Hour]],Date!$A$1:$I$1,0),0)</f>
        <v>21</v>
      </c>
      <c r="H1787" s="44" t="str">
        <f>IF(AND(Table3[[#This Row],[Hour]]&gt;=7, Table3[[#This Row],[Hour]]&lt;=10), "Peak", IF(AND(Table3[[#This Row],[Hour]]&gt;=16, Table3[[#This Row],[Hour]]&lt;=19), "Peak", "Off-Peak"))</f>
        <v>Off-Peak</v>
      </c>
      <c r="I1787" s="19" t="str">
        <f>VLOOKUP($C1787,location,MATCH(Source!I$7,Location!$A$1:$D$1,0),0)</f>
        <v>Pune</v>
      </c>
      <c r="J1787" s="19" t="str">
        <f>VLOOKUP($C1787,location,MATCH(Source!J$7,Location!$A$1:$D$1,0),0)</f>
        <v>Rural Road</v>
      </c>
      <c r="K1787" s="19" t="str">
        <f>VLOOKUP($C1787,location,MATCH(Source!K$7,Location!$A$1:$D$1,0),0)</f>
        <v>Rainy</v>
      </c>
      <c r="L1787" s="20" t="str">
        <f>VLOOKUP($C1787,vehicle,MATCH(L1786,Vehicle!A1780:E1780,0),0)</f>
        <v>Bike</v>
      </c>
      <c r="M1787" s="20" t="str">
        <f>VLOOKUP($C1787,vehicle,MATCH(M$7,Vehicle!$A$1:$E$1,0),0)</f>
        <v>Pedestrian Crossing</v>
      </c>
      <c r="N1787" s="20" t="str">
        <f>VLOOKUP($C1787,vehicle,MATCH(N$7,Vehicle!$A$1:$E$1,0),0)</f>
        <v>Low</v>
      </c>
      <c r="O1787" s="21">
        <f>VLOOKUP($C1787,vehicle,MATCH(O$7,Vehicle!$A$1:$E$1,0),0)</f>
        <v>3</v>
      </c>
      <c r="P1787" s="21">
        <f>VLOOKUP($C1787,driver,MATCH(P$7,Driver!$A$1:$E$1,0),0)</f>
        <v>34</v>
      </c>
      <c r="Q1787" s="21" t="str">
        <f>VLOOKUP($C1787,driver,MATCH(Q$7,Driver!$A$1:$E$1,0),0)</f>
        <v>Valid</v>
      </c>
      <c r="R1787" s="21">
        <f>VLOOKUP($C1787,driver,MATCH(R$7,Driver!$A$1:$E$1,0),0)</f>
        <v>7</v>
      </c>
      <c r="S1787" s="21" t="str">
        <f>VLOOKUP($C1787,driver,MATCH(S$7,Driver!$A$1:$E$1,0),0)</f>
        <v>Fatal</v>
      </c>
      <c r="T1787" s="21">
        <f>VLOOKUP($C1787,Effects,MATCH(T$7, Effects!$A$1:$E$1, 0),0)</f>
        <v>46</v>
      </c>
      <c r="U1787" s="22" t="str">
        <f>VLOOKUP($C1787,Effects,MATCH(U$7, Effects!$A$1:$E$1, 0),0)</f>
        <v>No</v>
      </c>
      <c r="V1787" s="22" t="str">
        <f>VLOOKUP($C1787,Effects,MATCH(V$7, Effects!$A$1:$E$1, 0),0)</f>
        <v>Yes</v>
      </c>
      <c r="W1787" s="22" t="str">
        <f>VLOOKUP($C1787,Effects,MATCH(W$7, Effects!$A$1:$E$1, 0),0)</f>
        <v>None</v>
      </c>
    </row>
    <row r="1788" spans="2:23" s="7" customFormat="1" ht="21" x14ac:dyDescent="0.4">
      <c r="B1788" s="19">
        <v>1781</v>
      </c>
      <c r="C1788" s="19" t="s">
        <v>1796</v>
      </c>
      <c r="D1788" s="20">
        <f>VLOOKUP($C1788, Date, MATCH(Source!D$7, Date!$A$1:$F$1, 0), FALSE)</f>
        <v>44248</v>
      </c>
      <c r="E1788" s="40">
        <v>44248</v>
      </c>
      <c r="F1788" s="22">
        <f>VLOOKUP($C1788, Date, MATCH(Source!F$7, Date!$A$1:$F$1, 0), FALSE)</f>
        <v>74.9236111111111</v>
      </c>
      <c r="G1788" s="19">
        <f>VLOOKUP(Table3[[#This Row],[Accident ID]],Date!$A$2:$I$2001,MATCH(Table3[[#Headers],[Hour]],Date!$A$1:$I$1,0),0)</f>
        <v>22</v>
      </c>
      <c r="H1788" s="44" t="str">
        <f>IF(AND(Table3[[#This Row],[Hour]]&gt;=7, Table3[[#This Row],[Hour]]&lt;=10), "Peak", IF(AND(Table3[[#This Row],[Hour]]&gt;=16, Table3[[#This Row],[Hour]]&lt;=19), "Peak", "Off-Peak"))</f>
        <v>Off-Peak</v>
      </c>
      <c r="I1788" s="19" t="str">
        <f>VLOOKUP($C1788,location,MATCH(Source!I$7,Location!$A$1:$D$1,0),0)</f>
        <v>Bangalore</v>
      </c>
      <c r="J1788" s="19" t="str">
        <f>VLOOKUP($C1788,location,MATCH(Source!J$7,Location!$A$1:$D$1,0),0)</f>
        <v>City Road</v>
      </c>
      <c r="K1788" s="19" t="str">
        <f>VLOOKUP($C1788,location,MATCH(Source!K$7,Location!$A$1:$D$1,0),0)</f>
        <v>Windy</v>
      </c>
      <c r="L1788" s="20" t="str">
        <f>VLOOKUP($C1788,vehicle,MATCH(L1787,Vehicle!A1781:E1781,0),0)</f>
        <v>Bike</v>
      </c>
      <c r="M1788" s="20" t="str">
        <f>VLOOKUP($C1788,vehicle,MATCH(M$7,Vehicle!$A$1:$E$1,0),0)</f>
        <v>Over Speeding</v>
      </c>
      <c r="N1788" s="20" t="str">
        <f>VLOOKUP($C1788,vehicle,MATCH(N$7,Vehicle!$A$1:$E$1,0),0)</f>
        <v>Low</v>
      </c>
      <c r="O1788" s="21">
        <f>VLOOKUP($C1788,vehicle,MATCH(O$7,Vehicle!$A$1:$E$1,0),0)</f>
        <v>3</v>
      </c>
      <c r="P1788" s="21">
        <f>VLOOKUP($C1788,driver,MATCH(P$7,Driver!$A$1:$E$1,0),0)</f>
        <v>68</v>
      </c>
      <c r="Q1788" s="21" t="str">
        <f>VLOOKUP($C1788,driver,MATCH(Q$7,Driver!$A$1:$E$1,0),0)</f>
        <v>Suspended</v>
      </c>
      <c r="R1788" s="21">
        <f>VLOOKUP($C1788,driver,MATCH(R$7,Driver!$A$1:$E$1,0),0)</f>
        <v>1</v>
      </c>
      <c r="S1788" s="21" t="str">
        <f>VLOOKUP($C1788,driver,MATCH(S$7,Driver!$A$1:$E$1,0),0)</f>
        <v>Moderate</v>
      </c>
      <c r="T1788" s="21">
        <f>VLOOKUP($C1788,Effects,MATCH(T$7, Effects!$A$1:$E$1, 0),0)</f>
        <v>46</v>
      </c>
      <c r="U1788" s="22" t="str">
        <f>VLOOKUP($C1788,Effects,MATCH(U$7, Effects!$A$1:$E$1, 0),0)</f>
        <v>Yes</v>
      </c>
      <c r="V1788" s="22" t="str">
        <f>VLOOKUP($C1788,Effects,MATCH(V$7, Effects!$A$1:$E$1, 0),0)</f>
        <v>Yes</v>
      </c>
      <c r="W1788" s="22" t="str">
        <f>VLOOKUP($C1788,Effects,MATCH(W$7, Effects!$A$1:$E$1, 0),0)</f>
        <v>Fine Issued</v>
      </c>
    </row>
    <row r="1789" spans="2:23" s="7" customFormat="1" ht="21" x14ac:dyDescent="0.4">
      <c r="B1789" s="19">
        <v>1782</v>
      </c>
      <c r="C1789" s="19" t="s">
        <v>1797</v>
      </c>
      <c r="D1789" s="20">
        <f>VLOOKUP($C1789, Date, MATCH(Source!D$7, Date!$A$1:$F$1, 0), FALSE)</f>
        <v>45028</v>
      </c>
      <c r="E1789" s="40">
        <v>45028</v>
      </c>
      <c r="F1789" s="22">
        <f>VLOOKUP($C1789, Date, MATCH(Source!F$7, Date!$A$1:$F$1, 0), FALSE)</f>
        <v>74.9652777777778</v>
      </c>
      <c r="G1789" s="19">
        <f>VLOOKUP(Table3[[#This Row],[Accident ID]],Date!$A$2:$I$2001,MATCH(Table3[[#Headers],[Hour]],Date!$A$1:$I$1,0),0)</f>
        <v>23</v>
      </c>
      <c r="H1789" s="44" t="str">
        <f>IF(AND(Table3[[#This Row],[Hour]]&gt;=7, Table3[[#This Row],[Hour]]&lt;=10), "Peak", IF(AND(Table3[[#This Row],[Hour]]&gt;=16, Table3[[#This Row],[Hour]]&lt;=19), "Peak", "Off-Peak"))</f>
        <v>Off-Peak</v>
      </c>
      <c r="I1789" s="19" t="str">
        <f>VLOOKUP($C1789,location,MATCH(Source!I$7,Location!$A$1:$D$1,0),0)</f>
        <v>Ahmedabad</v>
      </c>
      <c r="J1789" s="19" t="str">
        <f>VLOOKUP($C1789,location,MATCH(Source!J$7,Location!$A$1:$D$1,0),0)</f>
        <v>City Road</v>
      </c>
      <c r="K1789" s="19" t="str">
        <f>VLOOKUP($C1789,location,MATCH(Source!K$7,Location!$A$1:$D$1,0),0)</f>
        <v>Foggy</v>
      </c>
      <c r="L1789" s="20" t="str">
        <f>VLOOKUP($C1789,vehicle,MATCH(L1788,Vehicle!A1782:E1782,0),0)</f>
        <v>Bicycle</v>
      </c>
      <c r="M1789" s="20" t="str">
        <f>VLOOKUP($C1789,vehicle,MATCH(M$7,Vehicle!$A$1:$E$1,0),0)</f>
        <v>Signal Violation</v>
      </c>
      <c r="N1789" s="20" t="str">
        <f>VLOOKUP($C1789,vehicle,MATCH(N$7,Vehicle!$A$1:$E$1,0),0)</f>
        <v>High</v>
      </c>
      <c r="O1789" s="21">
        <f>VLOOKUP($C1789,vehicle,MATCH(O$7,Vehicle!$A$1:$E$1,0),0)</f>
        <v>5</v>
      </c>
      <c r="P1789" s="21">
        <f>VLOOKUP($C1789,driver,MATCH(P$7,Driver!$A$1:$E$1,0),0)</f>
        <v>32</v>
      </c>
      <c r="Q1789" s="21" t="str">
        <f>VLOOKUP($C1789,driver,MATCH(Q$7,Driver!$A$1:$E$1,0),0)</f>
        <v>Suspended</v>
      </c>
      <c r="R1789" s="21">
        <f>VLOOKUP($C1789,driver,MATCH(R$7,Driver!$A$1:$E$1,0),0)</f>
        <v>4</v>
      </c>
      <c r="S1789" s="21" t="str">
        <f>VLOOKUP($C1789,driver,MATCH(S$7,Driver!$A$1:$E$1,0),0)</f>
        <v>Severe</v>
      </c>
      <c r="T1789" s="21">
        <f>VLOOKUP($C1789,Effects,MATCH(T$7, Effects!$A$1:$E$1, 0),0)</f>
        <v>11</v>
      </c>
      <c r="U1789" s="22" t="str">
        <f>VLOOKUP($C1789,Effects,MATCH(U$7, Effects!$A$1:$E$1, 0),0)</f>
        <v>Yes</v>
      </c>
      <c r="V1789" s="22" t="str">
        <f>VLOOKUP($C1789,Effects,MATCH(V$7, Effects!$A$1:$E$1, 0),0)</f>
        <v>Yes</v>
      </c>
      <c r="W1789" s="22" t="str">
        <f>VLOOKUP($C1789,Effects,MATCH(W$7, Effects!$A$1:$E$1, 0),0)</f>
        <v>Arrest Made</v>
      </c>
    </row>
    <row r="1790" spans="2:23" s="7" customFormat="1" ht="21" x14ac:dyDescent="0.4">
      <c r="B1790" s="19">
        <v>1783</v>
      </c>
      <c r="C1790" s="19" t="s">
        <v>1798</v>
      </c>
      <c r="D1790" s="20">
        <f>VLOOKUP($C1790, Date, MATCH(Source!D$7, Date!$A$1:$F$1, 0), FALSE)</f>
        <v>45319</v>
      </c>
      <c r="E1790" s="40">
        <v>45319</v>
      </c>
      <c r="F1790" s="22">
        <f>VLOOKUP($C1790, Date, MATCH(Source!F$7, Date!$A$1:$F$1, 0), FALSE)</f>
        <v>75.0069444444444</v>
      </c>
      <c r="G1790" s="19">
        <f>VLOOKUP(Table3[[#This Row],[Accident ID]],Date!$A$2:$I$2001,MATCH(Table3[[#Headers],[Hour]],Date!$A$1:$I$1,0),0)</f>
        <v>0</v>
      </c>
      <c r="H1790" s="44" t="str">
        <f>IF(AND(Table3[[#This Row],[Hour]]&gt;=7, Table3[[#This Row],[Hour]]&lt;=10), "Peak", IF(AND(Table3[[#This Row],[Hour]]&gt;=16, Table3[[#This Row],[Hour]]&lt;=19), "Peak", "Off-Peak"))</f>
        <v>Off-Peak</v>
      </c>
      <c r="I1790" s="19" t="str">
        <f>VLOOKUP($C1790,location,MATCH(Source!I$7,Location!$A$1:$D$1,0),0)</f>
        <v>Pune</v>
      </c>
      <c r="J1790" s="19" t="str">
        <f>VLOOKUP($C1790,location,MATCH(Source!J$7,Location!$A$1:$D$1,0),0)</f>
        <v>Expressway</v>
      </c>
      <c r="K1790" s="19" t="str">
        <f>VLOOKUP($C1790,location,MATCH(Source!K$7,Location!$A$1:$D$1,0),0)</f>
        <v>Snowy</v>
      </c>
      <c r="L1790" s="20" t="str">
        <f>VLOOKUP($C1790,vehicle,MATCH(L1789,Vehicle!A1783:E1783,0),0)</f>
        <v>Bus</v>
      </c>
      <c r="M1790" s="20" t="str">
        <f>VLOOKUP($C1790,vehicle,MATCH(M$7,Vehicle!$A$1:$E$1,0),0)</f>
        <v>Reckless Driving</v>
      </c>
      <c r="N1790" s="20" t="str">
        <f>VLOOKUP($C1790,vehicle,MATCH(N$7,Vehicle!$A$1:$E$1,0),0)</f>
        <v>Low</v>
      </c>
      <c r="O1790" s="21">
        <f>VLOOKUP($C1790,vehicle,MATCH(O$7,Vehicle!$A$1:$E$1,0),0)</f>
        <v>3</v>
      </c>
      <c r="P1790" s="21">
        <f>VLOOKUP($C1790,driver,MATCH(P$7,Driver!$A$1:$E$1,0),0)</f>
        <v>45</v>
      </c>
      <c r="Q1790" s="21" t="str">
        <f>VLOOKUP($C1790,driver,MATCH(Q$7,Driver!$A$1:$E$1,0),0)</f>
        <v>Expired</v>
      </c>
      <c r="R1790" s="21">
        <f>VLOOKUP($C1790,driver,MATCH(R$7,Driver!$A$1:$E$1,0),0)</f>
        <v>1</v>
      </c>
      <c r="S1790" s="21" t="str">
        <f>VLOOKUP($C1790,driver,MATCH(S$7,Driver!$A$1:$E$1,0),0)</f>
        <v>Severe</v>
      </c>
      <c r="T1790" s="21">
        <f>VLOOKUP($C1790,Effects,MATCH(T$7, Effects!$A$1:$E$1, 0),0)</f>
        <v>15</v>
      </c>
      <c r="U1790" s="22" t="str">
        <f>VLOOKUP($C1790,Effects,MATCH(U$7, Effects!$A$1:$E$1, 0),0)</f>
        <v>No</v>
      </c>
      <c r="V1790" s="22" t="str">
        <f>VLOOKUP($C1790,Effects,MATCH(V$7, Effects!$A$1:$E$1, 0),0)</f>
        <v>Yes</v>
      </c>
      <c r="W1790" s="22" t="str">
        <f>VLOOKUP($C1790,Effects,MATCH(W$7, Effects!$A$1:$E$1, 0),0)</f>
        <v>Fine Issued</v>
      </c>
    </row>
    <row r="1791" spans="2:23" s="7" customFormat="1" ht="21" x14ac:dyDescent="0.4">
      <c r="B1791" s="19">
        <v>1784</v>
      </c>
      <c r="C1791" s="19" t="s">
        <v>1799</v>
      </c>
      <c r="D1791" s="20">
        <f>VLOOKUP($C1791, Date, MATCH(Source!D$7, Date!$A$1:$F$1, 0), FALSE)</f>
        <v>44401</v>
      </c>
      <c r="E1791" s="40">
        <v>44401</v>
      </c>
      <c r="F1791" s="22">
        <f>VLOOKUP($C1791, Date, MATCH(Source!F$7, Date!$A$1:$F$1, 0), FALSE)</f>
        <v>75.0486111111111</v>
      </c>
      <c r="G1791" s="19">
        <f>VLOOKUP(Table3[[#This Row],[Accident ID]],Date!$A$2:$I$2001,MATCH(Table3[[#Headers],[Hour]],Date!$A$1:$I$1,0),0)</f>
        <v>1</v>
      </c>
      <c r="H1791" s="44" t="str">
        <f>IF(AND(Table3[[#This Row],[Hour]]&gt;=7, Table3[[#This Row],[Hour]]&lt;=10), "Peak", IF(AND(Table3[[#This Row],[Hour]]&gt;=16, Table3[[#This Row],[Hour]]&lt;=19), "Peak", "Off-Peak"))</f>
        <v>Off-Peak</v>
      </c>
      <c r="I1791" s="19" t="str">
        <f>VLOOKUP($C1791,location,MATCH(Source!I$7,Location!$A$1:$D$1,0),0)</f>
        <v>Kolkata</v>
      </c>
      <c r="J1791" s="19" t="str">
        <f>VLOOKUP($C1791,location,MATCH(Source!J$7,Location!$A$1:$D$1,0),0)</f>
        <v>Expressway</v>
      </c>
      <c r="K1791" s="19" t="str">
        <f>VLOOKUP($C1791,location,MATCH(Source!K$7,Location!$A$1:$D$1,0),0)</f>
        <v>Rainy</v>
      </c>
      <c r="L1791" s="20" t="str">
        <f>VLOOKUP($C1791,vehicle,MATCH(L1790,Vehicle!A1784:E1784,0),0)</f>
        <v>Bike</v>
      </c>
      <c r="M1791" s="20" t="str">
        <f>VLOOKUP($C1791,vehicle,MATCH(M$7,Vehicle!$A$1:$E$1,0),0)</f>
        <v>Over Speeding</v>
      </c>
      <c r="N1791" s="20" t="str">
        <f>VLOOKUP($C1791,vehicle,MATCH(N$7,Vehicle!$A$1:$E$1,0),0)</f>
        <v>High</v>
      </c>
      <c r="O1791" s="21">
        <f>VLOOKUP($C1791,vehicle,MATCH(O$7,Vehicle!$A$1:$E$1,0),0)</f>
        <v>3</v>
      </c>
      <c r="P1791" s="21">
        <f>VLOOKUP($C1791,driver,MATCH(P$7,Driver!$A$1:$E$1,0),0)</f>
        <v>40</v>
      </c>
      <c r="Q1791" s="21" t="str">
        <f>VLOOKUP($C1791,driver,MATCH(Q$7,Driver!$A$1:$E$1,0),0)</f>
        <v>Valid</v>
      </c>
      <c r="R1791" s="21">
        <f>VLOOKUP($C1791,driver,MATCH(R$7,Driver!$A$1:$E$1,0),0)</f>
        <v>0</v>
      </c>
      <c r="S1791" s="21" t="str">
        <f>VLOOKUP($C1791,driver,MATCH(S$7,Driver!$A$1:$E$1,0),0)</f>
        <v>Moderate</v>
      </c>
      <c r="T1791" s="21">
        <f>VLOOKUP($C1791,Effects,MATCH(T$7, Effects!$A$1:$E$1, 0),0)</f>
        <v>10</v>
      </c>
      <c r="U1791" s="22" t="str">
        <f>VLOOKUP($C1791,Effects,MATCH(U$7, Effects!$A$1:$E$1, 0),0)</f>
        <v>Yes</v>
      </c>
      <c r="V1791" s="22" t="str">
        <f>VLOOKUP($C1791,Effects,MATCH(V$7, Effects!$A$1:$E$1, 0),0)</f>
        <v>No</v>
      </c>
      <c r="W1791" s="22" t="str">
        <f>VLOOKUP($C1791,Effects,MATCH(W$7, Effects!$A$1:$E$1, 0),0)</f>
        <v>License Suspended</v>
      </c>
    </row>
    <row r="1792" spans="2:23" s="7" customFormat="1" ht="21" x14ac:dyDescent="0.4">
      <c r="B1792" s="19">
        <v>1785</v>
      </c>
      <c r="C1792" s="19" t="s">
        <v>1800</v>
      </c>
      <c r="D1792" s="20">
        <f>VLOOKUP($C1792, Date, MATCH(Source!D$7, Date!$A$1:$F$1, 0), FALSE)</f>
        <v>44208</v>
      </c>
      <c r="E1792" s="40">
        <v>44208</v>
      </c>
      <c r="F1792" s="22">
        <f>VLOOKUP($C1792, Date, MATCH(Source!F$7, Date!$A$1:$F$1, 0), FALSE)</f>
        <v>75.0902777777778</v>
      </c>
      <c r="G1792" s="19">
        <f>VLOOKUP(Table3[[#This Row],[Accident ID]],Date!$A$2:$I$2001,MATCH(Table3[[#Headers],[Hour]],Date!$A$1:$I$1,0),0)</f>
        <v>2</v>
      </c>
      <c r="H1792" s="44" t="str">
        <f>IF(AND(Table3[[#This Row],[Hour]]&gt;=7, Table3[[#This Row],[Hour]]&lt;=10), "Peak", IF(AND(Table3[[#This Row],[Hour]]&gt;=16, Table3[[#This Row],[Hour]]&lt;=19), "Peak", "Off-Peak"))</f>
        <v>Off-Peak</v>
      </c>
      <c r="I1792" s="19" t="str">
        <f>VLOOKUP($C1792,location,MATCH(Source!I$7,Location!$A$1:$D$1,0),0)</f>
        <v>Chennai</v>
      </c>
      <c r="J1792" s="19" t="str">
        <f>VLOOKUP($C1792,location,MATCH(Source!J$7,Location!$A$1:$D$1,0),0)</f>
        <v>Highway</v>
      </c>
      <c r="K1792" s="19" t="str">
        <f>VLOOKUP($C1792,location,MATCH(Source!K$7,Location!$A$1:$D$1,0),0)</f>
        <v>Foggy</v>
      </c>
      <c r="L1792" s="20" t="str">
        <f>VLOOKUP($C1792,vehicle,MATCH(L1791,Vehicle!A1785:E1785,0),0)</f>
        <v>Car</v>
      </c>
      <c r="M1792" s="20" t="str">
        <f>VLOOKUP($C1792,vehicle,MATCH(M$7,Vehicle!$A$1:$E$1,0),0)</f>
        <v>Drunk Driving</v>
      </c>
      <c r="N1792" s="20" t="str">
        <f>VLOOKUP($C1792,vehicle,MATCH(N$7,Vehicle!$A$1:$E$1,0),0)</f>
        <v>Severe</v>
      </c>
      <c r="O1792" s="21">
        <f>VLOOKUP($C1792,vehicle,MATCH(O$7,Vehicle!$A$1:$E$1,0),0)</f>
        <v>3</v>
      </c>
      <c r="P1792" s="21">
        <f>VLOOKUP($C1792,driver,MATCH(P$7,Driver!$A$1:$E$1,0),0)</f>
        <v>19</v>
      </c>
      <c r="Q1792" s="21" t="str">
        <f>VLOOKUP($C1792,driver,MATCH(Q$7,Driver!$A$1:$E$1,0),0)</f>
        <v>Suspended</v>
      </c>
      <c r="R1792" s="21">
        <f>VLOOKUP($C1792,driver,MATCH(R$7,Driver!$A$1:$E$1,0),0)</f>
        <v>6</v>
      </c>
      <c r="S1792" s="21" t="str">
        <f>VLOOKUP($C1792,driver,MATCH(S$7,Driver!$A$1:$E$1,0),0)</f>
        <v>Severe</v>
      </c>
      <c r="T1792" s="21">
        <f>VLOOKUP($C1792,Effects,MATCH(T$7, Effects!$A$1:$E$1, 0),0)</f>
        <v>35</v>
      </c>
      <c r="U1792" s="22" t="str">
        <f>VLOOKUP($C1792,Effects,MATCH(U$7, Effects!$A$1:$E$1, 0),0)</f>
        <v>Yes</v>
      </c>
      <c r="V1792" s="22" t="str">
        <f>VLOOKUP($C1792,Effects,MATCH(V$7, Effects!$A$1:$E$1, 0),0)</f>
        <v>Yes</v>
      </c>
      <c r="W1792" s="22" t="str">
        <f>VLOOKUP($C1792,Effects,MATCH(W$7, Effects!$A$1:$E$1, 0),0)</f>
        <v>Fine Issued</v>
      </c>
    </row>
    <row r="1793" spans="2:23" s="7" customFormat="1" ht="21" x14ac:dyDescent="0.4">
      <c r="B1793" s="19">
        <v>1786</v>
      </c>
      <c r="C1793" s="19" t="s">
        <v>1801</v>
      </c>
      <c r="D1793" s="20">
        <f>VLOOKUP($C1793, Date, MATCH(Source!D$7, Date!$A$1:$F$1, 0), FALSE)</f>
        <v>44532</v>
      </c>
      <c r="E1793" s="40">
        <v>44532</v>
      </c>
      <c r="F1793" s="22">
        <f>VLOOKUP($C1793, Date, MATCH(Source!F$7, Date!$A$1:$F$1, 0), FALSE)</f>
        <v>75.1319444444444</v>
      </c>
      <c r="G1793" s="19">
        <f>VLOOKUP(Table3[[#This Row],[Accident ID]],Date!$A$2:$I$2001,MATCH(Table3[[#Headers],[Hour]],Date!$A$1:$I$1,0),0)</f>
        <v>3</v>
      </c>
      <c r="H1793" s="44" t="str">
        <f>IF(AND(Table3[[#This Row],[Hour]]&gt;=7, Table3[[#This Row],[Hour]]&lt;=10), "Peak", IF(AND(Table3[[#This Row],[Hour]]&gt;=16, Table3[[#This Row],[Hour]]&lt;=19), "Peak", "Off-Peak"))</f>
        <v>Off-Peak</v>
      </c>
      <c r="I1793" s="19" t="str">
        <f>VLOOKUP($C1793,location,MATCH(Source!I$7,Location!$A$1:$D$1,0),0)</f>
        <v>Bangalore</v>
      </c>
      <c r="J1793" s="19" t="str">
        <f>VLOOKUP($C1793,location,MATCH(Source!J$7,Location!$A$1:$D$1,0),0)</f>
        <v>City Road</v>
      </c>
      <c r="K1793" s="19" t="str">
        <f>VLOOKUP($C1793,location,MATCH(Source!K$7,Location!$A$1:$D$1,0),0)</f>
        <v>Foggy</v>
      </c>
      <c r="L1793" s="20" t="str">
        <f>VLOOKUP($C1793,vehicle,MATCH(L1792,Vehicle!A1786:E1786,0),0)</f>
        <v>Bus</v>
      </c>
      <c r="M1793" s="20" t="str">
        <f>VLOOKUP($C1793,vehicle,MATCH(M$7,Vehicle!$A$1:$E$1,0),0)</f>
        <v>Signal Violation</v>
      </c>
      <c r="N1793" s="20" t="str">
        <f>VLOOKUP($C1793,vehicle,MATCH(N$7,Vehicle!$A$1:$E$1,0),0)</f>
        <v>Low</v>
      </c>
      <c r="O1793" s="21">
        <f>VLOOKUP($C1793,vehicle,MATCH(O$7,Vehicle!$A$1:$E$1,0),0)</f>
        <v>5</v>
      </c>
      <c r="P1793" s="21">
        <f>VLOOKUP($C1793,driver,MATCH(P$7,Driver!$A$1:$E$1,0),0)</f>
        <v>71</v>
      </c>
      <c r="Q1793" s="21" t="str">
        <f>VLOOKUP($C1793,driver,MATCH(Q$7,Driver!$A$1:$E$1,0),0)</f>
        <v>Suspended</v>
      </c>
      <c r="R1793" s="21">
        <f>VLOOKUP($C1793,driver,MATCH(R$7,Driver!$A$1:$E$1,0),0)</f>
        <v>2</v>
      </c>
      <c r="S1793" s="21" t="str">
        <f>VLOOKUP($C1793,driver,MATCH(S$7,Driver!$A$1:$E$1,0),0)</f>
        <v>Minor</v>
      </c>
      <c r="T1793" s="21">
        <f>VLOOKUP($C1793,Effects,MATCH(T$7, Effects!$A$1:$E$1, 0),0)</f>
        <v>20</v>
      </c>
      <c r="U1793" s="22" t="str">
        <f>VLOOKUP($C1793,Effects,MATCH(U$7, Effects!$A$1:$E$1, 0),0)</f>
        <v>Yes</v>
      </c>
      <c r="V1793" s="22" t="str">
        <f>VLOOKUP($C1793,Effects,MATCH(V$7, Effects!$A$1:$E$1, 0),0)</f>
        <v>Yes</v>
      </c>
      <c r="W1793" s="22" t="str">
        <f>VLOOKUP($C1793,Effects,MATCH(W$7, Effects!$A$1:$E$1, 0),0)</f>
        <v>License Suspended</v>
      </c>
    </row>
    <row r="1794" spans="2:23" s="7" customFormat="1" ht="21" x14ac:dyDescent="0.4">
      <c r="B1794" s="19">
        <v>1787</v>
      </c>
      <c r="C1794" s="19" t="s">
        <v>1802</v>
      </c>
      <c r="D1794" s="20">
        <f>VLOOKUP($C1794, Date, MATCH(Source!D$7, Date!$A$1:$F$1, 0), FALSE)</f>
        <v>44643</v>
      </c>
      <c r="E1794" s="40">
        <v>44643</v>
      </c>
      <c r="F1794" s="22">
        <f>VLOOKUP($C1794, Date, MATCH(Source!F$7, Date!$A$1:$F$1, 0), FALSE)</f>
        <v>75.1736111111111</v>
      </c>
      <c r="G1794" s="19">
        <f>VLOOKUP(Table3[[#This Row],[Accident ID]],Date!$A$2:$I$2001,MATCH(Table3[[#Headers],[Hour]],Date!$A$1:$I$1,0),0)</f>
        <v>4</v>
      </c>
      <c r="H1794" s="44" t="str">
        <f>IF(AND(Table3[[#This Row],[Hour]]&gt;=7, Table3[[#This Row],[Hour]]&lt;=10), "Peak", IF(AND(Table3[[#This Row],[Hour]]&gt;=16, Table3[[#This Row],[Hour]]&lt;=19), "Peak", "Off-Peak"))</f>
        <v>Off-Peak</v>
      </c>
      <c r="I1794" s="19" t="str">
        <f>VLOOKUP($C1794,location,MATCH(Source!I$7,Location!$A$1:$D$1,0),0)</f>
        <v>Hyderabad</v>
      </c>
      <c r="J1794" s="19" t="str">
        <f>VLOOKUP($C1794,location,MATCH(Source!J$7,Location!$A$1:$D$1,0),0)</f>
        <v>Residential Area</v>
      </c>
      <c r="K1794" s="19" t="str">
        <f>VLOOKUP($C1794,location,MATCH(Source!K$7,Location!$A$1:$D$1,0),0)</f>
        <v>Rainy</v>
      </c>
      <c r="L1794" s="20" t="str">
        <f>VLOOKUP($C1794,vehicle,MATCH(L1793,Vehicle!A1787:E1787,0),0)</f>
        <v>Bus</v>
      </c>
      <c r="M1794" s="20" t="str">
        <f>VLOOKUP($C1794,vehicle,MATCH(M$7,Vehicle!$A$1:$E$1,0),0)</f>
        <v>Over Speeding</v>
      </c>
      <c r="N1794" s="20" t="str">
        <f>VLOOKUP($C1794,vehicle,MATCH(N$7,Vehicle!$A$1:$E$1,0),0)</f>
        <v>Severe</v>
      </c>
      <c r="O1794" s="21">
        <f>VLOOKUP($C1794,vehicle,MATCH(O$7,Vehicle!$A$1:$E$1,0),0)</f>
        <v>1</v>
      </c>
      <c r="P1794" s="21">
        <f>VLOOKUP($C1794,driver,MATCH(P$7,Driver!$A$1:$E$1,0),0)</f>
        <v>53</v>
      </c>
      <c r="Q1794" s="21" t="str">
        <f>VLOOKUP($C1794,driver,MATCH(Q$7,Driver!$A$1:$E$1,0),0)</f>
        <v>Valid</v>
      </c>
      <c r="R1794" s="21">
        <f>VLOOKUP($C1794,driver,MATCH(R$7,Driver!$A$1:$E$1,0),0)</f>
        <v>6</v>
      </c>
      <c r="S1794" s="21" t="str">
        <f>VLOOKUP($C1794,driver,MATCH(S$7,Driver!$A$1:$E$1,0),0)</f>
        <v>Severe</v>
      </c>
      <c r="T1794" s="21">
        <f>VLOOKUP($C1794,Effects,MATCH(T$7, Effects!$A$1:$E$1, 0),0)</f>
        <v>58</v>
      </c>
      <c r="U1794" s="22" t="str">
        <f>VLOOKUP($C1794,Effects,MATCH(U$7, Effects!$A$1:$E$1, 0),0)</f>
        <v>No</v>
      </c>
      <c r="V1794" s="22" t="str">
        <f>VLOOKUP($C1794,Effects,MATCH(V$7, Effects!$A$1:$E$1, 0),0)</f>
        <v>Yes</v>
      </c>
      <c r="W1794" s="22" t="str">
        <f>VLOOKUP($C1794,Effects,MATCH(W$7, Effects!$A$1:$E$1, 0),0)</f>
        <v>Arrest Made</v>
      </c>
    </row>
    <row r="1795" spans="2:23" s="7" customFormat="1" ht="21" x14ac:dyDescent="0.4">
      <c r="B1795" s="19">
        <v>1788</v>
      </c>
      <c r="C1795" s="19" t="s">
        <v>1803</v>
      </c>
      <c r="D1795" s="20">
        <f>VLOOKUP($C1795, Date, MATCH(Source!D$7, Date!$A$1:$F$1, 0), FALSE)</f>
        <v>44396</v>
      </c>
      <c r="E1795" s="40">
        <v>44396</v>
      </c>
      <c r="F1795" s="22">
        <f>VLOOKUP($C1795, Date, MATCH(Source!F$7, Date!$A$1:$F$1, 0), FALSE)</f>
        <v>75.2152777777778</v>
      </c>
      <c r="G1795" s="19">
        <f>VLOOKUP(Table3[[#This Row],[Accident ID]],Date!$A$2:$I$2001,MATCH(Table3[[#Headers],[Hour]],Date!$A$1:$I$1,0),0)</f>
        <v>5</v>
      </c>
      <c r="H1795" s="44" t="str">
        <f>IF(AND(Table3[[#This Row],[Hour]]&gt;=7, Table3[[#This Row],[Hour]]&lt;=10), "Peak", IF(AND(Table3[[#This Row],[Hour]]&gt;=16, Table3[[#This Row],[Hour]]&lt;=19), "Peak", "Off-Peak"))</f>
        <v>Off-Peak</v>
      </c>
      <c r="I1795" s="19" t="str">
        <f>VLOOKUP($C1795,location,MATCH(Source!I$7,Location!$A$1:$D$1,0),0)</f>
        <v>Bangalore</v>
      </c>
      <c r="J1795" s="19" t="str">
        <f>VLOOKUP($C1795,location,MATCH(Source!J$7,Location!$A$1:$D$1,0),0)</f>
        <v>Highway</v>
      </c>
      <c r="K1795" s="19" t="str">
        <f>VLOOKUP($C1795,location,MATCH(Source!K$7,Location!$A$1:$D$1,0),0)</f>
        <v>Rainy</v>
      </c>
      <c r="L1795" s="20" t="str">
        <f>VLOOKUP($C1795,vehicle,MATCH(L1794,Vehicle!A1788:E1788,0),0)</f>
        <v>Car</v>
      </c>
      <c r="M1795" s="20" t="str">
        <f>VLOOKUP($C1795,vehicle,MATCH(M$7,Vehicle!$A$1:$E$1,0),0)</f>
        <v>Drunk Driving</v>
      </c>
      <c r="N1795" s="20" t="str">
        <f>VLOOKUP($C1795,vehicle,MATCH(N$7,Vehicle!$A$1:$E$1,0),0)</f>
        <v>Low</v>
      </c>
      <c r="O1795" s="21">
        <f>VLOOKUP($C1795,vehicle,MATCH(O$7,Vehicle!$A$1:$E$1,0),0)</f>
        <v>2</v>
      </c>
      <c r="P1795" s="21">
        <f>VLOOKUP($C1795,driver,MATCH(P$7,Driver!$A$1:$E$1,0),0)</f>
        <v>40</v>
      </c>
      <c r="Q1795" s="21" t="str">
        <f>VLOOKUP($C1795,driver,MATCH(Q$7,Driver!$A$1:$E$1,0),0)</f>
        <v>Valid</v>
      </c>
      <c r="R1795" s="21">
        <f>VLOOKUP($C1795,driver,MATCH(R$7,Driver!$A$1:$E$1,0),0)</f>
        <v>8</v>
      </c>
      <c r="S1795" s="21" t="str">
        <f>VLOOKUP($C1795,driver,MATCH(S$7,Driver!$A$1:$E$1,0),0)</f>
        <v>Moderate</v>
      </c>
      <c r="T1795" s="21">
        <f>VLOOKUP($C1795,Effects,MATCH(T$7, Effects!$A$1:$E$1, 0),0)</f>
        <v>46</v>
      </c>
      <c r="U1795" s="22" t="str">
        <f>VLOOKUP($C1795,Effects,MATCH(U$7, Effects!$A$1:$E$1, 0),0)</f>
        <v>Yes</v>
      </c>
      <c r="V1795" s="22" t="str">
        <f>VLOOKUP($C1795,Effects,MATCH(V$7, Effects!$A$1:$E$1, 0),0)</f>
        <v>No</v>
      </c>
      <c r="W1795" s="22" t="str">
        <f>VLOOKUP($C1795,Effects,MATCH(W$7, Effects!$A$1:$E$1, 0),0)</f>
        <v>Fine Issued</v>
      </c>
    </row>
    <row r="1796" spans="2:23" s="7" customFormat="1" ht="21" x14ac:dyDescent="0.4">
      <c r="B1796" s="19">
        <v>1789</v>
      </c>
      <c r="C1796" s="19" t="s">
        <v>1804</v>
      </c>
      <c r="D1796" s="20">
        <f>VLOOKUP($C1796, Date, MATCH(Source!D$7, Date!$A$1:$F$1, 0), FALSE)</f>
        <v>45224</v>
      </c>
      <c r="E1796" s="40">
        <v>45224</v>
      </c>
      <c r="F1796" s="22">
        <f>VLOOKUP($C1796, Date, MATCH(Source!F$7, Date!$A$1:$F$1, 0), FALSE)</f>
        <v>75.2569444444444</v>
      </c>
      <c r="G1796" s="19">
        <f>VLOOKUP(Table3[[#This Row],[Accident ID]],Date!$A$2:$I$2001,MATCH(Table3[[#Headers],[Hour]],Date!$A$1:$I$1,0),0)</f>
        <v>6</v>
      </c>
      <c r="H1796" s="44" t="str">
        <f>IF(AND(Table3[[#This Row],[Hour]]&gt;=7, Table3[[#This Row],[Hour]]&lt;=10), "Peak", IF(AND(Table3[[#This Row],[Hour]]&gt;=16, Table3[[#This Row],[Hour]]&lt;=19), "Peak", "Off-Peak"))</f>
        <v>Off-Peak</v>
      </c>
      <c r="I1796" s="19" t="str">
        <f>VLOOKUP($C1796,location,MATCH(Source!I$7,Location!$A$1:$D$1,0),0)</f>
        <v>Ahmedabad</v>
      </c>
      <c r="J1796" s="19" t="str">
        <f>VLOOKUP($C1796,location,MATCH(Source!J$7,Location!$A$1:$D$1,0),0)</f>
        <v>Residential Area</v>
      </c>
      <c r="K1796" s="19" t="str">
        <f>VLOOKUP($C1796,location,MATCH(Source!K$7,Location!$A$1:$D$1,0),0)</f>
        <v>Snowy</v>
      </c>
      <c r="L1796" s="20" t="str">
        <f>VLOOKUP($C1796,vehicle,MATCH(L1795,Vehicle!A1789:E1789,0),0)</f>
        <v>Bike</v>
      </c>
      <c r="M1796" s="20" t="str">
        <f>VLOOKUP($C1796,vehicle,MATCH(M$7,Vehicle!$A$1:$E$1,0),0)</f>
        <v>Pedestrian Crossing</v>
      </c>
      <c r="N1796" s="20" t="str">
        <f>VLOOKUP($C1796,vehicle,MATCH(N$7,Vehicle!$A$1:$E$1,0),0)</f>
        <v>High</v>
      </c>
      <c r="O1796" s="21">
        <f>VLOOKUP($C1796,vehicle,MATCH(O$7,Vehicle!$A$1:$E$1,0),0)</f>
        <v>2</v>
      </c>
      <c r="P1796" s="21">
        <f>VLOOKUP($C1796,driver,MATCH(P$7,Driver!$A$1:$E$1,0),0)</f>
        <v>29</v>
      </c>
      <c r="Q1796" s="21" t="str">
        <f>VLOOKUP($C1796,driver,MATCH(Q$7,Driver!$A$1:$E$1,0),0)</f>
        <v>Suspended</v>
      </c>
      <c r="R1796" s="21">
        <f>VLOOKUP($C1796,driver,MATCH(R$7,Driver!$A$1:$E$1,0),0)</f>
        <v>2</v>
      </c>
      <c r="S1796" s="21" t="str">
        <f>VLOOKUP($C1796,driver,MATCH(S$7,Driver!$A$1:$E$1,0),0)</f>
        <v>Severe</v>
      </c>
      <c r="T1796" s="21">
        <f>VLOOKUP($C1796,Effects,MATCH(T$7, Effects!$A$1:$E$1, 0),0)</f>
        <v>23</v>
      </c>
      <c r="U1796" s="22" t="str">
        <f>VLOOKUP($C1796,Effects,MATCH(U$7, Effects!$A$1:$E$1, 0),0)</f>
        <v>No</v>
      </c>
      <c r="V1796" s="22" t="str">
        <f>VLOOKUP($C1796,Effects,MATCH(V$7, Effects!$A$1:$E$1, 0),0)</f>
        <v>Yes</v>
      </c>
      <c r="W1796" s="22" t="str">
        <f>VLOOKUP($C1796,Effects,MATCH(W$7, Effects!$A$1:$E$1, 0),0)</f>
        <v>Fine Issued</v>
      </c>
    </row>
    <row r="1797" spans="2:23" s="7" customFormat="1" ht="21" x14ac:dyDescent="0.4">
      <c r="B1797" s="19">
        <v>1790</v>
      </c>
      <c r="C1797" s="19" t="s">
        <v>1805</v>
      </c>
      <c r="D1797" s="20">
        <f>VLOOKUP($C1797, Date, MATCH(Source!D$7, Date!$A$1:$F$1, 0), FALSE)</f>
        <v>44651</v>
      </c>
      <c r="E1797" s="40">
        <v>44651</v>
      </c>
      <c r="F1797" s="22">
        <f>VLOOKUP($C1797, Date, MATCH(Source!F$7, Date!$A$1:$F$1, 0), FALSE)</f>
        <v>75.2986111111111</v>
      </c>
      <c r="G1797" s="19">
        <f>VLOOKUP(Table3[[#This Row],[Accident ID]],Date!$A$2:$I$2001,MATCH(Table3[[#Headers],[Hour]],Date!$A$1:$I$1,0),0)</f>
        <v>7</v>
      </c>
      <c r="H1797" s="44" t="str">
        <f>IF(AND(Table3[[#This Row],[Hour]]&gt;=7, Table3[[#This Row],[Hour]]&lt;=10), "Peak", IF(AND(Table3[[#This Row],[Hour]]&gt;=16, Table3[[#This Row],[Hour]]&lt;=19), "Peak", "Off-Peak"))</f>
        <v>Peak</v>
      </c>
      <c r="I1797" s="19" t="str">
        <f>VLOOKUP($C1797,location,MATCH(Source!I$7,Location!$A$1:$D$1,0),0)</f>
        <v>Chennai</v>
      </c>
      <c r="J1797" s="19" t="str">
        <f>VLOOKUP($C1797,location,MATCH(Source!J$7,Location!$A$1:$D$1,0),0)</f>
        <v>Residential Area</v>
      </c>
      <c r="K1797" s="19" t="str">
        <f>VLOOKUP($C1797,location,MATCH(Source!K$7,Location!$A$1:$D$1,0),0)</f>
        <v>Rainy</v>
      </c>
      <c r="L1797" s="20" t="str">
        <f>VLOOKUP($C1797,vehicle,MATCH(L1796,Vehicle!A1790:E1790,0),0)</f>
        <v>Bicycle</v>
      </c>
      <c r="M1797" s="20" t="str">
        <f>VLOOKUP($C1797,vehicle,MATCH(M$7,Vehicle!$A$1:$E$1,0),0)</f>
        <v>Reckless Driving</v>
      </c>
      <c r="N1797" s="20" t="str">
        <f>VLOOKUP($C1797,vehicle,MATCH(N$7,Vehicle!$A$1:$E$1,0),0)</f>
        <v>Medium</v>
      </c>
      <c r="O1797" s="21">
        <f>VLOOKUP($C1797,vehicle,MATCH(O$7,Vehicle!$A$1:$E$1,0),0)</f>
        <v>4</v>
      </c>
      <c r="P1797" s="21">
        <f>VLOOKUP($C1797,driver,MATCH(P$7,Driver!$A$1:$E$1,0),0)</f>
        <v>45</v>
      </c>
      <c r="Q1797" s="21" t="str">
        <f>VLOOKUP($C1797,driver,MATCH(Q$7,Driver!$A$1:$E$1,0),0)</f>
        <v>Suspended</v>
      </c>
      <c r="R1797" s="21">
        <f>VLOOKUP($C1797,driver,MATCH(R$7,Driver!$A$1:$E$1,0),0)</f>
        <v>9</v>
      </c>
      <c r="S1797" s="21" t="str">
        <f>VLOOKUP($C1797,driver,MATCH(S$7,Driver!$A$1:$E$1,0),0)</f>
        <v>Minor</v>
      </c>
      <c r="T1797" s="21">
        <f>VLOOKUP($C1797,Effects,MATCH(T$7, Effects!$A$1:$E$1, 0),0)</f>
        <v>24</v>
      </c>
      <c r="U1797" s="22" t="str">
        <f>VLOOKUP($C1797,Effects,MATCH(U$7, Effects!$A$1:$E$1, 0),0)</f>
        <v>No</v>
      </c>
      <c r="V1797" s="22" t="str">
        <f>VLOOKUP($C1797,Effects,MATCH(V$7, Effects!$A$1:$E$1, 0),0)</f>
        <v>Yes</v>
      </c>
      <c r="W1797" s="22" t="str">
        <f>VLOOKUP($C1797,Effects,MATCH(W$7, Effects!$A$1:$E$1, 0),0)</f>
        <v>None</v>
      </c>
    </row>
    <row r="1798" spans="2:23" s="7" customFormat="1" ht="21" x14ac:dyDescent="0.4">
      <c r="B1798" s="19">
        <v>1791</v>
      </c>
      <c r="C1798" s="19" t="s">
        <v>1806</v>
      </c>
      <c r="D1798" s="20">
        <f>VLOOKUP($C1798, Date, MATCH(Source!D$7, Date!$A$1:$F$1, 0), FALSE)</f>
        <v>44121</v>
      </c>
      <c r="E1798" s="40">
        <v>44121</v>
      </c>
      <c r="F1798" s="22">
        <f>VLOOKUP($C1798, Date, MATCH(Source!F$7, Date!$A$1:$F$1, 0), FALSE)</f>
        <v>75.3402777777778</v>
      </c>
      <c r="G1798" s="19">
        <f>VLOOKUP(Table3[[#This Row],[Accident ID]],Date!$A$2:$I$2001,MATCH(Table3[[#Headers],[Hour]],Date!$A$1:$I$1,0),0)</f>
        <v>8</v>
      </c>
      <c r="H1798" s="44" t="str">
        <f>IF(AND(Table3[[#This Row],[Hour]]&gt;=7, Table3[[#This Row],[Hour]]&lt;=10), "Peak", IF(AND(Table3[[#This Row],[Hour]]&gt;=16, Table3[[#This Row],[Hour]]&lt;=19), "Peak", "Off-Peak"))</f>
        <v>Peak</v>
      </c>
      <c r="I1798" s="19" t="str">
        <f>VLOOKUP($C1798,location,MATCH(Source!I$7,Location!$A$1:$D$1,0),0)</f>
        <v>Ahmedabad</v>
      </c>
      <c r="J1798" s="19" t="str">
        <f>VLOOKUP($C1798,location,MATCH(Source!J$7,Location!$A$1:$D$1,0),0)</f>
        <v>Highway</v>
      </c>
      <c r="K1798" s="19" t="str">
        <f>VLOOKUP($C1798,location,MATCH(Source!K$7,Location!$A$1:$D$1,0),0)</f>
        <v>Snowy</v>
      </c>
      <c r="L1798" s="20" t="str">
        <f>VLOOKUP($C1798,vehicle,MATCH(L1797,Vehicle!A1791:E1791,0),0)</f>
        <v>Truck</v>
      </c>
      <c r="M1798" s="20" t="str">
        <f>VLOOKUP($C1798,vehicle,MATCH(M$7,Vehicle!$A$1:$E$1,0),0)</f>
        <v>Over Speeding</v>
      </c>
      <c r="N1798" s="20" t="str">
        <f>VLOOKUP($C1798,vehicle,MATCH(N$7,Vehicle!$A$1:$E$1,0),0)</f>
        <v>Medium</v>
      </c>
      <c r="O1798" s="21">
        <f>VLOOKUP($C1798,vehicle,MATCH(O$7,Vehicle!$A$1:$E$1,0),0)</f>
        <v>5</v>
      </c>
      <c r="P1798" s="21">
        <f>VLOOKUP($C1798,driver,MATCH(P$7,Driver!$A$1:$E$1,0),0)</f>
        <v>64</v>
      </c>
      <c r="Q1798" s="21" t="str">
        <f>VLOOKUP($C1798,driver,MATCH(Q$7,Driver!$A$1:$E$1,0),0)</f>
        <v>Expired</v>
      </c>
      <c r="R1798" s="21">
        <f>VLOOKUP($C1798,driver,MATCH(R$7,Driver!$A$1:$E$1,0),0)</f>
        <v>8</v>
      </c>
      <c r="S1798" s="21" t="str">
        <f>VLOOKUP($C1798,driver,MATCH(S$7,Driver!$A$1:$E$1,0),0)</f>
        <v>Severe</v>
      </c>
      <c r="T1798" s="21">
        <f>VLOOKUP($C1798,Effects,MATCH(T$7, Effects!$A$1:$E$1, 0),0)</f>
        <v>26</v>
      </c>
      <c r="U1798" s="22" t="str">
        <f>VLOOKUP($C1798,Effects,MATCH(U$7, Effects!$A$1:$E$1, 0),0)</f>
        <v>No</v>
      </c>
      <c r="V1798" s="22" t="str">
        <f>VLOOKUP($C1798,Effects,MATCH(V$7, Effects!$A$1:$E$1, 0),0)</f>
        <v>No</v>
      </c>
      <c r="W1798" s="22" t="str">
        <f>VLOOKUP($C1798,Effects,MATCH(W$7, Effects!$A$1:$E$1, 0),0)</f>
        <v>None</v>
      </c>
    </row>
    <row r="1799" spans="2:23" s="7" customFormat="1" ht="21" x14ac:dyDescent="0.4">
      <c r="B1799" s="19">
        <v>1792</v>
      </c>
      <c r="C1799" s="19" t="s">
        <v>1807</v>
      </c>
      <c r="D1799" s="20">
        <f>VLOOKUP($C1799, Date, MATCH(Source!D$7, Date!$A$1:$F$1, 0), FALSE)</f>
        <v>45517</v>
      </c>
      <c r="E1799" s="40">
        <v>45517</v>
      </c>
      <c r="F1799" s="22">
        <f>VLOOKUP($C1799, Date, MATCH(Source!F$7, Date!$A$1:$F$1, 0), FALSE)</f>
        <v>75.3819444444444</v>
      </c>
      <c r="G1799" s="19">
        <f>VLOOKUP(Table3[[#This Row],[Accident ID]],Date!$A$2:$I$2001,MATCH(Table3[[#Headers],[Hour]],Date!$A$1:$I$1,0),0)</f>
        <v>9</v>
      </c>
      <c r="H1799" s="44" t="str">
        <f>IF(AND(Table3[[#This Row],[Hour]]&gt;=7, Table3[[#This Row],[Hour]]&lt;=10), "Peak", IF(AND(Table3[[#This Row],[Hour]]&gt;=16, Table3[[#This Row],[Hour]]&lt;=19), "Peak", "Off-Peak"))</f>
        <v>Peak</v>
      </c>
      <c r="I1799" s="19" t="str">
        <f>VLOOKUP($C1799,location,MATCH(Source!I$7,Location!$A$1:$D$1,0),0)</f>
        <v>Kolkata</v>
      </c>
      <c r="J1799" s="19" t="str">
        <f>VLOOKUP($C1799,location,MATCH(Source!J$7,Location!$A$1:$D$1,0),0)</f>
        <v>Expressway</v>
      </c>
      <c r="K1799" s="19" t="str">
        <f>VLOOKUP($C1799,location,MATCH(Source!K$7,Location!$A$1:$D$1,0),0)</f>
        <v>Clear</v>
      </c>
      <c r="L1799" s="20" t="str">
        <f>VLOOKUP($C1799,vehicle,MATCH(L1798,Vehicle!A1792:E1792,0),0)</f>
        <v>Pedestrian</v>
      </c>
      <c r="M1799" s="20" t="str">
        <f>VLOOKUP($C1799,vehicle,MATCH(M$7,Vehicle!$A$1:$E$1,0),0)</f>
        <v>Drunk Driving</v>
      </c>
      <c r="N1799" s="20" t="str">
        <f>VLOOKUP($C1799,vehicle,MATCH(N$7,Vehicle!$A$1:$E$1,0),0)</f>
        <v>Medium</v>
      </c>
      <c r="O1799" s="21">
        <f>VLOOKUP($C1799,vehicle,MATCH(O$7,Vehicle!$A$1:$E$1,0),0)</f>
        <v>1</v>
      </c>
      <c r="P1799" s="21">
        <f>VLOOKUP($C1799,driver,MATCH(P$7,Driver!$A$1:$E$1,0),0)</f>
        <v>42</v>
      </c>
      <c r="Q1799" s="21" t="str">
        <f>VLOOKUP($C1799,driver,MATCH(Q$7,Driver!$A$1:$E$1,0),0)</f>
        <v>Suspended</v>
      </c>
      <c r="R1799" s="21">
        <f>VLOOKUP($C1799,driver,MATCH(R$7,Driver!$A$1:$E$1,0),0)</f>
        <v>9</v>
      </c>
      <c r="S1799" s="21" t="str">
        <f>VLOOKUP($C1799,driver,MATCH(S$7,Driver!$A$1:$E$1,0),0)</f>
        <v>Severe</v>
      </c>
      <c r="T1799" s="21">
        <f>VLOOKUP($C1799,Effects,MATCH(T$7, Effects!$A$1:$E$1, 0),0)</f>
        <v>59</v>
      </c>
      <c r="U1799" s="22" t="str">
        <f>VLOOKUP($C1799,Effects,MATCH(U$7, Effects!$A$1:$E$1, 0),0)</f>
        <v>Yes</v>
      </c>
      <c r="V1799" s="22" t="str">
        <f>VLOOKUP($C1799,Effects,MATCH(V$7, Effects!$A$1:$E$1, 0),0)</f>
        <v>Yes</v>
      </c>
      <c r="W1799" s="22" t="str">
        <f>VLOOKUP($C1799,Effects,MATCH(W$7, Effects!$A$1:$E$1, 0),0)</f>
        <v>None</v>
      </c>
    </row>
    <row r="1800" spans="2:23" s="7" customFormat="1" ht="21" x14ac:dyDescent="0.4">
      <c r="B1800" s="19">
        <v>1793</v>
      </c>
      <c r="C1800" s="19" t="s">
        <v>1808</v>
      </c>
      <c r="D1800" s="20">
        <f>VLOOKUP($C1800, Date, MATCH(Source!D$7, Date!$A$1:$F$1, 0), FALSE)</f>
        <v>43904</v>
      </c>
      <c r="E1800" s="40">
        <v>43904</v>
      </c>
      <c r="F1800" s="22">
        <f>VLOOKUP($C1800, Date, MATCH(Source!F$7, Date!$A$1:$F$1, 0), FALSE)</f>
        <v>75.4236111111111</v>
      </c>
      <c r="G1800" s="19">
        <f>VLOOKUP(Table3[[#This Row],[Accident ID]],Date!$A$2:$I$2001,MATCH(Table3[[#Headers],[Hour]],Date!$A$1:$I$1,0),0)</f>
        <v>10</v>
      </c>
      <c r="H1800" s="44" t="str">
        <f>IF(AND(Table3[[#This Row],[Hour]]&gt;=7, Table3[[#This Row],[Hour]]&lt;=10), "Peak", IF(AND(Table3[[#This Row],[Hour]]&gt;=16, Table3[[#This Row],[Hour]]&lt;=19), "Peak", "Off-Peak"))</f>
        <v>Peak</v>
      </c>
      <c r="I1800" s="19" t="str">
        <f>VLOOKUP($C1800,location,MATCH(Source!I$7,Location!$A$1:$D$1,0),0)</f>
        <v>Kolkata</v>
      </c>
      <c r="J1800" s="19" t="str">
        <f>VLOOKUP($C1800,location,MATCH(Source!J$7,Location!$A$1:$D$1,0),0)</f>
        <v>City Road</v>
      </c>
      <c r="K1800" s="19" t="str">
        <f>VLOOKUP($C1800,location,MATCH(Source!K$7,Location!$A$1:$D$1,0),0)</f>
        <v>Windy</v>
      </c>
      <c r="L1800" s="20" t="str">
        <f>VLOOKUP($C1800,vehicle,MATCH(L1799,Vehicle!A1793:E1793,0),0)</f>
        <v>Auto</v>
      </c>
      <c r="M1800" s="20" t="str">
        <f>VLOOKUP($C1800,vehicle,MATCH(M$7,Vehicle!$A$1:$E$1,0),0)</f>
        <v>Pedestrian Crossing</v>
      </c>
      <c r="N1800" s="20" t="str">
        <f>VLOOKUP($C1800,vehicle,MATCH(N$7,Vehicle!$A$1:$E$1,0),0)</f>
        <v>Low</v>
      </c>
      <c r="O1800" s="21">
        <f>VLOOKUP($C1800,vehicle,MATCH(O$7,Vehicle!$A$1:$E$1,0),0)</f>
        <v>4</v>
      </c>
      <c r="P1800" s="21">
        <f>VLOOKUP($C1800,driver,MATCH(P$7,Driver!$A$1:$E$1,0),0)</f>
        <v>53</v>
      </c>
      <c r="Q1800" s="21" t="str">
        <f>VLOOKUP($C1800,driver,MATCH(Q$7,Driver!$A$1:$E$1,0),0)</f>
        <v>Suspended</v>
      </c>
      <c r="R1800" s="21">
        <f>VLOOKUP($C1800,driver,MATCH(R$7,Driver!$A$1:$E$1,0),0)</f>
        <v>2</v>
      </c>
      <c r="S1800" s="21" t="str">
        <f>VLOOKUP($C1800,driver,MATCH(S$7,Driver!$A$1:$E$1,0),0)</f>
        <v>Severe</v>
      </c>
      <c r="T1800" s="21">
        <f>VLOOKUP($C1800,Effects,MATCH(T$7, Effects!$A$1:$E$1, 0),0)</f>
        <v>47</v>
      </c>
      <c r="U1800" s="22" t="str">
        <f>VLOOKUP($C1800,Effects,MATCH(U$7, Effects!$A$1:$E$1, 0),0)</f>
        <v>Yes</v>
      </c>
      <c r="V1800" s="22" t="str">
        <f>VLOOKUP($C1800,Effects,MATCH(V$7, Effects!$A$1:$E$1, 0),0)</f>
        <v>No</v>
      </c>
      <c r="W1800" s="22" t="str">
        <f>VLOOKUP($C1800,Effects,MATCH(W$7, Effects!$A$1:$E$1, 0),0)</f>
        <v>Arrest Made</v>
      </c>
    </row>
    <row r="1801" spans="2:23" s="7" customFormat="1" ht="21" x14ac:dyDescent="0.4">
      <c r="B1801" s="19">
        <v>1794</v>
      </c>
      <c r="C1801" s="19" t="s">
        <v>1809</v>
      </c>
      <c r="D1801" s="20">
        <f>VLOOKUP($C1801, Date, MATCH(Source!D$7, Date!$A$1:$F$1, 0), FALSE)</f>
        <v>45560</v>
      </c>
      <c r="E1801" s="40">
        <v>45560</v>
      </c>
      <c r="F1801" s="22">
        <f>VLOOKUP($C1801, Date, MATCH(Source!F$7, Date!$A$1:$F$1, 0), FALSE)</f>
        <v>75.4652777777778</v>
      </c>
      <c r="G1801" s="19">
        <f>VLOOKUP(Table3[[#This Row],[Accident ID]],Date!$A$2:$I$2001,MATCH(Table3[[#Headers],[Hour]],Date!$A$1:$I$1,0),0)</f>
        <v>11</v>
      </c>
      <c r="H1801" s="44" t="str">
        <f>IF(AND(Table3[[#This Row],[Hour]]&gt;=7, Table3[[#This Row],[Hour]]&lt;=10), "Peak", IF(AND(Table3[[#This Row],[Hour]]&gt;=16, Table3[[#This Row],[Hour]]&lt;=19), "Peak", "Off-Peak"))</f>
        <v>Off-Peak</v>
      </c>
      <c r="I1801" s="19" t="str">
        <f>VLOOKUP($C1801,location,MATCH(Source!I$7,Location!$A$1:$D$1,0),0)</f>
        <v>Hyderabad</v>
      </c>
      <c r="J1801" s="19" t="str">
        <f>VLOOKUP($C1801,location,MATCH(Source!J$7,Location!$A$1:$D$1,0),0)</f>
        <v>Residential Area</v>
      </c>
      <c r="K1801" s="19" t="str">
        <f>VLOOKUP($C1801,location,MATCH(Source!K$7,Location!$A$1:$D$1,0),0)</f>
        <v>Snowy</v>
      </c>
      <c r="L1801" s="20" t="str">
        <f>VLOOKUP($C1801,vehicle,MATCH(L1800,Vehicle!A1794:E1794,0),0)</f>
        <v>Auto</v>
      </c>
      <c r="M1801" s="20" t="str">
        <f>VLOOKUP($C1801,vehicle,MATCH(M$7,Vehicle!$A$1:$E$1,0),0)</f>
        <v>Reckless Driving</v>
      </c>
      <c r="N1801" s="20" t="str">
        <f>VLOOKUP($C1801,vehicle,MATCH(N$7,Vehicle!$A$1:$E$1,0),0)</f>
        <v>High</v>
      </c>
      <c r="O1801" s="21">
        <f>VLOOKUP($C1801,vehicle,MATCH(O$7,Vehicle!$A$1:$E$1,0),0)</f>
        <v>3</v>
      </c>
      <c r="P1801" s="21">
        <f>VLOOKUP($C1801,driver,MATCH(P$7,Driver!$A$1:$E$1,0),0)</f>
        <v>56</v>
      </c>
      <c r="Q1801" s="21" t="str">
        <f>VLOOKUP($C1801,driver,MATCH(Q$7,Driver!$A$1:$E$1,0),0)</f>
        <v>Valid</v>
      </c>
      <c r="R1801" s="21">
        <f>VLOOKUP($C1801,driver,MATCH(R$7,Driver!$A$1:$E$1,0),0)</f>
        <v>3</v>
      </c>
      <c r="S1801" s="21" t="str">
        <f>VLOOKUP($C1801,driver,MATCH(S$7,Driver!$A$1:$E$1,0),0)</f>
        <v>Moderate</v>
      </c>
      <c r="T1801" s="21">
        <f>VLOOKUP($C1801,Effects,MATCH(T$7, Effects!$A$1:$E$1, 0),0)</f>
        <v>56</v>
      </c>
      <c r="U1801" s="22" t="str">
        <f>VLOOKUP($C1801,Effects,MATCH(U$7, Effects!$A$1:$E$1, 0),0)</f>
        <v>Yes</v>
      </c>
      <c r="V1801" s="22" t="str">
        <f>VLOOKUP($C1801,Effects,MATCH(V$7, Effects!$A$1:$E$1, 0),0)</f>
        <v>Yes</v>
      </c>
      <c r="W1801" s="22" t="str">
        <f>VLOOKUP($C1801,Effects,MATCH(W$7, Effects!$A$1:$E$1, 0),0)</f>
        <v>License Suspended</v>
      </c>
    </row>
    <row r="1802" spans="2:23" s="7" customFormat="1" ht="21" x14ac:dyDescent="0.4">
      <c r="B1802" s="19">
        <v>1795</v>
      </c>
      <c r="C1802" s="19" t="s">
        <v>1810</v>
      </c>
      <c r="D1802" s="20">
        <f>VLOOKUP($C1802, Date, MATCH(Source!D$7, Date!$A$1:$F$1, 0), FALSE)</f>
        <v>45242</v>
      </c>
      <c r="E1802" s="40">
        <v>45242</v>
      </c>
      <c r="F1802" s="22">
        <f>VLOOKUP($C1802, Date, MATCH(Source!F$7, Date!$A$1:$F$1, 0), FALSE)</f>
        <v>75.5069444444444</v>
      </c>
      <c r="G1802" s="19">
        <f>VLOOKUP(Table3[[#This Row],[Accident ID]],Date!$A$2:$I$2001,MATCH(Table3[[#Headers],[Hour]],Date!$A$1:$I$1,0),0)</f>
        <v>12</v>
      </c>
      <c r="H1802" s="44" t="str">
        <f>IF(AND(Table3[[#This Row],[Hour]]&gt;=7, Table3[[#This Row],[Hour]]&lt;=10), "Peak", IF(AND(Table3[[#This Row],[Hour]]&gt;=16, Table3[[#This Row],[Hour]]&lt;=19), "Peak", "Off-Peak"))</f>
        <v>Off-Peak</v>
      </c>
      <c r="I1802" s="19" t="str">
        <f>VLOOKUP($C1802,location,MATCH(Source!I$7,Location!$A$1:$D$1,0),0)</f>
        <v>Chennai</v>
      </c>
      <c r="J1802" s="19" t="str">
        <f>VLOOKUP($C1802,location,MATCH(Source!J$7,Location!$A$1:$D$1,0),0)</f>
        <v>Residential Area</v>
      </c>
      <c r="K1802" s="19" t="str">
        <f>VLOOKUP($C1802,location,MATCH(Source!K$7,Location!$A$1:$D$1,0),0)</f>
        <v>Clear</v>
      </c>
      <c r="L1802" s="20" t="str">
        <f>VLOOKUP($C1802,vehicle,MATCH(L1801,Vehicle!A1795:E1795,0),0)</f>
        <v>Car</v>
      </c>
      <c r="M1802" s="20" t="str">
        <f>VLOOKUP($C1802,vehicle,MATCH(M$7,Vehicle!$A$1:$E$1,0),0)</f>
        <v>Weather Conditions</v>
      </c>
      <c r="N1802" s="20" t="str">
        <f>VLOOKUP($C1802,vehicle,MATCH(N$7,Vehicle!$A$1:$E$1,0),0)</f>
        <v>Severe</v>
      </c>
      <c r="O1802" s="21">
        <f>VLOOKUP($C1802,vehicle,MATCH(O$7,Vehicle!$A$1:$E$1,0),0)</f>
        <v>3</v>
      </c>
      <c r="P1802" s="21">
        <f>VLOOKUP($C1802,driver,MATCH(P$7,Driver!$A$1:$E$1,0),0)</f>
        <v>52</v>
      </c>
      <c r="Q1802" s="21" t="str">
        <f>VLOOKUP($C1802,driver,MATCH(Q$7,Driver!$A$1:$E$1,0),0)</f>
        <v>Valid</v>
      </c>
      <c r="R1802" s="21">
        <f>VLOOKUP($C1802,driver,MATCH(R$7,Driver!$A$1:$E$1,0),0)</f>
        <v>0</v>
      </c>
      <c r="S1802" s="21" t="str">
        <f>VLOOKUP($C1802,driver,MATCH(S$7,Driver!$A$1:$E$1,0),0)</f>
        <v>Severe</v>
      </c>
      <c r="T1802" s="21">
        <f>VLOOKUP($C1802,Effects,MATCH(T$7, Effects!$A$1:$E$1, 0),0)</f>
        <v>18</v>
      </c>
      <c r="U1802" s="22" t="str">
        <f>VLOOKUP($C1802,Effects,MATCH(U$7, Effects!$A$1:$E$1, 0),0)</f>
        <v>No</v>
      </c>
      <c r="V1802" s="22" t="str">
        <f>VLOOKUP($C1802,Effects,MATCH(V$7, Effects!$A$1:$E$1, 0),0)</f>
        <v>No</v>
      </c>
      <c r="W1802" s="22" t="str">
        <f>VLOOKUP($C1802,Effects,MATCH(W$7, Effects!$A$1:$E$1, 0),0)</f>
        <v>Fine Issued</v>
      </c>
    </row>
    <row r="1803" spans="2:23" s="7" customFormat="1" ht="21" x14ac:dyDescent="0.4">
      <c r="B1803" s="19">
        <v>1796</v>
      </c>
      <c r="C1803" s="19" t="s">
        <v>1811</v>
      </c>
      <c r="D1803" s="20">
        <f>VLOOKUP($C1803, Date, MATCH(Source!D$7, Date!$A$1:$F$1, 0), FALSE)</f>
        <v>45547</v>
      </c>
      <c r="E1803" s="40">
        <v>45547</v>
      </c>
      <c r="F1803" s="22">
        <f>VLOOKUP($C1803, Date, MATCH(Source!F$7, Date!$A$1:$F$1, 0), FALSE)</f>
        <v>75.5486111111111</v>
      </c>
      <c r="G1803" s="19">
        <f>VLOOKUP(Table3[[#This Row],[Accident ID]],Date!$A$2:$I$2001,MATCH(Table3[[#Headers],[Hour]],Date!$A$1:$I$1,0),0)</f>
        <v>13</v>
      </c>
      <c r="H1803" s="44" t="str">
        <f>IF(AND(Table3[[#This Row],[Hour]]&gt;=7, Table3[[#This Row],[Hour]]&lt;=10), "Peak", IF(AND(Table3[[#This Row],[Hour]]&gt;=16, Table3[[#This Row],[Hour]]&lt;=19), "Peak", "Off-Peak"))</f>
        <v>Off-Peak</v>
      </c>
      <c r="I1803" s="19" t="str">
        <f>VLOOKUP($C1803,location,MATCH(Source!I$7,Location!$A$1:$D$1,0),0)</f>
        <v>Bangalore</v>
      </c>
      <c r="J1803" s="19" t="str">
        <f>VLOOKUP($C1803,location,MATCH(Source!J$7,Location!$A$1:$D$1,0),0)</f>
        <v>Residential Area</v>
      </c>
      <c r="K1803" s="19" t="str">
        <f>VLOOKUP($C1803,location,MATCH(Source!K$7,Location!$A$1:$D$1,0),0)</f>
        <v>Clear</v>
      </c>
      <c r="L1803" s="20" t="str">
        <f>VLOOKUP($C1803,vehicle,MATCH(L1802,Vehicle!A1796:E1796,0),0)</f>
        <v>Auto</v>
      </c>
      <c r="M1803" s="20" t="str">
        <f>VLOOKUP($C1803,vehicle,MATCH(M$7,Vehicle!$A$1:$E$1,0),0)</f>
        <v>Over Speeding</v>
      </c>
      <c r="N1803" s="20" t="str">
        <f>VLOOKUP($C1803,vehicle,MATCH(N$7,Vehicle!$A$1:$E$1,0),0)</f>
        <v>High</v>
      </c>
      <c r="O1803" s="21">
        <f>VLOOKUP($C1803,vehicle,MATCH(O$7,Vehicle!$A$1:$E$1,0),0)</f>
        <v>3</v>
      </c>
      <c r="P1803" s="21">
        <f>VLOOKUP($C1803,driver,MATCH(P$7,Driver!$A$1:$E$1,0),0)</f>
        <v>18</v>
      </c>
      <c r="Q1803" s="21" t="str">
        <f>VLOOKUP($C1803,driver,MATCH(Q$7,Driver!$A$1:$E$1,0),0)</f>
        <v>Expired</v>
      </c>
      <c r="R1803" s="21">
        <f>VLOOKUP($C1803,driver,MATCH(R$7,Driver!$A$1:$E$1,0),0)</f>
        <v>5</v>
      </c>
      <c r="S1803" s="21" t="str">
        <f>VLOOKUP($C1803,driver,MATCH(S$7,Driver!$A$1:$E$1,0),0)</f>
        <v>Severe</v>
      </c>
      <c r="T1803" s="21">
        <f>VLOOKUP($C1803,Effects,MATCH(T$7, Effects!$A$1:$E$1, 0),0)</f>
        <v>36</v>
      </c>
      <c r="U1803" s="22" t="str">
        <f>VLOOKUP($C1803,Effects,MATCH(U$7, Effects!$A$1:$E$1, 0),0)</f>
        <v>No</v>
      </c>
      <c r="V1803" s="22" t="str">
        <f>VLOOKUP($C1803,Effects,MATCH(V$7, Effects!$A$1:$E$1, 0),0)</f>
        <v>Yes</v>
      </c>
      <c r="W1803" s="22" t="str">
        <f>VLOOKUP($C1803,Effects,MATCH(W$7, Effects!$A$1:$E$1, 0),0)</f>
        <v>None</v>
      </c>
    </row>
    <row r="1804" spans="2:23" s="7" customFormat="1" ht="21" x14ac:dyDescent="0.4">
      <c r="B1804" s="19">
        <v>1797</v>
      </c>
      <c r="C1804" s="19" t="s">
        <v>1812</v>
      </c>
      <c r="D1804" s="20">
        <f>VLOOKUP($C1804, Date, MATCH(Source!D$7, Date!$A$1:$F$1, 0), FALSE)</f>
        <v>44566</v>
      </c>
      <c r="E1804" s="40">
        <v>44566</v>
      </c>
      <c r="F1804" s="22">
        <f>VLOOKUP($C1804, Date, MATCH(Source!F$7, Date!$A$1:$F$1, 0), FALSE)</f>
        <v>75.5902777777778</v>
      </c>
      <c r="G1804" s="19">
        <f>VLOOKUP(Table3[[#This Row],[Accident ID]],Date!$A$2:$I$2001,MATCH(Table3[[#Headers],[Hour]],Date!$A$1:$I$1,0),0)</f>
        <v>14</v>
      </c>
      <c r="H1804" s="44" t="str">
        <f>IF(AND(Table3[[#This Row],[Hour]]&gt;=7, Table3[[#This Row],[Hour]]&lt;=10), "Peak", IF(AND(Table3[[#This Row],[Hour]]&gt;=16, Table3[[#This Row],[Hour]]&lt;=19), "Peak", "Off-Peak"))</f>
        <v>Off-Peak</v>
      </c>
      <c r="I1804" s="19" t="str">
        <f>VLOOKUP($C1804,location,MATCH(Source!I$7,Location!$A$1:$D$1,0),0)</f>
        <v>Pune</v>
      </c>
      <c r="J1804" s="19" t="str">
        <f>VLOOKUP($C1804,location,MATCH(Source!J$7,Location!$A$1:$D$1,0),0)</f>
        <v>Residential Area</v>
      </c>
      <c r="K1804" s="19" t="str">
        <f>VLOOKUP($C1804,location,MATCH(Source!K$7,Location!$A$1:$D$1,0),0)</f>
        <v>Snowy</v>
      </c>
      <c r="L1804" s="20" t="str">
        <f>VLOOKUP($C1804,vehicle,MATCH(L1803,Vehicle!A1797:E1797,0),0)</f>
        <v>Car</v>
      </c>
      <c r="M1804" s="20" t="str">
        <f>VLOOKUP($C1804,vehicle,MATCH(M$7,Vehicle!$A$1:$E$1,0),0)</f>
        <v>Pedestrian Crossing</v>
      </c>
      <c r="N1804" s="20" t="str">
        <f>VLOOKUP($C1804,vehicle,MATCH(N$7,Vehicle!$A$1:$E$1,0),0)</f>
        <v>Low</v>
      </c>
      <c r="O1804" s="21">
        <f>VLOOKUP($C1804,vehicle,MATCH(O$7,Vehicle!$A$1:$E$1,0),0)</f>
        <v>3</v>
      </c>
      <c r="P1804" s="21">
        <f>VLOOKUP($C1804,driver,MATCH(P$7,Driver!$A$1:$E$1,0),0)</f>
        <v>45</v>
      </c>
      <c r="Q1804" s="21" t="str">
        <f>VLOOKUP($C1804,driver,MATCH(Q$7,Driver!$A$1:$E$1,0),0)</f>
        <v>Valid</v>
      </c>
      <c r="R1804" s="21">
        <f>VLOOKUP($C1804,driver,MATCH(R$7,Driver!$A$1:$E$1,0),0)</f>
        <v>3</v>
      </c>
      <c r="S1804" s="21" t="str">
        <f>VLOOKUP($C1804,driver,MATCH(S$7,Driver!$A$1:$E$1,0),0)</f>
        <v>Minor</v>
      </c>
      <c r="T1804" s="21">
        <f>VLOOKUP($C1804,Effects,MATCH(T$7, Effects!$A$1:$E$1, 0),0)</f>
        <v>7</v>
      </c>
      <c r="U1804" s="22" t="str">
        <f>VLOOKUP($C1804,Effects,MATCH(U$7, Effects!$A$1:$E$1, 0),0)</f>
        <v>No</v>
      </c>
      <c r="V1804" s="22" t="str">
        <f>VLOOKUP($C1804,Effects,MATCH(V$7, Effects!$A$1:$E$1, 0),0)</f>
        <v>No</v>
      </c>
      <c r="W1804" s="22" t="str">
        <f>VLOOKUP($C1804,Effects,MATCH(W$7, Effects!$A$1:$E$1, 0),0)</f>
        <v>None</v>
      </c>
    </row>
    <row r="1805" spans="2:23" s="7" customFormat="1" ht="21" x14ac:dyDescent="0.4">
      <c r="B1805" s="19">
        <v>1798</v>
      </c>
      <c r="C1805" s="19" t="s">
        <v>1813</v>
      </c>
      <c r="D1805" s="20">
        <f>VLOOKUP($C1805, Date, MATCH(Source!D$7, Date!$A$1:$F$1, 0), FALSE)</f>
        <v>45067</v>
      </c>
      <c r="E1805" s="40">
        <v>45067</v>
      </c>
      <c r="F1805" s="22">
        <f>VLOOKUP($C1805, Date, MATCH(Source!F$7, Date!$A$1:$F$1, 0), FALSE)</f>
        <v>75.6319444444444</v>
      </c>
      <c r="G1805" s="19">
        <f>VLOOKUP(Table3[[#This Row],[Accident ID]],Date!$A$2:$I$2001,MATCH(Table3[[#Headers],[Hour]],Date!$A$1:$I$1,0),0)</f>
        <v>15</v>
      </c>
      <c r="H1805" s="44" t="str">
        <f>IF(AND(Table3[[#This Row],[Hour]]&gt;=7, Table3[[#This Row],[Hour]]&lt;=10), "Peak", IF(AND(Table3[[#This Row],[Hour]]&gt;=16, Table3[[#This Row],[Hour]]&lt;=19), "Peak", "Off-Peak"))</f>
        <v>Off-Peak</v>
      </c>
      <c r="I1805" s="19" t="str">
        <f>VLOOKUP($C1805,location,MATCH(Source!I$7,Location!$A$1:$D$1,0),0)</f>
        <v>Pune</v>
      </c>
      <c r="J1805" s="19" t="str">
        <f>VLOOKUP($C1805,location,MATCH(Source!J$7,Location!$A$1:$D$1,0),0)</f>
        <v>City Road</v>
      </c>
      <c r="K1805" s="19" t="str">
        <f>VLOOKUP($C1805,location,MATCH(Source!K$7,Location!$A$1:$D$1,0),0)</f>
        <v>Clear</v>
      </c>
      <c r="L1805" s="20" t="str">
        <f>VLOOKUP($C1805,vehicle,MATCH(L1804,Vehicle!A1798:E1798,0),0)</f>
        <v>Bike</v>
      </c>
      <c r="M1805" s="20" t="str">
        <f>VLOOKUP($C1805,vehicle,MATCH(M$7,Vehicle!$A$1:$E$1,0),0)</f>
        <v>Brake Failure</v>
      </c>
      <c r="N1805" s="20" t="str">
        <f>VLOOKUP($C1805,vehicle,MATCH(N$7,Vehicle!$A$1:$E$1,0),0)</f>
        <v>Low</v>
      </c>
      <c r="O1805" s="21">
        <f>VLOOKUP($C1805,vehicle,MATCH(O$7,Vehicle!$A$1:$E$1,0),0)</f>
        <v>3</v>
      </c>
      <c r="P1805" s="21">
        <f>VLOOKUP($C1805,driver,MATCH(P$7,Driver!$A$1:$E$1,0),0)</f>
        <v>37</v>
      </c>
      <c r="Q1805" s="21" t="str">
        <f>VLOOKUP($C1805,driver,MATCH(Q$7,Driver!$A$1:$E$1,0),0)</f>
        <v>Suspended</v>
      </c>
      <c r="R1805" s="21">
        <f>VLOOKUP($C1805,driver,MATCH(R$7,Driver!$A$1:$E$1,0),0)</f>
        <v>9</v>
      </c>
      <c r="S1805" s="21" t="str">
        <f>VLOOKUP($C1805,driver,MATCH(S$7,Driver!$A$1:$E$1,0),0)</f>
        <v>Minor</v>
      </c>
      <c r="T1805" s="21">
        <f>VLOOKUP($C1805,Effects,MATCH(T$7, Effects!$A$1:$E$1, 0),0)</f>
        <v>25</v>
      </c>
      <c r="U1805" s="22" t="str">
        <f>VLOOKUP($C1805,Effects,MATCH(U$7, Effects!$A$1:$E$1, 0),0)</f>
        <v>Yes</v>
      </c>
      <c r="V1805" s="22" t="str">
        <f>VLOOKUP($C1805,Effects,MATCH(V$7, Effects!$A$1:$E$1, 0),0)</f>
        <v>Yes</v>
      </c>
      <c r="W1805" s="22" t="str">
        <f>VLOOKUP($C1805,Effects,MATCH(W$7, Effects!$A$1:$E$1, 0),0)</f>
        <v>License Suspended</v>
      </c>
    </row>
    <row r="1806" spans="2:23" s="7" customFormat="1" ht="21" x14ac:dyDescent="0.4">
      <c r="B1806" s="19">
        <v>1799</v>
      </c>
      <c r="C1806" s="19" t="s">
        <v>1814</v>
      </c>
      <c r="D1806" s="20">
        <f>VLOOKUP($C1806, Date, MATCH(Source!D$7, Date!$A$1:$F$1, 0), FALSE)</f>
        <v>44243</v>
      </c>
      <c r="E1806" s="40">
        <v>44243</v>
      </c>
      <c r="F1806" s="22">
        <f>VLOOKUP($C1806, Date, MATCH(Source!F$7, Date!$A$1:$F$1, 0), FALSE)</f>
        <v>75.6736111111111</v>
      </c>
      <c r="G1806" s="19">
        <f>VLOOKUP(Table3[[#This Row],[Accident ID]],Date!$A$2:$I$2001,MATCH(Table3[[#Headers],[Hour]],Date!$A$1:$I$1,0),0)</f>
        <v>16</v>
      </c>
      <c r="H1806" s="44" t="str">
        <f>IF(AND(Table3[[#This Row],[Hour]]&gt;=7, Table3[[#This Row],[Hour]]&lt;=10), "Peak", IF(AND(Table3[[#This Row],[Hour]]&gt;=16, Table3[[#This Row],[Hour]]&lt;=19), "Peak", "Off-Peak"))</f>
        <v>Peak</v>
      </c>
      <c r="I1806" s="19" t="str">
        <f>VLOOKUP($C1806,location,MATCH(Source!I$7,Location!$A$1:$D$1,0),0)</f>
        <v>Pune</v>
      </c>
      <c r="J1806" s="19" t="str">
        <f>VLOOKUP($C1806,location,MATCH(Source!J$7,Location!$A$1:$D$1,0),0)</f>
        <v>Residential Area</v>
      </c>
      <c r="K1806" s="19" t="str">
        <f>VLOOKUP($C1806,location,MATCH(Source!K$7,Location!$A$1:$D$1,0),0)</f>
        <v>Foggy</v>
      </c>
      <c r="L1806" s="20" t="str">
        <f>VLOOKUP($C1806,vehicle,MATCH(L1805,Vehicle!A1799:E1799,0),0)</f>
        <v>Truck</v>
      </c>
      <c r="M1806" s="20" t="str">
        <f>VLOOKUP($C1806,vehicle,MATCH(M$7,Vehicle!$A$1:$E$1,0),0)</f>
        <v>Drunk Driving</v>
      </c>
      <c r="N1806" s="20" t="str">
        <f>VLOOKUP($C1806,vehicle,MATCH(N$7,Vehicle!$A$1:$E$1,0),0)</f>
        <v>Medium</v>
      </c>
      <c r="O1806" s="21">
        <f>VLOOKUP($C1806,vehicle,MATCH(O$7,Vehicle!$A$1:$E$1,0),0)</f>
        <v>3</v>
      </c>
      <c r="P1806" s="21">
        <f>VLOOKUP($C1806,driver,MATCH(P$7,Driver!$A$1:$E$1,0),0)</f>
        <v>21</v>
      </c>
      <c r="Q1806" s="21" t="str">
        <f>VLOOKUP($C1806,driver,MATCH(Q$7,Driver!$A$1:$E$1,0),0)</f>
        <v>Suspended</v>
      </c>
      <c r="R1806" s="21">
        <f>VLOOKUP($C1806,driver,MATCH(R$7,Driver!$A$1:$E$1,0),0)</f>
        <v>1</v>
      </c>
      <c r="S1806" s="21" t="str">
        <f>VLOOKUP($C1806,driver,MATCH(S$7,Driver!$A$1:$E$1,0),0)</f>
        <v>Minor</v>
      </c>
      <c r="T1806" s="21">
        <f>VLOOKUP($C1806,Effects,MATCH(T$7, Effects!$A$1:$E$1, 0),0)</f>
        <v>11</v>
      </c>
      <c r="U1806" s="22" t="str">
        <f>VLOOKUP($C1806,Effects,MATCH(U$7, Effects!$A$1:$E$1, 0),0)</f>
        <v>No</v>
      </c>
      <c r="V1806" s="22" t="str">
        <f>VLOOKUP($C1806,Effects,MATCH(V$7, Effects!$A$1:$E$1, 0),0)</f>
        <v>Yes</v>
      </c>
      <c r="W1806" s="22" t="str">
        <f>VLOOKUP($C1806,Effects,MATCH(W$7, Effects!$A$1:$E$1, 0),0)</f>
        <v>Arrest Made</v>
      </c>
    </row>
    <row r="1807" spans="2:23" s="7" customFormat="1" ht="21" x14ac:dyDescent="0.4">
      <c r="B1807" s="19">
        <v>1800</v>
      </c>
      <c r="C1807" s="19" t="s">
        <v>1815</v>
      </c>
      <c r="D1807" s="20">
        <f>VLOOKUP($C1807, Date, MATCH(Source!D$7, Date!$A$1:$F$1, 0), FALSE)</f>
        <v>44112</v>
      </c>
      <c r="E1807" s="40">
        <v>44112</v>
      </c>
      <c r="F1807" s="22">
        <f>VLOOKUP($C1807, Date, MATCH(Source!F$7, Date!$A$1:$F$1, 0), FALSE)</f>
        <v>75.7152777777778</v>
      </c>
      <c r="G1807" s="19">
        <f>VLOOKUP(Table3[[#This Row],[Accident ID]],Date!$A$2:$I$2001,MATCH(Table3[[#Headers],[Hour]],Date!$A$1:$I$1,0),0)</f>
        <v>17</v>
      </c>
      <c r="H1807" s="44" t="str">
        <f>IF(AND(Table3[[#This Row],[Hour]]&gt;=7, Table3[[#This Row],[Hour]]&lt;=10), "Peak", IF(AND(Table3[[#This Row],[Hour]]&gt;=16, Table3[[#This Row],[Hour]]&lt;=19), "Peak", "Off-Peak"))</f>
        <v>Peak</v>
      </c>
      <c r="I1807" s="19" t="str">
        <f>VLOOKUP($C1807,location,MATCH(Source!I$7,Location!$A$1:$D$1,0),0)</f>
        <v>Ahmedabad</v>
      </c>
      <c r="J1807" s="19" t="str">
        <f>VLOOKUP($C1807,location,MATCH(Source!J$7,Location!$A$1:$D$1,0),0)</f>
        <v>Expressway</v>
      </c>
      <c r="K1807" s="19" t="str">
        <f>VLOOKUP($C1807,location,MATCH(Source!K$7,Location!$A$1:$D$1,0),0)</f>
        <v>Snowy</v>
      </c>
      <c r="L1807" s="20" t="str">
        <f>VLOOKUP($C1807,vehicle,MATCH(L1806,Vehicle!A1800:E1800,0),0)</f>
        <v>Bus</v>
      </c>
      <c r="M1807" s="20" t="str">
        <f>VLOOKUP($C1807,vehicle,MATCH(M$7,Vehicle!$A$1:$E$1,0),0)</f>
        <v>Drunk Driving</v>
      </c>
      <c r="N1807" s="20" t="str">
        <f>VLOOKUP($C1807,vehicle,MATCH(N$7,Vehicle!$A$1:$E$1,0),0)</f>
        <v>High</v>
      </c>
      <c r="O1807" s="21">
        <f>VLOOKUP($C1807,vehicle,MATCH(O$7,Vehicle!$A$1:$E$1,0),0)</f>
        <v>4</v>
      </c>
      <c r="P1807" s="21">
        <f>VLOOKUP($C1807,driver,MATCH(P$7,Driver!$A$1:$E$1,0),0)</f>
        <v>41</v>
      </c>
      <c r="Q1807" s="21" t="str">
        <f>VLOOKUP($C1807,driver,MATCH(Q$7,Driver!$A$1:$E$1,0),0)</f>
        <v>Expired</v>
      </c>
      <c r="R1807" s="21">
        <f>VLOOKUP($C1807,driver,MATCH(R$7,Driver!$A$1:$E$1,0),0)</f>
        <v>3</v>
      </c>
      <c r="S1807" s="21" t="str">
        <f>VLOOKUP($C1807,driver,MATCH(S$7,Driver!$A$1:$E$1,0),0)</f>
        <v>Moderate</v>
      </c>
      <c r="T1807" s="21">
        <f>VLOOKUP($C1807,Effects,MATCH(T$7, Effects!$A$1:$E$1, 0),0)</f>
        <v>48</v>
      </c>
      <c r="U1807" s="22" t="str">
        <f>VLOOKUP($C1807,Effects,MATCH(U$7, Effects!$A$1:$E$1, 0),0)</f>
        <v>Yes</v>
      </c>
      <c r="V1807" s="22" t="str">
        <f>VLOOKUP($C1807,Effects,MATCH(V$7, Effects!$A$1:$E$1, 0),0)</f>
        <v>Yes</v>
      </c>
      <c r="W1807" s="22" t="str">
        <f>VLOOKUP($C1807,Effects,MATCH(W$7, Effects!$A$1:$E$1, 0),0)</f>
        <v>License Suspended</v>
      </c>
    </row>
    <row r="1808" spans="2:23" s="7" customFormat="1" ht="21" x14ac:dyDescent="0.4">
      <c r="B1808" s="19">
        <v>1801</v>
      </c>
      <c r="C1808" s="19" t="s">
        <v>1816</v>
      </c>
      <c r="D1808" s="20">
        <f>VLOOKUP($C1808, Date, MATCH(Source!D$7, Date!$A$1:$F$1, 0), FALSE)</f>
        <v>44077</v>
      </c>
      <c r="E1808" s="40">
        <v>44077</v>
      </c>
      <c r="F1808" s="22">
        <f>VLOOKUP($C1808, Date, MATCH(Source!F$7, Date!$A$1:$F$1, 0), FALSE)</f>
        <v>75.7569444444444</v>
      </c>
      <c r="G1808" s="19">
        <f>VLOOKUP(Table3[[#This Row],[Accident ID]],Date!$A$2:$I$2001,MATCH(Table3[[#Headers],[Hour]],Date!$A$1:$I$1,0),0)</f>
        <v>18</v>
      </c>
      <c r="H1808" s="44" t="str">
        <f>IF(AND(Table3[[#This Row],[Hour]]&gt;=7, Table3[[#This Row],[Hour]]&lt;=10), "Peak", IF(AND(Table3[[#This Row],[Hour]]&gt;=16, Table3[[#This Row],[Hour]]&lt;=19), "Peak", "Off-Peak"))</f>
        <v>Peak</v>
      </c>
      <c r="I1808" s="19" t="str">
        <f>VLOOKUP($C1808,location,MATCH(Source!I$7,Location!$A$1:$D$1,0),0)</f>
        <v>Kolkata</v>
      </c>
      <c r="J1808" s="19" t="str">
        <f>VLOOKUP($C1808,location,MATCH(Source!J$7,Location!$A$1:$D$1,0),0)</f>
        <v>Residential Area</v>
      </c>
      <c r="K1808" s="19" t="str">
        <f>VLOOKUP($C1808,location,MATCH(Source!K$7,Location!$A$1:$D$1,0),0)</f>
        <v>Windy</v>
      </c>
      <c r="L1808" s="20" t="str">
        <f>VLOOKUP($C1808,vehicle,MATCH(L1807,Vehicle!A1801:E1801,0),0)</f>
        <v>Auto</v>
      </c>
      <c r="M1808" s="20" t="str">
        <f>VLOOKUP($C1808,vehicle,MATCH(M$7,Vehicle!$A$1:$E$1,0),0)</f>
        <v>Drunk Driving</v>
      </c>
      <c r="N1808" s="20" t="str">
        <f>VLOOKUP($C1808,vehicle,MATCH(N$7,Vehicle!$A$1:$E$1,0),0)</f>
        <v>Low</v>
      </c>
      <c r="O1808" s="21">
        <f>VLOOKUP($C1808,vehicle,MATCH(O$7,Vehicle!$A$1:$E$1,0),0)</f>
        <v>1</v>
      </c>
      <c r="P1808" s="21">
        <f>VLOOKUP($C1808,driver,MATCH(P$7,Driver!$A$1:$E$1,0),0)</f>
        <v>30</v>
      </c>
      <c r="Q1808" s="21" t="str">
        <f>VLOOKUP($C1808,driver,MATCH(Q$7,Driver!$A$1:$E$1,0),0)</f>
        <v>Suspended</v>
      </c>
      <c r="R1808" s="21">
        <f>VLOOKUP($C1808,driver,MATCH(R$7,Driver!$A$1:$E$1,0),0)</f>
        <v>7</v>
      </c>
      <c r="S1808" s="21" t="str">
        <f>VLOOKUP($C1808,driver,MATCH(S$7,Driver!$A$1:$E$1,0),0)</f>
        <v>Severe</v>
      </c>
      <c r="T1808" s="21">
        <f>VLOOKUP($C1808,Effects,MATCH(T$7, Effects!$A$1:$E$1, 0),0)</f>
        <v>5</v>
      </c>
      <c r="U1808" s="22" t="str">
        <f>VLOOKUP($C1808,Effects,MATCH(U$7, Effects!$A$1:$E$1, 0),0)</f>
        <v>Yes</v>
      </c>
      <c r="V1808" s="22" t="str">
        <f>VLOOKUP($C1808,Effects,MATCH(V$7, Effects!$A$1:$E$1, 0),0)</f>
        <v>Yes</v>
      </c>
      <c r="W1808" s="22" t="str">
        <f>VLOOKUP($C1808,Effects,MATCH(W$7, Effects!$A$1:$E$1, 0),0)</f>
        <v>Arrest Made</v>
      </c>
    </row>
    <row r="1809" spans="2:23" s="7" customFormat="1" ht="21" x14ac:dyDescent="0.4">
      <c r="B1809" s="19">
        <v>1802</v>
      </c>
      <c r="C1809" s="19" t="s">
        <v>1817</v>
      </c>
      <c r="D1809" s="20">
        <f>VLOOKUP($C1809, Date, MATCH(Source!D$7, Date!$A$1:$F$1, 0), FALSE)</f>
        <v>44554</v>
      </c>
      <c r="E1809" s="40">
        <v>44554</v>
      </c>
      <c r="F1809" s="22">
        <f>VLOOKUP($C1809, Date, MATCH(Source!F$7, Date!$A$1:$F$1, 0), FALSE)</f>
        <v>75.7986111111111</v>
      </c>
      <c r="G1809" s="19">
        <f>VLOOKUP(Table3[[#This Row],[Accident ID]],Date!$A$2:$I$2001,MATCH(Table3[[#Headers],[Hour]],Date!$A$1:$I$1,0),0)</f>
        <v>19</v>
      </c>
      <c r="H1809" s="44" t="str">
        <f>IF(AND(Table3[[#This Row],[Hour]]&gt;=7, Table3[[#This Row],[Hour]]&lt;=10), "Peak", IF(AND(Table3[[#This Row],[Hour]]&gt;=16, Table3[[#This Row],[Hour]]&lt;=19), "Peak", "Off-Peak"))</f>
        <v>Peak</v>
      </c>
      <c r="I1809" s="19" t="str">
        <f>VLOOKUP($C1809,location,MATCH(Source!I$7,Location!$A$1:$D$1,0),0)</f>
        <v>Chennai</v>
      </c>
      <c r="J1809" s="19" t="str">
        <f>VLOOKUP($C1809,location,MATCH(Source!J$7,Location!$A$1:$D$1,0),0)</f>
        <v>Highway</v>
      </c>
      <c r="K1809" s="19" t="str">
        <f>VLOOKUP($C1809,location,MATCH(Source!K$7,Location!$A$1:$D$1,0),0)</f>
        <v>Snowy</v>
      </c>
      <c r="L1809" s="20" t="str">
        <f>VLOOKUP($C1809,vehicle,MATCH(L1808,Vehicle!A1802:E1802,0),0)</f>
        <v>Pedestrian</v>
      </c>
      <c r="M1809" s="20" t="str">
        <f>VLOOKUP($C1809,vehicle,MATCH(M$7,Vehicle!$A$1:$E$1,0),0)</f>
        <v>Reckless Driving</v>
      </c>
      <c r="N1809" s="20" t="str">
        <f>VLOOKUP($C1809,vehicle,MATCH(N$7,Vehicle!$A$1:$E$1,0),0)</f>
        <v>Severe</v>
      </c>
      <c r="O1809" s="21">
        <f>VLOOKUP($C1809,vehicle,MATCH(O$7,Vehicle!$A$1:$E$1,0),0)</f>
        <v>3</v>
      </c>
      <c r="P1809" s="21">
        <f>VLOOKUP($C1809,driver,MATCH(P$7,Driver!$A$1:$E$1,0),0)</f>
        <v>40</v>
      </c>
      <c r="Q1809" s="21" t="str">
        <f>VLOOKUP($C1809,driver,MATCH(Q$7,Driver!$A$1:$E$1,0),0)</f>
        <v>Suspended</v>
      </c>
      <c r="R1809" s="21">
        <f>VLOOKUP($C1809,driver,MATCH(R$7,Driver!$A$1:$E$1,0),0)</f>
        <v>6</v>
      </c>
      <c r="S1809" s="21" t="str">
        <f>VLOOKUP($C1809,driver,MATCH(S$7,Driver!$A$1:$E$1,0),0)</f>
        <v>Minor</v>
      </c>
      <c r="T1809" s="21">
        <f>VLOOKUP($C1809,Effects,MATCH(T$7, Effects!$A$1:$E$1, 0),0)</f>
        <v>14</v>
      </c>
      <c r="U1809" s="22" t="str">
        <f>VLOOKUP($C1809,Effects,MATCH(U$7, Effects!$A$1:$E$1, 0),0)</f>
        <v>Yes</v>
      </c>
      <c r="V1809" s="22" t="str">
        <f>VLOOKUP($C1809,Effects,MATCH(V$7, Effects!$A$1:$E$1, 0),0)</f>
        <v>Yes</v>
      </c>
      <c r="W1809" s="22" t="str">
        <f>VLOOKUP($C1809,Effects,MATCH(W$7, Effects!$A$1:$E$1, 0),0)</f>
        <v>Arrest Made</v>
      </c>
    </row>
    <row r="1810" spans="2:23" s="7" customFormat="1" ht="21" x14ac:dyDescent="0.4">
      <c r="B1810" s="19">
        <v>1803</v>
      </c>
      <c r="C1810" s="19" t="s">
        <v>1818</v>
      </c>
      <c r="D1810" s="20">
        <f>VLOOKUP($C1810, Date, MATCH(Source!D$7, Date!$A$1:$F$1, 0), FALSE)</f>
        <v>43941</v>
      </c>
      <c r="E1810" s="40">
        <v>43941</v>
      </c>
      <c r="F1810" s="22">
        <f>VLOOKUP($C1810, Date, MATCH(Source!F$7, Date!$A$1:$F$1, 0), FALSE)</f>
        <v>75.8402777777778</v>
      </c>
      <c r="G1810" s="19">
        <f>VLOOKUP(Table3[[#This Row],[Accident ID]],Date!$A$2:$I$2001,MATCH(Table3[[#Headers],[Hour]],Date!$A$1:$I$1,0),0)</f>
        <v>20</v>
      </c>
      <c r="H1810" s="44" t="str">
        <f>IF(AND(Table3[[#This Row],[Hour]]&gt;=7, Table3[[#This Row],[Hour]]&lt;=10), "Peak", IF(AND(Table3[[#This Row],[Hour]]&gt;=16, Table3[[#This Row],[Hour]]&lt;=19), "Peak", "Off-Peak"))</f>
        <v>Off-Peak</v>
      </c>
      <c r="I1810" s="19" t="str">
        <f>VLOOKUP($C1810,location,MATCH(Source!I$7,Location!$A$1:$D$1,0),0)</f>
        <v>Hyderabad</v>
      </c>
      <c r="J1810" s="19" t="str">
        <f>VLOOKUP($C1810,location,MATCH(Source!J$7,Location!$A$1:$D$1,0),0)</f>
        <v>Residential Area</v>
      </c>
      <c r="K1810" s="19" t="str">
        <f>VLOOKUP($C1810,location,MATCH(Source!K$7,Location!$A$1:$D$1,0),0)</f>
        <v>Clear</v>
      </c>
      <c r="L1810" s="20" t="str">
        <f>VLOOKUP($C1810,vehicle,MATCH(L1809,Vehicle!A1803:E1803,0),0)</f>
        <v>Auto</v>
      </c>
      <c r="M1810" s="20" t="str">
        <f>VLOOKUP($C1810,vehicle,MATCH(M$7,Vehicle!$A$1:$E$1,0),0)</f>
        <v>Drunk Driving</v>
      </c>
      <c r="N1810" s="20" t="str">
        <f>VLOOKUP($C1810,vehicle,MATCH(N$7,Vehicle!$A$1:$E$1,0),0)</f>
        <v>Severe</v>
      </c>
      <c r="O1810" s="21">
        <f>VLOOKUP($C1810,vehicle,MATCH(O$7,Vehicle!$A$1:$E$1,0),0)</f>
        <v>3</v>
      </c>
      <c r="P1810" s="21">
        <f>VLOOKUP($C1810,driver,MATCH(P$7,Driver!$A$1:$E$1,0),0)</f>
        <v>63</v>
      </c>
      <c r="Q1810" s="21" t="str">
        <f>VLOOKUP($C1810,driver,MATCH(Q$7,Driver!$A$1:$E$1,0),0)</f>
        <v>Valid</v>
      </c>
      <c r="R1810" s="21">
        <f>VLOOKUP($C1810,driver,MATCH(R$7,Driver!$A$1:$E$1,0),0)</f>
        <v>5</v>
      </c>
      <c r="S1810" s="21" t="str">
        <f>VLOOKUP($C1810,driver,MATCH(S$7,Driver!$A$1:$E$1,0),0)</f>
        <v>Severe</v>
      </c>
      <c r="T1810" s="21">
        <f>VLOOKUP($C1810,Effects,MATCH(T$7, Effects!$A$1:$E$1, 0),0)</f>
        <v>14</v>
      </c>
      <c r="U1810" s="22" t="str">
        <f>VLOOKUP($C1810,Effects,MATCH(U$7, Effects!$A$1:$E$1, 0),0)</f>
        <v>Yes</v>
      </c>
      <c r="V1810" s="22" t="str">
        <f>VLOOKUP($C1810,Effects,MATCH(V$7, Effects!$A$1:$E$1, 0),0)</f>
        <v>No</v>
      </c>
      <c r="W1810" s="22" t="str">
        <f>VLOOKUP($C1810,Effects,MATCH(W$7, Effects!$A$1:$E$1, 0),0)</f>
        <v>Fine Issued</v>
      </c>
    </row>
    <row r="1811" spans="2:23" s="7" customFormat="1" ht="21" x14ac:dyDescent="0.4">
      <c r="B1811" s="19">
        <v>1804</v>
      </c>
      <c r="C1811" s="19" t="s">
        <v>1819</v>
      </c>
      <c r="D1811" s="20">
        <f>VLOOKUP($C1811, Date, MATCH(Source!D$7, Date!$A$1:$F$1, 0), FALSE)</f>
        <v>44444</v>
      </c>
      <c r="E1811" s="40">
        <v>44444</v>
      </c>
      <c r="F1811" s="22">
        <f>VLOOKUP($C1811, Date, MATCH(Source!F$7, Date!$A$1:$F$1, 0), FALSE)</f>
        <v>75.8819444444444</v>
      </c>
      <c r="G1811" s="19">
        <f>VLOOKUP(Table3[[#This Row],[Accident ID]],Date!$A$2:$I$2001,MATCH(Table3[[#Headers],[Hour]],Date!$A$1:$I$1,0),0)</f>
        <v>21</v>
      </c>
      <c r="H1811" s="44" t="str">
        <f>IF(AND(Table3[[#This Row],[Hour]]&gt;=7, Table3[[#This Row],[Hour]]&lt;=10), "Peak", IF(AND(Table3[[#This Row],[Hour]]&gt;=16, Table3[[#This Row],[Hour]]&lt;=19), "Peak", "Off-Peak"))</f>
        <v>Off-Peak</v>
      </c>
      <c r="I1811" s="19" t="str">
        <f>VLOOKUP($C1811,location,MATCH(Source!I$7,Location!$A$1:$D$1,0),0)</f>
        <v>Chennai</v>
      </c>
      <c r="J1811" s="19" t="str">
        <f>VLOOKUP($C1811,location,MATCH(Source!J$7,Location!$A$1:$D$1,0),0)</f>
        <v>Expressway</v>
      </c>
      <c r="K1811" s="19" t="str">
        <f>VLOOKUP($C1811,location,MATCH(Source!K$7,Location!$A$1:$D$1,0),0)</f>
        <v>Snowy</v>
      </c>
      <c r="L1811" s="20" t="str">
        <f>VLOOKUP($C1811,vehicle,MATCH(L1810,Vehicle!A1804:E1804,0),0)</f>
        <v>Bike</v>
      </c>
      <c r="M1811" s="20" t="str">
        <f>VLOOKUP($C1811,vehicle,MATCH(M$7,Vehicle!$A$1:$E$1,0),0)</f>
        <v>Over Speeding</v>
      </c>
      <c r="N1811" s="20" t="str">
        <f>VLOOKUP($C1811,vehicle,MATCH(N$7,Vehicle!$A$1:$E$1,0),0)</f>
        <v>Low</v>
      </c>
      <c r="O1811" s="21">
        <f>VLOOKUP($C1811,vehicle,MATCH(O$7,Vehicle!$A$1:$E$1,0),0)</f>
        <v>4</v>
      </c>
      <c r="P1811" s="21">
        <f>VLOOKUP($C1811,driver,MATCH(P$7,Driver!$A$1:$E$1,0),0)</f>
        <v>37</v>
      </c>
      <c r="Q1811" s="21" t="str">
        <f>VLOOKUP($C1811,driver,MATCH(Q$7,Driver!$A$1:$E$1,0),0)</f>
        <v>Expired</v>
      </c>
      <c r="R1811" s="21">
        <f>VLOOKUP($C1811,driver,MATCH(R$7,Driver!$A$1:$E$1,0),0)</f>
        <v>6</v>
      </c>
      <c r="S1811" s="21" t="str">
        <f>VLOOKUP($C1811,driver,MATCH(S$7,Driver!$A$1:$E$1,0),0)</f>
        <v>Minor</v>
      </c>
      <c r="T1811" s="21">
        <f>VLOOKUP($C1811,Effects,MATCH(T$7, Effects!$A$1:$E$1, 0),0)</f>
        <v>40</v>
      </c>
      <c r="U1811" s="22" t="str">
        <f>VLOOKUP($C1811,Effects,MATCH(U$7, Effects!$A$1:$E$1, 0),0)</f>
        <v>No</v>
      </c>
      <c r="V1811" s="22" t="str">
        <f>VLOOKUP($C1811,Effects,MATCH(V$7, Effects!$A$1:$E$1, 0),0)</f>
        <v>No</v>
      </c>
      <c r="W1811" s="22" t="str">
        <f>VLOOKUP($C1811,Effects,MATCH(W$7, Effects!$A$1:$E$1, 0),0)</f>
        <v>License Suspended</v>
      </c>
    </row>
    <row r="1812" spans="2:23" s="7" customFormat="1" ht="21" x14ac:dyDescent="0.4">
      <c r="B1812" s="19">
        <v>1805</v>
      </c>
      <c r="C1812" s="19" t="s">
        <v>1820</v>
      </c>
      <c r="D1812" s="20">
        <f>VLOOKUP($C1812, Date, MATCH(Source!D$7, Date!$A$1:$F$1, 0), FALSE)</f>
        <v>44342</v>
      </c>
      <c r="E1812" s="40">
        <v>44342</v>
      </c>
      <c r="F1812" s="22">
        <f>VLOOKUP($C1812, Date, MATCH(Source!F$7, Date!$A$1:$F$1, 0), FALSE)</f>
        <v>75.9236111111111</v>
      </c>
      <c r="G1812" s="19">
        <f>VLOOKUP(Table3[[#This Row],[Accident ID]],Date!$A$2:$I$2001,MATCH(Table3[[#Headers],[Hour]],Date!$A$1:$I$1,0),0)</f>
        <v>22</v>
      </c>
      <c r="H1812" s="44" t="str">
        <f>IF(AND(Table3[[#This Row],[Hour]]&gt;=7, Table3[[#This Row],[Hour]]&lt;=10), "Peak", IF(AND(Table3[[#This Row],[Hour]]&gt;=16, Table3[[#This Row],[Hour]]&lt;=19), "Peak", "Off-Peak"))</f>
        <v>Off-Peak</v>
      </c>
      <c r="I1812" s="19" t="str">
        <f>VLOOKUP($C1812,location,MATCH(Source!I$7,Location!$A$1:$D$1,0),0)</f>
        <v>Pune</v>
      </c>
      <c r="J1812" s="19" t="str">
        <f>VLOOKUP($C1812,location,MATCH(Source!J$7,Location!$A$1:$D$1,0),0)</f>
        <v>Residential Area</v>
      </c>
      <c r="K1812" s="19" t="str">
        <f>VLOOKUP($C1812,location,MATCH(Source!K$7,Location!$A$1:$D$1,0),0)</f>
        <v>Foggy</v>
      </c>
      <c r="L1812" s="20" t="str">
        <f>VLOOKUP($C1812,vehicle,MATCH(L1811,Vehicle!A1805:E1805,0),0)</f>
        <v>Bicycle</v>
      </c>
      <c r="M1812" s="20" t="str">
        <f>VLOOKUP($C1812,vehicle,MATCH(M$7,Vehicle!$A$1:$E$1,0),0)</f>
        <v>Pedestrian Crossing</v>
      </c>
      <c r="N1812" s="20" t="str">
        <f>VLOOKUP($C1812,vehicle,MATCH(N$7,Vehicle!$A$1:$E$1,0),0)</f>
        <v>Severe</v>
      </c>
      <c r="O1812" s="21">
        <f>VLOOKUP($C1812,vehicle,MATCH(O$7,Vehicle!$A$1:$E$1,0),0)</f>
        <v>2</v>
      </c>
      <c r="P1812" s="21">
        <f>VLOOKUP($C1812,driver,MATCH(P$7,Driver!$A$1:$E$1,0),0)</f>
        <v>40</v>
      </c>
      <c r="Q1812" s="21" t="str">
        <f>VLOOKUP($C1812,driver,MATCH(Q$7,Driver!$A$1:$E$1,0),0)</f>
        <v>Valid</v>
      </c>
      <c r="R1812" s="21">
        <f>VLOOKUP($C1812,driver,MATCH(R$7,Driver!$A$1:$E$1,0),0)</f>
        <v>6</v>
      </c>
      <c r="S1812" s="21" t="str">
        <f>VLOOKUP($C1812,driver,MATCH(S$7,Driver!$A$1:$E$1,0),0)</f>
        <v>Moderate</v>
      </c>
      <c r="T1812" s="21">
        <f>VLOOKUP($C1812,Effects,MATCH(T$7, Effects!$A$1:$E$1, 0),0)</f>
        <v>39</v>
      </c>
      <c r="U1812" s="22" t="str">
        <f>VLOOKUP($C1812,Effects,MATCH(U$7, Effects!$A$1:$E$1, 0),0)</f>
        <v>No</v>
      </c>
      <c r="V1812" s="22" t="str">
        <f>VLOOKUP($C1812,Effects,MATCH(V$7, Effects!$A$1:$E$1, 0),0)</f>
        <v>Yes</v>
      </c>
      <c r="W1812" s="22" t="str">
        <f>VLOOKUP($C1812,Effects,MATCH(W$7, Effects!$A$1:$E$1, 0),0)</f>
        <v>License Suspended</v>
      </c>
    </row>
    <row r="1813" spans="2:23" s="7" customFormat="1" ht="21" x14ac:dyDescent="0.4">
      <c r="B1813" s="19">
        <v>1806</v>
      </c>
      <c r="C1813" s="19" t="s">
        <v>1821</v>
      </c>
      <c r="D1813" s="20">
        <f>VLOOKUP($C1813, Date, MATCH(Source!D$7, Date!$A$1:$F$1, 0), FALSE)</f>
        <v>44509</v>
      </c>
      <c r="E1813" s="40">
        <v>44509</v>
      </c>
      <c r="F1813" s="22">
        <f>VLOOKUP($C1813, Date, MATCH(Source!F$7, Date!$A$1:$F$1, 0), FALSE)</f>
        <v>75.9652777777778</v>
      </c>
      <c r="G1813" s="19">
        <f>VLOOKUP(Table3[[#This Row],[Accident ID]],Date!$A$2:$I$2001,MATCH(Table3[[#Headers],[Hour]],Date!$A$1:$I$1,0),0)</f>
        <v>23</v>
      </c>
      <c r="H1813" s="44" t="str">
        <f>IF(AND(Table3[[#This Row],[Hour]]&gt;=7, Table3[[#This Row],[Hour]]&lt;=10), "Peak", IF(AND(Table3[[#This Row],[Hour]]&gt;=16, Table3[[#This Row],[Hour]]&lt;=19), "Peak", "Off-Peak"))</f>
        <v>Off-Peak</v>
      </c>
      <c r="I1813" s="19" t="str">
        <f>VLOOKUP($C1813,location,MATCH(Source!I$7,Location!$A$1:$D$1,0),0)</f>
        <v>Chennai</v>
      </c>
      <c r="J1813" s="19" t="str">
        <f>VLOOKUP($C1813,location,MATCH(Source!J$7,Location!$A$1:$D$1,0),0)</f>
        <v>Residential Area</v>
      </c>
      <c r="K1813" s="19" t="str">
        <f>VLOOKUP($C1813,location,MATCH(Source!K$7,Location!$A$1:$D$1,0),0)</f>
        <v>Windy</v>
      </c>
      <c r="L1813" s="20" t="str">
        <f>VLOOKUP($C1813,vehicle,MATCH(L1812,Vehicle!A1806:E1806,0),0)</f>
        <v>Pedestrian</v>
      </c>
      <c r="M1813" s="20" t="str">
        <f>VLOOKUP($C1813,vehicle,MATCH(M$7,Vehicle!$A$1:$E$1,0),0)</f>
        <v>Signal Violation</v>
      </c>
      <c r="N1813" s="20" t="str">
        <f>VLOOKUP($C1813,vehicle,MATCH(N$7,Vehicle!$A$1:$E$1,0),0)</f>
        <v>Low</v>
      </c>
      <c r="O1813" s="21">
        <f>VLOOKUP($C1813,vehicle,MATCH(O$7,Vehicle!$A$1:$E$1,0),0)</f>
        <v>1</v>
      </c>
      <c r="P1813" s="21">
        <f>VLOOKUP($C1813,driver,MATCH(P$7,Driver!$A$1:$E$1,0),0)</f>
        <v>41</v>
      </c>
      <c r="Q1813" s="21" t="str">
        <f>VLOOKUP($C1813,driver,MATCH(Q$7,Driver!$A$1:$E$1,0),0)</f>
        <v>Expired</v>
      </c>
      <c r="R1813" s="21">
        <f>VLOOKUP($C1813,driver,MATCH(R$7,Driver!$A$1:$E$1,0),0)</f>
        <v>9</v>
      </c>
      <c r="S1813" s="21" t="str">
        <f>VLOOKUP($C1813,driver,MATCH(S$7,Driver!$A$1:$E$1,0),0)</f>
        <v>Minor</v>
      </c>
      <c r="T1813" s="21">
        <f>VLOOKUP($C1813,Effects,MATCH(T$7, Effects!$A$1:$E$1, 0),0)</f>
        <v>33</v>
      </c>
      <c r="U1813" s="22" t="str">
        <f>VLOOKUP($C1813,Effects,MATCH(U$7, Effects!$A$1:$E$1, 0),0)</f>
        <v>Yes</v>
      </c>
      <c r="V1813" s="22" t="str">
        <f>VLOOKUP($C1813,Effects,MATCH(V$7, Effects!$A$1:$E$1, 0),0)</f>
        <v>Yes</v>
      </c>
      <c r="W1813" s="22" t="str">
        <f>VLOOKUP($C1813,Effects,MATCH(W$7, Effects!$A$1:$E$1, 0),0)</f>
        <v>None</v>
      </c>
    </row>
    <row r="1814" spans="2:23" s="7" customFormat="1" ht="21" x14ac:dyDescent="0.4">
      <c r="B1814" s="19">
        <v>1807</v>
      </c>
      <c r="C1814" s="19" t="s">
        <v>1822</v>
      </c>
      <c r="D1814" s="20">
        <f>VLOOKUP($C1814, Date, MATCH(Source!D$7, Date!$A$1:$F$1, 0), FALSE)</f>
        <v>45224</v>
      </c>
      <c r="E1814" s="40">
        <v>45224</v>
      </c>
      <c r="F1814" s="22">
        <f>VLOOKUP($C1814, Date, MATCH(Source!F$7, Date!$A$1:$F$1, 0), FALSE)</f>
        <v>76.0069444444444</v>
      </c>
      <c r="G1814" s="19">
        <f>VLOOKUP(Table3[[#This Row],[Accident ID]],Date!$A$2:$I$2001,MATCH(Table3[[#Headers],[Hour]],Date!$A$1:$I$1,0),0)</f>
        <v>0</v>
      </c>
      <c r="H1814" s="44" t="str">
        <f>IF(AND(Table3[[#This Row],[Hour]]&gt;=7, Table3[[#This Row],[Hour]]&lt;=10), "Peak", IF(AND(Table3[[#This Row],[Hour]]&gt;=16, Table3[[#This Row],[Hour]]&lt;=19), "Peak", "Off-Peak"))</f>
        <v>Off-Peak</v>
      </c>
      <c r="I1814" s="19" t="str">
        <f>VLOOKUP($C1814,location,MATCH(Source!I$7,Location!$A$1:$D$1,0),0)</f>
        <v>Hyderabad</v>
      </c>
      <c r="J1814" s="19" t="str">
        <f>VLOOKUP($C1814,location,MATCH(Source!J$7,Location!$A$1:$D$1,0),0)</f>
        <v>Expressway</v>
      </c>
      <c r="K1814" s="19" t="str">
        <f>VLOOKUP($C1814,location,MATCH(Source!K$7,Location!$A$1:$D$1,0),0)</f>
        <v>Foggy</v>
      </c>
      <c r="L1814" s="20" t="str">
        <f>VLOOKUP($C1814,vehicle,MATCH(L1813,Vehicle!A1807:E1807,0),0)</f>
        <v>Bicycle</v>
      </c>
      <c r="M1814" s="20" t="str">
        <f>VLOOKUP($C1814,vehicle,MATCH(M$7,Vehicle!$A$1:$E$1,0),0)</f>
        <v>Signal Violation</v>
      </c>
      <c r="N1814" s="20" t="str">
        <f>VLOOKUP($C1814,vehicle,MATCH(N$7,Vehicle!$A$1:$E$1,0),0)</f>
        <v>Low</v>
      </c>
      <c r="O1814" s="21">
        <f>VLOOKUP($C1814,vehicle,MATCH(O$7,Vehicle!$A$1:$E$1,0),0)</f>
        <v>1</v>
      </c>
      <c r="P1814" s="21">
        <f>VLOOKUP($C1814,driver,MATCH(P$7,Driver!$A$1:$E$1,0),0)</f>
        <v>57</v>
      </c>
      <c r="Q1814" s="21" t="str">
        <f>VLOOKUP($C1814,driver,MATCH(Q$7,Driver!$A$1:$E$1,0),0)</f>
        <v>Suspended</v>
      </c>
      <c r="R1814" s="21">
        <f>VLOOKUP($C1814,driver,MATCH(R$7,Driver!$A$1:$E$1,0),0)</f>
        <v>7</v>
      </c>
      <c r="S1814" s="21" t="str">
        <f>VLOOKUP($C1814,driver,MATCH(S$7,Driver!$A$1:$E$1,0),0)</f>
        <v>Fatal</v>
      </c>
      <c r="T1814" s="21">
        <f>VLOOKUP($C1814,Effects,MATCH(T$7, Effects!$A$1:$E$1, 0),0)</f>
        <v>9</v>
      </c>
      <c r="U1814" s="22" t="str">
        <f>VLOOKUP($C1814,Effects,MATCH(U$7, Effects!$A$1:$E$1, 0),0)</f>
        <v>Yes</v>
      </c>
      <c r="V1814" s="22" t="str">
        <f>VLOOKUP($C1814,Effects,MATCH(V$7, Effects!$A$1:$E$1, 0),0)</f>
        <v>No</v>
      </c>
      <c r="W1814" s="22" t="str">
        <f>VLOOKUP($C1814,Effects,MATCH(W$7, Effects!$A$1:$E$1, 0),0)</f>
        <v>Arrest Made</v>
      </c>
    </row>
    <row r="1815" spans="2:23" s="7" customFormat="1" ht="21" x14ac:dyDescent="0.4">
      <c r="B1815" s="19">
        <v>1808</v>
      </c>
      <c r="C1815" s="23" t="s">
        <v>1823</v>
      </c>
      <c r="D1815" s="20">
        <f>VLOOKUP($C1815, Date, MATCH(Source!D$7, Date!$A$1:$F$1, 0), FALSE)</f>
        <v>44679</v>
      </c>
      <c r="E1815" s="40">
        <v>44679</v>
      </c>
      <c r="F1815" s="22">
        <f>VLOOKUP($C1815, Date, MATCH(Source!F$7, Date!$A$1:$F$1, 0), FALSE)</f>
        <v>76.0486111111111</v>
      </c>
      <c r="G1815" s="19">
        <f>VLOOKUP(Table3[[#This Row],[Accident ID]],Date!$A$2:$I$2001,MATCH(Table3[[#Headers],[Hour]],Date!$A$1:$I$1,0),0)</f>
        <v>1</v>
      </c>
      <c r="H1815" s="44" t="str">
        <f>IF(AND(Table3[[#This Row],[Hour]]&gt;=7, Table3[[#This Row],[Hour]]&lt;=10), "Peak", IF(AND(Table3[[#This Row],[Hour]]&gt;=16, Table3[[#This Row],[Hour]]&lt;=19), "Peak", "Off-Peak"))</f>
        <v>Off-Peak</v>
      </c>
      <c r="I1815" s="19" t="str">
        <f>VLOOKUP($C1815,location,MATCH(Source!I$7,Location!$A$1:$D$1,0),0)</f>
        <v>Kolkata</v>
      </c>
      <c r="J1815" s="19" t="str">
        <f>VLOOKUP($C1815,location,MATCH(Source!J$7,Location!$A$1:$D$1,0),0)</f>
        <v>City Road</v>
      </c>
      <c r="K1815" s="19" t="str">
        <f>VLOOKUP($C1815,location,MATCH(Source!K$7,Location!$A$1:$D$1,0),0)</f>
        <v>Snowy</v>
      </c>
      <c r="L1815" s="20" t="str">
        <f>VLOOKUP($C1815,vehicle,MATCH(L1814,Vehicle!A1808:E1808,0),0)</f>
        <v>Bike</v>
      </c>
      <c r="M1815" s="20" t="str">
        <f>VLOOKUP($C1815,vehicle,MATCH(M$7,Vehicle!$A$1:$E$1,0),0)</f>
        <v>Signal Violation</v>
      </c>
      <c r="N1815" s="20" t="str">
        <f>VLOOKUP($C1815,vehicle,MATCH(N$7,Vehicle!$A$1:$E$1,0),0)</f>
        <v>Low</v>
      </c>
      <c r="O1815" s="21">
        <f>VLOOKUP($C1815,vehicle,MATCH(O$7,Vehicle!$A$1:$E$1,0),0)</f>
        <v>3</v>
      </c>
      <c r="P1815" s="21">
        <f>VLOOKUP($C1815,driver,MATCH(P$7,Driver!$A$1:$E$1,0),0)</f>
        <v>59</v>
      </c>
      <c r="Q1815" s="21" t="str">
        <f>VLOOKUP($C1815,driver,MATCH(Q$7,Driver!$A$1:$E$1,0),0)</f>
        <v>Expired</v>
      </c>
      <c r="R1815" s="21">
        <f>VLOOKUP($C1815,driver,MATCH(R$7,Driver!$A$1:$E$1,0),0)</f>
        <v>4</v>
      </c>
      <c r="S1815" s="21" t="str">
        <f>VLOOKUP($C1815,driver,MATCH(S$7,Driver!$A$1:$E$1,0),0)</f>
        <v>Minor</v>
      </c>
      <c r="T1815" s="21">
        <f>VLOOKUP($C1815,Effects,MATCH(T$7, Effects!$A$1:$E$1, 0),0)</f>
        <v>20</v>
      </c>
      <c r="U1815" s="22" t="str">
        <f>VLOOKUP($C1815,Effects,MATCH(U$7, Effects!$A$1:$E$1, 0),0)</f>
        <v>Yes</v>
      </c>
      <c r="V1815" s="22" t="str">
        <f>VLOOKUP($C1815,Effects,MATCH(V$7, Effects!$A$1:$E$1, 0),0)</f>
        <v>Yes</v>
      </c>
      <c r="W1815" s="22" t="str">
        <f>VLOOKUP($C1815,Effects,MATCH(W$7, Effects!$A$1:$E$1, 0),0)</f>
        <v>None</v>
      </c>
    </row>
    <row r="1816" spans="2:23" s="7" customFormat="1" ht="21" x14ac:dyDescent="0.4">
      <c r="B1816" s="19">
        <v>1809</v>
      </c>
      <c r="C1816" s="19" t="s">
        <v>1824</v>
      </c>
      <c r="D1816" s="20">
        <f>VLOOKUP($C1816, Date, MATCH(Source!D$7, Date!$A$1:$F$1, 0), FALSE)</f>
        <v>44794</v>
      </c>
      <c r="E1816" s="40">
        <v>44794</v>
      </c>
      <c r="F1816" s="22">
        <f>VLOOKUP($C1816, Date, MATCH(Source!F$7, Date!$A$1:$F$1, 0), FALSE)</f>
        <v>76.0902777777778</v>
      </c>
      <c r="G1816" s="19">
        <f>VLOOKUP(Table3[[#This Row],[Accident ID]],Date!$A$2:$I$2001,MATCH(Table3[[#Headers],[Hour]],Date!$A$1:$I$1,0),0)</f>
        <v>2</v>
      </c>
      <c r="H1816" s="44" t="str">
        <f>IF(AND(Table3[[#This Row],[Hour]]&gt;=7, Table3[[#This Row],[Hour]]&lt;=10), "Peak", IF(AND(Table3[[#This Row],[Hour]]&gt;=16, Table3[[#This Row],[Hour]]&lt;=19), "Peak", "Off-Peak"))</f>
        <v>Off-Peak</v>
      </c>
      <c r="I1816" s="19" t="str">
        <f>VLOOKUP($C1816,location,MATCH(Source!I$7,Location!$A$1:$D$1,0),0)</f>
        <v>Hyderabad</v>
      </c>
      <c r="J1816" s="19" t="str">
        <f>VLOOKUP($C1816,location,MATCH(Source!J$7,Location!$A$1:$D$1,0),0)</f>
        <v>Expressway</v>
      </c>
      <c r="K1816" s="19" t="str">
        <f>VLOOKUP($C1816,location,MATCH(Source!K$7,Location!$A$1:$D$1,0),0)</f>
        <v>Foggy</v>
      </c>
      <c r="L1816" s="20" t="str">
        <f>VLOOKUP($C1816,vehicle,MATCH(L1815,Vehicle!A1809:E1809,0),0)</f>
        <v>Pedestrian</v>
      </c>
      <c r="M1816" s="20" t="str">
        <f>VLOOKUP($C1816,vehicle,MATCH(M$7,Vehicle!$A$1:$E$1,0),0)</f>
        <v>Over Speeding</v>
      </c>
      <c r="N1816" s="20" t="str">
        <f>VLOOKUP($C1816,vehicle,MATCH(N$7,Vehicle!$A$1:$E$1,0),0)</f>
        <v>High</v>
      </c>
      <c r="O1816" s="21">
        <f>VLOOKUP($C1816,vehicle,MATCH(O$7,Vehicle!$A$1:$E$1,0),0)</f>
        <v>1</v>
      </c>
      <c r="P1816" s="21">
        <f>VLOOKUP($C1816,driver,MATCH(P$7,Driver!$A$1:$E$1,0),0)</f>
        <v>29</v>
      </c>
      <c r="Q1816" s="21" t="str">
        <f>VLOOKUP($C1816,driver,MATCH(Q$7,Driver!$A$1:$E$1,0),0)</f>
        <v>Valid</v>
      </c>
      <c r="R1816" s="21">
        <f>VLOOKUP($C1816,driver,MATCH(R$7,Driver!$A$1:$E$1,0),0)</f>
        <v>1</v>
      </c>
      <c r="S1816" s="21" t="str">
        <f>VLOOKUP($C1816,driver,MATCH(S$7,Driver!$A$1:$E$1,0),0)</f>
        <v>Minor</v>
      </c>
      <c r="T1816" s="21">
        <f>VLOOKUP($C1816,Effects,MATCH(T$7, Effects!$A$1:$E$1, 0),0)</f>
        <v>49</v>
      </c>
      <c r="U1816" s="22" t="str">
        <f>VLOOKUP($C1816,Effects,MATCH(U$7, Effects!$A$1:$E$1, 0),0)</f>
        <v>No</v>
      </c>
      <c r="V1816" s="22" t="str">
        <f>VLOOKUP($C1816,Effects,MATCH(V$7, Effects!$A$1:$E$1, 0),0)</f>
        <v>Yes</v>
      </c>
      <c r="W1816" s="22" t="str">
        <f>VLOOKUP($C1816,Effects,MATCH(W$7, Effects!$A$1:$E$1, 0),0)</f>
        <v>Arrest Made</v>
      </c>
    </row>
    <row r="1817" spans="2:23" s="7" customFormat="1" ht="21" x14ac:dyDescent="0.4">
      <c r="B1817" s="19">
        <v>1810</v>
      </c>
      <c r="C1817" s="19" t="s">
        <v>1825</v>
      </c>
      <c r="D1817" s="20">
        <f>VLOOKUP($C1817, Date, MATCH(Source!D$7, Date!$A$1:$F$1, 0), FALSE)</f>
        <v>44116</v>
      </c>
      <c r="E1817" s="40">
        <v>44116</v>
      </c>
      <c r="F1817" s="22">
        <f>VLOOKUP($C1817, Date, MATCH(Source!F$7, Date!$A$1:$F$1, 0), FALSE)</f>
        <v>76.1319444444444</v>
      </c>
      <c r="G1817" s="19">
        <f>VLOOKUP(Table3[[#This Row],[Accident ID]],Date!$A$2:$I$2001,MATCH(Table3[[#Headers],[Hour]],Date!$A$1:$I$1,0),0)</f>
        <v>3</v>
      </c>
      <c r="H1817" s="44" t="str">
        <f>IF(AND(Table3[[#This Row],[Hour]]&gt;=7, Table3[[#This Row],[Hour]]&lt;=10), "Peak", IF(AND(Table3[[#This Row],[Hour]]&gt;=16, Table3[[#This Row],[Hour]]&lt;=19), "Peak", "Off-Peak"))</f>
        <v>Off-Peak</v>
      </c>
      <c r="I1817" s="19" t="str">
        <f>VLOOKUP($C1817,location,MATCH(Source!I$7,Location!$A$1:$D$1,0),0)</f>
        <v>Bangalore</v>
      </c>
      <c r="J1817" s="19" t="str">
        <f>VLOOKUP($C1817,location,MATCH(Source!J$7,Location!$A$1:$D$1,0),0)</f>
        <v>Expressway</v>
      </c>
      <c r="K1817" s="19" t="str">
        <f>VLOOKUP($C1817,location,MATCH(Source!K$7,Location!$A$1:$D$1,0),0)</f>
        <v>Snowy</v>
      </c>
      <c r="L1817" s="20" t="str">
        <f>VLOOKUP($C1817,vehicle,MATCH(L1816,Vehicle!A1810:E1810,0),0)</f>
        <v>Bicycle</v>
      </c>
      <c r="M1817" s="20" t="str">
        <f>VLOOKUP($C1817,vehicle,MATCH(M$7,Vehicle!$A$1:$E$1,0),0)</f>
        <v>Brake Failure</v>
      </c>
      <c r="N1817" s="20" t="str">
        <f>VLOOKUP($C1817,vehicle,MATCH(N$7,Vehicle!$A$1:$E$1,0),0)</f>
        <v>Low</v>
      </c>
      <c r="O1817" s="21">
        <f>VLOOKUP($C1817,vehicle,MATCH(O$7,Vehicle!$A$1:$E$1,0),0)</f>
        <v>5</v>
      </c>
      <c r="P1817" s="21">
        <f>VLOOKUP($C1817,driver,MATCH(P$7,Driver!$A$1:$E$1,0),0)</f>
        <v>22</v>
      </c>
      <c r="Q1817" s="21" t="str">
        <f>VLOOKUP($C1817,driver,MATCH(Q$7,Driver!$A$1:$E$1,0),0)</f>
        <v>Suspended</v>
      </c>
      <c r="R1817" s="21">
        <f>VLOOKUP($C1817,driver,MATCH(R$7,Driver!$A$1:$E$1,0),0)</f>
        <v>0</v>
      </c>
      <c r="S1817" s="21" t="str">
        <f>VLOOKUP($C1817,driver,MATCH(S$7,Driver!$A$1:$E$1,0),0)</f>
        <v>Severe</v>
      </c>
      <c r="T1817" s="21">
        <f>VLOOKUP($C1817,Effects,MATCH(T$7, Effects!$A$1:$E$1, 0),0)</f>
        <v>6</v>
      </c>
      <c r="U1817" s="22" t="str">
        <f>VLOOKUP($C1817,Effects,MATCH(U$7, Effects!$A$1:$E$1, 0),0)</f>
        <v>No</v>
      </c>
      <c r="V1817" s="22" t="str">
        <f>VLOOKUP($C1817,Effects,MATCH(V$7, Effects!$A$1:$E$1, 0),0)</f>
        <v>Yes</v>
      </c>
      <c r="W1817" s="22" t="str">
        <f>VLOOKUP($C1817,Effects,MATCH(W$7, Effects!$A$1:$E$1, 0),0)</f>
        <v>License Suspended</v>
      </c>
    </row>
    <row r="1818" spans="2:23" s="7" customFormat="1" ht="21" x14ac:dyDescent="0.4">
      <c r="B1818" s="19">
        <v>1811</v>
      </c>
      <c r="C1818" s="19" t="s">
        <v>1826</v>
      </c>
      <c r="D1818" s="20">
        <f>VLOOKUP($C1818, Date, MATCH(Source!D$7, Date!$A$1:$F$1, 0), FALSE)</f>
        <v>45223</v>
      </c>
      <c r="E1818" s="40">
        <v>45223</v>
      </c>
      <c r="F1818" s="22">
        <f>VLOOKUP($C1818, Date, MATCH(Source!F$7, Date!$A$1:$F$1, 0), FALSE)</f>
        <v>76.1736111111111</v>
      </c>
      <c r="G1818" s="19">
        <f>VLOOKUP(Table3[[#This Row],[Accident ID]],Date!$A$2:$I$2001,MATCH(Table3[[#Headers],[Hour]],Date!$A$1:$I$1,0),0)</f>
        <v>4</v>
      </c>
      <c r="H1818" s="44" t="str">
        <f>IF(AND(Table3[[#This Row],[Hour]]&gt;=7, Table3[[#This Row],[Hour]]&lt;=10), "Peak", IF(AND(Table3[[#This Row],[Hour]]&gt;=16, Table3[[#This Row],[Hour]]&lt;=19), "Peak", "Off-Peak"))</f>
        <v>Off-Peak</v>
      </c>
      <c r="I1818" s="19" t="str">
        <f>VLOOKUP($C1818,location,MATCH(Source!I$7,Location!$A$1:$D$1,0),0)</f>
        <v>Hyderabad</v>
      </c>
      <c r="J1818" s="19" t="str">
        <f>VLOOKUP($C1818,location,MATCH(Source!J$7,Location!$A$1:$D$1,0),0)</f>
        <v>City Road</v>
      </c>
      <c r="K1818" s="19" t="str">
        <f>VLOOKUP($C1818,location,MATCH(Source!K$7,Location!$A$1:$D$1,0),0)</f>
        <v>Clear</v>
      </c>
      <c r="L1818" s="20" t="str">
        <f>VLOOKUP($C1818,vehicle,MATCH(L1817,Vehicle!A1811:E1811,0),0)</f>
        <v>Pedestrian</v>
      </c>
      <c r="M1818" s="20" t="str">
        <f>VLOOKUP($C1818,vehicle,MATCH(M$7,Vehicle!$A$1:$E$1,0),0)</f>
        <v>Signal Violation</v>
      </c>
      <c r="N1818" s="20" t="str">
        <f>VLOOKUP($C1818,vehicle,MATCH(N$7,Vehicle!$A$1:$E$1,0),0)</f>
        <v>Medium</v>
      </c>
      <c r="O1818" s="21">
        <f>VLOOKUP($C1818,vehicle,MATCH(O$7,Vehicle!$A$1:$E$1,0),0)</f>
        <v>5</v>
      </c>
      <c r="P1818" s="21">
        <f>VLOOKUP($C1818,driver,MATCH(P$7,Driver!$A$1:$E$1,0),0)</f>
        <v>30</v>
      </c>
      <c r="Q1818" s="21" t="str">
        <f>VLOOKUP($C1818,driver,MATCH(Q$7,Driver!$A$1:$E$1,0),0)</f>
        <v>Expired</v>
      </c>
      <c r="R1818" s="21">
        <f>VLOOKUP($C1818,driver,MATCH(R$7,Driver!$A$1:$E$1,0),0)</f>
        <v>5</v>
      </c>
      <c r="S1818" s="21" t="str">
        <f>VLOOKUP($C1818,driver,MATCH(S$7,Driver!$A$1:$E$1,0),0)</f>
        <v>Fatal</v>
      </c>
      <c r="T1818" s="21">
        <f>VLOOKUP($C1818,Effects,MATCH(T$7, Effects!$A$1:$E$1, 0),0)</f>
        <v>31</v>
      </c>
      <c r="U1818" s="22" t="str">
        <f>VLOOKUP($C1818,Effects,MATCH(U$7, Effects!$A$1:$E$1, 0),0)</f>
        <v>Yes</v>
      </c>
      <c r="V1818" s="22" t="str">
        <f>VLOOKUP($C1818,Effects,MATCH(V$7, Effects!$A$1:$E$1, 0),0)</f>
        <v>No</v>
      </c>
      <c r="W1818" s="22" t="str">
        <f>VLOOKUP($C1818,Effects,MATCH(W$7, Effects!$A$1:$E$1, 0),0)</f>
        <v>License Suspended</v>
      </c>
    </row>
    <row r="1819" spans="2:23" s="7" customFormat="1" ht="21" x14ac:dyDescent="0.4">
      <c r="B1819" s="19">
        <v>1812</v>
      </c>
      <c r="C1819" s="19" t="s">
        <v>1827</v>
      </c>
      <c r="D1819" s="20">
        <f>VLOOKUP($C1819, Date, MATCH(Source!D$7, Date!$A$1:$F$1, 0), FALSE)</f>
        <v>44438</v>
      </c>
      <c r="E1819" s="40">
        <v>44438</v>
      </c>
      <c r="F1819" s="22">
        <f>VLOOKUP($C1819, Date, MATCH(Source!F$7, Date!$A$1:$F$1, 0), FALSE)</f>
        <v>76.2152777777778</v>
      </c>
      <c r="G1819" s="19">
        <f>VLOOKUP(Table3[[#This Row],[Accident ID]],Date!$A$2:$I$2001,MATCH(Table3[[#Headers],[Hour]],Date!$A$1:$I$1,0),0)</f>
        <v>5</v>
      </c>
      <c r="H1819" s="44" t="str">
        <f>IF(AND(Table3[[#This Row],[Hour]]&gt;=7, Table3[[#This Row],[Hour]]&lt;=10), "Peak", IF(AND(Table3[[#This Row],[Hour]]&gt;=16, Table3[[#This Row],[Hour]]&lt;=19), "Peak", "Off-Peak"))</f>
        <v>Off-Peak</v>
      </c>
      <c r="I1819" s="19" t="str">
        <f>VLOOKUP($C1819,location,MATCH(Source!I$7,Location!$A$1:$D$1,0),0)</f>
        <v>Mumbai</v>
      </c>
      <c r="J1819" s="19" t="str">
        <f>VLOOKUP($C1819,location,MATCH(Source!J$7,Location!$A$1:$D$1,0),0)</f>
        <v>Expressway</v>
      </c>
      <c r="K1819" s="19" t="str">
        <f>VLOOKUP($C1819,location,MATCH(Source!K$7,Location!$A$1:$D$1,0),0)</f>
        <v>Snowy</v>
      </c>
      <c r="L1819" s="20" t="str">
        <f>VLOOKUP($C1819,vehicle,MATCH(L1818,Vehicle!A1812:E1812,0),0)</f>
        <v>Auto</v>
      </c>
      <c r="M1819" s="20" t="str">
        <f>VLOOKUP($C1819,vehicle,MATCH(M$7,Vehicle!$A$1:$E$1,0),0)</f>
        <v>Over Speeding</v>
      </c>
      <c r="N1819" s="20" t="str">
        <f>VLOOKUP($C1819,vehicle,MATCH(N$7,Vehicle!$A$1:$E$1,0),0)</f>
        <v>High</v>
      </c>
      <c r="O1819" s="21">
        <f>VLOOKUP($C1819,vehicle,MATCH(O$7,Vehicle!$A$1:$E$1,0),0)</f>
        <v>4</v>
      </c>
      <c r="P1819" s="21">
        <f>VLOOKUP($C1819,driver,MATCH(P$7,Driver!$A$1:$E$1,0),0)</f>
        <v>42</v>
      </c>
      <c r="Q1819" s="21" t="str">
        <f>VLOOKUP($C1819,driver,MATCH(Q$7,Driver!$A$1:$E$1,0),0)</f>
        <v>Expired</v>
      </c>
      <c r="R1819" s="21">
        <f>VLOOKUP($C1819,driver,MATCH(R$7,Driver!$A$1:$E$1,0),0)</f>
        <v>9</v>
      </c>
      <c r="S1819" s="21" t="str">
        <f>VLOOKUP($C1819,driver,MATCH(S$7,Driver!$A$1:$E$1,0),0)</f>
        <v>Minor</v>
      </c>
      <c r="T1819" s="21">
        <f>VLOOKUP($C1819,Effects,MATCH(T$7, Effects!$A$1:$E$1, 0),0)</f>
        <v>19</v>
      </c>
      <c r="U1819" s="22" t="str">
        <f>VLOOKUP($C1819,Effects,MATCH(U$7, Effects!$A$1:$E$1, 0),0)</f>
        <v>No</v>
      </c>
      <c r="V1819" s="22" t="str">
        <f>VLOOKUP($C1819,Effects,MATCH(V$7, Effects!$A$1:$E$1, 0),0)</f>
        <v>No</v>
      </c>
      <c r="W1819" s="22" t="str">
        <f>VLOOKUP($C1819,Effects,MATCH(W$7, Effects!$A$1:$E$1, 0),0)</f>
        <v>License Suspended</v>
      </c>
    </row>
    <row r="1820" spans="2:23" s="7" customFormat="1" ht="21" x14ac:dyDescent="0.4">
      <c r="B1820" s="19">
        <v>1813</v>
      </c>
      <c r="C1820" s="19" t="s">
        <v>1828</v>
      </c>
      <c r="D1820" s="20">
        <f>VLOOKUP($C1820, Date, MATCH(Source!D$7, Date!$A$1:$F$1, 0), FALSE)</f>
        <v>44332</v>
      </c>
      <c r="E1820" s="40">
        <v>44332</v>
      </c>
      <c r="F1820" s="22">
        <f>VLOOKUP($C1820, Date, MATCH(Source!F$7, Date!$A$1:$F$1, 0), FALSE)</f>
        <v>76.2569444444444</v>
      </c>
      <c r="G1820" s="19">
        <f>VLOOKUP(Table3[[#This Row],[Accident ID]],Date!$A$2:$I$2001,MATCH(Table3[[#Headers],[Hour]],Date!$A$1:$I$1,0),0)</f>
        <v>6</v>
      </c>
      <c r="H1820" s="44" t="str">
        <f>IF(AND(Table3[[#This Row],[Hour]]&gt;=7, Table3[[#This Row],[Hour]]&lt;=10), "Peak", IF(AND(Table3[[#This Row],[Hour]]&gt;=16, Table3[[#This Row],[Hour]]&lt;=19), "Peak", "Off-Peak"))</f>
        <v>Off-Peak</v>
      </c>
      <c r="I1820" s="19" t="str">
        <f>VLOOKUP($C1820,location,MATCH(Source!I$7,Location!$A$1:$D$1,0),0)</f>
        <v>Mumbai</v>
      </c>
      <c r="J1820" s="19" t="str">
        <f>VLOOKUP($C1820,location,MATCH(Source!J$7,Location!$A$1:$D$1,0),0)</f>
        <v>Expressway</v>
      </c>
      <c r="K1820" s="19" t="str">
        <f>VLOOKUP($C1820,location,MATCH(Source!K$7,Location!$A$1:$D$1,0),0)</f>
        <v>Clear</v>
      </c>
      <c r="L1820" s="20" t="str">
        <f>VLOOKUP($C1820,vehicle,MATCH(L1819,Vehicle!A1813:E1813,0),0)</f>
        <v>Bike</v>
      </c>
      <c r="M1820" s="20" t="str">
        <f>VLOOKUP($C1820,vehicle,MATCH(M$7,Vehicle!$A$1:$E$1,0),0)</f>
        <v>Weather Conditions</v>
      </c>
      <c r="N1820" s="20" t="str">
        <f>VLOOKUP($C1820,vehicle,MATCH(N$7,Vehicle!$A$1:$E$1,0),0)</f>
        <v>High</v>
      </c>
      <c r="O1820" s="21">
        <f>VLOOKUP($C1820,vehicle,MATCH(O$7,Vehicle!$A$1:$E$1,0),0)</f>
        <v>4</v>
      </c>
      <c r="P1820" s="21">
        <f>VLOOKUP($C1820,driver,MATCH(P$7,Driver!$A$1:$E$1,0),0)</f>
        <v>26</v>
      </c>
      <c r="Q1820" s="21" t="str">
        <f>VLOOKUP($C1820,driver,MATCH(Q$7,Driver!$A$1:$E$1,0),0)</f>
        <v>Suspended</v>
      </c>
      <c r="R1820" s="21">
        <f>VLOOKUP($C1820,driver,MATCH(R$7,Driver!$A$1:$E$1,0),0)</f>
        <v>1</v>
      </c>
      <c r="S1820" s="21" t="str">
        <f>VLOOKUP($C1820,driver,MATCH(S$7,Driver!$A$1:$E$1,0),0)</f>
        <v>Severe</v>
      </c>
      <c r="T1820" s="21">
        <f>VLOOKUP($C1820,Effects,MATCH(T$7, Effects!$A$1:$E$1, 0),0)</f>
        <v>18</v>
      </c>
      <c r="U1820" s="22" t="str">
        <f>VLOOKUP($C1820,Effects,MATCH(U$7, Effects!$A$1:$E$1, 0),0)</f>
        <v>Yes</v>
      </c>
      <c r="V1820" s="22" t="str">
        <f>VLOOKUP($C1820,Effects,MATCH(V$7, Effects!$A$1:$E$1, 0),0)</f>
        <v>No</v>
      </c>
      <c r="W1820" s="22" t="str">
        <f>VLOOKUP($C1820,Effects,MATCH(W$7, Effects!$A$1:$E$1, 0),0)</f>
        <v>None</v>
      </c>
    </row>
    <row r="1821" spans="2:23" s="7" customFormat="1" ht="21" x14ac:dyDescent="0.4">
      <c r="B1821" s="19">
        <v>1814</v>
      </c>
      <c r="C1821" s="19" t="s">
        <v>1829</v>
      </c>
      <c r="D1821" s="20">
        <f>VLOOKUP($C1821, Date, MATCH(Source!D$7, Date!$A$1:$F$1, 0), FALSE)</f>
        <v>45447</v>
      </c>
      <c r="E1821" s="40">
        <v>45447</v>
      </c>
      <c r="F1821" s="22">
        <f>VLOOKUP($C1821, Date, MATCH(Source!F$7, Date!$A$1:$F$1, 0), FALSE)</f>
        <v>76.2986111111111</v>
      </c>
      <c r="G1821" s="19">
        <f>VLOOKUP(Table3[[#This Row],[Accident ID]],Date!$A$2:$I$2001,MATCH(Table3[[#Headers],[Hour]],Date!$A$1:$I$1,0),0)</f>
        <v>7</v>
      </c>
      <c r="H1821" s="44" t="str">
        <f>IF(AND(Table3[[#This Row],[Hour]]&gt;=7, Table3[[#This Row],[Hour]]&lt;=10), "Peak", IF(AND(Table3[[#This Row],[Hour]]&gt;=16, Table3[[#This Row],[Hour]]&lt;=19), "Peak", "Off-Peak"))</f>
        <v>Peak</v>
      </c>
      <c r="I1821" s="19" t="str">
        <f>VLOOKUP($C1821,location,MATCH(Source!I$7,Location!$A$1:$D$1,0),0)</f>
        <v>Chennai</v>
      </c>
      <c r="J1821" s="19" t="str">
        <f>VLOOKUP($C1821,location,MATCH(Source!J$7,Location!$A$1:$D$1,0),0)</f>
        <v>Highway</v>
      </c>
      <c r="K1821" s="19" t="str">
        <f>VLOOKUP($C1821,location,MATCH(Source!K$7,Location!$A$1:$D$1,0),0)</f>
        <v>Snowy</v>
      </c>
      <c r="L1821" s="20" t="str">
        <f>VLOOKUP($C1821,vehicle,MATCH(L1820,Vehicle!A1814:E1814,0),0)</f>
        <v>Bike</v>
      </c>
      <c r="M1821" s="20" t="str">
        <f>VLOOKUP($C1821,vehicle,MATCH(M$7,Vehicle!$A$1:$E$1,0),0)</f>
        <v>Reckless Driving</v>
      </c>
      <c r="N1821" s="20" t="str">
        <f>VLOOKUP($C1821,vehicle,MATCH(N$7,Vehicle!$A$1:$E$1,0),0)</f>
        <v>Medium</v>
      </c>
      <c r="O1821" s="21">
        <f>VLOOKUP($C1821,vehicle,MATCH(O$7,Vehicle!$A$1:$E$1,0),0)</f>
        <v>1</v>
      </c>
      <c r="P1821" s="21">
        <f>VLOOKUP($C1821,driver,MATCH(P$7,Driver!$A$1:$E$1,0),0)</f>
        <v>21</v>
      </c>
      <c r="Q1821" s="21" t="str">
        <f>VLOOKUP($C1821,driver,MATCH(Q$7,Driver!$A$1:$E$1,0),0)</f>
        <v>Expired</v>
      </c>
      <c r="R1821" s="21">
        <f>VLOOKUP($C1821,driver,MATCH(R$7,Driver!$A$1:$E$1,0),0)</f>
        <v>3</v>
      </c>
      <c r="S1821" s="21" t="str">
        <f>VLOOKUP($C1821,driver,MATCH(S$7,Driver!$A$1:$E$1,0),0)</f>
        <v>Moderate</v>
      </c>
      <c r="T1821" s="21">
        <f>VLOOKUP($C1821,Effects,MATCH(T$7, Effects!$A$1:$E$1, 0),0)</f>
        <v>60</v>
      </c>
      <c r="U1821" s="22" t="str">
        <f>VLOOKUP($C1821,Effects,MATCH(U$7, Effects!$A$1:$E$1, 0),0)</f>
        <v>No</v>
      </c>
      <c r="V1821" s="22" t="str">
        <f>VLOOKUP($C1821,Effects,MATCH(V$7, Effects!$A$1:$E$1, 0),0)</f>
        <v>Yes</v>
      </c>
      <c r="W1821" s="22" t="str">
        <f>VLOOKUP($C1821,Effects,MATCH(W$7, Effects!$A$1:$E$1, 0),0)</f>
        <v>None</v>
      </c>
    </row>
    <row r="1822" spans="2:23" s="7" customFormat="1" ht="21" x14ac:dyDescent="0.4">
      <c r="B1822" s="19">
        <v>1815</v>
      </c>
      <c r="C1822" s="19" t="s">
        <v>1830</v>
      </c>
      <c r="D1822" s="20">
        <f>VLOOKUP($C1822, Date, MATCH(Source!D$7, Date!$A$1:$F$1, 0), FALSE)</f>
        <v>43999</v>
      </c>
      <c r="E1822" s="40">
        <v>43999</v>
      </c>
      <c r="F1822" s="22">
        <f>VLOOKUP($C1822, Date, MATCH(Source!F$7, Date!$A$1:$F$1, 0), FALSE)</f>
        <v>76.3402777777778</v>
      </c>
      <c r="G1822" s="19">
        <f>VLOOKUP(Table3[[#This Row],[Accident ID]],Date!$A$2:$I$2001,MATCH(Table3[[#Headers],[Hour]],Date!$A$1:$I$1,0),0)</f>
        <v>8</v>
      </c>
      <c r="H1822" s="44" t="str">
        <f>IF(AND(Table3[[#This Row],[Hour]]&gt;=7, Table3[[#This Row],[Hour]]&lt;=10), "Peak", IF(AND(Table3[[#This Row],[Hour]]&gt;=16, Table3[[#This Row],[Hour]]&lt;=19), "Peak", "Off-Peak"))</f>
        <v>Peak</v>
      </c>
      <c r="I1822" s="19" t="str">
        <f>VLOOKUP($C1822,location,MATCH(Source!I$7,Location!$A$1:$D$1,0),0)</f>
        <v>Bangalore</v>
      </c>
      <c r="J1822" s="19" t="str">
        <f>VLOOKUP($C1822,location,MATCH(Source!J$7,Location!$A$1:$D$1,0),0)</f>
        <v>City Road</v>
      </c>
      <c r="K1822" s="19" t="str">
        <f>VLOOKUP($C1822,location,MATCH(Source!K$7,Location!$A$1:$D$1,0),0)</f>
        <v>Foggy</v>
      </c>
      <c r="L1822" s="20" t="str">
        <f>VLOOKUP($C1822,vehicle,MATCH(L1821,Vehicle!A1815:E1815,0),0)</f>
        <v>Bus</v>
      </c>
      <c r="M1822" s="20" t="str">
        <f>VLOOKUP($C1822,vehicle,MATCH(M$7,Vehicle!$A$1:$E$1,0),0)</f>
        <v>Signal Violation</v>
      </c>
      <c r="N1822" s="20" t="str">
        <f>VLOOKUP($C1822,vehicle,MATCH(N$7,Vehicle!$A$1:$E$1,0),0)</f>
        <v>Low</v>
      </c>
      <c r="O1822" s="21">
        <f>VLOOKUP($C1822,vehicle,MATCH(O$7,Vehicle!$A$1:$E$1,0),0)</f>
        <v>3</v>
      </c>
      <c r="P1822" s="21">
        <f>VLOOKUP($C1822,driver,MATCH(P$7,Driver!$A$1:$E$1,0),0)</f>
        <v>21</v>
      </c>
      <c r="Q1822" s="21" t="str">
        <f>VLOOKUP($C1822,driver,MATCH(Q$7,Driver!$A$1:$E$1,0),0)</f>
        <v>Valid</v>
      </c>
      <c r="R1822" s="21">
        <f>VLOOKUP($C1822,driver,MATCH(R$7,Driver!$A$1:$E$1,0),0)</f>
        <v>2</v>
      </c>
      <c r="S1822" s="21" t="str">
        <f>VLOOKUP($C1822,driver,MATCH(S$7,Driver!$A$1:$E$1,0),0)</f>
        <v>Severe</v>
      </c>
      <c r="T1822" s="21">
        <f>VLOOKUP($C1822,Effects,MATCH(T$7, Effects!$A$1:$E$1, 0),0)</f>
        <v>45</v>
      </c>
      <c r="U1822" s="22" t="str">
        <f>VLOOKUP($C1822,Effects,MATCH(U$7, Effects!$A$1:$E$1, 0),0)</f>
        <v>No</v>
      </c>
      <c r="V1822" s="22" t="str">
        <f>VLOOKUP($C1822,Effects,MATCH(V$7, Effects!$A$1:$E$1, 0),0)</f>
        <v>No</v>
      </c>
      <c r="W1822" s="22" t="str">
        <f>VLOOKUP($C1822,Effects,MATCH(W$7, Effects!$A$1:$E$1, 0),0)</f>
        <v>Fine Issued</v>
      </c>
    </row>
    <row r="1823" spans="2:23" s="7" customFormat="1" ht="21" x14ac:dyDescent="0.4">
      <c r="B1823" s="19">
        <v>1816</v>
      </c>
      <c r="C1823" s="19" t="s">
        <v>1831</v>
      </c>
      <c r="D1823" s="20">
        <f>VLOOKUP($C1823, Date, MATCH(Source!D$7, Date!$A$1:$F$1, 0), FALSE)</f>
        <v>45331</v>
      </c>
      <c r="E1823" s="40">
        <v>45331</v>
      </c>
      <c r="F1823" s="22">
        <f>VLOOKUP($C1823, Date, MATCH(Source!F$7, Date!$A$1:$F$1, 0), FALSE)</f>
        <v>76.3819444444444</v>
      </c>
      <c r="G1823" s="19">
        <f>VLOOKUP(Table3[[#This Row],[Accident ID]],Date!$A$2:$I$2001,MATCH(Table3[[#Headers],[Hour]],Date!$A$1:$I$1,0),0)</f>
        <v>9</v>
      </c>
      <c r="H1823" s="44" t="str">
        <f>IF(AND(Table3[[#This Row],[Hour]]&gt;=7, Table3[[#This Row],[Hour]]&lt;=10), "Peak", IF(AND(Table3[[#This Row],[Hour]]&gt;=16, Table3[[#This Row],[Hour]]&lt;=19), "Peak", "Off-Peak"))</f>
        <v>Peak</v>
      </c>
      <c r="I1823" s="19" t="str">
        <f>VLOOKUP($C1823,location,MATCH(Source!I$7,Location!$A$1:$D$1,0),0)</f>
        <v>Chennai</v>
      </c>
      <c r="J1823" s="19" t="str">
        <f>VLOOKUP($C1823,location,MATCH(Source!J$7,Location!$A$1:$D$1,0),0)</f>
        <v>Rural Road</v>
      </c>
      <c r="K1823" s="19" t="str">
        <f>VLOOKUP($C1823,location,MATCH(Source!K$7,Location!$A$1:$D$1,0),0)</f>
        <v>Clear</v>
      </c>
      <c r="L1823" s="20" t="str">
        <f>VLOOKUP($C1823,vehicle,MATCH(L1822,Vehicle!A1816:E1816,0),0)</f>
        <v>Truck</v>
      </c>
      <c r="M1823" s="20" t="str">
        <f>VLOOKUP($C1823,vehicle,MATCH(M$7,Vehicle!$A$1:$E$1,0),0)</f>
        <v>Reckless Driving</v>
      </c>
      <c r="N1823" s="20" t="str">
        <f>VLOOKUP($C1823,vehicle,MATCH(N$7,Vehicle!$A$1:$E$1,0),0)</f>
        <v>Severe</v>
      </c>
      <c r="O1823" s="21">
        <f>VLOOKUP($C1823,vehicle,MATCH(O$7,Vehicle!$A$1:$E$1,0),0)</f>
        <v>4</v>
      </c>
      <c r="P1823" s="21">
        <f>VLOOKUP($C1823,driver,MATCH(P$7,Driver!$A$1:$E$1,0),0)</f>
        <v>38</v>
      </c>
      <c r="Q1823" s="21" t="str">
        <f>VLOOKUP($C1823,driver,MATCH(Q$7,Driver!$A$1:$E$1,0),0)</f>
        <v>Expired</v>
      </c>
      <c r="R1823" s="21">
        <f>VLOOKUP($C1823,driver,MATCH(R$7,Driver!$A$1:$E$1,0),0)</f>
        <v>7</v>
      </c>
      <c r="S1823" s="21" t="str">
        <f>VLOOKUP($C1823,driver,MATCH(S$7,Driver!$A$1:$E$1,0),0)</f>
        <v>Severe</v>
      </c>
      <c r="T1823" s="21">
        <f>VLOOKUP($C1823,Effects,MATCH(T$7, Effects!$A$1:$E$1, 0),0)</f>
        <v>17</v>
      </c>
      <c r="U1823" s="22" t="str">
        <f>VLOOKUP($C1823,Effects,MATCH(U$7, Effects!$A$1:$E$1, 0),0)</f>
        <v>No</v>
      </c>
      <c r="V1823" s="22" t="str">
        <f>VLOOKUP($C1823,Effects,MATCH(V$7, Effects!$A$1:$E$1, 0),0)</f>
        <v>Yes</v>
      </c>
      <c r="W1823" s="22" t="str">
        <f>VLOOKUP($C1823,Effects,MATCH(W$7, Effects!$A$1:$E$1, 0),0)</f>
        <v>Fine Issued</v>
      </c>
    </row>
    <row r="1824" spans="2:23" s="7" customFormat="1" ht="21" x14ac:dyDescent="0.4">
      <c r="B1824" s="19">
        <v>1817</v>
      </c>
      <c r="C1824" s="19">
        <v>85333826</v>
      </c>
      <c r="D1824" s="20">
        <f>VLOOKUP($C1824, Date, MATCH(Source!D$7, Date!$A$1:$F$1, 0), FALSE)</f>
        <v>44103</v>
      </c>
      <c r="E1824" s="40">
        <v>44103</v>
      </c>
      <c r="F1824" s="22">
        <f>VLOOKUP($C1824, Date, MATCH(Source!F$7, Date!$A$1:$F$1, 0), FALSE)</f>
        <v>76.4236111111111</v>
      </c>
      <c r="G1824" s="19">
        <f>VLOOKUP(Table3[[#This Row],[Accident ID]],Date!$A$2:$I$2001,MATCH(Table3[[#Headers],[Hour]],Date!$A$1:$I$1,0),0)</f>
        <v>10</v>
      </c>
      <c r="H1824" s="44" t="str">
        <f>IF(AND(Table3[[#This Row],[Hour]]&gt;=7, Table3[[#This Row],[Hour]]&lt;=10), "Peak", IF(AND(Table3[[#This Row],[Hour]]&gt;=16, Table3[[#This Row],[Hour]]&lt;=19), "Peak", "Off-Peak"))</f>
        <v>Peak</v>
      </c>
      <c r="I1824" s="19" t="str">
        <f>VLOOKUP($C1824,location,MATCH(Source!I$7,Location!$A$1:$D$1,0),0)</f>
        <v>Kolkata</v>
      </c>
      <c r="J1824" s="19" t="str">
        <f>VLOOKUP($C1824,location,MATCH(Source!J$7,Location!$A$1:$D$1,0),0)</f>
        <v>Expressway</v>
      </c>
      <c r="K1824" s="19" t="str">
        <f>VLOOKUP($C1824,location,MATCH(Source!K$7,Location!$A$1:$D$1,0),0)</f>
        <v>Foggy</v>
      </c>
      <c r="L1824" s="20" t="str">
        <f>VLOOKUP($C1824,vehicle,MATCH(L1823,Vehicle!A1817:E1817,0),0)</f>
        <v>Bus</v>
      </c>
      <c r="M1824" s="20" t="str">
        <f>VLOOKUP($C1824,vehicle,MATCH(M$7,Vehicle!$A$1:$E$1,0),0)</f>
        <v>Over Speeding</v>
      </c>
      <c r="N1824" s="20" t="str">
        <f>VLOOKUP($C1824,vehicle,MATCH(N$7,Vehicle!$A$1:$E$1,0),0)</f>
        <v>High</v>
      </c>
      <c r="O1824" s="21">
        <f>VLOOKUP($C1824,vehicle,MATCH(O$7,Vehicle!$A$1:$E$1,0),0)</f>
        <v>4</v>
      </c>
      <c r="P1824" s="21">
        <f>VLOOKUP($C1824,driver,MATCH(P$7,Driver!$A$1:$E$1,0),0)</f>
        <v>53</v>
      </c>
      <c r="Q1824" s="21" t="str">
        <f>VLOOKUP($C1824,driver,MATCH(Q$7,Driver!$A$1:$E$1,0),0)</f>
        <v>Suspended</v>
      </c>
      <c r="R1824" s="21">
        <f>VLOOKUP($C1824,driver,MATCH(R$7,Driver!$A$1:$E$1,0),0)</f>
        <v>10</v>
      </c>
      <c r="S1824" s="21" t="str">
        <f>VLOOKUP($C1824,driver,MATCH(S$7,Driver!$A$1:$E$1,0),0)</f>
        <v>Fatal</v>
      </c>
      <c r="T1824" s="21">
        <f>VLOOKUP($C1824,Effects,MATCH(T$7, Effects!$A$1:$E$1, 0),0)</f>
        <v>35</v>
      </c>
      <c r="U1824" s="22" t="str">
        <f>VLOOKUP($C1824,Effects,MATCH(U$7, Effects!$A$1:$E$1, 0),0)</f>
        <v>No</v>
      </c>
      <c r="V1824" s="22" t="str">
        <f>VLOOKUP($C1824,Effects,MATCH(V$7, Effects!$A$1:$E$1, 0),0)</f>
        <v>Yes</v>
      </c>
      <c r="W1824" s="22" t="str">
        <f>VLOOKUP($C1824,Effects,MATCH(W$7, Effects!$A$1:$E$1, 0),0)</f>
        <v>None</v>
      </c>
    </row>
    <row r="1825" spans="2:23" s="7" customFormat="1" ht="21" x14ac:dyDescent="0.4">
      <c r="B1825" s="19">
        <v>1818</v>
      </c>
      <c r="C1825" s="19" t="s">
        <v>1832</v>
      </c>
      <c r="D1825" s="20">
        <f>VLOOKUP($C1825, Date, MATCH(Source!D$7, Date!$A$1:$F$1, 0), FALSE)</f>
        <v>44341</v>
      </c>
      <c r="E1825" s="40">
        <v>44341</v>
      </c>
      <c r="F1825" s="22">
        <f>VLOOKUP($C1825, Date, MATCH(Source!F$7, Date!$A$1:$F$1, 0), FALSE)</f>
        <v>76.4652777777778</v>
      </c>
      <c r="G1825" s="19">
        <f>VLOOKUP(Table3[[#This Row],[Accident ID]],Date!$A$2:$I$2001,MATCH(Table3[[#Headers],[Hour]],Date!$A$1:$I$1,0),0)</f>
        <v>11</v>
      </c>
      <c r="H1825" s="44" t="str">
        <f>IF(AND(Table3[[#This Row],[Hour]]&gt;=7, Table3[[#This Row],[Hour]]&lt;=10), "Peak", IF(AND(Table3[[#This Row],[Hour]]&gt;=16, Table3[[#This Row],[Hour]]&lt;=19), "Peak", "Off-Peak"))</f>
        <v>Off-Peak</v>
      </c>
      <c r="I1825" s="19" t="str">
        <f>VLOOKUP($C1825,location,MATCH(Source!I$7,Location!$A$1:$D$1,0),0)</f>
        <v>Delhi</v>
      </c>
      <c r="J1825" s="19" t="str">
        <f>VLOOKUP($C1825,location,MATCH(Source!J$7,Location!$A$1:$D$1,0),0)</f>
        <v>Residential Area</v>
      </c>
      <c r="K1825" s="19" t="str">
        <f>VLOOKUP($C1825,location,MATCH(Source!K$7,Location!$A$1:$D$1,0),0)</f>
        <v>Clear</v>
      </c>
      <c r="L1825" s="20" t="str">
        <f>VLOOKUP($C1825,vehicle,MATCH(L1824,Vehicle!A1818:E1818,0),0)</f>
        <v>Truck</v>
      </c>
      <c r="M1825" s="20" t="str">
        <f>VLOOKUP($C1825,vehicle,MATCH(M$7,Vehicle!$A$1:$E$1,0),0)</f>
        <v>Pedestrian Crossing</v>
      </c>
      <c r="N1825" s="20" t="str">
        <f>VLOOKUP($C1825,vehicle,MATCH(N$7,Vehicle!$A$1:$E$1,0),0)</f>
        <v>Low</v>
      </c>
      <c r="O1825" s="21">
        <f>VLOOKUP($C1825,vehicle,MATCH(O$7,Vehicle!$A$1:$E$1,0),0)</f>
        <v>4</v>
      </c>
      <c r="P1825" s="21">
        <f>VLOOKUP($C1825,driver,MATCH(P$7,Driver!$A$1:$E$1,0),0)</f>
        <v>55</v>
      </c>
      <c r="Q1825" s="21" t="str">
        <f>VLOOKUP($C1825,driver,MATCH(Q$7,Driver!$A$1:$E$1,0),0)</f>
        <v>Suspended</v>
      </c>
      <c r="R1825" s="21">
        <f>VLOOKUP($C1825,driver,MATCH(R$7,Driver!$A$1:$E$1,0),0)</f>
        <v>7</v>
      </c>
      <c r="S1825" s="21" t="str">
        <f>VLOOKUP($C1825,driver,MATCH(S$7,Driver!$A$1:$E$1,0),0)</f>
        <v>Severe</v>
      </c>
      <c r="T1825" s="21">
        <f>VLOOKUP($C1825,Effects,MATCH(T$7, Effects!$A$1:$E$1, 0),0)</f>
        <v>53</v>
      </c>
      <c r="U1825" s="22" t="str">
        <f>VLOOKUP($C1825,Effects,MATCH(U$7, Effects!$A$1:$E$1, 0),0)</f>
        <v>No</v>
      </c>
      <c r="V1825" s="22" t="str">
        <f>VLOOKUP($C1825,Effects,MATCH(V$7, Effects!$A$1:$E$1, 0),0)</f>
        <v>Yes</v>
      </c>
      <c r="W1825" s="22" t="str">
        <f>VLOOKUP($C1825,Effects,MATCH(W$7, Effects!$A$1:$E$1, 0),0)</f>
        <v>Arrest Made</v>
      </c>
    </row>
    <row r="1826" spans="2:23" s="7" customFormat="1" ht="21" x14ac:dyDescent="0.4">
      <c r="B1826" s="19">
        <v>1819</v>
      </c>
      <c r="C1826" s="19" t="s">
        <v>1833</v>
      </c>
      <c r="D1826" s="20">
        <f>VLOOKUP($C1826, Date, MATCH(Source!D$7, Date!$A$1:$F$1, 0), FALSE)</f>
        <v>43995</v>
      </c>
      <c r="E1826" s="40">
        <v>43995</v>
      </c>
      <c r="F1826" s="22">
        <f>VLOOKUP($C1826, Date, MATCH(Source!F$7, Date!$A$1:$F$1, 0), FALSE)</f>
        <v>76.5069444444444</v>
      </c>
      <c r="G1826" s="19">
        <f>VLOOKUP(Table3[[#This Row],[Accident ID]],Date!$A$2:$I$2001,MATCH(Table3[[#Headers],[Hour]],Date!$A$1:$I$1,0),0)</f>
        <v>12</v>
      </c>
      <c r="H1826" s="44" t="str">
        <f>IF(AND(Table3[[#This Row],[Hour]]&gt;=7, Table3[[#This Row],[Hour]]&lt;=10), "Peak", IF(AND(Table3[[#This Row],[Hour]]&gt;=16, Table3[[#This Row],[Hour]]&lt;=19), "Peak", "Off-Peak"))</f>
        <v>Off-Peak</v>
      </c>
      <c r="I1826" s="19" t="str">
        <f>VLOOKUP($C1826,location,MATCH(Source!I$7,Location!$A$1:$D$1,0),0)</f>
        <v>Hyderabad</v>
      </c>
      <c r="J1826" s="19" t="str">
        <f>VLOOKUP($C1826,location,MATCH(Source!J$7,Location!$A$1:$D$1,0),0)</f>
        <v>Highway</v>
      </c>
      <c r="K1826" s="19" t="str">
        <f>VLOOKUP($C1826,location,MATCH(Source!K$7,Location!$A$1:$D$1,0),0)</f>
        <v>Snowy</v>
      </c>
      <c r="L1826" s="20" t="str">
        <f>VLOOKUP($C1826,vehicle,MATCH(L1825,Vehicle!A1819:E1819,0),0)</f>
        <v>Car</v>
      </c>
      <c r="M1826" s="20" t="str">
        <f>VLOOKUP($C1826,vehicle,MATCH(M$7,Vehicle!$A$1:$E$1,0),0)</f>
        <v>Reckless Driving</v>
      </c>
      <c r="N1826" s="20" t="str">
        <f>VLOOKUP($C1826,vehicle,MATCH(N$7,Vehicle!$A$1:$E$1,0),0)</f>
        <v>High</v>
      </c>
      <c r="O1826" s="21">
        <f>VLOOKUP($C1826,vehicle,MATCH(O$7,Vehicle!$A$1:$E$1,0),0)</f>
        <v>5</v>
      </c>
      <c r="P1826" s="21">
        <f>VLOOKUP($C1826,driver,MATCH(P$7,Driver!$A$1:$E$1,0),0)</f>
        <v>74</v>
      </c>
      <c r="Q1826" s="21" t="str">
        <f>VLOOKUP($C1826,driver,MATCH(Q$7,Driver!$A$1:$E$1,0),0)</f>
        <v>Expired</v>
      </c>
      <c r="R1826" s="21">
        <f>VLOOKUP($C1826,driver,MATCH(R$7,Driver!$A$1:$E$1,0),0)</f>
        <v>6</v>
      </c>
      <c r="S1826" s="21" t="str">
        <f>VLOOKUP($C1826,driver,MATCH(S$7,Driver!$A$1:$E$1,0),0)</f>
        <v>Severe</v>
      </c>
      <c r="T1826" s="21">
        <f>VLOOKUP($C1826,Effects,MATCH(T$7, Effects!$A$1:$E$1, 0),0)</f>
        <v>45</v>
      </c>
      <c r="U1826" s="22" t="str">
        <f>VLOOKUP($C1826,Effects,MATCH(U$7, Effects!$A$1:$E$1, 0),0)</f>
        <v>Yes</v>
      </c>
      <c r="V1826" s="22" t="str">
        <f>VLOOKUP($C1826,Effects,MATCH(V$7, Effects!$A$1:$E$1, 0),0)</f>
        <v>No</v>
      </c>
      <c r="W1826" s="22" t="str">
        <f>VLOOKUP($C1826,Effects,MATCH(W$7, Effects!$A$1:$E$1, 0),0)</f>
        <v>Arrest Made</v>
      </c>
    </row>
    <row r="1827" spans="2:23" s="7" customFormat="1" ht="21" x14ac:dyDescent="0.4">
      <c r="B1827" s="19">
        <v>1820</v>
      </c>
      <c r="C1827" s="19" t="s">
        <v>1834</v>
      </c>
      <c r="D1827" s="20">
        <f>VLOOKUP($C1827, Date, MATCH(Source!D$7, Date!$A$1:$F$1, 0), FALSE)</f>
        <v>45147</v>
      </c>
      <c r="E1827" s="40">
        <v>45147</v>
      </c>
      <c r="F1827" s="22">
        <f>VLOOKUP($C1827, Date, MATCH(Source!F$7, Date!$A$1:$F$1, 0), FALSE)</f>
        <v>76.5486111111111</v>
      </c>
      <c r="G1827" s="19">
        <f>VLOOKUP(Table3[[#This Row],[Accident ID]],Date!$A$2:$I$2001,MATCH(Table3[[#Headers],[Hour]],Date!$A$1:$I$1,0),0)</f>
        <v>13</v>
      </c>
      <c r="H1827" s="44" t="str">
        <f>IF(AND(Table3[[#This Row],[Hour]]&gt;=7, Table3[[#This Row],[Hour]]&lt;=10), "Peak", IF(AND(Table3[[#This Row],[Hour]]&gt;=16, Table3[[#This Row],[Hour]]&lt;=19), "Peak", "Off-Peak"))</f>
        <v>Off-Peak</v>
      </c>
      <c r="I1827" s="19" t="str">
        <f>VLOOKUP($C1827,location,MATCH(Source!I$7,Location!$A$1:$D$1,0),0)</f>
        <v>Hyderabad</v>
      </c>
      <c r="J1827" s="19" t="str">
        <f>VLOOKUP($C1827,location,MATCH(Source!J$7,Location!$A$1:$D$1,0),0)</f>
        <v>Highway</v>
      </c>
      <c r="K1827" s="19" t="str">
        <f>VLOOKUP($C1827,location,MATCH(Source!K$7,Location!$A$1:$D$1,0),0)</f>
        <v>Foggy</v>
      </c>
      <c r="L1827" s="20" t="str">
        <f>VLOOKUP($C1827,vehicle,MATCH(L1826,Vehicle!A1820:E1820,0),0)</f>
        <v>Auto</v>
      </c>
      <c r="M1827" s="20" t="str">
        <f>VLOOKUP($C1827,vehicle,MATCH(M$7,Vehicle!$A$1:$E$1,0),0)</f>
        <v>Reckless Driving</v>
      </c>
      <c r="N1827" s="20" t="str">
        <f>VLOOKUP($C1827,vehicle,MATCH(N$7,Vehicle!$A$1:$E$1,0),0)</f>
        <v>Low</v>
      </c>
      <c r="O1827" s="21">
        <f>VLOOKUP($C1827,vehicle,MATCH(O$7,Vehicle!$A$1:$E$1,0),0)</f>
        <v>4</v>
      </c>
      <c r="P1827" s="21">
        <f>VLOOKUP($C1827,driver,MATCH(P$7,Driver!$A$1:$E$1,0),0)</f>
        <v>28</v>
      </c>
      <c r="Q1827" s="21" t="str">
        <f>VLOOKUP($C1827,driver,MATCH(Q$7,Driver!$A$1:$E$1,0),0)</f>
        <v>Valid</v>
      </c>
      <c r="R1827" s="21">
        <f>VLOOKUP($C1827,driver,MATCH(R$7,Driver!$A$1:$E$1,0),0)</f>
        <v>1</v>
      </c>
      <c r="S1827" s="21" t="str">
        <f>VLOOKUP($C1827,driver,MATCH(S$7,Driver!$A$1:$E$1,0),0)</f>
        <v>Fatal</v>
      </c>
      <c r="T1827" s="21">
        <f>VLOOKUP($C1827,Effects,MATCH(T$7, Effects!$A$1:$E$1, 0),0)</f>
        <v>60</v>
      </c>
      <c r="U1827" s="22" t="str">
        <f>VLOOKUP($C1827,Effects,MATCH(U$7, Effects!$A$1:$E$1, 0),0)</f>
        <v>No</v>
      </c>
      <c r="V1827" s="22" t="str">
        <f>VLOOKUP($C1827,Effects,MATCH(V$7, Effects!$A$1:$E$1, 0),0)</f>
        <v>Yes</v>
      </c>
      <c r="W1827" s="22" t="str">
        <f>VLOOKUP($C1827,Effects,MATCH(W$7, Effects!$A$1:$E$1, 0),0)</f>
        <v>Fine Issued</v>
      </c>
    </row>
    <row r="1828" spans="2:23" s="7" customFormat="1" ht="21" x14ac:dyDescent="0.4">
      <c r="B1828" s="19">
        <v>1821</v>
      </c>
      <c r="C1828" s="19" t="s">
        <v>1835</v>
      </c>
      <c r="D1828" s="20">
        <f>VLOOKUP($C1828, Date, MATCH(Source!D$7, Date!$A$1:$F$1, 0), FALSE)</f>
        <v>44977</v>
      </c>
      <c r="E1828" s="40">
        <v>44977</v>
      </c>
      <c r="F1828" s="22">
        <f>VLOOKUP($C1828, Date, MATCH(Source!F$7, Date!$A$1:$F$1, 0), FALSE)</f>
        <v>76.5902777777778</v>
      </c>
      <c r="G1828" s="19">
        <f>VLOOKUP(Table3[[#This Row],[Accident ID]],Date!$A$2:$I$2001,MATCH(Table3[[#Headers],[Hour]],Date!$A$1:$I$1,0),0)</f>
        <v>14</v>
      </c>
      <c r="H1828" s="44" t="str">
        <f>IF(AND(Table3[[#This Row],[Hour]]&gt;=7, Table3[[#This Row],[Hour]]&lt;=10), "Peak", IF(AND(Table3[[#This Row],[Hour]]&gt;=16, Table3[[#This Row],[Hour]]&lt;=19), "Peak", "Off-Peak"))</f>
        <v>Off-Peak</v>
      </c>
      <c r="I1828" s="19" t="str">
        <f>VLOOKUP($C1828,location,MATCH(Source!I$7,Location!$A$1:$D$1,0),0)</f>
        <v>Ahmedabad</v>
      </c>
      <c r="J1828" s="19" t="str">
        <f>VLOOKUP($C1828,location,MATCH(Source!J$7,Location!$A$1:$D$1,0),0)</f>
        <v>City Road</v>
      </c>
      <c r="K1828" s="19" t="str">
        <f>VLOOKUP($C1828,location,MATCH(Source!K$7,Location!$A$1:$D$1,0),0)</f>
        <v>Windy</v>
      </c>
      <c r="L1828" s="20" t="str">
        <f>VLOOKUP($C1828,vehicle,MATCH(L1827,Vehicle!A1821:E1821,0),0)</f>
        <v>Car</v>
      </c>
      <c r="M1828" s="20" t="str">
        <f>VLOOKUP($C1828,vehicle,MATCH(M$7,Vehicle!$A$1:$E$1,0),0)</f>
        <v>Signal Violation</v>
      </c>
      <c r="N1828" s="20" t="str">
        <f>VLOOKUP($C1828,vehicle,MATCH(N$7,Vehicle!$A$1:$E$1,0),0)</f>
        <v>Low</v>
      </c>
      <c r="O1828" s="21">
        <f>VLOOKUP($C1828,vehicle,MATCH(O$7,Vehicle!$A$1:$E$1,0),0)</f>
        <v>5</v>
      </c>
      <c r="P1828" s="21">
        <f>VLOOKUP($C1828,driver,MATCH(P$7,Driver!$A$1:$E$1,0),0)</f>
        <v>34</v>
      </c>
      <c r="Q1828" s="21" t="str">
        <f>VLOOKUP($C1828,driver,MATCH(Q$7,Driver!$A$1:$E$1,0),0)</f>
        <v>Suspended</v>
      </c>
      <c r="R1828" s="21">
        <f>VLOOKUP($C1828,driver,MATCH(R$7,Driver!$A$1:$E$1,0),0)</f>
        <v>1</v>
      </c>
      <c r="S1828" s="21" t="str">
        <f>VLOOKUP($C1828,driver,MATCH(S$7,Driver!$A$1:$E$1,0),0)</f>
        <v>Minor</v>
      </c>
      <c r="T1828" s="21">
        <f>VLOOKUP($C1828,Effects,MATCH(T$7, Effects!$A$1:$E$1, 0),0)</f>
        <v>51</v>
      </c>
      <c r="U1828" s="22" t="str">
        <f>VLOOKUP($C1828,Effects,MATCH(U$7, Effects!$A$1:$E$1, 0),0)</f>
        <v>Yes</v>
      </c>
      <c r="V1828" s="22" t="str">
        <f>VLOOKUP($C1828,Effects,MATCH(V$7, Effects!$A$1:$E$1, 0),0)</f>
        <v>Yes</v>
      </c>
      <c r="W1828" s="22" t="str">
        <f>VLOOKUP($C1828,Effects,MATCH(W$7, Effects!$A$1:$E$1, 0),0)</f>
        <v>None</v>
      </c>
    </row>
    <row r="1829" spans="2:23" s="7" customFormat="1" ht="21" x14ac:dyDescent="0.4">
      <c r="B1829" s="19">
        <v>1822</v>
      </c>
      <c r="C1829" s="19" t="s">
        <v>1836</v>
      </c>
      <c r="D1829" s="20">
        <f>VLOOKUP($C1829, Date, MATCH(Source!D$7, Date!$A$1:$F$1, 0), FALSE)</f>
        <v>45167</v>
      </c>
      <c r="E1829" s="40">
        <v>45167</v>
      </c>
      <c r="F1829" s="22">
        <f>VLOOKUP($C1829, Date, MATCH(Source!F$7, Date!$A$1:$F$1, 0), FALSE)</f>
        <v>76.6319444444444</v>
      </c>
      <c r="G1829" s="19">
        <f>VLOOKUP(Table3[[#This Row],[Accident ID]],Date!$A$2:$I$2001,MATCH(Table3[[#Headers],[Hour]],Date!$A$1:$I$1,0),0)</f>
        <v>15</v>
      </c>
      <c r="H1829" s="44" t="str">
        <f>IF(AND(Table3[[#This Row],[Hour]]&gt;=7, Table3[[#This Row],[Hour]]&lt;=10), "Peak", IF(AND(Table3[[#This Row],[Hour]]&gt;=16, Table3[[#This Row],[Hour]]&lt;=19), "Peak", "Off-Peak"))</f>
        <v>Off-Peak</v>
      </c>
      <c r="I1829" s="19" t="str">
        <f>VLOOKUP($C1829,location,MATCH(Source!I$7,Location!$A$1:$D$1,0),0)</f>
        <v>Hyderabad</v>
      </c>
      <c r="J1829" s="19" t="str">
        <f>VLOOKUP($C1829,location,MATCH(Source!J$7,Location!$A$1:$D$1,0),0)</f>
        <v>City Road</v>
      </c>
      <c r="K1829" s="19" t="str">
        <f>VLOOKUP($C1829,location,MATCH(Source!K$7,Location!$A$1:$D$1,0),0)</f>
        <v>Clear</v>
      </c>
      <c r="L1829" s="20" t="str">
        <f>VLOOKUP($C1829,vehicle,MATCH(L1828,Vehicle!A1822:E1822,0),0)</f>
        <v>Pedestrian</v>
      </c>
      <c r="M1829" s="20" t="str">
        <f>VLOOKUP($C1829,vehicle,MATCH(M$7,Vehicle!$A$1:$E$1,0),0)</f>
        <v>Drunk Driving</v>
      </c>
      <c r="N1829" s="20" t="str">
        <f>VLOOKUP($C1829,vehicle,MATCH(N$7,Vehicle!$A$1:$E$1,0),0)</f>
        <v>Severe</v>
      </c>
      <c r="O1829" s="21">
        <f>VLOOKUP($C1829,vehicle,MATCH(O$7,Vehicle!$A$1:$E$1,0),0)</f>
        <v>2</v>
      </c>
      <c r="P1829" s="21">
        <f>VLOOKUP($C1829,driver,MATCH(P$7,Driver!$A$1:$E$1,0),0)</f>
        <v>61</v>
      </c>
      <c r="Q1829" s="21" t="str">
        <f>VLOOKUP($C1829,driver,MATCH(Q$7,Driver!$A$1:$E$1,0),0)</f>
        <v>Valid</v>
      </c>
      <c r="R1829" s="21">
        <f>VLOOKUP($C1829,driver,MATCH(R$7,Driver!$A$1:$E$1,0),0)</f>
        <v>7</v>
      </c>
      <c r="S1829" s="21" t="str">
        <f>VLOOKUP($C1829,driver,MATCH(S$7,Driver!$A$1:$E$1,0),0)</f>
        <v>Moderate</v>
      </c>
      <c r="T1829" s="21">
        <f>VLOOKUP($C1829,Effects,MATCH(T$7, Effects!$A$1:$E$1, 0),0)</f>
        <v>55</v>
      </c>
      <c r="U1829" s="22" t="str">
        <f>VLOOKUP($C1829,Effects,MATCH(U$7, Effects!$A$1:$E$1, 0),0)</f>
        <v>Yes</v>
      </c>
      <c r="V1829" s="22" t="str">
        <f>VLOOKUP($C1829,Effects,MATCH(V$7, Effects!$A$1:$E$1, 0),0)</f>
        <v>No</v>
      </c>
      <c r="W1829" s="22" t="str">
        <f>VLOOKUP($C1829,Effects,MATCH(W$7, Effects!$A$1:$E$1, 0),0)</f>
        <v>License Suspended</v>
      </c>
    </row>
    <row r="1830" spans="2:23" s="7" customFormat="1" ht="21" x14ac:dyDescent="0.4">
      <c r="B1830" s="19">
        <v>1823</v>
      </c>
      <c r="C1830" s="19" t="s">
        <v>1837</v>
      </c>
      <c r="D1830" s="20">
        <f>VLOOKUP($C1830, Date, MATCH(Source!D$7, Date!$A$1:$F$1, 0), FALSE)</f>
        <v>44256</v>
      </c>
      <c r="E1830" s="40">
        <v>44256</v>
      </c>
      <c r="F1830" s="22">
        <f>VLOOKUP($C1830, Date, MATCH(Source!F$7, Date!$A$1:$F$1, 0), FALSE)</f>
        <v>76.6736111111111</v>
      </c>
      <c r="G1830" s="19">
        <f>VLOOKUP(Table3[[#This Row],[Accident ID]],Date!$A$2:$I$2001,MATCH(Table3[[#Headers],[Hour]],Date!$A$1:$I$1,0),0)</f>
        <v>16</v>
      </c>
      <c r="H1830" s="44" t="str">
        <f>IF(AND(Table3[[#This Row],[Hour]]&gt;=7, Table3[[#This Row],[Hour]]&lt;=10), "Peak", IF(AND(Table3[[#This Row],[Hour]]&gt;=16, Table3[[#This Row],[Hour]]&lt;=19), "Peak", "Off-Peak"))</f>
        <v>Peak</v>
      </c>
      <c r="I1830" s="19" t="str">
        <f>VLOOKUP($C1830,location,MATCH(Source!I$7,Location!$A$1:$D$1,0),0)</f>
        <v>Hyderabad</v>
      </c>
      <c r="J1830" s="19" t="str">
        <f>VLOOKUP($C1830,location,MATCH(Source!J$7,Location!$A$1:$D$1,0),0)</f>
        <v>Rural Road</v>
      </c>
      <c r="K1830" s="19" t="str">
        <f>VLOOKUP($C1830,location,MATCH(Source!K$7,Location!$A$1:$D$1,0),0)</f>
        <v>Rainy</v>
      </c>
      <c r="L1830" s="20" t="str">
        <f>VLOOKUP($C1830,vehicle,MATCH(L1829,Vehicle!A1823:E1823,0),0)</f>
        <v>Car</v>
      </c>
      <c r="M1830" s="20" t="str">
        <f>VLOOKUP($C1830,vehicle,MATCH(M$7,Vehicle!$A$1:$E$1,0),0)</f>
        <v>Drunk Driving</v>
      </c>
      <c r="N1830" s="20" t="str">
        <f>VLOOKUP($C1830,vehicle,MATCH(N$7,Vehicle!$A$1:$E$1,0),0)</f>
        <v>Medium</v>
      </c>
      <c r="O1830" s="21">
        <f>VLOOKUP($C1830,vehicle,MATCH(O$7,Vehicle!$A$1:$E$1,0),0)</f>
        <v>3</v>
      </c>
      <c r="P1830" s="21">
        <f>VLOOKUP($C1830,driver,MATCH(P$7,Driver!$A$1:$E$1,0),0)</f>
        <v>53</v>
      </c>
      <c r="Q1830" s="21" t="str">
        <f>VLOOKUP($C1830,driver,MATCH(Q$7,Driver!$A$1:$E$1,0),0)</f>
        <v>Expired</v>
      </c>
      <c r="R1830" s="21">
        <f>VLOOKUP($C1830,driver,MATCH(R$7,Driver!$A$1:$E$1,0),0)</f>
        <v>9</v>
      </c>
      <c r="S1830" s="21" t="str">
        <f>VLOOKUP($C1830,driver,MATCH(S$7,Driver!$A$1:$E$1,0),0)</f>
        <v>Fatal</v>
      </c>
      <c r="T1830" s="21">
        <f>VLOOKUP($C1830,Effects,MATCH(T$7, Effects!$A$1:$E$1, 0),0)</f>
        <v>16</v>
      </c>
      <c r="U1830" s="22" t="str">
        <f>VLOOKUP($C1830,Effects,MATCH(U$7, Effects!$A$1:$E$1, 0),0)</f>
        <v>Yes</v>
      </c>
      <c r="V1830" s="22" t="str">
        <f>VLOOKUP($C1830,Effects,MATCH(V$7, Effects!$A$1:$E$1, 0),0)</f>
        <v>Yes</v>
      </c>
      <c r="W1830" s="22" t="str">
        <f>VLOOKUP($C1830,Effects,MATCH(W$7, Effects!$A$1:$E$1, 0),0)</f>
        <v>Arrest Made</v>
      </c>
    </row>
    <row r="1831" spans="2:23" s="7" customFormat="1" ht="21" x14ac:dyDescent="0.4">
      <c r="B1831" s="19">
        <v>1824</v>
      </c>
      <c r="C1831" s="19" t="s">
        <v>1838</v>
      </c>
      <c r="D1831" s="20">
        <f>VLOOKUP($C1831, Date, MATCH(Source!D$7, Date!$A$1:$F$1, 0), FALSE)</f>
        <v>43974</v>
      </c>
      <c r="E1831" s="40">
        <v>43974</v>
      </c>
      <c r="F1831" s="22">
        <f>VLOOKUP($C1831, Date, MATCH(Source!F$7, Date!$A$1:$F$1, 0), FALSE)</f>
        <v>76.7152777777778</v>
      </c>
      <c r="G1831" s="19">
        <f>VLOOKUP(Table3[[#This Row],[Accident ID]],Date!$A$2:$I$2001,MATCH(Table3[[#Headers],[Hour]],Date!$A$1:$I$1,0),0)</f>
        <v>17</v>
      </c>
      <c r="H1831" s="44" t="str">
        <f>IF(AND(Table3[[#This Row],[Hour]]&gt;=7, Table3[[#This Row],[Hour]]&lt;=10), "Peak", IF(AND(Table3[[#This Row],[Hour]]&gt;=16, Table3[[#This Row],[Hour]]&lt;=19), "Peak", "Off-Peak"))</f>
        <v>Peak</v>
      </c>
      <c r="I1831" s="19" t="str">
        <f>VLOOKUP($C1831,location,MATCH(Source!I$7,Location!$A$1:$D$1,0),0)</f>
        <v>Mumbai</v>
      </c>
      <c r="J1831" s="19" t="str">
        <f>VLOOKUP($C1831,location,MATCH(Source!J$7,Location!$A$1:$D$1,0),0)</f>
        <v>Residential Area</v>
      </c>
      <c r="K1831" s="19" t="str">
        <f>VLOOKUP($C1831,location,MATCH(Source!K$7,Location!$A$1:$D$1,0),0)</f>
        <v>Foggy</v>
      </c>
      <c r="L1831" s="20" t="str">
        <f>VLOOKUP($C1831,vehicle,MATCH(L1830,Vehicle!A1824:E1824,0),0)</f>
        <v>Bus</v>
      </c>
      <c r="M1831" s="20" t="str">
        <f>VLOOKUP($C1831,vehicle,MATCH(M$7,Vehicle!$A$1:$E$1,0),0)</f>
        <v>Signal Violation</v>
      </c>
      <c r="N1831" s="20" t="str">
        <f>VLOOKUP($C1831,vehicle,MATCH(N$7,Vehicle!$A$1:$E$1,0),0)</f>
        <v>Low</v>
      </c>
      <c r="O1831" s="21">
        <f>VLOOKUP($C1831,vehicle,MATCH(O$7,Vehicle!$A$1:$E$1,0),0)</f>
        <v>4</v>
      </c>
      <c r="P1831" s="21">
        <f>VLOOKUP($C1831,driver,MATCH(P$7,Driver!$A$1:$E$1,0),0)</f>
        <v>51</v>
      </c>
      <c r="Q1831" s="21" t="str">
        <f>VLOOKUP($C1831,driver,MATCH(Q$7,Driver!$A$1:$E$1,0),0)</f>
        <v>Expired</v>
      </c>
      <c r="R1831" s="21">
        <f>VLOOKUP($C1831,driver,MATCH(R$7,Driver!$A$1:$E$1,0),0)</f>
        <v>4</v>
      </c>
      <c r="S1831" s="21" t="str">
        <f>VLOOKUP($C1831,driver,MATCH(S$7,Driver!$A$1:$E$1,0),0)</f>
        <v>Severe</v>
      </c>
      <c r="T1831" s="21">
        <f>VLOOKUP($C1831,Effects,MATCH(T$7, Effects!$A$1:$E$1, 0),0)</f>
        <v>37</v>
      </c>
      <c r="U1831" s="22" t="str">
        <f>VLOOKUP($C1831,Effects,MATCH(U$7, Effects!$A$1:$E$1, 0),0)</f>
        <v>No</v>
      </c>
      <c r="V1831" s="22" t="str">
        <f>VLOOKUP($C1831,Effects,MATCH(V$7, Effects!$A$1:$E$1, 0),0)</f>
        <v>No</v>
      </c>
      <c r="W1831" s="22" t="str">
        <f>VLOOKUP($C1831,Effects,MATCH(W$7, Effects!$A$1:$E$1, 0),0)</f>
        <v>Arrest Made</v>
      </c>
    </row>
    <row r="1832" spans="2:23" s="7" customFormat="1" ht="21" x14ac:dyDescent="0.4">
      <c r="B1832" s="19">
        <v>1825</v>
      </c>
      <c r="C1832" s="19" t="s">
        <v>1839</v>
      </c>
      <c r="D1832" s="20">
        <f>VLOOKUP($C1832, Date, MATCH(Source!D$7, Date!$A$1:$F$1, 0), FALSE)</f>
        <v>44547</v>
      </c>
      <c r="E1832" s="40">
        <v>44547</v>
      </c>
      <c r="F1832" s="22">
        <f>VLOOKUP($C1832, Date, MATCH(Source!F$7, Date!$A$1:$F$1, 0), FALSE)</f>
        <v>76.7569444444444</v>
      </c>
      <c r="G1832" s="19">
        <f>VLOOKUP(Table3[[#This Row],[Accident ID]],Date!$A$2:$I$2001,MATCH(Table3[[#Headers],[Hour]],Date!$A$1:$I$1,0),0)</f>
        <v>18</v>
      </c>
      <c r="H1832" s="44" t="str">
        <f>IF(AND(Table3[[#This Row],[Hour]]&gt;=7, Table3[[#This Row],[Hour]]&lt;=10), "Peak", IF(AND(Table3[[#This Row],[Hour]]&gt;=16, Table3[[#This Row],[Hour]]&lt;=19), "Peak", "Off-Peak"))</f>
        <v>Peak</v>
      </c>
      <c r="I1832" s="19" t="str">
        <f>VLOOKUP($C1832,location,MATCH(Source!I$7,Location!$A$1:$D$1,0),0)</f>
        <v>Chennai</v>
      </c>
      <c r="J1832" s="19" t="str">
        <f>VLOOKUP($C1832,location,MATCH(Source!J$7,Location!$A$1:$D$1,0),0)</f>
        <v>Highway</v>
      </c>
      <c r="K1832" s="19" t="str">
        <f>VLOOKUP($C1832,location,MATCH(Source!K$7,Location!$A$1:$D$1,0),0)</f>
        <v>Foggy</v>
      </c>
      <c r="L1832" s="20" t="str">
        <f>VLOOKUP($C1832,vehicle,MATCH(L1831,Vehicle!A1825:E1825,0),0)</f>
        <v>Bus</v>
      </c>
      <c r="M1832" s="20" t="str">
        <f>VLOOKUP($C1832,vehicle,MATCH(M$7,Vehicle!$A$1:$E$1,0),0)</f>
        <v>Signal Violation</v>
      </c>
      <c r="N1832" s="20" t="str">
        <f>VLOOKUP($C1832,vehicle,MATCH(N$7,Vehicle!$A$1:$E$1,0),0)</f>
        <v>Low</v>
      </c>
      <c r="O1832" s="21">
        <f>VLOOKUP($C1832,vehicle,MATCH(O$7,Vehicle!$A$1:$E$1,0),0)</f>
        <v>3</v>
      </c>
      <c r="P1832" s="21">
        <f>VLOOKUP($C1832,driver,MATCH(P$7,Driver!$A$1:$E$1,0),0)</f>
        <v>34</v>
      </c>
      <c r="Q1832" s="21" t="str">
        <f>VLOOKUP($C1832,driver,MATCH(Q$7,Driver!$A$1:$E$1,0),0)</f>
        <v>Valid</v>
      </c>
      <c r="R1832" s="21">
        <f>VLOOKUP($C1832,driver,MATCH(R$7,Driver!$A$1:$E$1,0),0)</f>
        <v>5</v>
      </c>
      <c r="S1832" s="21" t="str">
        <f>VLOOKUP($C1832,driver,MATCH(S$7,Driver!$A$1:$E$1,0),0)</f>
        <v>Fatal</v>
      </c>
      <c r="T1832" s="21">
        <f>VLOOKUP($C1832,Effects,MATCH(T$7, Effects!$A$1:$E$1, 0),0)</f>
        <v>32</v>
      </c>
      <c r="U1832" s="22" t="str">
        <f>VLOOKUP($C1832,Effects,MATCH(U$7, Effects!$A$1:$E$1, 0),0)</f>
        <v>Yes</v>
      </c>
      <c r="V1832" s="22" t="str">
        <f>VLOOKUP($C1832,Effects,MATCH(V$7, Effects!$A$1:$E$1, 0),0)</f>
        <v>Yes</v>
      </c>
      <c r="W1832" s="22" t="str">
        <f>VLOOKUP($C1832,Effects,MATCH(W$7, Effects!$A$1:$E$1, 0),0)</f>
        <v>License Suspended</v>
      </c>
    </row>
    <row r="1833" spans="2:23" s="7" customFormat="1" ht="21" x14ac:dyDescent="0.4">
      <c r="B1833" s="19">
        <v>1826</v>
      </c>
      <c r="C1833" s="19" t="s">
        <v>1840</v>
      </c>
      <c r="D1833" s="20">
        <f>VLOOKUP($C1833, Date, MATCH(Source!D$7, Date!$A$1:$F$1, 0), FALSE)</f>
        <v>45644</v>
      </c>
      <c r="E1833" s="40">
        <v>45644</v>
      </c>
      <c r="F1833" s="22">
        <f>VLOOKUP($C1833, Date, MATCH(Source!F$7, Date!$A$1:$F$1, 0), FALSE)</f>
        <v>76.7986111111111</v>
      </c>
      <c r="G1833" s="19">
        <f>VLOOKUP(Table3[[#This Row],[Accident ID]],Date!$A$2:$I$2001,MATCH(Table3[[#Headers],[Hour]],Date!$A$1:$I$1,0),0)</f>
        <v>19</v>
      </c>
      <c r="H1833" s="44" t="str">
        <f>IF(AND(Table3[[#This Row],[Hour]]&gt;=7, Table3[[#This Row],[Hour]]&lt;=10), "Peak", IF(AND(Table3[[#This Row],[Hour]]&gt;=16, Table3[[#This Row],[Hour]]&lt;=19), "Peak", "Off-Peak"))</f>
        <v>Peak</v>
      </c>
      <c r="I1833" s="19" t="str">
        <f>VLOOKUP($C1833,location,MATCH(Source!I$7,Location!$A$1:$D$1,0),0)</f>
        <v>Mumbai</v>
      </c>
      <c r="J1833" s="19" t="str">
        <f>VLOOKUP($C1833,location,MATCH(Source!J$7,Location!$A$1:$D$1,0),0)</f>
        <v>Highway</v>
      </c>
      <c r="K1833" s="19" t="str">
        <f>VLOOKUP($C1833,location,MATCH(Source!K$7,Location!$A$1:$D$1,0),0)</f>
        <v>Foggy</v>
      </c>
      <c r="L1833" s="20" t="str">
        <f>VLOOKUP($C1833,vehicle,MATCH(L1832,Vehicle!A1826:E1826,0),0)</f>
        <v>Truck</v>
      </c>
      <c r="M1833" s="20" t="str">
        <f>VLOOKUP($C1833,vehicle,MATCH(M$7,Vehicle!$A$1:$E$1,0),0)</f>
        <v>Reckless Driving</v>
      </c>
      <c r="N1833" s="20" t="str">
        <f>VLOOKUP($C1833,vehicle,MATCH(N$7,Vehicle!$A$1:$E$1,0),0)</f>
        <v>Medium</v>
      </c>
      <c r="O1833" s="21">
        <f>VLOOKUP($C1833,vehicle,MATCH(O$7,Vehicle!$A$1:$E$1,0),0)</f>
        <v>3</v>
      </c>
      <c r="P1833" s="21">
        <f>VLOOKUP($C1833,driver,MATCH(P$7,Driver!$A$1:$E$1,0),0)</f>
        <v>60</v>
      </c>
      <c r="Q1833" s="21" t="str">
        <f>VLOOKUP($C1833,driver,MATCH(Q$7,Driver!$A$1:$E$1,0),0)</f>
        <v>Suspended</v>
      </c>
      <c r="R1833" s="21">
        <f>VLOOKUP($C1833,driver,MATCH(R$7,Driver!$A$1:$E$1,0),0)</f>
        <v>2</v>
      </c>
      <c r="S1833" s="21" t="str">
        <f>VLOOKUP($C1833,driver,MATCH(S$7,Driver!$A$1:$E$1,0),0)</f>
        <v>Minor</v>
      </c>
      <c r="T1833" s="21">
        <f>VLOOKUP($C1833,Effects,MATCH(T$7, Effects!$A$1:$E$1, 0),0)</f>
        <v>38</v>
      </c>
      <c r="U1833" s="22" t="str">
        <f>VLOOKUP($C1833,Effects,MATCH(U$7, Effects!$A$1:$E$1, 0),0)</f>
        <v>Yes</v>
      </c>
      <c r="V1833" s="22" t="str">
        <f>VLOOKUP($C1833,Effects,MATCH(V$7, Effects!$A$1:$E$1, 0),0)</f>
        <v>No</v>
      </c>
      <c r="W1833" s="22" t="str">
        <f>VLOOKUP($C1833,Effects,MATCH(W$7, Effects!$A$1:$E$1, 0),0)</f>
        <v>Arrest Made</v>
      </c>
    </row>
    <row r="1834" spans="2:23" s="7" customFormat="1" ht="21" x14ac:dyDescent="0.4">
      <c r="B1834" s="19">
        <v>1827</v>
      </c>
      <c r="C1834" s="19" t="s">
        <v>1841</v>
      </c>
      <c r="D1834" s="20">
        <f>VLOOKUP($C1834, Date, MATCH(Source!D$7, Date!$A$1:$F$1, 0), FALSE)</f>
        <v>44721</v>
      </c>
      <c r="E1834" s="40">
        <v>44721</v>
      </c>
      <c r="F1834" s="22">
        <f>VLOOKUP($C1834, Date, MATCH(Source!F$7, Date!$A$1:$F$1, 0), FALSE)</f>
        <v>76.8402777777778</v>
      </c>
      <c r="G1834" s="19">
        <f>VLOOKUP(Table3[[#This Row],[Accident ID]],Date!$A$2:$I$2001,MATCH(Table3[[#Headers],[Hour]],Date!$A$1:$I$1,0),0)</f>
        <v>20</v>
      </c>
      <c r="H1834" s="44" t="str">
        <f>IF(AND(Table3[[#This Row],[Hour]]&gt;=7, Table3[[#This Row],[Hour]]&lt;=10), "Peak", IF(AND(Table3[[#This Row],[Hour]]&gt;=16, Table3[[#This Row],[Hour]]&lt;=19), "Peak", "Off-Peak"))</f>
        <v>Off-Peak</v>
      </c>
      <c r="I1834" s="19" t="str">
        <f>VLOOKUP($C1834,location,MATCH(Source!I$7,Location!$A$1:$D$1,0),0)</f>
        <v>Chennai</v>
      </c>
      <c r="J1834" s="19" t="str">
        <f>VLOOKUP($C1834,location,MATCH(Source!J$7,Location!$A$1:$D$1,0),0)</f>
        <v>Residential Area</v>
      </c>
      <c r="K1834" s="19" t="str">
        <f>VLOOKUP($C1834,location,MATCH(Source!K$7,Location!$A$1:$D$1,0),0)</f>
        <v>Rainy</v>
      </c>
      <c r="L1834" s="20" t="str">
        <f>VLOOKUP($C1834,vehicle,MATCH(L1833,Vehicle!A1827:E1827,0),0)</f>
        <v>Bike</v>
      </c>
      <c r="M1834" s="20" t="str">
        <f>VLOOKUP($C1834,vehicle,MATCH(M$7,Vehicle!$A$1:$E$1,0),0)</f>
        <v>Over Speeding</v>
      </c>
      <c r="N1834" s="20" t="str">
        <f>VLOOKUP($C1834,vehicle,MATCH(N$7,Vehicle!$A$1:$E$1,0),0)</f>
        <v>Medium</v>
      </c>
      <c r="O1834" s="21">
        <f>VLOOKUP($C1834,vehicle,MATCH(O$7,Vehicle!$A$1:$E$1,0),0)</f>
        <v>3</v>
      </c>
      <c r="P1834" s="21">
        <f>VLOOKUP($C1834,driver,MATCH(P$7,Driver!$A$1:$E$1,0),0)</f>
        <v>36</v>
      </c>
      <c r="Q1834" s="21" t="str">
        <f>VLOOKUP($C1834,driver,MATCH(Q$7,Driver!$A$1:$E$1,0),0)</f>
        <v>Valid</v>
      </c>
      <c r="R1834" s="21">
        <f>VLOOKUP($C1834,driver,MATCH(R$7,Driver!$A$1:$E$1,0),0)</f>
        <v>9</v>
      </c>
      <c r="S1834" s="21" t="str">
        <f>VLOOKUP($C1834,driver,MATCH(S$7,Driver!$A$1:$E$1,0),0)</f>
        <v>Minor</v>
      </c>
      <c r="T1834" s="21">
        <f>VLOOKUP($C1834,Effects,MATCH(T$7, Effects!$A$1:$E$1, 0),0)</f>
        <v>37</v>
      </c>
      <c r="U1834" s="22" t="str">
        <f>VLOOKUP($C1834,Effects,MATCH(U$7, Effects!$A$1:$E$1, 0),0)</f>
        <v>Yes</v>
      </c>
      <c r="V1834" s="22" t="str">
        <f>VLOOKUP($C1834,Effects,MATCH(V$7, Effects!$A$1:$E$1, 0),0)</f>
        <v>No</v>
      </c>
      <c r="W1834" s="22" t="str">
        <f>VLOOKUP($C1834,Effects,MATCH(W$7, Effects!$A$1:$E$1, 0),0)</f>
        <v>Fine Issued</v>
      </c>
    </row>
    <row r="1835" spans="2:23" s="7" customFormat="1" ht="21" x14ac:dyDescent="0.4">
      <c r="B1835" s="19">
        <v>1828</v>
      </c>
      <c r="C1835" s="19" t="s">
        <v>1842</v>
      </c>
      <c r="D1835" s="20">
        <f>VLOOKUP($C1835, Date, MATCH(Source!D$7, Date!$A$1:$F$1, 0), FALSE)</f>
        <v>43858</v>
      </c>
      <c r="E1835" s="40">
        <v>43858</v>
      </c>
      <c r="F1835" s="22">
        <f>VLOOKUP($C1835, Date, MATCH(Source!F$7, Date!$A$1:$F$1, 0), FALSE)</f>
        <v>76.8819444444444</v>
      </c>
      <c r="G1835" s="19">
        <f>VLOOKUP(Table3[[#This Row],[Accident ID]],Date!$A$2:$I$2001,MATCH(Table3[[#Headers],[Hour]],Date!$A$1:$I$1,0),0)</f>
        <v>21</v>
      </c>
      <c r="H1835" s="44" t="str">
        <f>IF(AND(Table3[[#This Row],[Hour]]&gt;=7, Table3[[#This Row],[Hour]]&lt;=10), "Peak", IF(AND(Table3[[#This Row],[Hour]]&gt;=16, Table3[[#This Row],[Hour]]&lt;=19), "Peak", "Off-Peak"))</f>
        <v>Off-Peak</v>
      </c>
      <c r="I1835" s="19" t="str">
        <f>VLOOKUP($C1835,location,MATCH(Source!I$7,Location!$A$1:$D$1,0),0)</f>
        <v>Bangalore</v>
      </c>
      <c r="J1835" s="19" t="str">
        <f>VLOOKUP($C1835,location,MATCH(Source!J$7,Location!$A$1:$D$1,0),0)</f>
        <v>City Road</v>
      </c>
      <c r="K1835" s="19" t="str">
        <f>VLOOKUP($C1835,location,MATCH(Source!K$7,Location!$A$1:$D$1,0),0)</f>
        <v>Foggy</v>
      </c>
      <c r="L1835" s="20" t="str">
        <f>VLOOKUP($C1835,vehicle,MATCH(L1834,Vehicle!A1828:E1828,0),0)</f>
        <v>Car</v>
      </c>
      <c r="M1835" s="20" t="str">
        <f>VLOOKUP($C1835,vehicle,MATCH(M$7,Vehicle!$A$1:$E$1,0),0)</f>
        <v>Over Speeding</v>
      </c>
      <c r="N1835" s="20" t="str">
        <f>VLOOKUP($C1835,vehicle,MATCH(N$7,Vehicle!$A$1:$E$1,0),0)</f>
        <v>High</v>
      </c>
      <c r="O1835" s="21">
        <f>VLOOKUP($C1835,vehicle,MATCH(O$7,Vehicle!$A$1:$E$1,0),0)</f>
        <v>5</v>
      </c>
      <c r="P1835" s="21">
        <f>VLOOKUP($C1835,driver,MATCH(P$7,Driver!$A$1:$E$1,0),0)</f>
        <v>63</v>
      </c>
      <c r="Q1835" s="21" t="str">
        <f>VLOOKUP($C1835,driver,MATCH(Q$7,Driver!$A$1:$E$1,0),0)</f>
        <v>Valid</v>
      </c>
      <c r="R1835" s="21">
        <f>VLOOKUP($C1835,driver,MATCH(R$7,Driver!$A$1:$E$1,0),0)</f>
        <v>5</v>
      </c>
      <c r="S1835" s="21" t="str">
        <f>VLOOKUP($C1835,driver,MATCH(S$7,Driver!$A$1:$E$1,0),0)</f>
        <v>Severe</v>
      </c>
      <c r="T1835" s="21">
        <f>VLOOKUP($C1835,Effects,MATCH(T$7, Effects!$A$1:$E$1, 0),0)</f>
        <v>34</v>
      </c>
      <c r="U1835" s="22" t="str">
        <f>VLOOKUP($C1835,Effects,MATCH(U$7, Effects!$A$1:$E$1, 0),0)</f>
        <v>No</v>
      </c>
      <c r="V1835" s="22" t="str">
        <f>VLOOKUP($C1835,Effects,MATCH(V$7, Effects!$A$1:$E$1, 0),0)</f>
        <v>No</v>
      </c>
      <c r="W1835" s="22" t="str">
        <f>VLOOKUP($C1835,Effects,MATCH(W$7, Effects!$A$1:$E$1, 0),0)</f>
        <v>Arrest Made</v>
      </c>
    </row>
    <row r="1836" spans="2:23" s="7" customFormat="1" ht="21" x14ac:dyDescent="0.4">
      <c r="B1836" s="19">
        <v>1829</v>
      </c>
      <c r="C1836" s="19" t="s">
        <v>1843</v>
      </c>
      <c r="D1836" s="20">
        <f>VLOOKUP($C1836, Date, MATCH(Source!D$7, Date!$A$1:$F$1, 0), FALSE)</f>
        <v>44788</v>
      </c>
      <c r="E1836" s="40">
        <v>44788</v>
      </c>
      <c r="F1836" s="22">
        <f>VLOOKUP($C1836, Date, MATCH(Source!F$7, Date!$A$1:$F$1, 0), FALSE)</f>
        <v>76.9236111111111</v>
      </c>
      <c r="G1836" s="19">
        <f>VLOOKUP(Table3[[#This Row],[Accident ID]],Date!$A$2:$I$2001,MATCH(Table3[[#Headers],[Hour]],Date!$A$1:$I$1,0),0)</f>
        <v>22</v>
      </c>
      <c r="H1836" s="44" t="str">
        <f>IF(AND(Table3[[#This Row],[Hour]]&gt;=7, Table3[[#This Row],[Hour]]&lt;=10), "Peak", IF(AND(Table3[[#This Row],[Hour]]&gt;=16, Table3[[#This Row],[Hour]]&lt;=19), "Peak", "Off-Peak"))</f>
        <v>Off-Peak</v>
      </c>
      <c r="I1836" s="19" t="str">
        <f>VLOOKUP($C1836,location,MATCH(Source!I$7,Location!$A$1:$D$1,0),0)</f>
        <v>Chennai</v>
      </c>
      <c r="J1836" s="19" t="str">
        <f>VLOOKUP($C1836,location,MATCH(Source!J$7,Location!$A$1:$D$1,0),0)</f>
        <v>Expressway</v>
      </c>
      <c r="K1836" s="19" t="str">
        <f>VLOOKUP($C1836,location,MATCH(Source!K$7,Location!$A$1:$D$1,0),0)</f>
        <v>Clear</v>
      </c>
      <c r="L1836" s="20" t="str">
        <f>VLOOKUP($C1836,vehicle,MATCH(L1835,Vehicle!A1829:E1829,0),0)</f>
        <v>Bicycle</v>
      </c>
      <c r="M1836" s="20" t="str">
        <f>VLOOKUP($C1836,vehicle,MATCH(M$7,Vehicle!$A$1:$E$1,0),0)</f>
        <v>Over Speeding</v>
      </c>
      <c r="N1836" s="20" t="str">
        <f>VLOOKUP($C1836,vehicle,MATCH(N$7,Vehicle!$A$1:$E$1,0),0)</f>
        <v>Severe</v>
      </c>
      <c r="O1836" s="21">
        <f>VLOOKUP($C1836,vehicle,MATCH(O$7,Vehicle!$A$1:$E$1,0),0)</f>
        <v>5</v>
      </c>
      <c r="P1836" s="21">
        <f>VLOOKUP($C1836,driver,MATCH(P$7,Driver!$A$1:$E$1,0),0)</f>
        <v>68</v>
      </c>
      <c r="Q1836" s="21" t="str">
        <f>VLOOKUP($C1836,driver,MATCH(Q$7,Driver!$A$1:$E$1,0),0)</f>
        <v>Valid</v>
      </c>
      <c r="R1836" s="21">
        <f>VLOOKUP($C1836,driver,MATCH(R$7,Driver!$A$1:$E$1,0),0)</f>
        <v>1</v>
      </c>
      <c r="S1836" s="21" t="str">
        <f>VLOOKUP($C1836,driver,MATCH(S$7,Driver!$A$1:$E$1,0),0)</f>
        <v>Minor</v>
      </c>
      <c r="T1836" s="21">
        <f>VLOOKUP($C1836,Effects,MATCH(T$7, Effects!$A$1:$E$1, 0),0)</f>
        <v>52</v>
      </c>
      <c r="U1836" s="22" t="str">
        <f>VLOOKUP($C1836,Effects,MATCH(U$7, Effects!$A$1:$E$1, 0),0)</f>
        <v>No</v>
      </c>
      <c r="V1836" s="22" t="str">
        <f>VLOOKUP($C1836,Effects,MATCH(V$7, Effects!$A$1:$E$1, 0),0)</f>
        <v>No</v>
      </c>
      <c r="W1836" s="22" t="str">
        <f>VLOOKUP($C1836,Effects,MATCH(W$7, Effects!$A$1:$E$1, 0),0)</f>
        <v>Fine Issued</v>
      </c>
    </row>
    <row r="1837" spans="2:23" s="7" customFormat="1" ht="21" x14ac:dyDescent="0.4">
      <c r="B1837" s="19">
        <v>1830</v>
      </c>
      <c r="C1837" s="19" t="s">
        <v>1844</v>
      </c>
      <c r="D1837" s="20">
        <f>VLOOKUP($C1837, Date, MATCH(Source!D$7, Date!$A$1:$F$1, 0), FALSE)</f>
        <v>45248</v>
      </c>
      <c r="E1837" s="40">
        <v>45248</v>
      </c>
      <c r="F1837" s="22">
        <f>VLOOKUP($C1837, Date, MATCH(Source!F$7, Date!$A$1:$F$1, 0), FALSE)</f>
        <v>76.9652777777778</v>
      </c>
      <c r="G1837" s="19">
        <f>VLOOKUP(Table3[[#This Row],[Accident ID]],Date!$A$2:$I$2001,MATCH(Table3[[#Headers],[Hour]],Date!$A$1:$I$1,0),0)</f>
        <v>23</v>
      </c>
      <c r="H1837" s="44" t="str">
        <f>IF(AND(Table3[[#This Row],[Hour]]&gt;=7, Table3[[#This Row],[Hour]]&lt;=10), "Peak", IF(AND(Table3[[#This Row],[Hour]]&gt;=16, Table3[[#This Row],[Hour]]&lt;=19), "Peak", "Off-Peak"))</f>
        <v>Off-Peak</v>
      </c>
      <c r="I1837" s="19" t="str">
        <f>VLOOKUP($C1837,location,MATCH(Source!I$7,Location!$A$1:$D$1,0),0)</f>
        <v>Bangalore</v>
      </c>
      <c r="J1837" s="19" t="str">
        <f>VLOOKUP($C1837,location,MATCH(Source!J$7,Location!$A$1:$D$1,0),0)</f>
        <v>City Road</v>
      </c>
      <c r="K1837" s="19" t="str">
        <f>VLOOKUP($C1837,location,MATCH(Source!K$7,Location!$A$1:$D$1,0),0)</f>
        <v>Foggy</v>
      </c>
      <c r="L1837" s="20" t="str">
        <f>VLOOKUP($C1837,vehicle,MATCH(L1836,Vehicle!A1830:E1830,0),0)</f>
        <v>Bus</v>
      </c>
      <c r="M1837" s="20" t="str">
        <f>VLOOKUP($C1837,vehicle,MATCH(M$7,Vehicle!$A$1:$E$1,0),0)</f>
        <v>Over Speeding</v>
      </c>
      <c r="N1837" s="20" t="str">
        <f>VLOOKUP($C1837,vehicle,MATCH(N$7,Vehicle!$A$1:$E$1,0),0)</f>
        <v>Medium</v>
      </c>
      <c r="O1837" s="21">
        <f>VLOOKUP($C1837,vehicle,MATCH(O$7,Vehicle!$A$1:$E$1,0),0)</f>
        <v>2</v>
      </c>
      <c r="P1837" s="21">
        <f>VLOOKUP($C1837,driver,MATCH(P$7,Driver!$A$1:$E$1,0),0)</f>
        <v>34</v>
      </c>
      <c r="Q1837" s="21" t="str">
        <f>VLOOKUP($C1837,driver,MATCH(Q$7,Driver!$A$1:$E$1,0),0)</f>
        <v>Valid</v>
      </c>
      <c r="R1837" s="21">
        <f>VLOOKUP($C1837,driver,MATCH(R$7,Driver!$A$1:$E$1,0),0)</f>
        <v>8</v>
      </c>
      <c r="S1837" s="21" t="str">
        <f>VLOOKUP($C1837,driver,MATCH(S$7,Driver!$A$1:$E$1,0),0)</f>
        <v>Severe</v>
      </c>
      <c r="T1837" s="21">
        <f>VLOOKUP($C1837,Effects,MATCH(T$7, Effects!$A$1:$E$1, 0),0)</f>
        <v>6</v>
      </c>
      <c r="U1837" s="22" t="str">
        <f>VLOOKUP($C1837,Effects,MATCH(U$7, Effects!$A$1:$E$1, 0),0)</f>
        <v>No</v>
      </c>
      <c r="V1837" s="22" t="str">
        <f>VLOOKUP($C1837,Effects,MATCH(V$7, Effects!$A$1:$E$1, 0),0)</f>
        <v>Yes</v>
      </c>
      <c r="W1837" s="22" t="str">
        <f>VLOOKUP($C1837,Effects,MATCH(W$7, Effects!$A$1:$E$1, 0),0)</f>
        <v>Fine Issued</v>
      </c>
    </row>
    <row r="1838" spans="2:23" s="7" customFormat="1" ht="21" x14ac:dyDescent="0.4">
      <c r="B1838" s="19">
        <v>1831</v>
      </c>
      <c r="C1838" s="19" t="s">
        <v>1845</v>
      </c>
      <c r="D1838" s="20">
        <f>VLOOKUP($C1838, Date, MATCH(Source!D$7, Date!$A$1:$F$1, 0), FALSE)</f>
        <v>44256</v>
      </c>
      <c r="E1838" s="40">
        <v>44256</v>
      </c>
      <c r="F1838" s="22">
        <f>VLOOKUP($C1838, Date, MATCH(Source!F$7, Date!$A$1:$F$1, 0), FALSE)</f>
        <v>77.0069444444444</v>
      </c>
      <c r="G1838" s="19">
        <f>VLOOKUP(Table3[[#This Row],[Accident ID]],Date!$A$2:$I$2001,MATCH(Table3[[#Headers],[Hour]],Date!$A$1:$I$1,0),0)</f>
        <v>0</v>
      </c>
      <c r="H1838" s="44" t="str">
        <f>IF(AND(Table3[[#This Row],[Hour]]&gt;=7, Table3[[#This Row],[Hour]]&lt;=10), "Peak", IF(AND(Table3[[#This Row],[Hour]]&gt;=16, Table3[[#This Row],[Hour]]&lt;=19), "Peak", "Off-Peak"))</f>
        <v>Off-Peak</v>
      </c>
      <c r="I1838" s="19" t="str">
        <f>VLOOKUP($C1838,location,MATCH(Source!I$7,Location!$A$1:$D$1,0),0)</f>
        <v>Ahmedabad</v>
      </c>
      <c r="J1838" s="19" t="str">
        <f>VLOOKUP($C1838,location,MATCH(Source!J$7,Location!$A$1:$D$1,0),0)</f>
        <v>Expressway</v>
      </c>
      <c r="K1838" s="19" t="str">
        <f>VLOOKUP($C1838,location,MATCH(Source!K$7,Location!$A$1:$D$1,0),0)</f>
        <v>Clear</v>
      </c>
      <c r="L1838" s="20" t="str">
        <f>VLOOKUP($C1838,vehicle,MATCH(L1837,Vehicle!A1831:E1831,0),0)</f>
        <v>Bike</v>
      </c>
      <c r="M1838" s="20" t="str">
        <f>VLOOKUP($C1838,vehicle,MATCH(M$7,Vehicle!$A$1:$E$1,0),0)</f>
        <v>Reckless Driving</v>
      </c>
      <c r="N1838" s="20" t="str">
        <f>VLOOKUP($C1838,vehicle,MATCH(N$7,Vehicle!$A$1:$E$1,0),0)</f>
        <v>Severe</v>
      </c>
      <c r="O1838" s="21">
        <f>VLOOKUP($C1838,vehicle,MATCH(O$7,Vehicle!$A$1:$E$1,0),0)</f>
        <v>3</v>
      </c>
      <c r="P1838" s="21">
        <f>VLOOKUP($C1838,driver,MATCH(P$7,Driver!$A$1:$E$1,0),0)</f>
        <v>18</v>
      </c>
      <c r="Q1838" s="21" t="str">
        <f>VLOOKUP($C1838,driver,MATCH(Q$7,Driver!$A$1:$E$1,0),0)</f>
        <v>Suspended</v>
      </c>
      <c r="R1838" s="21">
        <f>VLOOKUP($C1838,driver,MATCH(R$7,Driver!$A$1:$E$1,0),0)</f>
        <v>8</v>
      </c>
      <c r="S1838" s="21" t="str">
        <f>VLOOKUP($C1838,driver,MATCH(S$7,Driver!$A$1:$E$1,0),0)</f>
        <v>Moderate</v>
      </c>
      <c r="T1838" s="21">
        <f>VLOOKUP($C1838,Effects,MATCH(T$7, Effects!$A$1:$E$1, 0),0)</f>
        <v>36</v>
      </c>
      <c r="U1838" s="22" t="str">
        <f>VLOOKUP($C1838,Effects,MATCH(U$7, Effects!$A$1:$E$1, 0),0)</f>
        <v>Yes</v>
      </c>
      <c r="V1838" s="22" t="str">
        <f>VLOOKUP($C1838,Effects,MATCH(V$7, Effects!$A$1:$E$1, 0),0)</f>
        <v>No</v>
      </c>
      <c r="W1838" s="22" t="str">
        <f>VLOOKUP($C1838,Effects,MATCH(W$7, Effects!$A$1:$E$1, 0),0)</f>
        <v>Fine Issued</v>
      </c>
    </row>
    <row r="1839" spans="2:23" s="7" customFormat="1" ht="21" x14ac:dyDescent="0.4">
      <c r="B1839" s="19">
        <v>1832</v>
      </c>
      <c r="C1839" s="19" t="s">
        <v>1846</v>
      </c>
      <c r="D1839" s="20">
        <f>VLOOKUP($C1839, Date, MATCH(Source!D$7, Date!$A$1:$F$1, 0), FALSE)</f>
        <v>44257</v>
      </c>
      <c r="E1839" s="40">
        <v>44257</v>
      </c>
      <c r="F1839" s="22">
        <f>VLOOKUP($C1839, Date, MATCH(Source!F$7, Date!$A$1:$F$1, 0), FALSE)</f>
        <v>77.0486111111111</v>
      </c>
      <c r="G1839" s="19">
        <f>VLOOKUP(Table3[[#This Row],[Accident ID]],Date!$A$2:$I$2001,MATCH(Table3[[#Headers],[Hour]],Date!$A$1:$I$1,0),0)</f>
        <v>1</v>
      </c>
      <c r="H1839" s="44" t="str">
        <f>IF(AND(Table3[[#This Row],[Hour]]&gt;=7, Table3[[#This Row],[Hour]]&lt;=10), "Peak", IF(AND(Table3[[#This Row],[Hour]]&gt;=16, Table3[[#This Row],[Hour]]&lt;=19), "Peak", "Off-Peak"))</f>
        <v>Off-Peak</v>
      </c>
      <c r="I1839" s="19" t="str">
        <f>VLOOKUP($C1839,location,MATCH(Source!I$7,Location!$A$1:$D$1,0),0)</f>
        <v>Chennai</v>
      </c>
      <c r="J1839" s="19" t="str">
        <f>VLOOKUP($C1839,location,MATCH(Source!J$7,Location!$A$1:$D$1,0),0)</f>
        <v>Highway</v>
      </c>
      <c r="K1839" s="19" t="str">
        <f>VLOOKUP($C1839,location,MATCH(Source!K$7,Location!$A$1:$D$1,0),0)</f>
        <v>Snowy</v>
      </c>
      <c r="L1839" s="20" t="str">
        <f>VLOOKUP($C1839,vehicle,MATCH(L1838,Vehicle!A1832:E1832,0),0)</f>
        <v>Bus</v>
      </c>
      <c r="M1839" s="20" t="str">
        <f>VLOOKUP($C1839,vehicle,MATCH(M$7,Vehicle!$A$1:$E$1,0),0)</f>
        <v>Reckless Driving</v>
      </c>
      <c r="N1839" s="20" t="str">
        <f>VLOOKUP($C1839,vehicle,MATCH(N$7,Vehicle!$A$1:$E$1,0),0)</f>
        <v>Medium</v>
      </c>
      <c r="O1839" s="21">
        <f>VLOOKUP($C1839,vehicle,MATCH(O$7,Vehicle!$A$1:$E$1,0),0)</f>
        <v>2</v>
      </c>
      <c r="P1839" s="21">
        <f>VLOOKUP($C1839,driver,MATCH(P$7,Driver!$A$1:$E$1,0),0)</f>
        <v>70</v>
      </c>
      <c r="Q1839" s="21" t="str">
        <f>VLOOKUP($C1839,driver,MATCH(Q$7,Driver!$A$1:$E$1,0),0)</f>
        <v>Suspended</v>
      </c>
      <c r="R1839" s="21">
        <f>VLOOKUP($C1839,driver,MATCH(R$7,Driver!$A$1:$E$1,0),0)</f>
        <v>10</v>
      </c>
      <c r="S1839" s="21" t="str">
        <f>VLOOKUP($C1839,driver,MATCH(S$7,Driver!$A$1:$E$1,0),0)</f>
        <v>Severe</v>
      </c>
      <c r="T1839" s="21">
        <f>VLOOKUP($C1839,Effects,MATCH(T$7, Effects!$A$1:$E$1, 0),0)</f>
        <v>30</v>
      </c>
      <c r="U1839" s="22" t="str">
        <f>VLOOKUP($C1839,Effects,MATCH(U$7, Effects!$A$1:$E$1, 0),0)</f>
        <v>Yes</v>
      </c>
      <c r="V1839" s="22" t="str">
        <f>VLOOKUP($C1839,Effects,MATCH(V$7, Effects!$A$1:$E$1, 0),0)</f>
        <v>No</v>
      </c>
      <c r="W1839" s="22" t="str">
        <f>VLOOKUP($C1839,Effects,MATCH(W$7, Effects!$A$1:$E$1, 0),0)</f>
        <v>Arrest Made</v>
      </c>
    </row>
    <row r="1840" spans="2:23" s="7" customFormat="1" ht="21" x14ac:dyDescent="0.4">
      <c r="B1840" s="19">
        <v>1833</v>
      </c>
      <c r="C1840" s="19" t="s">
        <v>1847</v>
      </c>
      <c r="D1840" s="20">
        <f>VLOOKUP($C1840, Date, MATCH(Source!D$7, Date!$A$1:$F$1, 0), FALSE)</f>
        <v>45155</v>
      </c>
      <c r="E1840" s="40">
        <v>45155</v>
      </c>
      <c r="F1840" s="22">
        <f>VLOOKUP($C1840, Date, MATCH(Source!F$7, Date!$A$1:$F$1, 0), FALSE)</f>
        <v>77.0902777777778</v>
      </c>
      <c r="G1840" s="19">
        <f>VLOOKUP(Table3[[#This Row],[Accident ID]],Date!$A$2:$I$2001,MATCH(Table3[[#Headers],[Hour]],Date!$A$1:$I$1,0),0)</f>
        <v>2</v>
      </c>
      <c r="H1840" s="44" t="str">
        <f>IF(AND(Table3[[#This Row],[Hour]]&gt;=7, Table3[[#This Row],[Hour]]&lt;=10), "Peak", IF(AND(Table3[[#This Row],[Hour]]&gt;=16, Table3[[#This Row],[Hour]]&lt;=19), "Peak", "Off-Peak"))</f>
        <v>Off-Peak</v>
      </c>
      <c r="I1840" s="19" t="str">
        <f>VLOOKUP($C1840,location,MATCH(Source!I$7,Location!$A$1:$D$1,0),0)</f>
        <v>Mumbai</v>
      </c>
      <c r="J1840" s="19" t="str">
        <f>VLOOKUP($C1840,location,MATCH(Source!J$7,Location!$A$1:$D$1,0),0)</f>
        <v>Expressway</v>
      </c>
      <c r="K1840" s="19" t="str">
        <f>VLOOKUP($C1840,location,MATCH(Source!K$7,Location!$A$1:$D$1,0),0)</f>
        <v>Windy</v>
      </c>
      <c r="L1840" s="20" t="str">
        <f>VLOOKUP($C1840,vehicle,MATCH(L1839,Vehicle!A1833:E1833,0),0)</f>
        <v>Pedestrian</v>
      </c>
      <c r="M1840" s="20" t="str">
        <f>VLOOKUP($C1840,vehicle,MATCH(M$7,Vehicle!$A$1:$E$1,0),0)</f>
        <v>Drunk Driving</v>
      </c>
      <c r="N1840" s="20" t="str">
        <f>VLOOKUP($C1840,vehicle,MATCH(N$7,Vehicle!$A$1:$E$1,0),0)</f>
        <v>Medium</v>
      </c>
      <c r="O1840" s="21">
        <f>VLOOKUP($C1840,vehicle,MATCH(O$7,Vehicle!$A$1:$E$1,0),0)</f>
        <v>4</v>
      </c>
      <c r="P1840" s="21">
        <f>VLOOKUP($C1840,driver,MATCH(P$7,Driver!$A$1:$E$1,0),0)</f>
        <v>43</v>
      </c>
      <c r="Q1840" s="21" t="str">
        <f>VLOOKUP($C1840,driver,MATCH(Q$7,Driver!$A$1:$E$1,0),0)</f>
        <v>Valid</v>
      </c>
      <c r="R1840" s="21">
        <f>VLOOKUP($C1840,driver,MATCH(R$7,Driver!$A$1:$E$1,0),0)</f>
        <v>1</v>
      </c>
      <c r="S1840" s="21" t="str">
        <f>VLOOKUP($C1840,driver,MATCH(S$7,Driver!$A$1:$E$1,0),0)</f>
        <v>Minor</v>
      </c>
      <c r="T1840" s="21">
        <f>VLOOKUP($C1840,Effects,MATCH(T$7, Effects!$A$1:$E$1, 0),0)</f>
        <v>45</v>
      </c>
      <c r="U1840" s="22" t="str">
        <f>VLOOKUP($C1840,Effects,MATCH(U$7, Effects!$A$1:$E$1, 0),0)</f>
        <v>Yes</v>
      </c>
      <c r="V1840" s="22" t="str">
        <f>VLOOKUP($C1840,Effects,MATCH(V$7, Effects!$A$1:$E$1, 0),0)</f>
        <v>No</v>
      </c>
      <c r="W1840" s="22" t="str">
        <f>VLOOKUP($C1840,Effects,MATCH(W$7, Effects!$A$1:$E$1, 0),0)</f>
        <v>License Suspended</v>
      </c>
    </row>
    <row r="1841" spans="2:23" s="7" customFormat="1" ht="21" x14ac:dyDescent="0.4">
      <c r="B1841" s="19">
        <v>1834</v>
      </c>
      <c r="C1841" s="19" t="s">
        <v>1848</v>
      </c>
      <c r="D1841" s="20">
        <f>VLOOKUP($C1841, Date, MATCH(Source!D$7, Date!$A$1:$F$1, 0), FALSE)</f>
        <v>45289</v>
      </c>
      <c r="E1841" s="40">
        <v>45289</v>
      </c>
      <c r="F1841" s="22">
        <f>VLOOKUP($C1841, Date, MATCH(Source!F$7, Date!$A$1:$F$1, 0), FALSE)</f>
        <v>77.1319444444444</v>
      </c>
      <c r="G1841" s="19">
        <f>VLOOKUP(Table3[[#This Row],[Accident ID]],Date!$A$2:$I$2001,MATCH(Table3[[#Headers],[Hour]],Date!$A$1:$I$1,0),0)</f>
        <v>3</v>
      </c>
      <c r="H1841" s="44" t="str">
        <f>IF(AND(Table3[[#This Row],[Hour]]&gt;=7, Table3[[#This Row],[Hour]]&lt;=10), "Peak", IF(AND(Table3[[#This Row],[Hour]]&gt;=16, Table3[[#This Row],[Hour]]&lt;=19), "Peak", "Off-Peak"))</f>
        <v>Off-Peak</v>
      </c>
      <c r="I1841" s="19" t="str">
        <f>VLOOKUP($C1841,location,MATCH(Source!I$7,Location!$A$1:$D$1,0),0)</f>
        <v>Hyderabad</v>
      </c>
      <c r="J1841" s="19" t="str">
        <f>VLOOKUP($C1841,location,MATCH(Source!J$7,Location!$A$1:$D$1,0),0)</f>
        <v>Expressway</v>
      </c>
      <c r="K1841" s="19" t="str">
        <f>VLOOKUP($C1841,location,MATCH(Source!K$7,Location!$A$1:$D$1,0),0)</f>
        <v>Rainy</v>
      </c>
      <c r="L1841" s="20" t="str">
        <f>VLOOKUP($C1841,vehicle,MATCH(L1840,Vehicle!A1834:E1834,0),0)</f>
        <v>Bus</v>
      </c>
      <c r="M1841" s="20" t="str">
        <f>VLOOKUP($C1841,vehicle,MATCH(M$7,Vehicle!$A$1:$E$1,0),0)</f>
        <v>Drunk Driving</v>
      </c>
      <c r="N1841" s="20" t="str">
        <f>VLOOKUP($C1841,vehicle,MATCH(N$7,Vehicle!$A$1:$E$1,0),0)</f>
        <v>Severe</v>
      </c>
      <c r="O1841" s="21">
        <f>VLOOKUP($C1841,vehicle,MATCH(O$7,Vehicle!$A$1:$E$1,0),0)</f>
        <v>1</v>
      </c>
      <c r="P1841" s="21">
        <f>VLOOKUP($C1841,driver,MATCH(P$7,Driver!$A$1:$E$1,0),0)</f>
        <v>59</v>
      </c>
      <c r="Q1841" s="21" t="str">
        <f>VLOOKUP($C1841,driver,MATCH(Q$7,Driver!$A$1:$E$1,0),0)</f>
        <v>Valid</v>
      </c>
      <c r="R1841" s="21">
        <f>VLOOKUP($C1841,driver,MATCH(R$7,Driver!$A$1:$E$1,0),0)</f>
        <v>0</v>
      </c>
      <c r="S1841" s="21" t="str">
        <f>VLOOKUP($C1841,driver,MATCH(S$7,Driver!$A$1:$E$1,0),0)</f>
        <v>Moderate</v>
      </c>
      <c r="T1841" s="21">
        <f>VLOOKUP($C1841,Effects,MATCH(T$7, Effects!$A$1:$E$1, 0),0)</f>
        <v>39</v>
      </c>
      <c r="U1841" s="22" t="str">
        <f>VLOOKUP($C1841,Effects,MATCH(U$7, Effects!$A$1:$E$1, 0),0)</f>
        <v>Yes</v>
      </c>
      <c r="V1841" s="22" t="str">
        <f>VLOOKUP($C1841,Effects,MATCH(V$7, Effects!$A$1:$E$1, 0),0)</f>
        <v>No</v>
      </c>
      <c r="W1841" s="22" t="str">
        <f>VLOOKUP($C1841,Effects,MATCH(W$7, Effects!$A$1:$E$1, 0),0)</f>
        <v>Fine Issued</v>
      </c>
    </row>
    <row r="1842" spans="2:23" s="7" customFormat="1" ht="21" x14ac:dyDescent="0.4">
      <c r="B1842" s="19">
        <v>1835</v>
      </c>
      <c r="C1842" s="23" t="s">
        <v>1849</v>
      </c>
      <c r="D1842" s="20">
        <f>VLOOKUP($C1842, Date, MATCH(Source!D$7, Date!$A$1:$F$1, 0), FALSE)</f>
        <v>44887</v>
      </c>
      <c r="E1842" s="40">
        <v>44887</v>
      </c>
      <c r="F1842" s="22">
        <f>VLOOKUP($C1842, Date, MATCH(Source!F$7, Date!$A$1:$F$1, 0), FALSE)</f>
        <v>77.1736111111111</v>
      </c>
      <c r="G1842" s="19">
        <f>VLOOKUP(Table3[[#This Row],[Accident ID]],Date!$A$2:$I$2001,MATCH(Table3[[#Headers],[Hour]],Date!$A$1:$I$1,0),0)</f>
        <v>4</v>
      </c>
      <c r="H1842" s="44" t="str">
        <f>IF(AND(Table3[[#This Row],[Hour]]&gt;=7, Table3[[#This Row],[Hour]]&lt;=10), "Peak", IF(AND(Table3[[#This Row],[Hour]]&gt;=16, Table3[[#This Row],[Hour]]&lt;=19), "Peak", "Off-Peak"))</f>
        <v>Off-Peak</v>
      </c>
      <c r="I1842" s="19" t="str">
        <f>VLOOKUP($C1842,location,MATCH(Source!I$7,Location!$A$1:$D$1,0),0)</f>
        <v>Hyderabad</v>
      </c>
      <c r="J1842" s="19" t="str">
        <f>VLOOKUP($C1842,location,MATCH(Source!J$7,Location!$A$1:$D$1,0),0)</f>
        <v>Residential Area</v>
      </c>
      <c r="K1842" s="19" t="str">
        <f>VLOOKUP($C1842,location,MATCH(Source!K$7,Location!$A$1:$D$1,0),0)</f>
        <v>Snowy</v>
      </c>
      <c r="L1842" s="20" t="str">
        <f>VLOOKUP($C1842,vehicle,MATCH(L1841,Vehicle!A1835:E1835,0),0)</f>
        <v>Bicycle</v>
      </c>
      <c r="M1842" s="20" t="str">
        <f>VLOOKUP($C1842,vehicle,MATCH(M$7,Vehicle!$A$1:$E$1,0),0)</f>
        <v>Signal Violation</v>
      </c>
      <c r="N1842" s="20" t="str">
        <f>VLOOKUP($C1842,vehicle,MATCH(N$7,Vehicle!$A$1:$E$1,0),0)</f>
        <v>Severe</v>
      </c>
      <c r="O1842" s="21">
        <f>VLOOKUP($C1842,vehicle,MATCH(O$7,Vehicle!$A$1:$E$1,0),0)</f>
        <v>3</v>
      </c>
      <c r="P1842" s="21">
        <f>VLOOKUP($C1842,driver,MATCH(P$7,Driver!$A$1:$E$1,0),0)</f>
        <v>45</v>
      </c>
      <c r="Q1842" s="21" t="str">
        <f>VLOOKUP($C1842,driver,MATCH(Q$7,Driver!$A$1:$E$1,0),0)</f>
        <v>Suspended</v>
      </c>
      <c r="R1842" s="21">
        <f>VLOOKUP($C1842,driver,MATCH(R$7,Driver!$A$1:$E$1,0),0)</f>
        <v>10</v>
      </c>
      <c r="S1842" s="21" t="str">
        <f>VLOOKUP($C1842,driver,MATCH(S$7,Driver!$A$1:$E$1,0),0)</f>
        <v>Moderate</v>
      </c>
      <c r="T1842" s="21">
        <f>VLOOKUP($C1842,Effects,MATCH(T$7, Effects!$A$1:$E$1, 0),0)</f>
        <v>59</v>
      </c>
      <c r="U1842" s="22" t="str">
        <f>VLOOKUP($C1842,Effects,MATCH(U$7, Effects!$A$1:$E$1, 0),0)</f>
        <v>Yes</v>
      </c>
      <c r="V1842" s="22" t="str">
        <f>VLOOKUP($C1842,Effects,MATCH(V$7, Effects!$A$1:$E$1, 0),0)</f>
        <v>No</v>
      </c>
      <c r="W1842" s="22" t="str">
        <f>VLOOKUP($C1842,Effects,MATCH(W$7, Effects!$A$1:$E$1, 0),0)</f>
        <v>Fine Issued</v>
      </c>
    </row>
    <row r="1843" spans="2:23" s="7" customFormat="1" ht="21" x14ac:dyDescent="0.4">
      <c r="B1843" s="19">
        <v>1836</v>
      </c>
      <c r="C1843" s="19" t="s">
        <v>1850</v>
      </c>
      <c r="D1843" s="20">
        <f>VLOOKUP($C1843, Date, MATCH(Source!D$7, Date!$A$1:$F$1, 0), FALSE)</f>
        <v>44938</v>
      </c>
      <c r="E1843" s="40">
        <v>44938</v>
      </c>
      <c r="F1843" s="22">
        <f>VLOOKUP($C1843, Date, MATCH(Source!F$7, Date!$A$1:$F$1, 0), FALSE)</f>
        <v>77.2152777777778</v>
      </c>
      <c r="G1843" s="19">
        <f>VLOOKUP(Table3[[#This Row],[Accident ID]],Date!$A$2:$I$2001,MATCH(Table3[[#Headers],[Hour]],Date!$A$1:$I$1,0),0)</f>
        <v>5</v>
      </c>
      <c r="H1843" s="44" t="str">
        <f>IF(AND(Table3[[#This Row],[Hour]]&gt;=7, Table3[[#This Row],[Hour]]&lt;=10), "Peak", IF(AND(Table3[[#This Row],[Hour]]&gt;=16, Table3[[#This Row],[Hour]]&lt;=19), "Peak", "Off-Peak"))</f>
        <v>Off-Peak</v>
      </c>
      <c r="I1843" s="19" t="str">
        <f>VLOOKUP($C1843,location,MATCH(Source!I$7,Location!$A$1:$D$1,0),0)</f>
        <v>Mumbai</v>
      </c>
      <c r="J1843" s="19" t="str">
        <f>VLOOKUP($C1843,location,MATCH(Source!J$7,Location!$A$1:$D$1,0),0)</f>
        <v>City Road</v>
      </c>
      <c r="K1843" s="19" t="str">
        <f>VLOOKUP($C1843,location,MATCH(Source!K$7,Location!$A$1:$D$1,0),0)</f>
        <v>Foggy</v>
      </c>
      <c r="L1843" s="20" t="str">
        <f>VLOOKUP($C1843,vehicle,MATCH(L1842,Vehicle!A1836:E1836,0),0)</f>
        <v>Bike</v>
      </c>
      <c r="M1843" s="20" t="str">
        <f>VLOOKUP($C1843,vehicle,MATCH(M$7,Vehicle!$A$1:$E$1,0),0)</f>
        <v>Reckless Driving</v>
      </c>
      <c r="N1843" s="20" t="str">
        <f>VLOOKUP($C1843,vehicle,MATCH(N$7,Vehicle!$A$1:$E$1,0),0)</f>
        <v>Medium</v>
      </c>
      <c r="O1843" s="21">
        <f>VLOOKUP($C1843,vehicle,MATCH(O$7,Vehicle!$A$1:$E$1,0),0)</f>
        <v>5</v>
      </c>
      <c r="P1843" s="21">
        <f>VLOOKUP($C1843,driver,MATCH(P$7,Driver!$A$1:$E$1,0),0)</f>
        <v>54</v>
      </c>
      <c r="Q1843" s="21" t="str">
        <f>VLOOKUP($C1843,driver,MATCH(Q$7,Driver!$A$1:$E$1,0),0)</f>
        <v>Valid</v>
      </c>
      <c r="R1843" s="21">
        <f>VLOOKUP($C1843,driver,MATCH(R$7,Driver!$A$1:$E$1,0),0)</f>
        <v>2</v>
      </c>
      <c r="S1843" s="21" t="str">
        <f>VLOOKUP($C1843,driver,MATCH(S$7,Driver!$A$1:$E$1,0),0)</f>
        <v>Moderate</v>
      </c>
      <c r="T1843" s="21">
        <f>VLOOKUP($C1843,Effects,MATCH(T$7, Effects!$A$1:$E$1, 0),0)</f>
        <v>44</v>
      </c>
      <c r="U1843" s="22" t="str">
        <f>VLOOKUP($C1843,Effects,MATCH(U$7, Effects!$A$1:$E$1, 0),0)</f>
        <v>Yes</v>
      </c>
      <c r="V1843" s="22" t="str">
        <f>VLOOKUP($C1843,Effects,MATCH(V$7, Effects!$A$1:$E$1, 0),0)</f>
        <v>No</v>
      </c>
      <c r="W1843" s="22" t="str">
        <f>VLOOKUP($C1843,Effects,MATCH(W$7, Effects!$A$1:$E$1, 0),0)</f>
        <v>License Suspended</v>
      </c>
    </row>
    <row r="1844" spans="2:23" s="7" customFormat="1" ht="21" x14ac:dyDescent="0.4">
      <c r="B1844" s="19">
        <v>1837</v>
      </c>
      <c r="C1844" s="19" t="s">
        <v>1851</v>
      </c>
      <c r="D1844" s="20">
        <f>VLOOKUP($C1844, Date, MATCH(Source!D$7, Date!$A$1:$F$1, 0), FALSE)</f>
        <v>44204</v>
      </c>
      <c r="E1844" s="40">
        <v>44204</v>
      </c>
      <c r="F1844" s="22">
        <f>VLOOKUP($C1844, Date, MATCH(Source!F$7, Date!$A$1:$F$1, 0), FALSE)</f>
        <v>77.2569444444444</v>
      </c>
      <c r="G1844" s="19">
        <f>VLOOKUP(Table3[[#This Row],[Accident ID]],Date!$A$2:$I$2001,MATCH(Table3[[#Headers],[Hour]],Date!$A$1:$I$1,0),0)</f>
        <v>6</v>
      </c>
      <c r="H1844" s="44" t="str">
        <f>IF(AND(Table3[[#This Row],[Hour]]&gt;=7, Table3[[#This Row],[Hour]]&lt;=10), "Peak", IF(AND(Table3[[#This Row],[Hour]]&gt;=16, Table3[[#This Row],[Hour]]&lt;=19), "Peak", "Off-Peak"))</f>
        <v>Off-Peak</v>
      </c>
      <c r="I1844" s="19" t="str">
        <f>VLOOKUP($C1844,location,MATCH(Source!I$7,Location!$A$1:$D$1,0),0)</f>
        <v>Hyderabad</v>
      </c>
      <c r="J1844" s="19" t="str">
        <f>VLOOKUP($C1844,location,MATCH(Source!J$7,Location!$A$1:$D$1,0),0)</f>
        <v>City Road</v>
      </c>
      <c r="K1844" s="19" t="str">
        <f>VLOOKUP($C1844,location,MATCH(Source!K$7,Location!$A$1:$D$1,0),0)</f>
        <v>Clear</v>
      </c>
      <c r="L1844" s="20" t="str">
        <f>VLOOKUP($C1844,vehicle,MATCH(L1843,Vehicle!A1837:E1837,0),0)</f>
        <v>Truck</v>
      </c>
      <c r="M1844" s="20" t="str">
        <f>VLOOKUP($C1844,vehicle,MATCH(M$7,Vehicle!$A$1:$E$1,0),0)</f>
        <v>Reckless Driving</v>
      </c>
      <c r="N1844" s="20" t="str">
        <f>VLOOKUP($C1844,vehicle,MATCH(N$7,Vehicle!$A$1:$E$1,0),0)</f>
        <v>High</v>
      </c>
      <c r="O1844" s="21">
        <f>VLOOKUP($C1844,vehicle,MATCH(O$7,Vehicle!$A$1:$E$1,0),0)</f>
        <v>4</v>
      </c>
      <c r="P1844" s="21">
        <f>VLOOKUP($C1844,driver,MATCH(P$7,Driver!$A$1:$E$1,0),0)</f>
        <v>44</v>
      </c>
      <c r="Q1844" s="21" t="str">
        <f>VLOOKUP($C1844,driver,MATCH(Q$7,Driver!$A$1:$E$1,0),0)</f>
        <v>Expired</v>
      </c>
      <c r="R1844" s="21">
        <f>VLOOKUP($C1844,driver,MATCH(R$7,Driver!$A$1:$E$1,0),0)</f>
        <v>10</v>
      </c>
      <c r="S1844" s="21" t="str">
        <f>VLOOKUP($C1844,driver,MATCH(S$7,Driver!$A$1:$E$1,0),0)</f>
        <v>Severe</v>
      </c>
      <c r="T1844" s="21">
        <f>VLOOKUP($C1844,Effects,MATCH(T$7, Effects!$A$1:$E$1, 0),0)</f>
        <v>23</v>
      </c>
      <c r="U1844" s="22" t="str">
        <f>VLOOKUP($C1844,Effects,MATCH(U$7, Effects!$A$1:$E$1, 0),0)</f>
        <v>No</v>
      </c>
      <c r="V1844" s="22" t="str">
        <f>VLOOKUP($C1844,Effects,MATCH(V$7, Effects!$A$1:$E$1, 0),0)</f>
        <v>Yes</v>
      </c>
      <c r="W1844" s="22" t="str">
        <f>VLOOKUP($C1844,Effects,MATCH(W$7, Effects!$A$1:$E$1, 0),0)</f>
        <v>Arrest Made</v>
      </c>
    </row>
    <row r="1845" spans="2:23" s="7" customFormat="1" ht="21" x14ac:dyDescent="0.4">
      <c r="B1845" s="19">
        <v>1838</v>
      </c>
      <c r="C1845" s="19" t="s">
        <v>1852</v>
      </c>
      <c r="D1845" s="20">
        <f>VLOOKUP($C1845, Date, MATCH(Source!D$7, Date!$A$1:$F$1, 0), FALSE)</f>
        <v>44367</v>
      </c>
      <c r="E1845" s="40">
        <v>44367</v>
      </c>
      <c r="F1845" s="22">
        <f>VLOOKUP($C1845, Date, MATCH(Source!F$7, Date!$A$1:$F$1, 0), FALSE)</f>
        <v>77.2986111111111</v>
      </c>
      <c r="G1845" s="19">
        <f>VLOOKUP(Table3[[#This Row],[Accident ID]],Date!$A$2:$I$2001,MATCH(Table3[[#Headers],[Hour]],Date!$A$1:$I$1,0),0)</f>
        <v>7</v>
      </c>
      <c r="H1845" s="44" t="str">
        <f>IF(AND(Table3[[#This Row],[Hour]]&gt;=7, Table3[[#This Row],[Hour]]&lt;=10), "Peak", IF(AND(Table3[[#This Row],[Hour]]&gt;=16, Table3[[#This Row],[Hour]]&lt;=19), "Peak", "Off-Peak"))</f>
        <v>Peak</v>
      </c>
      <c r="I1845" s="19" t="str">
        <f>VLOOKUP($C1845,location,MATCH(Source!I$7,Location!$A$1:$D$1,0),0)</f>
        <v>Kolkata</v>
      </c>
      <c r="J1845" s="19" t="str">
        <f>VLOOKUP($C1845,location,MATCH(Source!J$7,Location!$A$1:$D$1,0),0)</f>
        <v>Residential Area</v>
      </c>
      <c r="K1845" s="19" t="str">
        <f>VLOOKUP($C1845,location,MATCH(Source!K$7,Location!$A$1:$D$1,0),0)</f>
        <v>Foggy</v>
      </c>
      <c r="L1845" s="20" t="str">
        <f>VLOOKUP($C1845,vehicle,MATCH(L1844,Vehicle!A1838:E1838,0),0)</f>
        <v>Auto</v>
      </c>
      <c r="M1845" s="20" t="str">
        <f>VLOOKUP($C1845,vehicle,MATCH(M$7,Vehicle!$A$1:$E$1,0),0)</f>
        <v>Brake Failure</v>
      </c>
      <c r="N1845" s="20" t="str">
        <f>VLOOKUP($C1845,vehicle,MATCH(N$7,Vehicle!$A$1:$E$1,0),0)</f>
        <v>High</v>
      </c>
      <c r="O1845" s="21">
        <f>VLOOKUP($C1845,vehicle,MATCH(O$7,Vehicle!$A$1:$E$1,0),0)</f>
        <v>4</v>
      </c>
      <c r="P1845" s="21">
        <f>VLOOKUP($C1845,driver,MATCH(P$7,Driver!$A$1:$E$1,0),0)</f>
        <v>41</v>
      </c>
      <c r="Q1845" s="21" t="str">
        <f>VLOOKUP($C1845,driver,MATCH(Q$7,Driver!$A$1:$E$1,0),0)</f>
        <v>Suspended</v>
      </c>
      <c r="R1845" s="21">
        <f>VLOOKUP($C1845,driver,MATCH(R$7,Driver!$A$1:$E$1,0),0)</f>
        <v>5</v>
      </c>
      <c r="S1845" s="21" t="str">
        <f>VLOOKUP($C1845,driver,MATCH(S$7,Driver!$A$1:$E$1,0),0)</f>
        <v>Severe</v>
      </c>
      <c r="T1845" s="21">
        <f>VLOOKUP($C1845,Effects,MATCH(T$7, Effects!$A$1:$E$1, 0),0)</f>
        <v>24</v>
      </c>
      <c r="U1845" s="22" t="str">
        <f>VLOOKUP($C1845,Effects,MATCH(U$7, Effects!$A$1:$E$1, 0),0)</f>
        <v>Yes</v>
      </c>
      <c r="V1845" s="22" t="str">
        <f>VLOOKUP($C1845,Effects,MATCH(V$7, Effects!$A$1:$E$1, 0),0)</f>
        <v>No</v>
      </c>
      <c r="W1845" s="22" t="str">
        <f>VLOOKUP($C1845,Effects,MATCH(W$7, Effects!$A$1:$E$1, 0),0)</f>
        <v>None</v>
      </c>
    </row>
    <row r="1846" spans="2:23" s="7" customFormat="1" ht="21" x14ac:dyDescent="0.4">
      <c r="B1846" s="19">
        <v>1839</v>
      </c>
      <c r="C1846" s="19" t="s">
        <v>1853</v>
      </c>
      <c r="D1846" s="20">
        <f>VLOOKUP($C1846, Date, MATCH(Source!D$7, Date!$A$1:$F$1, 0), FALSE)</f>
        <v>44070</v>
      </c>
      <c r="E1846" s="40">
        <v>44070</v>
      </c>
      <c r="F1846" s="22">
        <f>VLOOKUP($C1846, Date, MATCH(Source!F$7, Date!$A$1:$F$1, 0), FALSE)</f>
        <v>77.3402777777778</v>
      </c>
      <c r="G1846" s="19">
        <f>VLOOKUP(Table3[[#This Row],[Accident ID]],Date!$A$2:$I$2001,MATCH(Table3[[#Headers],[Hour]],Date!$A$1:$I$1,0),0)</f>
        <v>8</v>
      </c>
      <c r="H1846" s="44" t="str">
        <f>IF(AND(Table3[[#This Row],[Hour]]&gt;=7, Table3[[#This Row],[Hour]]&lt;=10), "Peak", IF(AND(Table3[[#This Row],[Hour]]&gt;=16, Table3[[#This Row],[Hour]]&lt;=19), "Peak", "Off-Peak"))</f>
        <v>Peak</v>
      </c>
      <c r="I1846" s="19" t="str">
        <f>VLOOKUP($C1846,location,MATCH(Source!I$7,Location!$A$1:$D$1,0),0)</f>
        <v>Pune</v>
      </c>
      <c r="J1846" s="19" t="str">
        <f>VLOOKUP($C1846,location,MATCH(Source!J$7,Location!$A$1:$D$1,0),0)</f>
        <v>Residential Area</v>
      </c>
      <c r="K1846" s="19" t="str">
        <f>VLOOKUP($C1846,location,MATCH(Source!K$7,Location!$A$1:$D$1,0),0)</f>
        <v>Windy</v>
      </c>
      <c r="L1846" s="20" t="str">
        <f>VLOOKUP($C1846,vehicle,MATCH(L1845,Vehicle!A1839:E1839,0),0)</f>
        <v>Auto</v>
      </c>
      <c r="M1846" s="20" t="str">
        <f>VLOOKUP($C1846,vehicle,MATCH(M$7,Vehicle!$A$1:$E$1,0),0)</f>
        <v>Signal Violation</v>
      </c>
      <c r="N1846" s="20" t="str">
        <f>VLOOKUP($C1846,vehicle,MATCH(N$7,Vehicle!$A$1:$E$1,0),0)</f>
        <v>High</v>
      </c>
      <c r="O1846" s="21">
        <f>VLOOKUP($C1846,vehicle,MATCH(O$7,Vehicle!$A$1:$E$1,0),0)</f>
        <v>5</v>
      </c>
      <c r="P1846" s="21">
        <f>VLOOKUP($C1846,driver,MATCH(P$7,Driver!$A$1:$E$1,0),0)</f>
        <v>73</v>
      </c>
      <c r="Q1846" s="21" t="str">
        <f>VLOOKUP($C1846,driver,MATCH(Q$7,Driver!$A$1:$E$1,0),0)</f>
        <v>Suspended</v>
      </c>
      <c r="R1846" s="21">
        <f>VLOOKUP($C1846,driver,MATCH(R$7,Driver!$A$1:$E$1,0),0)</f>
        <v>1</v>
      </c>
      <c r="S1846" s="21" t="str">
        <f>VLOOKUP($C1846,driver,MATCH(S$7,Driver!$A$1:$E$1,0),0)</f>
        <v>Moderate</v>
      </c>
      <c r="T1846" s="21">
        <f>VLOOKUP($C1846,Effects,MATCH(T$7, Effects!$A$1:$E$1, 0),0)</f>
        <v>28</v>
      </c>
      <c r="U1846" s="22" t="str">
        <f>VLOOKUP($C1846,Effects,MATCH(U$7, Effects!$A$1:$E$1, 0),0)</f>
        <v>Yes</v>
      </c>
      <c r="V1846" s="22" t="str">
        <f>VLOOKUP($C1846,Effects,MATCH(V$7, Effects!$A$1:$E$1, 0),0)</f>
        <v>Yes</v>
      </c>
      <c r="W1846" s="22" t="str">
        <f>VLOOKUP($C1846,Effects,MATCH(W$7, Effects!$A$1:$E$1, 0),0)</f>
        <v>Arrest Made</v>
      </c>
    </row>
    <row r="1847" spans="2:23" s="7" customFormat="1" ht="21" x14ac:dyDescent="0.4">
      <c r="B1847" s="19">
        <v>1840</v>
      </c>
      <c r="C1847" s="19" t="s">
        <v>1854</v>
      </c>
      <c r="D1847" s="20">
        <f>VLOOKUP($C1847, Date, MATCH(Source!D$7, Date!$A$1:$F$1, 0), FALSE)</f>
        <v>45532</v>
      </c>
      <c r="E1847" s="40">
        <v>45532</v>
      </c>
      <c r="F1847" s="22">
        <f>VLOOKUP($C1847, Date, MATCH(Source!F$7, Date!$A$1:$F$1, 0), FALSE)</f>
        <v>77.3819444444444</v>
      </c>
      <c r="G1847" s="19">
        <f>VLOOKUP(Table3[[#This Row],[Accident ID]],Date!$A$2:$I$2001,MATCH(Table3[[#Headers],[Hour]],Date!$A$1:$I$1,0),0)</f>
        <v>9</v>
      </c>
      <c r="H1847" s="44" t="str">
        <f>IF(AND(Table3[[#This Row],[Hour]]&gt;=7, Table3[[#This Row],[Hour]]&lt;=10), "Peak", IF(AND(Table3[[#This Row],[Hour]]&gt;=16, Table3[[#This Row],[Hour]]&lt;=19), "Peak", "Off-Peak"))</f>
        <v>Peak</v>
      </c>
      <c r="I1847" s="19" t="str">
        <f>VLOOKUP($C1847,location,MATCH(Source!I$7,Location!$A$1:$D$1,0),0)</f>
        <v>Bangalore</v>
      </c>
      <c r="J1847" s="19" t="str">
        <f>VLOOKUP($C1847,location,MATCH(Source!J$7,Location!$A$1:$D$1,0),0)</f>
        <v>Expressway</v>
      </c>
      <c r="K1847" s="19" t="str">
        <f>VLOOKUP($C1847,location,MATCH(Source!K$7,Location!$A$1:$D$1,0),0)</f>
        <v>Foggy</v>
      </c>
      <c r="L1847" s="20" t="str">
        <f>VLOOKUP($C1847,vehicle,MATCH(L1846,Vehicle!A1840:E1840,0),0)</f>
        <v>Truck</v>
      </c>
      <c r="M1847" s="20" t="str">
        <f>VLOOKUP($C1847,vehicle,MATCH(M$7,Vehicle!$A$1:$E$1,0),0)</f>
        <v>Drunk Driving</v>
      </c>
      <c r="N1847" s="20" t="str">
        <f>VLOOKUP($C1847,vehicle,MATCH(N$7,Vehicle!$A$1:$E$1,0),0)</f>
        <v>Severe</v>
      </c>
      <c r="O1847" s="21">
        <f>VLOOKUP($C1847,vehicle,MATCH(O$7,Vehicle!$A$1:$E$1,0),0)</f>
        <v>4</v>
      </c>
      <c r="P1847" s="21">
        <f>VLOOKUP($C1847,driver,MATCH(P$7,Driver!$A$1:$E$1,0),0)</f>
        <v>74</v>
      </c>
      <c r="Q1847" s="21" t="str">
        <f>VLOOKUP($C1847,driver,MATCH(Q$7,Driver!$A$1:$E$1,0),0)</f>
        <v>Suspended</v>
      </c>
      <c r="R1847" s="21">
        <f>VLOOKUP($C1847,driver,MATCH(R$7,Driver!$A$1:$E$1,0),0)</f>
        <v>7</v>
      </c>
      <c r="S1847" s="21" t="str">
        <f>VLOOKUP($C1847,driver,MATCH(S$7,Driver!$A$1:$E$1,0),0)</f>
        <v>Fatal</v>
      </c>
      <c r="T1847" s="21">
        <f>VLOOKUP($C1847,Effects,MATCH(T$7, Effects!$A$1:$E$1, 0),0)</f>
        <v>11</v>
      </c>
      <c r="U1847" s="22" t="str">
        <f>VLOOKUP($C1847,Effects,MATCH(U$7, Effects!$A$1:$E$1, 0),0)</f>
        <v>Yes</v>
      </c>
      <c r="V1847" s="22" t="str">
        <f>VLOOKUP($C1847,Effects,MATCH(V$7, Effects!$A$1:$E$1, 0),0)</f>
        <v>Yes</v>
      </c>
      <c r="W1847" s="22" t="str">
        <f>VLOOKUP($C1847,Effects,MATCH(W$7, Effects!$A$1:$E$1, 0),0)</f>
        <v>None</v>
      </c>
    </row>
    <row r="1848" spans="2:23" s="7" customFormat="1" ht="21" x14ac:dyDescent="0.4">
      <c r="B1848" s="19">
        <v>1841</v>
      </c>
      <c r="C1848" s="19" t="s">
        <v>1855</v>
      </c>
      <c r="D1848" s="20">
        <f>VLOOKUP($C1848, Date, MATCH(Source!D$7, Date!$A$1:$F$1, 0), FALSE)</f>
        <v>44321</v>
      </c>
      <c r="E1848" s="40">
        <v>44321</v>
      </c>
      <c r="F1848" s="22">
        <f>VLOOKUP($C1848, Date, MATCH(Source!F$7, Date!$A$1:$F$1, 0), FALSE)</f>
        <v>77.4236111111111</v>
      </c>
      <c r="G1848" s="19">
        <f>VLOOKUP(Table3[[#This Row],[Accident ID]],Date!$A$2:$I$2001,MATCH(Table3[[#Headers],[Hour]],Date!$A$1:$I$1,0),0)</f>
        <v>10</v>
      </c>
      <c r="H1848" s="44" t="str">
        <f>IF(AND(Table3[[#This Row],[Hour]]&gt;=7, Table3[[#This Row],[Hour]]&lt;=10), "Peak", IF(AND(Table3[[#This Row],[Hour]]&gt;=16, Table3[[#This Row],[Hour]]&lt;=19), "Peak", "Off-Peak"))</f>
        <v>Peak</v>
      </c>
      <c r="I1848" s="19" t="str">
        <f>VLOOKUP($C1848,location,MATCH(Source!I$7,Location!$A$1:$D$1,0),0)</f>
        <v>Hyderabad</v>
      </c>
      <c r="J1848" s="19" t="str">
        <f>VLOOKUP($C1848,location,MATCH(Source!J$7,Location!$A$1:$D$1,0),0)</f>
        <v>City Road</v>
      </c>
      <c r="K1848" s="19" t="str">
        <f>VLOOKUP($C1848,location,MATCH(Source!K$7,Location!$A$1:$D$1,0),0)</f>
        <v>Clear</v>
      </c>
      <c r="L1848" s="20" t="str">
        <f>VLOOKUP($C1848,vehicle,MATCH(L1847,Vehicle!A1841:E1841,0),0)</f>
        <v>Truck</v>
      </c>
      <c r="M1848" s="20" t="str">
        <f>VLOOKUP($C1848,vehicle,MATCH(M$7,Vehicle!$A$1:$E$1,0),0)</f>
        <v>Reckless Driving</v>
      </c>
      <c r="N1848" s="20" t="str">
        <f>VLOOKUP($C1848,vehicle,MATCH(N$7,Vehicle!$A$1:$E$1,0),0)</f>
        <v>Medium</v>
      </c>
      <c r="O1848" s="21">
        <f>VLOOKUP($C1848,vehicle,MATCH(O$7,Vehicle!$A$1:$E$1,0),0)</f>
        <v>3</v>
      </c>
      <c r="P1848" s="21">
        <f>VLOOKUP($C1848,driver,MATCH(P$7,Driver!$A$1:$E$1,0),0)</f>
        <v>26</v>
      </c>
      <c r="Q1848" s="21" t="str">
        <f>VLOOKUP($C1848,driver,MATCH(Q$7,Driver!$A$1:$E$1,0),0)</f>
        <v>Suspended</v>
      </c>
      <c r="R1848" s="21">
        <f>VLOOKUP($C1848,driver,MATCH(R$7,Driver!$A$1:$E$1,0),0)</f>
        <v>5</v>
      </c>
      <c r="S1848" s="21" t="str">
        <f>VLOOKUP($C1848,driver,MATCH(S$7,Driver!$A$1:$E$1,0),0)</f>
        <v>Moderate</v>
      </c>
      <c r="T1848" s="21">
        <f>VLOOKUP($C1848,Effects,MATCH(T$7, Effects!$A$1:$E$1, 0),0)</f>
        <v>46</v>
      </c>
      <c r="U1848" s="22" t="str">
        <f>VLOOKUP($C1848,Effects,MATCH(U$7, Effects!$A$1:$E$1, 0),0)</f>
        <v>Yes</v>
      </c>
      <c r="V1848" s="22" t="str">
        <f>VLOOKUP($C1848,Effects,MATCH(V$7, Effects!$A$1:$E$1, 0),0)</f>
        <v>No</v>
      </c>
      <c r="W1848" s="22" t="str">
        <f>VLOOKUP($C1848,Effects,MATCH(W$7, Effects!$A$1:$E$1, 0),0)</f>
        <v>None</v>
      </c>
    </row>
    <row r="1849" spans="2:23" s="7" customFormat="1" ht="21" x14ac:dyDescent="0.4">
      <c r="B1849" s="19">
        <v>1842</v>
      </c>
      <c r="C1849" s="19" t="s">
        <v>1856</v>
      </c>
      <c r="D1849" s="20">
        <f>VLOOKUP($C1849, Date, MATCH(Source!D$7, Date!$A$1:$F$1, 0), FALSE)</f>
        <v>44778</v>
      </c>
      <c r="E1849" s="40">
        <v>44778</v>
      </c>
      <c r="F1849" s="22">
        <f>VLOOKUP($C1849, Date, MATCH(Source!F$7, Date!$A$1:$F$1, 0), FALSE)</f>
        <v>77.4652777777778</v>
      </c>
      <c r="G1849" s="19">
        <f>VLOOKUP(Table3[[#This Row],[Accident ID]],Date!$A$2:$I$2001,MATCH(Table3[[#Headers],[Hour]],Date!$A$1:$I$1,0),0)</f>
        <v>11</v>
      </c>
      <c r="H1849" s="44" t="str">
        <f>IF(AND(Table3[[#This Row],[Hour]]&gt;=7, Table3[[#This Row],[Hour]]&lt;=10), "Peak", IF(AND(Table3[[#This Row],[Hour]]&gt;=16, Table3[[#This Row],[Hour]]&lt;=19), "Peak", "Off-Peak"))</f>
        <v>Off-Peak</v>
      </c>
      <c r="I1849" s="19" t="str">
        <f>VLOOKUP($C1849,location,MATCH(Source!I$7,Location!$A$1:$D$1,0),0)</f>
        <v>Ahmedabad</v>
      </c>
      <c r="J1849" s="19" t="str">
        <f>VLOOKUP($C1849,location,MATCH(Source!J$7,Location!$A$1:$D$1,0),0)</f>
        <v>City Road</v>
      </c>
      <c r="K1849" s="19" t="str">
        <f>VLOOKUP($C1849,location,MATCH(Source!K$7,Location!$A$1:$D$1,0),0)</f>
        <v>Foggy</v>
      </c>
      <c r="L1849" s="20" t="str">
        <f>VLOOKUP($C1849,vehicle,MATCH(L1848,Vehicle!A1842:E1842,0),0)</f>
        <v>Bike</v>
      </c>
      <c r="M1849" s="20" t="str">
        <f>VLOOKUP($C1849,vehicle,MATCH(M$7,Vehicle!$A$1:$E$1,0),0)</f>
        <v>Signal Violation</v>
      </c>
      <c r="N1849" s="20" t="str">
        <f>VLOOKUP($C1849,vehicle,MATCH(N$7,Vehicle!$A$1:$E$1,0),0)</f>
        <v>Severe</v>
      </c>
      <c r="O1849" s="21">
        <f>VLOOKUP($C1849,vehicle,MATCH(O$7,Vehicle!$A$1:$E$1,0),0)</f>
        <v>1</v>
      </c>
      <c r="P1849" s="21">
        <f>VLOOKUP($C1849,driver,MATCH(P$7,Driver!$A$1:$E$1,0),0)</f>
        <v>63</v>
      </c>
      <c r="Q1849" s="21" t="str">
        <f>VLOOKUP($C1849,driver,MATCH(Q$7,Driver!$A$1:$E$1,0),0)</f>
        <v>Expired</v>
      </c>
      <c r="R1849" s="21">
        <f>VLOOKUP($C1849,driver,MATCH(R$7,Driver!$A$1:$E$1,0),0)</f>
        <v>5</v>
      </c>
      <c r="S1849" s="21" t="str">
        <f>VLOOKUP($C1849,driver,MATCH(S$7,Driver!$A$1:$E$1,0),0)</f>
        <v>Severe</v>
      </c>
      <c r="T1849" s="21">
        <f>VLOOKUP($C1849,Effects,MATCH(T$7, Effects!$A$1:$E$1, 0),0)</f>
        <v>24</v>
      </c>
      <c r="U1849" s="22" t="str">
        <f>VLOOKUP($C1849,Effects,MATCH(U$7, Effects!$A$1:$E$1, 0),0)</f>
        <v>No</v>
      </c>
      <c r="V1849" s="22" t="str">
        <f>VLOOKUP($C1849,Effects,MATCH(V$7, Effects!$A$1:$E$1, 0),0)</f>
        <v>No</v>
      </c>
      <c r="W1849" s="22" t="str">
        <f>VLOOKUP($C1849,Effects,MATCH(W$7, Effects!$A$1:$E$1, 0),0)</f>
        <v>Fine Issued</v>
      </c>
    </row>
    <row r="1850" spans="2:23" s="7" customFormat="1" ht="21" x14ac:dyDescent="0.4">
      <c r="B1850" s="19">
        <v>1843</v>
      </c>
      <c r="C1850" s="19" t="s">
        <v>1857</v>
      </c>
      <c r="D1850" s="20">
        <f>VLOOKUP($C1850, Date, MATCH(Source!D$7, Date!$A$1:$F$1, 0), FALSE)</f>
        <v>44244</v>
      </c>
      <c r="E1850" s="40">
        <v>44244</v>
      </c>
      <c r="F1850" s="22">
        <f>VLOOKUP($C1850, Date, MATCH(Source!F$7, Date!$A$1:$F$1, 0), FALSE)</f>
        <v>77.5069444444444</v>
      </c>
      <c r="G1850" s="19">
        <f>VLOOKUP(Table3[[#This Row],[Accident ID]],Date!$A$2:$I$2001,MATCH(Table3[[#Headers],[Hour]],Date!$A$1:$I$1,0),0)</f>
        <v>12</v>
      </c>
      <c r="H1850" s="44" t="str">
        <f>IF(AND(Table3[[#This Row],[Hour]]&gt;=7, Table3[[#This Row],[Hour]]&lt;=10), "Peak", IF(AND(Table3[[#This Row],[Hour]]&gt;=16, Table3[[#This Row],[Hour]]&lt;=19), "Peak", "Off-Peak"))</f>
        <v>Off-Peak</v>
      </c>
      <c r="I1850" s="19" t="str">
        <f>VLOOKUP($C1850,location,MATCH(Source!I$7,Location!$A$1:$D$1,0),0)</f>
        <v>Bangalore</v>
      </c>
      <c r="J1850" s="19" t="str">
        <f>VLOOKUP($C1850,location,MATCH(Source!J$7,Location!$A$1:$D$1,0),0)</f>
        <v>Highway</v>
      </c>
      <c r="K1850" s="19" t="str">
        <f>VLOOKUP($C1850,location,MATCH(Source!K$7,Location!$A$1:$D$1,0),0)</f>
        <v>Rainy</v>
      </c>
      <c r="L1850" s="20" t="str">
        <f>VLOOKUP($C1850,vehicle,MATCH(L1849,Vehicle!A1843:E1843,0),0)</f>
        <v>Truck</v>
      </c>
      <c r="M1850" s="20" t="str">
        <f>VLOOKUP($C1850,vehicle,MATCH(M$7,Vehicle!$A$1:$E$1,0),0)</f>
        <v>Over Speeding</v>
      </c>
      <c r="N1850" s="20" t="str">
        <f>VLOOKUP($C1850,vehicle,MATCH(N$7,Vehicle!$A$1:$E$1,0),0)</f>
        <v>High</v>
      </c>
      <c r="O1850" s="21">
        <f>VLOOKUP($C1850,vehicle,MATCH(O$7,Vehicle!$A$1:$E$1,0),0)</f>
        <v>2</v>
      </c>
      <c r="P1850" s="21">
        <f>VLOOKUP($C1850,driver,MATCH(P$7,Driver!$A$1:$E$1,0),0)</f>
        <v>41</v>
      </c>
      <c r="Q1850" s="21" t="str">
        <f>VLOOKUP($C1850,driver,MATCH(Q$7,Driver!$A$1:$E$1,0),0)</f>
        <v>Expired</v>
      </c>
      <c r="R1850" s="21">
        <f>VLOOKUP($C1850,driver,MATCH(R$7,Driver!$A$1:$E$1,0),0)</f>
        <v>2</v>
      </c>
      <c r="S1850" s="21" t="str">
        <f>VLOOKUP($C1850,driver,MATCH(S$7,Driver!$A$1:$E$1,0),0)</f>
        <v>Severe</v>
      </c>
      <c r="T1850" s="21">
        <f>VLOOKUP($C1850,Effects,MATCH(T$7, Effects!$A$1:$E$1, 0),0)</f>
        <v>33</v>
      </c>
      <c r="U1850" s="22" t="str">
        <f>VLOOKUP($C1850,Effects,MATCH(U$7, Effects!$A$1:$E$1, 0),0)</f>
        <v>Yes</v>
      </c>
      <c r="V1850" s="22" t="str">
        <f>VLOOKUP($C1850,Effects,MATCH(V$7, Effects!$A$1:$E$1, 0),0)</f>
        <v>Yes</v>
      </c>
      <c r="W1850" s="22" t="str">
        <f>VLOOKUP($C1850,Effects,MATCH(W$7, Effects!$A$1:$E$1, 0),0)</f>
        <v>Arrest Made</v>
      </c>
    </row>
    <row r="1851" spans="2:23" s="7" customFormat="1" ht="21" x14ac:dyDescent="0.4">
      <c r="B1851" s="19">
        <v>1844</v>
      </c>
      <c r="C1851" s="19" t="s">
        <v>1858</v>
      </c>
      <c r="D1851" s="20">
        <f>VLOOKUP($C1851, Date, MATCH(Source!D$7, Date!$A$1:$F$1, 0), FALSE)</f>
        <v>45003</v>
      </c>
      <c r="E1851" s="40">
        <v>45003</v>
      </c>
      <c r="F1851" s="22">
        <f>VLOOKUP($C1851, Date, MATCH(Source!F$7, Date!$A$1:$F$1, 0), FALSE)</f>
        <v>77.5486111111111</v>
      </c>
      <c r="G1851" s="19">
        <f>VLOOKUP(Table3[[#This Row],[Accident ID]],Date!$A$2:$I$2001,MATCH(Table3[[#Headers],[Hour]],Date!$A$1:$I$1,0),0)</f>
        <v>13</v>
      </c>
      <c r="H1851" s="44" t="str">
        <f>IF(AND(Table3[[#This Row],[Hour]]&gt;=7, Table3[[#This Row],[Hour]]&lt;=10), "Peak", IF(AND(Table3[[#This Row],[Hour]]&gt;=16, Table3[[#This Row],[Hour]]&lt;=19), "Peak", "Off-Peak"))</f>
        <v>Off-Peak</v>
      </c>
      <c r="I1851" s="19" t="str">
        <f>VLOOKUP($C1851,location,MATCH(Source!I$7,Location!$A$1:$D$1,0),0)</f>
        <v>Chennai</v>
      </c>
      <c r="J1851" s="19" t="str">
        <f>VLOOKUP($C1851,location,MATCH(Source!J$7,Location!$A$1:$D$1,0),0)</f>
        <v>City Road</v>
      </c>
      <c r="K1851" s="19" t="str">
        <f>VLOOKUP($C1851,location,MATCH(Source!K$7,Location!$A$1:$D$1,0),0)</f>
        <v>Foggy</v>
      </c>
      <c r="L1851" s="20" t="str">
        <f>VLOOKUP($C1851,vehicle,MATCH(L1850,Vehicle!A1844:E1844,0),0)</f>
        <v>Bike</v>
      </c>
      <c r="M1851" s="20" t="str">
        <f>VLOOKUP($C1851,vehicle,MATCH(M$7,Vehicle!$A$1:$E$1,0),0)</f>
        <v>Over Speeding</v>
      </c>
      <c r="N1851" s="20" t="str">
        <f>VLOOKUP($C1851,vehicle,MATCH(N$7,Vehicle!$A$1:$E$1,0),0)</f>
        <v>Medium</v>
      </c>
      <c r="O1851" s="21">
        <f>VLOOKUP($C1851,vehicle,MATCH(O$7,Vehicle!$A$1:$E$1,0),0)</f>
        <v>2</v>
      </c>
      <c r="P1851" s="21">
        <f>VLOOKUP($C1851,driver,MATCH(P$7,Driver!$A$1:$E$1,0),0)</f>
        <v>19</v>
      </c>
      <c r="Q1851" s="21" t="str">
        <f>VLOOKUP($C1851,driver,MATCH(Q$7,Driver!$A$1:$E$1,0),0)</f>
        <v>Suspended</v>
      </c>
      <c r="R1851" s="21">
        <f>VLOOKUP($C1851,driver,MATCH(R$7,Driver!$A$1:$E$1,0),0)</f>
        <v>1</v>
      </c>
      <c r="S1851" s="21" t="str">
        <f>VLOOKUP($C1851,driver,MATCH(S$7,Driver!$A$1:$E$1,0),0)</f>
        <v>Fatal</v>
      </c>
      <c r="T1851" s="21">
        <f>VLOOKUP($C1851,Effects,MATCH(T$7, Effects!$A$1:$E$1, 0),0)</f>
        <v>50</v>
      </c>
      <c r="U1851" s="22" t="str">
        <f>VLOOKUP($C1851,Effects,MATCH(U$7, Effects!$A$1:$E$1, 0),0)</f>
        <v>Yes</v>
      </c>
      <c r="V1851" s="22" t="str">
        <f>VLOOKUP($C1851,Effects,MATCH(V$7, Effects!$A$1:$E$1, 0),0)</f>
        <v>Yes</v>
      </c>
      <c r="W1851" s="22" t="str">
        <f>VLOOKUP($C1851,Effects,MATCH(W$7, Effects!$A$1:$E$1, 0),0)</f>
        <v>License Suspended</v>
      </c>
    </row>
    <row r="1852" spans="2:23" s="7" customFormat="1" ht="21" x14ac:dyDescent="0.4">
      <c r="B1852" s="19">
        <v>1845</v>
      </c>
      <c r="C1852" s="19" t="s">
        <v>1859</v>
      </c>
      <c r="D1852" s="20">
        <f>VLOOKUP($C1852, Date, MATCH(Source!D$7, Date!$A$1:$F$1, 0), FALSE)</f>
        <v>44479</v>
      </c>
      <c r="E1852" s="40">
        <v>44479</v>
      </c>
      <c r="F1852" s="22">
        <f>VLOOKUP($C1852, Date, MATCH(Source!F$7, Date!$A$1:$F$1, 0), FALSE)</f>
        <v>77.5902777777778</v>
      </c>
      <c r="G1852" s="19">
        <f>VLOOKUP(Table3[[#This Row],[Accident ID]],Date!$A$2:$I$2001,MATCH(Table3[[#Headers],[Hour]],Date!$A$1:$I$1,0),0)</f>
        <v>14</v>
      </c>
      <c r="H1852" s="44" t="str">
        <f>IF(AND(Table3[[#This Row],[Hour]]&gt;=7, Table3[[#This Row],[Hour]]&lt;=10), "Peak", IF(AND(Table3[[#This Row],[Hour]]&gt;=16, Table3[[#This Row],[Hour]]&lt;=19), "Peak", "Off-Peak"))</f>
        <v>Off-Peak</v>
      </c>
      <c r="I1852" s="19" t="str">
        <f>VLOOKUP($C1852,location,MATCH(Source!I$7,Location!$A$1:$D$1,0),0)</f>
        <v>Pune</v>
      </c>
      <c r="J1852" s="19" t="str">
        <f>VLOOKUP($C1852,location,MATCH(Source!J$7,Location!$A$1:$D$1,0),0)</f>
        <v>Residential Area</v>
      </c>
      <c r="K1852" s="19" t="str">
        <f>VLOOKUP($C1852,location,MATCH(Source!K$7,Location!$A$1:$D$1,0),0)</f>
        <v>Snowy</v>
      </c>
      <c r="L1852" s="20" t="str">
        <f>VLOOKUP($C1852,vehicle,MATCH(L1851,Vehicle!A1845:E1845,0),0)</f>
        <v>Bicycle</v>
      </c>
      <c r="M1852" s="20" t="str">
        <f>VLOOKUP($C1852,vehicle,MATCH(M$7,Vehicle!$A$1:$E$1,0),0)</f>
        <v>Reckless Driving</v>
      </c>
      <c r="N1852" s="20" t="str">
        <f>VLOOKUP($C1852,vehicle,MATCH(N$7,Vehicle!$A$1:$E$1,0),0)</f>
        <v>High</v>
      </c>
      <c r="O1852" s="21">
        <f>VLOOKUP($C1852,vehicle,MATCH(O$7,Vehicle!$A$1:$E$1,0),0)</f>
        <v>3</v>
      </c>
      <c r="P1852" s="21">
        <f>VLOOKUP($C1852,driver,MATCH(P$7,Driver!$A$1:$E$1,0),0)</f>
        <v>44</v>
      </c>
      <c r="Q1852" s="21" t="str">
        <f>VLOOKUP($C1852,driver,MATCH(Q$7,Driver!$A$1:$E$1,0),0)</f>
        <v>Valid</v>
      </c>
      <c r="R1852" s="21">
        <f>VLOOKUP($C1852,driver,MATCH(R$7,Driver!$A$1:$E$1,0),0)</f>
        <v>1</v>
      </c>
      <c r="S1852" s="21" t="str">
        <f>VLOOKUP($C1852,driver,MATCH(S$7,Driver!$A$1:$E$1,0),0)</f>
        <v>Moderate</v>
      </c>
      <c r="T1852" s="21">
        <f>VLOOKUP($C1852,Effects,MATCH(T$7, Effects!$A$1:$E$1, 0),0)</f>
        <v>18</v>
      </c>
      <c r="U1852" s="22" t="str">
        <f>VLOOKUP($C1852,Effects,MATCH(U$7, Effects!$A$1:$E$1, 0),0)</f>
        <v>No</v>
      </c>
      <c r="V1852" s="22" t="str">
        <f>VLOOKUP($C1852,Effects,MATCH(V$7, Effects!$A$1:$E$1, 0),0)</f>
        <v>No</v>
      </c>
      <c r="W1852" s="22" t="str">
        <f>VLOOKUP($C1852,Effects,MATCH(W$7, Effects!$A$1:$E$1, 0),0)</f>
        <v>None</v>
      </c>
    </row>
    <row r="1853" spans="2:23" s="7" customFormat="1" ht="21" x14ac:dyDescent="0.4">
      <c r="B1853" s="19">
        <v>1846</v>
      </c>
      <c r="C1853" s="19" t="s">
        <v>1860</v>
      </c>
      <c r="D1853" s="20">
        <f>VLOOKUP($C1853, Date, MATCH(Source!D$7, Date!$A$1:$F$1, 0), FALSE)</f>
        <v>44667</v>
      </c>
      <c r="E1853" s="40">
        <v>44667</v>
      </c>
      <c r="F1853" s="22">
        <f>VLOOKUP($C1853, Date, MATCH(Source!F$7, Date!$A$1:$F$1, 0), FALSE)</f>
        <v>77.6319444444444</v>
      </c>
      <c r="G1853" s="19">
        <f>VLOOKUP(Table3[[#This Row],[Accident ID]],Date!$A$2:$I$2001,MATCH(Table3[[#Headers],[Hour]],Date!$A$1:$I$1,0),0)</f>
        <v>15</v>
      </c>
      <c r="H1853" s="44" t="str">
        <f>IF(AND(Table3[[#This Row],[Hour]]&gt;=7, Table3[[#This Row],[Hour]]&lt;=10), "Peak", IF(AND(Table3[[#This Row],[Hour]]&gt;=16, Table3[[#This Row],[Hour]]&lt;=19), "Peak", "Off-Peak"))</f>
        <v>Off-Peak</v>
      </c>
      <c r="I1853" s="19" t="str">
        <f>VLOOKUP($C1853,location,MATCH(Source!I$7,Location!$A$1:$D$1,0),0)</f>
        <v>Kolkata</v>
      </c>
      <c r="J1853" s="19" t="str">
        <f>VLOOKUP($C1853,location,MATCH(Source!J$7,Location!$A$1:$D$1,0),0)</f>
        <v>City Road</v>
      </c>
      <c r="K1853" s="19" t="str">
        <f>VLOOKUP($C1853,location,MATCH(Source!K$7,Location!$A$1:$D$1,0),0)</f>
        <v>Clear</v>
      </c>
      <c r="L1853" s="20" t="str">
        <f>VLOOKUP($C1853,vehicle,MATCH(L1852,Vehicle!A1846:E1846,0),0)</f>
        <v>Bus</v>
      </c>
      <c r="M1853" s="20" t="str">
        <f>VLOOKUP($C1853,vehicle,MATCH(M$7,Vehicle!$A$1:$E$1,0),0)</f>
        <v>Over Speeding</v>
      </c>
      <c r="N1853" s="20" t="str">
        <f>VLOOKUP($C1853,vehicle,MATCH(N$7,Vehicle!$A$1:$E$1,0),0)</f>
        <v>Medium</v>
      </c>
      <c r="O1853" s="21">
        <f>VLOOKUP($C1853,vehicle,MATCH(O$7,Vehicle!$A$1:$E$1,0),0)</f>
        <v>2</v>
      </c>
      <c r="P1853" s="21">
        <f>VLOOKUP($C1853,driver,MATCH(P$7,Driver!$A$1:$E$1,0),0)</f>
        <v>56</v>
      </c>
      <c r="Q1853" s="21" t="str">
        <f>VLOOKUP($C1853,driver,MATCH(Q$7,Driver!$A$1:$E$1,0),0)</f>
        <v>Valid</v>
      </c>
      <c r="R1853" s="21">
        <f>VLOOKUP($C1853,driver,MATCH(R$7,Driver!$A$1:$E$1,0),0)</f>
        <v>6</v>
      </c>
      <c r="S1853" s="21" t="str">
        <f>VLOOKUP($C1853,driver,MATCH(S$7,Driver!$A$1:$E$1,0),0)</f>
        <v>Fatal</v>
      </c>
      <c r="T1853" s="21">
        <f>VLOOKUP($C1853,Effects,MATCH(T$7, Effects!$A$1:$E$1, 0),0)</f>
        <v>55</v>
      </c>
      <c r="U1853" s="22" t="str">
        <f>VLOOKUP($C1853,Effects,MATCH(U$7, Effects!$A$1:$E$1, 0),0)</f>
        <v>Yes</v>
      </c>
      <c r="V1853" s="22" t="str">
        <f>VLOOKUP($C1853,Effects,MATCH(V$7, Effects!$A$1:$E$1, 0),0)</f>
        <v>Yes</v>
      </c>
      <c r="W1853" s="22" t="str">
        <f>VLOOKUP($C1853,Effects,MATCH(W$7, Effects!$A$1:$E$1, 0),0)</f>
        <v>Arrest Made</v>
      </c>
    </row>
    <row r="1854" spans="2:23" s="7" customFormat="1" ht="21" x14ac:dyDescent="0.4">
      <c r="B1854" s="19">
        <v>1847</v>
      </c>
      <c r="C1854" s="19" t="s">
        <v>1861</v>
      </c>
      <c r="D1854" s="20">
        <f>VLOOKUP($C1854, Date, MATCH(Source!D$7, Date!$A$1:$F$1, 0), FALSE)</f>
        <v>44418</v>
      </c>
      <c r="E1854" s="40">
        <v>44418</v>
      </c>
      <c r="F1854" s="22">
        <f>VLOOKUP($C1854, Date, MATCH(Source!F$7, Date!$A$1:$F$1, 0), FALSE)</f>
        <v>77.6736111111111</v>
      </c>
      <c r="G1854" s="19">
        <f>VLOOKUP(Table3[[#This Row],[Accident ID]],Date!$A$2:$I$2001,MATCH(Table3[[#Headers],[Hour]],Date!$A$1:$I$1,0),0)</f>
        <v>16</v>
      </c>
      <c r="H1854" s="44" t="str">
        <f>IF(AND(Table3[[#This Row],[Hour]]&gt;=7, Table3[[#This Row],[Hour]]&lt;=10), "Peak", IF(AND(Table3[[#This Row],[Hour]]&gt;=16, Table3[[#This Row],[Hour]]&lt;=19), "Peak", "Off-Peak"))</f>
        <v>Peak</v>
      </c>
      <c r="I1854" s="19" t="str">
        <f>VLOOKUP($C1854,location,MATCH(Source!I$7,Location!$A$1:$D$1,0),0)</f>
        <v>Pune</v>
      </c>
      <c r="J1854" s="19" t="str">
        <f>VLOOKUP($C1854,location,MATCH(Source!J$7,Location!$A$1:$D$1,0),0)</f>
        <v>Highway</v>
      </c>
      <c r="K1854" s="19" t="str">
        <f>VLOOKUP($C1854,location,MATCH(Source!K$7,Location!$A$1:$D$1,0),0)</f>
        <v>Clear</v>
      </c>
      <c r="L1854" s="20" t="str">
        <f>VLOOKUP($C1854,vehicle,MATCH(L1853,Vehicle!A1847:E1847,0),0)</f>
        <v>Bicycle</v>
      </c>
      <c r="M1854" s="20" t="str">
        <f>VLOOKUP($C1854,vehicle,MATCH(M$7,Vehicle!$A$1:$E$1,0),0)</f>
        <v>Drunk Driving</v>
      </c>
      <c r="N1854" s="20" t="str">
        <f>VLOOKUP($C1854,vehicle,MATCH(N$7,Vehicle!$A$1:$E$1,0),0)</f>
        <v>High</v>
      </c>
      <c r="O1854" s="21">
        <f>VLOOKUP($C1854,vehicle,MATCH(O$7,Vehicle!$A$1:$E$1,0),0)</f>
        <v>1</v>
      </c>
      <c r="P1854" s="21">
        <f>VLOOKUP($C1854,driver,MATCH(P$7,Driver!$A$1:$E$1,0),0)</f>
        <v>26</v>
      </c>
      <c r="Q1854" s="21" t="str">
        <f>VLOOKUP($C1854,driver,MATCH(Q$7,Driver!$A$1:$E$1,0),0)</f>
        <v>Valid</v>
      </c>
      <c r="R1854" s="21">
        <f>VLOOKUP($C1854,driver,MATCH(R$7,Driver!$A$1:$E$1,0),0)</f>
        <v>3</v>
      </c>
      <c r="S1854" s="21" t="str">
        <f>VLOOKUP($C1854,driver,MATCH(S$7,Driver!$A$1:$E$1,0),0)</f>
        <v>Severe</v>
      </c>
      <c r="T1854" s="21">
        <f>VLOOKUP($C1854,Effects,MATCH(T$7, Effects!$A$1:$E$1, 0),0)</f>
        <v>31</v>
      </c>
      <c r="U1854" s="22" t="str">
        <f>VLOOKUP($C1854,Effects,MATCH(U$7, Effects!$A$1:$E$1, 0),0)</f>
        <v>No</v>
      </c>
      <c r="V1854" s="22" t="str">
        <f>VLOOKUP($C1854,Effects,MATCH(V$7, Effects!$A$1:$E$1, 0),0)</f>
        <v>No</v>
      </c>
      <c r="W1854" s="22" t="str">
        <f>VLOOKUP($C1854,Effects,MATCH(W$7, Effects!$A$1:$E$1, 0),0)</f>
        <v>Arrest Made</v>
      </c>
    </row>
    <row r="1855" spans="2:23" s="7" customFormat="1" ht="21" x14ac:dyDescent="0.4">
      <c r="B1855" s="19">
        <v>1848</v>
      </c>
      <c r="C1855" s="19" t="s">
        <v>1862</v>
      </c>
      <c r="D1855" s="20">
        <f>VLOOKUP($C1855, Date, MATCH(Source!D$7, Date!$A$1:$F$1, 0), FALSE)</f>
        <v>44706</v>
      </c>
      <c r="E1855" s="40">
        <v>44706</v>
      </c>
      <c r="F1855" s="22">
        <f>VLOOKUP($C1855, Date, MATCH(Source!F$7, Date!$A$1:$F$1, 0), FALSE)</f>
        <v>77.7152777777778</v>
      </c>
      <c r="G1855" s="19">
        <f>VLOOKUP(Table3[[#This Row],[Accident ID]],Date!$A$2:$I$2001,MATCH(Table3[[#Headers],[Hour]],Date!$A$1:$I$1,0),0)</f>
        <v>17</v>
      </c>
      <c r="H1855" s="44" t="str">
        <f>IF(AND(Table3[[#This Row],[Hour]]&gt;=7, Table3[[#This Row],[Hour]]&lt;=10), "Peak", IF(AND(Table3[[#This Row],[Hour]]&gt;=16, Table3[[#This Row],[Hour]]&lt;=19), "Peak", "Off-Peak"))</f>
        <v>Peak</v>
      </c>
      <c r="I1855" s="19" t="str">
        <f>VLOOKUP($C1855,location,MATCH(Source!I$7,Location!$A$1:$D$1,0),0)</f>
        <v>Hyderabad</v>
      </c>
      <c r="J1855" s="19" t="str">
        <f>VLOOKUP($C1855,location,MATCH(Source!J$7,Location!$A$1:$D$1,0),0)</f>
        <v>Residential Area</v>
      </c>
      <c r="K1855" s="19" t="str">
        <f>VLOOKUP($C1855,location,MATCH(Source!K$7,Location!$A$1:$D$1,0),0)</f>
        <v>Snowy</v>
      </c>
      <c r="L1855" s="20" t="str">
        <f>VLOOKUP($C1855,vehicle,MATCH(L1854,Vehicle!A1848:E1848,0),0)</f>
        <v>Truck</v>
      </c>
      <c r="M1855" s="20" t="str">
        <f>VLOOKUP($C1855,vehicle,MATCH(M$7,Vehicle!$A$1:$E$1,0),0)</f>
        <v>Signal Violation</v>
      </c>
      <c r="N1855" s="20" t="str">
        <f>VLOOKUP($C1855,vehicle,MATCH(N$7,Vehicle!$A$1:$E$1,0),0)</f>
        <v>Low</v>
      </c>
      <c r="O1855" s="21">
        <f>VLOOKUP($C1855,vehicle,MATCH(O$7,Vehicle!$A$1:$E$1,0),0)</f>
        <v>1</v>
      </c>
      <c r="P1855" s="21">
        <f>VLOOKUP($C1855,driver,MATCH(P$7,Driver!$A$1:$E$1,0),0)</f>
        <v>18</v>
      </c>
      <c r="Q1855" s="21" t="str">
        <f>VLOOKUP($C1855,driver,MATCH(Q$7,Driver!$A$1:$E$1,0),0)</f>
        <v>Expired</v>
      </c>
      <c r="R1855" s="21">
        <f>VLOOKUP($C1855,driver,MATCH(R$7,Driver!$A$1:$E$1,0),0)</f>
        <v>1</v>
      </c>
      <c r="S1855" s="21" t="str">
        <f>VLOOKUP($C1855,driver,MATCH(S$7,Driver!$A$1:$E$1,0),0)</f>
        <v>Fatal</v>
      </c>
      <c r="T1855" s="21">
        <f>VLOOKUP($C1855,Effects,MATCH(T$7, Effects!$A$1:$E$1, 0),0)</f>
        <v>49</v>
      </c>
      <c r="U1855" s="22" t="str">
        <f>VLOOKUP($C1855,Effects,MATCH(U$7, Effects!$A$1:$E$1, 0),0)</f>
        <v>No</v>
      </c>
      <c r="V1855" s="22" t="str">
        <f>VLOOKUP($C1855,Effects,MATCH(V$7, Effects!$A$1:$E$1, 0),0)</f>
        <v>Yes</v>
      </c>
      <c r="W1855" s="22" t="str">
        <f>VLOOKUP($C1855,Effects,MATCH(W$7, Effects!$A$1:$E$1, 0),0)</f>
        <v>Arrest Made</v>
      </c>
    </row>
    <row r="1856" spans="2:23" s="7" customFormat="1" ht="21" x14ac:dyDescent="0.4">
      <c r="B1856" s="19">
        <v>1849</v>
      </c>
      <c r="C1856" s="19" t="s">
        <v>1863</v>
      </c>
      <c r="D1856" s="20">
        <f>VLOOKUP($C1856, Date, MATCH(Source!D$7, Date!$A$1:$F$1, 0), FALSE)</f>
        <v>45642</v>
      </c>
      <c r="E1856" s="40">
        <v>45642</v>
      </c>
      <c r="F1856" s="22">
        <f>VLOOKUP($C1856, Date, MATCH(Source!F$7, Date!$A$1:$F$1, 0), FALSE)</f>
        <v>77.7569444444444</v>
      </c>
      <c r="G1856" s="19">
        <f>VLOOKUP(Table3[[#This Row],[Accident ID]],Date!$A$2:$I$2001,MATCH(Table3[[#Headers],[Hour]],Date!$A$1:$I$1,0),0)</f>
        <v>18</v>
      </c>
      <c r="H1856" s="44" t="str">
        <f>IF(AND(Table3[[#This Row],[Hour]]&gt;=7, Table3[[#This Row],[Hour]]&lt;=10), "Peak", IF(AND(Table3[[#This Row],[Hour]]&gt;=16, Table3[[#This Row],[Hour]]&lt;=19), "Peak", "Off-Peak"))</f>
        <v>Peak</v>
      </c>
      <c r="I1856" s="19" t="str">
        <f>VLOOKUP($C1856,location,MATCH(Source!I$7,Location!$A$1:$D$1,0),0)</f>
        <v>Chennai</v>
      </c>
      <c r="J1856" s="19" t="str">
        <f>VLOOKUP($C1856,location,MATCH(Source!J$7,Location!$A$1:$D$1,0),0)</f>
        <v>Rural Road</v>
      </c>
      <c r="K1856" s="19" t="str">
        <f>VLOOKUP($C1856,location,MATCH(Source!K$7,Location!$A$1:$D$1,0),0)</f>
        <v>Foggy</v>
      </c>
      <c r="L1856" s="20" t="str">
        <f>VLOOKUP($C1856,vehicle,MATCH(L1855,Vehicle!A1849:E1849,0),0)</f>
        <v>Bicycle</v>
      </c>
      <c r="M1856" s="20" t="str">
        <f>VLOOKUP($C1856,vehicle,MATCH(M$7,Vehicle!$A$1:$E$1,0),0)</f>
        <v>Weather Conditions</v>
      </c>
      <c r="N1856" s="20" t="str">
        <f>VLOOKUP($C1856,vehicle,MATCH(N$7,Vehicle!$A$1:$E$1,0),0)</f>
        <v>High</v>
      </c>
      <c r="O1856" s="21">
        <f>VLOOKUP($C1856,vehicle,MATCH(O$7,Vehicle!$A$1:$E$1,0),0)</f>
        <v>4</v>
      </c>
      <c r="P1856" s="21">
        <f>VLOOKUP($C1856,driver,MATCH(P$7,Driver!$A$1:$E$1,0),0)</f>
        <v>41</v>
      </c>
      <c r="Q1856" s="21" t="str">
        <f>VLOOKUP($C1856,driver,MATCH(Q$7,Driver!$A$1:$E$1,0),0)</f>
        <v>Suspended</v>
      </c>
      <c r="R1856" s="21">
        <f>VLOOKUP($C1856,driver,MATCH(R$7,Driver!$A$1:$E$1,0),0)</f>
        <v>0</v>
      </c>
      <c r="S1856" s="21" t="str">
        <f>VLOOKUP($C1856,driver,MATCH(S$7,Driver!$A$1:$E$1,0),0)</f>
        <v>Fatal</v>
      </c>
      <c r="T1856" s="21">
        <f>VLOOKUP($C1856,Effects,MATCH(T$7, Effects!$A$1:$E$1, 0),0)</f>
        <v>41</v>
      </c>
      <c r="U1856" s="22" t="str">
        <f>VLOOKUP($C1856,Effects,MATCH(U$7, Effects!$A$1:$E$1, 0),0)</f>
        <v>No</v>
      </c>
      <c r="V1856" s="22" t="str">
        <f>VLOOKUP($C1856,Effects,MATCH(V$7, Effects!$A$1:$E$1, 0),0)</f>
        <v>No</v>
      </c>
      <c r="W1856" s="22" t="str">
        <f>VLOOKUP($C1856,Effects,MATCH(W$7, Effects!$A$1:$E$1, 0),0)</f>
        <v>License Suspended</v>
      </c>
    </row>
    <row r="1857" spans="2:23" s="7" customFormat="1" ht="21" x14ac:dyDescent="0.4">
      <c r="B1857" s="19">
        <v>1850</v>
      </c>
      <c r="C1857" s="19" t="s">
        <v>1864</v>
      </c>
      <c r="D1857" s="20">
        <f>VLOOKUP($C1857, Date, MATCH(Source!D$7, Date!$A$1:$F$1, 0), FALSE)</f>
        <v>45238</v>
      </c>
      <c r="E1857" s="40">
        <v>45238</v>
      </c>
      <c r="F1857" s="22">
        <f>VLOOKUP($C1857, Date, MATCH(Source!F$7, Date!$A$1:$F$1, 0), FALSE)</f>
        <v>77.7986111111111</v>
      </c>
      <c r="G1857" s="19">
        <f>VLOOKUP(Table3[[#This Row],[Accident ID]],Date!$A$2:$I$2001,MATCH(Table3[[#Headers],[Hour]],Date!$A$1:$I$1,0),0)</f>
        <v>19</v>
      </c>
      <c r="H1857" s="44" t="str">
        <f>IF(AND(Table3[[#This Row],[Hour]]&gt;=7, Table3[[#This Row],[Hour]]&lt;=10), "Peak", IF(AND(Table3[[#This Row],[Hour]]&gt;=16, Table3[[#This Row],[Hour]]&lt;=19), "Peak", "Off-Peak"))</f>
        <v>Peak</v>
      </c>
      <c r="I1857" s="19" t="str">
        <f>VLOOKUP($C1857,location,MATCH(Source!I$7,Location!$A$1:$D$1,0),0)</f>
        <v>Hyderabad</v>
      </c>
      <c r="J1857" s="19" t="str">
        <f>VLOOKUP($C1857,location,MATCH(Source!J$7,Location!$A$1:$D$1,0),0)</f>
        <v>Rural Road</v>
      </c>
      <c r="K1857" s="19" t="str">
        <f>VLOOKUP($C1857,location,MATCH(Source!K$7,Location!$A$1:$D$1,0),0)</f>
        <v>Foggy</v>
      </c>
      <c r="L1857" s="20" t="str">
        <f>VLOOKUP($C1857,vehicle,MATCH(L1856,Vehicle!A1850:E1850,0),0)</f>
        <v>Bus</v>
      </c>
      <c r="M1857" s="20" t="str">
        <f>VLOOKUP($C1857,vehicle,MATCH(M$7,Vehicle!$A$1:$E$1,0),0)</f>
        <v>Weather Conditions</v>
      </c>
      <c r="N1857" s="20" t="str">
        <f>VLOOKUP($C1857,vehicle,MATCH(N$7,Vehicle!$A$1:$E$1,0),0)</f>
        <v>Low</v>
      </c>
      <c r="O1857" s="21">
        <f>VLOOKUP($C1857,vehicle,MATCH(O$7,Vehicle!$A$1:$E$1,0),0)</f>
        <v>3</v>
      </c>
      <c r="P1857" s="21">
        <f>VLOOKUP($C1857,driver,MATCH(P$7,Driver!$A$1:$E$1,0),0)</f>
        <v>46</v>
      </c>
      <c r="Q1857" s="21" t="str">
        <f>VLOOKUP($C1857,driver,MATCH(Q$7,Driver!$A$1:$E$1,0),0)</f>
        <v>Valid</v>
      </c>
      <c r="R1857" s="21">
        <f>VLOOKUP($C1857,driver,MATCH(R$7,Driver!$A$1:$E$1,0),0)</f>
        <v>0</v>
      </c>
      <c r="S1857" s="21" t="str">
        <f>VLOOKUP($C1857,driver,MATCH(S$7,Driver!$A$1:$E$1,0),0)</f>
        <v>Severe</v>
      </c>
      <c r="T1857" s="21">
        <f>VLOOKUP($C1857,Effects,MATCH(T$7, Effects!$A$1:$E$1, 0),0)</f>
        <v>30</v>
      </c>
      <c r="U1857" s="22" t="str">
        <f>VLOOKUP($C1857,Effects,MATCH(U$7, Effects!$A$1:$E$1, 0),0)</f>
        <v>No</v>
      </c>
      <c r="V1857" s="22" t="str">
        <f>VLOOKUP($C1857,Effects,MATCH(V$7, Effects!$A$1:$E$1, 0),0)</f>
        <v>Yes</v>
      </c>
      <c r="W1857" s="22" t="str">
        <f>VLOOKUP($C1857,Effects,MATCH(W$7, Effects!$A$1:$E$1, 0),0)</f>
        <v>Fine Issued</v>
      </c>
    </row>
    <row r="1858" spans="2:23" s="7" customFormat="1" ht="21" x14ac:dyDescent="0.4">
      <c r="B1858" s="19">
        <v>1851</v>
      </c>
      <c r="C1858" s="19" t="s">
        <v>1865</v>
      </c>
      <c r="D1858" s="20">
        <f>VLOOKUP($C1858, Date, MATCH(Source!D$7, Date!$A$1:$F$1, 0), FALSE)</f>
        <v>45440</v>
      </c>
      <c r="E1858" s="40">
        <v>45440</v>
      </c>
      <c r="F1858" s="22">
        <f>VLOOKUP($C1858, Date, MATCH(Source!F$7, Date!$A$1:$F$1, 0), FALSE)</f>
        <v>77.8402777777778</v>
      </c>
      <c r="G1858" s="19">
        <f>VLOOKUP(Table3[[#This Row],[Accident ID]],Date!$A$2:$I$2001,MATCH(Table3[[#Headers],[Hour]],Date!$A$1:$I$1,0),0)</f>
        <v>20</v>
      </c>
      <c r="H1858" s="44" t="str">
        <f>IF(AND(Table3[[#This Row],[Hour]]&gt;=7, Table3[[#This Row],[Hour]]&lt;=10), "Peak", IF(AND(Table3[[#This Row],[Hour]]&gt;=16, Table3[[#This Row],[Hour]]&lt;=19), "Peak", "Off-Peak"))</f>
        <v>Off-Peak</v>
      </c>
      <c r="I1858" s="19" t="str">
        <f>VLOOKUP($C1858,location,MATCH(Source!I$7,Location!$A$1:$D$1,0),0)</f>
        <v>Kolkata</v>
      </c>
      <c r="J1858" s="19" t="str">
        <f>VLOOKUP($C1858,location,MATCH(Source!J$7,Location!$A$1:$D$1,0),0)</f>
        <v>Highway</v>
      </c>
      <c r="K1858" s="19" t="str">
        <f>VLOOKUP($C1858,location,MATCH(Source!K$7,Location!$A$1:$D$1,0),0)</f>
        <v>Snowy</v>
      </c>
      <c r="L1858" s="20" t="str">
        <f>VLOOKUP($C1858,vehicle,MATCH(L1857,Vehicle!A1851:E1851,0),0)</f>
        <v>Pedestrian</v>
      </c>
      <c r="M1858" s="20" t="str">
        <f>VLOOKUP($C1858,vehicle,MATCH(M$7,Vehicle!$A$1:$E$1,0),0)</f>
        <v>Brake Failure</v>
      </c>
      <c r="N1858" s="20" t="str">
        <f>VLOOKUP($C1858,vehicle,MATCH(N$7,Vehicle!$A$1:$E$1,0),0)</f>
        <v>Medium</v>
      </c>
      <c r="O1858" s="21">
        <f>VLOOKUP($C1858,vehicle,MATCH(O$7,Vehicle!$A$1:$E$1,0),0)</f>
        <v>3</v>
      </c>
      <c r="P1858" s="21">
        <f>VLOOKUP($C1858,driver,MATCH(P$7,Driver!$A$1:$E$1,0),0)</f>
        <v>50</v>
      </c>
      <c r="Q1858" s="21" t="str">
        <f>VLOOKUP($C1858,driver,MATCH(Q$7,Driver!$A$1:$E$1,0),0)</f>
        <v>Expired</v>
      </c>
      <c r="R1858" s="21">
        <f>VLOOKUP($C1858,driver,MATCH(R$7,Driver!$A$1:$E$1,0),0)</f>
        <v>4</v>
      </c>
      <c r="S1858" s="21" t="str">
        <f>VLOOKUP($C1858,driver,MATCH(S$7,Driver!$A$1:$E$1,0),0)</f>
        <v>Severe</v>
      </c>
      <c r="T1858" s="21">
        <f>VLOOKUP($C1858,Effects,MATCH(T$7, Effects!$A$1:$E$1, 0),0)</f>
        <v>55</v>
      </c>
      <c r="U1858" s="22" t="str">
        <f>VLOOKUP($C1858,Effects,MATCH(U$7, Effects!$A$1:$E$1, 0),0)</f>
        <v>Yes</v>
      </c>
      <c r="V1858" s="22" t="str">
        <f>VLOOKUP($C1858,Effects,MATCH(V$7, Effects!$A$1:$E$1, 0),0)</f>
        <v>No</v>
      </c>
      <c r="W1858" s="22" t="str">
        <f>VLOOKUP($C1858,Effects,MATCH(W$7, Effects!$A$1:$E$1, 0),0)</f>
        <v>Arrest Made</v>
      </c>
    </row>
    <row r="1859" spans="2:23" s="7" customFormat="1" ht="21" x14ac:dyDescent="0.4">
      <c r="B1859" s="19">
        <v>1852</v>
      </c>
      <c r="C1859" s="19" t="s">
        <v>1866</v>
      </c>
      <c r="D1859" s="20">
        <f>VLOOKUP($C1859, Date, MATCH(Source!D$7, Date!$A$1:$F$1, 0), FALSE)</f>
        <v>44420</v>
      </c>
      <c r="E1859" s="40">
        <v>44420</v>
      </c>
      <c r="F1859" s="22">
        <f>VLOOKUP($C1859, Date, MATCH(Source!F$7, Date!$A$1:$F$1, 0), FALSE)</f>
        <v>77.8819444444444</v>
      </c>
      <c r="G1859" s="19">
        <f>VLOOKUP(Table3[[#This Row],[Accident ID]],Date!$A$2:$I$2001,MATCH(Table3[[#Headers],[Hour]],Date!$A$1:$I$1,0),0)</f>
        <v>21</v>
      </c>
      <c r="H1859" s="44" t="str">
        <f>IF(AND(Table3[[#This Row],[Hour]]&gt;=7, Table3[[#This Row],[Hour]]&lt;=10), "Peak", IF(AND(Table3[[#This Row],[Hour]]&gt;=16, Table3[[#This Row],[Hour]]&lt;=19), "Peak", "Off-Peak"))</f>
        <v>Off-Peak</v>
      </c>
      <c r="I1859" s="19" t="str">
        <f>VLOOKUP($C1859,location,MATCH(Source!I$7,Location!$A$1:$D$1,0),0)</f>
        <v>Ahmedabad</v>
      </c>
      <c r="J1859" s="19" t="str">
        <f>VLOOKUP($C1859,location,MATCH(Source!J$7,Location!$A$1:$D$1,0),0)</f>
        <v>Highway</v>
      </c>
      <c r="K1859" s="19" t="str">
        <f>VLOOKUP($C1859,location,MATCH(Source!K$7,Location!$A$1:$D$1,0),0)</f>
        <v>Rainy</v>
      </c>
      <c r="L1859" s="20" t="str">
        <f>VLOOKUP($C1859,vehicle,MATCH(L1858,Vehicle!A1852:E1852,0),0)</f>
        <v>Truck</v>
      </c>
      <c r="M1859" s="20" t="str">
        <f>VLOOKUP($C1859,vehicle,MATCH(M$7,Vehicle!$A$1:$E$1,0),0)</f>
        <v>Signal Violation</v>
      </c>
      <c r="N1859" s="20" t="str">
        <f>VLOOKUP($C1859,vehicle,MATCH(N$7,Vehicle!$A$1:$E$1,0),0)</f>
        <v>Low</v>
      </c>
      <c r="O1859" s="21">
        <f>VLOOKUP($C1859,vehicle,MATCH(O$7,Vehicle!$A$1:$E$1,0),0)</f>
        <v>2</v>
      </c>
      <c r="P1859" s="21">
        <f>VLOOKUP($C1859,driver,MATCH(P$7,Driver!$A$1:$E$1,0),0)</f>
        <v>65</v>
      </c>
      <c r="Q1859" s="21" t="str">
        <f>VLOOKUP($C1859,driver,MATCH(Q$7,Driver!$A$1:$E$1,0),0)</f>
        <v>Expired</v>
      </c>
      <c r="R1859" s="21">
        <f>VLOOKUP($C1859,driver,MATCH(R$7,Driver!$A$1:$E$1,0),0)</f>
        <v>6</v>
      </c>
      <c r="S1859" s="21" t="str">
        <f>VLOOKUP($C1859,driver,MATCH(S$7,Driver!$A$1:$E$1,0),0)</f>
        <v>Fatal</v>
      </c>
      <c r="T1859" s="21">
        <f>VLOOKUP($C1859,Effects,MATCH(T$7, Effects!$A$1:$E$1, 0),0)</f>
        <v>31</v>
      </c>
      <c r="U1859" s="22" t="str">
        <f>VLOOKUP($C1859,Effects,MATCH(U$7, Effects!$A$1:$E$1, 0),0)</f>
        <v>No</v>
      </c>
      <c r="V1859" s="22" t="str">
        <f>VLOOKUP($C1859,Effects,MATCH(V$7, Effects!$A$1:$E$1, 0),0)</f>
        <v>No</v>
      </c>
      <c r="W1859" s="22" t="str">
        <f>VLOOKUP($C1859,Effects,MATCH(W$7, Effects!$A$1:$E$1, 0),0)</f>
        <v>Arrest Made</v>
      </c>
    </row>
    <row r="1860" spans="2:23" s="7" customFormat="1" ht="21" x14ac:dyDescent="0.4">
      <c r="B1860" s="19">
        <v>1853</v>
      </c>
      <c r="C1860" s="19" t="s">
        <v>1867</v>
      </c>
      <c r="D1860" s="20">
        <f>VLOOKUP($C1860, Date, MATCH(Source!D$7, Date!$A$1:$F$1, 0), FALSE)</f>
        <v>45032</v>
      </c>
      <c r="E1860" s="40">
        <v>45032</v>
      </c>
      <c r="F1860" s="22">
        <f>VLOOKUP($C1860, Date, MATCH(Source!F$7, Date!$A$1:$F$1, 0), FALSE)</f>
        <v>77.9236111111111</v>
      </c>
      <c r="G1860" s="19">
        <f>VLOOKUP(Table3[[#This Row],[Accident ID]],Date!$A$2:$I$2001,MATCH(Table3[[#Headers],[Hour]],Date!$A$1:$I$1,0),0)</f>
        <v>22</v>
      </c>
      <c r="H1860" s="44" t="str">
        <f>IF(AND(Table3[[#This Row],[Hour]]&gt;=7, Table3[[#This Row],[Hour]]&lt;=10), "Peak", IF(AND(Table3[[#This Row],[Hour]]&gt;=16, Table3[[#This Row],[Hour]]&lt;=19), "Peak", "Off-Peak"))</f>
        <v>Off-Peak</v>
      </c>
      <c r="I1860" s="19" t="str">
        <f>VLOOKUP($C1860,location,MATCH(Source!I$7,Location!$A$1:$D$1,0),0)</f>
        <v>Chennai</v>
      </c>
      <c r="J1860" s="19" t="str">
        <f>VLOOKUP($C1860,location,MATCH(Source!J$7,Location!$A$1:$D$1,0),0)</f>
        <v>Highway</v>
      </c>
      <c r="K1860" s="19" t="str">
        <f>VLOOKUP($C1860,location,MATCH(Source!K$7,Location!$A$1:$D$1,0),0)</f>
        <v>Rainy</v>
      </c>
      <c r="L1860" s="20" t="str">
        <f>VLOOKUP($C1860,vehicle,MATCH(L1859,Vehicle!A1853:E1853,0),0)</f>
        <v>Truck</v>
      </c>
      <c r="M1860" s="20" t="str">
        <f>VLOOKUP($C1860,vehicle,MATCH(M$7,Vehicle!$A$1:$E$1,0),0)</f>
        <v>Brake Failure</v>
      </c>
      <c r="N1860" s="20" t="str">
        <f>VLOOKUP($C1860,vehicle,MATCH(N$7,Vehicle!$A$1:$E$1,0),0)</f>
        <v>Severe</v>
      </c>
      <c r="O1860" s="21">
        <f>VLOOKUP($C1860,vehicle,MATCH(O$7,Vehicle!$A$1:$E$1,0),0)</f>
        <v>5</v>
      </c>
      <c r="P1860" s="21">
        <f>VLOOKUP($C1860,driver,MATCH(P$7,Driver!$A$1:$E$1,0),0)</f>
        <v>41</v>
      </c>
      <c r="Q1860" s="21" t="str">
        <f>VLOOKUP($C1860,driver,MATCH(Q$7,Driver!$A$1:$E$1,0),0)</f>
        <v>Valid</v>
      </c>
      <c r="R1860" s="21">
        <f>VLOOKUP($C1860,driver,MATCH(R$7,Driver!$A$1:$E$1,0),0)</f>
        <v>3</v>
      </c>
      <c r="S1860" s="21" t="str">
        <f>VLOOKUP($C1860,driver,MATCH(S$7,Driver!$A$1:$E$1,0),0)</f>
        <v>Minor</v>
      </c>
      <c r="T1860" s="21">
        <f>VLOOKUP($C1860,Effects,MATCH(T$7, Effects!$A$1:$E$1, 0),0)</f>
        <v>41</v>
      </c>
      <c r="U1860" s="22" t="str">
        <f>VLOOKUP($C1860,Effects,MATCH(U$7, Effects!$A$1:$E$1, 0),0)</f>
        <v>No</v>
      </c>
      <c r="V1860" s="22" t="str">
        <f>VLOOKUP($C1860,Effects,MATCH(V$7, Effects!$A$1:$E$1, 0),0)</f>
        <v>Yes</v>
      </c>
      <c r="W1860" s="22" t="str">
        <f>VLOOKUP($C1860,Effects,MATCH(W$7, Effects!$A$1:$E$1, 0),0)</f>
        <v>Arrest Made</v>
      </c>
    </row>
    <row r="1861" spans="2:23" s="7" customFormat="1" ht="21" x14ac:dyDescent="0.4">
      <c r="B1861" s="19">
        <v>1854</v>
      </c>
      <c r="C1861" s="19" t="s">
        <v>1868</v>
      </c>
      <c r="D1861" s="20">
        <f>VLOOKUP($C1861, Date, MATCH(Source!D$7, Date!$A$1:$F$1, 0), FALSE)</f>
        <v>44076</v>
      </c>
      <c r="E1861" s="40">
        <v>44076</v>
      </c>
      <c r="F1861" s="22">
        <f>VLOOKUP($C1861, Date, MATCH(Source!F$7, Date!$A$1:$F$1, 0), FALSE)</f>
        <v>77.9652777777778</v>
      </c>
      <c r="G1861" s="19">
        <f>VLOOKUP(Table3[[#This Row],[Accident ID]],Date!$A$2:$I$2001,MATCH(Table3[[#Headers],[Hour]],Date!$A$1:$I$1,0),0)</f>
        <v>23</v>
      </c>
      <c r="H1861" s="44" t="str">
        <f>IF(AND(Table3[[#This Row],[Hour]]&gt;=7, Table3[[#This Row],[Hour]]&lt;=10), "Peak", IF(AND(Table3[[#This Row],[Hour]]&gt;=16, Table3[[#This Row],[Hour]]&lt;=19), "Peak", "Off-Peak"))</f>
        <v>Off-Peak</v>
      </c>
      <c r="I1861" s="19" t="str">
        <f>VLOOKUP($C1861,location,MATCH(Source!I$7,Location!$A$1:$D$1,0),0)</f>
        <v>Ahmedabad</v>
      </c>
      <c r="J1861" s="19" t="str">
        <f>VLOOKUP($C1861,location,MATCH(Source!J$7,Location!$A$1:$D$1,0),0)</f>
        <v>City Road</v>
      </c>
      <c r="K1861" s="19" t="str">
        <f>VLOOKUP($C1861,location,MATCH(Source!K$7,Location!$A$1:$D$1,0),0)</f>
        <v>Snowy</v>
      </c>
      <c r="L1861" s="20" t="str">
        <f>VLOOKUP($C1861,vehicle,MATCH(L1860,Vehicle!A1854:E1854,0),0)</f>
        <v>Car</v>
      </c>
      <c r="M1861" s="20" t="str">
        <f>VLOOKUP($C1861,vehicle,MATCH(M$7,Vehicle!$A$1:$E$1,0),0)</f>
        <v>Signal Violation</v>
      </c>
      <c r="N1861" s="20" t="str">
        <f>VLOOKUP($C1861,vehicle,MATCH(N$7,Vehicle!$A$1:$E$1,0),0)</f>
        <v>High</v>
      </c>
      <c r="O1861" s="21">
        <f>VLOOKUP($C1861,vehicle,MATCH(O$7,Vehicle!$A$1:$E$1,0),0)</f>
        <v>5</v>
      </c>
      <c r="P1861" s="21">
        <f>VLOOKUP($C1861,driver,MATCH(P$7,Driver!$A$1:$E$1,0),0)</f>
        <v>19</v>
      </c>
      <c r="Q1861" s="21" t="str">
        <f>VLOOKUP($C1861,driver,MATCH(Q$7,Driver!$A$1:$E$1,0),0)</f>
        <v>Expired</v>
      </c>
      <c r="R1861" s="21">
        <f>VLOOKUP($C1861,driver,MATCH(R$7,Driver!$A$1:$E$1,0),0)</f>
        <v>2</v>
      </c>
      <c r="S1861" s="21" t="str">
        <f>VLOOKUP($C1861,driver,MATCH(S$7,Driver!$A$1:$E$1,0),0)</f>
        <v>Minor</v>
      </c>
      <c r="T1861" s="21">
        <f>VLOOKUP($C1861,Effects,MATCH(T$7, Effects!$A$1:$E$1, 0),0)</f>
        <v>5</v>
      </c>
      <c r="U1861" s="22" t="str">
        <f>VLOOKUP($C1861,Effects,MATCH(U$7, Effects!$A$1:$E$1, 0),0)</f>
        <v>Yes</v>
      </c>
      <c r="V1861" s="22" t="str">
        <f>VLOOKUP($C1861,Effects,MATCH(V$7, Effects!$A$1:$E$1, 0),0)</f>
        <v>No</v>
      </c>
      <c r="W1861" s="22" t="str">
        <f>VLOOKUP($C1861,Effects,MATCH(W$7, Effects!$A$1:$E$1, 0),0)</f>
        <v>Arrest Made</v>
      </c>
    </row>
    <row r="1862" spans="2:23" s="7" customFormat="1" ht="21" x14ac:dyDescent="0.4">
      <c r="B1862" s="19">
        <v>1855</v>
      </c>
      <c r="C1862" s="19" t="s">
        <v>1869</v>
      </c>
      <c r="D1862" s="20">
        <f>VLOOKUP($C1862, Date, MATCH(Source!D$7, Date!$A$1:$F$1, 0), FALSE)</f>
        <v>44971</v>
      </c>
      <c r="E1862" s="40">
        <v>44971</v>
      </c>
      <c r="F1862" s="22">
        <f>VLOOKUP($C1862, Date, MATCH(Source!F$7, Date!$A$1:$F$1, 0), FALSE)</f>
        <v>78.0069444444444</v>
      </c>
      <c r="G1862" s="19">
        <f>VLOOKUP(Table3[[#This Row],[Accident ID]],Date!$A$2:$I$2001,MATCH(Table3[[#Headers],[Hour]],Date!$A$1:$I$1,0),0)</f>
        <v>0</v>
      </c>
      <c r="H1862" s="44" t="str">
        <f>IF(AND(Table3[[#This Row],[Hour]]&gt;=7, Table3[[#This Row],[Hour]]&lt;=10), "Peak", IF(AND(Table3[[#This Row],[Hour]]&gt;=16, Table3[[#This Row],[Hour]]&lt;=19), "Peak", "Off-Peak"))</f>
        <v>Off-Peak</v>
      </c>
      <c r="I1862" s="19" t="str">
        <f>VLOOKUP($C1862,location,MATCH(Source!I$7,Location!$A$1:$D$1,0),0)</f>
        <v>Ahmedabad</v>
      </c>
      <c r="J1862" s="19" t="str">
        <f>VLOOKUP($C1862,location,MATCH(Source!J$7,Location!$A$1:$D$1,0),0)</f>
        <v>Residential Area</v>
      </c>
      <c r="K1862" s="19" t="str">
        <f>VLOOKUP($C1862,location,MATCH(Source!K$7,Location!$A$1:$D$1,0),0)</f>
        <v>Foggy</v>
      </c>
      <c r="L1862" s="20" t="str">
        <f>VLOOKUP($C1862,vehicle,MATCH(L1861,Vehicle!A1855:E1855,0),0)</f>
        <v>Pedestrian</v>
      </c>
      <c r="M1862" s="20" t="str">
        <f>VLOOKUP($C1862,vehicle,MATCH(M$7,Vehicle!$A$1:$E$1,0),0)</f>
        <v>Pedestrian Crossing</v>
      </c>
      <c r="N1862" s="20" t="str">
        <f>VLOOKUP($C1862,vehicle,MATCH(N$7,Vehicle!$A$1:$E$1,0),0)</f>
        <v>Severe</v>
      </c>
      <c r="O1862" s="21">
        <f>VLOOKUP($C1862,vehicle,MATCH(O$7,Vehicle!$A$1:$E$1,0),0)</f>
        <v>1</v>
      </c>
      <c r="P1862" s="21">
        <f>VLOOKUP($C1862,driver,MATCH(P$7,Driver!$A$1:$E$1,0),0)</f>
        <v>44</v>
      </c>
      <c r="Q1862" s="21" t="str">
        <f>VLOOKUP($C1862,driver,MATCH(Q$7,Driver!$A$1:$E$1,0),0)</f>
        <v>Suspended</v>
      </c>
      <c r="R1862" s="21">
        <f>VLOOKUP($C1862,driver,MATCH(R$7,Driver!$A$1:$E$1,0),0)</f>
        <v>4</v>
      </c>
      <c r="S1862" s="21" t="str">
        <f>VLOOKUP($C1862,driver,MATCH(S$7,Driver!$A$1:$E$1,0),0)</f>
        <v>Minor</v>
      </c>
      <c r="T1862" s="21">
        <f>VLOOKUP($C1862,Effects,MATCH(T$7, Effects!$A$1:$E$1, 0),0)</f>
        <v>39</v>
      </c>
      <c r="U1862" s="22" t="str">
        <f>VLOOKUP($C1862,Effects,MATCH(U$7, Effects!$A$1:$E$1, 0),0)</f>
        <v>No</v>
      </c>
      <c r="V1862" s="22" t="str">
        <f>VLOOKUP($C1862,Effects,MATCH(V$7, Effects!$A$1:$E$1, 0),0)</f>
        <v>Yes</v>
      </c>
      <c r="W1862" s="22" t="str">
        <f>VLOOKUP($C1862,Effects,MATCH(W$7, Effects!$A$1:$E$1, 0),0)</f>
        <v>Arrest Made</v>
      </c>
    </row>
    <row r="1863" spans="2:23" s="7" customFormat="1" ht="21" x14ac:dyDescent="0.4">
      <c r="B1863" s="19">
        <v>1856</v>
      </c>
      <c r="C1863" s="19" t="s">
        <v>1870</v>
      </c>
      <c r="D1863" s="20">
        <f>VLOOKUP($C1863, Date, MATCH(Source!D$7, Date!$A$1:$F$1, 0), FALSE)</f>
        <v>44873</v>
      </c>
      <c r="E1863" s="40">
        <v>44873</v>
      </c>
      <c r="F1863" s="22">
        <f>VLOOKUP($C1863, Date, MATCH(Source!F$7, Date!$A$1:$F$1, 0), FALSE)</f>
        <v>78.0486111111111</v>
      </c>
      <c r="G1863" s="19">
        <f>VLOOKUP(Table3[[#This Row],[Accident ID]],Date!$A$2:$I$2001,MATCH(Table3[[#Headers],[Hour]],Date!$A$1:$I$1,0),0)</f>
        <v>1</v>
      </c>
      <c r="H1863" s="44" t="str">
        <f>IF(AND(Table3[[#This Row],[Hour]]&gt;=7, Table3[[#This Row],[Hour]]&lt;=10), "Peak", IF(AND(Table3[[#This Row],[Hour]]&gt;=16, Table3[[#This Row],[Hour]]&lt;=19), "Peak", "Off-Peak"))</f>
        <v>Off-Peak</v>
      </c>
      <c r="I1863" s="19" t="str">
        <f>VLOOKUP($C1863,location,MATCH(Source!I$7,Location!$A$1:$D$1,0),0)</f>
        <v>Bangalore</v>
      </c>
      <c r="J1863" s="19" t="str">
        <f>VLOOKUP($C1863,location,MATCH(Source!J$7,Location!$A$1:$D$1,0),0)</f>
        <v>City Road</v>
      </c>
      <c r="K1863" s="19" t="str">
        <f>VLOOKUP($C1863,location,MATCH(Source!K$7,Location!$A$1:$D$1,0),0)</f>
        <v>Snowy</v>
      </c>
      <c r="L1863" s="20" t="str">
        <f>VLOOKUP($C1863,vehicle,MATCH(L1862,Vehicle!A1856:E1856,0),0)</f>
        <v>Car</v>
      </c>
      <c r="M1863" s="20" t="str">
        <f>VLOOKUP($C1863,vehicle,MATCH(M$7,Vehicle!$A$1:$E$1,0),0)</f>
        <v>Weather Conditions</v>
      </c>
      <c r="N1863" s="20" t="str">
        <f>VLOOKUP($C1863,vehicle,MATCH(N$7,Vehicle!$A$1:$E$1,0),0)</f>
        <v>Medium</v>
      </c>
      <c r="O1863" s="21">
        <f>VLOOKUP($C1863,vehicle,MATCH(O$7,Vehicle!$A$1:$E$1,0),0)</f>
        <v>4</v>
      </c>
      <c r="P1863" s="21">
        <f>VLOOKUP($C1863,driver,MATCH(P$7,Driver!$A$1:$E$1,0),0)</f>
        <v>25</v>
      </c>
      <c r="Q1863" s="21" t="str">
        <f>VLOOKUP($C1863,driver,MATCH(Q$7,Driver!$A$1:$E$1,0),0)</f>
        <v>Expired</v>
      </c>
      <c r="R1863" s="21">
        <f>VLOOKUP($C1863,driver,MATCH(R$7,Driver!$A$1:$E$1,0),0)</f>
        <v>5</v>
      </c>
      <c r="S1863" s="21" t="str">
        <f>VLOOKUP($C1863,driver,MATCH(S$7,Driver!$A$1:$E$1,0),0)</f>
        <v>Severe</v>
      </c>
      <c r="T1863" s="21">
        <f>VLOOKUP($C1863,Effects,MATCH(T$7, Effects!$A$1:$E$1, 0),0)</f>
        <v>28</v>
      </c>
      <c r="U1863" s="22" t="str">
        <f>VLOOKUP($C1863,Effects,MATCH(U$7, Effects!$A$1:$E$1, 0),0)</f>
        <v>No</v>
      </c>
      <c r="V1863" s="22" t="str">
        <f>VLOOKUP($C1863,Effects,MATCH(V$7, Effects!$A$1:$E$1, 0),0)</f>
        <v>Yes</v>
      </c>
      <c r="W1863" s="22" t="str">
        <f>VLOOKUP($C1863,Effects,MATCH(W$7, Effects!$A$1:$E$1, 0),0)</f>
        <v>License Suspended</v>
      </c>
    </row>
    <row r="1864" spans="2:23" s="7" customFormat="1" ht="21" x14ac:dyDescent="0.4">
      <c r="B1864" s="19">
        <v>1857</v>
      </c>
      <c r="C1864" s="19" t="s">
        <v>1871</v>
      </c>
      <c r="D1864" s="20">
        <f>VLOOKUP($C1864, Date, MATCH(Source!D$7, Date!$A$1:$F$1, 0), FALSE)</f>
        <v>45246</v>
      </c>
      <c r="E1864" s="40">
        <v>45246</v>
      </c>
      <c r="F1864" s="22">
        <f>VLOOKUP($C1864, Date, MATCH(Source!F$7, Date!$A$1:$F$1, 0), FALSE)</f>
        <v>78.0902777777778</v>
      </c>
      <c r="G1864" s="19">
        <f>VLOOKUP(Table3[[#This Row],[Accident ID]],Date!$A$2:$I$2001,MATCH(Table3[[#Headers],[Hour]],Date!$A$1:$I$1,0),0)</f>
        <v>2</v>
      </c>
      <c r="H1864" s="44" t="str">
        <f>IF(AND(Table3[[#This Row],[Hour]]&gt;=7, Table3[[#This Row],[Hour]]&lt;=10), "Peak", IF(AND(Table3[[#This Row],[Hour]]&gt;=16, Table3[[#This Row],[Hour]]&lt;=19), "Peak", "Off-Peak"))</f>
        <v>Off-Peak</v>
      </c>
      <c r="I1864" s="19" t="str">
        <f>VLOOKUP($C1864,location,MATCH(Source!I$7,Location!$A$1:$D$1,0),0)</f>
        <v>Hyderabad</v>
      </c>
      <c r="J1864" s="19" t="str">
        <f>VLOOKUP($C1864,location,MATCH(Source!J$7,Location!$A$1:$D$1,0),0)</f>
        <v>Residential Area</v>
      </c>
      <c r="K1864" s="19" t="str">
        <f>VLOOKUP($C1864,location,MATCH(Source!K$7,Location!$A$1:$D$1,0),0)</f>
        <v>Snowy</v>
      </c>
      <c r="L1864" s="20" t="str">
        <f>VLOOKUP($C1864,vehicle,MATCH(L1863,Vehicle!A1857:E1857,0),0)</f>
        <v>Truck</v>
      </c>
      <c r="M1864" s="20" t="str">
        <f>VLOOKUP($C1864,vehicle,MATCH(M$7,Vehicle!$A$1:$E$1,0),0)</f>
        <v>Over Speeding</v>
      </c>
      <c r="N1864" s="20" t="str">
        <f>VLOOKUP($C1864,vehicle,MATCH(N$7,Vehicle!$A$1:$E$1,0),0)</f>
        <v>Medium</v>
      </c>
      <c r="O1864" s="21">
        <f>VLOOKUP($C1864,vehicle,MATCH(O$7,Vehicle!$A$1:$E$1,0),0)</f>
        <v>3</v>
      </c>
      <c r="P1864" s="21">
        <f>VLOOKUP($C1864,driver,MATCH(P$7,Driver!$A$1:$E$1,0),0)</f>
        <v>56</v>
      </c>
      <c r="Q1864" s="21" t="str">
        <f>VLOOKUP($C1864,driver,MATCH(Q$7,Driver!$A$1:$E$1,0),0)</f>
        <v>Expired</v>
      </c>
      <c r="R1864" s="21">
        <f>VLOOKUP($C1864,driver,MATCH(R$7,Driver!$A$1:$E$1,0),0)</f>
        <v>0</v>
      </c>
      <c r="S1864" s="21" t="str">
        <f>VLOOKUP($C1864,driver,MATCH(S$7,Driver!$A$1:$E$1,0),0)</f>
        <v>Minor</v>
      </c>
      <c r="T1864" s="21">
        <f>VLOOKUP($C1864,Effects,MATCH(T$7, Effects!$A$1:$E$1, 0),0)</f>
        <v>47</v>
      </c>
      <c r="U1864" s="22" t="str">
        <f>VLOOKUP($C1864,Effects,MATCH(U$7, Effects!$A$1:$E$1, 0),0)</f>
        <v>Yes</v>
      </c>
      <c r="V1864" s="22" t="str">
        <f>VLOOKUP($C1864,Effects,MATCH(V$7, Effects!$A$1:$E$1, 0),0)</f>
        <v>Yes</v>
      </c>
      <c r="W1864" s="22" t="str">
        <f>VLOOKUP($C1864,Effects,MATCH(W$7, Effects!$A$1:$E$1, 0),0)</f>
        <v>License Suspended</v>
      </c>
    </row>
    <row r="1865" spans="2:23" s="7" customFormat="1" ht="21" x14ac:dyDescent="0.4">
      <c r="B1865" s="19">
        <v>1858</v>
      </c>
      <c r="C1865" s="19" t="s">
        <v>1872</v>
      </c>
      <c r="D1865" s="20">
        <f>VLOOKUP($C1865, Date, MATCH(Source!D$7, Date!$A$1:$F$1, 0), FALSE)</f>
        <v>45534</v>
      </c>
      <c r="E1865" s="40">
        <v>45534</v>
      </c>
      <c r="F1865" s="22">
        <f>VLOOKUP($C1865, Date, MATCH(Source!F$7, Date!$A$1:$F$1, 0), FALSE)</f>
        <v>78.1319444444444</v>
      </c>
      <c r="G1865" s="19">
        <f>VLOOKUP(Table3[[#This Row],[Accident ID]],Date!$A$2:$I$2001,MATCH(Table3[[#Headers],[Hour]],Date!$A$1:$I$1,0),0)</f>
        <v>3</v>
      </c>
      <c r="H1865" s="44" t="str">
        <f>IF(AND(Table3[[#This Row],[Hour]]&gt;=7, Table3[[#This Row],[Hour]]&lt;=10), "Peak", IF(AND(Table3[[#This Row],[Hour]]&gt;=16, Table3[[#This Row],[Hour]]&lt;=19), "Peak", "Off-Peak"))</f>
        <v>Off-Peak</v>
      </c>
      <c r="I1865" s="19" t="str">
        <f>VLOOKUP($C1865,location,MATCH(Source!I$7,Location!$A$1:$D$1,0),0)</f>
        <v>Chennai</v>
      </c>
      <c r="J1865" s="19" t="str">
        <f>VLOOKUP($C1865,location,MATCH(Source!J$7,Location!$A$1:$D$1,0),0)</f>
        <v>Expressway</v>
      </c>
      <c r="K1865" s="19" t="str">
        <f>VLOOKUP($C1865,location,MATCH(Source!K$7,Location!$A$1:$D$1,0),0)</f>
        <v>Clear</v>
      </c>
      <c r="L1865" s="20" t="str">
        <f>VLOOKUP($C1865,vehicle,MATCH(L1864,Vehicle!A1858:E1858,0),0)</f>
        <v>Car</v>
      </c>
      <c r="M1865" s="20" t="str">
        <f>VLOOKUP($C1865,vehicle,MATCH(M$7,Vehicle!$A$1:$E$1,0),0)</f>
        <v>Drunk Driving</v>
      </c>
      <c r="N1865" s="20" t="str">
        <f>VLOOKUP($C1865,vehicle,MATCH(N$7,Vehicle!$A$1:$E$1,0),0)</f>
        <v>Severe</v>
      </c>
      <c r="O1865" s="21">
        <f>VLOOKUP($C1865,vehicle,MATCH(O$7,Vehicle!$A$1:$E$1,0),0)</f>
        <v>1</v>
      </c>
      <c r="P1865" s="21">
        <f>VLOOKUP($C1865,driver,MATCH(P$7,Driver!$A$1:$E$1,0),0)</f>
        <v>46</v>
      </c>
      <c r="Q1865" s="21" t="str">
        <f>VLOOKUP($C1865,driver,MATCH(Q$7,Driver!$A$1:$E$1,0),0)</f>
        <v>Valid</v>
      </c>
      <c r="R1865" s="21">
        <f>VLOOKUP($C1865,driver,MATCH(R$7,Driver!$A$1:$E$1,0),0)</f>
        <v>8</v>
      </c>
      <c r="S1865" s="21" t="str">
        <f>VLOOKUP($C1865,driver,MATCH(S$7,Driver!$A$1:$E$1,0),0)</f>
        <v>Minor</v>
      </c>
      <c r="T1865" s="21">
        <f>VLOOKUP($C1865,Effects,MATCH(T$7, Effects!$A$1:$E$1, 0),0)</f>
        <v>41</v>
      </c>
      <c r="U1865" s="22" t="str">
        <f>VLOOKUP($C1865,Effects,MATCH(U$7, Effects!$A$1:$E$1, 0),0)</f>
        <v>Yes</v>
      </c>
      <c r="V1865" s="22" t="str">
        <f>VLOOKUP($C1865,Effects,MATCH(V$7, Effects!$A$1:$E$1, 0),0)</f>
        <v>No</v>
      </c>
      <c r="W1865" s="22" t="str">
        <f>VLOOKUP($C1865,Effects,MATCH(W$7, Effects!$A$1:$E$1, 0),0)</f>
        <v>License Suspended</v>
      </c>
    </row>
    <row r="1866" spans="2:23" s="7" customFormat="1" ht="21" x14ac:dyDescent="0.4">
      <c r="B1866" s="19">
        <v>1859</v>
      </c>
      <c r="C1866" s="19" t="s">
        <v>1873</v>
      </c>
      <c r="D1866" s="20">
        <f>VLOOKUP($C1866, Date, MATCH(Source!D$7, Date!$A$1:$F$1, 0), FALSE)</f>
        <v>45450</v>
      </c>
      <c r="E1866" s="40">
        <v>45450</v>
      </c>
      <c r="F1866" s="22">
        <f>VLOOKUP($C1866, Date, MATCH(Source!F$7, Date!$A$1:$F$1, 0), FALSE)</f>
        <v>78.1736111111111</v>
      </c>
      <c r="G1866" s="19">
        <f>VLOOKUP(Table3[[#This Row],[Accident ID]],Date!$A$2:$I$2001,MATCH(Table3[[#Headers],[Hour]],Date!$A$1:$I$1,0),0)</f>
        <v>4</v>
      </c>
      <c r="H1866" s="44" t="str">
        <f>IF(AND(Table3[[#This Row],[Hour]]&gt;=7, Table3[[#This Row],[Hour]]&lt;=10), "Peak", IF(AND(Table3[[#This Row],[Hour]]&gt;=16, Table3[[#This Row],[Hour]]&lt;=19), "Peak", "Off-Peak"))</f>
        <v>Off-Peak</v>
      </c>
      <c r="I1866" s="19" t="str">
        <f>VLOOKUP($C1866,location,MATCH(Source!I$7,Location!$A$1:$D$1,0),0)</f>
        <v>Kolkata</v>
      </c>
      <c r="J1866" s="19" t="str">
        <f>VLOOKUP($C1866,location,MATCH(Source!J$7,Location!$A$1:$D$1,0),0)</f>
        <v>Highway</v>
      </c>
      <c r="K1866" s="19" t="str">
        <f>VLOOKUP($C1866,location,MATCH(Source!K$7,Location!$A$1:$D$1,0),0)</f>
        <v>Rainy</v>
      </c>
      <c r="L1866" s="20" t="str">
        <f>VLOOKUP($C1866,vehicle,MATCH(L1865,Vehicle!A1859:E1859,0),0)</f>
        <v>Car</v>
      </c>
      <c r="M1866" s="20" t="str">
        <f>VLOOKUP($C1866,vehicle,MATCH(M$7,Vehicle!$A$1:$E$1,0),0)</f>
        <v>Signal Violation</v>
      </c>
      <c r="N1866" s="20" t="str">
        <f>VLOOKUP($C1866,vehicle,MATCH(N$7,Vehicle!$A$1:$E$1,0),0)</f>
        <v>Low</v>
      </c>
      <c r="O1866" s="21">
        <f>VLOOKUP($C1866,vehicle,MATCH(O$7,Vehicle!$A$1:$E$1,0),0)</f>
        <v>3</v>
      </c>
      <c r="P1866" s="21">
        <f>VLOOKUP($C1866,driver,MATCH(P$7,Driver!$A$1:$E$1,0),0)</f>
        <v>43</v>
      </c>
      <c r="Q1866" s="21" t="str">
        <f>VLOOKUP($C1866,driver,MATCH(Q$7,Driver!$A$1:$E$1,0),0)</f>
        <v>Suspended</v>
      </c>
      <c r="R1866" s="21">
        <f>VLOOKUP($C1866,driver,MATCH(R$7,Driver!$A$1:$E$1,0),0)</f>
        <v>6</v>
      </c>
      <c r="S1866" s="21" t="str">
        <f>VLOOKUP($C1866,driver,MATCH(S$7,Driver!$A$1:$E$1,0),0)</f>
        <v>Fatal</v>
      </c>
      <c r="T1866" s="21">
        <f>VLOOKUP($C1866,Effects,MATCH(T$7, Effects!$A$1:$E$1, 0),0)</f>
        <v>15</v>
      </c>
      <c r="U1866" s="22" t="str">
        <f>VLOOKUP($C1866,Effects,MATCH(U$7, Effects!$A$1:$E$1, 0),0)</f>
        <v>No</v>
      </c>
      <c r="V1866" s="22" t="str">
        <f>VLOOKUP($C1866,Effects,MATCH(V$7, Effects!$A$1:$E$1, 0),0)</f>
        <v>No</v>
      </c>
      <c r="W1866" s="22" t="str">
        <f>VLOOKUP($C1866,Effects,MATCH(W$7, Effects!$A$1:$E$1, 0),0)</f>
        <v>Fine Issued</v>
      </c>
    </row>
    <row r="1867" spans="2:23" s="7" customFormat="1" ht="21" x14ac:dyDescent="0.4">
      <c r="B1867" s="19">
        <v>1860</v>
      </c>
      <c r="C1867" s="19" t="s">
        <v>1874</v>
      </c>
      <c r="D1867" s="20">
        <f>VLOOKUP($C1867, Date, MATCH(Source!D$7, Date!$A$1:$F$1, 0), FALSE)</f>
        <v>43853</v>
      </c>
      <c r="E1867" s="40">
        <v>43853</v>
      </c>
      <c r="F1867" s="22">
        <f>VLOOKUP($C1867, Date, MATCH(Source!F$7, Date!$A$1:$F$1, 0), FALSE)</f>
        <v>78.2152777777778</v>
      </c>
      <c r="G1867" s="19">
        <f>VLOOKUP(Table3[[#This Row],[Accident ID]],Date!$A$2:$I$2001,MATCH(Table3[[#Headers],[Hour]],Date!$A$1:$I$1,0),0)</f>
        <v>5</v>
      </c>
      <c r="H1867" s="44" t="str">
        <f>IF(AND(Table3[[#This Row],[Hour]]&gt;=7, Table3[[#This Row],[Hour]]&lt;=10), "Peak", IF(AND(Table3[[#This Row],[Hour]]&gt;=16, Table3[[#This Row],[Hour]]&lt;=19), "Peak", "Off-Peak"))</f>
        <v>Off-Peak</v>
      </c>
      <c r="I1867" s="19" t="str">
        <f>VLOOKUP($C1867,location,MATCH(Source!I$7,Location!$A$1:$D$1,0),0)</f>
        <v>Chennai</v>
      </c>
      <c r="J1867" s="19" t="str">
        <f>VLOOKUP($C1867,location,MATCH(Source!J$7,Location!$A$1:$D$1,0),0)</f>
        <v>Highway</v>
      </c>
      <c r="K1867" s="19" t="str">
        <f>VLOOKUP($C1867,location,MATCH(Source!K$7,Location!$A$1:$D$1,0),0)</f>
        <v>Windy</v>
      </c>
      <c r="L1867" s="20" t="str">
        <f>VLOOKUP($C1867,vehicle,MATCH(L1866,Vehicle!A1860:E1860,0),0)</f>
        <v>Truck</v>
      </c>
      <c r="M1867" s="20" t="str">
        <f>VLOOKUP($C1867,vehicle,MATCH(M$7,Vehicle!$A$1:$E$1,0),0)</f>
        <v>Reckless Driving</v>
      </c>
      <c r="N1867" s="20" t="str">
        <f>VLOOKUP($C1867,vehicle,MATCH(N$7,Vehicle!$A$1:$E$1,0),0)</f>
        <v>Medium</v>
      </c>
      <c r="O1867" s="21">
        <f>VLOOKUP($C1867,vehicle,MATCH(O$7,Vehicle!$A$1:$E$1,0),0)</f>
        <v>4</v>
      </c>
      <c r="P1867" s="21">
        <f>VLOOKUP($C1867,driver,MATCH(P$7,Driver!$A$1:$E$1,0),0)</f>
        <v>73</v>
      </c>
      <c r="Q1867" s="21" t="str">
        <f>VLOOKUP($C1867,driver,MATCH(Q$7,Driver!$A$1:$E$1,0),0)</f>
        <v>Suspended</v>
      </c>
      <c r="R1867" s="21">
        <f>VLOOKUP($C1867,driver,MATCH(R$7,Driver!$A$1:$E$1,0),0)</f>
        <v>9</v>
      </c>
      <c r="S1867" s="21" t="str">
        <f>VLOOKUP($C1867,driver,MATCH(S$7,Driver!$A$1:$E$1,0),0)</f>
        <v>Severe</v>
      </c>
      <c r="T1867" s="21">
        <f>VLOOKUP($C1867,Effects,MATCH(T$7, Effects!$A$1:$E$1, 0),0)</f>
        <v>13</v>
      </c>
      <c r="U1867" s="22" t="str">
        <f>VLOOKUP($C1867,Effects,MATCH(U$7, Effects!$A$1:$E$1, 0),0)</f>
        <v>No</v>
      </c>
      <c r="V1867" s="22" t="str">
        <f>VLOOKUP($C1867,Effects,MATCH(V$7, Effects!$A$1:$E$1, 0),0)</f>
        <v>Yes</v>
      </c>
      <c r="W1867" s="22" t="str">
        <f>VLOOKUP($C1867,Effects,MATCH(W$7, Effects!$A$1:$E$1, 0),0)</f>
        <v>Arrest Made</v>
      </c>
    </row>
    <row r="1868" spans="2:23" s="7" customFormat="1" ht="21" x14ac:dyDescent="0.4">
      <c r="B1868" s="19">
        <v>1861</v>
      </c>
      <c r="C1868" s="19" t="s">
        <v>1875</v>
      </c>
      <c r="D1868" s="20">
        <f>VLOOKUP($C1868, Date, MATCH(Source!D$7, Date!$A$1:$F$1, 0), FALSE)</f>
        <v>45200</v>
      </c>
      <c r="E1868" s="40">
        <v>45200</v>
      </c>
      <c r="F1868" s="22">
        <f>VLOOKUP($C1868, Date, MATCH(Source!F$7, Date!$A$1:$F$1, 0), FALSE)</f>
        <v>78.2569444444444</v>
      </c>
      <c r="G1868" s="19">
        <f>VLOOKUP(Table3[[#This Row],[Accident ID]],Date!$A$2:$I$2001,MATCH(Table3[[#Headers],[Hour]],Date!$A$1:$I$1,0),0)</f>
        <v>6</v>
      </c>
      <c r="H1868" s="44" t="str">
        <f>IF(AND(Table3[[#This Row],[Hour]]&gt;=7, Table3[[#This Row],[Hour]]&lt;=10), "Peak", IF(AND(Table3[[#This Row],[Hour]]&gt;=16, Table3[[#This Row],[Hour]]&lt;=19), "Peak", "Off-Peak"))</f>
        <v>Off-Peak</v>
      </c>
      <c r="I1868" s="19" t="str">
        <f>VLOOKUP($C1868,location,MATCH(Source!I$7,Location!$A$1:$D$1,0),0)</f>
        <v>Mumbai</v>
      </c>
      <c r="J1868" s="19" t="str">
        <f>VLOOKUP($C1868,location,MATCH(Source!J$7,Location!$A$1:$D$1,0),0)</f>
        <v>Expressway</v>
      </c>
      <c r="K1868" s="19" t="str">
        <f>VLOOKUP($C1868,location,MATCH(Source!K$7,Location!$A$1:$D$1,0),0)</f>
        <v>Clear</v>
      </c>
      <c r="L1868" s="20" t="str">
        <f>VLOOKUP($C1868,vehicle,MATCH(L1867,Vehicle!A1861:E1861,0),0)</f>
        <v>Auto</v>
      </c>
      <c r="M1868" s="20" t="str">
        <f>VLOOKUP($C1868,vehicle,MATCH(M$7,Vehicle!$A$1:$E$1,0),0)</f>
        <v>Over Speeding</v>
      </c>
      <c r="N1868" s="20" t="str">
        <f>VLOOKUP($C1868,vehicle,MATCH(N$7,Vehicle!$A$1:$E$1,0),0)</f>
        <v>Low</v>
      </c>
      <c r="O1868" s="21">
        <f>VLOOKUP($C1868,vehicle,MATCH(O$7,Vehicle!$A$1:$E$1,0),0)</f>
        <v>1</v>
      </c>
      <c r="P1868" s="21">
        <f>VLOOKUP($C1868,driver,MATCH(P$7,Driver!$A$1:$E$1,0),0)</f>
        <v>34</v>
      </c>
      <c r="Q1868" s="21" t="str">
        <f>VLOOKUP($C1868,driver,MATCH(Q$7,Driver!$A$1:$E$1,0),0)</f>
        <v>Suspended</v>
      </c>
      <c r="R1868" s="21">
        <f>VLOOKUP($C1868,driver,MATCH(R$7,Driver!$A$1:$E$1,0),0)</f>
        <v>4</v>
      </c>
      <c r="S1868" s="21" t="str">
        <f>VLOOKUP($C1868,driver,MATCH(S$7,Driver!$A$1:$E$1,0),0)</f>
        <v>Severe</v>
      </c>
      <c r="T1868" s="21">
        <f>VLOOKUP($C1868,Effects,MATCH(T$7, Effects!$A$1:$E$1, 0),0)</f>
        <v>8</v>
      </c>
      <c r="U1868" s="22" t="str">
        <f>VLOOKUP($C1868,Effects,MATCH(U$7, Effects!$A$1:$E$1, 0),0)</f>
        <v>No</v>
      </c>
      <c r="V1868" s="22" t="str">
        <f>VLOOKUP($C1868,Effects,MATCH(V$7, Effects!$A$1:$E$1, 0),0)</f>
        <v>Yes</v>
      </c>
      <c r="W1868" s="22" t="str">
        <f>VLOOKUP($C1868,Effects,MATCH(W$7, Effects!$A$1:$E$1, 0),0)</f>
        <v>Fine Issued</v>
      </c>
    </row>
    <row r="1869" spans="2:23" s="7" customFormat="1" ht="21" x14ac:dyDescent="0.4">
      <c r="B1869" s="19">
        <v>1862</v>
      </c>
      <c r="C1869" s="19" t="s">
        <v>1876</v>
      </c>
      <c r="D1869" s="20">
        <f>VLOOKUP($C1869, Date, MATCH(Source!D$7, Date!$A$1:$F$1, 0), FALSE)</f>
        <v>44165</v>
      </c>
      <c r="E1869" s="40">
        <v>44165</v>
      </c>
      <c r="F1869" s="22">
        <f>VLOOKUP($C1869, Date, MATCH(Source!F$7, Date!$A$1:$F$1, 0), FALSE)</f>
        <v>78.2986111111111</v>
      </c>
      <c r="G1869" s="19">
        <f>VLOOKUP(Table3[[#This Row],[Accident ID]],Date!$A$2:$I$2001,MATCH(Table3[[#Headers],[Hour]],Date!$A$1:$I$1,0),0)</f>
        <v>7</v>
      </c>
      <c r="H1869" s="44" t="str">
        <f>IF(AND(Table3[[#This Row],[Hour]]&gt;=7, Table3[[#This Row],[Hour]]&lt;=10), "Peak", IF(AND(Table3[[#This Row],[Hour]]&gt;=16, Table3[[#This Row],[Hour]]&lt;=19), "Peak", "Off-Peak"))</f>
        <v>Peak</v>
      </c>
      <c r="I1869" s="19" t="str">
        <f>VLOOKUP($C1869,location,MATCH(Source!I$7,Location!$A$1:$D$1,0),0)</f>
        <v>Kolkata</v>
      </c>
      <c r="J1869" s="19" t="str">
        <f>VLOOKUP($C1869,location,MATCH(Source!J$7,Location!$A$1:$D$1,0),0)</f>
        <v>City Road</v>
      </c>
      <c r="K1869" s="19" t="str">
        <f>VLOOKUP($C1869,location,MATCH(Source!K$7,Location!$A$1:$D$1,0),0)</f>
        <v>Foggy</v>
      </c>
      <c r="L1869" s="20" t="str">
        <f>VLOOKUP($C1869,vehicle,MATCH(L1868,Vehicle!A1862:E1862,0),0)</f>
        <v>Auto</v>
      </c>
      <c r="M1869" s="20" t="str">
        <f>VLOOKUP($C1869,vehicle,MATCH(M$7,Vehicle!$A$1:$E$1,0),0)</f>
        <v>Over Speeding</v>
      </c>
      <c r="N1869" s="20" t="str">
        <f>VLOOKUP($C1869,vehicle,MATCH(N$7,Vehicle!$A$1:$E$1,0),0)</f>
        <v>Medium</v>
      </c>
      <c r="O1869" s="21">
        <f>VLOOKUP($C1869,vehicle,MATCH(O$7,Vehicle!$A$1:$E$1,0),0)</f>
        <v>2</v>
      </c>
      <c r="P1869" s="21">
        <f>VLOOKUP($C1869,driver,MATCH(P$7,Driver!$A$1:$E$1,0),0)</f>
        <v>53</v>
      </c>
      <c r="Q1869" s="21" t="str">
        <f>VLOOKUP($C1869,driver,MATCH(Q$7,Driver!$A$1:$E$1,0),0)</f>
        <v>Expired</v>
      </c>
      <c r="R1869" s="21">
        <f>VLOOKUP($C1869,driver,MATCH(R$7,Driver!$A$1:$E$1,0),0)</f>
        <v>6</v>
      </c>
      <c r="S1869" s="21" t="str">
        <f>VLOOKUP($C1869,driver,MATCH(S$7,Driver!$A$1:$E$1,0),0)</f>
        <v>Severe</v>
      </c>
      <c r="T1869" s="21">
        <f>VLOOKUP($C1869,Effects,MATCH(T$7, Effects!$A$1:$E$1, 0),0)</f>
        <v>29</v>
      </c>
      <c r="U1869" s="22" t="str">
        <f>VLOOKUP($C1869,Effects,MATCH(U$7, Effects!$A$1:$E$1, 0),0)</f>
        <v>No</v>
      </c>
      <c r="V1869" s="22" t="str">
        <f>VLOOKUP($C1869,Effects,MATCH(V$7, Effects!$A$1:$E$1, 0),0)</f>
        <v>Yes</v>
      </c>
      <c r="W1869" s="22" t="str">
        <f>VLOOKUP($C1869,Effects,MATCH(W$7, Effects!$A$1:$E$1, 0),0)</f>
        <v>Fine Issued</v>
      </c>
    </row>
    <row r="1870" spans="2:23" s="7" customFormat="1" ht="21" x14ac:dyDescent="0.4">
      <c r="B1870" s="19">
        <v>1863</v>
      </c>
      <c r="C1870" s="19" t="s">
        <v>1877</v>
      </c>
      <c r="D1870" s="20">
        <f>VLOOKUP($C1870, Date, MATCH(Source!D$7, Date!$A$1:$F$1, 0), FALSE)</f>
        <v>44626</v>
      </c>
      <c r="E1870" s="40">
        <v>44626</v>
      </c>
      <c r="F1870" s="22">
        <f>VLOOKUP($C1870, Date, MATCH(Source!F$7, Date!$A$1:$F$1, 0), FALSE)</f>
        <v>78.3402777777778</v>
      </c>
      <c r="G1870" s="19">
        <f>VLOOKUP(Table3[[#This Row],[Accident ID]],Date!$A$2:$I$2001,MATCH(Table3[[#Headers],[Hour]],Date!$A$1:$I$1,0),0)</f>
        <v>8</v>
      </c>
      <c r="H1870" s="44" t="str">
        <f>IF(AND(Table3[[#This Row],[Hour]]&gt;=7, Table3[[#This Row],[Hour]]&lt;=10), "Peak", IF(AND(Table3[[#This Row],[Hour]]&gt;=16, Table3[[#This Row],[Hour]]&lt;=19), "Peak", "Off-Peak"))</f>
        <v>Peak</v>
      </c>
      <c r="I1870" s="19" t="str">
        <f>VLOOKUP($C1870,location,MATCH(Source!I$7,Location!$A$1:$D$1,0),0)</f>
        <v>Bangalore</v>
      </c>
      <c r="J1870" s="19" t="str">
        <f>VLOOKUP($C1870,location,MATCH(Source!J$7,Location!$A$1:$D$1,0),0)</f>
        <v>Rural Road</v>
      </c>
      <c r="K1870" s="19" t="str">
        <f>VLOOKUP($C1870,location,MATCH(Source!K$7,Location!$A$1:$D$1,0),0)</f>
        <v>Snowy</v>
      </c>
      <c r="L1870" s="20" t="str">
        <f>VLOOKUP($C1870,vehicle,MATCH(L1869,Vehicle!A1863:E1863,0),0)</f>
        <v>Truck</v>
      </c>
      <c r="M1870" s="20" t="str">
        <f>VLOOKUP($C1870,vehicle,MATCH(M$7,Vehicle!$A$1:$E$1,0),0)</f>
        <v>Drunk Driving</v>
      </c>
      <c r="N1870" s="20" t="str">
        <f>VLOOKUP($C1870,vehicle,MATCH(N$7,Vehicle!$A$1:$E$1,0),0)</f>
        <v>Low</v>
      </c>
      <c r="O1870" s="21">
        <f>VLOOKUP($C1870,vehicle,MATCH(O$7,Vehicle!$A$1:$E$1,0),0)</f>
        <v>1</v>
      </c>
      <c r="P1870" s="21">
        <f>VLOOKUP($C1870,driver,MATCH(P$7,Driver!$A$1:$E$1,0),0)</f>
        <v>41</v>
      </c>
      <c r="Q1870" s="21" t="str">
        <f>VLOOKUP($C1870,driver,MATCH(Q$7,Driver!$A$1:$E$1,0),0)</f>
        <v>Valid</v>
      </c>
      <c r="R1870" s="21">
        <f>VLOOKUP($C1870,driver,MATCH(R$7,Driver!$A$1:$E$1,0),0)</f>
        <v>9</v>
      </c>
      <c r="S1870" s="21" t="str">
        <f>VLOOKUP($C1870,driver,MATCH(S$7,Driver!$A$1:$E$1,0),0)</f>
        <v>Severe</v>
      </c>
      <c r="T1870" s="21">
        <f>VLOOKUP($C1870,Effects,MATCH(T$7, Effects!$A$1:$E$1, 0),0)</f>
        <v>45</v>
      </c>
      <c r="U1870" s="22" t="str">
        <f>VLOOKUP($C1870,Effects,MATCH(U$7, Effects!$A$1:$E$1, 0),0)</f>
        <v>No</v>
      </c>
      <c r="V1870" s="22" t="str">
        <f>VLOOKUP($C1870,Effects,MATCH(V$7, Effects!$A$1:$E$1, 0),0)</f>
        <v>Yes</v>
      </c>
      <c r="W1870" s="22" t="str">
        <f>VLOOKUP($C1870,Effects,MATCH(W$7, Effects!$A$1:$E$1, 0),0)</f>
        <v>License Suspended</v>
      </c>
    </row>
    <row r="1871" spans="2:23" s="7" customFormat="1" ht="21" x14ac:dyDescent="0.4">
      <c r="B1871" s="19">
        <v>1864</v>
      </c>
      <c r="C1871" s="19" t="s">
        <v>1878</v>
      </c>
      <c r="D1871" s="20">
        <f>VLOOKUP($C1871, Date, MATCH(Source!D$7, Date!$A$1:$F$1, 0), FALSE)</f>
        <v>45422</v>
      </c>
      <c r="E1871" s="40">
        <v>45422</v>
      </c>
      <c r="F1871" s="22">
        <f>VLOOKUP($C1871, Date, MATCH(Source!F$7, Date!$A$1:$F$1, 0), FALSE)</f>
        <v>78.3819444444444</v>
      </c>
      <c r="G1871" s="19">
        <f>VLOOKUP(Table3[[#This Row],[Accident ID]],Date!$A$2:$I$2001,MATCH(Table3[[#Headers],[Hour]],Date!$A$1:$I$1,0),0)</f>
        <v>9</v>
      </c>
      <c r="H1871" s="44" t="str">
        <f>IF(AND(Table3[[#This Row],[Hour]]&gt;=7, Table3[[#This Row],[Hour]]&lt;=10), "Peak", IF(AND(Table3[[#This Row],[Hour]]&gt;=16, Table3[[#This Row],[Hour]]&lt;=19), "Peak", "Off-Peak"))</f>
        <v>Peak</v>
      </c>
      <c r="I1871" s="19" t="str">
        <f>VLOOKUP($C1871,location,MATCH(Source!I$7,Location!$A$1:$D$1,0),0)</f>
        <v>Chennai</v>
      </c>
      <c r="J1871" s="19" t="str">
        <f>VLOOKUP($C1871,location,MATCH(Source!J$7,Location!$A$1:$D$1,0),0)</f>
        <v>Expressway</v>
      </c>
      <c r="K1871" s="19" t="str">
        <f>VLOOKUP($C1871,location,MATCH(Source!K$7,Location!$A$1:$D$1,0),0)</f>
        <v>Clear</v>
      </c>
      <c r="L1871" s="20" t="str">
        <f>VLOOKUP($C1871,vehicle,MATCH(L1870,Vehicle!A1864:E1864,0),0)</f>
        <v>Bike</v>
      </c>
      <c r="M1871" s="20" t="str">
        <f>VLOOKUP($C1871,vehicle,MATCH(M$7,Vehicle!$A$1:$E$1,0),0)</f>
        <v>Over Speeding</v>
      </c>
      <c r="N1871" s="20" t="str">
        <f>VLOOKUP($C1871,vehicle,MATCH(N$7,Vehicle!$A$1:$E$1,0),0)</f>
        <v>Severe</v>
      </c>
      <c r="O1871" s="21">
        <f>VLOOKUP($C1871,vehicle,MATCH(O$7,Vehicle!$A$1:$E$1,0),0)</f>
        <v>1</v>
      </c>
      <c r="P1871" s="21">
        <f>VLOOKUP($C1871,driver,MATCH(P$7,Driver!$A$1:$E$1,0),0)</f>
        <v>52</v>
      </c>
      <c r="Q1871" s="21" t="str">
        <f>VLOOKUP($C1871,driver,MATCH(Q$7,Driver!$A$1:$E$1,0),0)</f>
        <v>Suspended</v>
      </c>
      <c r="R1871" s="21">
        <f>VLOOKUP($C1871,driver,MATCH(R$7,Driver!$A$1:$E$1,0),0)</f>
        <v>8</v>
      </c>
      <c r="S1871" s="21" t="str">
        <f>VLOOKUP($C1871,driver,MATCH(S$7,Driver!$A$1:$E$1,0),0)</f>
        <v>Fatal</v>
      </c>
      <c r="T1871" s="21">
        <f>VLOOKUP($C1871,Effects,MATCH(T$7, Effects!$A$1:$E$1, 0),0)</f>
        <v>44</v>
      </c>
      <c r="U1871" s="22" t="str">
        <f>VLOOKUP($C1871,Effects,MATCH(U$7, Effects!$A$1:$E$1, 0),0)</f>
        <v>No</v>
      </c>
      <c r="V1871" s="22" t="str">
        <f>VLOOKUP($C1871,Effects,MATCH(V$7, Effects!$A$1:$E$1, 0),0)</f>
        <v>No</v>
      </c>
      <c r="W1871" s="22" t="str">
        <f>VLOOKUP($C1871,Effects,MATCH(W$7, Effects!$A$1:$E$1, 0),0)</f>
        <v>License Suspended</v>
      </c>
    </row>
    <row r="1872" spans="2:23" s="7" customFormat="1" ht="21" x14ac:dyDescent="0.4">
      <c r="B1872" s="19">
        <v>1865</v>
      </c>
      <c r="C1872" s="19" t="s">
        <v>1879</v>
      </c>
      <c r="D1872" s="20">
        <f>VLOOKUP($C1872, Date, MATCH(Source!D$7, Date!$A$1:$F$1, 0), FALSE)</f>
        <v>45482</v>
      </c>
      <c r="E1872" s="40">
        <v>45482</v>
      </c>
      <c r="F1872" s="22">
        <f>VLOOKUP($C1872, Date, MATCH(Source!F$7, Date!$A$1:$F$1, 0), FALSE)</f>
        <v>78.4236111111111</v>
      </c>
      <c r="G1872" s="19">
        <f>VLOOKUP(Table3[[#This Row],[Accident ID]],Date!$A$2:$I$2001,MATCH(Table3[[#Headers],[Hour]],Date!$A$1:$I$1,0),0)</f>
        <v>10</v>
      </c>
      <c r="H1872" s="44" t="str">
        <f>IF(AND(Table3[[#This Row],[Hour]]&gt;=7, Table3[[#This Row],[Hour]]&lt;=10), "Peak", IF(AND(Table3[[#This Row],[Hour]]&gt;=16, Table3[[#This Row],[Hour]]&lt;=19), "Peak", "Off-Peak"))</f>
        <v>Peak</v>
      </c>
      <c r="I1872" s="19" t="str">
        <f>VLOOKUP($C1872,location,MATCH(Source!I$7,Location!$A$1:$D$1,0),0)</f>
        <v>Ahmedabad</v>
      </c>
      <c r="J1872" s="19" t="str">
        <f>VLOOKUP($C1872,location,MATCH(Source!J$7,Location!$A$1:$D$1,0),0)</f>
        <v>Highway</v>
      </c>
      <c r="K1872" s="19" t="str">
        <f>VLOOKUP($C1872,location,MATCH(Source!K$7,Location!$A$1:$D$1,0),0)</f>
        <v>Windy</v>
      </c>
      <c r="L1872" s="20" t="str">
        <f>VLOOKUP($C1872,vehicle,MATCH(L1871,Vehicle!A1865:E1865,0),0)</f>
        <v>Car</v>
      </c>
      <c r="M1872" s="20" t="str">
        <f>VLOOKUP($C1872,vehicle,MATCH(M$7,Vehicle!$A$1:$E$1,0),0)</f>
        <v>Pedestrian Crossing</v>
      </c>
      <c r="N1872" s="20" t="str">
        <f>VLOOKUP($C1872,vehicle,MATCH(N$7,Vehicle!$A$1:$E$1,0),0)</f>
        <v>Severe</v>
      </c>
      <c r="O1872" s="21">
        <f>VLOOKUP($C1872,vehicle,MATCH(O$7,Vehicle!$A$1:$E$1,0),0)</f>
        <v>3</v>
      </c>
      <c r="P1872" s="21">
        <f>VLOOKUP($C1872,driver,MATCH(P$7,Driver!$A$1:$E$1,0),0)</f>
        <v>20</v>
      </c>
      <c r="Q1872" s="21" t="str">
        <f>VLOOKUP($C1872,driver,MATCH(Q$7,Driver!$A$1:$E$1,0),0)</f>
        <v>Expired</v>
      </c>
      <c r="R1872" s="21">
        <f>VLOOKUP($C1872,driver,MATCH(R$7,Driver!$A$1:$E$1,0),0)</f>
        <v>2</v>
      </c>
      <c r="S1872" s="21" t="str">
        <f>VLOOKUP($C1872,driver,MATCH(S$7,Driver!$A$1:$E$1,0),0)</f>
        <v>Minor</v>
      </c>
      <c r="T1872" s="21">
        <f>VLOOKUP($C1872,Effects,MATCH(T$7, Effects!$A$1:$E$1, 0),0)</f>
        <v>17</v>
      </c>
      <c r="U1872" s="22" t="str">
        <f>VLOOKUP($C1872,Effects,MATCH(U$7, Effects!$A$1:$E$1, 0),0)</f>
        <v>No</v>
      </c>
      <c r="V1872" s="22" t="str">
        <f>VLOOKUP($C1872,Effects,MATCH(V$7, Effects!$A$1:$E$1, 0),0)</f>
        <v>Yes</v>
      </c>
      <c r="W1872" s="22" t="str">
        <f>VLOOKUP($C1872,Effects,MATCH(W$7, Effects!$A$1:$E$1, 0),0)</f>
        <v>Fine Issued</v>
      </c>
    </row>
    <row r="1873" spans="2:23" s="7" customFormat="1" ht="21" x14ac:dyDescent="0.4">
      <c r="B1873" s="19">
        <v>1866</v>
      </c>
      <c r="C1873" s="19" t="s">
        <v>1880</v>
      </c>
      <c r="D1873" s="20">
        <f>VLOOKUP($C1873, Date, MATCH(Source!D$7, Date!$A$1:$F$1, 0), FALSE)</f>
        <v>45267</v>
      </c>
      <c r="E1873" s="40">
        <v>45267</v>
      </c>
      <c r="F1873" s="22">
        <f>VLOOKUP($C1873, Date, MATCH(Source!F$7, Date!$A$1:$F$1, 0), FALSE)</f>
        <v>78.4652777777778</v>
      </c>
      <c r="G1873" s="19">
        <f>VLOOKUP(Table3[[#This Row],[Accident ID]],Date!$A$2:$I$2001,MATCH(Table3[[#Headers],[Hour]],Date!$A$1:$I$1,0),0)</f>
        <v>11</v>
      </c>
      <c r="H1873" s="44" t="str">
        <f>IF(AND(Table3[[#This Row],[Hour]]&gt;=7, Table3[[#This Row],[Hour]]&lt;=10), "Peak", IF(AND(Table3[[#This Row],[Hour]]&gt;=16, Table3[[#This Row],[Hour]]&lt;=19), "Peak", "Off-Peak"))</f>
        <v>Off-Peak</v>
      </c>
      <c r="I1873" s="19" t="str">
        <f>VLOOKUP($C1873,location,MATCH(Source!I$7,Location!$A$1:$D$1,0),0)</f>
        <v>Ahmedabad</v>
      </c>
      <c r="J1873" s="19" t="str">
        <f>VLOOKUP($C1873,location,MATCH(Source!J$7,Location!$A$1:$D$1,0),0)</f>
        <v>Highway</v>
      </c>
      <c r="K1873" s="19" t="str">
        <f>VLOOKUP($C1873,location,MATCH(Source!K$7,Location!$A$1:$D$1,0),0)</f>
        <v>Windy</v>
      </c>
      <c r="L1873" s="20" t="str">
        <f>VLOOKUP($C1873,vehicle,MATCH(L1872,Vehicle!A1866:E1866,0),0)</f>
        <v>Truck</v>
      </c>
      <c r="M1873" s="20" t="str">
        <f>VLOOKUP($C1873,vehicle,MATCH(M$7,Vehicle!$A$1:$E$1,0),0)</f>
        <v>Reckless Driving</v>
      </c>
      <c r="N1873" s="20" t="str">
        <f>VLOOKUP($C1873,vehicle,MATCH(N$7,Vehicle!$A$1:$E$1,0),0)</f>
        <v>Medium</v>
      </c>
      <c r="O1873" s="21">
        <f>VLOOKUP($C1873,vehicle,MATCH(O$7,Vehicle!$A$1:$E$1,0),0)</f>
        <v>3</v>
      </c>
      <c r="P1873" s="21">
        <f>VLOOKUP($C1873,driver,MATCH(P$7,Driver!$A$1:$E$1,0),0)</f>
        <v>25</v>
      </c>
      <c r="Q1873" s="21" t="str">
        <f>VLOOKUP($C1873,driver,MATCH(Q$7,Driver!$A$1:$E$1,0),0)</f>
        <v>Suspended</v>
      </c>
      <c r="R1873" s="21">
        <f>VLOOKUP($C1873,driver,MATCH(R$7,Driver!$A$1:$E$1,0),0)</f>
        <v>9</v>
      </c>
      <c r="S1873" s="21" t="str">
        <f>VLOOKUP($C1873,driver,MATCH(S$7,Driver!$A$1:$E$1,0),0)</f>
        <v>Minor</v>
      </c>
      <c r="T1873" s="21">
        <f>VLOOKUP($C1873,Effects,MATCH(T$7, Effects!$A$1:$E$1, 0),0)</f>
        <v>52</v>
      </c>
      <c r="U1873" s="22" t="str">
        <f>VLOOKUP($C1873,Effects,MATCH(U$7, Effects!$A$1:$E$1, 0),0)</f>
        <v>No</v>
      </c>
      <c r="V1873" s="22" t="str">
        <f>VLOOKUP($C1873,Effects,MATCH(V$7, Effects!$A$1:$E$1, 0),0)</f>
        <v>No</v>
      </c>
      <c r="W1873" s="22" t="str">
        <f>VLOOKUP($C1873,Effects,MATCH(W$7, Effects!$A$1:$E$1, 0),0)</f>
        <v>None</v>
      </c>
    </row>
    <row r="1874" spans="2:23" s="7" customFormat="1" ht="21" x14ac:dyDescent="0.4">
      <c r="B1874" s="19">
        <v>1867</v>
      </c>
      <c r="C1874" s="19" t="s">
        <v>1881</v>
      </c>
      <c r="D1874" s="20">
        <f>VLOOKUP($C1874, Date, MATCH(Source!D$7, Date!$A$1:$F$1, 0), FALSE)</f>
        <v>44851</v>
      </c>
      <c r="E1874" s="40">
        <v>44851</v>
      </c>
      <c r="F1874" s="22">
        <f>VLOOKUP($C1874, Date, MATCH(Source!F$7, Date!$A$1:$F$1, 0), FALSE)</f>
        <v>78.5069444444444</v>
      </c>
      <c r="G1874" s="19">
        <f>VLOOKUP(Table3[[#This Row],[Accident ID]],Date!$A$2:$I$2001,MATCH(Table3[[#Headers],[Hour]],Date!$A$1:$I$1,0),0)</f>
        <v>12</v>
      </c>
      <c r="H1874" s="44" t="str">
        <f>IF(AND(Table3[[#This Row],[Hour]]&gt;=7, Table3[[#This Row],[Hour]]&lt;=10), "Peak", IF(AND(Table3[[#This Row],[Hour]]&gt;=16, Table3[[#This Row],[Hour]]&lt;=19), "Peak", "Off-Peak"))</f>
        <v>Off-Peak</v>
      </c>
      <c r="I1874" s="19" t="str">
        <f>VLOOKUP($C1874,location,MATCH(Source!I$7,Location!$A$1:$D$1,0),0)</f>
        <v>Hyderabad</v>
      </c>
      <c r="J1874" s="19" t="str">
        <f>VLOOKUP($C1874,location,MATCH(Source!J$7,Location!$A$1:$D$1,0),0)</f>
        <v>Expressway</v>
      </c>
      <c r="K1874" s="19" t="str">
        <f>VLOOKUP($C1874,location,MATCH(Source!K$7,Location!$A$1:$D$1,0),0)</f>
        <v>Windy</v>
      </c>
      <c r="L1874" s="20" t="str">
        <f>VLOOKUP($C1874,vehicle,MATCH(L1873,Vehicle!A1867:E1867,0),0)</f>
        <v>Pedestrian</v>
      </c>
      <c r="M1874" s="20" t="str">
        <f>VLOOKUP($C1874,vehicle,MATCH(M$7,Vehicle!$A$1:$E$1,0),0)</f>
        <v>Brake Failure</v>
      </c>
      <c r="N1874" s="20" t="str">
        <f>VLOOKUP($C1874,vehicle,MATCH(N$7,Vehicle!$A$1:$E$1,0),0)</f>
        <v>Medium</v>
      </c>
      <c r="O1874" s="21">
        <f>VLOOKUP($C1874,vehicle,MATCH(O$7,Vehicle!$A$1:$E$1,0),0)</f>
        <v>5</v>
      </c>
      <c r="P1874" s="21">
        <f>VLOOKUP($C1874,driver,MATCH(P$7,Driver!$A$1:$E$1,0),0)</f>
        <v>22</v>
      </c>
      <c r="Q1874" s="21" t="str">
        <f>VLOOKUP($C1874,driver,MATCH(Q$7,Driver!$A$1:$E$1,0),0)</f>
        <v>Expired</v>
      </c>
      <c r="R1874" s="21">
        <f>VLOOKUP($C1874,driver,MATCH(R$7,Driver!$A$1:$E$1,0),0)</f>
        <v>0</v>
      </c>
      <c r="S1874" s="21" t="str">
        <f>VLOOKUP($C1874,driver,MATCH(S$7,Driver!$A$1:$E$1,0),0)</f>
        <v>Severe</v>
      </c>
      <c r="T1874" s="21">
        <f>VLOOKUP($C1874,Effects,MATCH(T$7, Effects!$A$1:$E$1, 0),0)</f>
        <v>8</v>
      </c>
      <c r="U1874" s="22" t="str">
        <f>VLOOKUP($C1874,Effects,MATCH(U$7, Effects!$A$1:$E$1, 0),0)</f>
        <v>Yes</v>
      </c>
      <c r="V1874" s="22" t="str">
        <f>VLOOKUP($C1874,Effects,MATCH(V$7, Effects!$A$1:$E$1, 0),0)</f>
        <v>Yes</v>
      </c>
      <c r="W1874" s="22" t="str">
        <f>VLOOKUP($C1874,Effects,MATCH(W$7, Effects!$A$1:$E$1, 0),0)</f>
        <v>Fine Issued</v>
      </c>
    </row>
    <row r="1875" spans="2:23" s="7" customFormat="1" ht="21" x14ac:dyDescent="0.4">
      <c r="B1875" s="19">
        <v>1868</v>
      </c>
      <c r="C1875" s="19" t="s">
        <v>1882</v>
      </c>
      <c r="D1875" s="20">
        <f>VLOOKUP($C1875, Date, MATCH(Source!D$7, Date!$A$1:$F$1, 0), FALSE)</f>
        <v>44796</v>
      </c>
      <c r="E1875" s="40">
        <v>44796</v>
      </c>
      <c r="F1875" s="22">
        <f>VLOOKUP($C1875, Date, MATCH(Source!F$7, Date!$A$1:$F$1, 0), FALSE)</f>
        <v>78.5486111111111</v>
      </c>
      <c r="G1875" s="19">
        <f>VLOOKUP(Table3[[#This Row],[Accident ID]],Date!$A$2:$I$2001,MATCH(Table3[[#Headers],[Hour]],Date!$A$1:$I$1,0),0)</f>
        <v>13</v>
      </c>
      <c r="H1875" s="44" t="str">
        <f>IF(AND(Table3[[#This Row],[Hour]]&gt;=7, Table3[[#This Row],[Hour]]&lt;=10), "Peak", IF(AND(Table3[[#This Row],[Hour]]&gt;=16, Table3[[#This Row],[Hour]]&lt;=19), "Peak", "Off-Peak"))</f>
        <v>Off-Peak</v>
      </c>
      <c r="I1875" s="19" t="str">
        <f>VLOOKUP($C1875,location,MATCH(Source!I$7,Location!$A$1:$D$1,0),0)</f>
        <v>Chennai</v>
      </c>
      <c r="J1875" s="19" t="str">
        <f>VLOOKUP($C1875,location,MATCH(Source!J$7,Location!$A$1:$D$1,0),0)</f>
        <v>Rural Road</v>
      </c>
      <c r="K1875" s="19" t="str">
        <f>VLOOKUP($C1875,location,MATCH(Source!K$7,Location!$A$1:$D$1,0),0)</f>
        <v>Foggy</v>
      </c>
      <c r="L1875" s="20" t="str">
        <f>VLOOKUP($C1875,vehicle,MATCH(L1874,Vehicle!A1868:E1868,0),0)</f>
        <v>Bus</v>
      </c>
      <c r="M1875" s="20" t="str">
        <f>VLOOKUP($C1875,vehicle,MATCH(M$7,Vehicle!$A$1:$E$1,0),0)</f>
        <v>Pedestrian Crossing</v>
      </c>
      <c r="N1875" s="20" t="str">
        <f>VLOOKUP($C1875,vehicle,MATCH(N$7,Vehicle!$A$1:$E$1,0),0)</f>
        <v>Low</v>
      </c>
      <c r="O1875" s="21">
        <f>VLOOKUP($C1875,vehicle,MATCH(O$7,Vehicle!$A$1:$E$1,0),0)</f>
        <v>1</v>
      </c>
      <c r="P1875" s="21">
        <f>VLOOKUP($C1875,driver,MATCH(P$7,Driver!$A$1:$E$1,0),0)</f>
        <v>26</v>
      </c>
      <c r="Q1875" s="21" t="str">
        <f>VLOOKUP($C1875,driver,MATCH(Q$7,Driver!$A$1:$E$1,0),0)</f>
        <v>Valid</v>
      </c>
      <c r="R1875" s="21">
        <f>VLOOKUP($C1875,driver,MATCH(R$7,Driver!$A$1:$E$1,0),0)</f>
        <v>6</v>
      </c>
      <c r="S1875" s="21" t="str">
        <f>VLOOKUP($C1875,driver,MATCH(S$7,Driver!$A$1:$E$1,0),0)</f>
        <v>Fatal</v>
      </c>
      <c r="T1875" s="21">
        <f>VLOOKUP($C1875,Effects,MATCH(T$7, Effects!$A$1:$E$1, 0),0)</f>
        <v>33</v>
      </c>
      <c r="U1875" s="22" t="str">
        <f>VLOOKUP($C1875,Effects,MATCH(U$7, Effects!$A$1:$E$1, 0),0)</f>
        <v>No</v>
      </c>
      <c r="V1875" s="22" t="str">
        <f>VLOOKUP($C1875,Effects,MATCH(V$7, Effects!$A$1:$E$1, 0),0)</f>
        <v>Yes</v>
      </c>
      <c r="W1875" s="22" t="str">
        <f>VLOOKUP($C1875,Effects,MATCH(W$7, Effects!$A$1:$E$1, 0),0)</f>
        <v>None</v>
      </c>
    </row>
    <row r="1876" spans="2:23" s="7" customFormat="1" ht="21" x14ac:dyDescent="0.4">
      <c r="B1876" s="19">
        <v>1869</v>
      </c>
      <c r="C1876" s="19" t="s">
        <v>1883</v>
      </c>
      <c r="D1876" s="20">
        <f>VLOOKUP($C1876, Date, MATCH(Source!D$7, Date!$A$1:$F$1, 0), FALSE)</f>
        <v>45088</v>
      </c>
      <c r="E1876" s="40">
        <v>45088</v>
      </c>
      <c r="F1876" s="22">
        <f>VLOOKUP($C1876, Date, MATCH(Source!F$7, Date!$A$1:$F$1, 0), FALSE)</f>
        <v>78.5902777777778</v>
      </c>
      <c r="G1876" s="19">
        <f>VLOOKUP(Table3[[#This Row],[Accident ID]],Date!$A$2:$I$2001,MATCH(Table3[[#Headers],[Hour]],Date!$A$1:$I$1,0),0)</f>
        <v>14</v>
      </c>
      <c r="H1876" s="44" t="str">
        <f>IF(AND(Table3[[#This Row],[Hour]]&gt;=7, Table3[[#This Row],[Hour]]&lt;=10), "Peak", IF(AND(Table3[[#This Row],[Hour]]&gt;=16, Table3[[#This Row],[Hour]]&lt;=19), "Peak", "Off-Peak"))</f>
        <v>Off-Peak</v>
      </c>
      <c r="I1876" s="19" t="str">
        <f>VLOOKUP($C1876,location,MATCH(Source!I$7,Location!$A$1:$D$1,0),0)</f>
        <v>Delhi</v>
      </c>
      <c r="J1876" s="19" t="str">
        <f>VLOOKUP($C1876,location,MATCH(Source!J$7,Location!$A$1:$D$1,0),0)</f>
        <v>Highway</v>
      </c>
      <c r="K1876" s="19" t="str">
        <f>VLOOKUP($C1876,location,MATCH(Source!K$7,Location!$A$1:$D$1,0),0)</f>
        <v>Clear</v>
      </c>
      <c r="L1876" s="20" t="str">
        <f>VLOOKUP($C1876,vehicle,MATCH(L1875,Vehicle!A1869:E1869,0),0)</f>
        <v>Truck</v>
      </c>
      <c r="M1876" s="20" t="str">
        <f>VLOOKUP($C1876,vehicle,MATCH(M$7,Vehicle!$A$1:$E$1,0),0)</f>
        <v>Pedestrian Crossing</v>
      </c>
      <c r="N1876" s="20" t="str">
        <f>VLOOKUP($C1876,vehicle,MATCH(N$7,Vehicle!$A$1:$E$1,0),0)</f>
        <v>Low</v>
      </c>
      <c r="O1876" s="21">
        <f>VLOOKUP($C1876,vehicle,MATCH(O$7,Vehicle!$A$1:$E$1,0),0)</f>
        <v>3</v>
      </c>
      <c r="P1876" s="21">
        <f>VLOOKUP($C1876,driver,MATCH(P$7,Driver!$A$1:$E$1,0),0)</f>
        <v>42</v>
      </c>
      <c r="Q1876" s="21" t="str">
        <f>VLOOKUP($C1876,driver,MATCH(Q$7,Driver!$A$1:$E$1,0),0)</f>
        <v>Expired</v>
      </c>
      <c r="R1876" s="21">
        <f>VLOOKUP($C1876,driver,MATCH(R$7,Driver!$A$1:$E$1,0),0)</f>
        <v>0</v>
      </c>
      <c r="S1876" s="21" t="str">
        <f>VLOOKUP($C1876,driver,MATCH(S$7,Driver!$A$1:$E$1,0),0)</f>
        <v>Severe</v>
      </c>
      <c r="T1876" s="21">
        <f>VLOOKUP($C1876,Effects,MATCH(T$7, Effects!$A$1:$E$1, 0),0)</f>
        <v>55</v>
      </c>
      <c r="U1876" s="22" t="str">
        <f>VLOOKUP($C1876,Effects,MATCH(U$7, Effects!$A$1:$E$1, 0),0)</f>
        <v>Yes</v>
      </c>
      <c r="V1876" s="22" t="str">
        <f>VLOOKUP($C1876,Effects,MATCH(V$7, Effects!$A$1:$E$1, 0),0)</f>
        <v>No</v>
      </c>
      <c r="W1876" s="22" t="str">
        <f>VLOOKUP($C1876,Effects,MATCH(W$7, Effects!$A$1:$E$1, 0),0)</f>
        <v>License Suspended</v>
      </c>
    </row>
    <row r="1877" spans="2:23" s="7" customFormat="1" ht="21" x14ac:dyDescent="0.4">
      <c r="B1877" s="19">
        <v>1870</v>
      </c>
      <c r="C1877" s="19" t="s">
        <v>1884</v>
      </c>
      <c r="D1877" s="20">
        <f>VLOOKUP($C1877, Date, MATCH(Source!D$7, Date!$A$1:$F$1, 0), FALSE)</f>
        <v>45238</v>
      </c>
      <c r="E1877" s="40">
        <v>45238</v>
      </c>
      <c r="F1877" s="22">
        <f>VLOOKUP($C1877, Date, MATCH(Source!F$7, Date!$A$1:$F$1, 0), FALSE)</f>
        <v>78.6319444444444</v>
      </c>
      <c r="G1877" s="19">
        <f>VLOOKUP(Table3[[#This Row],[Accident ID]],Date!$A$2:$I$2001,MATCH(Table3[[#Headers],[Hour]],Date!$A$1:$I$1,0),0)</f>
        <v>15</v>
      </c>
      <c r="H1877" s="44" t="str">
        <f>IF(AND(Table3[[#This Row],[Hour]]&gt;=7, Table3[[#This Row],[Hour]]&lt;=10), "Peak", IF(AND(Table3[[#This Row],[Hour]]&gt;=16, Table3[[#This Row],[Hour]]&lt;=19), "Peak", "Off-Peak"))</f>
        <v>Off-Peak</v>
      </c>
      <c r="I1877" s="19" t="str">
        <f>VLOOKUP($C1877,location,MATCH(Source!I$7,Location!$A$1:$D$1,0),0)</f>
        <v>Mumbai</v>
      </c>
      <c r="J1877" s="19" t="str">
        <f>VLOOKUP($C1877,location,MATCH(Source!J$7,Location!$A$1:$D$1,0),0)</f>
        <v>Residential Area</v>
      </c>
      <c r="K1877" s="19" t="str">
        <f>VLOOKUP($C1877,location,MATCH(Source!K$7,Location!$A$1:$D$1,0),0)</f>
        <v>Windy</v>
      </c>
      <c r="L1877" s="20" t="str">
        <f>VLOOKUP($C1877,vehicle,MATCH(L1876,Vehicle!A1870:E1870,0),0)</f>
        <v>Bike</v>
      </c>
      <c r="M1877" s="20" t="str">
        <f>VLOOKUP($C1877,vehicle,MATCH(M$7,Vehicle!$A$1:$E$1,0),0)</f>
        <v>Signal Violation</v>
      </c>
      <c r="N1877" s="20" t="str">
        <f>VLOOKUP($C1877,vehicle,MATCH(N$7,Vehicle!$A$1:$E$1,0),0)</f>
        <v>High</v>
      </c>
      <c r="O1877" s="21">
        <f>VLOOKUP($C1877,vehicle,MATCH(O$7,Vehicle!$A$1:$E$1,0),0)</f>
        <v>5</v>
      </c>
      <c r="P1877" s="21">
        <f>VLOOKUP($C1877,driver,MATCH(P$7,Driver!$A$1:$E$1,0),0)</f>
        <v>20</v>
      </c>
      <c r="Q1877" s="21" t="str">
        <f>VLOOKUP($C1877,driver,MATCH(Q$7,Driver!$A$1:$E$1,0),0)</f>
        <v>Suspended</v>
      </c>
      <c r="R1877" s="21">
        <f>VLOOKUP($C1877,driver,MATCH(R$7,Driver!$A$1:$E$1,0),0)</f>
        <v>4</v>
      </c>
      <c r="S1877" s="21" t="str">
        <f>VLOOKUP($C1877,driver,MATCH(S$7,Driver!$A$1:$E$1,0),0)</f>
        <v>Minor</v>
      </c>
      <c r="T1877" s="21">
        <f>VLOOKUP($C1877,Effects,MATCH(T$7, Effects!$A$1:$E$1, 0),0)</f>
        <v>54</v>
      </c>
      <c r="U1877" s="22" t="str">
        <f>VLOOKUP($C1877,Effects,MATCH(U$7, Effects!$A$1:$E$1, 0),0)</f>
        <v>Yes</v>
      </c>
      <c r="V1877" s="22" t="str">
        <f>VLOOKUP($C1877,Effects,MATCH(V$7, Effects!$A$1:$E$1, 0),0)</f>
        <v>No</v>
      </c>
      <c r="W1877" s="22" t="str">
        <f>VLOOKUP($C1877,Effects,MATCH(W$7, Effects!$A$1:$E$1, 0),0)</f>
        <v>None</v>
      </c>
    </row>
    <row r="1878" spans="2:23" s="7" customFormat="1" ht="21" x14ac:dyDescent="0.4">
      <c r="B1878" s="19">
        <v>1871</v>
      </c>
      <c r="C1878" s="19" t="s">
        <v>1885</v>
      </c>
      <c r="D1878" s="20">
        <f>VLOOKUP($C1878, Date, MATCH(Source!D$7, Date!$A$1:$F$1, 0), FALSE)</f>
        <v>45185</v>
      </c>
      <c r="E1878" s="40">
        <v>45185</v>
      </c>
      <c r="F1878" s="22">
        <f>VLOOKUP($C1878, Date, MATCH(Source!F$7, Date!$A$1:$F$1, 0), FALSE)</f>
        <v>78.6736111111111</v>
      </c>
      <c r="G1878" s="19">
        <f>VLOOKUP(Table3[[#This Row],[Accident ID]],Date!$A$2:$I$2001,MATCH(Table3[[#Headers],[Hour]],Date!$A$1:$I$1,0),0)</f>
        <v>16</v>
      </c>
      <c r="H1878" s="44" t="str">
        <f>IF(AND(Table3[[#This Row],[Hour]]&gt;=7, Table3[[#This Row],[Hour]]&lt;=10), "Peak", IF(AND(Table3[[#This Row],[Hour]]&gt;=16, Table3[[#This Row],[Hour]]&lt;=19), "Peak", "Off-Peak"))</f>
        <v>Peak</v>
      </c>
      <c r="I1878" s="19" t="str">
        <f>VLOOKUP($C1878,location,MATCH(Source!I$7,Location!$A$1:$D$1,0),0)</f>
        <v>Bangalore</v>
      </c>
      <c r="J1878" s="19" t="str">
        <f>VLOOKUP($C1878,location,MATCH(Source!J$7,Location!$A$1:$D$1,0),0)</f>
        <v>Highway</v>
      </c>
      <c r="K1878" s="19" t="str">
        <f>VLOOKUP($C1878,location,MATCH(Source!K$7,Location!$A$1:$D$1,0),0)</f>
        <v>Rainy</v>
      </c>
      <c r="L1878" s="20" t="str">
        <f>VLOOKUP($C1878,vehicle,MATCH(L1877,Vehicle!A1871:E1871,0),0)</f>
        <v>Truck</v>
      </c>
      <c r="M1878" s="20" t="str">
        <f>VLOOKUP($C1878,vehicle,MATCH(M$7,Vehicle!$A$1:$E$1,0),0)</f>
        <v>Reckless Driving</v>
      </c>
      <c r="N1878" s="20" t="str">
        <f>VLOOKUP($C1878,vehicle,MATCH(N$7,Vehicle!$A$1:$E$1,0),0)</f>
        <v>High</v>
      </c>
      <c r="O1878" s="21">
        <f>VLOOKUP($C1878,vehicle,MATCH(O$7,Vehicle!$A$1:$E$1,0),0)</f>
        <v>3</v>
      </c>
      <c r="P1878" s="21">
        <f>VLOOKUP($C1878,driver,MATCH(P$7,Driver!$A$1:$E$1,0),0)</f>
        <v>20</v>
      </c>
      <c r="Q1878" s="21" t="str">
        <f>VLOOKUP($C1878,driver,MATCH(Q$7,Driver!$A$1:$E$1,0),0)</f>
        <v>Expired</v>
      </c>
      <c r="R1878" s="21">
        <f>VLOOKUP($C1878,driver,MATCH(R$7,Driver!$A$1:$E$1,0),0)</f>
        <v>1</v>
      </c>
      <c r="S1878" s="21" t="str">
        <f>VLOOKUP($C1878,driver,MATCH(S$7,Driver!$A$1:$E$1,0),0)</f>
        <v>Fatal</v>
      </c>
      <c r="T1878" s="21">
        <f>VLOOKUP($C1878,Effects,MATCH(T$7, Effects!$A$1:$E$1, 0),0)</f>
        <v>20</v>
      </c>
      <c r="U1878" s="22" t="str">
        <f>VLOOKUP($C1878,Effects,MATCH(U$7, Effects!$A$1:$E$1, 0),0)</f>
        <v>No</v>
      </c>
      <c r="V1878" s="22" t="str">
        <f>VLOOKUP($C1878,Effects,MATCH(V$7, Effects!$A$1:$E$1, 0),0)</f>
        <v>No</v>
      </c>
      <c r="W1878" s="22" t="str">
        <f>VLOOKUP($C1878,Effects,MATCH(W$7, Effects!$A$1:$E$1, 0),0)</f>
        <v>None</v>
      </c>
    </row>
    <row r="1879" spans="2:23" s="7" customFormat="1" ht="21" x14ac:dyDescent="0.4">
      <c r="B1879" s="19">
        <v>1872</v>
      </c>
      <c r="C1879" s="19" t="s">
        <v>1886</v>
      </c>
      <c r="D1879" s="20">
        <f>VLOOKUP($C1879, Date, MATCH(Source!D$7, Date!$A$1:$F$1, 0), FALSE)</f>
        <v>43944</v>
      </c>
      <c r="E1879" s="40">
        <v>43944</v>
      </c>
      <c r="F1879" s="22">
        <f>VLOOKUP($C1879, Date, MATCH(Source!F$7, Date!$A$1:$F$1, 0), FALSE)</f>
        <v>78.7152777777778</v>
      </c>
      <c r="G1879" s="19">
        <f>VLOOKUP(Table3[[#This Row],[Accident ID]],Date!$A$2:$I$2001,MATCH(Table3[[#Headers],[Hour]],Date!$A$1:$I$1,0),0)</f>
        <v>17</v>
      </c>
      <c r="H1879" s="44" t="str">
        <f>IF(AND(Table3[[#This Row],[Hour]]&gt;=7, Table3[[#This Row],[Hour]]&lt;=10), "Peak", IF(AND(Table3[[#This Row],[Hour]]&gt;=16, Table3[[#This Row],[Hour]]&lt;=19), "Peak", "Off-Peak"))</f>
        <v>Peak</v>
      </c>
      <c r="I1879" s="19" t="str">
        <f>VLOOKUP($C1879,location,MATCH(Source!I$7,Location!$A$1:$D$1,0),0)</f>
        <v>Delhi</v>
      </c>
      <c r="J1879" s="19" t="str">
        <f>VLOOKUP($C1879,location,MATCH(Source!J$7,Location!$A$1:$D$1,0),0)</f>
        <v>Rural Road</v>
      </c>
      <c r="K1879" s="19" t="str">
        <f>VLOOKUP($C1879,location,MATCH(Source!K$7,Location!$A$1:$D$1,0),0)</f>
        <v>Clear</v>
      </c>
      <c r="L1879" s="20" t="str">
        <f>VLOOKUP($C1879,vehicle,MATCH(L1878,Vehicle!A1872:E1872,0),0)</f>
        <v>Bike</v>
      </c>
      <c r="M1879" s="20" t="str">
        <f>VLOOKUP($C1879,vehicle,MATCH(M$7,Vehicle!$A$1:$E$1,0),0)</f>
        <v>Brake Failure</v>
      </c>
      <c r="N1879" s="20" t="str">
        <f>VLOOKUP($C1879,vehicle,MATCH(N$7,Vehicle!$A$1:$E$1,0),0)</f>
        <v>High</v>
      </c>
      <c r="O1879" s="21">
        <f>VLOOKUP($C1879,vehicle,MATCH(O$7,Vehicle!$A$1:$E$1,0),0)</f>
        <v>4</v>
      </c>
      <c r="P1879" s="21">
        <f>VLOOKUP($C1879,driver,MATCH(P$7,Driver!$A$1:$E$1,0),0)</f>
        <v>49</v>
      </c>
      <c r="Q1879" s="21" t="str">
        <f>VLOOKUP($C1879,driver,MATCH(Q$7,Driver!$A$1:$E$1,0),0)</f>
        <v>Valid</v>
      </c>
      <c r="R1879" s="21">
        <f>VLOOKUP($C1879,driver,MATCH(R$7,Driver!$A$1:$E$1,0),0)</f>
        <v>0</v>
      </c>
      <c r="S1879" s="21" t="str">
        <f>VLOOKUP($C1879,driver,MATCH(S$7,Driver!$A$1:$E$1,0),0)</f>
        <v>Fatal</v>
      </c>
      <c r="T1879" s="21">
        <f>VLOOKUP($C1879,Effects,MATCH(T$7, Effects!$A$1:$E$1, 0),0)</f>
        <v>19</v>
      </c>
      <c r="U1879" s="22" t="str">
        <f>VLOOKUP($C1879,Effects,MATCH(U$7, Effects!$A$1:$E$1, 0),0)</f>
        <v>No</v>
      </c>
      <c r="V1879" s="22" t="str">
        <f>VLOOKUP($C1879,Effects,MATCH(V$7, Effects!$A$1:$E$1, 0),0)</f>
        <v>Yes</v>
      </c>
      <c r="W1879" s="22" t="str">
        <f>VLOOKUP($C1879,Effects,MATCH(W$7, Effects!$A$1:$E$1, 0),0)</f>
        <v>License Suspended</v>
      </c>
    </row>
    <row r="1880" spans="2:23" s="7" customFormat="1" ht="21" x14ac:dyDescent="0.4">
      <c r="B1880" s="19">
        <v>1873</v>
      </c>
      <c r="C1880" s="19" t="s">
        <v>1887</v>
      </c>
      <c r="D1880" s="20">
        <f>VLOOKUP($C1880, Date, MATCH(Source!D$7, Date!$A$1:$F$1, 0), FALSE)</f>
        <v>44977</v>
      </c>
      <c r="E1880" s="40">
        <v>44977</v>
      </c>
      <c r="F1880" s="22">
        <f>VLOOKUP($C1880, Date, MATCH(Source!F$7, Date!$A$1:$F$1, 0), FALSE)</f>
        <v>78.7569444444444</v>
      </c>
      <c r="G1880" s="19">
        <f>VLOOKUP(Table3[[#This Row],[Accident ID]],Date!$A$2:$I$2001,MATCH(Table3[[#Headers],[Hour]],Date!$A$1:$I$1,0),0)</f>
        <v>18</v>
      </c>
      <c r="H1880" s="44" t="str">
        <f>IF(AND(Table3[[#This Row],[Hour]]&gt;=7, Table3[[#This Row],[Hour]]&lt;=10), "Peak", IF(AND(Table3[[#This Row],[Hour]]&gt;=16, Table3[[#This Row],[Hour]]&lt;=19), "Peak", "Off-Peak"))</f>
        <v>Peak</v>
      </c>
      <c r="I1880" s="19" t="str">
        <f>VLOOKUP($C1880,location,MATCH(Source!I$7,Location!$A$1:$D$1,0),0)</f>
        <v>Kolkata</v>
      </c>
      <c r="J1880" s="19" t="str">
        <f>VLOOKUP($C1880,location,MATCH(Source!J$7,Location!$A$1:$D$1,0),0)</f>
        <v>City Road</v>
      </c>
      <c r="K1880" s="19" t="str">
        <f>VLOOKUP($C1880,location,MATCH(Source!K$7,Location!$A$1:$D$1,0),0)</f>
        <v>Windy</v>
      </c>
      <c r="L1880" s="20" t="str">
        <f>VLOOKUP($C1880,vehicle,MATCH(L1879,Vehicle!A1873:E1873,0),0)</f>
        <v>Bus</v>
      </c>
      <c r="M1880" s="20" t="str">
        <f>VLOOKUP($C1880,vehicle,MATCH(M$7,Vehicle!$A$1:$E$1,0),0)</f>
        <v>Signal Violation</v>
      </c>
      <c r="N1880" s="20" t="str">
        <f>VLOOKUP($C1880,vehicle,MATCH(N$7,Vehicle!$A$1:$E$1,0),0)</f>
        <v>Low</v>
      </c>
      <c r="O1880" s="21">
        <f>VLOOKUP($C1880,vehicle,MATCH(O$7,Vehicle!$A$1:$E$1,0),0)</f>
        <v>3</v>
      </c>
      <c r="P1880" s="21">
        <f>VLOOKUP($C1880,driver,MATCH(P$7,Driver!$A$1:$E$1,0),0)</f>
        <v>22</v>
      </c>
      <c r="Q1880" s="21" t="str">
        <f>VLOOKUP($C1880,driver,MATCH(Q$7,Driver!$A$1:$E$1,0),0)</f>
        <v>Expired</v>
      </c>
      <c r="R1880" s="21">
        <f>VLOOKUP($C1880,driver,MATCH(R$7,Driver!$A$1:$E$1,0),0)</f>
        <v>0</v>
      </c>
      <c r="S1880" s="21" t="str">
        <f>VLOOKUP($C1880,driver,MATCH(S$7,Driver!$A$1:$E$1,0),0)</f>
        <v>Severe</v>
      </c>
      <c r="T1880" s="21">
        <f>VLOOKUP($C1880,Effects,MATCH(T$7, Effects!$A$1:$E$1, 0),0)</f>
        <v>9</v>
      </c>
      <c r="U1880" s="22" t="str">
        <f>VLOOKUP($C1880,Effects,MATCH(U$7, Effects!$A$1:$E$1, 0),0)</f>
        <v>Yes</v>
      </c>
      <c r="V1880" s="22" t="str">
        <f>VLOOKUP($C1880,Effects,MATCH(V$7, Effects!$A$1:$E$1, 0),0)</f>
        <v>No</v>
      </c>
      <c r="W1880" s="22" t="str">
        <f>VLOOKUP($C1880,Effects,MATCH(W$7, Effects!$A$1:$E$1, 0),0)</f>
        <v>None</v>
      </c>
    </row>
    <row r="1881" spans="2:23" s="7" customFormat="1" ht="21" x14ac:dyDescent="0.4">
      <c r="B1881" s="19">
        <v>1874</v>
      </c>
      <c r="C1881" s="19" t="s">
        <v>1888</v>
      </c>
      <c r="D1881" s="20">
        <f>VLOOKUP($C1881, Date, MATCH(Source!D$7, Date!$A$1:$F$1, 0), FALSE)</f>
        <v>44115</v>
      </c>
      <c r="E1881" s="40">
        <v>44115</v>
      </c>
      <c r="F1881" s="22">
        <f>VLOOKUP($C1881, Date, MATCH(Source!F$7, Date!$A$1:$F$1, 0), FALSE)</f>
        <v>78.7986111111111</v>
      </c>
      <c r="G1881" s="19">
        <f>VLOOKUP(Table3[[#This Row],[Accident ID]],Date!$A$2:$I$2001,MATCH(Table3[[#Headers],[Hour]],Date!$A$1:$I$1,0),0)</f>
        <v>19</v>
      </c>
      <c r="H1881" s="44" t="str">
        <f>IF(AND(Table3[[#This Row],[Hour]]&gt;=7, Table3[[#This Row],[Hour]]&lt;=10), "Peak", IF(AND(Table3[[#This Row],[Hour]]&gt;=16, Table3[[#This Row],[Hour]]&lt;=19), "Peak", "Off-Peak"))</f>
        <v>Peak</v>
      </c>
      <c r="I1881" s="19" t="str">
        <f>VLOOKUP($C1881,location,MATCH(Source!I$7,Location!$A$1:$D$1,0),0)</f>
        <v>Pune</v>
      </c>
      <c r="J1881" s="19" t="str">
        <f>VLOOKUP($C1881,location,MATCH(Source!J$7,Location!$A$1:$D$1,0),0)</f>
        <v>Highway</v>
      </c>
      <c r="K1881" s="19" t="str">
        <f>VLOOKUP($C1881,location,MATCH(Source!K$7,Location!$A$1:$D$1,0),0)</f>
        <v>Foggy</v>
      </c>
      <c r="L1881" s="20" t="str">
        <f>VLOOKUP($C1881,vehicle,MATCH(L1880,Vehicle!A1874:E1874,0),0)</f>
        <v>Pedestrian</v>
      </c>
      <c r="M1881" s="20" t="str">
        <f>VLOOKUP($C1881,vehicle,MATCH(M$7,Vehicle!$A$1:$E$1,0),0)</f>
        <v>Brake Failure</v>
      </c>
      <c r="N1881" s="20" t="str">
        <f>VLOOKUP($C1881,vehicle,MATCH(N$7,Vehicle!$A$1:$E$1,0),0)</f>
        <v>Low</v>
      </c>
      <c r="O1881" s="21">
        <f>VLOOKUP($C1881,vehicle,MATCH(O$7,Vehicle!$A$1:$E$1,0),0)</f>
        <v>5</v>
      </c>
      <c r="P1881" s="21">
        <f>VLOOKUP($C1881,driver,MATCH(P$7,Driver!$A$1:$E$1,0),0)</f>
        <v>32</v>
      </c>
      <c r="Q1881" s="21" t="str">
        <f>VLOOKUP($C1881,driver,MATCH(Q$7,Driver!$A$1:$E$1,0),0)</f>
        <v>Valid</v>
      </c>
      <c r="R1881" s="21">
        <f>VLOOKUP($C1881,driver,MATCH(R$7,Driver!$A$1:$E$1,0),0)</f>
        <v>7</v>
      </c>
      <c r="S1881" s="21" t="str">
        <f>VLOOKUP($C1881,driver,MATCH(S$7,Driver!$A$1:$E$1,0),0)</f>
        <v>Fatal</v>
      </c>
      <c r="T1881" s="21">
        <f>VLOOKUP($C1881,Effects,MATCH(T$7, Effects!$A$1:$E$1, 0),0)</f>
        <v>43</v>
      </c>
      <c r="U1881" s="22" t="str">
        <f>VLOOKUP($C1881,Effects,MATCH(U$7, Effects!$A$1:$E$1, 0),0)</f>
        <v>Yes</v>
      </c>
      <c r="V1881" s="22" t="str">
        <f>VLOOKUP($C1881,Effects,MATCH(V$7, Effects!$A$1:$E$1, 0),0)</f>
        <v>Yes</v>
      </c>
      <c r="W1881" s="22" t="str">
        <f>VLOOKUP($C1881,Effects,MATCH(W$7, Effects!$A$1:$E$1, 0),0)</f>
        <v>License Suspended</v>
      </c>
    </row>
    <row r="1882" spans="2:23" s="7" customFormat="1" ht="21" x14ac:dyDescent="0.4">
      <c r="B1882" s="19">
        <v>1875</v>
      </c>
      <c r="C1882" s="19" t="s">
        <v>1889</v>
      </c>
      <c r="D1882" s="20">
        <f>VLOOKUP($C1882, Date, MATCH(Source!D$7, Date!$A$1:$F$1, 0), FALSE)</f>
        <v>45555</v>
      </c>
      <c r="E1882" s="40">
        <v>45555</v>
      </c>
      <c r="F1882" s="22">
        <f>VLOOKUP($C1882, Date, MATCH(Source!F$7, Date!$A$1:$F$1, 0), FALSE)</f>
        <v>78.8402777777778</v>
      </c>
      <c r="G1882" s="19">
        <f>VLOOKUP(Table3[[#This Row],[Accident ID]],Date!$A$2:$I$2001,MATCH(Table3[[#Headers],[Hour]],Date!$A$1:$I$1,0),0)</f>
        <v>20</v>
      </c>
      <c r="H1882" s="44" t="str">
        <f>IF(AND(Table3[[#This Row],[Hour]]&gt;=7, Table3[[#This Row],[Hour]]&lt;=10), "Peak", IF(AND(Table3[[#This Row],[Hour]]&gt;=16, Table3[[#This Row],[Hour]]&lt;=19), "Peak", "Off-Peak"))</f>
        <v>Off-Peak</v>
      </c>
      <c r="I1882" s="19" t="str">
        <f>VLOOKUP($C1882,location,MATCH(Source!I$7,Location!$A$1:$D$1,0),0)</f>
        <v>Hyderabad</v>
      </c>
      <c r="J1882" s="19" t="str">
        <f>VLOOKUP($C1882,location,MATCH(Source!J$7,Location!$A$1:$D$1,0),0)</f>
        <v>Rural Road</v>
      </c>
      <c r="K1882" s="19" t="str">
        <f>VLOOKUP($C1882,location,MATCH(Source!K$7,Location!$A$1:$D$1,0),0)</f>
        <v>Rainy</v>
      </c>
      <c r="L1882" s="20" t="str">
        <f>VLOOKUP($C1882,vehicle,MATCH(L1881,Vehicle!A1875:E1875,0),0)</f>
        <v>Truck</v>
      </c>
      <c r="M1882" s="20" t="str">
        <f>VLOOKUP($C1882,vehicle,MATCH(M$7,Vehicle!$A$1:$E$1,0),0)</f>
        <v>Pedestrian Crossing</v>
      </c>
      <c r="N1882" s="20" t="str">
        <f>VLOOKUP($C1882,vehicle,MATCH(N$7,Vehicle!$A$1:$E$1,0),0)</f>
        <v>Low</v>
      </c>
      <c r="O1882" s="21">
        <f>VLOOKUP($C1882,vehicle,MATCH(O$7,Vehicle!$A$1:$E$1,0),0)</f>
        <v>1</v>
      </c>
      <c r="P1882" s="21">
        <f>VLOOKUP($C1882,driver,MATCH(P$7,Driver!$A$1:$E$1,0),0)</f>
        <v>52</v>
      </c>
      <c r="Q1882" s="21" t="str">
        <f>VLOOKUP($C1882,driver,MATCH(Q$7,Driver!$A$1:$E$1,0),0)</f>
        <v>Valid</v>
      </c>
      <c r="R1882" s="21">
        <f>VLOOKUP($C1882,driver,MATCH(R$7,Driver!$A$1:$E$1,0),0)</f>
        <v>1</v>
      </c>
      <c r="S1882" s="21" t="str">
        <f>VLOOKUP($C1882,driver,MATCH(S$7,Driver!$A$1:$E$1,0),0)</f>
        <v>Moderate</v>
      </c>
      <c r="T1882" s="21">
        <f>VLOOKUP($C1882,Effects,MATCH(T$7, Effects!$A$1:$E$1, 0),0)</f>
        <v>56</v>
      </c>
      <c r="U1882" s="22" t="str">
        <f>VLOOKUP($C1882,Effects,MATCH(U$7, Effects!$A$1:$E$1, 0),0)</f>
        <v>Yes</v>
      </c>
      <c r="V1882" s="22" t="str">
        <f>VLOOKUP($C1882,Effects,MATCH(V$7, Effects!$A$1:$E$1, 0),0)</f>
        <v>Yes</v>
      </c>
      <c r="W1882" s="22" t="str">
        <f>VLOOKUP($C1882,Effects,MATCH(W$7, Effects!$A$1:$E$1, 0),0)</f>
        <v>Arrest Made</v>
      </c>
    </row>
    <row r="1883" spans="2:23" s="7" customFormat="1" ht="21" x14ac:dyDescent="0.4">
      <c r="B1883" s="19">
        <v>1876</v>
      </c>
      <c r="C1883" s="19" t="s">
        <v>1890</v>
      </c>
      <c r="D1883" s="20">
        <f>VLOOKUP($C1883, Date, MATCH(Source!D$7, Date!$A$1:$F$1, 0), FALSE)</f>
        <v>44077</v>
      </c>
      <c r="E1883" s="40">
        <v>44077</v>
      </c>
      <c r="F1883" s="22">
        <f>VLOOKUP($C1883, Date, MATCH(Source!F$7, Date!$A$1:$F$1, 0), FALSE)</f>
        <v>78.8819444444444</v>
      </c>
      <c r="G1883" s="19">
        <f>VLOOKUP(Table3[[#This Row],[Accident ID]],Date!$A$2:$I$2001,MATCH(Table3[[#Headers],[Hour]],Date!$A$1:$I$1,0),0)</f>
        <v>21</v>
      </c>
      <c r="H1883" s="44" t="str">
        <f>IF(AND(Table3[[#This Row],[Hour]]&gt;=7, Table3[[#This Row],[Hour]]&lt;=10), "Peak", IF(AND(Table3[[#This Row],[Hour]]&gt;=16, Table3[[#This Row],[Hour]]&lt;=19), "Peak", "Off-Peak"))</f>
        <v>Off-Peak</v>
      </c>
      <c r="I1883" s="19" t="str">
        <f>VLOOKUP($C1883,location,MATCH(Source!I$7,Location!$A$1:$D$1,0),0)</f>
        <v>Chennai</v>
      </c>
      <c r="J1883" s="19" t="str">
        <f>VLOOKUP($C1883,location,MATCH(Source!J$7,Location!$A$1:$D$1,0),0)</f>
        <v>Highway</v>
      </c>
      <c r="K1883" s="19" t="str">
        <f>VLOOKUP($C1883,location,MATCH(Source!K$7,Location!$A$1:$D$1,0),0)</f>
        <v>Rainy</v>
      </c>
      <c r="L1883" s="20" t="str">
        <f>VLOOKUP($C1883,vehicle,MATCH(L1882,Vehicle!A1876:E1876,0),0)</f>
        <v>Bicycle</v>
      </c>
      <c r="M1883" s="20" t="str">
        <f>VLOOKUP($C1883,vehicle,MATCH(M$7,Vehicle!$A$1:$E$1,0),0)</f>
        <v>Signal Violation</v>
      </c>
      <c r="N1883" s="20" t="str">
        <f>VLOOKUP($C1883,vehicle,MATCH(N$7,Vehicle!$A$1:$E$1,0),0)</f>
        <v>Low</v>
      </c>
      <c r="O1883" s="21">
        <f>VLOOKUP($C1883,vehicle,MATCH(O$7,Vehicle!$A$1:$E$1,0),0)</f>
        <v>2</v>
      </c>
      <c r="P1883" s="21">
        <f>VLOOKUP($C1883,driver,MATCH(P$7,Driver!$A$1:$E$1,0),0)</f>
        <v>40</v>
      </c>
      <c r="Q1883" s="21" t="str">
        <f>VLOOKUP($C1883,driver,MATCH(Q$7,Driver!$A$1:$E$1,0),0)</f>
        <v>Valid</v>
      </c>
      <c r="R1883" s="21">
        <f>VLOOKUP($C1883,driver,MATCH(R$7,Driver!$A$1:$E$1,0),0)</f>
        <v>5</v>
      </c>
      <c r="S1883" s="21" t="str">
        <f>VLOOKUP($C1883,driver,MATCH(S$7,Driver!$A$1:$E$1,0),0)</f>
        <v>Fatal</v>
      </c>
      <c r="T1883" s="21">
        <f>VLOOKUP($C1883,Effects,MATCH(T$7, Effects!$A$1:$E$1, 0),0)</f>
        <v>25</v>
      </c>
      <c r="U1883" s="22" t="str">
        <f>VLOOKUP($C1883,Effects,MATCH(U$7, Effects!$A$1:$E$1, 0),0)</f>
        <v>No</v>
      </c>
      <c r="V1883" s="22" t="str">
        <f>VLOOKUP($C1883,Effects,MATCH(V$7, Effects!$A$1:$E$1, 0),0)</f>
        <v>Yes</v>
      </c>
      <c r="W1883" s="22" t="str">
        <f>VLOOKUP($C1883,Effects,MATCH(W$7, Effects!$A$1:$E$1, 0),0)</f>
        <v>Fine Issued</v>
      </c>
    </row>
    <row r="1884" spans="2:23" s="7" customFormat="1" ht="21" x14ac:dyDescent="0.4">
      <c r="B1884" s="19">
        <v>1877</v>
      </c>
      <c r="C1884" s="19" t="s">
        <v>1891</v>
      </c>
      <c r="D1884" s="20">
        <f>VLOOKUP($C1884, Date, MATCH(Source!D$7, Date!$A$1:$F$1, 0), FALSE)</f>
        <v>45418</v>
      </c>
      <c r="E1884" s="40">
        <v>45418</v>
      </c>
      <c r="F1884" s="22">
        <f>VLOOKUP($C1884, Date, MATCH(Source!F$7, Date!$A$1:$F$1, 0), FALSE)</f>
        <v>78.9236111111111</v>
      </c>
      <c r="G1884" s="19">
        <f>VLOOKUP(Table3[[#This Row],[Accident ID]],Date!$A$2:$I$2001,MATCH(Table3[[#Headers],[Hour]],Date!$A$1:$I$1,0),0)</f>
        <v>22</v>
      </c>
      <c r="H1884" s="44" t="str">
        <f>IF(AND(Table3[[#This Row],[Hour]]&gt;=7, Table3[[#This Row],[Hour]]&lt;=10), "Peak", IF(AND(Table3[[#This Row],[Hour]]&gt;=16, Table3[[#This Row],[Hour]]&lt;=19), "Peak", "Off-Peak"))</f>
        <v>Off-Peak</v>
      </c>
      <c r="I1884" s="19" t="str">
        <f>VLOOKUP($C1884,location,MATCH(Source!I$7,Location!$A$1:$D$1,0),0)</f>
        <v>Bangalore</v>
      </c>
      <c r="J1884" s="19" t="str">
        <f>VLOOKUP($C1884,location,MATCH(Source!J$7,Location!$A$1:$D$1,0),0)</f>
        <v>Rural Road</v>
      </c>
      <c r="K1884" s="19" t="str">
        <f>VLOOKUP($C1884,location,MATCH(Source!K$7,Location!$A$1:$D$1,0),0)</f>
        <v>Rainy</v>
      </c>
      <c r="L1884" s="20" t="str">
        <f>VLOOKUP($C1884,vehicle,MATCH(L1883,Vehicle!A1877:E1877,0),0)</f>
        <v>Bus</v>
      </c>
      <c r="M1884" s="20" t="str">
        <f>VLOOKUP($C1884,vehicle,MATCH(M$7,Vehicle!$A$1:$E$1,0),0)</f>
        <v>Drunk Driving</v>
      </c>
      <c r="N1884" s="20" t="str">
        <f>VLOOKUP($C1884,vehicle,MATCH(N$7,Vehicle!$A$1:$E$1,0),0)</f>
        <v>Medium</v>
      </c>
      <c r="O1884" s="21">
        <f>VLOOKUP($C1884,vehicle,MATCH(O$7,Vehicle!$A$1:$E$1,0),0)</f>
        <v>2</v>
      </c>
      <c r="P1884" s="21">
        <f>VLOOKUP($C1884,driver,MATCH(P$7,Driver!$A$1:$E$1,0),0)</f>
        <v>66</v>
      </c>
      <c r="Q1884" s="21" t="str">
        <f>VLOOKUP($C1884,driver,MATCH(Q$7,Driver!$A$1:$E$1,0),0)</f>
        <v>Valid</v>
      </c>
      <c r="R1884" s="21">
        <f>VLOOKUP($C1884,driver,MATCH(R$7,Driver!$A$1:$E$1,0),0)</f>
        <v>7</v>
      </c>
      <c r="S1884" s="21" t="str">
        <f>VLOOKUP($C1884,driver,MATCH(S$7,Driver!$A$1:$E$1,0),0)</f>
        <v>Fatal</v>
      </c>
      <c r="T1884" s="21">
        <f>VLOOKUP($C1884,Effects,MATCH(T$7, Effects!$A$1:$E$1, 0),0)</f>
        <v>30</v>
      </c>
      <c r="U1884" s="22" t="str">
        <f>VLOOKUP($C1884,Effects,MATCH(U$7, Effects!$A$1:$E$1, 0),0)</f>
        <v>Yes</v>
      </c>
      <c r="V1884" s="22" t="str">
        <f>VLOOKUP($C1884,Effects,MATCH(V$7, Effects!$A$1:$E$1, 0),0)</f>
        <v>Yes</v>
      </c>
      <c r="W1884" s="22" t="str">
        <f>VLOOKUP($C1884,Effects,MATCH(W$7, Effects!$A$1:$E$1, 0),0)</f>
        <v>Arrest Made</v>
      </c>
    </row>
    <row r="1885" spans="2:23" s="7" customFormat="1" ht="21" x14ac:dyDescent="0.4">
      <c r="B1885" s="19">
        <v>1878</v>
      </c>
      <c r="C1885" s="19">
        <v>76551349</v>
      </c>
      <c r="D1885" s="20">
        <f>VLOOKUP($C1885, Date, MATCH(Source!D$7, Date!$A$1:$F$1, 0), FALSE)</f>
        <v>45276</v>
      </c>
      <c r="E1885" s="40">
        <v>45276</v>
      </c>
      <c r="F1885" s="22">
        <f>VLOOKUP($C1885, Date, MATCH(Source!F$7, Date!$A$1:$F$1, 0), FALSE)</f>
        <v>78.9652777777778</v>
      </c>
      <c r="G1885" s="19">
        <f>VLOOKUP(Table3[[#This Row],[Accident ID]],Date!$A$2:$I$2001,MATCH(Table3[[#Headers],[Hour]],Date!$A$1:$I$1,0),0)</f>
        <v>23</v>
      </c>
      <c r="H1885" s="44" t="str">
        <f>IF(AND(Table3[[#This Row],[Hour]]&gt;=7, Table3[[#This Row],[Hour]]&lt;=10), "Peak", IF(AND(Table3[[#This Row],[Hour]]&gt;=16, Table3[[#This Row],[Hour]]&lt;=19), "Peak", "Off-Peak"))</f>
        <v>Off-Peak</v>
      </c>
      <c r="I1885" s="19" t="str">
        <f>VLOOKUP($C1885,location,MATCH(Source!I$7,Location!$A$1:$D$1,0),0)</f>
        <v>Pune</v>
      </c>
      <c r="J1885" s="19" t="str">
        <f>VLOOKUP($C1885,location,MATCH(Source!J$7,Location!$A$1:$D$1,0),0)</f>
        <v>Residential Area</v>
      </c>
      <c r="K1885" s="19" t="str">
        <f>VLOOKUP($C1885,location,MATCH(Source!K$7,Location!$A$1:$D$1,0),0)</f>
        <v>Snowy</v>
      </c>
      <c r="L1885" s="20" t="str">
        <f>VLOOKUP($C1885,vehicle,MATCH(L1884,Vehicle!A1878:E1878,0),0)</f>
        <v>Bus</v>
      </c>
      <c r="M1885" s="20" t="str">
        <f>VLOOKUP($C1885,vehicle,MATCH(M$7,Vehicle!$A$1:$E$1,0),0)</f>
        <v>Pedestrian Crossing</v>
      </c>
      <c r="N1885" s="20" t="str">
        <f>VLOOKUP($C1885,vehicle,MATCH(N$7,Vehicle!$A$1:$E$1,0),0)</f>
        <v>Severe</v>
      </c>
      <c r="O1885" s="21">
        <f>VLOOKUP($C1885,vehicle,MATCH(O$7,Vehicle!$A$1:$E$1,0),0)</f>
        <v>2</v>
      </c>
      <c r="P1885" s="21">
        <f>VLOOKUP($C1885,driver,MATCH(P$7,Driver!$A$1:$E$1,0),0)</f>
        <v>63</v>
      </c>
      <c r="Q1885" s="21" t="str">
        <f>VLOOKUP($C1885,driver,MATCH(Q$7,Driver!$A$1:$E$1,0),0)</f>
        <v>Valid</v>
      </c>
      <c r="R1885" s="21">
        <f>VLOOKUP($C1885,driver,MATCH(R$7,Driver!$A$1:$E$1,0),0)</f>
        <v>2</v>
      </c>
      <c r="S1885" s="21" t="str">
        <f>VLOOKUP($C1885,driver,MATCH(S$7,Driver!$A$1:$E$1,0),0)</f>
        <v>Severe</v>
      </c>
      <c r="T1885" s="21">
        <f>VLOOKUP($C1885,Effects,MATCH(T$7, Effects!$A$1:$E$1, 0),0)</f>
        <v>47</v>
      </c>
      <c r="U1885" s="22" t="str">
        <f>VLOOKUP($C1885,Effects,MATCH(U$7, Effects!$A$1:$E$1, 0),0)</f>
        <v>No</v>
      </c>
      <c r="V1885" s="22" t="str">
        <f>VLOOKUP($C1885,Effects,MATCH(V$7, Effects!$A$1:$E$1, 0),0)</f>
        <v>No</v>
      </c>
      <c r="W1885" s="22" t="str">
        <f>VLOOKUP($C1885,Effects,MATCH(W$7, Effects!$A$1:$E$1, 0),0)</f>
        <v>None</v>
      </c>
    </row>
    <row r="1886" spans="2:23" s="7" customFormat="1" ht="21" x14ac:dyDescent="0.4">
      <c r="B1886" s="19">
        <v>1879</v>
      </c>
      <c r="C1886" s="19" t="s">
        <v>1892</v>
      </c>
      <c r="D1886" s="20">
        <f>VLOOKUP($C1886, Date, MATCH(Source!D$7, Date!$A$1:$F$1, 0), FALSE)</f>
        <v>44199</v>
      </c>
      <c r="E1886" s="40">
        <v>44199</v>
      </c>
      <c r="F1886" s="22">
        <f>VLOOKUP($C1886, Date, MATCH(Source!F$7, Date!$A$1:$F$1, 0), FALSE)</f>
        <v>79.0069444444444</v>
      </c>
      <c r="G1886" s="19">
        <f>VLOOKUP(Table3[[#This Row],[Accident ID]],Date!$A$2:$I$2001,MATCH(Table3[[#Headers],[Hour]],Date!$A$1:$I$1,0),0)</f>
        <v>0</v>
      </c>
      <c r="H1886" s="44" t="str">
        <f>IF(AND(Table3[[#This Row],[Hour]]&gt;=7, Table3[[#This Row],[Hour]]&lt;=10), "Peak", IF(AND(Table3[[#This Row],[Hour]]&gt;=16, Table3[[#This Row],[Hour]]&lt;=19), "Peak", "Off-Peak"))</f>
        <v>Off-Peak</v>
      </c>
      <c r="I1886" s="19" t="str">
        <f>VLOOKUP($C1886,location,MATCH(Source!I$7,Location!$A$1:$D$1,0),0)</f>
        <v>Ahmedabad</v>
      </c>
      <c r="J1886" s="19" t="str">
        <f>VLOOKUP($C1886,location,MATCH(Source!J$7,Location!$A$1:$D$1,0),0)</f>
        <v>Highway</v>
      </c>
      <c r="K1886" s="19" t="str">
        <f>VLOOKUP($C1886,location,MATCH(Source!K$7,Location!$A$1:$D$1,0),0)</f>
        <v>Clear</v>
      </c>
      <c r="L1886" s="20" t="str">
        <f>VLOOKUP($C1886,vehicle,MATCH(L1885,Vehicle!A1879:E1879,0),0)</f>
        <v>Bike</v>
      </c>
      <c r="M1886" s="20" t="str">
        <f>VLOOKUP($C1886,vehicle,MATCH(M$7,Vehicle!$A$1:$E$1,0),0)</f>
        <v>Over Speeding</v>
      </c>
      <c r="N1886" s="20" t="str">
        <f>VLOOKUP($C1886,vehicle,MATCH(N$7,Vehicle!$A$1:$E$1,0),0)</f>
        <v>High</v>
      </c>
      <c r="O1886" s="21">
        <f>VLOOKUP($C1886,vehicle,MATCH(O$7,Vehicle!$A$1:$E$1,0),0)</f>
        <v>4</v>
      </c>
      <c r="P1886" s="21">
        <f>VLOOKUP($C1886,driver,MATCH(P$7,Driver!$A$1:$E$1,0),0)</f>
        <v>34</v>
      </c>
      <c r="Q1886" s="21" t="str">
        <f>VLOOKUP($C1886,driver,MATCH(Q$7,Driver!$A$1:$E$1,0),0)</f>
        <v>Suspended</v>
      </c>
      <c r="R1886" s="21">
        <f>VLOOKUP($C1886,driver,MATCH(R$7,Driver!$A$1:$E$1,0),0)</f>
        <v>2</v>
      </c>
      <c r="S1886" s="21" t="str">
        <f>VLOOKUP($C1886,driver,MATCH(S$7,Driver!$A$1:$E$1,0),0)</f>
        <v>Severe</v>
      </c>
      <c r="T1886" s="21">
        <f>VLOOKUP($C1886,Effects,MATCH(T$7, Effects!$A$1:$E$1, 0),0)</f>
        <v>27</v>
      </c>
      <c r="U1886" s="22" t="str">
        <f>VLOOKUP($C1886,Effects,MATCH(U$7, Effects!$A$1:$E$1, 0),0)</f>
        <v>Yes</v>
      </c>
      <c r="V1886" s="22" t="str">
        <f>VLOOKUP($C1886,Effects,MATCH(V$7, Effects!$A$1:$E$1, 0),0)</f>
        <v>Yes</v>
      </c>
      <c r="W1886" s="22" t="str">
        <f>VLOOKUP($C1886,Effects,MATCH(W$7, Effects!$A$1:$E$1, 0),0)</f>
        <v>None</v>
      </c>
    </row>
    <row r="1887" spans="2:23" s="7" customFormat="1" ht="21" x14ac:dyDescent="0.4">
      <c r="B1887" s="19">
        <v>1880</v>
      </c>
      <c r="C1887" s="19" t="s">
        <v>1893</v>
      </c>
      <c r="D1887" s="20">
        <f>VLOOKUP($C1887, Date, MATCH(Source!D$7, Date!$A$1:$F$1, 0), FALSE)</f>
        <v>45394</v>
      </c>
      <c r="E1887" s="40">
        <v>45394</v>
      </c>
      <c r="F1887" s="22">
        <f>VLOOKUP($C1887, Date, MATCH(Source!F$7, Date!$A$1:$F$1, 0), FALSE)</f>
        <v>79.0486111111111</v>
      </c>
      <c r="G1887" s="19">
        <f>VLOOKUP(Table3[[#This Row],[Accident ID]],Date!$A$2:$I$2001,MATCH(Table3[[#Headers],[Hour]],Date!$A$1:$I$1,0),0)</f>
        <v>1</v>
      </c>
      <c r="H1887" s="44" t="str">
        <f>IF(AND(Table3[[#This Row],[Hour]]&gt;=7, Table3[[#This Row],[Hour]]&lt;=10), "Peak", IF(AND(Table3[[#This Row],[Hour]]&gt;=16, Table3[[#This Row],[Hour]]&lt;=19), "Peak", "Off-Peak"))</f>
        <v>Off-Peak</v>
      </c>
      <c r="I1887" s="19" t="str">
        <f>VLOOKUP($C1887,location,MATCH(Source!I$7,Location!$A$1:$D$1,0),0)</f>
        <v>Mumbai</v>
      </c>
      <c r="J1887" s="19" t="str">
        <f>VLOOKUP($C1887,location,MATCH(Source!J$7,Location!$A$1:$D$1,0),0)</f>
        <v>City Road</v>
      </c>
      <c r="K1887" s="19" t="str">
        <f>VLOOKUP($C1887,location,MATCH(Source!K$7,Location!$A$1:$D$1,0),0)</f>
        <v>Snowy</v>
      </c>
      <c r="L1887" s="20" t="str">
        <f>VLOOKUP($C1887,vehicle,MATCH(L1886,Vehicle!A1880:E1880,0),0)</f>
        <v>Car</v>
      </c>
      <c r="M1887" s="20" t="str">
        <f>VLOOKUP($C1887,vehicle,MATCH(M$7,Vehicle!$A$1:$E$1,0),0)</f>
        <v>Brake Failure</v>
      </c>
      <c r="N1887" s="20" t="str">
        <f>VLOOKUP($C1887,vehicle,MATCH(N$7,Vehicle!$A$1:$E$1,0),0)</f>
        <v>High</v>
      </c>
      <c r="O1887" s="21">
        <f>VLOOKUP($C1887,vehicle,MATCH(O$7,Vehicle!$A$1:$E$1,0),0)</f>
        <v>3</v>
      </c>
      <c r="P1887" s="21">
        <f>VLOOKUP($C1887,driver,MATCH(P$7,Driver!$A$1:$E$1,0),0)</f>
        <v>62</v>
      </c>
      <c r="Q1887" s="21" t="str">
        <f>VLOOKUP($C1887,driver,MATCH(Q$7,Driver!$A$1:$E$1,0),0)</f>
        <v>Valid</v>
      </c>
      <c r="R1887" s="21">
        <f>VLOOKUP($C1887,driver,MATCH(R$7,Driver!$A$1:$E$1,0),0)</f>
        <v>5</v>
      </c>
      <c r="S1887" s="21" t="str">
        <f>VLOOKUP($C1887,driver,MATCH(S$7,Driver!$A$1:$E$1,0),0)</f>
        <v>Severe</v>
      </c>
      <c r="T1887" s="21">
        <f>VLOOKUP($C1887,Effects,MATCH(T$7, Effects!$A$1:$E$1, 0),0)</f>
        <v>17</v>
      </c>
      <c r="U1887" s="22" t="str">
        <f>VLOOKUP($C1887,Effects,MATCH(U$7, Effects!$A$1:$E$1, 0),0)</f>
        <v>Yes</v>
      </c>
      <c r="V1887" s="22" t="str">
        <f>VLOOKUP($C1887,Effects,MATCH(V$7, Effects!$A$1:$E$1, 0),0)</f>
        <v>Yes</v>
      </c>
      <c r="W1887" s="22" t="str">
        <f>VLOOKUP($C1887,Effects,MATCH(W$7, Effects!$A$1:$E$1, 0),0)</f>
        <v>None</v>
      </c>
    </row>
    <row r="1888" spans="2:23" s="7" customFormat="1" ht="21" x14ac:dyDescent="0.4">
      <c r="B1888" s="19">
        <v>1881</v>
      </c>
      <c r="C1888" s="19" t="s">
        <v>1894</v>
      </c>
      <c r="D1888" s="20">
        <f>VLOOKUP($C1888, Date, MATCH(Source!D$7, Date!$A$1:$F$1, 0), FALSE)</f>
        <v>44427</v>
      </c>
      <c r="E1888" s="40">
        <v>44427</v>
      </c>
      <c r="F1888" s="22">
        <f>VLOOKUP($C1888, Date, MATCH(Source!F$7, Date!$A$1:$F$1, 0), FALSE)</f>
        <v>79.0902777777778</v>
      </c>
      <c r="G1888" s="19">
        <f>VLOOKUP(Table3[[#This Row],[Accident ID]],Date!$A$2:$I$2001,MATCH(Table3[[#Headers],[Hour]],Date!$A$1:$I$1,0),0)</f>
        <v>2</v>
      </c>
      <c r="H1888" s="44" t="str">
        <f>IF(AND(Table3[[#This Row],[Hour]]&gt;=7, Table3[[#This Row],[Hour]]&lt;=10), "Peak", IF(AND(Table3[[#This Row],[Hour]]&gt;=16, Table3[[#This Row],[Hour]]&lt;=19), "Peak", "Off-Peak"))</f>
        <v>Off-Peak</v>
      </c>
      <c r="I1888" s="19" t="str">
        <f>VLOOKUP($C1888,location,MATCH(Source!I$7,Location!$A$1:$D$1,0),0)</f>
        <v>Hyderabad</v>
      </c>
      <c r="J1888" s="19" t="str">
        <f>VLOOKUP($C1888,location,MATCH(Source!J$7,Location!$A$1:$D$1,0),0)</f>
        <v>Residential Area</v>
      </c>
      <c r="K1888" s="19" t="str">
        <f>VLOOKUP($C1888,location,MATCH(Source!K$7,Location!$A$1:$D$1,0),0)</f>
        <v>Windy</v>
      </c>
      <c r="L1888" s="20" t="str">
        <f>VLOOKUP($C1888,vehicle,MATCH(L1887,Vehicle!A1881:E1881,0),0)</f>
        <v>Pedestrian</v>
      </c>
      <c r="M1888" s="20" t="str">
        <f>VLOOKUP($C1888,vehicle,MATCH(M$7,Vehicle!$A$1:$E$1,0),0)</f>
        <v>Signal Violation</v>
      </c>
      <c r="N1888" s="20" t="str">
        <f>VLOOKUP($C1888,vehicle,MATCH(N$7,Vehicle!$A$1:$E$1,0),0)</f>
        <v>Severe</v>
      </c>
      <c r="O1888" s="21">
        <f>VLOOKUP($C1888,vehicle,MATCH(O$7,Vehicle!$A$1:$E$1,0),0)</f>
        <v>1</v>
      </c>
      <c r="P1888" s="21">
        <f>VLOOKUP($C1888,driver,MATCH(P$7,Driver!$A$1:$E$1,0),0)</f>
        <v>37</v>
      </c>
      <c r="Q1888" s="21" t="str">
        <f>VLOOKUP($C1888,driver,MATCH(Q$7,Driver!$A$1:$E$1,0),0)</f>
        <v>Suspended</v>
      </c>
      <c r="R1888" s="21">
        <f>VLOOKUP($C1888,driver,MATCH(R$7,Driver!$A$1:$E$1,0),0)</f>
        <v>1</v>
      </c>
      <c r="S1888" s="21" t="str">
        <f>VLOOKUP($C1888,driver,MATCH(S$7,Driver!$A$1:$E$1,0),0)</f>
        <v>Fatal</v>
      </c>
      <c r="T1888" s="21">
        <f>VLOOKUP($C1888,Effects,MATCH(T$7, Effects!$A$1:$E$1, 0),0)</f>
        <v>24</v>
      </c>
      <c r="U1888" s="22" t="str">
        <f>VLOOKUP($C1888,Effects,MATCH(U$7, Effects!$A$1:$E$1, 0),0)</f>
        <v>Yes</v>
      </c>
      <c r="V1888" s="22" t="str">
        <f>VLOOKUP($C1888,Effects,MATCH(V$7, Effects!$A$1:$E$1, 0),0)</f>
        <v>Yes</v>
      </c>
      <c r="W1888" s="22" t="str">
        <f>VLOOKUP($C1888,Effects,MATCH(W$7, Effects!$A$1:$E$1, 0),0)</f>
        <v>Fine Issued</v>
      </c>
    </row>
    <row r="1889" spans="2:23" s="7" customFormat="1" ht="21" x14ac:dyDescent="0.4">
      <c r="B1889" s="19">
        <v>1882</v>
      </c>
      <c r="C1889" s="19" t="s">
        <v>1895</v>
      </c>
      <c r="D1889" s="20">
        <f>VLOOKUP($C1889, Date, MATCH(Source!D$7, Date!$A$1:$F$1, 0), FALSE)</f>
        <v>44899</v>
      </c>
      <c r="E1889" s="40">
        <v>44899</v>
      </c>
      <c r="F1889" s="22">
        <f>VLOOKUP($C1889, Date, MATCH(Source!F$7, Date!$A$1:$F$1, 0), FALSE)</f>
        <v>79.1319444444444</v>
      </c>
      <c r="G1889" s="19">
        <f>VLOOKUP(Table3[[#This Row],[Accident ID]],Date!$A$2:$I$2001,MATCH(Table3[[#Headers],[Hour]],Date!$A$1:$I$1,0),0)</f>
        <v>3</v>
      </c>
      <c r="H1889" s="44" t="str">
        <f>IF(AND(Table3[[#This Row],[Hour]]&gt;=7, Table3[[#This Row],[Hour]]&lt;=10), "Peak", IF(AND(Table3[[#This Row],[Hour]]&gt;=16, Table3[[#This Row],[Hour]]&lt;=19), "Peak", "Off-Peak"))</f>
        <v>Off-Peak</v>
      </c>
      <c r="I1889" s="19" t="str">
        <f>VLOOKUP($C1889,location,MATCH(Source!I$7,Location!$A$1:$D$1,0),0)</f>
        <v>Chennai</v>
      </c>
      <c r="J1889" s="19" t="str">
        <f>VLOOKUP($C1889,location,MATCH(Source!J$7,Location!$A$1:$D$1,0),0)</f>
        <v>Residential Area</v>
      </c>
      <c r="K1889" s="19" t="str">
        <f>VLOOKUP($C1889,location,MATCH(Source!K$7,Location!$A$1:$D$1,0),0)</f>
        <v>Rainy</v>
      </c>
      <c r="L1889" s="20" t="str">
        <f>VLOOKUP($C1889,vehicle,MATCH(L1888,Vehicle!A1882:E1882,0),0)</f>
        <v>Bus</v>
      </c>
      <c r="M1889" s="20" t="str">
        <f>VLOOKUP($C1889,vehicle,MATCH(M$7,Vehicle!$A$1:$E$1,0),0)</f>
        <v>Weather Conditions</v>
      </c>
      <c r="N1889" s="20" t="str">
        <f>VLOOKUP($C1889,vehicle,MATCH(N$7,Vehicle!$A$1:$E$1,0),0)</f>
        <v>Medium</v>
      </c>
      <c r="O1889" s="21">
        <f>VLOOKUP($C1889,vehicle,MATCH(O$7,Vehicle!$A$1:$E$1,0),0)</f>
        <v>3</v>
      </c>
      <c r="P1889" s="21">
        <f>VLOOKUP($C1889,driver,MATCH(P$7,Driver!$A$1:$E$1,0),0)</f>
        <v>30</v>
      </c>
      <c r="Q1889" s="21" t="str">
        <f>VLOOKUP($C1889,driver,MATCH(Q$7,Driver!$A$1:$E$1,0),0)</f>
        <v>Valid</v>
      </c>
      <c r="R1889" s="21">
        <f>VLOOKUP($C1889,driver,MATCH(R$7,Driver!$A$1:$E$1,0),0)</f>
        <v>8</v>
      </c>
      <c r="S1889" s="21" t="str">
        <f>VLOOKUP($C1889,driver,MATCH(S$7,Driver!$A$1:$E$1,0),0)</f>
        <v>Fatal</v>
      </c>
      <c r="T1889" s="21">
        <f>VLOOKUP($C1889,Effects,MATCH(T$7, Effects!$A$1:$E$1, 0),0)</f>
        <v>35</v>
      </c>
      <c r="U1889" s="22" t="str">
        <f>VLOOKUP($C1889,Effects,MATCH(U$7, Effects!$A$1:$E$1, 0),0)</f>
        <v>No</v>
      </c>
      <c r="V1889" s="22" t="str">
        <f>VLOOKUP($C1889,Effects,MATCH(V$7, Effects!$A$1:$E$1, 0),0)</f>
        <v>No</v>
      </c>
      <c r="W1889" s="22" t="str">
        <f>VLOOKUP($C1889,Effects,MATCH(W$7, Effects!$A$1:$E$1, 0),0)</f>
        <v>None</v>
      </c>
    </row>
    <row r="1890" spans="2:23" s="7" customFormat="1" ht="21" x14ac:dyDescent="0.4">
      <c r="B1890" s="19">
        <v>1883</v>
      </c>
      <c r="C1890" s="19" t="s">
        <v>1896</v>
      </c>
      <c r="D1890" s="20">
        <f>VLOOKUP($C1890, Date, MATCH(Source!D$7, Date!$A$1:$F$1, 0), FALSE)</f>
        <v>44440</v>
      </c>
      <c r="E1890" s="40">
        <v>44440</v>
      </c>
      <c r="F1890" s="22">
        <f>VLOOKUP($C1890, Date, MATCH(Source!F$7, Date!$A$1:$F$1, 0), FALSE)</f>
        <v>79.1736111111111</v>
      </c>
      <c r="G1890" s="19">
        <f>VLOOKUP(Table3[[#This Row],[Accident ID]],Date!$A$2:$I$2001,MATCH(Table3[[#Headers],[Hour]],Date!$A$1:$I$1,0),0)</f>
        <v>4</v>
      </c>
      <c r="H1890" s="44" t="str">
        <f>IF(AND(Table3[[#This Row],[Hour]]&gt;=7, Table3[[#This Row],[Hour]]&lt;=10), "Peak", IF(AND(Table3[[#This Row],[Hour]]&gt;=16, Table3[[#This Row],[Hour]]&lt;=19), "Peak", "Off-Peak"))</f>
        <v>Off-Peak</v>
      </c>
      <c r="I1890" s="19" t="str">
        <f>VLOOKUP($C1890,location,MATCH(Source!I$7,Location!$A$1:$D$1,0),0)</f>
        <v>Ahmedabad</v>
      </c>
      <c r="J1890" s="19" t="str">
        <f>VLOOKUP($C1890,location,MATCH(Source!J$7,Location!$A$1:$D$1,0),0)</f>
        <v>City Road</v>
      </c>
      <c r="K1890" s="19" t="str">
        <f>VLOOKUP($C1890,location,MATCH(Source!K$7,Location!$A$1:$D$1,0),0)</f>
        <v>Rainy</v>
      </c>
      <c r="L1890" s="20" t="str">
        <f>VLOOKUP($C1890,vehicle,MATCH(L1889,Vehicle!A1883:E1883,0),0)</f>
        <v>Car</v>
      </c>
      <c r="M1890" s="20" t="str">
        <f>VLOOKUP($C1890,vehicle,MATCH(M$7,Vehicle!$A$1:$E$1,0),0)</f>
        <v>Drunk Driving</v>
      </c>
      <c r="N1890" s="20" t="str">
        <f>VLOOKUP($C1890,vehicle,MATCH(N$7,Vehicle!$A$1:$E$1,0),0)</f>
        <v>Medium</v>
      </c>
      <c r="O1890" s="21">
        <f>VLOOKUP($C1890,vehicle,MATCH(O$7,Vehicle!$A$1:$E$1,0),0)</f>
        <v>1</v>
      </c>
      <c r="P1890" s="21">
        <f>VLOOKUP($C1890,driver,MATCH(P$7,Driver!$A$1:$E$1,0),0)</f>
        <v>64</v>
      </c>
      <c r="Q1890" s="21" t="str">
        <f>VLOOKUP($C1890,driver,MATCH(Q$7,Driver!$A$1:$E$1,0),0)</f>
        <v>Suspended</v>
      </c>
      <c r="R1890" s="21">
        <f>VLOOKUP($C1890,driver,MATCH(R$7,Driver!$A$1:$E$1,0),0)</f>
        <v>0</v>
      </c>
      <c r="S1890" s="21" t="str">
        <f>VLOOKUP($C1890,driver,MATCH(S$7,Driver!$A$1:$E$1,0),0)</f>
        <v>Severe</v>
      </c>
      <c r="T1890" s="21">
        <f>VLOOKUP($C1890,Effects,MATCH(T$7, Effects!$A$1:$E$1, 0),0)</f>
        <v>28</v>
      </c>
      <c r="U1890" s="22" t="str">
        <f>VLOOKUP($C1890,Effects,MATCH(U$7, Effects!$A$1:$E$1, 0),0)</f>
        <v>Yes</v>
      </c>
      <c r="V1890" s="22" t="str">
        <f>VLOOKUP($C1890,Effects,MATCH(V$7, Effects!$A$1:$E$1, 0),0)</f>
        <v>No</v>
      </c>
      <c r="W1890" s="22" t="str">
        <f>VLOOKUP($C1890,Effects,MATCH(W$7, Effects!$A$1:$E$1, 0),0)</f>
        <v>Arrest Made</v>
      </c>
    </row>
    <row r="1891" spans="2:23" s="7" customFormat="1" ht="21" x14ac:dyDescent="0.4">
      <c r="B1891" s="19">
        <v>1884</v>
      </c>
      <c r="C1891" s="19" t="s">
        <v>1897</v>
      </c>
      <c r="D1891" s="20">
        <f>VLOOKUP($C1891, Date, MATCH(Source!D$7, Date!$A$1:$F$1, 0), FALSE)</f>
        <v>44288</v>
      </c>
      <c r="E1891" s="40">
        <v>44288</v>
      </c>
      <c r="F1891" s="22">
        <f>VLOOKUP($C1891, Date, MATCH(Source!F$7, Date!$A$1:$F$1, 0), FALSE)</f>
        <v>79.2152777777778</v>
      </c>
      <c r="G1891" s="19">
        <f>VLOOKUP(Table3[[#This Row],[Accident ID]],Date!$A$2:$I$2001,MATCH(Table3[[#Headers],[Hour]],Date!$A$1:$I$1,0),0)</f>
        <v>5</v>
      </c>
      <c r="H1891" s="44" t="str">
        <f>IF(AND(Table3[[#This Row],[Hour]]&gt;=7, Table3[[#This Row],[Hour]]&lt;=10), "Peak", IF(AND(Table3[[#This Row],[Hour]]&gt;=16, Table3[[#This Row],[Hour]]&lt;=19), "Peak", "Off-Peak"))</f>
        <v>Off-Peak</v>
      </c>
      <c r="I1891" s="19" t="str">
        <f>VLOOKUP($C1891,location,MATCH(Source!I$7,Location!$A$1:$D$1,0),0)</f>
        <v>Chennai</v>
      </c>
      <c r="J1891" s="19" t="str">
        <f>VLOOKUP($C1891,location,MATCH(Source!J$7,Location!$A$1:$D$1,0),0)</f>
        <v>Expressway</v>
      </c>
      <c r="K1891" s="19" t="str">
        <f>VLOOKUP($C1891,location,MATCH(Source!K$7,Location!$A$1:$D$1,0),0)</f>
        <v>Snowy</v>
      </c>
      <c r="L1891" s="20" t="str">
        <f>VLOOKUP($C1891,vehicle,MATCH(L1890,Vehicle!A1884:E1884,0),0)</f>
        <v>Bike</v>
      </c>
      <c r="M1891" s="20" t="str">
        <f>VLOOKUP($C1891,vehicle,MATCH(M$7,Vehicle!$A$1:$E$1,0),0)</f>
        <v>Drunk Driving</v>
      </c>
      <c r="N1891" s="20" t="str">
        <f>VLOOKUP($C1891,vehicle,MATCH(N$7,Vehicle!$A$1:$E$1,0),0)</f>
        <v>Low</v>
      </c>
      <c r="O1891" s="21">
        <f>VLOOKUP($C1891,vehicle,MATCH(O$7,Vehicle!$A$1:$E$1,0),0)</f>
        <v>4</v>
      </c>
      <c r="P1891" s="21">
        <f>VLOOKUP($C1891,driver,MATCH(P$7,Driver!$A$1:$E$1,0),0)</f>
        <v>37</v>
      </c>
      <c r="Q1891" s="21" t="str">
        <f>VLOOKUP($C1891,driver,MATCH(Q$7,Driver!$A$1:$E$1,0),0)</f>
        <v>Suspended</v>
      </c>
      <c r="R1891" s="21">
        <f>VLOOKUP($C1891,driver,MATCH(R$7,Driver!$A$1:$E$1,0),0)</f>
        <v>5</v>
      </c>
      <c r="S1891" s="21" t="str">
        <f>VLOOKUP($C1891,driver,MATCH(S$7,Driver!$A$1:$E$1,0),0)</f>
        <v>Minor</v>
      </c>
      <c r="T1891" s="21">
        <f>VLOOKUP($C1891,Effects,MATCH(T$7, Effects!$A$1:$E$1, 0),0)</f>
        <v>29</v>
      </c>
      <c r="U1891" s="22" t="str">
        <f>VLOOKUP($C1891,Effects,MATCH(U$7, Effects!$A$1:$E$1, 0),0)</f>
        <v>No</v>
      </c>
      <c r="V1891" s="22" t="str">
        <f>VLOOKUP($C1891,Effects,MATCH(V$7, Effects!$A$1:$E$1, 0),0)</f>
        <v>No</v>
      </c>
      <c r="W1891" s="22" t="str">
        <f>VLOOKUP($C1891,Effects,MATCH(W$7, Effects!$A$1:$E$1, 0),0)</f>
        <v>Arrest Made</v>
      </c>
    </row>
    <row r="1892" spans="2:23" s="7" customFormat="1" ht="21" x14ac:dyDescent="0.4">
      <c r="B1892" s="19">
        <v>1885</v>
      </c>
      <c r="C1892" s="19" t="s">
        <v>1898</v>
      </c>
      <c r="D1892" s="20">
        <f>VLOOKUP($C1892, Date, MATCH(Source!D$7, Date!$A$1:$F$1, 0), FALSE)</f>
        <v>45328</v>
      </c>
      <c r="E1892" s="40">
        <v>45328</v>
      </c>
      <c r="F1892" s="22">
        <f>VLOOKUP($C1892, Date, MATCH(Source!F$7, Date!$A$1:$F$1, 0), FALSE)</f>
        <v>79.2569444444444</v>
      </c>
      <c r="G1892" s="19">
        <f>VLOOKUP(Table3[[#This Row],[Accident ID]],Date!$A$2:$I$2001,MATCH(Table3[[#Headers],[Hour]],Date!$A$1:$I$1,0),0)</f>
        <v>6</v>
      </c>
      <c r="H1892" s="44" t="str">
        <f>IF(AND(Table3[[#This Row],[Hour]]&gt;=7, Table3[[#This Row],[Hour]]&lt;=10), "Peak", IF(AND(Table3[[#This Row],[Hour]]&gt;=16, Table3[[#This Row],[Hour]]&lt;=19), "Peak", "Off-Peak"))</f>
        <v>Off-Peak</v>
      </c>
      <c r="I1892" s="19" t="str">
        <f>VLOOKUP($C1892,location,MATCH(Source!I$7,Location!$A$1:$D$1,0),0)</f>
        <v>Chennai</v>
      </c>
      <c r="J1892" s="19" t="str">
        <f>VLOOKUP($C1892,location,MATCH(Source!J$7,Location!$A$1:$D$1,0),0)</f>
        <v>City Road</v>
      </c>
      <c r="K1892" s="19" t="str">
        <f>VLOOKUP($C1892,location,MATCH(Source!K$7,Location!$A$1:$D$1,0),0)</f>
        <v>Snowy</v>
      </c>
      <c r="L1892" s="20" t="str">
        <f>VLOOKUP($C1892,vehicle,MATCH(L1891,Vehicle!A1885:E1885,0),0)</f>
        <v>Bike</v>
      </c>
      <c r="M1892" s="20" t="str">
        <f>VLOOKUP($C1892,vehicle,MATCH(M$7,Vehicle!$A$1:$E$1,0),0)</f>
        <v>Reckless Driving</v>
      </c>
      <c r="N1892" s="20" t="str">
        <f>VLOOKUP($C1892,vehicle,MATCH(N$7,Vehicle!$A$1:$E$1,0),0)</f>
        <v>Severe</v>
      </c>
      <c r="O1892" s="21">
        <f>VLOOKUP($C1892,vehicle,MATCH(O$7,Vehicle!$A$1:$E$1,0),0)</f>
        <v>2</v>
      </c>
      <c r="P1892" s="21">
        <f>VLOOKUP($C1892,driver,MATCH(P$7,Driver!$A$1:$E$1,0),0)</f>
        <v>74</v>
      </c>
      <c r="Q1892" s="21" t="str">
        <f>VLOOKUP($C1892,driver,MATCH(Q$7,Driver!$A$1:$E$1,0),0)</f>
        <v>Expired</v>
      </c>
      <c r="R1892" s="21">
        <f>VLOOKUP($C1892,driver,MATCH(R$7,Driver!$A$1:$E$1,0),0)</f>
        <v>3</v>
      </c>
      <c r="S1892" s="21" t="str">
        <f>VLOOKUP($C1892,driver,MATCH(S$7,Driver!$A$1:$E$1,0),0)</f>
        <v>Moderate</v>
      </c>
      <c r="T1892" s="21">
        <f>VLOOKUP($C1892,Effects,MATCH(T$7, Effects!$A$1:$E$1, 0),0)</f>
        <v>50</v>
      </c>
      <c r="U1892" s="22" t="str">
        <f>VLOOKUP($C1892,Effects,MATCH(U$7, Effects!$A$1:$E$1, 0),0)</f>
        <v>No</v>
      </c>
      <c r="V1892" s="22" t="str">
        <f>VLOOKUP($C1892,Effects,MATCH(V$7, Effects!$A$1:$E$1, 0),0)</f>
        <v>No</v>
      </c>
      <c r="W1892" s="22" t="str">
        <f>VLOOKUP($C1892,Effects,MATCH(W$7, Effects!$A$1:$E$1, 0),0)</f>
        <v>License Suspended</v>
      </c>
    </row>
    <row r="1893" spans="2:23" s="7" customFormat="1" ht="21" x14ac:dyDescent="0.4">
      <c r="B1893" s="19">
        <v>1886</v>
      </c>
      <c r="C1893" s="19" t="s">
        <v>1899</v>
      </c>
      <c r="D1893" s="20">
        <f>VLOOKUP($C1893, Date, MATCH(Source!D$7, Date!$A$1:$F$1, 0), FALSE)</f>
        <v>45255</v>
      </c>
      <c r="E1893" s="40">
        <v>45255</v>
      </c>
      <c r="F1893" s="22">
        <f>VLOOKUP($C1893, Date, MATCH(Source!F$7, Date!$A$1:$F$1, 0), FALSE)</f>
        <v>79.2986111111111</v>
      </c>
      <c r="G1893" s="19">
        <f>VLOOKUP(Table3[[#This Row],[Accident ID]],Date!$A$2:$I$2001,MATCH(Table3[[#Headers],[Hour]],Date!$A$1:$I$1,0),0)</f>
        <v>7</v>
      </c>
      <c r="H1893" s="44" t="str">
        <f>IF(AND(Table3[[#This Row],[Hour]]&gt;=7, Table3[[#This Row],[Hour]]&lt;=10), "Peak", IF(AND(Table3[[#This Row],[Hour]]&gt;=16, Table3[[#This Row],[Hour]]&lt;=19), "Peak", "Off-Peak"))</f>
        <v>Peak</v>
      </c>
      <c r="I1893" s="19" t="str">
        <f>VLOOKUP($C1893,location,MATCH(Source!I$7,Location!$A$1:$D$1,0),0)</f>
        <v>Delhi</v>
      </c>
      <c r="J1893" s="19" t="str">
        <f>VLOOKUP($C1893,location,MATCH(Source!J$7,Location!$A$1:$D$1,0),0)</f>
        <v>City Road</v>
      </c>
      <c r="K1893" s="19" t="str">
        <f>VLOOKUP($C1893,location,MATCH(Source!K$7,Location!$A$1:$D$1,0),0)</f>
        <v>Snowy</v>
      </c>
      <c r="L1893" s="20" t="str">
        <f>VLOOKUP($C1893,vehicle,MATCH(L1892,Vehicle!A1886:E1886,0),0)</f>
        <v>Truck</v>
      </c>
      <c r="M1893" s="20" t="str">
        <f>VLOOKUP($C1893,vehicle,MATCH(M$7,Vehicle!$A$1:$E$1,0),0)</f>
        <v>Weather Conditions</v>
      </c>
      <c r="N1893" s="20" t="str">
        <f>VLOOKUP($C1893,vehicle,MATCH(N$7,Vehicle!$A$1:$E$1,0),0)</f>
        <v>Low</v>
      </c>
      <c r="O1893" s="21">
        <f>VLOOKUP($C1893,vehicle,MATCH(O$7,Vehicle!$A$1:$E$1,0),0)</f>
        <v>5</v>
      </c>
      <c r="P1893" s="21">
        <f>VLOOKUP($C1893,driver,MATCH(P$7,Driver!$A$1:$E$1,0),0)</f>
        <v>33</v>
      </c>
      <c r="Q1893" s="21" t="str">
        <f>VLOOKUP($C1893,driver,MATCH(Q$7,Driver!$A$1:$E$1,0),0)</f>
        <v>Expired</v>
      </c>
      <c r="R1893" s="21">
        <f>VLOOKUP($C1893,driver,MATCH(R$7,Driver!$A$1:$E$1,0),0)</f>
        <v>5</v>
      </c>
      <c r="S1893" s="21" t="str">
        <f>VLOOKUP($C1893,driver,MATCH(S$7,Driver!$A$1:$E$1,0),0)</f>
        <v>Fatal</v>
      </c>
      <c r="T1893" s="21">
        <f>VLOOKUP($C1893,Effects,MATCH(T$7, Effects!$A$1:$E$1, 0),0)</f>
        <v>56</v>
      </c>
      <c r="U1893" s="22" t="str">
        <f>VLOOKUP($C1893,Effects,MATCH(U$7, Effects!$A$1:$E$1, 0),0)</f>
        <v>Yes</v>
      </c>
      <c r="V1893" s="22" t="str">
        <f>VLOOKUP($C1893,Effects,MATCH(V$7, Effects!$A$1:$E$1, 0),0)</f>
        <v>Yes</v>
      </c>
      <c r="W1893" s="22" t="str">
        <f>VLOOKUP($C1893,Effects,MATCH(W$7, Effects!$A$1:$E$1, 0),0)</f>
        <v>Fine Issued</v>
      </c>
    </row>
    <row r="1894" spans="2:23" s="7" customFormat="1" ht="21" x14ac:dyDescent="0.4">
      <c r="B1894" s="19">
        <v>1887</v>
      </c>
      <c r="C1894" s="19" t="s">
        <v>1900</v>
      </c>
      <c r="D1894" s="20">
        <f>VLOOKUP($C1894, Date, MATCH(Source!D$7, Date!$A$1:$F$1, 0), FALSE)</f>
        <v>44205</v>
      </c>
      <c r="E1894" s="40">
        <v>44205</v>
      </c>
      <c r="F1894" s="22">
        <f>VLOOKUP($C1894, Date, MATCH(Source!F$7, Date!$A$1:$F$1, 0), FALSE)</f>
        <v>79.3402777777778</v>
      </c>
      <c r="G1894" s="19">
        <f>VLOOKUP(Table3[[#This Row],[Accident ID]],Date!$A$2:$I$2001,MATCH(Table3[[#Headers],[Hour]],Date!$A$1:$I$1,0),0)</f>
        <v>8</v>
      </c>
      <c r="H1894" s="44" t="str">
        <f>IF(AND(Table3[[#This Row],[Hour]]&gt;=7, Table3[[#This Row],[Hour]]&lt;=10), "Peak", IF(AND(Table3[[#This Row],[Hour]]&gt;=16, Table3[[#This Row],[Hour]]&lt;=19), "Peak", "Off-Peak"))</f>
        <v>Peak</v>
      </c>
      <c r="I1894" s="19" t="str">
        <f>VLOOKUP($C1894,location,MATCH(Source!I$7,Location!$A$1:$D$1,0),0)</f>
        <v>Kolkata</v>
      </c>
      <c r="J1894" s="19" t="str">
        <f>VLOOKUP($C1894,location,MATCH(Source!J$7,Location!$A$1:$D$1,0),0)</f>
        <v>Residential Area</v>
      </c>
      <c r="K1894" s="19" t="str">
        <f>VLOOKUP($C1894,location,MATCH(Source!K$7,Location!$A$1:$D$1,0),0)</f>
        <v>Clear</v>
      </c>
      <c r="L1894" s="20" t="str">
        <f>VLOOKUP($C1894,vehicle,MATCH(L1893,Vehicle!A1887:E1887,0),0)</f>
        <v>Truck</v>
      </c>
      <c r="M1894" s="20" t="str">
        <f>VLOOKUP($C1894,vehicle,MATCH(M$7,Vehicle!$A$1:$E$1,0),0)</f>
        <v>Pedestrian Crossing</v>
      </c>
      <c r="N1894" s="20" t="str">
        <f>VLOOKUP($C1894,vehicle,MATCH(N$7,Vehicle!$A$1:$E$1,0),0)</f>
        <v>High</v>
      </c>
      <c r="O1894" s="21">
        <f>VLOOKUP($C1894,vehicle,MATCH(O$7,Vehicle!$A$1:$E$1,0),0)</f>
        <v>4</v>
      </c>
      <c r="P1894" s="21">
        <f>VLOOKUP($C1894,driver,MATCH(P$7,Driver!$A$1:$E$1,0),0)</f>
        <v>24</v>
      </c>
      <c r="Q1894" s="21" t="str">
        <f>VLOOKUP($C1894,driver,MATCH(Q$7,Driver!$A$1:$E$1,0),0)</f>
        <v>Expired</v>
      </c>
      <c r="R1894" s="21">
        <f>VLOOKUP($C1894,driver,MATCH(R$7,Driver!$A$1:$E$1,0),0)</f>
        <v>5</v>
      </c>
      <c r="S1894" s="21" t="str">
        <f>VLOOKUP($C1894,driver,MATCH(S$7,Driver!$A$1:$E$1,0),0)</f>
        <v>Fatal</v>
      </c>
      <c r="T1894" s="21">
        <f>VLOOKUP($C1894,Effects,MATCH(T$7, Effects!$A$1:$E$1, 0),0)</f>
        <v>44</v>
      </c>
      <c r="U1894" s="22" t="str">
        <f>VLOOKUP($C1894,Effects,MATCH(U$7, Effects!$A$1:$E$1, 0),0)</f>
        <v>No</v>
      </c>
      <c r="V1894" s="22" t="str">
        <f>VLOOKUP($C1894,Effects,MATCH(V$7, Effects!$A$1:$E$1, 0),0)</f>
        <v>Yes</v>
      </c>
      <c r="W1894" s="22" t="str">
        <f>VLOOKUP($C1894,Effects,MATCH(W$7, Effects!$A$1:$E$1, 0),0)</f>
        <v>License Suspended</v>
      </c>
    </row>
    <row r="1895" spans="2:23" s="7" customFormat="1" ht="21" x14ac:dyDescent="0.4">
      <c r="B1895" s="19">
        <v>1888</v>
      </c>
      <c r="C1895" s="19" t="s">
        <v>1901</v>
      </c>
      <c r="D1895" s="20">
        <f>VLOOKUP($C1895, Date, MATCH(Source!D$7, Date!$A$1:$F$1, 0), FALSE)</f>
        <v>45521</v>
      </c>
      <c r="E1895" s="40">
        <v>45521</v>
      </c>
      <c r="F1895" s="22">
        <f>VLOOKUP($C1895, Date, MATCH(Source!F$7, Date!$A$1:$F$1, 0), FALSE)</f>
        <v>79.3819444444444</v>
      </c>
      <c r="G1895" s="19">
        <f>VLOOKUP(Table3[[#This Row],[Accident ID]],Date!$A$2:$I$2001,MATCH(Table3[[#Headers],[Hour]],Date!$A$1:$I$1,0),0)</f>
        <v>9</v>
      </c>
      <c r="H1895" s="44" t="str">
        <f>IF(AND(Table3[[#This Row],[Hour]]&gt;=7, Table3[[#This Row],[Hour]]&lt;=10), "Peak", IF(AND(Table3[[#This Row],[Hour]]&gt;=16, Table3[[#This Row],[Hour]]&lt;=19), "Peak", "Off-Peak"))</f>
        <v>Peak</v>
      </c>
      <c r="I1895" s="19" t="str">
        <f>VLOOKUP($C1895,location,MATCH(Source!I$7,Location!$A$1:$D$1,0),0)</f>
        <v>Pune</v>
      </c>
      <c r="J1895" s="19" t="str">
        <f>VLOOKUP($C1895,location,MATCH(Source!J$7,Location!$A$1:$D$1,0),0)</f>
        <v>City Road</v>
      </c>
      <c r="K1895" s="19" t="str">
        <f>VLOOKUP($C1895,location,MATCH(Source!K$7,Location!$A$1:$D$1,0),0)</f>
        <v>Snowy</v>
      </c>
      <c r="L1895" s="20" t="str">
        <f>VLOOKUP($C1895,vehicle,MATCH(L1894,Vehicle!A1888:E1888,0),0)</f>
        <v>Car</v>
      </c>
      <c r="M1895" s="20" t="str">
        <f>VLOOKUP($C1895,vehicle,MATCH(M$7,Vehicle!$A$1:$E$1,0),0)</f>
        <v>Over Speeding</v>
      </c>
      <c r="N1895" s="20" t="str">
        <f>VLOOKUP($C1895,vehicle,MATCH(N$7,Vehicle!$A$1:$E$1,0),0)</f>
        <v>Severe</v>
      </c>
      <c r="O1895" s="21">
        <f>VLOOKUP($C1895,vehicle,MATCH(O$7,Vehicle!$A$1:$E$1,0),0)</f>
        <v>2</v>
      </c>
      <c r="P1895" s="21">
        <f>VLOOKUP($C1895,driver,MATCH(P$7,Driver!$A$1:$E$1,0),0)</f>
        <v>41</v>
      </c>
      <c r="Q1895" s="21" t="str">
        <f>VLOOKUP($C1895,driver,MATCH(Q$7,Driver!$A$1:$E$1,0),0)</f>
        <v>Valid</v>
      </c>
      <c r="R1895" s="21">
        <f>VLOOKUP($C1895,driver,MATCH(R$7,Driver!$A$1:$E$1,0),0)</f>
        <v>1</v>
      </c>
      <c r="S1895" s="21" t="str">
        <f>VLOOKUP($C1895,driver,MATCH(S$7,Driver!$A$1:$E$1,0),0)</f>
        <v>Minor</v>
      </c>
      <c r="T1895" s="21">
        <f>VLOOKUP($C1895,Effects,MATCH(T$7, Effects!$A$1:$E$1, 0),0)</f>
        <v>55</v>
      </c>
      <c r="U1895" s="22" t="str">
        <f>VLOOKUP($C1895,Effects,MATCH(U$7, Effects!$A$1:$E$1, 0),0)</f>
        <v>Yes</v>
      </c>
      <c r="V1895" s="22" t="str">
        <f>VLOOKUP($C1895,Effects,MATCH(V$7, Effects!$A$1:$E$1, 0),0)</f>
        <v>No</v>
      </c>
      <c r="W1895" s="22" t="str">
        <f>VLOOKUP($C1895,Effects,MATCH(W$7, Effects!$A$1:$E$1, 0),0)</f>
        <v>License Suspended</v>
      </c>
    </row>
    <row r="1896" spans="2:23" s="7" customFormat="1" ht="21" x14ac:dyDescent="0.4">
      <c r="B1896" s="19">
        <v>1889</v>
      </c>
      <c r="C1896" s="19" t="s">
        <v>1902</v>
      </c>
      <c r="D1896" s="20">
        <f>VLOOKUP($C1896, Date, MATCH(Source!D$7, Date!$A$1:$F$1, 0), FALSE)</f>
        <v>44910</v>
      </c>
      <c r="E1896" s="40">
        <v>44910</v>
      </c>
      <c r="F1896" s="22">
        <f>VLOOKUP($C1896, Date, MATCH(Source!F$7, Date!$A$1:$F$1, 0), FALSE)</f>
        <v>79.4236111111111</v>
      </c>
      <c r="G1896" s="19">
        <f>VLOOKUP(Table3[[#This Row],[Accident ID]],Date!$A$2:$I$2001,MATCH(Table3[[#Headers],[Hour]],Date!$A$1:$I$1,0),0)</f>
        <v>10</v>
      </c>
      <c r="H1896" s="44" t="str">
        <f>IF(AND(Table3[[#This Row],[Hour]]&gt;=7, Table3[[#This Row],[Hour]]&lt;=10), "Peak", IF(AND(Table3[[#This Row],[Hour]]&gt;=16, Table3[[#This Row],[Hour]]&lt;=19), "Peak", "Off-Peak"))</f>
        <v>Peak</v>
      </c>
      <c r="I1896" s="19" t="str">
        <f>VLOOKUP($C1896,location,MATCH(Source!I$7,Location!$A$1:$D$1,0),0)</f>
        <v>Bangalore</v>
      </c>
      <c r="J1896" s="19" t="str">
        <f>VLOOKUP($C1896,location,MATCH(Source!J$7,Location!$A$1:$D$1,0),0)</f>
        <v>Residential Area</v>
      </c>
      <c r="K1896" s="19" t="str">
        <f>VLOOKUP($C1896,location,MATCH(Source!K$7,Location!$A$1:$D$1,0),0)</f>
        <v>Foggy</v>
      </c>
      <c r="L1896" s="20" t="str">
        <f>VLOOKUP($C1896,vehicle,MATCH(L1895,Vehicle!A1889:E1889,0),0)</f>
        <v>Bicycle</v>
      </c>
      <c r="M1896" s="20" t="str">
        <f>VLOOKUP($C1896,vehicle,MATCH(M$7,Vehicle!$A$1:$E$1,0),0)</f>
        <v>Reckless Driving</v>
      </c>
      <c r="N1896" s="20" t="str">
        <f>VLOOKUP($C1896,vehicle,MATCH(N$7,Vehicle!$A$1:$E$1,0),0)</f>
        <v>Severe</v>
      </c>
      <c r="O1896" s="21">
        <f>VLOOKUP($C1896,vehicle,MATCH(O$7,Vehicle!$A$1:$E$1,0),0)</f>
        <v>1</v>
      </c>
      <c r="P1896" s="21">
        <f>VLOOKUP($C1896,driver,MATCH(P$7,Driver!$A$1:$E$1,0),0)</f>
        <v>32</v>
      </c>
      <c r="Q1896" s="21" t="str">
        <f>VLOOKUP($C1896,driver,MATCH(Q$7,Driver!$A$1:$E$1,0),0)</f>
        <v>Suspended</v>
      </c>
      <c r="R1896" s="21">
        <f>VLOOKUP($C1896,driver,MATCH(R$7,Driver!$A$1:$E$1,0),0)</f>
        <v>9</v>
      </c>
      <c r="S1896" s="21" t="str">
        <f>VLOOKUP($C1896,driver,MATCH(S$7,Driver!$A$1:$E$1,0),0)</f>
        <v>Severe</v>
      </c>
      <c r="T1896" s="21">
        <f>VLOOKUP($C1896,Effects,MATCH(T$7, Effects!$A$1:$E$1, 0),0)</f>
        <v>25</v>
      </c>
      <c r="U1896" s="22" t="str">
        <f>VLOOKUP($C1896,Effects,MATCH(U$7, Effects!$A$1:$E$1, 0),0)</f>
        <v>No</v>
      </c>
      <c r="V1896" s="22" t="str">
        <f>VLOOKUP($C1896,Effects,MATCH(V$7, Effects!$A$1:$E$1, 0),0)</f>
        <v>Yes</v>
      </c>
      <c r="W1896" s="22" t="str">
        <f>VLOOKUP($C1896,Effects,MATCH(W$7, Effects!$A$1:$E$1, 0),0)</f>
        <v>Arrest Made</v>
      </c>
    </row>
    <row r="1897" spans="2:23" s="7" customFormat="1" ht="21" x14ac:dyDescent="0.4">
      <c r="B1897" s="19">
        <v>1890</v>
      </c>
      <c r="C1897" s="19" t="s">
        <v>1903</v>
      </c>
      <c r="D1897" s="20">
        <f>VLOOKUP($C1897, Date, MATCH(Source!D$7, Date!$A$1:$F$1, 0), FALSE)</f>
        <v>44370</v>
      </c>
      <c r="E1897" s="40">
        <v>44370</v>
      </c>
      <c r="F1897" s="22">
        <f>VLOOKUP($C1897, Date, MATCH(Source!F$7, Date!$A$1:$F$1, 0), FALSE)</f>
        <v>79.4652777777778</v>
      </c>
      <c r="G1897" s="19">
        <f>VLOOKUP(Table3[[#This Row],[Accident ID]],Date!$A$2:$I$2001,MATCH(Table3[[#Headers],[Hour]],Date!$A$1:$I$1,0),0)</f>
        <v>11</v>
      </c>
      <c r="H1897" s="44" t="str">
        <f>IF(AND(Table3[[#This Row],[Hour]]&gt;=7, Table3[[#This Row],[Hour]]&lt;=10), "Peak", IF(AND(Table3[[#This Row],[Hour]]&gt;=16, Table3[[#This Row],[Hour]]&lt;=19), "Peak", "Off-Peak"))</f>
        <v>Off-Peak</v>
      </c>
      <c r="I1897" s="19" t="str">
        <f>VLOOKUP($C1897,location,MATCH(Source!I$7,Location!$A$1:$D$1,0),0)</f>
        <v>Mumbai</v>
      </c>
      <c r="J1897" s="19" t="str">
        <f>VLOOKUP($C1897,location,MATCH(Source!J$7,Location!$A$1:$D$1,0),0)</f>
        <v>Expressway</v>
      </c>
      <c r="K1897" s="19" t="str">
        <f>VLOOKUP($C1897,location,MATCH(Source!K$7,Location!$A$1:$D$1,0),0)</f>
        <v>Snowy</v>
      </c>
      <c r="L1897" s="20" t="str">
        <f>VLOOKUP($C1897,vehicle,MATCH(L1896,Vehicle!A1890:E1890,0),0)</f>
        <v>Bicycle</v>
      </c>
      <c r="M1897" s="20" t="str">
        <f>VLOOKUP($C1897,vehicle,MATCH(M$7,Vehicle!$A$1:$E$1,0),0)</f>
        <v>Signal Violation</v>
      </c>
      <c r="N1897" s="20" t="str">
        <f>VLOOKUP($C1897,vehicle,MATCH(N$7,Vehicle!$A$1:$E$1,0),0)</f>
        <v>High</v>
      </c>
      <c r="O1897" s="21">
        <f>VLOOKUP($C1897,vehicle,MATCH(O$7,Vehicle!$A$1:$E$1,0),0)</f>
        <v>1</v>
      </c>
      <c r="P1897" s="21">
        <f>VLOOKUP($C1897,driver,MATCH(P$7,Driver!$A$1:$E$1,0),0)</f>
        <v>47</v>
      </c>
      <c r="Q1897" s="21" t="str">
        <f>VLOOKUP($C1897,driver,MATCH(Q$7,Driver!$A$1:$E$1,0),0)</f>
        <v>Suspended</v>
      </c>
      <c r="R1897" s="21">
        <f>VLOOKUP($C1897,driver,MATCH(R$7,Driver!$A$1:$E$1,0),0)</f>
        <v>3</v>
      </c>
      <c r="S1897" s="21" t="str">
        <f>VLOOKUP($C1897,driver,MATCH(S$7,Driver!$A$1:$E$1,0),0)</f>
        <v>Severe</v>
      </c>
      <c r="T1897" s="21">
        <f>VLOOKUP($C1897,Effects,MATCH(T$7, Effects!$A$1:$E$1, 0),0)</f>
        <v>31</v>
      </c>
      <c r="U1897" s="22" t="str">
        <f>VLOOKUP($C1897,Effects,MATCH(U$7, Effects!$A$1:$E$1, 0),0)</f>
        <v>No</v>
      </c>
      <c r="V1897" s="22" t="str">
        <f>VLOOKUP($C1897,Effects,MATCH(V$7, Effects!$A$1:$E$1, 0),0)</f>
        <v>Yes</v>
      </c>
      <c r="W1897" s="22" t="str">
        <f>VLOOKUP($C1897,Effects,MATCH(W$7, Effects!$A$1:$E$1, 0),0)</f>
        <v>Arrest Made</v>
      </c>
    </row>
    <row r="1898" spans="2:23" s="7" customFormat="1" ht="21" x14ac:dyDescent="0.4">
      <c r="B1898" s="19">
        <v>1891</v>
      </c>
      <c r="C1898" s="19" t="s">
        <v>1904</v>
      </c>
      <c r="D1898" s="20">
        <f>VLOOKUP($C1898, Date, MATCH(Source!D$7, Date!$A$1:$F$1, 0), FALSE)</f>
        <v>45309</v>
      </c>
      <c r="E1898" s="40">
        <v>45309</v>
      </c>
      <c r="F1898" s="22">
        <f>VLOOKUP($C1898, Date, MATCH(Source!F$7, Date!$A$1:$F$1, 0), FALSE)</f>
        <v>79.5069444444444</v>
      </c>
      <c r="G1898" s="19">
        <f>VLOOKUP(Table3[[#This Row],[Accident ID]],Date!$A$2:$I$2001,MATCH(Table3[[#Headers],[Hour]],Date!$A$1:$I$1,0),0)</f>
        <v>12</v>
      </c>
      <c r="H1898" s="44" t="str">
        <f>IF(AND(Table3[[#This Row],[Hour]]&gt;=7, Table3[[#This Row],[Hour]]&lt;=10), "Peak", IF(AND(Table3[[#This Row],[Hour]]&gt;=16, Table3[[#This Row],[Hour]]&lt;=19), "Peak", "Off-Peak"))</f>
        <v>Off-Peak</v>
      </c>
      <c r="I1898" s="19" t="str">
        <f>VLOOKUP($C1898,location,MATCH(Source!I$7,Location!$A$1:$D$1,0),0)</f>
        <v>Delhi</v>
      </c>
      <c r="J1898" s="19" t="str">
        <f>VLOOKUP($C1898,location,MATCH(Source!J$7,Location!$A$1:$D$1,0),0)</f>
        <v>Highway</v>
      </c>
      <c r="K1898" s="19" t="str">
        <f>VLOOKUP($C1898,location,MATCH(Source!K$7,Location!$A$1:$D$1,0),0)</f>
        <v>Windy</v>
      </c>
      <c r="L1898" s="20" t="str">
        <f>VLOOKUP($C1898,vehicle,MATCH(L1897,Vehicle!A1891:E1891,0),0)</f>
        <v>Pedestrian</v>
      </c>
      <c r="M1898" s="20" t="str">
        <f>VLOOKUP($C1898,vehicle,MATCH(M$7,Vehicle!$A$1:$E$1,0),0)</f>
        <v>Over Speeding</v>
      </c>
      <c r="N1898" s="20" t="str">
        <f>VLOOKUP($C1898,vehicle,MATCH(N$7,Vehicle!$A$1:$E$1,0),0)</f>
        <v>High</v>
      </c>
      <c r="O1898" s="21">
        <f>VLOOKUP($C1898,vehicle,MATCH(O$7,Vehicle!$A$1:$E$1,0),0)</f>
        <v>1</v>
      </c>
      <c r="P1898" s="21">
        <f>VLOOKUP($C1898,driver,MATCH(P$7,Driver!$A$1:$E$1,0),0)</f>
        <v>37</v>
      </c>
      <c r="Q1898" s="21" t="str">
        <f>VLOOKUP($C1898,driver,MATCH(Q$7,Driver!$A$1:$E$1,0),0)</f>
        <v>Suspended</v>
      </c>
      <c r="R1898" s="21">
        <f>VLOOKUP($C1898,driver,MATCH(R$7,Driver!$A$1:$E$1,0),0)</f>
        <v>5</v>
      </c>
      <c r="S1898" s="21" t="str">
        <f>VLOOKUP($C1898,driver,MATCH(S$7,Driver!$A$1:$E$1,0),0)</f>
        <v>Moderate</v>
      </c>
      <c r="T1898" s="21">
        <f>VLOOKUP($C1898,Effects,MATCH(T$7, Effects!$A$1:$E$1, 0),0)</f>
        <v>44</v>
      </c>
      <c r="U1898" s="22" t="str">
        <f>VLOOKUP($C1898,Effects,MATCH(U$7, Effects!$A$1:$E$1, 0),0)</f>
        <v>No</v>
      </c>
      <c r="V1898" s="22" t="str">
        <f>VLOOKUP($C1898,Effects,MATCH(V$7, Effects!$A$1:$E$1, 0),0)</f>
        <v>No</v>
      </c>
      <c r="W1898" s="22" t="str">
        <f>VLOOKUP($C1898,Effects,MATCH(W$7, Effects!$A$1:$E$1, 0),0)</f>
        <v>None</v>
      </c>
    </row>
    <row r="1899" spans="2:23" s="7" customFormat="1" ht="21" x14ac:dyDescent="0.4">
      <c r="B1899" s="19">
        <v>1892</v>
      </c>
      <c r="C1899" s="19" t="s">
        <v>1905</v>
      </c>
      <c r="D1899" s="20">
        <f>VLOOKUP($C1899, Date, MATCH(Source!D$7, Date!$A$1:$F$1, 0), FALSE)</f>
        <v>44297</v>
      </c>
      <c r="E1899" s="40">
        <v>44297</v>
      </c>
      <c r="F1899" s="22">
        <f>VLOOKUP($C1899, Date, MATCH(Source!F$7, Date!$A$1:$F$1, 0), FALSE)</f>
        <v>79.5486111111111</v>
      </c>
      <c r="G1899" s="19">
        <f>VLOOKUP(Table3[[#This Row],[Accident ID]],Date!$A$2:$I$2001,MATCH(Table3[[#Headers],[Hour]],Date!$A$1:$I$1,0),0)</f>
        <v>13</v>
      </c>
      <c r="H1899" s="44" t="str">
        <f>IF(AND(Table3[[#This Row],[Hour]]&gt;=7, Table3[[#This Row],[Hour]]&lt;=10), "Peak", IF(AND(Table3[[#This Row],[Hour]]&gt;=16, Table3[[#This Row],[Hour]]&lt;=19), "Peak", "Off-Peak"))</f>
        <v>Off-Peak</v>
      </c>
      <c r="I1899" s="19" t="str">
        <f>VLOOKUP($C1899,location,MATCH(Source!I$7,Location!$A$1:$D$1,0),0)</f>
        <v>Bangalore</v>
      </c>
      <c r="J1899" s="19" t="str">
        <f>VLOOKUP($C1899,location,MATCH(Source!J$7,Location!$A$1:$D$1,0),0)</f>
        <v>Rural Road</v>
      </c>
      <c r="K1899" s="19" t="str">
        <f>VLOOKUP($C1899,location,MATCH(Source!K$7,Location!$A$1:$D$1,0),0)</f>
        <v>Rainy</v>
      </c>
      <c r="L1899" s="20" t="str">
        <f>VLOOKUP($C1899,vehicle,MATCH(L1898,Vehicle!A1892:E1892,0),0)</f>
        <v>Car</v>
      </c>
      <c r="M1899" s="20" t="str">
        <f>VLOOKUP($C1899,vehicle,MATCH(M$7,Vehicle!$A$1:$E$1,0),0)</f>
        <v>Signal Violation</v>
      </c>
      <c r="N1899" s="20" t="str">
        <f>VLOOKUP($C1899,vehicle,MATCH(N$7,Vehicle!$A$1:$E$1,0),0)</f>
        <v>Medium</v>
      </c>
      <c r="O1899" s="21">
        <f>VLOOKUP($C1899,vehicle,MATCH(O$7,Vehicle!$A$1:$E$1,0),0)</f>
        <v>5</v>
      </c>
      <c r="P1899" s="21">
        <f>VLOOKUP($C1899,driver,MATCH(P$7,Driver!$A$1:$E$1,0),0)</f>
        <v>20</v>
      </c>
      <c r="Q1899" s="21" t="str">
        <f>VLOOKUP($C1899,driver,MATCH(Q$7,Driver!$A$1:$E$1,0),0)</f>
        <v>Suspended</v>
      </c>
      <c r="R1899" s="21">
        <f>VLOOKUP($C1899,driver,MATCH(R$7,Driver!$A$1:$E$1,0),0)</f>
        <v>5</v>
      </c>
      <c r="S1899" s="21" t="str">
        <f>VLOOKUP($C1899,driver,MATCH(S$7,Driver!$A$1:$E$1,0),0)</f>
        <v>Minor</v>
      </c>
      <c r="T1899" s="21">
        <f>VLOOKUP($C1899,Effects,MATCH(T$7, Effects!$A$1:$E$1, 0),0)</f>
        <v>38</v>
      </c>
      <c r="U1899" s="22" t="str">
        <f>VLOOKUP($C1899,Effects,MATCH(U$7, Effects!$A$1:$E$1, 0),0)</f>
        <v>Yes</v>
      </c>
      <c r="V1899" s="22" t="str">
        <f>VLOOKUP($C1899,Effects,MATCH(V$7, Effects!$A$1:$E$1, 0),0)</f>
        <v>Yes</v>
      </c>
      <c r="W1899" s="22" t="str">
        <f>VLOOKUP($C1899,Effects,MATCH(W$7, Effects!$A$1:$E$1, 0),0)</f>
        <v>Arrest Made</v>
      </c>
    </row>
    <row r="1900" spans="2:23" s="7" customFormat="1" ht="21" x14ac:dyDescent="0.4">
      <c r="B1900" s="19">
        <v>1893</v>
      </c>
      <c r="C1900" s="19" t="s">
        <v>1906</v>
      </c>
      <c r="D1900" s="20">
        <f>VLOOKUP($C1900, Date, MATCH(Source!D$7, Date!$A$1:$F$1, 0), FALSE)</f>
        <v>44682</v>
      </c>
      <c r="E1900" s="40">
        <v>44682</v>
      </c>
      <c r="F1900" s="22">
        <f>VLOOKUP($C1900, Date, MATCH(Source!F$7, Date!$A$1:$F$1, 0), FALSE)</f>
        <v>79.5902777777778</v>
      </c>
      <c r="G1900" s="19">
        <f>VLOOKUP(Table3[[#This Row],[Accident ID]],Date!$A$2:$I$2001,MATCH(Table3[[#Headers],[Hour]],Date!$A$1:$I$1,0),0)</f>
        <v>14</v>
      </c>
      <c r="H1900" s="44" t="str">
        <f>IF(AND(Table3[[#This Row],[Hour]]&gt;=7, Table3[[#This Row],[Hour]]&lt;=10), "Peak", IF(AND(Table3[[#This Row],[Hour]]&gt;=16, Table3[[#This Row],[Hour]]&lt;=19), "Peak", "Off-Peak"))</f>
        <v>Off-Peak</v>
      </c>
      <c r="I1900" s="19" t="str">
        <f>VLOOKUP($C1900,location,MATCH(Source!I$7,Location!$A$1:$D$1,0),0)</f>
        <v>Bangalore</v>
      </c>
      <c r="J1900" s="19" t="str">
        <f>VLOOKUP($C1900,location,MATCH(Source!J$7,Location!$A$1:$D$1,0),0)</f>
        <v>Rural Road</v>
      </c>
      <c r="K1900" s="19" t="str">
        <f>VLOOKUP($C1900,location,MATCH(Source!K$7,Location!$A$1:$D$1,0),0)</f>
        <v>Windy</v>
      </c>
      <c r="L1900" s="20" t="str">
        <f>VLOOKUP($C1900,vehicle,MATCH(L1899,Vehicle!A1893:E1893,0),0)</f>
        <v>Truck</v>
      </c>
      <c r="M1900" s="20" t="str">
        <f>VLOOKUP($C1900,vehicle,MATCH(M$7,Vehicle!$A$1:$E$1,0),0)</f>
        <v>Reckless Driving</v>
      </c>
      <c r="N1900" s="20" t="str">
        <f>VLOOKUP($C1900,vehicle,MATCH(N$7,Vehicle!$A$1:$E$1,0),0)</f>
        <v>Low</v>
      </c>
      <c r="O1900" s="21">
        <f>VLOOKUP($C1900,vehicle,MATCH(O$7,Vehicle!$A$1:$E$1,0),0)</f>
        <v>1</v>
      </c>
      <c r="P1900" s="21">
        <f>VLOOKUP($C1900,driver,MATCH(P$7,Driver!$A$1:$E$1,0),0)</f>
        <v>68</v>
      </c>
      <c r="Q1900" s="21" t="str">
        <f>VLOOKUP($C1900,driver,MATCH(Q$7,Driver!$A$1:$E$1,0),0)</f>
        <v>Valid</v>
      </c>
      <c r="R1900" s="21">
        <f>VLOOKUP($C1900,driver,MATCH(R$7,Driver!$A$1:$E$1,0),0)</f>
        <v>3</v>
      </c>
      <c r="S1900" s="21" t="str">
        <f>VLOOKUP($C1900,driver,MATCH(S$7,Driver!$A$1:$E$1,0),0)</f>
        <v>Severe</v>
      </c>
      <c r="T1900" s="21">
        <f>VLOOKUP($C1900,Effects,MATCH(T$7, Effects!$A$1:$E$1, 0),0)</f>
        <v>13</v>
      </c>
      <c r="U1900" s="22" t="str">
        <f>VLOOKUP($C1900,Effects,MATCH(U$7, Effects!$A$1:$E$1, 0),0)</f>
        <v>No</v>
      </c>
      <c r="V1900" s="22" t="str">
        <f>VLOOKUP($C1900,Effects,MATCH(V$7, Effects!$A$1:$E$1, 0),0)</f>
        <v>No</v>
      </c>
      <c r="W1900" s="22" t="str">
        <f>VLOOKUP($C1900,Effects,MATCH(W$7, Effects!$A$1:$E$1, 0),0)</f>
        <v>Fine Issued</v>
      </c>
    </row>
    <row r="1901" spans="2:23" s="7" customFormat="1" ht="21" x14ac:dyDescent="0.4">
      <c r="B1901" s="19">
        <v>1894</v>
      </c>
      <c r="C1901" s="19" t="s">
        <v>1907</v>
      </c>
      <c r="D1901" s="20">
        <f>VLOOKUP($C1901, Date, MATCH(Source!D$7, Date!$A$1:$F$1, 0), FALSE)</f>
        <v>44491</v>
      </c>
      <c r="E1901" s="40">
        <v>44491</v>
      </c>
      <c r="F1901" s="22">
        <f>VLOOKUP($C1901, Date, MATCH(Source!F$7, Date!$A$1:$F$1, 0), FALSE)</f>
        <v>79.6319444444444</v>
      </c>
      <c r="G1901" s="19">
        <f>VLOOKUP(Table3[[#This Row],[Accident ID]],Date!$A$2:$I$2001,MATCH(Table3[[#Headers],[Hour]],Date!$A$1:$I$1,0),0)</f>
        <v>15</v>
      </c>
      <c r="H1901" s="44" t="str">
        <f>IF(AND(Table3[[#This Row],[Hour]]&gt;=7, Table3[[#This Row],[Hour]]&lt;=10), "Peak", IF(AND(Table3[[#This Row],[Hour]]&gt;=16, Table3[[#This Row],[Hour]]&lt;=19), "Peak", "Off-Peak"))</f>
        <v>Off-Peak</v>
      </c>
      <c r="I1901" s="19" t="str">
        <f>VLOOKUP($C1901,location,MATCH(Source!I$7,Location!$A$1:$D$1,0),0)</f>
        <v>Ahmedabad</v>
      </c>
      <c r="J1901" s="19" t="str">
        <f>VLOOKUP($C1901,location,MATCH(Source!J$7,Location!$A$1:$D$1,0),0)</f>
        <v>City Road</v>
      </c>
      <c r="K1901" s="19" t="str">
        <f>VLOOKUP($C1901,location,MATCH(Source!K$7,Location!$A$1:$D$1,0),0)</f>
        <v>Snowy</v>
      </c>
      <c r="L1901" s="20" t="str">
        <f>VLOOKUP($C1901,vehicle,MATCH(L1900,Vehicle!A1894:E1894,0),0)</f>
        <v>Truck</v>
      </c>
      <c r="M1901" s="20" t="str">
        <f>VLOOKUP($C1901,vehicle,MATCH(M$7,Vehicle!$A$1:$E$1,0),0)</f>
        <v>Signal Violation</v>
      </c>
      <c r="N1901" s="20" t="str">
        <f>VLOOKUP($C1901,vehicle,MATCH(N$7,Vehicle!$A$1:$E$1,0),0)</f>
        <v>Low</v>
      </c>
      <c r="O1901" s="21">
        <f>VLOOKUP($C1901,vehicle,MATCH(O$7,Vehicle!$A$1:$E$1,0),0)</f>
        <v>2</v>
      </c>
      <c r="P1901" s="21">
        <f>VLOOKUP($C1901,driver,MATCH(P$7,Driver!$A$1:$E$1,0),0)</f>
        <v>68</v>
      </c>
      <c r="Q1901" s="21" t="str">
        <f>VLOOKUP($C1901,driver,MATCH(Q$7,Driver!$A$1:$E$1,0),0)</f>
        <v>Expired</v>
      </c>
      <c r="R1901" s="21">
        <f>VLOOKUP($C1901,driver,MATCH(R$7,Driver!$A$1:$E$1,0),0)</f>
        <v>5</v>
      </c>
      <c r="S1901" s="21" t="str">
        <f>VLOOKUP($C1901,driver,MATCH(S$7,Driver!$A$1:$E$1,0),0)</f>
        <v>Severe</v>
      </c>
      <c r="T1901" s="21">
        <f>VLOOKUP($C1901,Effects,MATCH(T$7, Effects!$A$1:$E$1, 0),0)</f>
        <v>23</v>
      </c>
      <c r="U1901" s="22" t="str">
        <f>VLOOKUP($C1901,Effects,MATCH(U$7, Effects!$A$1:$E$1, 0),0)</f>
        <v>Yes</v>
      </c>
      <c r="V1901" s="22" t="str">
        <f>VLOOKUP($C1901,Effects,MATCH(V$7, Effects!$A$1:$E$1, 0),0)</f>
        <v>Yes</v>
      </c>
      <c r="W1901" s="22" t="str">
        <f>VLOOKUP($C1901,Effects,MATCH(W$7, Effects!$A$1:$E$1, 0),0)</f>
        <v>License Suspended</v>
      </c>
    </row>
    <row r="1902" spans="2:23" s="7" customFormat="1" ht="21" x14ac:dyDescent="0.4">
      <c r="B1902" s="19">
        <v>1895</v>
      </c>
      <c r="C1902" s="19" t="s">
        <v>1908</v>
      </c>
      <c r="D1902" s="20">
        <f>VLOOKUP($C1902, Date, MATCH(Source!D$7, Date!$A$1:$F$1, 0), FALSE)</f>
        <v>44395</v>
      </c>
      <c r="E1902" s="40">
        <v>44395</v>
      </c>
      <c r="F1902" s="22">
        <f>VLOOKUP($C1902, Date, MATCH(Source!F$7, Date!$A$1:$F$1, 0), FALSE)</f>
        <v>79.6736111111111</v>
      </c>
      <c r="G1902" s="19">
        <f>VLOOKUP(Table3[[#This Row],[Accident ID]],Date!$A$2:$I$2001,MATCH(Table3[[#Headers],[Hour]],Date!$A$1:$I$1,0),0)</f>
        <v>16</v>
      </c>
      <c r="H1902" s="44" t="str">
        <f>IF(AND(Table3[[#This Row],[Hour]]&gt;=7, Table3[[#This Row],[Hour]]&lt;=10), "Peak", IF(AND(Table3[[#This Row],[Hour]]&gt;=16, Table3[[#This Row],[Hour]]&lt;=19), "Peak", "Off-Peak"))</f>
        <v>Peak</v>
      </c>
      <c r="I1902" s="19" t="str">
        <f>VLOOKUP($C1902,location,MATCH(Source!I$7,Location!$A$1:$D$1,0),0)</f>
        <v>Kolkata</v>
      </c>
      <c r="J1902" s="19" t="str">
        <f>VLOOKUP($C1902,location,MATCH(Source!J$7,Location!$A$1:$D$1,0),0)</f>
        <v>Highway</v>
      </c>
      <c r="K1902" s="19" t="str">
        <f>VLOOKUP($C1902,location,MATCH(Source!K$7,Location!$A$1:$D$1,0),0)</f>
        <v>Windy</v>
      </c>
      <c r="L1902" s="20" t="str">
        <f>VLOOKUP($C1902,vehicle,MATCH(L1901,Vehicle!A1895:E1895,0),0)</f>
        <v>Pedestrian</v>
      </c>
      <c r="M1902" s="20" t="str">
        <f>VLOOKUP($C1902,vehicle,MATCH(M$7,Vehicle!$A$1:$E$1,0),0)</f>
        <v>Reckless Driving</v>
      </c>
      <c r="N1902" s="20" t="str">
        <f>VLOOKUP($C1902,vehicle,MATCH(N$7,Vehicle!$A$1:$E$1,0),0)</f>
        <v>High</v>
      </c>
      <c r="O1902" s="21">
        <f>VLOOKUP($C1902,vehicle,MATCH(O$7,Vehicle!$A$1:$E$1,0),0)</f>
        <v>2</v>
      </c>
      <c r="P1902" s="21">
        <f>VLOOKUP($C1902,driver,MATCH(P$7,Driver!$A$1:$E$1,0),0)</f>
        <v>39</v>
      </c>
      <c r="Q1902" s="21" t="str">
        <f>VLOOKUP($C1902,driver,MATCH(Q$7,Driver!$A$1:$E$1,0),0)</f>
        <v>Valid</v>
      </c>
      <c r="R1902" s="21">
        <f>VLOOKUP($C1902,driver,MATCH(R$7,Driver!$A$1:$E$1,0),0)</f>
        <v>5</v>
      </c>
      <c r="S1902" s="21" t="str">
        <f>VLOOKUP($C1902,driver,MATCH(S$7,Driver!$A$1:$E$1,0),0)</f>
        <v>Fatal</v>
      </c>
      <c r="T1902" s="21">
        <f>VLOOKUP($C1902,Effects,MATCH(T$7, Effects!$A$1:$E$1, 0),0)</f>
        <v>37</v>
      </c>
      <c r="U1902" s="22" t="str">
        <f>VLOOKUP($C1902,Effects,MATCH(U$7, Effects!$A$1:$E$1, 0),0)</f>
        <v>No</v>
      </c>
      <c r="V1902" s="22" t="str">
        <f>VLOOKUP($C1902,Effects,MATCH(V$7, Effects!$A$1:$E$1, 0),0)</f>
        <v>No</v>
      </c>
      <c r="W1902" s="22" t="str">
        <f>VLOOKUP($C1902,Effects,MATCH(W$7, Effects!$A$1:$E$1, 0),0)</f>
        <v>License Suspended</v>
      </c>
    </row>
    <row r="1903" spans="2:23" s="7" customFormat="1" ht="21" x14ac:dyDescent="0.4">
      <c r="B1903" s="19">
        <v>1896</v>
      </c>
      <c r="C1903" s="19" t="s">
        <v>1909</v>
      </c>
      <c r="D1903" s="20">
        <f>VLOOKUP($C1903, Date, MATCH(Source!D$7, Date!$A$1:$F$1, 0), FALSE)</f>
        <v>44241</v>
      </c>
      <c r="E1903" s="40">
        <v>44241</v>
      </c>
      <c r="F1903" s="22">
        <f>VLOOKUP($C1903, Date, MATCH(Source!F$7, Date!$A$1:$F$1, 0), FALSE)</f>
        <v>79.7152777777778</v>
      </c>
      <c r="G1903" s="19">
        <f>VLOOKUP(Table3[[#This Row],[Accident ID]],Date!$A$2:$I$2001,MATCH(Table3[[#Headers],[Hour]],Date!$A$1:$I$1,0),0)</f>
        <v>17</v>
      </c>
      <c r="H1903" s="44" t="str">
        <f>IF(AND(Table3[[#This Row],[Hour]]&gt;=7, Table3[[#This Row],[Hour]]&lt;=10), "Peak", IF(AND(Table3[[#This Row],[Hour]]&gt;=16, Table3[[#This Row],[Hour]]&lt;=19), "Peak", "Off-Peak"))</f>
        <v>Peak</v>
      </c>
      <c r="I1903" s="19" t="str">
        <f>VLOOKUP($C1903,location,MATCH(Source!I$7,Location!$A$1:$D$1,0),0)</f>
        <v>Delhi</v>
      </c>
      <c r="J1903" s="19" t="str">
        <f>VLOOKUP($C1903,location,MATCH(Source!J$7,Location!$A$1:$D$1,0),0)</f>
        <v>Highway</v>
      </c>
      <c r="K1903" s="19" t="str">
        <f>VLOOKUP($C1903,location,MATCH(Source!K$7,Location!$A$1:$D$1,0),0)</f>
        <v>Windy</v>
      </c>
      <c r="L1903" s="20" t="str">
        <f>VLOOKUP($C1903,vehicle,MATCH(L1902,Vehicle!A1896:E1896,0),0)</f>
        <v>Bike</v>
      </c>
      <c r="M1903" s="20" t="str">
        <f>VLOOKUP($C1903,vehicle,MATCH(M$7,Vehicle!$A$1:$E$1,0),0)</f>
        <v>Brake Failure</v>
      </c>
      <c r="N1903" s="20" t="str">
        <f>VLOOKUP($C1903,vehicle,MATCH(N$7,Vehicle!$A$1:$E$1,0),0)</f>
        <v>Severe</v>
      </c>
      <c r="O1903" s="21">
        <f>VLOOKUP($C1903,vehicle,MATCH(O$7,Vehicle!$A$1:$E$1,0),0)</f>
        <v>5</v>
      </c>
      <c r="P1903" s="21">
        <f>VLOOKUP($C1903,driver,MATCH(P$7,Driver!$A$1:$E$1,0),0)</f>
        <v>46</v>
      </c>
      <c r="Q1903" s="21" t="str">
        <f>VLOOKUP($C1903,driver,MATCH(Q$7,Driver!$A$1:$E$1,0),0)</f>
        <v>Valid</v>
      </c>
      <c r="R1903" s="21">
        <f>VLOOKUP($C1903,driver,MATCH(R$7,Driver!$A$1:$E$1,0),0)</f>
        <v>6</v>
      </c>
      <c r="S1903" s="21" t="str">
        <f>VLOOKUP($C1903,driver,MATCH(S$7,Driver!$A$1:$E$1,0),0)</f>
        <v>Severe</v>
      </c>
      <c r="T1903" s="21">
        <f>VLOOKUP($C1903,Effects,MATCH(T$7, Effects!$A$1:$E$1, 0),0)</f>
        <v>6</v>
      </c>
      <c r="U1903" s="22" t="str">
        <f>VLOOKUP($C1903,Effects,MATCH(U$7, Effects!$A$1:$E$1, 0),0)</f>
        <v>Yes</v>
      </c>
      <c r="V1903" s="22" t="str">
        <f>VLOOKUP($C1903,Effects,MATCH(V$7, Effects!$A$1:$E$1, 0),0)</f>
        <v>No</v>
      </c>
      <c r="W1903" s="22" t="str">
        <f>VLOOKUP($C1903,Effects,MATCH(W$7, Effects!$A$1:$E$1, 0),0)</f>
        <v>License Suspended</v>
      </c>
    </row>
    <row r="1904" spans="2:23" s="7" customFormat="1" ht="21" x14ac:dyDescent="0.4">
      <c r="B1904" s="19">
        <v>1897</v>
      </c>
      <c r="C1904" s="19" t="s">
        <v>1910</v>
      </c>
      <c r="D1904" s="20">
        <f>VLOOKUP($C1904, Date, MATCH(Source!D$7, Date!$A$1:$F$1, 0), FALSE)</f>
        <v>44372</v>
      </c>
      <c r="E1904" s="40">
        <v>44372</v>
      </c>
      <c r="F1904" s="22">
        <f>VLOOKUP($C1904, Date, MATCH(Source!F$7, Date!$A$1:$F$1, 0), FALSE)</f>
        <v>79.7569444444444</v>
      </c>
      <c r="G1904" s="19">
        <f>VLOOKUP(Table3[[#This Row],[Accident ID]],Date!$A$2:$I$2001,MATCH(Table3[[#Headers],[Hour]],Date!$A$1:$I$1,0),0)</f>
        <v>18</v>
      </c>
      <c r="H1904" s="44" t="str">
        <f>IF(AND(Table3[[#This Row],[Hour]]&gt;=7, Table3[[#This Row],[Hour]]&lt;=10), "Peak", IF(AND(Table3[[#This Row],[Hour]]&gt;=16, Table3[[#This Row],[Hour]]&lt;=19), "Peak", "Off-Peak"))</f>
        <v>Peak</v>
      </c>
      <c r="I1904" s="19" t="str">
        <f>VLOOKUP($C1904,location,MATCH(Source!I$7,Location!$A$1:$D$1,0),0)</f>
        <v>Pune</v>
      </c>
      <c r="J1904" s="19" t="str">
        <f>VLOOKUP($C1904,location,MATCH(Source!J$7,Location!$A$1:$D$1,0),0)</f>
        <v>Rural Road</v>
      </c>
      <c r="K1904" s="19" t="str">
        <f>VLOOKUP($C1904,location,MATCH(Source!K$7,Location!$A$1:$D$1,0),0)</f>
        <v>Snowy</v>
      </c>
      <c r="L1904" s="20" t="str">
        <f>VLOOKUP($C1904,vehicle,MATCH(L1903,Vehicle!A1897:E1897,0),0)</f>
        <v>Auto</v>
      </c>
      <c r="M1904" s="20" t="str">
        <f>VLOOKUP($C1904,vehicle,MATCH(M$7,Vehicle!$A$1:$E$1,0),0)</f>
        <v>Drunk Driving</v>
      </c>
      <c r="N1904" s="20" t="str">
        <f>VLOOKUP($C1904,vehicle,MATCH(N$7,Vehicle!$A$1:$E$1,0),0)</f>
        <v>High</v>
      </c>
      <c r="O1904" s="21">
        <f>VLOOKUP($C1904,vehicle,MATCH(O$7,Vehicle!$A$1:$E$1,0),0)</f>
        <v>2</v>
      </c>
      <c r="P1904" s="21">
        <f>VLOOKUP($C1904,driver,MATCH(P$7,Driver!$A$1:$E$1,0),0)</f>
        <v>49</v>
      </c>
      <c r="Q1904" s="21" t="str">
        <f>VLOOKUP($C1904,driver,MATCH(Q$7,Driver!$A$1:$E$1,0),0)</f>
        <v>Valid</v>
      </c>
      <c r="R1904" s="21">
        <f>VLOOKUP($C1904,driver,MATCH(R$7,Driver!$A$1:$E$1,0),0)</f>
        <v>8</v>
      </c>
      <c r="S1904" s="21" t="str">
        <f>VLOOKUP($C1904,driver,MATCH(S$7,Driver!$A$1:$E$1,0),0)</f>
        <v>Minor</v>
      </c>
      <c r="T1904" s="21">
        <f>VLOOKUP($C1904,Effects,MATCH(T$7, Effects!$A$1:$E$1, 0),0)</f>
        <v>18</v>
      </c>
      <c r="U1904" s="22" t="str">
        <f>VLOOKUP($C1904,Effects,MATCH(U$7, Effects!$A$1:$E$1, 0),0)</f>
        <v>Yes</v>
      </c>
      <c r="V1904" s="22" t="str">
        <f>VLOOKUP($C1904,Effects,MATCH(V$7, Effects!$A$1:$E$1, 0),0)</f>
        <v>Yes</v>
      </c>
      <c r="W1904" s="22" t="str">
        <f>VLOOKUP($C1904,Effects,MATCH(W$7, Effects!$A$1:$E$1, 0),0)</f>
        <v>Arrest Made</v>
      </c>
    </row>
    <row r="1905" spans="2:23" s="7" customFormat="1" ht="21" x14ac:dyDescent="0.4">
      <c r="B1905" s="19">
        <v>1898</v>
      </c>
      <c r="C1905" s="19" t="s">
        <v>1911</v>
      </c>
      <c r="D1905" s="20">
        <f>VLOOKUP($C1905, Date, MATCH(Source!D$7, Date!$A$1:$F$1, 0), FALSE)</f>
        <v>44541</v>
      </c>
      <c r="E1905" s="40">
        <v>44541</v>
      </c>
      <c r="F1905" s="22">
        <f>VLOOKUP($C1905, Date, MATCH(Source!F$7, Date!$A$1:$F$1, 0), FALSE)</f>
        <v>79.7986111111111</v>
      </c>
      <c r="G1905" s="19">
        <f>VLOOKUP(Table3[[#This Row],[Accident ID]],Date!$A$2:$I$2001,MATCH(Table3[[#Headers],[Hour]],Date!$A$1:$I$1,0),0)</f>
        <v>19</v>
      </c>
      <c r="H1905" s="44" t="str">
        <f>IF(AND(Table3[[#This Row],[Hour]]&gt;=7, Table3[[#This Row],[Hour]]&lt;=10), "Peak", IF(AND(Table3[[#This Row],[Hour]]&gt;=16, Table3[[#This Row],[Hour]]&lt;=19), "Peak", "Off-Peak"))</f>
        <v>Peak</v>
      </c>
      <c r="I1905" s="19" t="str">
        <f>VLOOKUP($C1905,location,MATCH(Source!I$7,Location!$A$1:$D$1,0),0)</f>
        <v>Pune</v>
      </c>
      <c r="J1905" s="19" t="str">
        <f>VLOOKUP($C1905,location,MATCH(Source!J$7,Location!$A$1:$D$1,0),0)</f>
        <v>Rural Road</v>
      </c>
      <c r="K1905" s="19" t="str">
        <f>VLOOKUP($C1905,location,MATCH(Source!K$7,Location!$A$1:$D$1,0),0)</f>
        <v>Windy</v>
      </c>
      <c r="L1905" s="20" t="str">
        <f>VLOOKUP($C1905,vehicle,MATCH(L1904,Vehicle!A1898:E1898,0),0)</f>
        <v>Bike</v>
      </c>
      <c r="M1905" s="20" t="str">
        <f>VLOOKUP($C1905,vehicle,MATCH(M$7,Vehicle!$A$1:$E$1,0),0)</f>
        <v>Drunk Driving</v>
      </c>
      <c r="N1905" s="20" t="str">
        <f>VLOOKUP($C1905,vehicle,MATCH(N$7,Vehicle!$A$1:$E$1,0),0)</f>
        <v>Severe</v>
      </c>
      <c r="O1905" s="21">
        <f>VLOOKUP($C1905,vehicle,MATCH(O$7,Vehicle!$A$1:$E$1,0),0)</f>
        <v>5</v>
      </c>
      <c r="P1905" s="21">
        <f>VLOOKUP($C1905,driver,MATCH(P$7,Driver!$A$1:$E$1,0),0)</f>
        <v>59</v>
      </c>
      <c r="Q1905" s="21" t="str">
        <f>VLOOKUP($C1905,driver,MATCH(Q$7,Driver!$A$1:$E$1,0),0)</f>
        <v>Expired</v>
      </c>
      <c r="R1905" s="21">
        <f>VLOOKUP($C1905,driver,MATCH(R$7,Driver!$A$1:$E$1,0),0)</f>
        <v>7</v>
      </c>
      <c r="S1905" s="21" t="str">
        <f>VLOOKUP($C1905,driver,MATCH(S$7,Driver!$A$1:$E$1,0),0)</f>
        <v>Severe</v>
      </c>
      <c r="T1905" s="21">
        <f>VLOOKUP($C1905,Effects,MATCH(T$7, Effects!$A$1:$E$1, 0),0)</f>
        <v>23</v>
      </c>
      <c r="U1905" s="22" t="str">
        <f>VLOOKUP($C1905,Effects,MATCH(U$7, Effects!$A$1:$E$1, 0),0)</f>
        <v>Yes</v>
      </c>
      <c r="V1905" s="22" t="str">
        <f>VLOOKUP($C1905,Effects,MATCH(V$7, Effects!$A$1:$E$1, 0),0)</f>
        <v>Yes</v>
      </c>
      <c r="W1905" s="22" t="str">
        <f>VLOOKUP($C1905,Effects,MATCH(W$7, Effects!$A$1:$E$1, 0),0)</f>
        <v>None</v>
      </c>
    </row>
    <row r="1906" spans="2:23" s="7" customFormat="1" ht="21" x14ac:dyDescent="0.4">
      <c r="B1906" s="19">
        <v>1899</v>
      </c>
      <c r="C1906" s="19" t="s">
        <v>1912</v>
      </c>
      <c r="D1906" s="20">
        <f>VLOOKUP($C1906, Date, MATCH(Source!D$7, Date!$A$1:$F$1, 0), FALSE)</f>
        <v>45628</v>
      </c>
      <c r="E1906" s="40">
        <v>45628</v>
      </c>
      <c r="F1906" s="22">
        <f>VLOOKUP($C1906, Date, MATCH(Source!F$7, Date!$A$1:$F$1, 0), FALSE)</f>
        <v>79.8402777777778</v>
      </c>
      <c r="G1906" s="19">
        <f>VLOOKUP(Table3[[#This Row],[Accident ID]],Date!$A$2:$I$2001,MATCH(Table3[[#Headers],[Hour]],Date!$A$1:$I$1,0),0)</f>
        <v>20</v>
      </c>
      <c r="H1906" s="44" t="str">
        <f>IF(AND(Table3[[#This Row],[Hour]]&gt;=7, Table3[[#This Row],[Hour]]&lt;=10), "Peak", IF(AND(Table3[[#This Row],[Hour]]&gt;=16, Table3[[#This Row],[Hour]]&lt;=19), "Peak", "Off-Peak"))</f>
        <v>Off-Peak</v>
      </c>
      <c r="I1906" s="19" t="str">
        <f>VLOOKUP($C1906,location,MATCH(Source!I$7,Location!$A$1:$D$1,0),0)</f>
        <v>Pune</v>
      </c>
      <c r="J1906" s="19" t="str">
        <f>VLOOKUP($C1906,location,MATCH(Source!J$7,Location!$A$1:$D$1,0),0)</f>
        <v>Rural Road</v>
      </c>
      <c r="K1906" s="19" t="str">
        <f>VLOOKUP($C1906,location,MATCH(Source!K$7,Location!$A$1:$D$1,0),0)</f>
        <v>Rainy</v>
      </c>
      <c r="L1906" s="20" t="str">
        <f>VLOOKUP($C1906,vehicle,MATCH(L1905,Vehicle!A1899:E1899,0),0)</f>
        <v>Bus</v>
      </c>
      <c r="M1906" s="20" t="str">
        <f>VLOOKUP($C1906,vehicle,MATCH(M$7,Vehicle!$A$1:$E$1,0),0)</f>
        <v>Reckless Driving</v>
      </c>
      <c r="N1906" s="20" t="str">
        <f>VLOOKUP($C1906,vehicle,MATCH(N$7,Vehicle!$A$1:$E$1,0),0)</f>
        <v>Severe</v>
      </c>
      <c r="O1906" s="21">
        <f>VLOOKUP($C1906,vehicle,MATCH(O$7,Vehicle!$A$1:$E$1,0),0)</f>
        <v>1</v>
      </c>
      <c r="P1906" s="21">
        <f>VLOOKUP($C1906,driver,MATCH(P$7,Driver!$A$1:$E$1,0),0)</f>
        <v>68</v>
      </c>
      <c r="Q1906" s="21" t="str">
        <f>VLOOKUP($C1906,driver,MATCH(Q$7,Driver!$A$1:$E$1,0),0)</f>
        <v>Valid</v>
      </c>
      <c r="R1906" s="21">
        <f>VLOOKUP($C1906,driver,MATCH(R$7,Driver!$A$1:$E$1,0),0)</f>
        <v>5</v>
      </c>
      <c r="S1906" s="21" t="str">
        <f>VLOOKUP($C1906,driver,MATCH(S$7,Driver!$A$1:$E$1,0),0)</f>
        <v>Severe</v>
      </c>
      <c r="T1906" s="21">
        <f>VLOOKUP($C1906,Effects,MATCH(T$7, Effects!$A$1:$E$1, 0),0)</f>
        <v>17</v>
      </c>
      <c r="U1906" s="22" t="str">
        <f>VLOOKUP($C1906,Effects,MATCH(U$7, Effects!$A$1:$E$1, 0),0)</f>
        <v>Yes</v>
      </c>
      <c r="V1906" s="22" t="str">
        <f>VLOOKUP($C1906,Effects,MATCH(V$7, Effects!$A$1:$E$1, 0),0)</f>
        <v>Yes</v>
      </c>
      <c r="W1906" s="22" t="str">
        <f>VLOOKUP($C1906,Effects,MATCH(W$7, Effects!$A$1:$E$1, 0),0)</f>
        <v>None</v>
      </c>
    </row>
    <row r="1907" spans="2:23" s="7" customFormat="1" ht="21" x14ac:dyDescent="0.4">
      <c r="B1907" s="19">
        <v>1900</v>
      </c>
      <c r="C1907" s="19" t="s">
        <v>1913</v>
      </c>
      <c r="D1907" s="20">
        <f>VLOOKUP($C1907, Date, MATCH(Source!D$7, Date!$A$1:$F$1, 0), FALSE)</f>
        <v>45324</v>
      </c>
      <c r="E1907" s="40">
        <v>45324</v>
      </c>
      <c r="F1907" s="22">
        <f>VLOOKUP($C1907, Date, MATCH(Source!F$7, Date!$A$1:$F$1, 0), FALSE)</f>
        <v>79.8819444444444</v>
      </c>
      <c r="G1907" s="19">
        <f>VLOOKUP(Table3[[#This Row],[Accident ID]],Date!$A$2:$I$2001,MATCH(Table3[[#Headers],[Hour]],Date!$A$1:$I$1,0),0)</f>
        <v>21</v>
      </c>
      <c r="H1907" s="44" t="str">
        <f>IF(AND(Table3[[#This Row],[Hour]]&gt;=7, Table3[[#This Row],[Hour]]&lt;=10), "Peak", IF(AND(Table3[[#This Row],[Hour]]&gt;=16, Table3[[#This Row],[Hour]]&lt;=19), "Peak", "Off-Peak"))</f>
        <v>Off-Peak</v>
      </c>
      <c r="I1907" s="19" t="str">
        <f>VLOOKUP($C1907,location,MATCH(Source!I$7,Location!$A$1:$D$1,0),0)</f>
        <v>Bangalore</v>
      </c>
      <c r="J1907" s="19" t="str">
        <f>VLOOKUP($C1907,location,MATCH(Source!J$7,Location!$A$1:$D$1,0),0)</f>
        <v>Rural Road</v>
      </c>
      <c r="K1907" s="19" t="str">
        <f>VLOOKUP($C1907,location,MATCH(Source!K$7,Location!$A$1:$D$1,0),0)</f>
        <v>Foggy</v>
      </c>
      <c r="L1907" s="20" t="str">
        <f>VLOOKUP($C1907,vehicle,MATCH(L1906,Vehicle!A1900:E1900,0),0)</f>
        <v>Car</v>
      </c>
      <c r="M1907" s="20" t="str">
        <f>VLOOKUP($C1907,vehicle,MATCH(M$7,Vehicle!$A$1:$E$1,0),0)</f>
        <v>Over Speeding</v>
      </c>
      <c r="N1907" s="20" t="str">
        <f>VLOOKUP($C1907,vehicle,MATCH(N$7,Vehicle!$A$1:$E$1,0),0)</f>
        <v>High</v>
      </c>
      <c r="O1907" s="21">
        <f>VLOOKUP($C1907,vehicle,MATCH(O$7,Vehicle!$A$1:$E$1,0),0)</f>
        <v>2</v>
      </c>
      <c r="P1907" s="21">
        <f>VLOOKUP($C1907,driver,MATCH(P$7,Driver!$A$1:$E$1,0),0)</f>
        <v>52</v>
      </c>
      <c r="Q1907" s="21" t="str">
        <f>VLOOKUP($C1907,driver,MATCH(Q$7,Driver!$A$1:$E$1,0),0)</f>
        <v>Suspended</v>
      </c>
      <c r="R1907" s="21">
        <f>VLOOKUP($C1907,driver,MATCH(R$7,Driver!$A$1:$E$1,0),0)</f>
        <v>1</v>
      </c>
      <c r="S1907" s="21" t="str">
        <f>VLOOKUP($C1907,driver,MATCH(S$7,Driver!$A$1:$E$1,0),0)</f>
        <v>Fatal</v>
      </c>
      <c r="T1907" s="21">
        <f>VLOOKUP($C1907,Effects,MATCH(T$7, Effects!$A$1:$E$1, 0),0)</f>
        <v>41</v>
      </c>
      <c r="U1907" s="22" t="str">
        <f>VLOOKUP($C1907,Effects,MATCH(U$7, Effects!$A$1:$E$1, 0),0)</f>
        <v>Yes</v>
      </c>
      <c r="V1907" s="22" t="str">
        <f>VLOOKUP($C1907,Effects,MATCH(V$7, Effects!$A$1:$E$1, 0),0)</f>
        <v>No</v>
      </c>
      <c r="W1907" s="22" t="str">
        <f>VLOOKUP($C1907,Effects,MATCH(W$7, Effects!$A$1:$E$1, 0),0)</f>
        <v>Arrest Made</v>
      </c>
    </row>
    <row r="1908" spans="2:23" s="7" customFormat="1" ht="21" x14ac:dyDescent="0.4">
      <c r="B1908" s="19">
        <v>1901</v>
      </c>
      <c r="C1908" s="19" t="s">
        <v>1914</v>
      </c>
      <c r="D1908" s="20">
        <f>VLOOKUP($C1908, Date, MATCH(Source!D$7, Date!$A$1:$F$1, 0), FALSE)</f>
        <v>44752</v>
      </c>
      <c r="E1908" s="40">
        <v>44752</v>
      </c>
      <c r="F1908" s="22">
        <f>VLOOKUP($C1908, Date, MATCH(Source!F$7, Date!$A$1:$F$1, 0), FALSE)</f>
        <v>79.9236111111111</v>
      </c>
      <c r="G1908" s="19">
        <f>VLOOKUP(Table3[[#This Row],[Accident ID]],Date!$A$2:$I$2001,MATCH(Table3[[#Headers],[Hour]],Date!$A$1:$I$1,0),0)</f>
        <v>22</v>
      </c>
      <c r="H1908" s="44" t="str">
        <f>IF(AND(Table3[[#This Row],[Hour]]&gt;=7, Table3[[#This Row],[Hour]]&lt;=10), "Peak", IF(AND(Table3[[#This Row],[Hour]]&gt;=16, Table3[[#This Row],[Hour]]&lt;=19), "Peak", "Off-Peak"))</f>
        <v>Off-Peak</v>
      </c>
      <c r="I1908" s="19" t="str">
        <f>VLOOKUP($C1908,location,MATCH(Source!I$7,Location!$A$1:$D$1,0),0)</f>
        <v>Chennai</v>
      </c>
      <c r="J1908" s="19" t="str">
        <f>VLOOKUP($C1908,location,MATCH(Source!J$7,Location!$A$1:$D$1,0),0)</f>
        <v>Highway</v>
      </c>
      <c r="K1908" s="19" t="str">
        <f>VLOOKUP($C1908,location,MATCH(Source!K$7,Location!$A$1:$D$1,0),0)</f>
        <v>Rainy</v>
      </c>
      <c r="L1908" s="20" t="str">
        <f>VLOOKUP($C1908,vehicle,MATCH(L1907,Vehicle!A1901:E1901,0),0)</f>
        <v>Car</v>
      </c>
      <c r="M1908" s="20" t="str">
        <f>VLOOKUP($C1908,vehicle,MATCH(M$7,Vehicle!$A$1:$E$1,0),0)</f>
        <v>Pedestrian Crossing</v>
      </c>
      <c r="N1908" s="20" t="str">
        <f>VLOOKUP($C1908,vehicle,MATCH(N$7,Vehicle!$A$1:$E$1,0),0)</f>
        <v>High</v>
      </c>
      <c r="O1908" s="21">
        <f>VLOOKUP($C1908,vehicle,MATCH(O$7,Vehicle!$A$1:$E$1,0),0)</f>
        <v>3</v>
      </c>
      <c r="P1908" s="21">
        <f>VLOOKUP($C1908,driver,MATCH(P$7,Driver!$A$1:$E$1,0),0)</f>
        <v>34</v>
      </c>
      <c r="Q1908" s="21" t="str">
        <f>VLOOKUP($C1908,driver,MATCH(Q$7,Driver!$A$1:$E$1,0),0)</f>
        <v>Valid</v>
      </c>
      <c r="R1908" s="21">
        <f>VLOOKUP($C1908,driver,MATCH(R$7,Driver!$A$1:$E$1,0),0)</f>
        <v>7</v>
      </c>
      <c r="S1908" s="21" t="str">
        <f>VLOOKUP($C1908,driver,MATCH(S$7,Driver!$A$1:$E$1,0),0)</f>
        <v>Severe</v>
      </c>
      <c r="T1908" s="21">
        <f>VLOOKUP($C1908,Effects,MATCH(T$7, Effects!$A$1:$E$1, 0),0)</f>
        <v>32</v>
      </c>
      <c r="U1908" s="22" t="str">
        <f>VLOOKUP($C1908,Effects,MATCH(U$7, Effects!$A$1:$E$1, 0),0)</f>
        <v>No</v>
      </c>
      <c r="V1908" s="22" t="str">
        <f>VLOOKUP($C1908,Effects,MATCH(V$7, Effects!$A$1:$E$1, 0),0)</f>
        <v>Yes</v>
      </c>
      <c r="W1908" s="22" t="str">
        <f>VLOOKUP($C1908,Effects,MATCH(W$7, Effects!$A$1:$E$1, 0),0)</f>
        <v>License Suspended</v>
      </c>
    </row>
    <row r="1909" spans="2:23" s="7" customFormat="1" ht="21" x14ac:dyDescent="0.4">
      <c r="B1909" s="19">
        <v>1902</v>
      </c>
      <c r="C1909" s="19" t="s">
        <v>1915</v>
      </c>
      <c r="D1909" s="20">
        <f>VLOOKUP($C1909, Date, MATCH(Source!D$7, Date!$A$1:$F$1, 0), FALSE)</f>
        <v>45447</v>
      </c>
      <c r="E1909" s="40">
        <v>45447</v>
      </c>
      <c r="F1909" s="22">
        <f>VLOOKUP($C1909, Date, MATCH(Source!F$7, Date!$A$1:$F$1, 0), FALSE)</f>
        <v>79.9652777777778</v>
      </c>
      <c r="G1909" s="19">
        <f>VLOOKUP(Table3[[#This Row],[Accident ID]],Date!$A$2:$I$2001,MATCH(Table3[[#Headers],[Hour]],Date!$A$1:$I$1,0),0)</f>
        <v>23</v>
      </c>
      <c r="H1909" s="44" t="str">
        <f>IF(AND(Table3[[#This Row],[Hour]]&gt;=7, Table3[[#This Row],[Hour]]&lt;=10), "Peak", IF(AND(Table3[[#This Row],[Hour]]&gt;=16, Table3[[#This Row],[Hour]]&lt;=19), "Peak", "Off-Peak"))</f>
        <v>Off-Peak</v>
      </c>
      <c r="I1909" s="19" t="str">
        <f>VLOOKUP($C1909,location,MATCH(Source!I$7,Location!$A$1:$D$1,0),0)</f>
        <v>Pune</v>
      </c>
      <c r="J1909" s="19" t="str">
        <f>VLOOKUP($C1909,location,MATCH(Source!J$7,Location!$A$1:$D$1,0),0)</f>
        <v>Residential Area</v>
      </c>
      <c r="K1909" s="19" t="str">
        <f>VLOOKUP($C1909,location,MATCH(Source!K$7,Location!$A$1:$D$1,0),0)</f>
        <v>Clear</v>
      </c>
      <c r="L1909" s="20" t="str">
        <f>VLOOKUP($C1909,vehicle,MATCH(L1908,Vehicle!A1902:E1902,0),0)</f>
        <v>Auto</v>
      </c>
      <c r="M1909" s="20" t="str">
        <f>VLOOKUP($C1909,vehicle,MATCH(M$7,Vehicle!$A$1:$E$1,0),0)</f>
        <v>Weather Conditions</v>
      </c>
      <c r="N1909" s="20" t="str">
        <f>VLOOKUP($C1909,vehicle,MATCH(N$7,Vehicle!$A$1:$E$1,0),0)</f>
        <v>Medium</v>
      </c>
      <c r="O1909" s="21">
        <f>VLOOKUP($C1909,vehicle,MATCH(O$7,Vehicle!$A$1:$E$1,0),0)</f>
        <v>4</v>
      </c>
      <c r="P1909" s="21">
        <f>VLOOKUP($C1909,driver,MATCH(P$7,Driver!$A$1:$E$1,0),0)</f>
        <v>58</v>
      </c>
      <c r="Q1909" s="21" t="str">
        <f>VLOOKUP($C1909,driver,MATCH(Q$7,Driver!$A$1:$E$1,0),0)</f>
        <v>Expired</v>
      </c>
      <c r="R1909" s="21">
        <f>VLOOKUP($C1909,driver,MATCH(R$7,Driver!$A$1:$E$1,0),0)</f>
        <v>2</v>
      </c>
      <c r="S1909" s="21" t="str">
        <f>VLOOKUP($C1909,driver,MATCH(S$7,Driver!$A$1:$E$1,0),0)</f>
        <v>Moderate</v>
      </c>
      <c r="T1909" s="21">
        <f>VLOOKUP($C1909,Effects,MATCH(T$7, Effects!$A$1:$E$1, 0),0)</f>
        <v>31</v>
      </c>
      <c r="U1909" s="22" t="str">
        <f>VLOOKUP($C1909,Effects,MATCH(U$7, Effects!$A$1:$E$1, 0),0)</f>
        <v>No</v>
      </c>
      <c r="V1909" s="22" t="str">
        <f>VLOOKUP($C1909,Effects,MATCH(V$7, Effects!$A$1:$E$1, 0),0)</f>
        <v>No</v>
      </c>
      <c r="W1909" s="22" t="str">
        <f>VLOOKUP($C1909,Effects,MATCH(W$7, Effects!$A$1:$E$1, 0),0)</f>
        <v>License Suspended</v>
      </c>
    </row>
    <row r="1910" spans="2:23" s="7" customFormat="1" ht="21" x14ac:dyDescent="0.4">
      <c r="B1910" s="19">
        <v>1903</v>
      </c>
      <c r="C1910" s="19" t="s">
        <v>1916</v>
      </c>
      <c r="D1910" s="20">
        <f>VLOOKUP($C1910, Date, MATCH(Source!D$7, Date!$A$1:$F$1, 0), FALSE)</f>
        <v>45029</v>
      </c>
      <c r="E1910" s="40">
        <v>45029</v>
      </c>
      <c r="F1910" s="22">
        <f>VLOOKUP($C1910, Date, MATCH(Source!F$7, Date!$A$1:$F$1, 0), FALSE)</f>
        <v>80.0069444444444</v>
      </c>
      <c r="G1910" s="19">
        <f>VLOOKUP(Table3[[#This Row],[Accident ID]],Date!$A$2:$I$2001,MATCH(Table3[[#Headers],[Hour]],Date!$A$1:$I$1,0),0)</f>
        <v>0</v>
      </c>
      <c r="H1910" s="44" t="str">
        <f>IF(AND(Table3[[#This Row],[Hour]]&gt;=7, Table3[[#This Row],[Hour]]&lt;=10), "Peak", IF(AND(Table3[[#This Row],[Hour]]&gt;=16, Table3[[#This Row],[Hour]]&lt;=19), "Peak", "Off-Peak"))</f>
        <v>Off-Peak</v>
      </c>
      <c r="I1910" s="19" t="str">
        <f>VLOOKUP($C1910,location,MATCH(Source!I$7,Location!$A$1:$D$1,0),0)</f>
        <v>Delhi</v>
      </c>
      <c r="J1910" s="19" t="str">
        <f>VLOOKUP($C1910,location,MATCH(Source!J$7,Location!$A$1:$D$1,0),0)</f>
        <v>Highway</v>
      </c>
      <c r="K1910" s="19" t="str">
        <f>VLOOKUP($C1910,location,MATCH(Source!K$7,Location!$A$1:$D$1,0),0)</f>
        <v>Windy</v>
      </c>
      <c r="L1910" s="20" t="str">
        <f>VLOOKUP($C1910,vehicle,MATCH(L1909,Vehicle!A1903:E1903,0),0)</f>
        <v>Car</v>
      </c>
      <c r="M1910" s="20" t="str">
        <f>VLOOKUP($C1910,vehicle,MATCH(M$7,Vehicle!$A$1:$E$1,0),0)</f>
        <v>Drunk Driving</v>
      </c>
      <c r="N1910" s="20" t="str">
        <f>VLOOKUP($C1910,vehicle,MATCH(N$7,Vehicle!$A$1:$E$1,0),0)</f>
        <v>Medium</v>
      </c>
      <c r="O1910" s="21">
        <f>VLOOKUP($C1910,vehicle,MATCH(O$7,Vehicle!$A$1:$E$1,0),0)</f>
        <v>2</v>
      </c>
      <c r="P1910" s="21">
        <f>VLOOKUP($C1910,driver,MATCH(P$7,Driver!$A$1:$E$1,0),0)</f>
        <v>30</v>
      </c>
      <c r="Q1910" s="21" t="str">
        <f>VLOOKUP($C1910,driver,MATCH(Q$7,Driver!$A$1:$E$1,0),0)</f>
        <v>Expired</v>
      </c>
      <c r="R1910" s="21">
        <f>VLOOKUP($C1910,driver,MATCH(R$7,Driver!$A$1:$E$1,0),0)</f>
        <v>1</v>
      </c>
      <c r="S1910" s="21" t="str">
        <f>VLOOKUP($C1910,driver,MATCH(S$7,Driver!$A$1:$E$1,0),0)</f>
        <v>Fatal</v>
      </c>
      <c r="T1910" s="21">
        <f>VLOOKUP($C1910,Effects,MATCH(T$7, Effects!$A$1:$E$1, 0),0)</f>
        <v>29</v>
      </c>
      <c r="U1910" s="22" t="str">
        <f>VLOOKUP($C1910,Effects,MATCH(U$7, Effects!$A$1:$E$1, 0),0)</f>
        <v>No</v>
      </c>
      <c r="V1910" s="22" t="str">
        <f>VLOOKUP($C1910,Effects,MATCH(V$7, Effects!$A$1:$E$1, 0),0)</f>
        <v>Yes</v>
      </c>
      <c r="W1910" s="22" t="str">
        <f>VLOOKUP($C1910,Effects,MATCH(W$7, Effects!$A$1:$E$1, 0),0)</f>
        <v>None</v>
      </c>
    </row>
    <row r="1911" spans="2:23" s="7" customFormat="1" ht="21" x14ac:dyDescent="0.4">
      <c r="B1911" s="19">
        <v>1904</v>
      </c>
      <c r="C1911" s="19" t="s">
        <v>1917</v>
      </c>
      <c r="D1911" s="20">
        <f>VLOOKUP($C1911, Date, MATCH(Source!D$7, Date!$A$1:$F$1, 0), FALSE)</f>
        <v>43852</v>
      </c>
      <c r="E1911" s="40">
        <v>43852</v>
      </c>
      <c r="F1911" s="22">
        <f>VLOOKUP($C1911, Date, MATCH(Source!F$7, Date!$A$1:$F$1, 0), FALSE)</f>
        <v>80.0486111111111</v>
      </c>
      <c r="G1911" s="19">
        <f>VLOOKUP(Table3[[#This Row],[Accident ID]],Date!$A$2:$I$2001,MATCH(Table3[[#Headers],[Hour]],Date!$A$1:$I$1,0),0)</f>
        <v>1</v>
      </c>
      <c r="H1911" s="44" t="str">
        <f>IF(AND(Table3[[#This Row],[Hour]]&gt;=7, Table3[[#This Row],[Hour]]&lt;=10), "Peak", IF(AND(Table3[[#This Row],[Hour]]&gt;=16, Table3[[#This Row],[Hour]]&lt;=19), "Peak", "Off-Peak"))</f>
        <v>Off-Peak</v>
      </c>
      <c r="I1911" s="19" t="str">
        <f>VLOOKUP($C1911,location,MATCH(Source!I$7,Location!$A$1:$D$1,0),0)</f>
        <v>Pune</v>
      </c>
      <c r="J1911" s="19" t="str">
        <f>VLOOKUP($C1911,location,MATCH(Source!J$7,Location!$A$1:$D$1,0),0)</f>
        <v>City Road</v>
      </c>
      <c r="K1911" s="19" t="str">
        <f>VLOOKUP($C1911,location,MATCH(Source!K$7,Location!$A$1:$D$1,0),0)</f>
        <v>Clear</v>
      </c>
      <c r="L1911" s="20" t="str">
        <f>VLOOKUP($C1911,vehicle,MATCH(L1910,Vehicle!A1904:E1904,0),0)</f>
        <v>Truck</v>
      </c>
      <c r="M1911" s="20" t="str">
        <f>VLOOKUP($C1911,vehicle,MATCH(M$7,Vehicle!$A$1:$E$1,0),0)</f>
        <v>Reckless Driving</v>
      </c>
      <c r="N1911" s="20" t="str">
        <f>VLOOKUP($C1911,vehicle,MATCH(N$7,Vehicle!$A$1:$E$1,0),0)</f>
        <v>Severe</v>
      </c>
      <c r="O1911" s="21">
        <f>VLOOKUP($C1911,vehicle,MATCH(O$7,Vehicle!$A$1:$E$1,0),0)</f>
        <v>2</v>
      </c>
      <c r="P1911" s="21">
        <f>VLOOKUP($C1911,driver,MATCH(P$7,Driver!$A$1:$E$1,0),0)</f>
        <v>58</v>
      </c>
      <c r="Q1911" s="21" t="str">
        <f>VLOOKUP($C1911,driver,MATCH(Q$7,Driver!$A$1:$E$1,0),0)</f>
        <v>Suspended</v>
      </c>
      <c r="R1911" s="21">
        <f>VLOOKUP($C1911,driver,MATCH(R$7,Driver!$A$1:$E$1,0),0)</f>
        <v>7</v>
      </c>
      <c r="S1911" s="21" t="str">
        <f>VLOOKUP($C1911,driver,MATCH(S$7,Driver!$A$1:$E$1,0),0)</f>
        <v>Severe</v>
      </c>
      <c r="T1911" s="21">
        <f>VLOOKUP($C1911,Effects,MATCH(T$7, Effects!$A$1:$E$1, 0),0)</f>
        <v>18</v>
      </c>
      <c r="U1911" s="22" t="str">
        <f>VLOOKUP($C1911,Effects,MATCH(U$7, Effects!$A$1:$E$1, 0),0)</f>
        <v>Yes</v>
      </c>
      <c r="V1911" s="22" t="str">
        <f>VLOOKUP($C1911,Effects,MATCH(V$7, Effects!$A$1:$E$1, 0),0)</f>
        <v>Yes</v>
      </c>
      <c r="W1911" s="22" t="str">
        <f>VLOOKUP($C1911,Effects,MATCH(W$7, Effects!$A$1:$E$1, 0),0)</f>
        <v>Arrest Made</v>
      </c>
    </row>
    <row r="1912" spans="2:23" s="7" customFormat="1" ht="21" x14ac:dyDescent="0.4">
      <c r="B1912" s="19">
        <v>1905</v>
      </c>
      <c r="C1912" s="19" t="s">
        <v>1918</v>
      </c>
      <c r="D1912" s="20">
        <f>VLOOKUP($C1912, Date, MATCH(Source!D$7, Date!$A$1:$F$1, 0), FALSE)</f>
        <v>45215</v>
      </c>
      <c r="E1912" s="40">
        <v>45215</v>
      </c>
      <c r="F1912" s="22">
        <f>VLOOKUP($C1912, Date, MATCH(Source!F$7, Date!$A$1:$F$1, 0), FALSE)</f>
        <v>80.0902777777778</v>
      </c>
      <c r="G1912" s="19">
        <f>VLOOKUP(Table3[[#This Row],[Accident ID]],Date!$A$2:$I$2001,MATCH(Table3[[#Headers],[Hour]],Date!$A$1:$I$1,0),0)</f>
        <v>2</v>
      </c>
      <c r="H1912" s="44" t="str">
        <f>IF(AND(Table3[[#This Row],[Hour]]&gt;=7, Table3[[#This Row],[Hour]]&lt;=10), "Peak", IF(AND(Table3[[#This Row],[Hour]]&gt;=16, Table3[[#This Row],[Hour]]&lt;=19), "Peak", "Off-Peak"))</f>
        <v>Off-Peak</v>
      </c>
      <c r="I1912" s="19" t="str">
        <f>VLOOKUP($C1912,location,MATCH(Source!I$7,Location!$A$1:$D$1,0),0)</f>
        <v>Bangalore</v>
      </c>
      <c r="J1912" s="19" t="str">
        <f>VLOOKUP($C1912,location,MATCH(Source!J$7,Location!$A$1:$D$1,0),0)</f>
        <v>Highway</v>
      </c>
      <c r="K1912" s="19" t="str">
        <f>VLOOKUP($C1912,location,MATCH(Source!K$7,Location!$A$1:$D$1,0),0)</f>
        <v>Rainy</v>
      </c>
      <c r="L1912" s="20" t="str">
        <f>VLOOKUP($C1912,vehicle,MATCH(L1911,Vehicle!A1905:E1905,0),0)</f>
        <v>Truck</v>
      </c>
      <c r="M1912" s="20" t="str">
        <f>VLOOKUP($C1912,vehicle,MATCH(M$7,Vehicle!$A$1:$E$1,0),0)</f>
        <v>Reckless Driving</v>
      </c>
      <c r="N1912" s="20" t="str">
        <f>VLOOKUP($C1912,vehicle,MATCH(N$7,Vehicle!$A$1:$E$1,0),0)</f>
        <v>High</v>
      </c>
      <c r="O1912" s="21">
        <f>VLOOKUP($C1912,vehicle,MATCH(O$7,Vehicle!$A$1:$E$1,0),0)</f>
        <v>1</v>
      </c>
      <c r="P1912" s="21">
        <f>VLOOKUP($C1912,driver,MATCH(P$7,Driver!$A$1:$E$1,0),0)</f>
        <v>49</v>
      </c>
      <c r="Q1912" s="21" t="str">
        <f>VLOOKUP($C1912,driver,MATCH(Q$7,Driver!$A$1:$E$1,0),0)</f>
        <v>Suspended</v>
      </c>
      <c r="R1912" s="21">
        <f>VLOOKUP($C1912,driver,MATCH(R$7,Driver!$A$1:$E$1,0),0)</f>
        <v>6</v>
      </c>
      <c r="S1912" s="21" t="str">
        <f>VLOOKUP($C1912,driver,MATCH(S$7,Driver!$A$1:$E$1,0),0)</f>
        <v>Fatal</v>
      </c>
      <c r="T1912" s="21">
        <f>VLOOKUP($C1912,Effects,MATCH(T$7, Effects!$A$1:$E$1, 0),0)</f>
        <v>53</v>
      </c>
      <c r="U1912" s="22" t="str">
        <f>VLOOKUP($C1912,Effects,MATCH(U$7, Effects!$A$1:$E$1, 0),0)</f>
        <v>Yes</v>
      </c>
      <c r="V1912" s="22" t="str">
        <f>VLOOKUP($C1912,Effects,MATCH(V$7, Effects!$A$1:$E$1, 0),0)</f>
        <v>Yes</v>
      </c>
      <c r="W1912" s="22" t="str">
        <f>VLOOKUP($C1912,Effects,MATCH(W$7, Effects!$A$1:$E$1, 0),0)</f>
        <v>License Suspended</v>
      </c>
    </row>
    <row r="1913" spans="2:23" s="7" customFormat="1" ht="21" x14ac:dyDescent="0.4">
      <c r="B1913" s="19">
        <v>1906</v>
      </c>
      <c r="C1913" s="19" t="s">
        <v>1919</v>
      </c>
      <c r="D1913" s="20">
        <f>VLOOKUP($C1913, Date, MATCH(Source!D$7, Date!$A$1:$F$1, 0), FALSE)</f>
        <v>44179</v>
      </c>
      <c r="E1913" s="40">
        <v>44179</v>
      </c>
      <c r="F1913" s="22">
        <f>VLOOKUP($C1913, Date, MATCH(Source!F$7, Date!$A$1:$F$1, 0), FALSE)</f>
        <v>80.1319444444444</v>
      </c>
      <c r="G1913" s="19">
        <f>VLOOKUP(Table3[[#This Row],[Accident ID]],Date!$A$2:$I$2001,MATCH(Table3[[#Headers],[Hour]],Date!$A$1:$I$1,0),0)</f>
        <v>3</v>
      </c>
      <c r="H1913" s="44" t="str">
        <f>IF(AND(Table3[[#This Row],[Hour]]&gt;=7, Table3[[#This Row],[Hour]]&lt;=10), "Peak", IF(AND(Table3[[#This Row],[Hour]]&gt;=16, Table3[[#This Row],[Hour]]&lt;=19), "Peak", "Off-Peak"))</f>
        <v>Off-Peak</v>
      </c>
      <c r="I1913" s="19" t="str">
        <f>VLOOKUP($C1913,location,MATCH(Source!I$7,Location!$A$1:$D$1,0),0)</f>
        <v>Delhi</v>
      </c>
      <c r="J1913" s="19" t="str">
        <f>VLOOKUP($C1913,location,MATCH(Source!J$7,Location!$A$1:$D$1,0),0)</f>
        <v>Expressway</v>
      </c>
      <c r="K1913" s="19" t="str">
        <f>VLOOKUP($C1913,location,MATCH(Source!K$7,Location!$A$1:$D$1,0),0)</f>
        <v>Foggy</v>
      </c>
      <c r="L1913" s="20" t="str">
        <f>VLOOKUP($C1913,vehicle,MATCH(L1912,Vehicle!A1906:E1906,0),0)</f>
        <v>Car</v>
      </c>
      <c r="M1913" s="20" t="str">
        <f>VLOOKUP($C1913,vehicle,MATCH(M$7,Vehicle!$A$1:$E$1,0),0)</f>
        <v>Weather Conditions</v>
      </c>
      <c r="N1913" s="20" t="str">
        <f>VLOOKUP($C1913,vehicle,MATCH(N$7,Vehicle!$A$1:$E$1,0),0)</f>
        <v>Medium</v>
      </c>
      <c r="O1913" s="21">
        <f>VLOOKUP($C1913,vehicle,MATCH(O$7,Vehicle!$A$1:$E$1,0),0)</f>
        <v>4</v>
      </c>
      <c r="P1913" s="21">
        <f>VLOOKUP($C1913,driver,MATCH(P$7,Driver!$A$1:$E$1,0),0)</f>
        <v>29</v>
      </c>
      <c r="Q1913" s="21" t="str">
        <f>VLOOKUP($C1913,driver,MATCH(Q$7,Driver!$A$1:$E$1,0),0)</f>
        <v>Expired</v>
      </c>
      <c r="R1913" s="21">
        <f>VLOOKUP($C1913,driver,MATCH(R$7,Driver!$A$1:$E$1,0),0)</f>
        <v>2</v>
      </c>
      <c r="S1913" s="21" t="str">
        <f>VLOOKUP($C1913,driver,MATCH(S$7,Driver!$A$1:$E$1,0),0)</f>
        <v>Severe</v>
      </c>
      <c r="T1913" s="21">
        <f>VLOOKUP($C1913,Effects,MATCH(T$7, Effects!$A$1:$E$1, 0),0)</f>
        <v>45</v>
      </c>
      <c r="U1913" s="22" t="str">
        <f>VLOOKUP($C1913,Effects,MATCH(U$7, Effects!$A$1:$E$1, 0),0)</f>
        <v>Yes</v>
      </c>
      <c r="V1913" s="22" t="str">
        <f>VLOOKUP($C1913,Effects,MATCH(V$7, Effects!$A$1:$E$1, 0),0)</f>
        <v>No</v>
      </c>
      <c r="W1913" s="22" t="str">
        <f>VLOOKUP($C1913,Effects,MATCH(W$7, Effects!$A$1:$E$1, 0),0)</f>
        <v>Arrest Made</v>
      </c>
    </row>
    <row r="1914" spans="2:23" s="7" customFormat="1" ht="21" x14ac:dyDescent="0.4">
      <c r="B1914" s="19">
        <v>1907</v>
      </c>
      <c r="C1914" s="19" t="s">
        <v>1920</v>
      </c>
      <c r="D1914" s="20">
        <f>VLOOKUP($C1914, Date, MATCH(Source!D$7, Date!$A$1:$F$1, 0), FALSE)</f>
        <v>43905</v>
      </c>
      <c r="E1914" s="40">
        <v>43905</v>
      </c>
      <c r="F1914" s="22">
        <f>VLOOKUP($C1914, Date, MATCH(Source!F$7, Date!$A$1:$F$1, 0), FALSE)</f>
        <v>80.1736111111111</v>
      </c>
      <c r="G1914" s="19">
        <f>VLOOKUP(Table3[[#This Row],[Accident ID]],Date!$A$2:$I$2001,MATCH(Table3[[#Headers],[Hour]],Date!$A$1:$I$1,0),0)</f>
        <v>4</v>
      </c>
      <c r="H1914" s="44" t="str">
        <f>IF(AND(Table3[[#This Row],[Hour]]&gt;=7, Table3[[#This Row],[Hour]]&lt;=10), "Peak", IF(AND(Table3[[#This Row],[Hour]]&gt;=16, Table3[[#This Row],[Hour]]&lt;=19), "Peak", "Off-Peak"))</f>
        <v>Off-Peak</v>
      </c>
      <c r="I1914" s="19" t="str">
        <f>VLOOKUP($C1914,location,MATCH(Source!I$7,Location!$A$1:$D$1,0),0)</f>
        <v>Ahmedabad</v>
      </c>
      <c r="J1914" s="19" t="str">
        <f>VLOOKUP($C1914,location,MATCH(Source!J$7,Location!$A$1:$D$1,0),0)</f>
        <v>Highway</v>
      </c>
      <c r="K1914" s="19" t="str">
        <f>VLOOKUP($C1914,location,MATCH(Source!K$7,Location!$A$1:$D$1,0),0)</f>
        <v>Snowy</v>
      </c>
      <c r="L1914" s="20" t="str">
        <f>VLOOKUP($C1914,vehicle,MATCH(L1913,Vehicle!A1907:E1907,0),0)</f>
        <v>Bicycle</v>
      </c>
      <c r="M1914" s="20" t="str">
        <f>VLOOKUP($C1914,vehicle,MATCH(M$7,Vehicle!$A$1:$E$1,0),0)</f>
        <v>Signal Violation</v>
      </c>
      <c r="N1914" s="20" t="str">
        <f>VLOOKUP($C1914,vehicle,MATCH(N$7,Vehicle!$A$1:$E$1,0),0)</f>
        <v>Severe</v>
      </c>
      <c r="O1914" s="21">
        <f>VLOOKUP($C1914,vehicle,MATCH(O$7,Vehicle!$A$1:$E$1,0),0)</f>
        <v>4</v>
      </c>
      <c r="P1914" s="21">
        <f>VLOOKUP($C1914,driver,MATCH(P$7,Driver!$A$1:$E$1,0),0)</f>
        <v>55</v>
      </c>
      <c r="Q1914" s="21" t="str">
        <f>VLOOKUP($C1914,driver,MATCH(Q$7,Driver!$A$1:$E$1,0),0)</f>
        <v>Suspended</v>
      </c>
      <c r="R1914" s="21">
        <f>VLOOKUP($C1914,driver,MATCH(R$7,Driver!$A$1:$E$1,0),0)</f>
        <v>3</v>
      </c>
      <c r="S1914" s="21" t="str">
        <f>VLOOKUP($C1914,driver,MATCH(S$7,Driver!$A$1:$E$1,0),0)</f>
        <v>Moderate</v>
      </c>
      <c r="T1914" s="21">
        <f>VLOOKUP($C1914,Effects,MATCH(T$7, Effects!$A$1:$E$1, 0),0)</f>
        <v>33</v>
      </c>
      <c r="U1914" s="22" t="str">
        <f>VLOOKUP($C1914,Effects,MATCH(U$7, Effects!$A$1:$E$1, 0),0)</f>
        <v>No</v>
      </c>
      <c r="V1914" s="22" t="str">
        <f>VLOOKUP($C1914,Effects,MATCH(V$7, Effects!$A$1:$E$1, 0),0)</f>
        <v>No</v>
      </c>
      <c r="W1914" s="22" t="str">
        <f>VLOOKUP($C1914,Effects,MATCH(W$7, Effects!$A$1:$E$1, 0),0)</f>
        <v>None</v>
      </c>
    </row>
    <row r="1915" spans="2:23" s="7" customFormat="1" ht="21" x14ac:dyDescent="0.4">
      <c r="B1915" s="19">
        <v>1908</v>
      </c>
      <c r="C1915" s="19" t="s">
        <v>1921</v>
      </c>
      <c r="D1915" s="20">
        <f>VLOOKUP($C1915, Date, MATCH(Source!D$7, Date!$A$1:$F$1, 0), FALSE)</f>
        <v>44088</v>
      </c>
      <c r="E1915" s="40">
        <v>44088</v>
      </c>
      <c r="F1915" s="22">
        <f>VLOOKUP($C1915, Date, MATCH(Source!F$7, Date!$A$1:$F$1, 0), FALSE)</f>
        <v>80.2152777777778</v>
      </c>
      <c r="G1915" s="19">
        <f>VLOOKUP(Table3[[#This Row],[Accident ID]],Date!$A$2:$I$2001,MATCH(Table3[[#Headers],[Hour]],Date!$A$1:$I$1,0),0)</f>
        <v>5</v>
      </c>
      <c r="H1915" s="44" t="str">
        <f>IF(AND(Table3[[#This Row],[Hour]]&gt;=7, Table3[[#This Row],[Hour]]&lt;=10), "Peak", IF(AND(Table3[[#This Row],[Hour]]&gt;=16, Table3[[#This Row],[Hour]]&lt;=19), "Peak", "Off-Peak"))</f>
        <v>Off-Peak</v>
      </c>
      <c r="I1915" s="19" t="str">
        <f>VLOOKUP($C1915,location,MATCH(Source!I$7,Location!$A$1:$D$1,0),0)</f>
        <v>Chennai</v>
      </c>
      <c r="J1915" s="19" t="str">
        <f>VLOOKUP($C1915,location,MATCH(Source!J$7,Location!$A$1:$D$1,0),0)</f>
        <v>Rural Road</v>
      </c>
      <c r="K1915" s="19" t="str">
        <f>VLOOKUP($C1915,location,MATCH(Source!K$7,Location!$A$1:$D$1,0),0)</f>
        <v>Foggy</v>
      </c>
      <c r="L1915" s="20" t="str">
        <f>VLOOKUP($C1915,vehicle,MATCH(L1914,Vehicle!A1908:E1908,0),0)</f>
        <v>Bus</v>
      </c>
      <c r="M1915" s="20" t="str">
        <f>VLOOKUP($C1915,vehicle,MATCH(M$7,Vehicle!$A$1:$E$1,0),0)</f>
        <v>Weather Conditions</v>
      </c>
      <c r="N1915" s="20" t="str">
        <f>VLOOKUP($C1915,vehicle,MATCH(N$7,Vehicle!$A$1:$E$1,0),0)</f>
        <v>High</v>
      </c>
      <c r="O1915" s="21">
        <f>VLOOKUP($C1915,vehicle,MATCH(O$7,Vehicle!$A$1:$E$1,0),0)</f>
        <v>4</v>
      </c>
      <c r="P1915" s="21">
        <f>VLOOKUP($C1915,driver,MATCH(P$7,Driver!$A$1:$E$1,0),0)</f>
        <v>72</v>
      </c>
      <c r="Q1915" s="21" t="str">
        <f>VLOOKUP($C1915,driver,MATCH(Q$7,Driver!$A$1:$E$1,0),0)</f>
        <v>Suspended</v>
      </c>
      <c r="R1915" s="21">
        <f>VLOOKUP($C1915,driver,MATCH(R$7,Driver!$A$1:$E$1,0),0)</f>
        <v>4</v>
      </c>
      <c r="S1915" s="21" t="str">
        <f>VLOOKUP($C1915,driver,MATCH(S$7,Driver!$A$1:$E$1,0),0)</f>
        <v>Fatal</v>
      </c>
      <c r="T1915" s="21">
        <f>VLOOKUP($C1915,Effects,MATCH(T$7, Effects!$A$1:$E$1, 0),0)</f>
        <v>14</v>
      </c>
      <c r="U1915" s="22" t="str">
        <f>VLOOKUP($C1915,Effects,MATCH(U$7, Effects!$A$1:$E$1, 0),0)</f>
        <v>Yes</v>
      </c>
      <c r="V1915" s="22" t="str">
        <f>VLOOKUP($C1915,Effects,MATCH(V$7, Effects!$A$1:$E$1, 0),0)</f>
        <v>Yes</v>
      </c>
      <c r="W1915" s="22" t="str">
        <f>VLOOKUP($C1915,Effects,MATCH(W$7, Effects!$A$1:$E$1, 0),0)</f>
        <v>None</v>
      </c>
    </row>
    <row r="1916" spans="2:23" s="7" customFormat="1" ht="21" x14ac:dyDescent="0.4">
      <c r="B1916" s="19">
        <v>1909</v>
      </c>
      <c r="C1916" s="19" t="s">
        <v>1922</v>
      </c>
      <c r="D1916" s="20">
        <f>VLOOKUP($C1916, Date, MATCH(Source!D$7, Date!$A$1:$F$1, 0), FALSE)</f>
        <v>44392</v>
      </c>
      <c r="E1916" s="40">
        <v>44392</v>
      </c>
      <c r="F1916" s="22">
        <f>VLOOKUP($C1916, Date, MATCH(Source!F$7, Date!$A$1:$F$1, 0), FALSE)</f>
        <v>80.2569444444444</v>
      </c>
      <c r="G1916" s="19">
        <f>VLOOKUP(Table3[[#This Row],[Accident ID]],Date!$A$2:$I$2001,MATCH(Table3[[#Headers],[Hour]],Date!$A$1:$I$1,0),0)</f>
        <v>6</v>
      </c>
      <c r="H1916" s="44" t="str">
        <f>IF(AND(Table3[[#This Row],[Hour]]&gt;=7, Table3[[#This Row],[Hour]]&lt;=10), "Peak", IF(AND(Table3[[#This Row],[Hour]]&gt;=16, Table3[[#This Row],[Hour]]&lt;=19), "Peak", "Off-Peak"))</f>
        <v>Off-Peak</v>
      </c>
      <c r="I1916" s="19" t="str">
        <f>VLOOKUP($C1916,location,MATCH(Source!I$7,Location!$A$1:$D$1,0),0)</f>
        <v>Chennai</v>
      </c>
      <c r="J1916" s="19" t="str">
        <f>VLOOKUP($C1916,location,MATCH(Source!J$7,Location!$A$1:$D$1,0),0)</f>
        <v>City Road</v>
      </c>
      <c r="K1916" s="19" t="str">
        <f>VLOOKUP($C1916,location,MATCH(Source!K$7,Location!$A$1:$D$1,0),0)</f>
        <v>Windy</v>
      </c>
      <c r="L1916" s="20" t="str">
        <f>VLOOKUP($C1916,vehicle,MATCH(L1915,Vehicle!A1909:E1909,0),0)</f>
        <v>Bike</v>
      </c>
      <c r="M1916" s="20" t="str">
        <f>VLOOKUP($C1916,vehicle,MATCH(M$7,Vehicle!$A$1:$E$1,0),0)</f>
        <v>Pedestrian Crossing</v>
      </c>
      <c r="N1916" s="20" t="str">
        <f>VLOOKUP($C1916,vehicle,MATCH(N$7,Vehicle!$A$1:$E$1,0),0)</f>
        <v>High</v>
      </c>
      <c r="O1916" s="21">
        <f>VLOOKUP($C1916,vehicle,MATCH(O$7,Vehicle!$A$1:$E$1,0),0)</f>
        <v>3</v>
      </c>
      <c r="P1916" s="21">
        <f>VLOOKUP($C1916,driver,MATCH(P$7,Driver!$A$1:$E$1,0),0)</f>
        <v>44</v>
      </c>
      <c r="Q1916" s="21" t="str">
        <f>VLOOKUP($C1916,driver,MATCH(Q$7,Driver!$A$1:$E$1,0),0)</f>
        <v>Valid</v>
      </c>
      <c r="R1916" s="21">
        <f>VLOOKUP($C1916,driver,MATCH(R$7,Driver!$A$1:$E$1,0),0)</f>
        <v>3</v>
      </c>
      <c r="S1916" s="21" t="str">
        <f>VLOOKUP($C1916,driver,MATCH(S$7,Driver!$A$1:$E$1,0),0)</f>
        <v>Minor</v>
      </c>
      <c r="T1916" s="21">
        <f>VLOOKUP($C1916,Effects,MATCH(T$7, Effects!$A$1:$E$1, 0),0)</f>
        <v>16</v>
      </c>
      <c r="U1916" s="22" t="str">
        <f>VLOOKUP($C1916,Effects,MATCH(U$7, Effects!$A$1:$E$1, 0),0)</f>
        <v>Yes</v>
      </c>
      <c r="V1916" s="22" t="str">
        <f>VLOOKUP($C1916,Effects,MATCH(V$7, Effects!$A$1:$E$1, 0),0)</f>
        <v>Yes</v>
      </c>
      <c r="W1916" s="22" t="str">
        <f>VLOOKUP($C1916,Effects,MATCH(W$7, Effects!$A$1:$E$1, 0),0)</f>
        <v>None</v>
      </c>
    </row>
    <row r="1917" spans="2:23" s="7" customFormat="1" ht="21" x14ac:dyDescent="0.4">
      <c r="B1917" s="19">
        <v>1910</v>
      </c>
      <c r="C1917" s="19" t="s">
        <v>1923</v>
      </c>
      <c r="D1917" s="20">
        <f>VLOOKUP($C1917, Date, MATCH(Source!D$7, Date!$A$1:$F$1, 0), FALSE)</f>
        <v>44544</v>
      </c>
      <c r="E1917" s="40">
        <v>44544</v>
      </c>
      <c r="F1917" s="22">
        <f>VLOOKUP($C1917, Date, MATCH(Source!F$7, Date!$A$1:$F$1, 0), FALSE)</f>
        <v>80.2986111111111</v>
      </c>
      <c r="G1917" s="19">
        <f>VLOOKUP(Table3[[#This Row],[Accident ID]],Date!$A$2:$I$2001,MATCH(Table3[[#Headers],[Hour]],Date!$A$1:$I$1,0),0)</f>
        <v>7</v>
      </c>
      <c r="H1917" s="44" t="str">
        <f>IF(AND(Table3[[#This Row],[Hour]]&gt;=7, Table3[[#This Row],[Hour]]&lt;=10), "Peak", IF(AND(Table3[[#This Row],[Hour]]&gt;=16, Table3[[#This Row],[Hour]]&lt;=19), "Peak", "Off-Peak"))</f>
        <v>Peak</v>
      </c>
      <c r="I1917" s="19" t="str">
        <f>VLOOKUP($C1917,location,MATCH(Source!I$7,Location!$A$1:$D$1,0),0)</f>
        <v>Pune</v>
      </c>
      <c r="J1917" s="19" t="str">
        <f>VLOOKUP($C1917,location,MATCH(Source!J$7,Location!$A$1:$D$1,0),0)</f>
        <v>Rural Road</v>
      </c>
      <c r="K1917" s="19" t="str">
        <f>VLOOKUP($C1917,location,MATCH(Source!K$7,Location!$A$1:$D$1,0),0)</f>
        <v>Snowy</v>
      </c>
      <c r="L1917" s="20" t="str">
        <f>VLOOKUP($C1917,vehicle,MATCH(L1916,Vehicle!A1910:E1910,0),0)</f>
        <v>Bicycle</v>
      </c>
      <c r="M1917" s="20" t="str">
        <f>VLOOKUP($C1917,vehicle,MATCH(M$7,Vehicle!$A$1:$E$1,0),0)</f>
        <v>Reckless Driving</v>
      </c>
      <c r="N1917" s="20" t="str">
        <f>VLOOKUP($C1917,vehicle,MATCH(N$7,Vehicle!$A$1:$E$1,0),0)</f>
        <v>Medium</v>
      </c>
      <c r="O1917" s="21">
        <f>VLOOKUP($C1917,vehicle,MATCH(O$7,Vehicle!$A$1:$E$1,0),0)</f>
        <v>3</v>
      </c>
      <c r="P1917" s="21">
        <f>VLOOKUP($C1917,driver,MATCH(P$7,Driver!$A$1:$E$1,0),0)</f>
        <v>29</v>
      </c>
      <c r="Q1917" s="21" t="str">
        <f>VLOOKUP($C1917,driver,MATCH(Q$7,Driver!$A$1:$E$1,0),0)</f>
        <v>Expired</v>
      </c>
      <c r="R1917" s="21">
        <f>VLOOKUP($C1917,driver,MATCH(R$7,Driver!$A$1:$E$1,0),0)</f>
        <v>8</v>
      </c>
      <c r="S1917" s="21" t="str">
        <f>VLOOKUP($C1917,driver,MATCH(S$7,Driver!$A$1:$E$1,0),0)</f>
        <v>Severe</v>
      </c>
      <c r="T1917" s="21">
        <f>VLOOKUP($C1917,Effects,MATCH(T$7, Effects!$A$1:$E$1, 0),0)</f>
        <v>11</v>
      </c>
      <c r="U1917" s="22" t="str">
        <f>VLOOKUP($C1917,Effects,MATCH(U$7, Effects!$A$1:$E$1, 0),0)</f>
        <v>Yes</v>
      </c>
      <c r="V1917" s="22" t="str">
        <f>VLOOKUP($C1917,Effects,MATCH(V$7, Effects!$A$1:$E$1, 0),0)</f>
        <v>No</v>
      </c>
      <c r="W1917" s="22" t="str">
        <f>VLOOKUP($C1917,Effects,MATCH(W$7, Effects!$A$1:$E$1, 0),0)</f>
        <v>License Suspended</v>
      </c>
    </row>
    <row r="1918" spans="2:23" s="7" customFormat="1" ht="21" x14ac:dyDescent="0.4">
      <c r="B1918" s="19">
        <v>1911</v>
      </c>
      <c r="C1918" s="19" t="s">
        <v>1924</v>
      </c>
      <c r="D1918" s="20">
        <f>VLOOKUP($C1918, Date, MATCH(Source!D$7, Date!$A$1:$F$1, 0), FALSE)</f>
        <v>44198</v>
      </c>
      <c r="E1918" s="40">
        <v>44198</v>
      </c>
      <c r="F1918" s="22">
        <f>VLOOKUP($C1918, Date, MATCH(Source!F$7, Date!$A$1:$F$1, 0), FALSE)</f>
        <v>80.3402777777778</v>
      </c>
      <c r="G1918" s="19">
        <f>VLOOKUP(Table3[[#This Row],[Accident ID]],Date!$A$2:$I$2001,MATCH(Table3[[#Headers],[Hour]],Date!$A$1:$I$1,0),0)</f>
        <v>8</v>
      </c>
      <c r="H1918" s="44" t="str">
        <f>IF(AND(Table3[[#This Row],[Hour]]&gt;=7, Table3[[#This Row],[Hour]]&lt;=10), "Peak", IF(AND(Table3[[#This Row],[Hour]]&gt;=16, Table3[[#This Row],[Hour]]&lt;=19), "Peak", "Off-Peak"))</f>
        <v>Peak</v>
      </c>
      <c r="I1918" s="19" t="str">
        <f>VLOOKUP($C1918,location,MATCH(Source!I$7,Location!$A$1:$D$1,0),0)</f>
        <v>Delhi</v>
      </c>
      <c r="J1918" s="19" t="str">
        <f>VLOOKUP($C1918,location,MATCH(Source!J$7,Location!$A$1:$D$1,0),0)</f>
        <v>Residential Area</v>
      </c>
      <c r="K1918" s="19" t="str">
        <f>VLOOKUP($C1918,location,MATCH(Source!K$7,Location!$A$1:$D$1,0),0)</f>
        <v>Foggy</v>
      </c>
      <c r="L1918" s="20" t="str">
        <f>VLOOKUP($C1918,vehicle,MATCH(L1917,Vehicle!A1911:E1911,0),0)</f>
        <v>Bus</v>
      </c>
      <c r="M1918" s="20" t="str">
        <f>VLOOKUP($C1918,vehicle,MATCH(M$7,Vehicle!$A$1:$E$1,0),0)</f>
        <v>Reckless Driving</v>
      </c>
      <c r="N1918" s="20" t="str">
        <f>VLOOKUP($C1918,vehicle,MATCH(N$7,Vehicle!$A$1:$E$1,0),0)</f>
        <v>Medium</v>
      </c>
      <c r="O1918" s="21">
        <f>VLOOKUP($C1918,vehicle,MATCH(O$7,Vehicle!$A$1:$E$1,0),0)</f>
        <v>5</v>
      </c>
      <c r="P1918" s="21">
        <f>VLOOKUP($C1918,driver,MATCH(P$7,Driver!$A$1:$E$1,0),0)</f>
        <v>75</v>
      </c>
      <c r="Q1918" s="21" t="str">
        <f>VLOOKUP($C1918,driver,MATCH(Q$7,Driver!$A$1:$E$1,0),0)</f>
        <v>Suspended</v>
      </c>
      <c r="R1918" s="21">
        <f>VLOOKUP($C1918,driver,MATCH(R$7,Driver!$A$1:$E$1,0),0)</f>
        <v>3</v>
      </c>
      <c r="S1918" s="21" t="str">
        <f>VLOOKUP($C1918,driver,MATCH(S$7,Driver!$A$1:$E$1,0),0)</f>
        <v>Moderate</v>
      </c>
      <c r="T1918" s="21">
        <f>VLOOKUP($C1918,Effects,MATCH(T$7, Effects!$A$1:$E$1, 0),0)</f>
        <v>28</v>
      </c>
      <c r="U1918" s="22" t="str">
        <f>VLOOKUP($C1918,Effects,MATCH(U$7, Effects!$A$1:$E$1, 0),0)</f>
        <v>No</v>
      </c>
      <c r="V1918" s="22" t="str">
        <f>VLOOKUP($C1918,Effects,MATCH(V$7, Effects!$A$1:$E$1, 0),0)</f>
        <v>Yes</v>
      </c>
      <c r="W1918" s="22" t="str">
        <f>VLOOKUP($C1918,Effects,MATCH(W$7, Effects!$A$1:$E$1, 0),0)</f>
        <v>Fine Issued</v>
      </c>
    </row>
    <row r="1919" spans="2:23" s="7" customFormat="1" ht="21" x14ac:dyDescent="0.4">
      <c r="B1919" s="19">
        <v>1912</v>
      </c>
      <c r="C1919" s="19" t="s">
        <v>1925</v>
      </c>
      <c r="D1919" s="20">
        <f>VLOOKUP($C1919, Date, MATCH(Source!D$7, Date!$A$1:$F$1, 0), FALSE)</f>
        <v>45433</v>
      </c>
      <c r="E1919" s="40">
        <v>45433</v>
      </c>
      <c r="F1919" s="22">
        <f>VLOOKUP($C1919, Date, MATCH(Source!F$7, Date!$A$1:$F$1, 0), FALSE)</f>
        <v>80.3819444444444</v>
      </c>
      <c r="G1919" s="19">
        <f>VLOOKUP(Table3[[#This Row],[Accident ID]],Date!$A$2:$I$2001,MATCH(Table3[[#Headers],[Hour]],Date!$A$1:$I$1,0),0)</f>
        <v>9</v>
      </c>
      <c r="H1919" s="44" t="str">
        <f>IF(AND(Table3[[#This Row],[Hour]]&gt;=7, Table3[[#This Row],[Hour]]&lt;=10), "Peak", IF(AND(Table3[[#This Row],[Hour]]&gt;=16, Table3[[#This Row],[Hour]]&lt;=19), "Peak", "Off-Peak"))</f>
        <v>Peak</v>
      </c>
      <c r="I1919" s="19" t="str">
        <f>VLOOKUP($C1919,location,MATCH(Source!I$7,Location!$A$1:$D$1,0),0)</f>
        <v>Hyderabad</v>
      </c>
      <c r="J1919" s="19" t="str">
        <f>VLOOKUP($C1919,location,MATCH(Source!J$7,Location!$A$1:$D$1,0),0)</f>
        <v>Residential Area</v>
      </c>
      <c r="K1919" s="19" t="str">
        <f>VLOOKUP($C1919,location,MATCH(Source!K$7,Location!$A$1:$D$1,0),0)</f>
        <v>Clear</v>
      </c>
      <c r="L1919" s="20" t="str">
        <f>VLOOKUP($C1919,vehicle,MATCH(L1918,Vehicle!A1912:E1912,0),0)</f>
        <v>Bicycle</v>
      </c>
      <c r="M1919" s="20" t="str">
        <f>VLOOKUP($C1919,vehicle,MATCH(M$7,Vehicle!$A$1:$E$1,0),0)</f>
        <v>Drunk Driving</v>
      </c>
      <c r="N1919" s="20" t="str">
        <f>VLOOKUP($C1919,vehicle,MATCH(N$7,Vehicle!$A$1:$E$1,0),0)</f>
        <v>Low</v>
      </c>
      <c r="O1919" s="21">
        <f>VLOOKUP($C1919,vehicle,MATCH(O$7,Vehicle!$A$1:$E$1,0),0)</f>
        <v>2</v>
      </c>
      <c r="P1919" s="21">
        <f>VLOOKUP($C1919,driver,MATCH(P$7,Driver!$A$1:$E$1,0),0)</f>
        <v>57</v>
      </c>
      <c r="Q1919" s="21" t="str">
        <f>VLOOKUP($C1919,driver,MATCH(Q$7,Driver!$A$1:$E$1,0),0)</f>
        <v>Expired</v>
      </c>
      <c r="R1919" s="21">
        <f>VLOOKUP($C1919,driver,MATCH(R$7,Driver!$A$1:$E$1,0),0)</f>
        <v>9</v>
      </c>
      <c r="S1919" s="21" t="str">
        <f>VLOOKUP($C1919,driver,MATCH(S$7,Driver!$A$1:$E$1,0),0)</f>
        <v>Moderate</v>
      </c>
      <c r="T1919" s="21">
        <f>VLOOKUP($C1919,Effects,MATCH(T$7, Effects!$A$1:$E$1, 0),0)</f>
        <v>52</v>
      </c>
      <c r="U1919" s="22" t="str">
        <f>VLOOKUP($C1919,Effects,MATCH(U$7, Effects!$A$1:$E$1, 0),0)</f>
        <v>No</v>
      </c>
      <c r="V1919" s="22" t="str">
        <f>VLOOKUP($C1919,Effects,MATCH(V$7, Effects!$A$1:$E$1, 0),0)</f>
        <v>Yes</v>
      </c>
      <c r="W1919" s="22" t="str">
        <f>VLOOKUP($C1919,Effects,MATCH(W$7, Effects!$A$1:$E$1, 0),0)</f>
        <v>Arrest Made</v>
      </c>
    </row>
    <row r="1920" spans="2:23" s="7" customFormat="1" ht="21" x14ac:dyDescent="0.4">
      <c r="B1920" s="19">
        <v>1913</v>
      </c>
      <c r="C1920" s="19" t="s">
        <v>1926</v>
      </c>
      <c r="D1920" s="20">
        <f>VLOOKUP($C1920, Date, MATCH(Source!D$7, Date!$A$1:$F$1, 0), FALSE)</f>
        <v>44027</v>
      </c>
      <c r="E1920" s="40">
        <v>44027</v>
      </c>
      <c r="F1920" s="22">
        <f>VLOOKUP($C1920, Date, MATCH(Source!F$7, Date!$A$1:$F$1, 0), FALSE)</f>
        <v>80.4236111111111</v>
      </c>
      <c r="G1920" s="19">
        <f>VLOOKUP(Table3[[#This Row],[Accident ID]],Date!$A$2:$I$2001,MATCH(Table3[[#Headers],[Hour]],Date!$A$1:$I$1,0),0)</f>
        <v>10</v>
      </c>
      <c r="H1920" s="44" t="str">
        <f>IF(AND(Table3[[#This Row],[Hour]]&gt;=7, Table3[[#This Row],[Hour]]&lt;=10), "Peak", IF(AND(Table3[[#This Row],[Hour]]&gt;=16, Table3[[#This Row],[Hour]]&lt;=19), "Peak", "Off-Peak"))</f>
        <v>Peak</v>
      </c>
      <c r="I1920" s="19" t="str">
        <f>VLOOKUP($C1920,location,MATCH(Source!I$7,Location!$A$1:$D$1,0),0)</f>
        <v>Delhi</v>
      </c>
      <c r="J1920" s="19" t="str">
        <f>VLOOKUP($C1920,location,MATCH(Source!J$7,Location!$A$1:$D$1,0),0)</f>
        <v>Expressway</v>
      </c>
      <c r="K1920" s="19" t="str">
        <f>VLOOKUP($C1920,location,MATCH(Source!K$7,Location!$A$1:$D$1,0),0)</f>
        <v>Rainy</v>
      </c>
      <c r="L1920" s="20" t="str">
        <f>VLOOKUP($C1920,vehicle,MATCH(L1919,Vehicle!A1913:E1913,0),0)</f>
        <v>Bike</v>
      </c>
      <c r="M1920" s="20" t="str">
        <f>VLOOKUP($C1920,vehicle,MATCH(M$7,Vehicle!$A$1:$E$1,0),0)</f>
        <v>Brake Failure</v>
      </c>
      <c r="N1920" s="20" t="str">
        <f>VLOOKUP($C1920,vehicle,MATCH(N$7,Vehicle!$A$1:$E$1,0),0)</f>
        <v>Severe</v>
      </c>
      <c r="O1920" s="21">
        <f>VLOOKUP($C1920,vehicle,MATCH(O$7,Vehicle!$A$1:$E$1,0),0)</f>
        <v>1</v>
      </c>
      <c r="P1920" s="21">
        <f>VLOOKUP($C1920,driver,MATCH(P$7,Driver!$A$1:$E$1,0),0)</f>
        <v>39</v>
      </c>
      <c r="Q1920" s="21" t="str">
        <f>VLOOKUP($C1920,driver,MATCH(Q$7,Driver!$A$1:$E$1,0),0)</f>
        <v>Valid</v>
      </c>
      <c r="R1920" s="21">
        <f>VLOOKUP($C1920,driver,MATCH(R$7,Driver!$A$1:$E$1,0),0)</f>
        <v>2</v>
      </c>
      <c r="S1920" s="21" t="str">
        <f>VLOOKUP($C1920,driver,MATCH(S$7,Driver!$A$1:$E$1,0),0)</f>
        <v>Severe</v>
      </c>
      <c r="T1920" s="21">
        <f>VLOOKUP($C1920,Effects,MATCH(T$7, Effects!$A$1:$E$1, 0),0)</f>
        <v>13</v>
      </c>
      <c r="U1920" s="22" t="str">
        <f>VLOOKUP($C1920,Effects,MATCH(U$7, Effects!$A$1:$E$1, 0),0)</f>
        <v>No</v>
      </c>
      <c r="V1920" s="22" t="str">
        <f>VLOOKUP($C1920,Effects,MATCH(V$7, Effects!$A$1:$E$1, 0),0)</f>
        <v>Yes</v>
      </c>
      <c r="W1920" s="22" t="str">
        <f>VLOOKUP($C1920,Effects,MATCH(W$7, Effects!$A$1:$E$1, 0),0)</f>
        <v>Arrest Made</v>
      </c>
    </row>
    <row r="1921" spans="2:23" s="7" customFormat="1" ht="21" x14ac:dyDescent="0.4">
      <c r="B1921" s="19">
        <v>1914</v>
      </c>
      <c r="C1921" s="19" t="s">
        <v>1927</v>
      </c>
      <c r="D1921" s="20">
        <f>VLOOKUP($C1921, Date, MATCH(Source!D$7, Date!$A$1:$F$1, 0), FALSE)</f>
        <v>45441</v>
      </c>
      <c r="E1921" s="40">
        <v>45441</v>
      </c>
      <c r="F1921" s="22">
        <f>VLOOKUP($C1921, Date, MATCH(Source!F$7, Date!$A$1:$F$1, 0), FALSE)</f>
        <v>80.4652777777778</v>
      </c>
      <c r="G1921" s="19">
        <f>VLOOKUP(Table3[[#This Row],[Accident ID]],Date!$A$2:$I$2001,MATCH(Table3[[#Headers],[Hour]],Date!$A$1:$I$1,0),0)</f>
        <v>11</v>
      </c>
      <c r="H1921" s="44" t="str">
        <f>IF(AND(Table3[[#This Row],[Hour]]&gt;=7, Table3[[#This Row],[Hour]]&lt;=10), "Peak", IF(AND(Table3[[#This Row],[Hour]]&gt;=16, Table3[[#This Row],[Hour]]&lt;=19), "Peak", "Off-Peak"))</f>
        <v>Off-Peak</v>
      </c>
      <c r="I1921" s="19" t="str">
        <f>VLOOKUP($C1921,location,MATCH(Source!I$7,Location!$A$1:$D$1,0),0)</f>
        <v>Kolkata</v>
      </c>
      <c r="J1921" s="19" t="str">
        <f>VLOOKUP($C1921,location,MATCH(Source!J$7,Location!$A$1:$D$1,0),0)</f>
        <v>Expressway</v>
      </c>
      <c r="K1921" s="19" t="str">
        <f>VLOOKUP($C1921,location,MATCH(Source!K$7,Location!$A$1:$D$1,0),0)</f>
        <v>Foggy</v>
      </c>
      <c r="L1921" s="20" t="str">
        <f>VLOOKUP($C1921,vehicle,MATCH(L1920,Vehicle!A1914:E1914,0),0)</f>
        <v>Auto</v>
      </c>
      <c r="M1921" s="20" t="str">
        <f>VLOOKUP($C1921,vehicle,MATCH(M$7,Vehicle!$A$1:$E$1,0),0)</f>
        <v>Weather Conditions</v>
      </c>
      <c r="N1921" s="20" t="str">
        <f>VLOOKUP($C1921,vehicle,MATCH(N$7,Vehicle!$A$1:$E$1,0),0)</f>
        <v>Low</v>
      </c>
      <c r="O1921" s="21">
        <f>VLOOKUP($C1921,vehicle,MATCH(O$7,Vehicle!$A$1:$E$1,0),0)</f>
        <v>5</v>
      </c>
      <c r="P1921" s="21">
        <f>VLOOKUP($C1921,driver,MATCH(P$7,Driver!$A$1:$E$1,0),0)</f>
        <v>24</v>
      </c>
      <c r="Q1921" s="21" t="str">
        <f>VLOOKUP($C1921,driver,MATCH(Q$7,Driver!$A$1:$E$1,0),0)</f>
        <v>Expired</v>
      </c>
      <c r="R1921" s="21">
        <f>VLOOKUP($C1921,driver,MATCH(R$7,Driver!$A$1:$E$1,0),0)</f>
        <v>10</v>
      </c>
      <c r="S1921" s="21" t="str">
        <f>VLOOKUP($C1921,driver,MATCH(S$7,Driver!$A$1:$E$1,0),0)</f>
        <v>Moderate</v>
      </c>
      <c r="T1921" s="21">
        <f>VLOOKUP($C1921,Effects,MATCH(T$7, Effects!$A$1:$E$1, 0),0)</f>
        <v>51</v>
      </c>
      <c r="U1921" s="22" t="str">
        <f>VLOOKUP($C1921,Effects,MATCH(U$7, Effects!$A$1:$E$1, 0),0)</f>
        <v>No</v>
      </c>
      <c r="V1921" s="22" t="str">
        <f>VLOOKUP($C1921,Effects,MATCH(V$7, Effects!$A$1:$E$1, 0),0)</f>
        <v>No</v>
      </c>
      <c r="W1921" s="22" t="str">
        <f>VLOOKUP($C1921,Effects,MATCH(W$7, Effects!$A$1:$E$1, 0),0)</f>
        <v>License Suspended</v>
      </c>
    </row>
    <row r="1922" spans="2:23" s="7" customFormat="1" ht="21" x14ac:dyDescent="0.4">
      <c r="B1922" s="19">
        <v>1915</v>
      </c>
      <c r="C1922" s="19" t="s">
        <v>1928</v>
      </c>
      <c r="D1922" s="20">
        <f>VLOOKUP($C1922, Date, MATCH(Source!D$7, Date!$A$1:$F$1, 0), FALSE)</f>
        <v>45005</v>
      </c>
      <c r="E1922" s="40">
        <v>45005</v>
      </c>
      <c r="F1922" s="22">
        <f>VLOOKUP($C1922, Date, MATCH(Source!F$7, Date!$A$1:$F$1, 0), FALSE)</f>
        <v>80.5069444444444</v>
      </c>
      <c r="G1922" s="19">
        <f>VLOOKUP(Table3[[#This Row],[Accident ID]],Date!$A$2:$I$2001,MATCH(Table3[[#Headers],[Hour]],Date!$A$1:$I$1,0),0)</f>
        <v>12</v>
      </c>
      <c r="H1922" s="44" t="str">
        <f>IF(AND(Table3[[#This Row],[Hour]]&gt;=7, Table3[[#This Row],[Hour]]&lt;=10), "Peak", IF(AND(Table3[[#This Row],[Hour]]&gt;=16, Table3[[#This Row],[Hour]]&lt;=19), "Peak", "Off-Peak"))</f>
        <v>Off-Peak</v>
      </c>
      <c r="I1922" s="19" t="str">
        <f>VLOOKUP($C1922,location,MATCH(Source!I$7,Location!$A$1:$D$1,0),0)</f>
        <v>Ahmedabad</v>
      </c>
      <c r="J1922" s="19" t="str">
        <f>VLOOKUP($C1922,location,MATCH(Source!J$7,Location!$A$1:$D$1,0),0)</f>
        <v>Expressway</v>
      </c>
      <c r="K1922" s="19" t="str">
        <f>VLOOKUP($C1922,location,MATCH(Source!K$7,Location!$A$1:$D$1,0),0)</f>
        <v>Rainy</v>
      </c>
      <c r="L1922" s="20" t="str">
        <f>VLOOKUP($C1922,vehicle,MATCH(L1921,Vehicle!A1915:E1915,0),0)</f>
        <v>Bus</v>
      </c>
      <c r="M1922" s="20" t="str">
        <f>VLOOKUP($C1922,vehicle,MATCH(M$7,Vehicle!$A$1:$E$1,0),0)</f>
        <v>Weather Conditions</v>
      </c>
      <c r="N1922" s="20" t="str">
        <f>VLOOKUP($C1922,vehicle,MATCH(N$7,Vehicle!$A$1:$E$1,0),0)</f>
        <v>Low</v>
      </c>
      <c r="O1922" s="21">
        <f>VLOOKUP($C1922,vehicle,MATCH(O$7,Vehicle!$A$1:$E$1,0),0)</f>
        <v>3</v>
      </c>
      <c r="P1922" s="21">
        <f>VLOOKUP($C1922,driver,MATCH(P$7,Driver!$A$1:$E$1,0),0)</f>
        <v>54</v>
      </c>
      <c r="Q1922" s="21" t="str">
        <f>VLOOKUP($C1922,driver,MATCH(Q$7,Driver!$A$1:$E$1,0),0)</f>
        <v>Expired</v>
      </c>
      <c r="R1922" s="21">
        <f>VLOOKUP($C1922,driver,MATCH(R$7,Driver!$A$1:$E$1,0),0)</f>
        <v>0</v>
      </c>
      <c r="S1922" s="21" t="str">
        <f>VLOOKUP($C1922,driver,MATCH(S$7,Driver!$A$1:$E$1,0),0)</f>
        <v>Minor</v>
      </c>
      <c r="T1922" s="21">
        <f>VLOOKUP($C1922,Effects,MATCH(T$7, Effects!$A$1:$E$1, 0),0)</f>
        <v>13</v>
      </c>
      <c r="U1922" s="22" t="str">
        <f>VLOOKUP($C1922,Effects,MATCH(U$7, Effects!$A$1:$E$1, 0),0)</f>
        <v>No</v>
      </c>
      <c r="V1922" s="22" t="str">
        <f>VLOOKUP($C1922,Effects,MATCH(V$7, Effects!$A$1:$E$1, 0),0)</f>
        <v>Yes</v>
      </c>
      <c r="W1922" s="22" t="str">
        <f>VLOOKUP($C1922,Effects,MATCH(W$7, Effects!$A$1:$E$1, 0),0)</f>
        <v>None</v>
      </c>
    </row>
    <row r="1923" spans="2:23" s="7" customFormat="1" ht="21" x14ac:dyDescent="0.4">
      <c r="B1923" s="19">
        <v>1916</v>
      </c>
      <c r="C1923" s="19" t="s">
        <v>1929</v>
      </c>
      <c r="D1923" s="20">
        <f>VLOOKUP($C1923, Date, MATCH(Source!D$7, Date!$A$1:$F$1, 0), FALSE)</f>
        <v>45406</v>
      </c>
      <c r="E1923" s="40">
        <v>45406</v>
      </c>
      <c r="F1923" s="22">
        <f>VLOOKUP($C1923, Date, MATCH(Source!F$7, Date!$A$1:$F$1, 0), FALSE)</f>
        <v>80.5486111111111</v>
      </c>
      <c r="G1923" s="19">
        <f>VLOOKUP(Table3[[#This Row],[Accident ID]],Date!$A$2:$I$2001,MATCH(Table3[[#Headers],[Hour]],Date!$A$1:$I$1,0),0)</f>
        <v>13</v>
      </c>
      <c r="H1923" s="44" t="str">
        <f>IF(AND(Table3[[#This Row],[Hour]]&gt;=7, Table3[[#This Row],[Hour]]&lt;=10), "Peak", IF(AND(Table3[[#This Row],[Hour]]&gt;=16, Table3[[#This Row],[Hour]]&lt;=19), "Peak", "Off-Peak"))</f>
        <v>Off-Peak</v>
      </c>
      <c r="I1923" s="19" t="str">
        <f>VLOOKUP($C1923,location,MATCH(Source!I$7,Location!$A$1:$D$1,0),0)</f>
        <v>Mumbai</v>
      </c>
      <c r="J1923" s="19" t="str">
        <f>VLOOKUP($C1923,location,MATCH(Source!J$7,Location!$A$1:$D$1,0),0)</f>
        <v>City Road</v>
      </c>
      <c r="K1923" s="19" t="str">
        <f>VLOOKUP($C1923,location,MATCH(Source!K$7,Location!$A$1:$D$1,0),0)</f>
        <v>Rainy</v>
      </c>
      <c r="L1923" s="20" t="str">
        <f>VLOOKUP($C1923,vehicle,MATCH(L1922,Vehicle!A1916:E1916,0),0)</f>
        <v>Car</v>
      </c>
      <c r="M1923" s="20" t="str">
        <f>VLOOKUP($C1923,vehicle,MATCH(M$7,Vehicle!$A$1:$E$1,0),0)</f>
        <v>Drunk Driving</v>
      </c>
      <c r="N1923" s="20" t="str">
        <f>VLOOKUP($C1923,vehicle,MATCH(N$7,Vehicle!$A$1:$E$1,0),0)</f>
        <v>High</v>
      </c>
      <c r="O1923" s="21">
        <f>VLOOKUP($C1923,vehicle,MATCH(O$7,Vehicle!$A$1:$E$1,0),0)</f>
        <v>3</v>
      </c>
      <c r="P1923" s="21">
        <f>VLOOKUP($C1923,driver,MATCH(P$7,Driver!$A$1:$E$1,0),0)</f>
        <v>23</v>
      </c>
      <c r="Q1923" s="21" t="str">
        <f>VLOOKUP($C1923,driver,MATCH(Q$7,Driver!$A$1:$E$1,0),0)</f>
        <v>Valid</v>
      </c>
      <c r="R1923" s="21">
        <f>VLOOKUP($C1923,driver,MATCH(R$7,Driver!$A$1:$E$1,0),0)</f>
        <v>4</v>
      </c>
      <c r="S1923" s="21" t="str">
        <f>VLOOKUP($C1923,driver,MATCH(S$7,Driver!$A$1:$E$1,0),0)</f>
        <v>Minor</v>
      </c>
      <c r="T1923" s="21">
        <f>VLOOKUP($C1923,Effects,MATCH(T$7, Effects!$A$1:$E$1, 0),0)</f>
        <v>54</v>
      </c>
      <c r="U1923" s="22" t="str">
        <f>VLOOKUP($C1923,Effects,MATCH(U$7, Effects!$A$1:$E$1, 0),0)</f>
        <v>Yes</v>
      </c>
      <c r="V1923" s="22" t="str">
        <f>VLOOKUP($C1923,Effects,MATCH(V$7, Effects!$A$1:$E$1, 0),0)</f>
        <v>No</v>
      </c>
      <c r="W1923" s="22" t="str">
        <f>VLOOKUP($C1923,Effects,MATCH(W$7, Effects!$A$1:$E$1, 0),0)</f>
        <v>Arrest Made</v>
      </c>
    </row>
    <row r="1924" spans="2:23" s="7" customFormat="1" ht="21" x14ac:dyDescent="0.4">
      <c r="B1924" s="19">
        <v>1917</v>
      </c>
      <c r="C1924" s="19" t="s">
        <v>1930</v>
      </c>
      <c r="D1924" s="20">
        <f>VLOOKUP($C1924, Date, MATCH(Source!D$7, Date!$A$1:$F$1, 0), FALSE)</f>
        <v>44768</v>
      </c>
      <c r="E1924" s="40">
        <v>44768</v>
      </c>
      <c r="F1924" s="22">
        <f>VLOOKUP($C1924, Date, MATCH(Source!F$7, Date!$A$1:$F$1, 0), FALSE)</f>
        <v>80.5902777777778</v>
      </c>
      <c r="G1924" s="19">
        <f>VLOOKUP(Table3[[#This Row],[Accident ID]],Date!$A$2:$I$2001,MATCH(Table3[[#Headers],[Hour]],Date!$A$1:$I$1,0),0)</f>
        <v>14</v>
      </c>
      <c r="H1924" s="44" t="str">
        <f>IF(AND(Table3[[#This Row],[Hour]]&gt;=7, Table3[[#This Row],[Hour]]&lt;=10), "Peak", IF(AND(Table3[[#This Row],[Hour]]&gt;=16, Table3[[#This Row],[Hour]]&lt;=19), "Peak", "Off-Peak"))</f>
        <v>Off-Peak</v>
      </c>
      <c r="I1924" s="19" t="str">
        <f>VLOOKUP($C1924,location,MATCH(Source!I$7,Location!$A$1:$D$1,0),0)</f>
        <v>Ahmedabad</v>
      </c>
      <c r="J1924" s="19" t="str">
        <f>VLOOKUP($C1924,location,MATCH(Source!J$7,Location!$A$1:$D$1,0),0)</f>
        <v>Highway</v>
      </c>
      <c r="K1924" s="19" t="str">
        <f>VLOOKUP($C1924,location,MATCH(Source!K$7,Location!$A$1:$D$1,0),0)</f>
        <v>Clear</v>
      </c>
      <c r="L1924" s="20" t="str">
        <f>VLOOKUP($C1924,vehicle,MATCH(L1923,Vehicle!A1917:E1917,0),0)</f>
        <v>Bicycle</v>
      </c>
      <c r="M1924" s="20" t="str">
        <f>VLOOKUP($C1924,vehicle,MATCH(M$7,Vehicle!$A$1:$E$1,0),0)</f>
        <v>Weather Conditions</v>
      </c>
      <c r="N1924" s="20" t="str">
        <f>VLOOKUP($C1924,vehicle,MATCH(N$7,Vehicle!$A$1:$E$1,0),0)</f>
        <v>Medium</v>
      </c>
      <c r="O1924" s="21">
        <f>VLOOKUP($C1924,vehicle,MATCH(O$7,Vehicle!$A$1:$E$1,0),0)</f>
        <v>5</v>
      </c>
      <c r="P1924" s="21">
        <f>VLOOKUP($C1924,driver,MATCH(P$7,Driver!$A$1:$E$1,0),0)</f>
        <v>57</v>
      </c>
      <c r="Q1924" s="21" t="str">
        <f>VLOOKUP($C1924,driver,MATCH(Q$7,Driver!$A$1:$E$1,0),0)</f>
        <v>Suspended</v>
      </c>
      <c r="R1924" s="21">
        <f>VLOOKUP($C1924,driver,MATCH(R$7,Driver!$A$1:$E$1,0),0)</f>
        <v>1</v>
      </c>
      <c r="S1924" s="21" t="str">
        <f>VLOOKUP($C1924,driver,MATCH(S$7,Driver!$A$1:$E$1,0),0)</f>
        <v>Severe</v>
      </c>
      <c r="T1924" s="21">
        <f>VLOOKUP($C1924,Effects,MATCH(T$7, Effects!$A$1:$E$1, 0),0)</f>
        <v>7</v>
      </c>
      <c r="U1924" s="22" t="str">
        <f>VLOOKUP($C1924,Effects,MATCH(U$7, Effects!$A$1:$E$1, 0),0)</f>
        <v>No</v>
      </c>
      <c r="V1924" s="22" t="str">
        <f>VLOOKUP($C1924,Effects,MATCH(V$7, Effects!$A$1:$E$1, 0),0)</f>
        <v>Yes</v>
      </c>
      <c r="W1924" s="22" t="str">
        <f>VLOOKUP($C1924,Effects,MATCH(W$7, Effects!$A$1:$E$1, 0),0)</f>
        <v>Arrest Made</v>
      </c>
    </row>
    <row r="1925" spans="2:23" s="7" customFormat="1" ht="21" x14ac:dyDescent="0.4">
      <c r="B1925" s="19">
        <v>1918</v>
      </c>
      <c r="C1925" s="19" t="s">
        <v>1931</v>
      </c>
      <c r="D1925" s="20">
        <f>VLOOKUP($C1925, Date, MATCH(Source!D$7, Date!$A$1:$F$1, 0), FALSE)</f>
        <v>45471</v>
      </c>
      <c r="E1925" s="40">
        <v>45471</v>
      </c>
      <c r="F1925" s="22">
        <f>VLOOKUP($C1925, Date, MATCH(Source!F$7, Date!$A$1:$F$1, 0), FALSE)</f>
        <v>80.6319444444444</v>
      </c>
      <c r="G1925" s="19">
        <f>VLOOKUP(Table3[[#This Row],[Accident ID]],Date!$A$2:$I$2001,MATCH(Table3[[#Headers],[Hour]],Date!$A$1:$I$1,0),0)</f>
        <v>15</v>
      </c>
      <c r="H1925" s="44" t="str">
        <f>IF(AND(Table3[[#This Row],[Hour]]&gt;=7, Table3[[#This Row],[Hour]]&lt;=10), "Peak", IF(AND(Table3[[#This Row],[Hour]]&gt;=16, Table3[[#This Row],[Hour]]&lt;=19), "Peak", "Off-Peak"))</f>
        <v>Off-Peak</v>
      </c>
      <c r="I1925" s="19" t="str">
        <f>VLOOKUP($C1925,location,MATCH(Source!I$7,Location!$A$1:$D$1,0),0)</f>
        <v>Pune</v>
      </c>
      <c r="J1925" s="19" t="str">
        <f>VLOOKUP($C1925,location,MATCH(Source!J$7,Location!$A$1:$D$1,0),0)</f>
        <v>City Road</v>
      </c>
      <c r="K1925" s="19" t="str">
        <f>VLOOKUP($C1925,location,MATCH(Source!K$7,Location!$A$1:$D$1,0),0)</f>
        <v>Rainy</v>
      </c>
      <c r="L1925" s="20" t="str">
        <f>VLOOKUP($C1925,vehicle,MATCH(L1924,Vehicle!A1918:E1918,0),0)</f>
        <v>Bike</v>
      </c>
      <c r="M1925" s="20" t="str">
        <f>VLOOKUP($C1925,vehicle,MATCH(M$7,Vehicle!$A$1:$E$1,0),0)</f>
        <v>Reckless Driving</v>
      </c>
      <c r="N1925" s="20" t="str">
        <f>VLOOKUP($C1925,vehicle,MATCH(N$7,Vehicle!$A$1:$E$1,0),0)</f>
        <v>Severe</v>
      </c>
      <c r="O1925" s="21">
        <f>VLOOKUP($C1925,vehicle,MATCH(O$7,Vehicle!$A$1:$E$1,0),0)</f>
        <v>4</v>
      </c>
      <c r="P1925" s="21">
        <f>VLOOKUP($C1925,driver,MATCH(P$7,Driver!$A$1:$E$1,0),0)</f>
        <v>33</v>
      </c>
      <c r="Q1925" s="21" t="str">
        <f>VLOOKUP($C1925,driver,MATCH(Q$7,Driver!$A$1:$E$1,0),0)</f>
        <v>Valid</v>
      </c>
      <c r="R1925" s="21">
        <f>VLOOKUP($C1925,driver,MATCH(R$7,Driver!$A$1:$E$1,0),0)</f>
        <v>9</v>
      </c>
      <c r="S1925" s="21" t="str">
        <f>VLOOKUP($C1925,driver,MATCH(S$7,Driver!$A$1:$E$1,0),0)</f>
        <v>Moderate</v>
      </c>
      <c r="T1925" s="21">
        <f>VLOOKUP($C1925,Effects,MATCH(T$7, Effects!$A$1:$E$1, 0),0)</f>
        <v>23</v>
      </c>
      <c r="U1925" s="22" t="str">
        <f>VLOOKUP($C1925,Effects,MATCH(U$7, Effects!$A$1:$E$1, 0),0)</f>
        <v>No</v>
      </c>
      <c r="V1925" s="22" t="str">
        <f>VLOOKUP($C1925,Effects,MATCH(V$7, Effects!$A$1:$E$1, 0),0)</f>
        <v>Yes</v>
      </c>
      <c r="W1925" s="22" t="str">
        <f>VLOOKUP($C1925,Effects,MATCH(W$7, Effects!$A$1:$E$1, 0),0)</f>
        <v>License Suspended</v>
      </c>
    </row>
    <row r="1926" spans="2:23" s="7" customFormat="1" ht="21" x14ac:dyDescent="0.4">
      <c r="B1926" s="19">
        <v>1919</v>
      </c>
      <c r="C1926" s="19" t="s">
        <v>1932</v>
      </c>
      <c r="D1926" s="20">
        <f>VLOOKUP($C1926, Date, MATCH(Source!D$7, Date!$A$1:$F$1, 0), FALSE)</f>
        <v>45121</v>
      </c>
      <c r="E1926" s="40">
        <v>45121</v>
      </c>
      <c r="F1926" s="22">
        <f>VLOOKUP($C1926, Date, MATCH(Source!F$7, Date!$A$1:$F$1, 0), FALSE)</f>
        <v>80.6736111111111</v>
      </c>
      <c r="G1926" s="19">
        <f>VLOOKUP(Table3[[#This Row],[Accident ID]],Date!$A$2:$I$2001,MATCH(Table3[[#Headers],[Hour]],Date!$A$1:$I$1,0),0)</f>
        <v>16</v>
      </c>
      <c r="H1926" s="44" t="str">
        <f>IF(AND(Table3[[#This Row],[Hour]]&gt;=7, Table3[[#This Row],[Hour]]&lt;=10), "Peak", IF(AND(Table3[[#This Row],[Hour]]&gt;=16, Table3[[#This Row],[Hour]]&lt;=19), "Peak", "Off-Peak"))</f>
        <v>Peak</v>
      </c>
      <c r="I1926" s="19" t="str">
        <f>VLOOKUP($C1926,location,MATCH(Source!I$7,Location!$A$1:$D$1,0),0)</f>
        <v>Kolkata</v>
      </c>
      <c r="J1926" s="19" t="str">
        <f>VLOOKUP($C1926,location,MATCH(Source!J$7,Location!$A$1:$D$1,0),0)</f>
        <v>Highway</v>
      </c>
      <c r="K1926" s="19" t="str">
        <f>VLOOKUP($C1926,location,MATCH(Source!K$7,Location!$A$1:$D$1,0),0)</f>
        <v>Foggy</v>
      </c>
      <c r="L1926" s="20" t="str">
        <f>VLOOKUP($C1926,vehicle,MATCH(L1925,Vehicle!A1919:E1919,0),0)</f>
        <v>Bicycle</v>
      </c>
      <c r="M1926" s="20" t="str">
        <f>VLOOKUP($C1926,vehicle,MATCH(M$7,Vehicle!$A$1:$E$1,0),0)</f>
        <v>Over Speeding</v>
      </c>
      <c r="N1926" s="20" t="str">
        <f>VLOOKUP($C1926,vehicle,MATCH(N$7,Vehicle!$A$1:$E$1,0),0)</f>
        <v>Medium</v>
      </c>
      <c r="O1926" s="21">
        <f>VLOOKUP($C1926,vehicle,MATCH(O$7,Vehicle!$A$1:$E$1,0),0)</f>
        <v>4</v>
      </c>
      <c r="P1926" s="21">
        <f>VLOOKUP($C1926,driver,MATCH(P$7,Driver!$A$1:$E$1,0),0)</f>
        <v>35</v>
      </c>
      <c r="Q1926" s="21" t="str">
        <f>VLOOKUP($C1926,driver,MATCH(Q$7,Driver!$A$1:$E$1,0),0)</f>
        <v>Expired</v>
      </c>
      <c r="R1926" s="21">
        <f>VLOOKUP($C1926,driver,MATCH(R$7,Driver!$A$1:$E$1,0),0)</f>
        <v>3</v>
      </c>
      <c r="S1926" s="21" t="str">
        <f>VLOOKUP($C1926,driver,MATCH(S$7,Driver!$A$1:$E$1,0),0)</f>
        <v>Moderate</v>
      </c>
      <c r="T1926" s="21">
        <f>VLOOKUP($C1926,Effects,MATCH(T$7, Effects!$A$1:$E$1, 0),0)</f>
        <v>57</v>
      </c>
      <c r="U1926" s="22" t="str">
        <f>VLOOKUP($C1926,Effects,MATCH(U$7, Effects!$A$1:$E$1, 0),0)</f>
        <v>Yes</v>
      </c>
      <c r="V1926" s="22" t="str">
        <f>VLOOKUP($C1926,Effects,MATCH(V$7, Effects!$A$1:$E$1, 0),0)</f>
        <v>No</v>
      </c>
      <c r="W1926" s="22" t="str">
        <f>VLOOKUP($C1926,Effects,MATCH(W$7, Effects!$A$1:$E$1, 0),0)</f>
        <v>Fine Issued</v>
      </c>
    </row>
    <row r="1927" spans="2:23" s="7" customFormat="1" ht="21" x14ac:dyDescent="0.4">
      <c r="B1927" s="19">
        <v>1920</v>
      </c>
      <c r="C1927" s="19" t="s">
        <v>1933</v>
      </c>
      <c r="D1927" s="20">
        <f>VLOOKUP($C1927, Date, MATCH(Source!D$7, Date!$A$1:$F$1, 0), FALSE)</f>
        <v>45428</v>
      </c>
      <c r="E1927" s="40">
        <v>45428</v>
      </c>
      <c r="F1927" s="22">
        <f>VLOOKUP($C1927, Date, MATCH(Source!F$7, Date!$A$1:$F$1, 0), FALSE)</f>
        <v>80.7152777777778</v>
      </c>
      <c r="G1927" s="19">
        <f>VLOOKUP(Table3[[#This Row],[Accident ID]],Date!$A$2:$I$2001,MATCH(Table3[[#Headers],[Hour]],Date!$A$1:$I$1,0),0)</f>
        <v>17</v>
      </c>
      <c r="H1927" s="44" t="str">
        <f>IF(AND(Table3[[#This Row],[Hour]]&gt;=7, Table3[[#This Row],[Hour]]&lt;=10), "Peak", IF(AND(Table3[[#This Row],[Hour]]&gt;=16, Table3[[#This Row],[Hour]]&lt;=19), "Peak", "Off-Peak"))</f>
        <v>Peak</v>
      </c>
      <c r="I1927" s="19" t="str">
        <f>VLOOKUP($C1927,location,MATCH(Source!I$7,Location!$A$1:$D$1,0),0)</f>
        <v>Ahmedabad</v>
      </c>
      <c r="J1927" s="19" t="str">
        <f>VLOOKUP($C1927,location,MATCH(Source!J$7,Location!$A$1:$D$1,0),0)</f>
        <v>Expressway</v>
      </c>
      <c r="K1927" s="19" t="str">
        <f>VLOOKUP($C1927,location,MATCH(Source!K$7,Location!$A$1:$D$1,0),0)</f>
        <v>Snowy</v>
      </c>
      <c r="L1927" s="20" t="str">
        <f>VLOOKUP($C1927,vehicle,MATCH(L1926,Vehicle!A1920:E1920,0),0)</f>
        <v>Bike</v>
      </c>
      <c r="M1927" s="20" t="str">
        <f>VLOOKUP($C1927,vehicle,MATCH(M$7,Vehicle!$A$1:$E$1,0),0)</f>
        <v>Signal Violation</v>
      </c>
      <c r="N1927" s="20" t="str">
        <f>VLOOKUP($C1927,vehicle,MATCH(N$7,Vehicle!$A$1:$E$1,0),0)</f>
        <v>High</v>
      </c>
      <c r="O1927" s="21">
        <f>VLOOKUP($C1927,vehicle,MATCH(O$7,Vehicle!$A$1:$E$1,0),0)</f>
        <v>4</v>
      </c>
      <c r="P1927" s="21">
        <f>VLOOKUP($C1927,driver,MATCH(P$7,Driver!$A$1:$E$1,0),0)</f>
        <v>57</v>
      </c>
      <c r="Q1927" s="21" t="str">
        <f>VLOOKUP($C1927,driver,MATCH(Q$7,Driver!$A$1:$E$1,0),0)</f>
        <v>Valid</v>
      </c>
      <c r="R1927" s="21">
        <f>VLOOKUP($C1927,driver,MATCH(R$7,Driver!$A$1:$E$1,0),0)</f>
        <v>3</v>
      </c>
      <c r="S1927" s="21" t="str">
        <f>VLOOKUP($C1927,driver,MATCH(S$7,Driver!$A$1:$E$1,0),0)</f>
        <v>Moderate</v>
      </c>
      <c r="T1927" s="21">
        <f>VLOOKUP($C1927,Effects,MATCH(T$7, Effects!$A$1:$E$1, 0),0)</f>
        <v>34</v>
      </c>
      <c r="U1927" s="22" t="str">
        <f>VLOOKUP($C1927,Effects,MATCH(U$7, Effects!$A$1:$E$1, 0),0)</f>
        <v>Yes</v>
      </c>
      <c r="V1927" s="22" t="str">
        <f>VLOOKUP($C1927,Effects,MATCH(V$7, Effects!$A$1:$E$1, 0),0)</f>
        <v>No</v>
      </c>
      <c r="W1927" s="22" t="str">
        <f>VLOOKUP($C1927,Effects,MATCH(W$7, Effects!$A$1:$E$1, 0),0)</f>
        <v>Fine Issued</v>
      </c>
    </row>
    <row r="1928" spans="2:23" s="7" customFormat="1" ht="21" x14ac:dyDescent="0.4">
      <c r="B1928" s="19">
        <v>1921</v>
      </c>
      <c r="C1928" s="19" t="s">
        <v>1934</v>
      </c>
      <c r="D1928" s="20">
        <f>VLOOKUP($C1928, Date, MATCH(Source!D$7, Date!$A$1:$F$1, 0), FALSE)</f>
        <v>44986</v>
      </c>
      <c r="E1928" s="40">
        <v>44986</v>
      </c>
      <c r="F1928" s="22">
        <f>VLOOKUP($C1928, Date, MATCH(Source!F$7, Date!$A$1:$F$1, 0), FALSE)</f>
        <v>80.7569444444444</v>
      </c>
      <c r="G1928" s="19">
        <f>VLOOKUP(Table3[[#This Row],[Accident ID]],Date!$A$2:$I$2001,MATCH(Table3[[#Headers],[Hour]],Date!$A$1:$I$1,0),0)</f>
        <v>18</v>
      </c>
      <c r="H1928" s="44" t="str">
        <f>IF(AND(Table3[[#This Row],[Hour]]&gt;=7, Table3[[#This Row],[Hour]]&lt;=10), "Peak", IF(AND(Table3[[#This Row],[Hour]]&gt;=16, Table3[[#This Row],[Hour]]&lt;=19), "Peak", "Off-Peak"))</f>
        <v>Peak</v>
      </c>
      <c r="I1928" s="19" t="str">
        <f>VLOOKUP($C1928,location,MATCH(Source!I$7,Location!$A$1:$D$1,0),0)</f>
        <v>Kolkata</v>
      </c>
      <c r="J1928" s="19" t="str">
        <f>VLOOKUP($C1928,location,MATCH(Source!J$7,Location!$A$1:$D$1,0),0)</f>
        <v>City Road</v>
      </c>
      <c r="K1928" s="19" t="str">
        <f>VLOOKUP($C1928,location,MATCH(Source!K$7,Location!$A$1:$D$1,0),0)</f>
        <v>Foggy</v>
      </c>
      <c r="L1928" s="20" t="str">
        <f>VLOOKUP($C1928,vehicle,MATCH(L1927,Vehicle!A1921:E1921,0),0)</f>
        <v>Auto</v>
      </c>
      <c r="M1928" s="20" t="str">
        <f>VLOOKUP($C1928,vehicle,MATCH(M$7,Vehicle!$A$1:$E$1,0),0)</f>
        <v>Over Speeding</v>
      </c>
      <c r="N1928" s="20" t="str">
        <f>VLOOKUP($C1928,vehicle,MATCH(N$7,Vehicle!$A$1:$E$1,0),0)</f>
        <v>Medium</v>
      </c>
      <c r="O1928" s="21">
        <f>VLOOKUP($C1928,vehicle,MATCH(O$7,Vehicle!$A$1:$E$1,0),0)</f>
        <v>1</v>
      </c>
      <c r="P1928" s="21">
        <f>VLOOKUP($C1928,driver,MATCH(P$7,Driver!$A$1:$E$1,0),0)</f>
        <v>42</v>
      </c>
      <c r="Q1928" s="21" t="str">
        <f>VLOOKUP($C1928,driver,MATCH(Q$7,Driver!$A$1:$E$1,0),0)</f>
        <v>Expired</v>
      </c>
      <c r="R1928" s="21">
        <f>VLOOKUP($C1928,driver,MATCH(R$7,Driver!$A$1:$E$1,0),0)</f>
        <v>7</v>
      </c>
      <c r="S1928" s="21" t="str">
        <f>VLOOKUP($C1928,driver,MATCH(S$7,Driver!$A$1:$E$1,0),0)</f>
        <v>Fatal</v>
      </c>
      <c r="T1928" s="21">
        <f>VLOOKUP($C1928,Effects,MATCH(T$7, Effects!$A$1:$E$1, 0),0)</f>
        <v>16</v>
      </c>
      <c r="U1928" s="22" t="str">
        <f>VLOOKUP($C1928,Effects,MATCH(U$7, Effects!$A$1:$E$1, 0),0)</f>
        <v>No</v>
      </c>
      <c r="V1928" s="22" t="str">
        <f>VLOOKUP($C1928,Effects,MATCH(V$7, Effects!$A$1:$E$1, 0),0)</f>
        <v>No</v>
      </c>
      <c r="W1928" s="22" t="str">
        <f>VLOOKUP($C1928,Effects,MATCH(W$7, Effects!$A$1:$E$1, 0),0)</f>
        <v>License Suspended</v>
      </c>
    </row>
    <row r="1929" spans="2:23" s="7" customFormat="1" ht="21" x14ac:dyDescent="0.4">
      <c r="B1929" s="19">
        <v>1922</v>
      </c>
      <c r="C1929" s="19" t="s">
        <v>1935</v>
      </c>
      <c r="D1929" s="20">
        <f>VLOOKUP($C1929, Date, MATCH(Source!D$7, Date!$A$1:$F$1, 0), FALSE)</f>
        <v>44911</v>
      </c>
      <c r="E1929" s="40">
        <v>44911</v>
      </c>
      <c r="F1929" s="22">
        <f>VLOOKUP($C1929, Date, MATCH(Source!F$7, Date!$A$1:$F$1, 0), FALSE)</f>
        <v>80.7986111111111</v>
      </c>
      <c r="G1929" s="19">
        <f>VLOOKUP(Table3[[#This Row],[Accident ID]],Date!$A$2:$I$2001,MATCH(Table3[[#Headers],[Hour]],Date!$A$1:$I$1,0),0)</f>
        <v>19</v>
      </c>
      <c r="H1929" s="44" t="str">
        <f>IF(AND(Table3[[#This Row],[Hour]]&gt;=7, Table3[[#This Row],[Hour]]&lt;=10), "Peak", IF(AND(Table3[[#This Row],[Hour]]&gt;=16, Table3[[#This Row],[Hour]]&lt;=19), "Peak", "Off-Peak"))</f>
        <v>Peak</v>
      </c>
      <c r="I1929" s="19" t="str">
        <f>VLOOKUP($C1929,location,MATCH(Source!I$7,Location!$A$1:$D$1,0),0)</f>
        <v>Ahmedabad</v>
      </c>
      <c r="J1929" s="19" t="str">
        <f>VLOOKUP($C1929,location,MATCH(Source!J$7,Location!$A$1:$D$1,0),0)</f>
        <v>Expressway</v>
      </c>
      <c r="K1929" s="19" t="str">
        <f>VLOOKUP($C1929,location,MATCH(Source!K$7,Location!$A$1:$D$1,0),0)</f>
        <v>Clear</v>
      </c>
      <c r="L1929" s="20" t="str">
        <f>VLOOKUP($C1929,vehicle,MATCH(L1928,Vehicle!A1922:E1922,0),0)</f>
        <v>Auto</v>
      </c>
      <c r="M1929" s="20" t="str">
        <f>VLOOKUP($C1929,vehicle,MATCH(M$7,Vehicle!$A$1:$E$1,0),0)</f>
        <v>Pedestrian Crossing</v>
      </c>
      <c r="N1929" s="20" t="str">
        <f>VLOOKUP($C1929,vehicle,MATCH(N$7,Vehicle!$A$1:$E$1,0),0)</f>
        <v>Low</v>
      </c>
      <c r="O1929" s="21">
        <f>VLOOKUP($C1929,vehicle,MATCH(O$7,Vehicle!$A$1:$E$1,0),0)</f>
        <v>3</v>
      </c>
      <c r="P1929" s="21">
        <f>VLOOKUP($C1929,driver,MATCH(P$7,Driver!$A$1:$E$1,0),0)</f>
        <v>41</v>
      </c>
      <c r="Q1929" s="21" t="str">
        <f>VLOOKUP($C1929,driver,MATCH(Q$7,Driver!$A$1:$E$1,0),0)</f>
        <v>Expired</v>
      </c>
      <c r="R1929" s="21">
        <f>VLOOKUP($C1929,driver,MATCH(R$7,Driver!$A$1:$E$1,0),0)</f>
        <v>8</v>
      </c>
      <c r="S1929" s="21" t="str">
        <f>VLOOKUP($C1929,driver,MATCH(S$7,Driver!$A$1:$E$1,0),0)</f>
        <v>Minor</v>
      </c>
      <c r="T1929" s="21">
        <f>VLOOKUP($C1929,Effects,MATCH(T$7, Effects!$A$1:$E$1, 0),0)</f>
        <v>19</v>
      </c>
      <c r="U1929" s="22" t="str">
        <f>VLOOKUP($C1929,Effects,MATCH(U$7, Effects!$A$1:$E$1, 0),0)</f>
        <v>No</v>
      </c>
      <c r="V1929" s="22" t="str">
        <f>VLOOKUP($C1929,Effects,MATCH(V$7, Effects!$A$1:$E$1, 0),0)</f>
        <v>No</v>
      </c>
      <c r="W1929" s="22" t="str">
        <f>VLOOKUP($C1929,Effects,MATCH(W$7, Effects!$A$1:$E$1, 0),0)</f>
        <v>License Suspended</v>
      </c>
    </row>
    <row r="1930" spans="2:23" s="7" customFormat="1" ht="21" x14ac:dyDescent="0.4">
      <c r="B1930" s="19">
        <v>1923</v>
      </c>
      <c r="C1930" s="19" t="s">
        <v>1936</v>
      </c>
      <c r="D1930" s="20">
        <f>VLOOKUP($C1930, Date, MATCH(Source!D$7, Date!$A$1:$F$1, 0), FALSE)</f>
        <v>44038</v>
      </c>
      <c r="E1930" s="40">
        <v>44038</v>
      </c>
      <c r="F1930" s="22">
        <f>VLOOKUP($C1930, Date, MATCH(Source!F$7, Date!$A$1:$F$1, 0), FALSE)</f>
        <v>80.8402777777778</v>
      </c>
      <c r="G1930" s="19">
        <f>VLOOKUP(Table3[[#This Row],[Accident ID]],Date!$A$2:$I$2001,MATCH(Table3[[#Headers],[Hour]],Date!$A$1:$I$1,0),0)</f>
        <v>20</v>
      </c>
      <c r="H1930" s="44" t="str">
        <f>IF(AND(Table3[[#This Row],[Hour]]&gt;=7, Table3[[#This Row],[Hour]]&lt;=10), "Peak", IF(AND(Table3[[#This Row],[Hour]]&gt;=16, Table3[[#This Row],[Hour]]&lt;=19), "Peak", "Off-Peak"))</f>
        <v>Off-Peak</v>
      </c>
      <c r="I1930" s="19" t="str">
        <f>VLOOKUP($C1930,location,MATCH(Source!I$7,Location!$A$1:$D$1,0),0)</f>
        <v>Delhi</v>
      </c>
      <c r="J1930" s="19" t="str">
        <f>VLOOKUP($C1930,location,MATCH(Source!J$7,Location!$A$1:$D$1,0),0)</f>
        <v>Highway</v>
      </c>
      <c r="K1930" s="19" t="str">
        <f>VLOOKUP($C1930,location,MATCH(Source!K$7,Location!$A$1:$D$1,0),0)</f>
        <v>Windy</v>
      </c>
      <c r="L1930" s="20" t="str">
        <f>VLOOKUP($C1930,vehicle,MATCH(L1929,Vehicle!A1923:E1923,0),0)</f>
        <v>Pedestrian</v>
      </c>
      <c r="M1930" s="20" t="str">
        <f>VLOOKUP($C1930,vehicle,MATCH(M$7,Vehicle!$A$1:$E$1,0),0)</f>
        <v>Signal Violation</v>
      </c>
      <c r="N1930" s="20" t="str">
        <f>VLOOKUP($C1930,vehicle,MATCH(N$7,Vehicle!$A$1:$E$1,0),0)</f>
        <v>High</v>
      </c>
      <c r="O1930" s="21">
        <f>VLOOKUP($C1930,vehicle,MATCH(O$7,Vehicle!$A$1:$E$1,0),0)</f>
        <v>2</v>
      </c>
      <c r="P1930" s="21">
        <f>VLOOKUP($C1930,driver,MATCH(P$7,Driver!$A$1:$E$1,0),0)</f>
        <v>48</v>
      </c>
      <c r="Q1930" s="21" t="str">
        <f>VLOOKUP($C1930,driver,MATCH(Q$7,Driver!$A$1:$E$1,0),0)</f>
        <v>Valid</v>
      </c>
      <c r="R1930" s="21">
        <f>VLOOKUP($C1930,driver,MATCH(R$7,Driver!$A$1:$E$1,0),0)</f>
        <v>2</v>
      </c>
      <c r="S1930" s="21" t="str">
        <f>VLOOKUP($C1930,driver,MATCH(S$7,Driver!$A$1:$E$1,0),0)</f>
        <v>Fatal</v>
      </c>
      <c r="T1930" s="21">
        <f>VLOOKUP($C1930,Effects,MATCH(T$7, Effects!$A$1:$E$1, 0),0)</f>
        <v>14</v>
      </c>
      <c r="U1930" s="22" t="str">
        <f>VLOOKUP($C1930,Effects,MATCH(U$7, Effects!$A$1:$E$1, 0),0)</f>
        <v>No</v>
      </c>
      <c r="V1930" s="22" t="str">
        <f>VLOOKUP($C1930,Effects,MATCH(V$7, Effects!$A$1:$E$1, 0),0)</f>
        <v>Yes</v>
      </c>
      <c r="W1930" s="22" t="str">
        <f>VLOOKUP($C1930,Effects,MATCH(W$7, Effects!$A$1:$E$1, 0),0)</f>
        <v>License Suspended</v>
      </c>
    </row>
    <row r="1931" spans="2:23" s="7" customFormat="1" ht="21" x14ac:dyDescent="0.4">
      <c r="B1931" s="19">
        <v>1924</v>
      </c>
      <c r="C1931" s="19" t="s">
        <v>1937</v>
      </c>
      <c r="D1931" s="20">
        <f>VLOOKUP($C1931, Date, MATCH(Source!D$7, Date!$A$1:$F$1, 0), FALSE)</f>
        <v>44590</v>
      </c>
      <c r="E1931" s="40">
        <v>44590</v>
      </c>
      <c r="F1931" s="22">
        <f>VLOOKUP($C1931, Date, MATCH(Source!F$7, Date!$A$1:$F$1, 0), FALSE)</f>
        <v>80.8819444444444</v>
      </c>
      <c r="G1931" s="19">
        <f>VLOOKUP(Table3[[#This Row],[Accident ID]],Date!$A$2:$I$2001,MATCH(Table3[[#Headers],[Hour]],Date!$A$1:$I$1,0),0)</f>
        <v>21</v>
      </c>
      <c r="H1931" s="44" t="str">
        <f>IF(AND(Table3[[#This Row],[Hour]]&gt;=7, Table3[[#This Row],[Hour]]&lt;=10), "Peak", IF(AND(Table3[[#This Row],[Hour]]&gt;=16, Table3[[#This Row],[Hour]]&lt;=19), "Peak", "Off-Peak"))</f>
        <v>Off-Peak</v>
      </c>
      <c r="I1931" s="19" t="str">
        <f>VLOOKUP($C1931,location,MATCH(Source!I$7,Location!$A$1:$D$1,0),0)</f>
        <v>Mumbai</v>
      </c>
      <c r="J1931" s="19" t="str">
        <f>VLOOKUP($C1931,location,MATCH(Source!J$7,Location!$A$1:$D$1,0),0)</f>
        <v>Rural Road</v>
      </c>
      <c r="K1931" s="19" t="str">
        <f>VLOOKUP($C1931,location,MATCH(Source!K$7,Location!$A$1:$D$1,0),0)</f>
        <v>Windy</v>
      </c>
      <c r="L1931" s="20" t="str">
        <f>VLOOKUP($C1931,vehicle,MATCH(L1930,Vehicle!A1924:E1924,0),0)</f>
        <v>Truck</v>
      </c>
      <c r="M1931" s="20" t="str">
        <f>VLOOKUP($C1931,vehicle,MATCH(M$7,Vehicle!$A$1:$E$1,0),0)</f>
        <v>Weather Conditions</v>
      </c>
      <c r="N1931" s="20" t="str">
        <f>VLOOKUP($C1931,vehicle,MATCH(N$7,Vehicle!$A$1:$E$1,0),0)</f>
        <v>Low</v>
      </c>
      <c r="O1931" s="21">
        <f>VLOOKUP($C1931,vehicle,MATCH(O$7,Vehicle!$A$1:$E$1,0),0)</f>
        <v>4</v>
      </c>
      <c r="P1931" s="21">
        <f>VLOOKUP($C1931,driver,MATCH(P$7,Driver!$A$1:$E$1,0),0)</f>
        <v>30</v>
      </c>
      <c r="Q1931" s="21" t="str">
        <f>VLOOKUP($C1931,driver,MATCH(Q$7,Driver!$A$1:$E$1,0),0)</f>
        <v>Valid</v>
      </c>
      <c r="R1931" s="21">
        <f>VLOOKUP($C1931,driver,MATCH(R$7,Driver!$A$1:$E$1,0),0)</f>
        <v>9</v>
      </c>
      <c r="S1931" s="21" t="str">
        <f>VLOOKUP($C1931,driver,MATCH(S$7,Driver!$A$1:$E$1,0),0)</f>
        <v>Moderate</v>
      </c>
      <c r="T1931" s="21">
        <f>VLOOKUP($C1931,Effects,MATCH(T$7, Effects!$A$1:$E$1, 0),0)</f>
        <v>6</v>
      </c>
      <c r="U1931" s="22" t="str">
        <f>VLOOKUP($C1931,Effects,MATCH(U$7, Effects!$A$1:$E$1, 0),0)</f>
        <v>Yes</v>
      </c>
      <c r="V1931" s="22" t="str">
        <f>VLOOKUP($C1931,Effects,MATCH(V$7, Effects!$A$1:$E$1, 0),0)</f>
        <v>No</v>
      </c>
      <c r="W1931" s="22" t="str">
        <f>VLOOKUP($C1931,Effects,MATCH(W$7, Effects!$A$1:$E$1, 0),0)</f>
        <v>Arrest Made</v>
      </c>
    </row>
    <row r="1932" spans="2:23" s="7" customFormat="1" ht="21" x14ac:dyDescent="0.4">
      <c r="B1932" s="19">
        <v>1925</v>
      </c>
      <c r="C1932" s="19" t="s">
        <v>1938</v>
      </c>
      <c r="D1932" s="20">
        <f>VLOOKUP($C1932, Date, MATCH(Source!D$7, Date!$A$1:$F$1, 0), FALSE)</f>
        <v>45213</v>
      </c>
      <c r="E1932" s="40">
        <v>45213</v>
      </c>
      <c r="F1932" s="22">
        <f>VLOOKUP($C1932, Date, MATCH(Source!F$7, Date!$A$1:$F$1, 0), FALSE)</f>
        <v>80.9236111111111</v>
      </c>
      <c r="G1932" s="19">
        <f>VLOOKUP(Table3[[#This Row],[Accident ID]],Date!$A$2:$I$2001,MATCH(Table3[[#Headers],[Hour]],Date!$A$1:$I$1,0),0)</f>
        <v>22</v>
      </c>
      <c r="H1932" s="44" t="str">
        <f>IF(AND(Table3[[#This Row],[Hour]]&gt;=7, Table3[[#This Row],[Hour]]&lt;=10), "Peak", IF(AND(Table3[[#This Row],[Hour]]&gt;=16, Table3[[#This Row],[Hour]]&lt;=19), "Peak", "Off-Peak"))</f>
        <v>Off-Peak</v>
      </c>
      <c r="I1932" s="19" t="str">
        <f>VLOOKUP($C1932,location,MATCH(Source!I$7,Location!$A$1:$D$1,0),0)</f>
        <v>Ahmedabad</v>
      </c>
      <c r="J1932" s="19" t="str">
        <f>VLOOKUP($C1932,location,MATCH(Source!J$7,Location!$A$1:$D$1,0),0)</f>
        <v>Highway</v>
      </c>
      <c r="K1932" s="19" t="str">
        <f>VLOOKUP($C1932,location,MATCH(Source!K$7,Location!$A$1:$D$1,0),0)</f>
        <v>Windy</v>
      </c>
      <c r="L1932" s="20" t="str">
        <f>VLOOKUP($C1932,vehicle,MATCH(L1931,Vehicle!A1925:E1925,0),0)</f>
        <v>Bicycle</v>
      </c>
      <c r="M1932" s="20" t="str">
        <f>VLOOKUP($C1932,vehicle,MATCH(M$7,Vehicle!$A$1:$E$1,0),0)</f>
        <v>Weather Conditions</v>
      </c>
      <c r="N1932" s="20" t="str">
        <f>VLOOKUP($C1932,vehicle,MATCH(N$7,Vehicle!$A$1:$E$1,0),0)</f>
        <v>Medium</v>
      </c>
      <c r="O1932" s="21">
        <f>VLOOKUP($C1932,vehicle,MATCH(O$7,Vehicle!$A$1:$E$1,0),0)</f>
        <v>3</v>
      </c>
      <c r="P1932" s="21">
        <f>VLOOKUP($C1932,driver,MATCH(P$7,Driver!$A$1:$E$1,0),0)</f>
        <v>66</v>
      </c>
      <c r="Q1932" s="21" t="str">
        <f>VLOOKUP($C1932,driver,MATCH(Q$7,Driver!$A$1:$E$1,0),0)</f>
        <v>Valid</v>
      </c>
      <c r="R1932" s="21">
        <f>VLOOKUP($C1932,driver,MATCH(R$7,Driver!$A$1:$E$1,0),0)</f>
        <v>3</v>
      </c>
      <c r="S1932" s="21" t="str">
        <f>VLOOKUP($C1932,driver,MATCH(S$7,Driver!$A$1:$E$1,0),0)</f>
        <v>Fatal</v>
      </c>
      <c r="T1932" s="21">
        <f>VLOOKUP($C1932,Effects,MATCH(T$7, Effects!$A$1:$E$1, 0),0)</f>
        <v>46</v>
      </c>
      <c r="U1932" s="22" t="str">
        <f>VLOOKUP($C1932,Effects,MATCH(U$7, Effects!$A$1:$E$1, 0),0)</f>
        <v>No</v>
      </c>
      <c r="V1932" s="22" t="str">
        <f>VLOOKUP($C1932,Effects,MATCH(V$7, Effects!$A$1:$E$1, 0),0)</f>
        <v>Yes</v>
      </c>
      <c r="W1932" s="22" t="str">
        <f>VLOOKUP($C1932,Effects,MATCH(W$7, Effects!$A$1:$E$1, 0),0)</f>
        <v>Arrest Made</v>
      </c>
    </row>
    <row r="1933" spans="2:23" s="7" customFormat="1" ht="21" x14ac:dyDescent="0.4">
      <c r="B1933" s="19">
        <v>1926</v>
      </c>
      <c r="C1933" s="23" t="s">
        <v>1939</v>
      </c>
      <c r="D1933" s="20">
        <f>VLOOKUP($C1933, Date, MATCH(Source!D$7, Date!$A$1:$F$1, 0), FALSE)</f>
        <v>45134</v>
      </c>
      <c r="E1933" s="40">
        <v>45134</v>
      </c>
      <c r="F1933" s="22">
        <f>VLOOKUP($C1933, Date, MATCH(Source!F$7, Date!$A$1:$F$1, 0), FALSE)</f>
        <v>80.9652777777778</v>
      </c>
      <c r="G1933" s="19">
        <f>VLOOKUP(Table3[[#This Row],[Accident ID]],Date!$A$2:$I$2001,MATCH(Table3[[#Headers],[Hour]],Date!$A$1:$I$1,0),0)</f>
        <v>23</v>
      </c>
      <c r="H1933" s="44" t="str">
        <f>IF(AND(Table3[[#This Row],[Hour]]&gt;=7, Table3[[#This Row],[Hour]]&lt;=10), "Peak", IF(AND(Table3[[#This Row],[Hour]]&gt;=16, Table3[[#This Row],[Hour]]&lt;=19), "Peak", "Off-Peak"))</f>
        <v>Off-Peak</v>
      </c>
      <c r="I1933" s="19" t="str">
        <f>VLOOKUP($C1933,location,MATCH(Source!I$7,Location!$A$1:$D$1,0),0)</f>
        <v>Delhi</v>
      </c>
      <c r="J1933" s="19" t="str">
        <f>VLOOKUP($C1933,location,MATCH(Source!J$7,Location!$A$1:$D$1,0),0)</f>
        <v>Rural Road</v>
      </c>
      <c r="K1933" s="19" t="str">
        <f>VLOOKUP($C1933,location,MATCH(Source!K$7,Location!$A$1:$D$1,0),0)</f>
        <v>Foggy</v>
      </c>
      <c r="L1933" s="20" t="str">
        <f>VLOOKUP($C1933,vehicle,MATCH(L1932,Vehicle!A1926:E1926,0),0)</f>
        <v>Bicycle</v>
      </c>
      <c r="M1933" s="20" t="str">
        <f>VLOOKUP($C1933,vehicle,MATCH(M$7,Vehicle!$A$1:$E$1,0),0)</f>
        <v>Pedestrian Crossing</v>
      </c>
      <c r="N1933" s="20" t="str">
        <f>VLOOKUP($C1933,vehicle,MATCH(N$7,Vehicle!$A$1:$E$1,0),0)</f>
        <v>Low</v>
      </c>
      <c r="O1933" s="21">
        <f>VLOOKUP($C1933,vehicle,MATCH(O$7,Vehicle!$A$1:$E$1,0),0)</f>
        <v>3</v>
      </c>
      <c r="P1933" s="21">
        <f>VLOOKUP($C1933,driver,MATCH(P$7,Driver!$A$1:$E$1,0),0)</f>
        <v>50</v>
      </c>
      <c r="Q1933" s="21" t="str">
        <f>VLOOKUP($C1933,driver,MATCH(Q$7,Driver!$A$1:$E$1,0),0)</f>
        <v>Expired</v>
      </c>
      <c r="R1933" s="21">
        <f>VLOOKUP($C1933,driver,MATCH(R$7,Driver!$A$1:$E$1,0),0)</f>
        <v>10</v>
      </c>
      <c r="S1933" s="21" t="str">
        <f>VLOOKUP($C1933,driver,MATCH(S$7,Driver!$A$1:$E$1,0),0)</f>
        <v>Severe</v>
      </c>
      <c r="T1933" s="21">
        <f>VLOOKUP($C1933,Effects,MATCH(T$7, Effects!$A$1:$E$1, 0),0)</f>
        <v>42</v>
      </c>
      <c r="U1933" s="22" t="str">
        <f>VLOOKUP($C1933,Effects,MATCH(U$7, Effects!$A$1:$E$1, 0),0)</f>
        <v>Yes</v>
      </c>
      <c r="V1933" s="22" t="str">
        <f>VLOOKUP($C1933,Effects,MATCH(V$7, Effects!$A$1:$E$1, 0),0)</f>
        <v>Yes</v>
      </c>
      <c r="W1933" s="22" t="str">
        <f>VLOOKUP($C1933,Effects,MATCH(W$7, Effects!$A$1:$E$1, 0),0)</f>
        <v>Arrest Made</v>
      </c>
    </row>
    <row r="1934" spans="2:23" s="7" customFormat="1" ht="21" x14ac:dyDescent="0.4">
      <c r="B1934" s="19">
        <v>1927</v>
      </c>
      <c r="C1934" s="19" t="s">
        <v>1940</v>
      </c>
      <c r="D1934" s="20">
        <f>VLOOKUP($C1934, Date, MATCH(Source!D$7, Date!$A$1:$F$1, 0), FALSE)</f>
        <v>44945</v>
      </c>
      <c r="E1934" s="40">
        <v>44945</v>
      </c>
      <c r="F1934" s="22">
        <f>VLOOKUP($C1934, Date, MATCH(Source!F$7, Date!$A$1:$F$1, 0), FALSE)</f>
        <v>81.0069444444444</v>
      </c>
      <c r="G1934" s="19">
        <f>VLOOKUP(Table3[[#This Row],[Accident ID]],Date!$A$2:$I$2001,MATCH(Table3[[#Headers],[Hour]],Date!$A$1:$I$1,0),0)</f>
        <v>0</v>
      </c>
      <c r="H1934" s="44" t="str">
        <f>IF(AND(Table3[[#This Row],[Hour]]&gt;=7, Table3[[#This Row],[Hour]]&lt;=10), "Peak", IF(AND(Table3[[#This Row],[Hour]]&gt;=16, Table3[[#This Row],[Hour]]&lt;=19), "Peak", "Off-Peak"))</f>
        <v>Off-Peak</v>
      </c>
      <c r="I1934" s="19" t="str">
        <f>VLOOKUP($C1934,location,MATCH(Source!I$7,Location!$A$1:$D$1,0),0)</f>
        <v>Mumbai</v>
      </c>
      <c r="J1934" s="19" t="str">
        <f>VLOOKUP($C1934,location,MATCH(Source!J$7,Location!$A$1:$D$1,0),0)</f>
        <v>City Road</v>
      </c>
      <c r="K1934" s="19" t="str">
        <f>VLOOKUP($C1934,location,MATCH(Source!K$7,Location!$A$1:$D$1,0),0)</f>
        <v>Rainy</v>
      </c>
      <c r="L1934" s="20" t="str">
        <f>VLOOKUP($C1934,vehicle,MATCH(L1933,Vehicle!A1927:E1927,0),0)</f>
        <v>Bicycle</v>
      </c>
      <c r="M1934" s="20" t="str">
        <f>VLOOKUP($C1934,vehicle,MATCH(M$7,Vehicle!$A$1:$E$1,0),0)</f>
        <v>Reckless Driving</v>
      </c>
      <c r="N1934" s="20" t="str">
        <f>VLOOKUP($C1934,vehicle,MATCH(N$7,Vehicle!$A$1:$E$1,0),0)</f>
        <v>Medium</v>
      </c>
      <c r="O1934" s="21">
        <f>VLOOKUP($C1934,vehicle,MATCH(O$7,Vehicle!$A$1:$E$1,0),0)</f>
        <v>3</v>
      </c>
      <c r="P1934" s="21">
        <f>VLOOKUP($C1934,driver,MATCH(P$7,Driver!$A$1:$E$1,0),0)</f>
        <v>34</v>
      </c>
      <c r="Q1934" s="21" t="str">
        <f>VLOOKUP($C1934,driver,MATCH(Q$7,Driver!$A$1:$E$1,0),0)</f>
        <v>Suspended</v>
      </c>
      <c r="R1934" s="21">
        <f>VLOOKUP($C1934,driver,MATCH(R$7,Driver!$A$1:$E$1,0),0)</f>
        <v>2</v>
      </c>
      <c r="S1934" s="21" t="str">
        <f>VLOOKUP($C1934,driver,MATCH(S$7,Driver!$A$1:$E$1,0),0)</f>
        <v>Severe</v>
      </c>
      <c r="T1934" s="21">
        <f>VLOOKUP($C1934,Effects,MATCH(T$7, Effects!$A$1:$E$1, 0),0)</f>
        <v>57</v>
      </c>
      <c r="U1934" s="22" t="str">
        <f>VLOOKUP($C1934,Effects,MATCH(U$7, Effects!$A$1:$E$1, 0),0)</f>
        <v>Yes</v>
      </c>
      <c r="V1934" s="22" t="str">
        <f>VLOOKUP($C1934,Effects,MATCH(V$7, Effects!$A$1:$E$1, 0),0)</f>
        <v>No</v>
      </c>
      <c r="W1934" s="22" t="str">
        <f>VLOOKUP($C1934,Effects,MATCH(W$7, Effects!$A$1:$E$1, 0),0)</f>
        <v>License Suspended</v>
      </c>
    </row>
    <row r="1935" spans="2:23" s="7" customFormat="1" ht="21" x14ac:dyDescent="0.4">
      <c r="B1935" s="19">
        <v>1928</v>
      </c>
      <c r="C1935" s="19" t="s">
        <v>1941</v>
      </c>
      <c r="D1935" s="20">
        <f>VLOOKUP($C1935, Date, MATCH(Source!D$7, Date!$A$1:$F$1, 0), FALSE)</f>
        <v>45024</v>
      </c>
      <c r="E1935" s="40">
        <v>45024</v>
      </c>
      <c r="F1935" s="22">
        <f>VLOOKUP($C1935, Date, MATCH(Source!F$7, Date!$A$1:$F$1, 0), FALSE)</f>
        <v>81.0486111111111</v>
      </c>
      <c r="G1935" s="19">
        <f>VLOOKUP(Table3[[#This Row],[Accident ID]],Date!$A$2:$I$2001,MATCH(Table3[[#Headers],[Hour]],Date!$A$1:$I$1,0),0)</f>
        <v>1</v>
      </c>
      <c r="H1935" s="44" t="str">
        <f>IF(AND(Table3[[#This Row],[Hour]]&gt;=7, Table3[[#This Row],[Hour]]&lt;=10), "Peak", IF(AND(Table3[[#This Row],[Hour]]&gt;=16, Table3[[#This Row],[Hour]]&lt;=19), "Peak", "Off-Peak"))</f>
        <v>Off-Peak</v>
      </c>
      <c r="I1935" s="19" t="str">
        <f>VLOOKUP($C1935,location,MATCH(Source!I$7,Location!$A$1:$D$1,0),0)</f>
        <v>Chennai</v>
      </c>
      <c r="J1935" s="19" t="str">
        <f>VLOOKUP($C1935,location,MATCH(Source!J$7,Location!$A$1:$D$1,0),0)</f>
        <v>Expressway</v>
      </c>
      <c r="K1935" s="19" t="str">
        <f>VLOOKUP($C1935,location,MATCH(Source!K$7,Location!$A$1:$D$1,0),0)</f>
        <v>Windy</v>
      </c>
      <c r="L1935" s="20" t="str">
        <f>VLOOKUP($C1935,vehicle,MATCH(L1934,Vehicle!A1928:E1928,0),0)</f>
        <v>Pedestrian</v>
      </c>
      <c r="M1935" s="20" t="str">
        <f>VLOOKUP($C1935,vehicle,MATCH(M$7,Vehicle!$A$1:$E$1,0),0)</f>
        <v>Weather Conditions</v>
      </c>
      <c r="N1935" s="20" t="str">
        <f>VLOOKUP($C1935,vehicle,MATCH(N$7,Vehicle!$A$1:$E$1,0),0)</f>
        <v>High</v>
      </c>
      <c r="O1935" s="21">
        <f>VLOOKUP($C1935,vehicle,MATCH(O$7,Vehicle!$A$1:$E$1,0),0)</f>
        <v>2</v>
      </c>
      <c r="P1935" s="21">
        <f>VLOOKUP($C1935,driver,MATCH(P$7,Driver!$A$1:$E$1,0),0)</f>
        <v>21</v>
      </c>
      <c r="Q1935" s="21" t="str">
        <f>VLOOKUP($C1935,driver,MATCH(Q$7,Driver!$A$1:$E$1,0),0)</f>
        <v>Expired</v>
      </c>
      <c r="R1935" s="21">
        <f>VLOOKUP($C1935,driver,MATCH(R$7,Driver!$A$1:$E$1,0),0)</f>
        <v>0</v>
      </c>
      <c r="S1935" s="21" t="str">
        <f>VLOOKUP($C1935,driver,MATCH(S$7,Driver!$A$1:$E$1,0),0)</f>
        <v>Severe</v>
      </c>
      <c r="T1935" s="21">
        <f>VLOOKUP($C1935,Effects,MATCH(T$7, Effects!$A$1:$E$1, 0),0)</f>
        <v>23</v>
      </c>
      <c r="U1935" s="22" t="str">
        <f>VLOOKUP($C1935,Effects,MATCH(U$7, Effects!$A$1:$E$1, 0),0)</f>
        <v>Yes</v>
      </c>
      <c r="V1935" s="22" t="str">
        <f>VLOOKUP($C1935,Effects,MATCH(V$7, Effects!$A$1:$E$1, 0),0)</f>
        <v>Yes</v>
      </c>
      <c r="W1935" s="22" t="str">
        <f>VLOOKUP($C1935,Effects,MATCH(W$7, Effects!$A$1:$E$1, 0),0)</f>
        <v>None</v>
      </c>
    </row>
    <row r="1936" spans="2:23" s="7" customFormat="1" ht="21" x14ac:dyDescent="0.4">
      <c r="B1936" s="19">
        <v>1929</v>
      </c>
      <c r="C1936" s="19" t="s">
        <v>1942</v>
      </c>
      <c r="D1936" s="20">
        <f>VLOOKUP($C1936, Date, MATCH(Source!D$7, Date!$A$1:$F$1, 0), FALSE)</f>
        <v>44648</v>
      </c>
      <c r="E1936" s="40">
        <v>44648</v>
      </c>
      <c r="F1936" s="22">
        <f>VLOOKUP($C1936, Date, MATCH(Source!F$7, Date!$A$1:$F$1, 0), FALSE)</f>
        <v>81.0902777777778</v>
      </c>
      <c r="G1936" s="19">
        <f>VLOOKUP(Table3[[#This Row],[Accident ID]],Date!$A$2:$I$2001,MATCH(Table3[[#Headers],[Hour]],Date!$A$1:$I$1,0),0)</f>
        <v>2</v>
      </c>
      <c r="H1936" s="44" t="str">
        <f>IF(AND(Table3[[#This Row],[Hour]]&gt;=7, Table3[[#This Row],[Hour]]&lt;=10), "Peak", IF(AND(Table3[[#This Row],[Hour]]&gt;=16, Table3[[#This Row],[Hour]]&lt;=19), "Peak", "Off-Peak"))</f>
        <v>Off-Peak</v>
      </c>
      <c r="I1936" s="19" t="str">
        <f>VLOOKUP($C1936,location,MATCH(Source!I$7,Location!$A$1:$D$1,0),0)</f>
        <v>Delhi</v>
      </c>
      <c r="J1936" s="19" t="str">
        <f>VLOOKUP($C1936,location,MATCH(Source!J$7,Location!$A$1:$D$1,0),0)</f>
        <v>Residential Area</v>
      </c>
      <c r="K1936" s="19" t="str">
        <f>VLOOKUP($C1936,location,MATCH(Source!K$7,Location!$A$1:$D$1,0),0)</f>
        <v>Windy</v>
      </c>
      <c r="L1936" s="20" t="str">
        <f>VLOOKUP($C1936,vehicle,MATCH(L1935,Vehicle!A1929:E1929,0),0)</f>
        <v>Car</v>
      </c>
      <c r="M1936" s="20" t="str">
        <f>VLOOKUP($C1936,vehicle,MATCH(M$7,Vehicle!$A$1:$E$1,0),0)</f>
        <v>Signal Violation</v>
      </c>
      <c r="N1936" s="20" t="str">
        <f>VLOOKUP($C1936,vehicle,MATCH(N$7,Vehicle!$A$1:$E$1,0),0)</f>
        <v>Medium</v>
      </c>
      <c r="O1936" s="21">
        <f>VLOOKUP($C1936,vehicle,MATCH(O$7,Vehicle!$A$1:$E$1,0),0)</f>
        <v>3</v>
      </c>
      <c r="P1936" s="21">
        <f>VLOOKUP($C1936,driver,MATCH(P$7,Driver!$A$1:$E$1,0),0)</f>
        <v>58</v>
      </c>
      <c r="Q1936" s="21" t="str">
        <f>VLOOKUP($C1936,driver,MATCH(Q$7,Driver!$A$1:$E$1,0),0)</f>
        <v>Valid</v>
      </c>
      <c r="R1936" s="21">
        <f>VLOOKUP($C1936,driver,MATCH(R$7,Driver!$A$1:$E$1,0),0)</f>
        <v>4</v>
      </c>
      <c r="S1936" s="21" t="str">
        <f>VLOOKUP($C1936,driver,MATCH(S$7,Driver!$A$1:$E$1,0),0)</f>
        <v>Fatal</v>
      </c>
      <c r="T1936" s="21">
        <f>VLOOKUP($C1936,Effects,MATCH(T$7, Effects!$A$1:$E$1, 0),0)</f>
        <v>9</v>
      </c>
      <c r="U1936" s="22" t="str">
        <f>VLOOKUP($C1936,Effects,MATCH(U$7, Effects!$A$1:$E$1, 0),0)</f>
        <v>No</v>
      </c>
      <c r="V1936" s="22" t="str">
        <f>VLOOKUP($C1936,Effects,MATCH(V$7, Effects!$A$1:$E$1, 0),0)</f>
        <v>Yes</v>
      </c>
      <c r="W1936" s="22" t="str">
        <f>VLOOKUP($C1936,Effects,MATCH(W$7, Effects!$A$1:$E$1, 0),0)</f>
        <v>None</v>
      </c>
    </row>
    <row r="1937" spans="2:23" s="7" customFormat="1" ht="21" x14ac:dyDescent="0.4">
      <c r="B1937" s="19">
        <v>1930</v>
      </c>
      <c r="C1937" s="19" t="s">
        <v>1943</v>
      </c>
      <c r="D1937" s="20">
        <f>VLOOKUP($C1937, Date, MATCH(Source!D$7, Date!$A$1:$F$1, 0), FALSE)</f>
        <v>44158</v>
      </c>
      <c r="E1937" s="40">
        <v>44158</v>
      </c>
      <c r="F1937" s="22">
        <f>VLOOKUP($C1937, Date, MATCH(Source!F$7, Date!$A$1:$F$1, 0), FALSE)</f>
        <v>81.1319444444444</v>
      </c>
      <c r="G1937" s="19">
        <f>VLOOKUP(Table3[[#This Row],[Accident ID]],Date!$A$2:$I$2001,MATCH(Table3[[#Headers],[Hour]],Date!$A$1:$I$1,0),0)</f>
        <v>3</v>
      </c>
      <c r="H1937" s="44" t="str">
        <f>IF(AND(Table3[[#This Row],[Hour]]&gt;=7, Table3[[#This Row],[Hour]]&lt;=10), "Peak", IF(AND(Table3[[#This Row],[Hour]]&gt;=16, Table3[[#This Row],[Hour]]&lt;=19), "Peak", "Off-Peak"))</f>
        <v>Off-Peak</v>
      </c>
      <c r="I1937" s="19" t="str">
        <f>VLOOKUP($C1937,location,MATCH(Source!I$7,Location!$A$1:$D$1,0),0)</f>
        <v>Chennai</v>
      </c>
      <c r="J1937" s="19" t="str">
        <f>VLOOKUP($C1937,location,MATCH(Source!J$7,Location!$A$1:$D$1,0),0)</f>
        <v>Expressway</v>
      </c>
      <c r="K1937" s="19" t="str">
        <f>VLOOKUP($C1937,location,MATCH(Source!K$7,Location!$A$1:$D$1,0),0)</f>
        <v>Clear</v>
      </c>
      <c r="L1937" s="20" t="str">
        <f>VLOOKUP($C1937,vehicle,MATCH(L1936,Vehicle!A1930:E1930,0),0)</f>
        <v>Bike</v>
      </c>
      <c r="M1937" s="20" t="str">
        <f>VLOOKUP($C1937,vehicle,MATCH(M$7,Vehicle!$A$1:$E$1,0),0)</f>
        <v>Reckless Driving</v>
      </c>
      <c r="N1937" s="20" t="str">
        <f>VLOOKUP($C1937,vehicle,MATCH(N$7,Vehicle!$A$1:$E$1,0),0)</f>
        <v>Severe</v>
      </c>
      <c r="O1937" s="21">
        <f>VLOOKUP($C1937,vehicle,MATCH(O$7,Vehicle!$A$1:$E$1,0),0)</f>
        <v>1</v>
      </c>
      <c r="P1937" s="21">
        <f>VLOOKUP($C1937,driver,MATCH(P$7,Driver!$A$1:$E$1,0),0)</f>
        <v>50</v>
      </c>
      <c r="Q1937" s="21" t="str">
        <f>VLOOKUP($C1937,driver,MATCH(Q$7,Driver!$A$1:$E$1,0),0)</f>
        <v>Valid</v>
      </c>
      <c r="R1937" s="21">
        <f>VLOOKUP($C1937,driver,MATCH(R$7,Driver!$A$1:$E$1,0),0)</f>
        <v>9</v>
      </c>
      <c r="S1937" s="21" t="str">
        <f>VLOOKUP($C1937,driver,MATCH(S$7,Driver!$A$1:$E$1,0),0)</f>
        <v>Severe</v>
      </c>
      <c r="T1937" s="21">
        <f>VLOOKUP($C1937,Effects,MATCH(T$7, Effects!$A$1:$E$1, 0),0)</f>
        <v>39</v>
      </c>
      <c r="U1937" s="22" t="str">
        <f>VLOOKUP($C1937,Effects,MATCH(U$7, Effects!$A$1:$E$1, 0),0)</f>
        <v>Yes</v>
      </c>
      <c r="V1937" s="22" t="str">
        <f>VLOOKUP($C1937,Effects,MATCH(V$7, Effects!$A$1:$E$1, 0),0)</f>
        <v>No</v>
      </c>
      <c r="W1937" s="22" t="str">
        <f>VLOOKUP($C1937,Effects,MATCH(W$7, Effects!$A$1:$E$1, 0),0)</f>
        <v>Fine Issued</v>
      </c>
    </row>
    <row r="1938" spans="2:23" s="7" customFormat="1" ht="21" x14ac:dyDescent="0.4">
      <c r="B1938" s="19">
        <v>1931</v>
      </c>
      <c r="C1938" s="19" t="s">
        <v>1944</v>
      </c>
      <c r="D1938" s="20">
        <f>VLOOKUP($C1938, Date, MATCH(Source!D$7, Date!$A$1:$F$1, 0), FALSE)</f>
        <v>44466</v>
      </c>
      <c r="E1938" s="40">
        <v>44466</v>
      </c>
      <c r="F1938" s="22">
        <f>VLOOKUP($C1938, Date, MATCH(Source!F$7, Date!$A$1:$F$1, 0), FALSE)</f>
        <v>81.1736111111111</v>
      </c>
      <c r="G1938" s="19">
        <f>VLOOKUP(Table3[[#This Row],[Accident ID]],Date!$A$2:$I$2001,MATCH(Table3[[#Headers],[Hour]],Date!$A$1:$I$1,0),0)</f>
        <v>4</v>
      </c>
      <c r="H1938" s="44" t="str">
        <f>IF(AND(Table3[[#This Row],[Hour]]&gt;=7, Table3[[#This Row],[Hour]]&lt;=10), "Peak", IF(AND(Table3[[#This Row],[Hour]]&gt;=16, Table3[[#This Row],[Hour]]&lt;=19), "Peak", "Off-Peak"))</f>
        <v>Off-Peak</v>
      </c>
      <c r="I1938" s="19" t="str">
        <f>VLOOKUP($C1938,location,MATCH(Source!I$7,Location!$A$1:$D$1,0),0)</f>
        <v>Ahmedabad</v>
      </c>
      <c r="J1938" s="19" t="str">
        <f>VLOOKUP($C1938,location,MATCH(Source!J$7,Location!$A$1:$D$1,0),0)</f>
        <v>Highway</v>
      </c>
      <c r="K1938" s="19" t="str">
        <f>VLOOKUP($C1938,location,MATCH(Source!K$7,Location!$A$1:$D$1,0),0)</f>
        <v>Foggy</v>
      </c>
      <c r="L1938" s="20" t="str">
        <f>VLOOKUP($C1938,vehicle,MATCH(L1937,Vehicle!A1931:E1931,0),0)</f>
        <v>Bicycle</v>
      </c>
      <c r="M1938" s="20" t="str">
        <f>VLOOKUP($C1938,vehicle,MATCH(M$7,Vehicle!$A$1:$E$1,0),0)</f>
        <v>Pedestrian Crossing</v>
      </c>
      <c r="N1938" s="20" t="str">
        <f>VLOOKUP($C1938,vehicle,MATCH(N$7,Vehicle!$A$1:$E$1,0),0)</f>
        <v>Severe</v>
      </c>
      <c r="O1938" s="21">
        <f>VLOOKUP($C1938,vehicle,MATCH(O$7,Vehicle!$A$1:$E$1,0),0)</f>
        <v>1</v>
      </c>
      <c r="P1938" s="21">
        <f>VLOOKUP($C1938,driver,MATCH(P$7,Driver!$A$1:$E$1,0),0)</f>
        <v>42</v>
      </c>
      <c r="Q1938" s="21" t="str">
        <f>VLOOKUP($C1938,driver,MATCH(Q$7,Driver!$A$1:$E$1,0),0)</f>
        <v>Valid</v>
      </c>
      <c r="R1938" s="21">
        <f>VLOOKUP($C1938,driver,MATCH(R$7,Driver!$A$1:$E$1,0),0)</f>
        <v>4</v>
      </c>
      <c r="S1938" s="21" t="str">
        <f>VLOOKUP($C1938,driver,MATCH(S$7,Driver!$A$1:$E$1,0),0)</f>
        <v>Fatal</v>
      </c>
      <c r="T1938" s="21">
        <f>VLOOKUP($C1938,Effects,MATCH(T$7, Effects!$A$1:$E$1, 0),0)</f>
        <v>22</v>
      </c>
      <c r="U1938" s="22" t="str">
        <f>VLOOKUP($C1938,Effects,MATCH(U$7, Effects!$A$1:$E$1, 0),0)</f>
        <v>Yes</v>
      </c>
      <c r="V1938" s="22" t="str">
        <f>VLOOKUP($C1938,Effects,MATCH(V$7, Effects!$A$1:$E$1, 0),0)</f>
        <v>Yes</v>
      </c>
      <c r="W1938" s="22" t="str">
        <f>VLOOKUP($C1938,Effects,MATCH(W$7, Effects!$A$1:$E$1, 0),0)</f>
        <v>None</v>
      </c>
    </row>
    <row r="1939" spans="2:23" s="7" customFormat="1" ht="21" x14ac:dyDescent="0.4">
      <c r="B1939" s="19">
        <v>1932</v>
      </c>
      <c r="C1939" s="19" t="s">
        <v>1945</v>
      </c>
      <c r="D1939" s="20">
        <f>VLOOKUP($C1939, Date, MATCH(Source!D$7, Date!$A$1:$F$1, 0), FALSE)</f>
        <v>44198</v>
      </c>
      <c r="E1939" s="40">
        <v>44198</v>
      </c>
      <c r="F1939" s="22">
        <f>VLOOKUP($C1939, Date, MATCH(Source!F$7, Date!$A$1:$F$1, 0), FALSE)</f>
        <v>81.2152777777778</v>
      </c>
      <c r="G1939" s="19">
        <f>VLOOKUP(Table3[[#This Row],[Accident ID]],Date!$A$2:$I$2001,MATCH(Table3[[#Headers],[Hour]],Date!$A$1:$I$1,0),0)</f>
        <v>5</v>
      </c>
      <c r="H1939" s="44" t="str">
        <f>IF(AND(Table3[[#This Row],[Hour]]&gt;=7, Table3[[#This Row],[Hour]]&lt;=10), "Peak", IF(AND(Table3[[#This Row],[Hour]]&gt;=16, Table3[[#This Row],[Hour]]&lt;=19), "Peak", "Off-Peak"))</f>
        <v>Off-Peak</v>
      </c>
      <c r="I1939" s="19" t="str">
        <f>VLOOKUP($C1939,location,MATCH(Source!I$7,Location!$A$1:$D$1,0),0)</f>
        <v>Pune</v>
      </c>
      <c r="J1939" s="19" t="str">
        <f>VLOOKUP($C1939,location,MATCH(Source!J$7,Location!$A$1:$D$1,0),0)</f>
        <v>City Road</v>
      </c>
      <c r="K1939" s="19" t="str">
        <f>VLOOKUP($C1939,location,MATCH(Source!K$7,Location!$A$1:$D$1,0),0)</f>
        <v>Snowy</v>
      </c>
      <c r="L1939" s="20" t="str">
        <f>VLOOKUP($C1939,vehicle,MATCH(L1938,Vehicle!A1932:E1932,0),0)</f>
        <v>Auto</v>
      </c>
      <c r="M1939" s="20" t="str">
        <f>VLOOKUP($C1939,vehicle,MATCH(M$7,Vehicle!$A$1:$E$1,0),0)</f>
        <v>Drunk Driving</v>
      </c>
      <c r="N1939" s="20" t="str">
        <f>VLOOKUP($C1939,vehicle,MATCH(N$7,Vehicle!$A$1:$E$1,0),0)</f>
        <v>Medium</v>
      </c>
      <c r="O1939" s="21">
        <f>VLOOKUP($C1939,vehicle,MATCH(O$7,Vehicle!$A$1:$E$1,0),0)</f>
        <v>2</v>
      </c>
      <c r="P1939" s="21">
        <f>VLOOKUP($C1939,driver,MATCH(P$7,Driver!$A$1:$E$1,0),0)</f>
        <v>60</v>
      </c>
      <c r="Q1939" s="21" t="str">
        <f>VLOOKUP($C1939,driver,MATCH(Q$7,Driver!$A$1:$E$1,0),0)</f>
        <v>Expired</v>
      </c>
      <c r="R1939" s="21">
        <f>VLOOKUP($C1939,driver,MATCH(R$7,Driver!$A$1:$E$1,0),0)</f>
        <v>8</v>
      </c>
      <c r="S1939" s="21" t="str">
        <f>VLOOKUP($C1939,driver,MATCH(S$7,Driver!$A$1:$E$1,0),0)</f>
        <v>Minor</v>
      </c>
      <c r="T1939" s="21">
        <f>VLOOKUP($C1939,Effects,MATCH(T$7, Effects!$A$1:$E$1, 0),0)</f>
        <v>27</v>
      </c>
      <c r="U1939" s="22" t="str">
        <f>VLOOKUP($C1939,Effects,MATCH(U$7, Effects!$A$1:$E$1, 0),0)</f>
        <v>Yes</v>
      </c>
      <c r="V1939" s="22" t="str">
        <f>VLOOKUP($C1939,Effects,MATCH(V$7, Effects!$A$1:$E$1, 0),0)</f>
        <v>No</v>
      </c>
      <c r="W1939" s="22" t="str">
        <f>VLOOKUP($C1939,Effects,MATCH(W$7, Effects!$A$1:$E$1, 0),0)</f>
        <v>Fine Issued</v>
      </c>
    </row>
    <row r="1940" spans="2:23" s="7" customFormat="1" ht="21" x14ac:dyDescent="0.4">
      <c r="B1940" s="19">
        <v>1933</v>
      </c>
      <c r="C1940" s="19" t="s">
        <v>1946</v>
      </c>
      <c r="D1940" s="20">
        <f>VLOOKUP($C1940, Date, MATCH(Source!D$7, Date!$A$1:$F$1, 0), FALSE)</f>
        <v>44032</v>
      </c>
      <c r="E1940" s="40">
        <v>44032</v>
      </c>
      <c r="F1940" s="22">
        <f>VLOOKUP($C1940, Date, MATCH(Source!F$7, Date!$A$1:$F$1, 0), FALSE)</f>
        <v>81.2569444444444</v>
      </c>
      <c r="G1940" s="19">
        <f>VLOOKUP(Table3[[#This Row],[Accident ID]],Date!$A$2:$I$2001,MATCH(Table3[[#Headers],[Hour]],Date!$A$1:$I$1,0),0)</f>
        <v>6</v>
      </c>
      <c r="H1940" s="44" t="str">
        <f>IF(AND(Table3[[#This Row],[Hour]]&gt;=7, Table3[[#This Row],[Hour]]&lt;=10), "Peak", IF(AND(Table3[[#This Row],[Hour]]&gt;=16, Table3[[#This Row],[Hour]]&lt;=19), "Peak", "Off-Peak"))</f>
        <v>Off-Peak</v>
      </c>
      <c r="I1940" s="19" t="str">
        <f>VLOOKUP($C1940,location,MATCH(Source!I$7,Location!$A$1:$D$1,0),0)</f>
        <v>Chennai</v>
      </c>
      <c r="J1940" s="19" t="str">
        <f>VLOOKUP($C1940,location,MATCH(Source!J$7,Location!$A$1:$D$1,0),0)</f>
        <v>Expressway</v>
      </c>
      <c r="K1940" s="19" t="str">
        <f>VLOOKUP($C1940,location,MATCH(Source!K$7,Location!$A$1:$D$1,0),0)</f>
        <v>Snowy</v>
      </c>
      <c r="L1940" s="20" t="str">
        <f>VLOOKUP($C1940,vehicle,MATCH(L1939,Vehicle!A1933:E1933,0),0)</f>
        <v>Auto</v>
      </c>
      <c r="M1940" s="20" t="str">
        <f>VLOOKUP($C1940,vehicle,MATCH(M$7,Vehicle!$A$1:$E$1,0),0)</f>
        <v>Drunk Driving</v>
      </c>
      <c r="N1940" s="20" t="str">
        <f>VLOOKUP($C1940,vehicle,MATCH(N$7,Vehicle!$A$1:$E$1,0),0)</f>
        <v>Low</v>
      </c>
      <c r="O1940" s="21">
        <f>VLOOKUP($C1940,vehicle,MATCH(O$7,Vehicle!$A$1:$E$1,0),0)</f>
        <v>2</v>
      </c>
      <c r="P1940" s="21">
        <f>VLOOKUP($C1940,driver,MATCH(P$7,Driver!$A$1:$E$1,0),0)</f>
        <v>25</v>
      </c>
      <c r="Q1940" s="21" t="str">
        <f>VLOOKUP($C1940,driver,MATCH(Q$7,Driver!$A$1:$E$1,0),0)</f>
        <v>Suspended</v>
      </c>
      <c r="R1940" s="21">
        <f>VLOOKUP($C1940,driver,MATCH(R$7,Driver!$A$1:$E$1,0),0)</f>
        <v>5</v>
      </c>
      <c r="S1940" s="21" t="str">
        <f>VLOOKUP($C1940,driver,MATCH(S$7,Driver!$A$1:$E$1,0),0)</f>
        <v>Severe</v>
      </c>
      <c r="T1940" s="21">
        <f>VLOOKUP($C1940,Effects,MATCH(T$7, Effects!$A$1:$E$1, 0),0)</f>
        <v>29</v>
      </c>
      <c r="U1940" s="22" t="str">
        <f>VLOOKUP($C1940,Effects,MATCH(U$7, Effects!$A$1:$E$1, 0),0)</f>
        <v>Yes</v>
      </c>
      <c r="V1940" s="22" t="str">
        <f>VLOOKUP($C1940,Effects,MATCH(V$7, Effects!$A$1:$E$1, 0),0)</f>
        <v>Yes</v>
      </c>
      <c r="W1940" s="22" t="str">
        <f>VLOOKUP($C1940,Effects,MATCH(W$7, Effects!$A$1:$E$1, 0),0)</f>
        <v>Fine Issued</v>
      </c>
    </row>
    <row r="1941" spans="2:23" s="7" customFormat="1" ht="21" x14ac:dyDescent="0.4">
      <c r="B1941" s="19">
        <v>1934</v>
      </c>
      <c r="C1941" s="19" t="s">
        <v>1947</v>
      </c>
      <c r="D1941" s="20">
        <f>VLOOKUP($C1941, Date, MATCH(Source!D$7, Date!$A$1:$F$1, 0), FALSE)</f>
        <v>44155</v>
      </c>
      <c r="E1941" s="40">
        <v>44155</v>
      </c>
      <c r="F1941" s="22">
        <f>VLOOKUP($C1941, Date, MATCH(Source!F$7, Date!$A$1:$F$1, 0), FALSE)</f>
        <v>81.2986111111111</v>
      </c>
      <c r="G1941" s="19">
        <f>VLOOKUP(Table3[[#This Row],[Accident ID]],Date!$A$2:$I$2001,MATCH(Table3[[#Headers],[Hour]],Date!$A$1:$I$1,0),0)</f>
        <v>7</v>
      </c>
      <c r="H1941" s="44" t="str">
        <f>IF(AND(Table3[[#This Row],[Hour]]&gt;=7, Table3[[#This Row],[Hour]]&lt;=10), "Peak", IF(AND(Table3[[#This Row],[Hour]]&gt;=16, Table3[[#This Row],[Hour]]&lt;=19), "Peak", "Off-Peak"))</f>
        <v>Peak</v>
      </c>
      <c r="I1941" s="19" t="str">
        <f>VLOOKUP($C1941,location,MATCH(Source!I$7,Location!$A$1:$D$1,0),0)</f>
        <v>Mumbai</v>
      </c>
      <c r="J1941" s="19" t="str">
        <f>VLOOKUP($C1941,location,MATCH(Source!J$7,Location!$A$1:$D$1,0),0)</f>
        <v>Highway</v>
      </c>
      <c r="K1941" s="19" t="str">
        <f>VLOOKUP($C1941,location,MATCH(Source!K$7,Location!$A$1:$D$1,0),0)</f>
        <v>Clear</v>
      </c>
      <c r="L1941" s="20" t="str">
        <f>VLOOKUP($C1941,vehicle,MATCH(L1940,Vehicle!A1934:E1934,0),0)</f>
        <v>Car</v>
      </c>
      <c r="M1941" s="20" t="str">
        <f>VLOOKUP($C1941,vehicle,MATCH(M$7,Vehicle!$A$1:$E$1,0),0)</f>
        <v>Reckless Driving</v>
      </c>
      <c r="N1941" s="20" t="str">
        <f>VLOOKUP($C1941,vehicle,MATCH(N$7,Vehicle!$A$1:$E$1,0),0)</f>
        <v>Severe</v>
      </c>
      <c r="O1941" s="21">
        <f>VLOOKUP($C1941,vehicle,MATCH(O$7,Vehicle!$A$1:$E$1,0),0)</f>
        <v>5</v>
      </c>
      <c r="P1941" s="21">
        <f>VLOOKUP($C1941,driver,MATCH(P$7,Driver!$A$1:$E$1,0),0)</f>
        <v>32</v>
      </c>
      <c r="Q1941" s="21" t="str">
        <f>VLOOKUP($C1941,driver,MATCH(Q$7,Driver!$A$1:$E$1,0),0)</f>
        <v>Valid</v>
      </c>
      <c r="R1941" s="21">
        <f>VLOOKUP($C1941,driver,MATCH(R$7,Driver!$A$1:$E$1,0),0)</f>
        <v>7</v>
      </c>
      <c r="S1941" s="21" t="str">
        <f>VLOOKUP($C1941,driver,MATCH(S$7,Driver!$A$1:$E$1,0),0)</f>
        <v>Severe</v>
      </c>
      <c r="T1941" s="21">
        <f>VLOOKUP($C1941,Effects,MATCH(T$7, Effects!$A$1:$E$1, 0),0)</f>
        <v>13</v>
      </c>
      <c r="U1941" s="22" t="str">
        <f>VLOOKUP($C1941,Effects,MATCH(U$7, Effects!$A$1:$E$1, 0),0)</f>
        <v>No</v>
      </c>
      <c r="V1941" s="22" t="str">
        <f>VLOOKUP($C1941,Effects,MATCH(V$7, Effects!$A$1:$E$1, 0),0)</f>
        <v>No</v>
      </c>
      <c r="W1941" s="22" t="str">
        <f>VLOOKUP($C1941,Effects,MATCH(W$7, Effects!$A$1:$E$1, 0),0)</f>
        <v>License Suspended</v>
      </c>
    </row>
    <row r="1942" spans="2:23" s="7" customFormat="1" ht="21" x14ac:dyDescent="0.4">
      <c r="B1942" s="19">
        <v>1935</v>
      </c>
      <c r="C1942" s="19" t="s">
        <v>1948</v>
      </c>
      <c r="D1942" s="20">
        <f>VLOOKUP($C1942, Date, MATCH(Source!D$7, Date!$A$1:$F$1, 0), FALSE)</f>
        <v>44112</v>
      </c>
      <c r="E1942" s="40">
        <v>44112</v>
      </c>
      <c r="F1942" s="22">
        <f>VLOOKUP($C1942, Date, MATCH(Source!F$7, Date!$A$1:$F$1, 0), FALSE)</f>
        <v>81.3402777777778</v>
      </c>
      <c r="G1942" s="19">
        <f>VLOOKUP(Table3[[#This Row],[Accident ID]],Date!$A$2:$I$2001,MATCH(Table3[[#Headers],[Hour]],Date!$A$1:$I$1,0),0)</f>
        <v>8</v>
      </c>
      <c r="H1942" s="44" t="str">
        <f>IF(AND(Table3[[#This Row],[Hour]]&gt;=7, Table3[[#This Row],[Hour]]&lt;=10), "Peak", IF(AND(Table3[[#This Row],[Hour]]&gt;=16, Table3[[#This Row],[Hour]]&lt;=19), "Peak", "Off-Peak"))</f>
        <v>Peak</v>
      </c>
      <c r="I1942" s="19" t="str">
        <f>VLOOKUP($C1942,location,MATCH(Source!I$7,Location!$A$1:$D$1,0),0)</f>
        <v>Ahmedabad</v>
      </c>
      <c r="J1942" s="19" t="str">
        <f>VLOOKUP($C1942,location,MATCH(Source!J$7,Location!$A$1:$D$1,0),0)</f>
        <v>Rural Road</v>
      </c>
      <c r="K1942" s="19" t="str">
        <f>VLOOKUP($C1942,location,MATCH(Source!K$7,Location!$A$1:$D$1,0),0)</f>
        <v>Windy</v>
      </c>
      <c r="L1942" s="20" t="str">
        <f>VLOOKUP($C1942,vehicle,MATCH(L1941,Vehicle!A1935:E1935,0),0)</f>
        <v>Car</v>
      </c>
      <c r="M1942" s="20" t="str">
        <f>VLOOKUP($C1942,vehicle,MATCH(M$7,Vehicle!$A$1:$E$1,0),0)</f>
        <v>Brake Failure</v>
      </c>
      <c r="N1942" s="20" t="str">
        <f>VLOOKUP($C1942,vehicle,MATCH(N$7,Vehicle!$A$1:$E$1,0),0)</f>
        <v>Medium</v>
      </c>
      <c r="O1942" s="21">
        <f>VLOOKUP($C1942,vehicle,MATCH(O$7,Vehicle!$A$1:$E$1,0),0)</f>
        <v>1</v>
      </c>
      <c r="P1942" s="21">
        <f>VLOOKUP($C1942,driver,MATCH(P$7,Driver!$A$1:$E$1,0),0)</f>
        <v>30</v>
      </c>
      <c r="Q1942" s="21" t="str">
        <f>VLOOKUP($C1942,driver,MATCH(Q$7,Driver!$A$1:$E$1,0),0)</f>
        <v>Valid</v>
      </c>
      <c r="R1942" s="21">
        <f>VLOOKUP($C1942,driver,MATCH(R$7,Driver!$A$1:$E$1,0),0)</f>
        <v>10</v>
      </c>
      <c r="S1942" s="21" t="str">
        <f>VLOOKUP($C1942,driver,MATCH(S$7,Driver!$A$1:$E$1,0),0)</f>
        <v>Fatal</v>
      </c>
      <c r="T1942" s="21">
        <f>VLOOKUP($C1942,Effects,MATCH(T$7, Effects!$A$1:$E$1, 0),0)</f>
        <v>42</v>
      </c>
      <c r="U1942" s="22" t="str">
        <f>VLOOKUP($C1942,Effects,MATCH(U$7, Effects!$A$1:$E$1, 0),0)</f>
        <v>Yes</v>
      </c>
      <c r="V1942" s="22" t="str">
        <f>VLOOKUP($C1942,Effects,MATCH(V$7, Effects!$A$1:$E$1, 0),0)</f>
        <v>Yes</v>
      </c>
      <c r="W1942" s="22" t="str">
        <f>VLOOKUP($C1942,Effects,MATCH(W$7, Effects!$A$1:$E$1, 0),0)</f>
        <v>Arrest Made</v>
      </c>
    </row>
    <row r="1943" spans="2:23" s="7" customFormat="1" ht="21" x14ac:dyDescent="0.4">
      <c r="B1943" s="19">
        <v>1936</v>
      </c>
      <c r="C1943" s="19" t="s">
        <v>1949</v>
      </c>
      <c r="D1943" s="20">
        <f>VLOOKUP($C1943, Date, MATCH(Source!D$7, Date!$A$1:$F$1, 0), FALSE)</f>
        <v>44652</v>
      </c>
      <c r="E1943" s="40">
        <v>44652</v>
      </c>
      <c r="F1943" s="22">
        <f>VLOOKUP($C1943, Date, MATCH(Source!F$7, Date!$A$1:$F$1, 0), FALSE)</f>
        <v>81.3819444444444</v>
      </c>
      <c r="G1943" s="19">
        <f>VLOOKUP(Table3[[#This Row],[Accident ID]],Date!$A$2:$I$2001,MATCH(Table3[[#Headers],[Hour]],Date!$A$1:$I$1,0),0)</f>
        <v>9</v>
      </c>
      <c r="H1943" s="44" t="str">
        <f>IF(AND(Table3[[#This Row],[Hour]]&gt;=7, Table3[[#This Row],[Hour]]&lt;=10), "Peak", IF(AND(Table3[[#This Row],[Hour]]&gt;=16, Table3[[#This Row],[Hour]]&lt;=19), "Peak", "Off-Peak"))</f>
        <v>Peak</v>
      </c>
      <c r="I1943" s="19" t="str">
        <f>VLOOKUP($C1943,location,MATCH(Source!I$7,Location!$A$1:$D$1,0),0)</f>
        <v>Chennai</v>
      </c>
      <c r="J1943" s="19" t="str">
        <f>VLOOKUP($C1943,location,MATCH(Source!J$7,Location!$A$1:$D$1,0),0)</f>
        <v>Expressway</v>
      </c>
      <c r="K1943" s="19" t="str">
        <f>VLOOKUP($C1943,location,MATCH(Source!K$7,Location!$A$1:$D$1,0),0)</f>
        <v>Clear</v>
      </c>
      <c r="L1943" s="20" t="str">
        <f>VLOOKUP($C1943,vehicle,MATCH(L1942,Vehicle!A1936:E1936,0),0)</f>
        <v>Car</v>
      </c>
      <c r="M1943" s="20" t="str">
        <f>VLOOKUP($C1943,vehicle,MATCH(M$7,Vehicle!$A$1:$E$1,0),0)</f>
        <v>Reckless Driving</v>
      </c>
      <c r="N1943" s="20" t="str">
        <f>VLOOKUP($C1943,vehicle,MATCH(N$7,Vehicle!$A$1:$E$1,0),0)</f>
        <v>High</v>
      </c>
      <c r="O1943" s="21">
        <f>VLOOKUP($C1943,vehicle,MATCH(O$7,Vehicle!$A$1:$E$1,0),0)</f>
        <v>4</v>
      </c>
      <c r="P1943" s="21">
        <f>VLOOKUP($C1943,driver,MATCH(P$7,Driver!$A$1:$E$1,0),0)</f>
        <v>38</v>
      </c>
      <c r="Q1943" s="21" t="str">
        <f>VLOOKUP($C1943,driver,MATCH(Q$7,Driver!$A$1:$E$1,0),0)</f>
        <v>Expired</v>
      </c>
      <c r="R1943" s="21">
        <f>VLOOKUP($C1943,driver,MATCH(R$7,Driver!$A$1:$E$1,0),0)</f>
        <v>1</v>
      </c>
      <c r="S1943" s="21" t="str">
        <f>VLOOKUP($C1943,driver,MATCH(S$7,Driver!$A$1:$E$1,0),0)</f>
        <v>Severe</v>
      </c>
      <c r="T1943" s="21">
        <f>VLOOKUP($C1943,Effects,MATCH(T$7, Effects!$A$1:$E$1, 0),0)</f>
        <v>47</v>
      </c>
      <c r="U1943" s="22" t="str">
        <f>VLOOKUP($C1943,Effects,MATCH(U$7, Effects!$A$1:$E$1, 0),0)</f>
        <v>No</v>
      </c>
      <c r="V1943" s="22" t="str">
        <f>VLOOKUP($C1943,Effects,MATCH(V$7, Effects!$A$1:$E$1, 0),0)</f>
        <v>Yes</v>
      </c>
      <c r="W1943" s="22" t="str">
        <f>VLOOKUP($C1943,Effects,MATCH(W$7, Effects!$A$1:$E$1, 0),0)</f>
        <v>License Suspended</v>
      </c>
    </row>
    <row r="1944" spans="2:23" s="7" customFormat="1" ht="21" x14ac:dyDescent="0.4">
      <c r="B1944" s="19">
        <v>1937</v>
      </c>
      <c r="C1944" s="19" t="s">
        <v>1950</v>
      </c>
      <c r="D1944" s="20">
        <f>VLOOKUP($C1944, Date, MATCH(Source!D$7, Date!$A$1:$F$1, 0), FALSE)</f>
        <v>44245</v>
      </c>
      <c r="E1944" s="40">
        <v>44245</v>
      </c>
      <c r="F1944" s="22">
        <f>VLOOKUP($C1944, Date, MATCH(Source!F$7, Date!$A$1:$F$1, 0), FALSE)</f>
        <v>81.4236111111111</v>
      </c>
      <c r="G1944" s="19">
        <f>VLOOKUP(Table3[[#This Row],[Accident ID]],Date!$A$2:$I$2001,MATCH(Table3[[#Headers],[Hour]],Date!$A$1:$I$1,0),0)</f>
        <v>10</v>
      </c>
      <c r="H1944" s="44" t="str">
        <f>IF(AND(Table3[[#This Row],[Hour]]&gt;=7, Table3[[#This Row],[Hour]]&lt;=10), "Peak", IF(AND(Table3[[#This Row],[Hour]]&gt;=16, Table3[[#This Row],[Hour]]&lt;=19), "Peak", "Off-Peak"))</f>
        <v>Peak</v>
      </c>
      <c r="I1944" s="19" t="str">
        <f>VLOOKUP($C1944,location,MATCH(Source!I$7,Location!$A$1:$D$1,0),0)</f>
        <v>Pune</v>
      </c>
      <c r="J1944" s="19" t="str">
        <f>VLOOKUP($C1944,location,MATCH(Source!J$7,Location!$A$1:$D$1,0),0)</f>
        <v>Rural Road</v>
      </c>
      <c r="K1944" s="19" t="str">
        <f>VLOOKUP($C1944,location,MATCH(Source!K$7,Location!$A$1:$D$1,0),0)</f>
        <v>Rainy</v>
      </c>
      <c r="L1944" s="20" t="str">
        <f>VLOOKUP($C1944,vehicle,MATCH(L1943,Vehicle!A1937:E1937,0),0)</f>
        <v>Bike</v>
      </c>
      <c r="M1944" s="20" t="str">
        <f>VLOOKUP($C1944,vehicle,MATCH(M$7,Vehicle!$A$1:$E$1,0),0)</f>
        <v>Weather Conditions</v>
      </c>
      <c r="N1944" s="20" t="str">
        <f>VLOOKUP($C1944,vehicle,MATCH(N$7,Vehicle!$A$1:$E$1,0),0)</f>
        <v>Low</v>
      </c>
      <c r="O1944" s="21">
        <f>VLOOKUP($C1944,vehicle,MATCH(O$7,Vehicle!$A$1:$E$1,0),0)</f>
        <v>5</v>
      </c>
      <c r="P1944" s="21">
        <f>VLOOKUP($C1944,driver,MATCH(P$7,Driver!$A$1:$E$1,0),0)</f>
        <v>26</v>
      </c>
      <c r="Q1944" s="21" t="str">
        <f>VLOOKUP($C1944,driver,MATCH(Q$7,Driver!$A$1:$E$1,0),0)</f>
        <v>Expired</v>
      </c>
      <c r="R1944" s="21">
        <f>VLOOKUP($C1944,driver,MATCH(R$7,Driver!$A$1:$E$1,0),0)</f>
        <v>4</v>
      </c>
      <c r="S1944" s="21" t="str">
        <f>VLOOKUP($C1944,driver,MATCH(S$7,Driver!$A$1:$E$1,0),0)</f>
        <v>Moderate</v>
      </c>
      <c r="T1944" s="21">
        <f>VLOOKUP($C1944,Effects,MATCH(T$7, Effects!$A$1:$E$1, 0),0)</f>
        <v>26</v>
      </c>
      <c r="U1944" s="22" t="str">
        <f>VLOOKUP($C1944,Effects,MATCH(U$7, Effects!$A$1:$E$1, 0),0)</f>
        <v>No</v>
      </c>
      <c r="V1944" s="22" t="str">
        <f>VLOOKUP($C1944,Effects,MATCH(V$7, Effects!$A$1:$E$1, 0),0)</f>
        <v>Yes</v>
      </c>
      <c r="W1944" s="22" t="str">
        <f>VLOOKUP($C1944,Effects,MATCH(W$7, Effects!$A$1:$E$1, 0),0)</f>
        <v>Fine Issued</v>
      </c>
    </row>
    <row r="1945" spans="2:23" s="7" customFormat="1" ht="21" x14ac:dyDescent="0.4">
      <c r="B1945" s="19">
        <v>1938</v>
      </c>
      <c r="C1945" s="19" t="s">
        <v>1951</v>
      </c>
      <c r="D1945" s="20">
        <f>VLOOKUP($C1945, Date, MATCH(Source!D$7, Date!$A$1:$F$1, 0), FALSE)</f>
        <v>45650</v>
      </c>
      <c r="E1945" s="40">
        <v>45650</v>
      </c>
      <c r="F1945" s="22">
        <f>VLOOKUP($C1945, Date, MATCH(Source!F$7, Date!$A$1:$F$1, 0), FALSE)</f>
        <v>81.4652777777778</v>
      </c>
      <c r="G1945" s="19">
        <f>VLOOKUP(Table3[[#This Row],[Accident ID]],Date!$A$2:$I$2001,MATCH(Table3[[#Headers],[Hour]],Date!$A$1:$I$1,0),0)</f>
        <v>11</v>
      </c>
      <c r="H1945" s="44" t="str">
        <f>IF(AND(Table3[[#This Row],[Hour]]&gt;=7, Table3[[#This Row],[Hour]]&lt;=10), "Peak", IF(AND(Table3[[#This Row],[Hour]]&gt;=16, Table3[[#This Row],[Hour]]&lt;=19), "Peak", "Off-Peak"))</f>
        <v>Off-Peak</v>
      </c>
      <c r="I1945" s="19" t="str">
        <f>VLOOKUP($C1945,location,MATCH(Source!I$7,Location!$A$1:$D$1,0),0)</f>
        <v>Delhi</v>
      </c>
      <c r="J1945" s="19" t="str">
        <f>VLOOKUP($C1945,location,MATCH(Source!J$7,Location!$A$1:$D$1,0),0)</f>
        <v>Highway</v>
      </c>
      <c r="K1945" s="19" t="str">
        <f>VLOOKUP($C1945,location,MATCH(Source!K$7,Location!$A$1:$D$1,0),0)</f>
        <v>Snowy</v>
      </c>
      <c r="L1945" s="20" t="str">
        <f>VLOOKUP($C1945,vehicle,MATCH(L1944,Vehicle!A1938:E1938,0),0)</f>
        <v>Bus</v>
      </c>
      <c r="M1945" s="20" t="str">
        <f>VLOOKUP($C1945,vehicle,MATCH(M$7,Vehicle!$A$1:$E$1,0),0)</f>
        <v>Pedestrian Crossing</v>
      </c>
      <c r="N1945" s="20" t="str">
        <f>VLOOKUP($C1945,vehicle,MATCH(N$7,Vehicle!$A$1:$E$1,0),0)</f>
        <v>Medium</v>
      </c>
      <c r="O1945" s="21">
        <f>VLOOKUP($C1945,vehicle,MATCH(O$7,Vehicle!$A$1:$E$1,0),0)</f>
        <v>3</v>
      </c>
      <c r="P1945" s="21">
        <f>VLOOKUP($C1945,driver,MATCH(P$7,Driver!$A$1:$E$1,0),0)</f>
        <v>59</v>
      </c>
      <c r="Q1945" s="21" t="str">
        <f>VLOOKUP($C1945,driver,MATCH(Q$7,Driver!$A$1:$E$1,0),0)</f>
        <v>Expired</v>
      </c>
      <c r="R1945" s="21">
        <f>VLOOKUP($C1945,driver,MATCH(R$7,Driver!$A$1:$E$1,0),0)</f>
        <v>2</v>
      </c>
      <c r="S1945" s="21" t="str">
        <f>VLOOKUP($C1945,driver,MATCH(S$7,Driver!$A$1:$E$1,0),0)</f>
        <v>Fatal</v>
      </c>
      <c r="T1945" s="21">
        <f>VLOOKUP($C1945,Effects,MATCH(T$7, Effects!$A$1:$E$1, 0),0)</f>
        <v>56</v>
      </c>
      <c r="U1945" s="22" t="str">
        <f>VLOOKUP($C1945,Effects,MATCH(U$7, Effects!$A$1:$E$1, 0),0)</f>
        <v>No</v>
      </c>
      <c r="V1945" s="22" t="str">
        <f>VLOOKUP($C1945,Effects,MATCH(V$7, Effects!$A$1:$E$1, 0),0)</f>
        <v>Yes</v>
      </c>
      <c r="W1945" s="22" t="str">
        <f>VLOOKUP($C1945,Effects,MATCH(W$7, Effects!$A$1:$E$1, 0),0)</f>
        <v>License Suspended</v>
      </c>
    </row>
    <row r="1946" spans="2:23" s="7" customFormat="1" ht="21" x14ac:dyDescent="0.4">
      <c r="B1946" s="19">
        <v>1939</v>
      </c>
      <c r="C1946" s="19" t="s">
        <v>1952</v>
      </c>
      <c r="D1946" s="20">
        <f>VLOOKUP($C1946, Date, MATCH(Source!D$7, Date!$A$1:$F$1, 0), FALSE)</f>
        <v>45521</v>
      </c>
      <c r="E1946" s="40">
        <v>45521</v>
      </c>
      <c r="F1946" s="22">
        <f>VLOOKUP($C1946, Date, MATCH(Source!F$7, Date!$A$1:$F$1, 0), FALSE)</f>
        <v>81.5069444444444</v>
      </c>
      <c r="G1946" s="19">
        <f>VLOOKUP(Table3[[#This Row],[Accident ID]],Date!$A$2:$I$2001,MATCH(Table3[[#Headers],[Hour]],Date!$A$1:$I$1,0),0)</f>
        <v>12</v>
      </c>
      <c r="H1946" s="44" t="str">
        <f>IF(AND(Table3[[#This Row],[Hour]]&gt;=7, Table3[[#This Row],[Hour]]&lt;=10), "Peak", IF(AND(Table3[[#This Row],[Hour]]&gt;=16, Table3[[#This Row],[Hour]]&lt;=19), "Peak", "Off-Peak"))</f>
        <v>Off-Peak</v>
      </c>
      <c r="I1946" s="19" t="str">
        <f>VLOOKUP($C1946,location,MATCH(Source!I$7,Location!$A$1:$D$1,0),0)</f>
        <v>Kolkata</v>
      </c>
      <c r="J1946" s="19" t="str">
        <f>VLOOKUP($C1946,location,MATCH(Source!J$7,Location!$A$1:$D$1,0),0)</f>
        <v>Rural Road</v>
      </c>
      <c r="K1946" s="19" t="str">
        <f>VLOOKUP($C1946,location,MATCH(Source!K$7,Location!$A$1:$D$1,0),0)</f>
        <v>Clear</v>
      </c>
      <c r="L1946" s="20" t="str">
        <f>VLOOKUP($C1946,vehicle,MATCH(L1945,Vehicle!A1939:E1939,0),0)</f>
        <v>Bicycle</v>
      </c>
      <c r="M1946" s="20" t="str">
        <f>VLOOKUP($C1946,vehicle,MATCH(M$7,Vehicle!$A$1:$E$1,0),0)</f>
        <v>Weather Conditions</v>
      </c>
      <c r="N1946" s="20" t="str">
        <f>VLOOKUP($C1946,vehicle,MATCH(N$7,Vehicle!$A$1:$E$1,0),0)</f>
        <v>Low</v>
      </c>
      <c r="O1946" s="21">
        <f>VLOOKUP($C1946,vehicle,MATCH(O$7,Vehicle!$A$1:$E$1,0),0)</f>
        <v>2</v>
      </c>
      <c r="P1946" s="21">
        <f>VLOOKUP($C1946,driver,MATCH(P$7,Driver!$A$1:$E$1,0),0)</f>
        <v>18</v>
      </c>
      <c r="Q1946" s="21" t="str">
        <f>VLOOKUP($C1946,driver,MATCH(Q$7,Driver!$A$1:$E$1,0),0)</f>
        <v>Suspended</v>
      </c>
      <c r="R1946" s="21">
        <f>VLOOKUP($C1946,driver,MATCH(R$7,Driver!$A$1:$E$1,0),0)</f>
        <v>4</v>
      </c>
      <c r="S1946" s="21" t="str">
        <f>VLOOKUP($C1946,driver,MATCH(S$7,Driver!$A$1:$E$1,0),0)</f>
        <v>Fatal</v>
      </c>
      <c r="T1946" s="21">
        <f>VLOOKUP($C1946,Effects,MATCH(T$7, Effects!$A$1:$E$1, 0),0)</f>
        <v>19</v>
      </c>
      <c r="U1946" s="22" t="str">
        <f>VLOOKUP($C1946,Effects,MATCH(U$7, Effects!$A$1:$E$1, 0),0)</f>
        <v>No</v>
      </c>
      <c r="V1946" s="22" t="str">
        <f>VLOOKUP($C1946,Effects,MATCH(V$7, Effects!$A$1:$E$1, 0),0)</f>
        <v>No</v>
      </c>
      <c r="W1946" s="22" t="str">
        <f>VLOOKUP($C1946,Effects,MATCH(W$7, Effects!$A$1:$E$1, 0),0)</f>
        <v>Arrest Made</v>
      </c>
    </row>
    <row r="1947" spans="2:23" s="7" customFormat="1" ht="21" x14ac:dyDescent="0.4">
      <c r="B1947" s="19">
        <v>1940</v>
      </c>
      <c r="C1947" s="19" t="s">
        <v>1953</v>
      </c>
      <c r="D1947" s="20">
        <f>VLOOKUP($C1947, Date, MATCH(Source!D$7, Date!$A$1:$F$1, 0), FALSE)</f>
        <v>44131</v>
      </c>
      <c r="E1947" s="40">
        <v>44131</v>
      </c>
      <c r="F1947" s="22">
        <f>VLOOKUP($C1947, Date, MATCH(Source!F$7, Date!$A$1:$F$1, 0), FALSE)</f>
        <v>81.5486111111111</v>
      </c>
      <c r="G1947" s="19">
        <f>VLOOKUP(Table3[[#This Row],[Accident ID]],Date!$A$2:$I$2001,MATCH(Table3[[#Headers],[Hour]],Date!$A$1:$I$1,0),0)</f>
        <v>13</v>
      </c>
      <c r="H1947" s="44" t="str">
        <f>IF(AND(Table3[[#This Row],[Hour]]&gt;=7, Table3[[#This Row],[Hour]]&lt;=10), "Peak", IF(AND(Table3[[#This Row],[Hour]]&gt;=16, Table3[[#This Row],[Hour]]&lt;=19), "Peak", "Off-Peak"))</f>
        <v>Off-Peak</v>
      </c>
      <c r="I1947" s="19" t="str">
        <f>VLOOKUP($C1947,location,MATCH(Source!I$7,Location!$A$1:$D$1,0),0)</f>
        <v>Ahmedabad</v>
      </c>
      <c r="J1947" s="19" t="str">
        <f>VLOOKUP($C1947,location,MATCH(Source!J$7,Location!$A$1:$D$1,0),0)</f>
        <v>Expressway</v>
      </c>
      <c r="K1947" s="19" t="str">
        <f>VLOOKUP($C1947,location,MATCH(Source!K$7,Location!$A$1:$D$1,0),0)</f>
        <v>Snowy</v>
      </c>
      <c r="L1947" s="20" t="str">
        <f>VLOOKUP($C1947,vehicle,MATCH(L1946,Vehicle!A1940:E1940,0),0)</f>
        <v>Bicycle</v>
      </c>
      <c r="M1947" s="20" t="str">
        <f>VLOOKUP($C1947,vehicle,MATCH(M$7,Vehicle!$A$1:$E$1,0),0)</f>
        <v>Signal Violation</v>
      </c>
      <c r="N1947" s="20" t="str">
        <f>VLOOKUP($C1947,vehicle,MATCH(N$7,Vehicle!$A$1:$E$1,0),0)</f>
        <v>Severe</v>
      </c>
      <c r="O1947" s="21">
        <f>VLOOKUP($C1947,vehicle,MATCH(O$7,Vehicle!$A$1:$E$1,0),0)</f>
        <v>2</v>
      </c>
      <c r="P1947" s="21">
        <f>VLOOKUP($C1947,driver,MATCH(P$7,Driver!$A$1:$E$1,0),0)</f>
        <v>40</v>
      </c>
      <c r="Q1947" s="21" t="str">
        <f>VLOOKUP($C1947,driver,MATCH(Q$7,Driver!$A$1:$E$1,0),0)</f>
        <v>Expired</v>
      </c>
      <c r="R1947" s="21">
        <f>VLOOKUP($C1947,driver,MATCH(R$7,Driver!$A$1:$E$1,0),0)</f>
        <v>2</v>
      </c>
      <c r="S1947" s="21" t="str">
        <f>VLOOKUP($C1947,driver,MATCH(S$7,Driver!$A$1:$E$1,0),0)</f>
        <v>Fatal</v>
      </c>
      <c r="T1947" s="21">
        <f>VLOOKUP($C1947,Effects,MATCH(T$7, Effects!$A$1:$E$1, 0),0)</f>
        <v>58</v>
      </c>
      <c r="U1947" s="22" t="str">
        <f>VLOOKUP($C1947,Effects,MATCH(U$7, Effects!$A$1:$E$1, 0),0)</f>
        <v>Yes</v>
      </c>
      <c r="V1947" s="22" t="str">
        <f>VLOOKUP($C1947,Effects,MATCH(V$7, Effects!$A$1:$E$1, 0),0)</f>
        <v>Yes</v>
      </c>
      <c r="W1947" s="22" t="str">
        <f>VLOOKUP($C1947,Effects,MATCH(W$7, Effects!$A$1:$E$1, 0),0)</f>
        <v>License Suspended</v>
      </c>
    </row>
    <row r="1948" spans="2:23" s="7" customFormat="1" ht="21" x14ac:dyDescent="0.4">
      <c r="B1948" s="19">
        <v>1941</v>
      </c>
      <c r="C1948" s="19" t="s">
        <v>1954</v>
      </c>
      <c r="D1948" s="20">
        <f>VLOOKUP($C1948, Date, MATCH(Source!D$7, Date!$A$1:$F$1, 0), FALSE)</f>
        <v>44834</v>
      </c>
      <c r="E1948" s="40">
        <v>44834</v>
      </c>
      <c r="F1948" s="22">
        <f>VLOOKUP($C1948, Date, MATCH(Source!F$7, Date!$A$1:$F$1, 0), FALSE)</f>
        <v>81.5902777777778</v>
      </c>
      <c r="G1948" s="19">
        <f>VLOOKUP(Table3[[#This Row],[Accident ID]],Date!$A$2:$I$2001,MATCH(Table3[[#Headers],[Hour]],Date!$A$1:$I$1,0),0)</f>
        <v>14</v>
      </c>
      <c r="H1948" s="44" t="str">
        <f>IF(AND(Table3[[#This Row],[Hour]]&gt;=7, Table3[[#This Row],[Hour]]&lt;=10), "Peak", IF(AND(Table3[[#This Row],[Hour]]&gt;=16, Table3[[#This Row],[Hour]]&lt;=19), "Peak", "Off-Peak"))</f>
        <v>Off-Peak</v>
      </c>
      <c r="I1948" s="19" t="str">
        <f>VLOOKUP($C1948,location,MATCH(Source!I$7,Location!$A$1:$D$1,0),0)</f>
        <v>Bangalore</v>
      </c>
      <c r="J1948" s="19" t="str">
        <f>VLOOKUP($C1948,location,MATCH(Source!J$7,Location!$A$1:$D$1,0),0)</f>
        <v>Highway</v>
      </c>
      <c r="K1948" s="19" t="str">
        <f>VLOOKUP($C1948,location,MATCH(Source!K$7,Location!$A$1:$D$1,0),0)</f>
        <v>Clear</v>
      </c>
      <c r="L1948" s="20" t="str">
        <f>VLOOKUP($C1948,vehicle,MATCH(L1947,Vehicle!A1941:E1941,0),0)</f>
        <v>Truck</v>
      </c>
      <c r="M1948" s="20" t="str">
        <f>VLOOKUP($C1948,vehicle,MATCH(M$7,Vehicle!$A$1:$E$1,0),0)</f>
        <v>Drunk Driving</v>
      </c>
      <c r="N1948" s="20" t="str">
        <f>VLOOKUP($C1948,vehicle,MATCH(N$7,Vehicle!$A$1:$E$1,0),0)</f>
        <v>Low</v>
      </c>
      <c r="O1948" s="21">
        <f>VLOOKUP($C1948,vehicle,MATCH(O$7,Vehicle!$A$1:$E$1,0),0)</f>
        <v>1</v>
      </c>
      <c r="P1948" s="21">
        <f>VLOOKUP($C1948,driver,MATCH(P$7,Driver!$A$1:$E$1,0),0)</f>
        <v>71</v>
      </c>
      <c r="Q1948" s="21" t="str">
        <f>VLOOKUP($C1948,driver,MATCH(Q$7,Driver!$A$1:$E$1,0),0)</f>
        <v>Suspended</v>
      </c>
      <c r="R1948" s="21">
        <f>VLOOKUP($C1948,driver,MATCH(R$7,Driver!$A$1:$E$1,0),0)</f>
        <v>3</v>
      </c>
      <c r="S1948" s="21" t="str">
        <f>VLOOKUP($C1948,driver,MATCH(S$7,Driver!$A$1:$E$1,0),0)</f>
        <v>Moderate</v>
      </c>
      <c r="T1948" s="21">
        <f>VLOOKUP($C1948,Effects,MATCH(T$7, Effects!$A$1:$E$1, 0),0)</f>
        <v>21</v>
      </c>
      <c r="U1948" s="22" t="str">
        <f>VLOOKUP($C1948,Effects,MATCH(U$7, Effects!$A$1:$E$1, 0),0)</f>
        <v>Yes</v>
      </c>
      <c r="V1948" s="22" t="str">
        <f>VLOOKUP($C1948,Effects,MATCH(V$7, Effects!$A$1:$E$1, 0),0)</f>
        <v>Yes</v>
      </c>
      <c r="W1948" s="22" t="str">
        <f>VLOOKUP($C1948,Effects,MATCH(W$7, Effects!$A$1:$E$1, 0),0)</f>
        <v>Arrest Made</v>
      </c>
    </row>
    <row r="1949" spans="2:23" s="7" customFormat="1" ht="21" x14ac:dyDescent="0.4">
      <c r="B1949" s="19">
        <v>1942</v>
      </c>
      <c r="C1949" s="19" t="s">
        <v>1955</v>
      </c>
      <c r="D1949" s="20">
        <f>VLOOKUP($C1949, Date, MATCH(Source!D$7, Date!$A$1:$F$1, 0), FALSE)</f>
        <v>45395</v>
      </c>
      <c r="E1949" s="40">
        <v>45395</v>
      </c>
      <c r="F1949" s="22">
        <f>VLOOKUP($C1949, Date, MATCH(Source!F$7, Date!$A$1:$F$1, 0), FALSE)</f>
        <v>81.6319444444444</v>
      </c>
      <c r="G1949" s="19">
        <f>VLOOKUP(Table3[[#This Row],[Accident ID]],Date!$A$2:$I$2001,MATCH(Table3[[#Headers],[Hour]],Date!$A$1:$I$1,0),0)</f>
        <v>15</v>
      </c>
      <c r="H1949" s="44" t="str">
        <f>IF(AND(Table3[[#This Row],[Hour]]&gt;=7, Table3[[#This Row],[Hour]]&lt;=10), "Peak", IF(AND(Table3[[#This Row],[Hour]]&gt;=16, Table3[[#This Row],[Hour]]&lt;=19), "Peak", "Off-Peak"))</f>
        <v>Off-Peak</v>
      </c>
      <c r="I1949" s="19" t="str">
        <f>VLOOKUP($C1949,location,MATCH(Source!I$7,Location!$A$1:$D$1,0),0)</f>
        <v>Ahmedabad</v>
      </c>
      <c r="J1949" s="19" t="str">
        <f>VLOOKUP($C1949,location,MATCH(Source!J$7,Location!$A$1:$D$1,0),0)</f>
        <v>Expressway</v>
      </c>
      <c r="K1949" s="19" t="str">
        <f>VLOOKUP($C1949,location,MATCH(Source!K$7,Location!$A$1:$D$1,0),0)</f>
        <v>Rainy</v>
      </c>
      <c r="L1949" s="20" t="str">
        <f>VLOOKUP($C1949,vehicle,MATCH(L1948,Vehicle!A1942:E1942,0),0)</f>
        <v>Bicycle</v>
      </c>
      <c r="M1949" s="20" t="str">
        <f>VLOOKUP($C1949,vehicle,MATCH(M$7,Vehicle!$A$1:$E$1,0),0)</f>
        <v>Weather Conditions</v>
      </c>
      <c r="N1949" s="20" t="str">
        <f>VLOOKUP($C1949,vehicle,MATCH(N$7,Vehicle!$A$1:$E$1,0),0)</f>
        <v>High</v>
      </c>
      <c r="O1949" s="21">
        <f>VLOOKUP($C1949,vehicle,MATCH(O$7,Vehicle!$A$1:$E$1,0),0)</f>
        <v>1</v>
      </c>
      <c r="P1949" s="21">
        <f>VLOOKUP($C1949,driver,MATCH(P$7,Driver!$A$1:$E$1,0),0)</f>
        <v>39</v>
      </c>
      <c r="Q1949" s="21" t="str">
        <f>VLOOKUP($C1949,driver,MATCH(Q$7,Driver!$A$1:$E$1,0),0)</f>
        <v>Expired</v>
      </c>
      <c r="R1949" s="21">
        <f>VLOOKUP($C1949,driver,MATCH(R$7,Driver!$A$1:$E$1,0),0)</f>
        <v>3</v>
      </c>
      <c r="S1949" s="21" t="str">
        <f>VLOOKUP($C1949,driver,MATCH(S$7,Driver!$A$1:$E$1,0),0)</f>
        <v>Moderate</v>
      </c>
      <c r="T1949" s="21">
        <f>VLOOKUP($C1949,Effects,MATCH(T$7, Effects!$A$1:$E$1, 0),0)</f>
        <v>42</v>
      </c>
      <c r="U1949" s="22" t="str">
        <f>VLOOKUP($C1949,Effects,MATCH(U$7, Effects!$A$1:$E$1, 0),0)</f>
        <v>No</v>
      </c>
      <c r="V1949" s="22" t="str">
        <f>VLOOKUP($C1949,Effects,MATCH(V$7, Effects!$A$1:$E$1, 0),0)</f>
        <v>Yes</v>
      </c>
      <c r="W1949" s="22" t="str">
        <f>VLOOKUP($C1949,Effects,MATCH(W$7, Effects!$A$1:$E$1, 0),0)</f>
        <v>Fine Issued</v>
      </c>
    </row>
    <row r="1950" spans="2:23" s="7" customFormat="1" ht="21" x14ac:dyDescent="0.4">
      <c r="B1950" s="19">
        <v>1943</v>
      </c>
      <c r="C1950" s="19" t="s">
        <v>1956</v>
      </c>
      <c r="D1950" s="20">
        <f>VLOOKUP($C1950, Date, MATCH(Source!D$7, Date!$A$1:$F$1, 0), FALSE)</f>
        <v>44190</v>
      </c>
      <c r="E1950" s="40">
        <v>44190</v>
      </c>
      <c r="F1950" s="22">
        <f>VLOOKUP($C1950, Date, MATCH(Source!F$7, Date!$A$1:$F$1, 0), FALSE)</f>
        <v>81.6736111111111</v>
      </c>
      <c r="G1950" s="19">
        <f>VLOOKUP(Table3[[#This Row],[Accident ID]],Date!$A$2:$I$2001,MATCH(Table3[[#Headers],[Hour]],Date!$A$1:$I$1,0),0)</f>
        <v>16</v>
      </c>
      <c r="H1950" s="44" t="str">
        <f>IF(AND(Table3[[#This Row],[Hour]]&gt;=7, Table3[[#This Row],[Hour]]&lt;=10), "Peak", IF(AND(Table3[[#This Row],[Hour]]&gt;=16, Table3[[#This Row],[Hour]]&lt;=19), "Peak", "Off-Peak"))</f>
        <v>Peak</v>
      </c>
      <c r="I1950" s="19" t="str">
        <f>VLOOKUP($C1950,location,MATCH(Source!I$7,Location!$A$1:$D$1,0),0)</f>
        <v>Mumbai</v>
      </c>
      <c r="J1950" s="19" t="str">
        <f>VLOOKUP($C1950,location,MATCH(Source!J$7,Location!$A$1:$D$1,0),0)</f>
        <v>Highway</v>
      </c>
      <c r="K1950" s="19" t="str">
        <f>VLOOKUP($C1950,location,MATCH(Source!K$7,Location!$A$1:$D$1,0),0)</f>
        <v>Windy</v>
      </c>
      <c r="L1950" s="20" t="str">
        <f>VLOOKUP($C1950,vehicle,MATCH(L1949,Vehicle!A1943:E1943,0),0)</f>
        <v>Bicycle</v>
      </c>
      <c r="M1950" s="20" t="str">
        <f>VLOOKUP($C1950,vehicle,MATCH(M$7,Vehicle!$A$1:$E$1,0),0)</f>
        <v>Drunk Driving</v>
      </c>
      <c r="N1950" s="20" t="str">
        <f>VLOOKUP($C1950,vehicle,MATCH(N$7,Vehicle!$A$1:$E$1,0),0)</f>
        <v>High</v>
      </c>
      <c r="O1950" s="21">
        <f>VLOOKUP($C1950,vehicle,MATCH(O$7,Vehicle!$A$1:$E$1,0),0)</f>
        <v>2</v>
      </c>
      <c r="P1950" s="21">
        <f>VLOOKUP($C1950,driver,MATCH(P$7,Driver!$A$1:$E$1,0),0)</f>
        <v>64</v>
      </c>
      <c r="Q1950" s="21" t="str">
        <f>VLOOKUP($C1950,driver,MATCH(Q$7,Driver!$A$1:$E$1,0),0)</f>
        <v>Expired</v>
      </c>
      <c r="R1950" s="21">
        <f>VLOOKUP($C1950,driver,MATCH(R$7,Driver!$A$1:$E$1,0),0)</f>
        <v>5</v>
      </c>
      <c r="S1950" s="21" t="str">
        <f>VLOOKUP($C1950,driver,MATCH(S$7,Driver!$A$1:$E$1,0),0)</f>
        <v>Moderate</v>
      </c>
      <c r="T1950" s="21">
        <f>VLOOKUP($C1950,Effects,MATCH(T$7, Effects!$A$1:$E$1, 0),0)</f>
        <v>53</v>
      </c>
      <c r="U1950" s="22" t="str">
        <f>VLOOKUP($C1950,Effects,MATCH(U$7, Effects!$A$1:$E$1, 0),0)</f>
        <v>No</v>
      </c>
      <c r="V1950" s="22" t="str">
        <f>VLOOKUP($C1950,Effects,MATCH(V$7, Effects!$A$1:$E$1, 0),0)</f>
        <v>No</v>
      </c>
      <c r="W1950" s="22" t="str">
        <f>VLOOKUP($C1950,Effects,MATCH(W$7, Effects!$A$1:$E$1, 0),0)</f>
        <v>Arrest Made</v>
      </c>
    </row>
    <row r="1951" spans="2:23" s="7" customFormat="1" ht="21" x14ac:dyDescent="0.4">
      <c r="B1951" s="19">
        <v>1944</v>
      </c>
      <c r="C1951" s="19" t="s">
        <v>1957</v>
      </c>
      <c r="D1951" s="20">
        <f>VLOOKUP($C1951, Date, MATCH(Source!D$7, Date!$A$1:$F$1, 0), FALSE)</f>
        <v>44753</v>
      </c>
      <c r="E1951" s="40">
        <v>44753</v>
      </c>
      <c r="F1951" s="22">
        <f>VLOOKUP($C1951, Date, MATCH(Source!F$7, Date!$A$1:$F$1, 0), FALSE)</f>
        <v>81.7152777777778</v>
      </c>
      <c r="G1951" s="19">
        <f>VLOOKUP(Table3[[#This Row],[Accident ID]],Date!$A$2:$I$2001,MATCH(Table3[[#Headers],[Hour]],Date!$A$1:$I$1,0),0)</f>
        <v>17</v>
      </c>
      <c r="H1951" s="44" t="str">
        <f>IF(AND(Table3[[#This Row],[Hour]]&gt;=7, Table3[[#This Row],[Hour]]&lt;=10), "Peak", IF(AND(Table3[[#This Row],[Hour]]&gt;=16, Table3[[#This Row],[Hour]]&lt;=19), "Peak", "Off-Peak"))</f>
        <v>Peak</v>
      </c>
      <c r="I1951" s="19" t="str">
        <f>VLOOKUP($C1951,location,MATCH(Source!I$7,Location!$A$1:$D$1,0),0)</f>
        <v>Pune</v>
      </c>
      <c r="J1951" s="19" t="str">
        <f>VLOOKUP($C1951,location,MATCH(Source!J$7,Location!$A$1:$D$1,0),0)</f>
        <v>City Road</v>
      </c>
      <c r="K1951" s="19" t="str">
        <f>VLOOKUP($C1951,location,MATCH(Source!K$7,Location!$A$1:$D$1,0),0)</f>
        <v>Foggy</v>
      </c>
      <c r="L1951" s="20" t="str">
        <f>VLOOKUP($C1951,vehicle,MATCH(L1950,Vehicle!A1944:E1944,0),0)</f>
        <v>Car</v>
      </c>
      <c r="M1951" s="20" t="str">
        <f>VLOOKUP($C1951,vehicle,MATCH(M$7,Vehicle!$A$1:$E$1,0),0)</f>
        <v>Over Speeding</v>
      </c>
      <c r="N1951" s="20" t="str">
        <f>VLOOKUP($C1951,vehicle,MATCH(N$7,Vehicle!$A$1:$E$1,0),0)</f>
        <v>High</v>
      </c>
      <c r="O1951" s="21">
        <f>VLOOKUP($C1951,vehicle,MATCH(O$7,Vehicle!$A$1:$E$1,0),0)</f>
        <v>2</v>
      </c>
      <c r="P1951" s="21">
        <f>VLOOKUP($C1951,driver,MATCH(P$7,Driver!$A$1:$E$1,0),0)</f>
        <v>54</v>
      </c>
      <c r="Q1951" s="21" t="str">
        <f>VLOOKUP($C1951,driver,MATCH(Q$7,Driver!$A$1:$E$1,0),0)</f>
        <v>Valid</v>
      </c>
      <c r="R1951" s="21">
        <f>VLOOKUP($C1951,driver,MATCH(R$7,Driver!$A$1:$E$1,0),0)</f>
        <v>3</v>
      </c>
      <c r="S1951" s="21" t="str">
        <f>VLOOKUP($C1951,driver,MATCH(S$7,Driver!$A$1:$E$1,0),0)</f>
        <v>Minor</v>
      </c>
      <c r="T1951" s="21">
        <f>VLOOKUP($C1951,Effects,MATCH(T$7, Effects!$A$1:$E$1, 0),0)</f>
        <v>39</v>
      </c>
      <c r="U1951" s="22" t="str">
        <f>VLOOKUP($C1951,Effects,MATCH(U$7, Effects!$A$1:$E$1, 0),0)</f>
        <v>No</v>
      </c>
      <c r="V1951" s="22" t="str">
        <f>VLOOKUP($C1951,Effects,MATCH(V$7, Effects!$A$1:$E$1, 0),0)</f>
        <v>Yes</v>
      </c>
      <c r="W1951" s="22" t="str">
        <f>VLOOKUP($C1951,Effects,MATCH(W$7, Effects!$A$1:$E$1, 0),0)</f>
        <v>Fine Issued</v>
      </c>
    </row>
    <row r="1952" spans="2:23" s="7" customFormat="1" ht="21" x14ac:dyDescent="0.4">
      <c r="B1952" s="19">
        <v>1945</v>
      </c>
      <c r="C1952" s="19" t="s">
        <v>1958</v>
      </c>
      <c r="D1952" s="20">
        <f>VLOOKUP($C1952, Date, MATCH(Source!D$7, Date!$A$1:$F$1, 0), FALSE)</f>
        <v>45116</v>
      </c>
      <c r="E1952" s="40">
        <v>45116</v>
      </c>
      <c r="F1952" s="22">
        <f>VLOOKUP($C1952, Date, MATCH(Source!F$7, Date!$A$1:$F$1, 0), FALSE)</f>
        <v>81.7569444444444</v>
      </c>
      <c r="G1952" s="19">
        <f>VLOOKUP(Table3[[#This Row],[Accident ID]],Date!$A$2:$I$2001,MATCH(Table3[[#Headers],[Hour]],Date!$A$1:$I$1,0),0)</f>
        <v>18</v>
      </c>
      <c r="H1952" s="44" t="str">
        <f>IF(AND(Table3[[#This Row],[Hour]]&gt;=7, Table3[[#This Row],[Hour]]&lt;=10), "Peak", IF(AND(Table3[[#This Row],[Hour]]&gt;=16, Table3[[#This Row],[Hour]]&lt;=19), "Peak", "Off-Peak"))</f>
        <v>Peak</v>
      </c>
      <c r="I1952" s="19" t="str">
        <f>VLOOKUP($C1952,location,MATCH(Source!I$7,Location!$A$1:$D$1,0),0)</f>
        <v>Chennai</v>
      </c>
      <c r="J1952" s="19" t="str">
        <f>VLOOKUP($C1952,location,MATCH(Source!J$7,Location!$A$1:$D$1,0),0)</f>
        <v>Residential Area</v>
      </c>
      <c r="K1952" s="19" t="str">
        <f>VLOOKUP($C1952,location,MATCH(Source!K$7,Location!$A$1:$D$1,0),0)</f>
        <v>Snowy</v>
      </c>
      <c r="L1952" s="20" t="str">
        <f>VLOOKUP($C1952,vehicle,MATCH(L1951,Vehicle!A1945:E1945,0),0)</f>
        <v>Auto</v>
      </c>
      <c r="M1952" s="20" t="str">
        <f>VLOOKUP($C1952,vehicle,MATCH(M$7,Vehicle!$A$1:$E$1,0),0)</f>
        <v>Weather Conditions</v>
      </c>
      <c r="N1952" s="20" t="str">
        <f>VLOOKUP($C1952,vehicle,MATCH(N$7,Vehicle!$A$1:$E$1,0),0)</f>
        <v>Medium</v>
      </c>
      <c r="O1952" s="21">
        <f>VLOOKUP($C1952,vehicle,MATCH(O$7,Vehicle!$A$1:$E$1,0),0)</f>
        <v>1</v>
      </c>
      <c r="P1952" s="21">
        <f>VLOOKUP($C1952,driver,MATCH(P$7,Driver!$A$1:$E$1,0),0)</f>
        <v>26</v>
      </c>
      <c r="Q1952" s="21" t="str">
        <f>VLOOKUP($C1952,driver,MATCH(Q$7,Driver!$A$1:$E$1,0),0)</f>
        <v>Suspended</v>
      </c>
      <c r="R1952" s="21">
        <f>VLOOKUP($C1952,driver,MATCH(R$7,Driver!$A$1:$E$1,0),0)</f>
        <v>7</v>
      </c>
      <c r="S1952" s="21" t="str">
        <f>VLOOKUP($C1952,driver,MATCH(S$7,Driver!$A$1:$E$1,0),0)</f>
        <v>Fatal</v>
      </c>
      <c r="T1952" s="21">
        <f>VLOOKUP($C1952,Effects,MATCH(T$7, Effects!$A$1:$E$1, 0),0)</f>
        <v>60</v>
      </c>
      <c r="U1952" s="22" t="str">
        <f>VLOOKUP($C1952,Effects,MATCH(U$7, Effects!$A$1:$E$1, 0),0)</f>
        <v>Yes</v>
      </c>
      <c r="V1952" s="22" t="str">
        <f>VLOOKUP($C1952,Effects,MATCH(V$7, Effects!$A$1:$E$1, 0),0)</f>
        <v>Yes</v>
      </c>
      <c r="W1952" s="22" t="str">
        <f>VLOOKUP($C1952,Effects,MATCH(W$7, Effects!$A$1:$E$1, 0),0)</f>
        <v>Arrest Made</v>
      </c>
    </row>
    <row r="1953" spans="2:23" s="7" customFormat="1" ht="21" x14ac:dyDescent="0.4">
      <c r="B1953" s="19">
        <v>1946</v>
      </c>
      <c r="C1953" s="19" t="s">
        <v>1959</v>
      </c>
      <c r="D1953" s="20">
        <f>VLOOKUP($C1953, Date, MATCH(Source!D$7, Date!$A$1:$F$1, 0), FALSE)</f>
        <v>44825</v>
      </c>
      <c r="E1953" s="40">
        <v>44825</v>
      </c>
      <c r="F1953" s="22">
        <f>VLOOKUP($C1953, Date, MATCH(Source!F$7, Date!$A$1:$F$1, 0), FALSE)</f>
        <v>81.7986111111111</v>
      </c>
      <c r="G1953" s="19">
        <f>VLOOKUP(Table3[[#This Row],[Accident ID]],Date!$A$2:$I$2001,MATCH(Table3[[#Headers],[Hour]],Date!$A$1:$I$1,0),0)</f>
        <v>19</v>
      </c>
      <c r="H1953" s="44" t="str">
        <f>IF(AND(Table3[[#This Row],[Hour]]&gt;=7, Table3[[#This Row],[Hour]]&lt;=10), "Peak", IF(AND(Table3[[#This Row],[Hour]]&gt;=16, Table3[[#This Row],[Hour]]&lt;=19), "Peak", "Off-Peak"))</f>
        <v>Peak</v>
      </c>
      <c r="I1953" s="19" t="str">
        <f>VLOOKUP($C1953,location,MATCH(Source!I$7,Location!$A$1:$D$1,0),0)</f>
        <v>Ahmedabad</v>
      </c>
      <c r="J1953" s="19" t="str">
        <f>VLOOKUP($C1953,location,MATCH(Source!J$7,Location!$A$1:$D$1,0),0)</f>
        <v>City Road</v>
      </c>
      <c r="K1953" s="19" t="str">
        <f>VLOOKUP($C1953,location,MATCH(Source!K$7,Location!$A$1:$D$1,0),0)</f>
        <v>Rainy</v>
      </c>
      <c r="L1953" s="20" t="str">
        <f>VLOOKUP($C1953,vehicle,MATCH(L1952,Vehicle!A1946:E1946,0),0)</f>
        <v>Bike</v>
      </c>
      <c r="M1953" s="20" t="str">
        <f>VLOOKUP($C1953,vehicle,MATCH(M$7,Vehicle!$A$1:$E$1,0),0)</f>
        <v>Brake Failure</v>
      </c>
      <c r="N1953" s="20" t="str">
        <f>VLOOKUP($C1953,vehicle,MATCH(N$7,Vehicle!$A$1:$E$1,0),0)</f>
        <v>High</v>
      </c>
      <c r="O1953" s="21">
        <f>VLOOKUP($C1953,vehicle,MATCH(O$7,Vehicle!$A$1:$E$1,0),0)</f>
        <v>4</v>
      </c>
      <c r="P1953" s="21">
        <f>VLOOKUP($C1953,driver,MATCH(P$7,Driver!$A$1:$E$1,0),0)</f>
        <v>21</v>
      </c>
      <c r="Q1953" s="21" t="str">
        <f>VLOOKUP($C1953,driver,MATCH(Q$7,Driver!$A$1:$E$1,0),0)</f>
        <v>Valid</v>
      </c>
      <c r="R1953" s="21">
        <f>VLOOKUP($C1953,driver,MATCH(R$7,Driver!$A$1:$E$1,0),0)</f>
        <v>9</v>
      </c>
      <c r="S1953" s="21" t="str">
        <f>VLOOKUP($C1953,driver,MATCH(S$7,Driver!$A$1:$E$1,0),0)</f>
        <v>Severe</v>
      </c>
      <c r="T1953" s="21">
        <f>VLOOKUP($C1953,Effects,MATCH(T$7, Effects!$A$1:$E$1, 0),0)</f>
        <v>38</v>
      </c>
      <c r="U1953" s="22" t="str">
        <f>VLOOKUP($C1953,Effects,MATCH(U$7, Effects!$A$1:$E$1, 0),0)</f>
        <v>Yes</v>
      </c>
      <c r="V1953" s="22" t="str">
        <f>VLOOKUP($C1953,Effects,MATCH(V$7, Effects!$A$1:$E$1, 0),0)</f>
        <v>Yes</v>
      </c>
      <c r="W1953" s="22" t="str">
        <f>VLOOKUP($C1953,Effects,MATCH(W$7, Effects!$A$1:$E$1, 0),0)</f>
        <v>None</v>
      </c>
    </row>
    <row r="1954" spans="2:23" s="7" customFormat="1" ht="21" x14ac:dyDescent="0.4">
      <c r="B1954" s="19">
        <v>1947</v>
      </c>
      <c r="C1954" s="19" t="s">
        <v>1960</v>
      </c>
      <c r="D1954" s="20">
        <f>VLOOKUP($C1954, Date, MATCH(Source!D$7, Date!$A$1:$F$1, 0), FALSE)</f>
        <v>44918</v>
      </c>
      <c r="E1954" s="40">
        <v>44918</v>
      </c>
      <c r="F1954" s="22">
        <f>VLOOKUP($C1954, Date, MATCH(Source!F$7, Date!$A$1:$F$1, 0), FALSE)</f>
        <v>81.8402777777778</v>
      </c>
      <c r="G1954" s="19">
        <f>VLOOKUP(Table3[[#This Row],[Accident ID]],Date!$A$2:$I$2001,MATCH(Table3[[#Headers],[Hour]],Date!$A$1:$I$1,0),0)</f>
        <v>20</v>
      </c>
      <c r="H1954" s="44" t="str">
        <f>IF(AND(Table3[[#This Row],[Hour]]&gt;=7, Table3[[#This Row],[Hour]]&lt;=10), "Peak", IF(AND(Table3[[#This Row],[Hour]]&gt;=16, Table3[[#This Row],[Hour]]&lt;=19), "Peak", "Off-Peak"))</f>
        <v>Off-Peak</v>
      </c>
      <c r="I1954" s="19" t="str">
        <f>VLOOKUP($C1954,location,MATCH(Source!I$7,Location!$A$1:$D$1,0),0)</f>
        <v>Chennai</v>
      </c>
      <c r="J1954" s="19" t="str">
        <f>VLOOKUP($C1954,location,MATCH(Source!J$7,Location!$A$1:$D$1,0),0)</f>
        <v>Residential Area</v>
      </c>
      <c r="K1954" s="19" t="str">
        <f>VLOOKUP($C1954,location,MATCH(Source!K$7,Location!$A$1:$D$1,0),0)</f>
        <v>Clear</v>
      </c>
      <c r="L1954" s="20" t="str">
        <f>VLOOKUP($C1954,vehicle,MATCH(L1953,Vehicle!A1947:E1947,0),0)</f>
        <v>Bike</v>
      </c>
      <c r="M1954" s="20" t="str">
        <f>VLOOKUP($C1954,vehicle,MATCH(M$7,Vehicle!$A$1:$E$1,0),0)</f>
        <v>Over Speeding</v>
      </c>
      <c r="N1954" s="20" t="str">
        <f>VLOOKUP($C1954,vehicle,MATCH(N$7,Vehicle!$A$1:$E$1,0),0)</f>
        <v>Severe</v>
      </c>
      <c r="O1954" s="21">
        <f>VLOOKUP($C1954,vehicle,MATCH(O$7,Vehicle!$A$1:$E$1,0),0)</f>
        <v>1</v>
      </c>
      <c r="P1954" s="21">
        <f>VLOOKUP($C1954,driver,MATCH(P$7,Driver!$A$1:$E$1,0),0)</f>
        <v>45</v>
      </c>
      <c r="Q1954" s="21" t="str">
        <f>VLOOKUP($C1954,driver,MATCH(Q$7,Driver!$A$1:$E$1,0),0)</f>
        <v>Expired</v>
      </c>
      <c r="R1954" s="21">
        <f>VLOOKUP($C1954,driver,MATCH(R$7,Driver!$A$1:$E$1,0),0)</f>
        <v>5</v>
      </c>
      <c r="S1954" s="21" t="str">
        <f>VLOOKUP($C1954,driver,MATCH(S$7,Driver!$A$1:$E$1,0),0)</f>
        <v>Moderate</v>
      </c>
      <c r="T1954" s="21">
        <f>VLOOKUP($C1954,Effects,MATCH(T$7, Effects!$A$1:$E$1, 0),0)</f>
        <v>28</v>
      </c>
      <c r="U1954" s="22" t="str">
        <f>VLOOKUP($C1954,Effects,MATCH(U$7, Effects!$A$1:$E$1, 0),0)</f>
        <v>No</v>
      </c>
      <c r="V1954" s="22" t="str">
        <f>VLOOKUP($C1954,Effects,MATCH(V$7, Effects!$A$1:$E$1, 0),0)</f>
        <v>Yes</v>
      </c>
      <c r="W1954" s="22" t="str">
        <f>VLOOKUP($C1954,Effects,MATCH(W$7, Effects!$A$1:$E$1, 0),0)</f>
        <v>Arrest Made</v>
      </c>
    </row>
    <row r="1955" spans="2:23" s="7" customFormat="1" ht="21" x14ac:dyDescent="0.4">
      <c r="B1955" s="19">
        <v>1948</v>
      </c>
      <c r="C1955" s="19" t="s">
        <v>1961</v>
      </c>
      <c r="D1955" s="20">
        <f>VLOOKUP($C1955, Date, MATCH(Source!D$7, Date!$A$1:$F$1, 0), FALSE)</f>
        <v>45011</v>
      </c>
      <c r="E1955" s="40">
        <v>45011</v>
      </c>
      <c r="F1955" s="22">
        <f>VLOOKUP($C1955, Date, MATCH(Source!F$7, Date!$A$1:$F$1, 0), FALSE)</f>
        <v>81.8819444444444</v>
      </c>
      <c r="G1955" s="19">
        <f>VLOOKUP(Table3[[#This Row],[Accident ID]],Date!$A$2:$I$2001,MATCH(Table3[[#Headers],[Hour]],Date!$A$1:$I$1,0),0)</f>
        <v>21</v>
      </c>
      <c r="H1955" s="44" t="str">
        <f>IF(AND(Table3[[#This Row],[Hour]]&gt;=7, Table3[[#This Row],[Hour]]&lt;=10), "Peak", IF(AND(Table3[[#This Row],[Hour]]&gt;=16, Table3[[#This Row],[Hour]]&lt;=19), "Peak", "Off-Peak"))</f>
        <v>Off-Peak</v>
      </c>
      <c r="I1955" s="19" t="str">
        <f>VLOOKUP($C1955,location,MATCH(Source!I$7,Location!$A$1:$D$1,0),0)</f>
        <v>Bangalore</v>
      </c>
      <c r="J1955" s="19" t="str">
        <f>VLOOKUP($C1955,location,MATCH(Source!J$7,Location!$A$1:$D$1,0),0)</f>
        <v>City Road</v>
      </c>
      <c r="K1955" s="19" t="str">
        <f>VLOOKUP($C1955,location,MATCH(Source!K$7,Location!$A$1:$D$1,0),0)</f>
        <v>Snowy</v>
      </c>
      <c r="L1955" s="20" t="str">
        <f>VLOOKUP($C1955,vehicle,MATCH(L1954,Vehicle!A1948:E1948,0),0)</f>
        <v>Bus</v>
      </c>
      <c r="M1955" s="20" t="str">
        <f>VLOOKUP($C1955,vehicle,MATCH(M$7,Vehicle!$A$1:$E$1,0),0)</f>
        <v>Reckless Driving</v>
      </c>
      <c r="N1955" s="20" t="str">
        <f>VLOOKUP($C1955,vehicle,MATCH(N$7,Vehicle!$A$1:$E$1,0),0)</f>
        <v>Medium</v>
      </c>
      <c r="O1955" s="21">
        <f>VLOOKUP($C1955,vehicle,MATCH(O$7,Vehicle!$A$1:$E$1,0),0)</f>
        <v>2</v>
      </c>
      <c r="P1955" s="21">
        <f>VLOOKUP($C1955,driver,MATCH(P$7,Driver!$A$1:$E$1,0),0)</f>
        <v>25</v>
      </c>
      <c r="Q1955" s="21" t="str">
        <f>VLOOKUP($C1955,driver,MATCH(Q$7,Driver!$A$1:$E$1,0),0)</f>
        <v>Valid</v>
      </c>
      <c r="R1955" s="21">
        <f>VLOOKUP($C1955,driver,MATCH(R$7,Driver!$A$1:$E$1,0),0)</f>
        <v>2</v>
      </c>
      <c r="S1955" s="21" t="str">
        <f>VLOOKUP($C1955,driver,MATCH(S$7,Driver!$A$1:$E$1,0),0)</f>
        <v>Minor</v>
      </c>
      <c r="T1955" s="21">
        <f>VLOOKUP($C1955,Effects,MATCH(T$7, Effects!$A$1:$E$1, 0),0)</f>
        <v>19</v>
      </c>
      <c r="U1955" s="22" t="str">
        <f>VLOOKUP($C1955,Effects,MATCH(U$7, Effects!$A$1:$E$1, 0),0)</f>
        <v>No</v>
      </c>
      <c r="V1955" s="22" t="str">
        <f>VLOOKUP($C1955,Effects,MATCH(V$7, Effects!$A$1:$E$1, 0),0)</f>
        <v>No</v>
      </c>
      <c r="W1955" s="22" t="str">
        <f>VLOOKUP($C1955,Effects,MATCH(W$7, Effects!$A$1:$E$1, 0),0)</f>
        <v>Fine Issued</v>
      </c>
    </row>
    <row r="1956" spans="2:23" s="7" customFormat="1" ht="21" x14ac:dyDescent="0.4">
      <c r="B1956" s="19">
        <v>1949</v>
      </c>
      <c r="C1956" s="19" t="s">
        <v>1962</v>
      </c>
      <c r="D1956" s="20">
        <f>VLOOKUP($C1956, Date, MATCH(Source!D$7, Date!$A$1:$F$1, 0), FALSE)</f>
        <v>44590</v>
      </c>
      <c r="E1956" s="40">
        <v>44590</v>
      </c>
      <c r="F1956" s="22">
        <f>VLOOKUP($C1956, Date, MATCH(Source!F$7, Date!$A$1:$F$1, 0), FALSE)</f>
        <v>81.9236111111111</v>
      </c>
      <c r="G1956" s="19">
        <f>VLOOKUP(Table3[[#This Row],[Accident ID]],Date!$A$2:$I$2001,MATCH(Table3[[#Headers],[Hour]],Date!$A$1:$I$1,0),0)</f>
        <v>22</v>
      </c>
      <c r="H1956" s="44" t="str">
        <f>IF(AND(Table3[[#This Row],[Hour]]&gt;=7, Table3[[#This Row],[Hour]]&lt;=10), "Peak", IF(AND(Table3[[#This Row],[Hour]]&gt;=16, Table3[[#This Row],[Hour]]&lt;=19), "Peak", "Off-Peak"))</f>
        <v>Off-Peak</v>
      </c>
      <c r="I1956" s="19" t="str">
        <f>VLOOKUP($C1956,location,MATCH(Source!I$7,Location!$A$1:$D$1,0),0)</f>
        <v>Mumbai</v>
      </c>
      <c r="J1956" s="19" t="str">
        <f>VLOOKUP($C1956,location,MATCH(Source!J$7,Location!$A$1:$D$1,0),0)</f>
        <v>City Road</v>
      </c>
      <c r="K1956" s="19" t="str">
        <f>VLOOKUP($C1956,location,MATCH(Source!K$7,Location!$A$1:$D$1,0),0)</f>
        <v>Windy</v>
      </c>
      <c r="L1956" s="20" t="str">
        <f>VLOOKUP($C1956,vehicle,MATCH(L1955,Vehicle!A1949:E1949,0),0)</f>
        <v>Car</v>
      </c>
      <c r="M1956" s="20" t="str">
        <f>VLOOKUP($C1956,vehicle,MATCH(M$7,Vehicle!$A$1:$E$1,0),0)</f>
        <v>Over Speeding</v>
      </c>
      <c r="N1956" s="20" t="str">
        <f>VLOOKUP($C1956,vehicle,MATCH(N$7,Vehicle!$A$1:$E$1,0),0)</f>
        <v>Severe</v>
      </c>
      <c r="O1956" s="21">
        <f>VLOOKUP($C1956,vehicle,MATCH(O$7,Vehicle!$A$1:$E$1,0),0)</f>
        <v>5</v>
      </c>
      <c r="P1956" s="21">
        <f>VLOOKUP($C1956,driver,MATCH(P$7,Driver!$A$1:$E$1,0),0)</f>
        <v>74</v>
      </c>
      <c r="Q1956" s="21" t="str">
        <f>VLOOKUP($C1956,driver,MATCH(Q$7,Driver!$A$1:$E$1,0),0)</f>
        <v>Valid</v>
      </c>
      <c r="R1956" s="21">
        <f>VLOOKUP($C1956,driver,MATCH(R$7,Driver!$A$1:$E$1,0),0)</f>
        <v>10</v>
      </c>
      <c r="S1956" s="21" t="str">
        <f>VLOOKUP($C1956,driver,MATCH(S$7,Driver!$A$1:$E$1,0),0)</f>
        <v>Fatal</v>
      </c>
      <c r="T1956" s="21">
        <f>VLOOKUP($C1956,Effects,MATCH(T$7, Effects!$A$1:$E$1, 0),0)</f>
        <v>22</v>
      </c>
      <c r="U1956" s="22" t="str">
        <f>VLOOKUP($C1956,Effects,MATCH(U$7, Effects!$A$1:$E$1, 0),0)</f>
        <v>Yes</v>
      </c>
      <c r="V1956" s="22" t="str">
        <f>VLOOKUP($C1956,Effects,MATCH(V$7, Effects!$A$1:$E$1, 0),0)</f>
        <v>Yes</v>
      </c>
      <c r="W1956" s="22" t="str">
        <f>VLOOKUP($C1956,Effects,MATCH(W$7, Effects!$A$1:$E$1, 0),0)</f>
        <v>Fine Issued</v>
      </c>
    </row>
    <row r="1957" spans="2:23" s="7" customFormat="1" ht="21" x14ac:dyDescent="0.4">
      <c r="B1957" s="19">
        <v>1950</v>
      </c>
      <c r="C1957" s="19" t="s">
        <v>1963</v>
      </c>
      <c r="D1957" s="20">
        <f>VLOOKUP($C1957, Date, MATCH(Source!D$7, Date!$A$1:$F$1, 0), FALSE)</f>
        <v>43850</v>
      </c>
      <c r="E1957" s="40">
        <v>43850</v>
      </c>
      <c r="F1957" s="22">
        <f>VLOOKUP($C1957, Date, MATCH(Source!F$7, Date!$A$1:$F$1, 0), FALSE)</f>
        <v>81.9652777777778</v>
      </c>
      <c r="G1957" s="19">
        <f>VLOOKUP(Table3[[#This Row],[Accident ID]],Date!$A$2:$I$2001,MATCH(Table3[[#Headers],[Hour]],Date!$A$1:$I$1,0),0)</f>
        <v>23</v>
      </c>
      <c r="H1957" s="44" t="str">
        <f>IF(AND(Table3[[#This Row],[Hour]]&gt;=7, Table3[[#This Row],[Hour]]&lt;=10), "Peak", IF(AND(Table3[[#This Row],[Hour]]&gt;=16, Table3[[#This Row],[Hour]]&lt;=19), "Peak", "Off-Peak"))</f>
        <v>Off-Peak</v>
      </c>
      <c r="I1957" s="19" t="str">
        <f>VLOOKUP($C1957,location,MATCH(Source!I$7,Location!$A$1:$D$1,0),0)</f>
        <v>Bangalore</v>
      </c>
      <c r="J1957" s="19" t="str">
        <f>VLOOKUP($C1957,location,MATCH(Source!J$7,Location!$A$1:$D$1,0),0)</f>
        <v>Expressway</v>
      </c>
      <c r="K1957" s="19" t="str">
        <f>VLOOKUP($C1957,location,MATCH(Source!K$7,Location!$A$1:$D$1,0),0)</f>
        <v>Windy</v>
      </c>
      <c r="L1957" s="20" t="str">
        <f>VLOOKUP($C1957,vehicle,MATCH(L1956,Vehicle!A1950:E1950,0),0)</f>
        <v>Auto</v>
      </c>
      <c r="M1957" s="20" t="str">
        <f>VLOOKUP($C1957,vehicle,MATCH(M$7,Vehicle!$A$1:$E$1,0),0)</f>
        <v>Drunk Driving</v>
      </c>
      <c r="N1957" s="20" t="str">
        <f>VLOOKUP($C1957,vehicle,MATCH(N$7,Vehicle!$A$1:$E$1,0),0)</f>
        <v>Low</v>
      </c>
      <c r="O1957" s="21">
        <f>VLOOKUP($C1957,vehicle,MATCH(O$7,Vehicle!$A$1:$E$1,0),0)</f>
        <v>4</v>
      </c>
      <c r="P1957" s="21">
        <f>VLOOKUP($C1957,driver,MATCH(P$7,Driver!$A$1:$E$1,0),0)</f>
        <v>47</v>
      </c>
      <c r="Q1957" s="21" t="str">
        <f>VLOOKUP($C1957,driver,MATCH(Q$7,Driver!$A$1:$E$1,0),0)</f>
        <v>Suspended</v>
      </c>
      <c r="R1957" s="21">
        <f>VLOOKUP($C1957,driver,MATCH(R$7,Driver!$A$1:$E$1,0),0)</f>
        <v>3</v>
      </c>
      <c r="S1957" s="21" t="str">
        <f>VLOOKUP($C1957,driver,MATCH(S$7,Driver!$A$1:$E$1,0),0)</f>
        <v>Minor</v>
      </c>
      <c r="T1957" s="21">
        <f>VLOOKUP($C1957,Effects,MATCH(T$7, Effects!$A$1:$E$1, 0),0)</f>
        <v>9</v>
      </c>
      <c r="U1957" s="22" t="str">
        <f>VLOOKUP($C1957,Effects,MATCH(U$7, Effects!$A$1:$E$1, 0),0)</f>
        <v>Yes</v>
      </c>
      <c r="V1957" s="22" t="str">
        <f>VLOOKUP($C1957,Effects,MATCH(V$7, Effects!$A$1:$E$1, 0),0)</f>
        <v>No</v>
      </c>
      <c r="W1957" s="22" t="str">
        <f>VLOOKUP($C1957,Effects,MATCH(W$7, Effects!$A$1:$E$1, 0),0)</f>
        <v>License Suspended</v>
      </c>
    </row>
    <row r="1958" spans="2:23" s="7" customFormat="1" ht="21" x14ac:dyDescent="0.4">
      <c r="B1958" s="19">
        <v>1951</v>
      </c>
      <c r="C1958" s="19" t="s">
        <v>1964</v>
      </c>
      <c r="D1958" s="20">
        <f>VLOOKUP($C1958, Date, MATCH(Source!D$7, Date!$A$1:$F$1, 0), FALSE)</f>
        <v>45603</v>
      </c>
      <c r="E1958" s="40">
        <v>45603</v>
      </c>
      <c r="F1958" s="22">
        <f>VLOOKUP($C1958, Date, MATCH(Source!F$7, Date!$A$1:$F$1, 0), FALSE)</f>
        <v>82.0069444444444</v>
      </c>
      <c r="G1958" s="19">
        <f>VLOOKUP(Table3[[#This Row],[Accident ID]],Date!$A$2:$I$2001,MATCH(Table3[[#Headers],[Hour]],Date!$A$1:$I$1,0),0)</f>
        <v>0</v>
      </c>
      <c r="H1958" s="44" t="str">
        <f>IF(AND(Table3[[#This Row],[Hour]]&gt;=7, Table3[[#This Row],[Hour]]&lt;=10), "Peak", IF(AND(Table3[[#This Row],[Hour]]&gt;=16, Table3[[#This Row],[Hour]]&lt;=19), "Peak", "Off-Peak"))</f>
        <v>Off-Peak</v>
      </c>
      <c r="I1958" s="19" t="str">
        <f>VLOOKUP($C1958,location,MATCH(Source!I$7,Location!$A$1:$D$1,0),0)</f>
        <v>Mumbai</v>
      </c>
      <c r="J1958" s="19" t="str">
        <f>VLOOKUP($C1958,location,MATCH(Source!J$7,Location!$A$1:$D$1,0),0)</f>
        <v>Highway</v>
      </c>
      <c r="K1958" s="19" t="str">
        <f>VLOOKUP($C1958,location,MATCH(Source!K$7,Location!$A$1:$D$1,0),0)</f>
        <v>Windy</v>
      </c>
      <c r="L1958" s="20" t="str">
        <f>VLOOKUP($C1958,vehicle,MATCH(L1957,Vehicle!A1951:E1951,0),0)</f>
        <v>Bicycle</v>
      </c>
      <c r="M1958" s="20" t="str">
        <f>VLOOKUP($C1958,vehicle,MATCH(M$7,Vehicle!$A$1:$E$1,0),0)</f>
        <v>Brake Failure</v>
      </c>
      <c r="N1958" s="20" t="str">
        <f>VLOOKUP($C1958,vehicle,MATCH(N$7,Vehicle!$A$1:$E$1,0),0)</f>
        <v>High</v>
      </c>
      <c r="O1958" s="21">
        <f>VLOOKUP($C1958,vehicle,MATCH(O$7,Vehicle!$A$1:$E$1,0),0)</f>
        <v>2</v>
      </c>
      <c r="P1958" s="21">
        <f>VLOOKUP($C1958,driver,MATCH(P$7,Driver!$A$1:$E$1,0),0)</f>
        <v>29</v>
      </c>
      <c r="Q1958" s="21" t="str">
        <f>VLOOKUP($C1958,driver,MATCH(Q$7,Driver!$A$1:$E$1,0),0)</f>
        <v>Suspended</v>
      </c>
      <c r="R1958" s="21">
        <f>VLOOKUP($C1958,driver,MATCH(R$7,Driver!$A$1:$E$1,0),0)</f>
        <v>7</v>
      </c>
      <c r="S1958" s="21" t="str">
        <f>VLOOKUP($C1958,driver,MATCH(S$7,Driver!$A$1:$E$1,0),0)</f>
        <v>Fatal</v>
      </c>
      <c r="T1958" s="21">
        <f>VLOOKUP($C1958,Effects,MATCH(T$7, Effects!$A$1:$E$1, 0),0)</f>
        <v>8</v>
      </c>
      <c r="U1958" s="22" t="str">
        <f>VLOOKUP($C1958,Effects,MATCH(U$7, Effects!$A$1:$E$1, 0),0)</f>
        <v>No</v>
      </c>
      <c r="V1958" s="22" t="str">
        <f>VLOOKUP($C1958,Effects,MATCH(V$7, Effects!$A$1:$E$1, 0),0)</f>
        <v>No</v>
      </c>
      <c r="W1958" s="22" t="str">
        <f>VLOOKUP($C1958,Effects,MATCH(W$7, Effects!$A$1:$E$1, 0),0)</f>
        <v>None</v>
      </c>
    </row>
    <row r="1959" spans="2:23" s="7" customFormat="1" ht="21" x14ac:dyDescent="0.4">
      <c r="B1959" s="19">
        <v>1952</v>
      </c>
      <c r="C1959" s="19" t="s">
        <v>1965</v>
      </c>
      <c r="D1959" s="20">
        <f>VLOOKUP($C1959, Date, MATCH(Source!D$7, Date!$A$1:$F$1, 0), FALSE)</f>
        <v>44096</v>
      </c>
      <c r="E1959" s="40">
        <v>44096</v>
      </c>
      <c r="F1959" s="22">
        <f>VLOOKUP($C1959, Date, MATCH(Source!F$7, Date!$A$1:$F$1, 0), FALSE)</f>
        <v>82.0486111111111</v>
      </c>
      <c r="G1959" s="19">
        <f>VLOOKUP(Table3[[#This Row],[Accident ID]],Date!$A$2:$I$2001,MATCH(Table3[[#Headers],[Hour]],Date!$A$1:$I$1,0),0)</f>
        <v>1</v>
      </c>
      <c r="H1959" s="44" t="str">
        <f>IF(AND(Table3[[#This Row],[Hour]]&gt;=7, Table3[[#This Row],[Hour]]&lt;=10), "Peak", IF(AND(Table3[[#This Row],[Hour]]&gt;=16, Table3[[#This Row],[Hour]]&lt;=19), "Peak", "Off-Peak"))</f>
        <v>Off-Peak</v>
      </c>
      <c r="I1959" s="19" t="str">
        <f>VLOOKUP($C1959,location,MATCH(Source!I$7,Location!$A$1:$D$1,0),0)</f>
        <v>Chennai</v>
      </c>
      <c r="J1959" s="19" t="str">
        <f>VLOOKUP($C1959,location,MATCH(Source!J$7,Location!$A$1:$D$1,0),0)</f>
        <v>Residential Area</v>
      </c>
      <c r="K1959" s="19" t="str">
        <f>VLOOKUP($C1959,location,MATCH(Source!K$7,Location!$A$1:$D$1,0),0)</f>
        <v>Foggy</v>
      </c>
      <c r="L1959" s="20" t="str">
        <f>VLOOKUP($C1959,vehicle,MATCH(L1958,Vehicle!A1952:E1952,0),0)</f>
        <v>Auto</v>
      </c>
      <c r="M1959" s="20" t="str">
        <f>VLOOKUP($C1959,vehicle,MATCH(M$7,Vehicle!$A$1:$E$1,0),0)</f>
        <v>Weather Conditions</v>
      </c>
      <c r="N1959" s="20" t="str">
        <f>VLOOKUP($C1959,vehicle,MATCH(N$7,Vehicle!$A$1:$E$1,0),0)</f>
        <v>High</v>
      </c>
      <c r="O1959" s="21">
        <f>VLOOKUP($C1959,vehicle,MATCH(O$7,Vehicle!$A$1:$E$1,0),0)</f>
        <v>3</v>
      </c>
      <c r="P1959" s="21">
        <f>VLOOKUP($C1959,driver,MATCH(P$7,Driver!$A$1:$E$1,0),0)</f>
        <v>26</v>
      </c>
      <c r="Q1959" s="21" t="str">
        <f>VLOOKUP($C1959,driver,MATCH(Q$7,Driver!$A$1:$E$1,0),0)</f>
        <v>Suspended</v>
      </c>
      <c r="R1959" s="21">
        <f>VLOOKUP($C1959,driver,MATCH(R$7,Driver!$A$1:$E$1,0),0)</f>
        <v>6</v>
      </c>
      <c r="S1959" s="21" t="str">
        <f>VLOOKUP($C1959,driver,MATCH(S$7,Driver!$A$1:$E$1,0),0)</f>
        <v>Moderate</v>
      </c>
      <c r="T1959" s="21">
        <f>VLOOKUP($C1959,Effects,MATCH(T$7, Effects!$A$1:$E$1, 0),0)</f>
        <v>9</v>
      </c>
      <c r="U1959" s="22" t="str">
        <f>VLOOKUP($C1959,Effects,MATCH(U$7, Effects!$A$1:$E$1, 0),0)</f>
        <v>Yes</v>
      </c>
      <c r="V1959" s="22" t="str">
        <f>VLOOKUP($C1959,Effects,MATCH(V$7, Effects!$A$1:$E$1, 0),0)</f>
        <v>No</v>
      </c>
      <c r="W1959" s="22" t="str">
        <f>VLOOKUP($C1959,Effects,MATCH(W$7, Effects!$A$1:$E$1, 0),0)</f>
        <v>Fine Issued</v>
      </c>
    </row>
    <row r="1960" spans="2:23" s="7" customFormat="1" ht="21" x14ac:dyDescent="0.4">
      <c r="B1960" s="19">
        <v>1953</v>
      </c>
      <c r="C1960" s="19" t="s">
        <v>1966</v>
      </c>
      <c r="D1960" s="20">
        <f>VLOOKUP($C1960, Date, MATCH(Source!D$7, Date!$A$1:$F$1, 0), FALSE)</f>
        <v>44475</v>
      </c>
      <c r="E1960" s="40">
        <v>44475</v>
      </c>
      <c r="F1960" s="22">
        <f>VLOOKUP($C1960, Date, MATCH(Source!F$7, Date!$A$1:$F$1, 0), FALSE)</f>
        <v>82.0902777777778</v>
      </c>
      <c r="G1960" s="19">
        <f>VLOOKUP(Table3[[#This Row],[Accident ID]],Date!$A$2:$I$2001,MATCH(Table3[[#Headers],[Hour]],Date!$A$1:$I$1,0),0)</f>
        <v>2</v>
      </c>
      <c r="H1960" s="44" t="str">
        <f>IF(AND(Table3[[#This Row],[Hour]]&gt;=7, Table3[[#This Row],[Hour]]&lt;=10), "Peak", IF(AND(Table3[[#This Row],[Hour]]&gt;=16, Table3[[#This Row],[Hour]]&lt;=19), "Peak", "Off-Peak"))</f>
        <v>Off-Peak</v>
      </c>
      <c r="I1960" s="19" t="str">
        <f>VLOOKUP($C1960,location,MATCH(Source!I$7,Location!$A$1:$D$1,0),0)</f>
        <v>Mumbai</v>
      </c>
      <c r="J1960" s="19" t="str">
        <f>VLOOKUP($C1960,location,MATCH(Source!J$7,Location!$A$1:$D$1,0),0)</f>
        <v>Rural Road</v>
      </c>
      <c r="K1960" s="19" t="str">
        <f>VLOOKUP($C1960,location,MATCH(Source!K$7,Location!$A$1:$D$1,0),0)</f>
        <v>Foggy</v>
      </c>
      <c r="L1960" s="20" t="str">
        <f>VLOOKUP($C1960,vehicle,MATCH(L1959,Vehicle!A1953:E1953,0),0)</f>
        <v>Bicycle</v>
      </c>
      <c r="M1960" s="20" t="str">
        <f>VLOOKUP($C1960,vehicle,MATCH(M$7,Vehicle!$A$1:$E$1,0),0)</f>
        <v>Drunk Driving</v>
      </c>
      <c r="N1960" s="20" t="str">
        <f>VLOOKUP($C1960,vehicle,MATCH(N$7,Vehicle!$A$1:$E$1,0),0)</f>
        <v>Severe</v>
      </c>
      <c r="O1960" s="21">
        <f>VLOOKUP($C1960,vehicle,MATCH(O$7,Vehicle!$A$1:$E$1,0),0)</f>
        <v>1</v>
      </c>
      <c r="P1960" s="21">
        <f>VLOOKUP($C1960,driver,MATCH(P$7,Driver!$A$1:$E$1,0),0)</f>
        <v>49</v>
      </c>
      <c r="Q1960" s="21" t="str">
        <f>VLOOKUP($C1960,driver,MATCH(Q$7,Driver!$A$1:$E$1,0),0)</f>
        <v>Suspended</v>
      </c>
      <c r="R1960" s="21">
        <f>VLOOKUP($C1960,driver,MATCH(R$7,Driver!$A$1:$E$1,0),0)</f>
        <v>3</v>
      </c>
      <c r="S1960" s="21" t="str">
        <f>VLOOKUP($C1960,driver,MATCH(S$7,Driver!$A$1:$E$1,0),0)</f>
        <v>Minor</v>
      </c>
      <c r="T1960" s="21">
        <f>VLOOKUP($C1960,Effects,MATCH(T$7, Effects!$A$1:$E$1, 0),0)</f>
        <v>22</v>
      </c>
      <c r="U1960" s="22" t="str">
        <f>VLOOKUP($C1960,Effects,MATCH(U$7, Effects!$A$1:$E$1, 0),0)</f>
        <v>No</v>
      </c>
      <c r="V1960" s="22" t="str">
        <f>VLOOKUP($C1960,Effects,MATCH(V$7, Effects!$A$1:$E$1, 0),0)</f>
        <v>No</v>
      </c>
      <c r="W1960" s="22" t="str">
        <f>VLOOKUP($C1960,Effects,MATCH(W$7, Effects!$A$1:$E$1, 0),0)</f>
        <v>Fine Issued</v>
      </c>
    </row>
    <row r="1961" spans="2:23" s="7" customFormat="1" ht="21" x14ac:dyDescent="0.4">
      <c r="B1961" s="19">
        <v>1954</v>
      </c>
      <c r="C1961" s="19" t="s">
        <v>1967</v>
      </c>
      <c r="D1961" s="20">
        <f>VLOOKUP($C1961, Date, MATCH(Source!D$7, Date!$A$1:$F$1, 0), FALSE)</f>
        <v>43887</v>
      </c>
      <c r="E1961" s="40">
        <v>43887</v>
      </c>
      <c r="F1961" s="22">
        <f>VLOOKUP($C1961, Date, MATCH(Source!F$7, Date!$A$1:$F$1, 0), FALSE)</f>
        <v>82.1319444444444</v>
      </c>
      <c r="G1961" s="19">
        <f>VLOOKUP(Table3[[#This Row],[Accident ID]],Date!$A$2:$I$2001,MATCH(Table3[[#Headers],[Hour]],Date!$A$1:$I$1,0),0)</f>
        <v>3</v>
      </c>
      <c r="H1961" s="44" t="str">
        <f>IF(AND(Table3[[#This Row],[Hour]]&gt;=7, Table3[[#This Row],[Hour]]&lt;=10), "Peak", IF(AND(Table3[[#This Row],[Hour]]&gt;=16, Table3[[#This Row],[Hour]]&lt;=19), "Peak", "Off-Peak"))</f>
        <v>Off-Peak</v>
      </c>
      <c r="I1961" s="19" t="str">
        <f>VLOOKUP($C1961,location,MATCH(Source!I$7,Location!$A$1:$D$1,0),0)</f>
        <v>Mumbai</v>
      </c>
      <c r="J1961" s="19" t="str">
        <f>VLOOKUP($C1961,location,MATCH(Source!J$7,Location!$A$1:$D$1,0),0)</f>
        <v>Rural Road</v>
      </c>
      <c r="K1961" s="19" t="str">
        <f>VLOOKUP($C1961,location,MATCH(Source!K$7,Location!$A$1:$D$1,0),0)</f>
        <v>Windy</v>
      </c>
      <c r="L1961" s="20" t="str">
        <f>VLOOKUP($C1961,vehicle,MATCH(L1960,Vehicle!A1954:E1954,0),0)</f>
        <v>Bus</v>
      </c>
      <c r="M1961" s="20" t="str">
        <f>VLOOKUP($C1961,vehicle,MATCH(M$7,Vehicle!$A$1:$E$1,0),0)</f>
        <v>Signal Violation</v>
      </c>
      <c r="N1961" s="20" t="str">
        <f>VLOOKUP($C1961,vehicle,MATCH(N$7,Vehicle!$A$1:$E$1,0),0)</f>
        <v>Low</v>
      </c>
      <c r="O1961" s="21">
        <f>VLOOKUP($C1961,vehicle,MATCH(O$7,Vehicle!$A$1:$E$1,0),0)</f>
        <v>4</v>
      </c>
      <c r="P1961" s="21">
        <f>VLOOKUP($C1961,driver,MATCH(P$7,Driver!$A$1:$E$1,0),0)</f>
        <v>64</v>
      </c>
      <c r="Q1961" s="21" t="str">
        <f>VLOOKUP($C1961,driver,MATCH(Q$7,Driver!$A$1:$E$1,0),0)</f>
        <v>Suspended</v>
      </c>
      <c r="R1961" s="21">
        <f>VLOOKUP($C1961,driver,MATCH(R$7,Driver!$A$1:$E$1,0),0)</f>
        <v>0</v>
      </c>
      <c r="S1961" s="21" t="str">
        <f>VLOOKUP($C1961,driver,MATCH(S$7,Driver!$A$1:$E$1,0),0)</f>
        <v>Severe</v>
      </c>
      <c r="T1961" s="21">
        <f>VLOOKUP($C1961,Effects,MATCH(T$7, Effects!$A$1:$E$1, 0),0)</f>
        <v>15</v>
      </c>
      <c r="U1961" s="22" t="str">
        <f>VLOOKUP($C1961,Effects,MATCH(U$7, Effects!$A$1:$E$1, 0),0)</f>
        <v>Yes</v>
      </c>
      <c r="V1961" s="22" t="str">
        <f>VLOOKUP($C1961,Effects,MATCH(V$7, Effects!$A$1:$E$1, 0),0)</f>
        <v>Yes</v>
      </c>
      <c r="W1961" s="22" t="str">
        <f>VLOOKUP($C1961,Effects,MATCH(W$7, Effects!$A$1:$E$1, 0),0)</f>
        <v>License Suspended</v>
      </c>
    </row>
    <row r="1962" spans="2:23" s="7" customFormat="1" ht="21" x14ac:dyDescent="0.4">
      <c r="B1962" s="19">
        <v>1955</v>
      </c>
      <c r="C1962" s="19" t="s">
        <v>1968</v>
      </c>
      <c r="D1962" s="20">
        <f>VLOOKUP($C1962, Date, MATCH(Source!D$7, Date!$A$1:$F$1, 0), FALSE)</f>
        <v>45611</v>
      </c>
      <c r="E1962" s="40">
        <v>45611</v>
      </c>
      <c r="F1962" s="22">
        <f>VLOOKUP($C1962, Date, MATCH(Source!F$7, Date!$A$1:$F$1, 0), FALSE)</f>
        <v>82.1736111111111</v>
      </c>
      <c r="G1962" s="19">
        <f>VLOOKUP(Table3[[#This Row],[Accident ID]],Date!$A$2:$I$2001,MATCH(Table3[[#Headers],[Hour]],Date!$A$1:$I$1,0),0)</f>
        <v>4</v>
      </c>
      <c r="H1962" s="44" t="str">
        <f>IF(AND(Table3[[#This Row],[Hour]]&gt;=7, Table3[[#This Row],[Hour]]&lt;=10), "Peak", IF(AND(Table3[[#This Row],[Hour]]&gt;=16, Table3[[#This Row],[Hour]]&lt;=19), "Peak", "Off-Peak"))</f>
        <v>Off-Peak</v>
      </c>
      <c r="I1962" s="19" t="str">
        <f>VLOOKUP($C1962,location,MATCH(Source!I$7,Location!$A$1:$D$1,0),0)</f>
        <v>Pune</v>
      </c>
      <c r="J1962" s="19" t="str">
        <f>VLOOKUP($C1962,location,MATCH(Source!J$7,Location!$A$1:$D$1,0),0)</f>
        <v>Highway</v>
      </c>
      <c r="K1962" s="19" t="str">
        <f>VLOOKUP($C1962,location,MATCH(Source!K$7,Location!$A$1:$D$1,0),0)</f>
        <v>Clear</v>
      </c>
      <c r="L1962" s="20" t="str">
        <f>VLOOKUP($C1962,vehicle,MATCH(L1961,Vehicle!A1955:E1955,0),0)</f>
        <v>Auto</v>
      </c>
      <c r="M1962" s="20" t="str">
        <f>VLOOKUP($C1962,vehicle,MATCH(M$7,Vehicle!$A$1:$E$1,0),0)</f>
        <v>Brake Failure</v>
      </c>
      <c r="N1962" s="20" t="str">
        <f>VLOOKUP($C1962,vehicle,MATCH(N$7,Vehicle!$A$1:$E$1,0),0)</f>
        <v>Severe</v>
      </c>
      <c r="O1962" s="21">
        <f>VLOOKUP($C1962,vehicle,MATCH(O$7,Vehicle!$A$1:$E$1,0),0)</f>
        <v>3</v>
      </c>
      <c r="P1962" s="21">
        <f>VLOOKUP($C1962,driver,MATCH(P$7,Driver!$A$1:$E$1,0),0)</f>
        <v>70</v>
      </c>
      <c r="Q1962" s="21" t="str">
        <f>VLOOKUP($C1962,driver,MATCH(Q$7,Driver!$A$1:$E$1,0),0)</f>
        <v>Suspended</v>
      </c>
      <c r="R1962" s="21">
        <f>VLOOKUP($C1962,driver,MATCH(R$7,Driver!$A$1:$E$1,0),0)</f>
        <v>1</v>
      </c>
      <c r="S1962" s="21" t="str">
        <f>VLOOKUP($C1962,driver,MATCH(S$7,Driver!$A$1:$E$1,0),0)</f>
        <v>Severe</v>
      </c>
      <c r="T1962" s="21">
        <f>VLOOKUP($C1962,Effects,MATCH(T$7, Effects!$A$1:$E$1, 0),0)</f>
        <v>8</v>
      </c>
      <c r="U1962" s="22" t="str">
        <f>VLOOKUP($C1962,Effects,MATCH(U$7, Effects!$A$1:$E$1, 0),0)</f>
        <v>Yes</v>
      </c>
      <c r="V1962" s="22" t="str">
        <f>VLOOKUP($C1962,Effects,MATCH(V$7, Effects!$A$1:$E$1, 0),0)</f>
        <v>Yes</v>
      </c>
      <c r="W1962" s="22" t="str">
        <f>VLOOKUP($C1962,Effects,MATCH(W$7, Effects!$A$1:$E$1, 0),0)</f>
        <v>Fine Issued</v>
      </c>
    </row>
    <row r="1963" spans="2:23" s="7" customFormat="1" ht="21" x14ac:dyDescent="0.4">
      <c r="B1963" s="19">
        <v>1956</v>
      </c>
      <c r="C1963" s="19" t="s">
        <v>1969</v>
      </c>
      <c r="D1963" s="20">
        <f>VLOOKUP($C1963, Date, MATCH(Source!D$7, Date!$A$1:$F$1, 0), FALSE)</f>
        <v>44902</v>
      </c>
      <c r="E1963" s="40">
        <v>44902</v>
      </c>
      <c r="F1963" s="22">
        <f>VLOOKUP($C1963, Date, MATCH(Source!F$7, Date!$A$1:$F$1, 0), FALSE)</f>
        <v>82.2152777777778</v>
      </c>
      <c r="G1963" s="19">
        <f>VLOOKUP(Table3[[#This Row],[Accident ID]],Date!$A$2:$I$2001,MATCH(Table3[[#Headers],[Hour]],Date!$A$1:$I$1,0),0)</f>
        <v>5</v>
      </c>
      <c r="H1963" s="44" t="str">
        <f>IF(AND(Table3[[#This Row],[Hour]]&gt;=7, Table3[[#This Row],[Hour]]&lt;=10), "Peak", IF(AND(Table3[[#This Row],[Hour]]&gt;=16, Table3[[#This Row],[Hour]]&lt;=19), "Peak", "Off-Peak"))</f>
        <v>Off-Peak</v>
      </c>
      <c r="I1963" s="19" t="str">
        <f>VLOOKUP($C1963,location,MATCH(Source!I$7,Location!$A$1:$D$1,0),0)</f>
        <v>Chennai</v>
      </c>
      <c r="J1963" s="19" t="str">
        <f>VLOOKUP($C1963,location,MATCH(Source!J$7,Location!$A$1:$D$1,0),0)</f>
        <v>Highway</v>
      </c>
      <c r="K1963" s="19" t="str">
        <f>VLOOKUP($C1963,location,MATCH(Source!K$7,Location!$A$1:$D$1,0),0)</f>
        <v>Clear</v>
      </c>
      <c r="L1963" s="20" t="str">
        <f>VLOOKUP($C1963,vehicle,MATCH(L1962,Vehicle!A1956:E1956,0),0)</f>
        <v>Bike</v>
      </c>
      <c r="M1963" s="20" t="str">
        <f>VLOOKUP($C1963,vehicle,MATCH(M$7,Vehicle!$A$1:$E$1,0),0)</f>
        <v>Drunk Driving</v>
      </c>
      <c r="N1963" s="20" t="str">
        <f>VLOOKUP($C1963,vehicle,MATCH(N$7,Vehicle!$A$1:$E$1,0),0)</f>
        <v>Low</v>
      </c>
      <c r="O1963" s="21">
        <f>VLOOKUP($C1963,vehicle,MATCH(O$7,Vehicle!$A$1:$E$1,0),0)</f>
        <v>4</v>
      </c>
      <c r="P1963" s="21">
        <f>VLOOKUP($C1963,driver,MATCH(P$7,Driver!$A$1:$E$1,0),0)</f>
        <v>19</v>
      </c>
      <c r="Q1963" s="21" t="str">
        <f>VLOOKUP($C1963,driver,MATCH(Q$7,Driver!$A$1:$E$1,0),0)</f>
        <v>Suspended</v>
      </c>
      <c r="R1963" s="21">
        <f>VLOOKUP($C1963,driver,MATCH(R$7,Driver!$A$1:$E$1,0),0)</f>
        <v>10</v>
      </c>
      <c r="S1963" s="21" t="str">
        <f>VLOOKUP($C1963,driver,MATCH(S$7,Driver!$A$1:$E$1,0),0)</f>
        <v>Fatal</v>
      </c>
      <c r="T1963" s="21">
        <f>VLOOKUP($C1963,Effects,MATCH(T$7, Effects!$A$1:$E$1, 0),0)</f>
        <v>43</v>
      </c>
      <c r="U1963" s="22" t="str">
        <f>VLOOKUP($C1963,Effects,MATCH(U$7, Effects!$A$1:$E$1, 0),0)</f>
        <v>No</v>
      </c>
      <c r="V1963" s="22" t="str">
        <f>VLOOKUP($C1963,Effects,MATCH(V$7, Effects!$A$1:$E$1, 0),0)</f>
        <v>Yes</v>
      </c>
      <c r="W1963" s="22" t="str">
        <f>VLOOKUP($C1963,Effects,MATCH(W$7, Effects!$A$1:$E$1, 0),0)</f>
        <v>None</v>
      </c>
    </row>
    <row r="1964" spans="2:23" s="7" customFormat="1" ht="21" x14ac:dyDescent="0.4">
      <c r="B1964" s="19">
        <v>1957</v>
      </c>
      <c r="C1964" s="19" t="s">
        <v>1970</v>
      </c>
      <c r="D1964" s="20">
        <f>VLOOKUP($C1964, Date, MATCH(Source!D$7, Date!$A$1:$F$1, 0), FALSE)</f>
        <v>45255</v>
      </c>
      <c r="E1964" s="40">
        <v>45255</v>
      </c>
      <c r="F1964" s="22">
        <f>VLOOKUP($C1964, Date, MATCH(Source!F$7, Date!$A$1:$F$1, 0), FALSE)</f>
        <v>82.2569444444444</v>
      </c>
      <c r="G1964" s="19">
        <f>VLOOKUP(Table3[[#This Row],[Accident ID]],Date!$A$2:$I$2001,MATCH(Table3[[#Headers],[Hour]],Date!$A$1:$I$1,0),0)</f>
        <v>6</v>
      </c>
      <c r="H1964" s="44" t="str">
        <f>IF(AND(Table3[[#This Row],[Hour]]&gt;=7, Table3[[#This Row],[Hour]]&lt;=10), "Peak", IF(AND(Table3[[#This Row],[Hour]]&gt;=16, Table3[[#This Row],[Hour]]&lt;=19), "Peak", "Off-Peak"))</f>
        <v>Off-Peak</v>
      </c>
      <c r="I1964" s="19" t="str">
        <f>VLOOKUP($C1964,location,MATCH(Source!I$7,Location!$A$1:$D$1,0),0)</f>
        <v>Bangalore</v>
      </c>
      <c r="J1964" s="19" t="str">
        <f>VLOOKUP($C1964,location,MATCH(Source!J$7,Location!$A$1:$D$1,0),0)</f>
        <v>Residential Area</v>
      </c>
      <c r="K1964" s="19" t="str">
        <f>VLOOKUP($C1964,location,MATCH(Source!K$7,Location!$A$1:$D$1,0),0)</f>
        <v>Snowy</v>
      </c>
      <c r="L1964" s="20" t="str">
        <f>VLOOKUP($C1964,vehicle,MATCH(L1963,Vehicle!A1957:E1957,0),0)</f>
        <v>Bus</v>
      </c>
      <c r="M1964" s="20" t="str">
        <f>VLOOKUP($C1964,vehicle,MATCH(M$7,Vehicle!$A$1:$E$1,0),0)</f>
        <v>Signal Violation</v>
      </c>
      <c r="N1964" s="20" t="str">
        <f>VLOOKUP($C1964,vehicle,MATCH(N$7,Vehicle!$A$1:$E$1,0),0)</f>
        <v>High</v>
      </c>
      <c r="O1964" s="21">
        <f>VLOOKUP($C1964,vehicle,MATCH(O$7,Vehicle!$A$1:$E$1,0),0)</f>
        <v>5</v>
      </c>
      <c r="P1964" s="21">
        <f>VLOOKUP($C1964,driver,MATCH(P$7,Driver!$A$1:$E$1,0),0)</f>
        <v>26</v>
      </c>
      <c r="Q1964" s="21" t="str">
        <f>VLOOKUP($C1964,driver,MATCH(Q$7,Driver!$A$1:$E$1,0),0)</f>
        <v>Suspended</v>
      </c>
      <c r="R1964" s="21">
        <f>VLOOKUP($C1964,driver,MATCH(R$7,Driver!$A$1:$E$1,0),0)</f>
        <v>4</v>
      </c>
      <c r="S1964" s="21" t="str">
        <f>VLOOKUP($C1964,driver,MATCH(S$7,Driver!$A$1:$E$1,0),0)</f>
        <v>Fatal</v>
      </c>
      <c r="T1964" s="21">
        <f>VLOOKUP($C1964,Effects,MATCH(T$7, Effects!$A$1:$E$1, 0),0)</f>
        <v>16</v>
      </c>
      <c r="U1964" s="22" t="str">
        <f>VLOOKUP($C1964,Effects,MATCH(U$7, Effects!$A$1:$E$1, 0),0)</f>
        <v>No</v>
      </c>
      <c r="V1964" s="22" t="str">
        <f>VLOOKUP($C1964,Effects,MATCH(V$7, Effects!$A$1:$E$1, 0),0)</f>
        <v>Yes</v>
      </c>
      <c r="W1964" s="22" t="str">
        <f>VLOOKUP($C1964,Effects,MATCH(W$7, Effects!$A$1:$E$1, 0),0)</f>
        <v>License Suspended</v>
      </c>
    </row>
    <row r="1965" spans="2:23" s="7" customFormat="1" ht="21" x14ac:dyDescent="0.4">
      <c r="B1965" s="19">
        <v>1958</v>
      </c>
      <c r="C1965" s="23">
        <v>617000000</v>
      </c>
      <c r="D1965" s="20">
        <f>VLOOKUP($C1965, Date, MATCH(Source!D$7, Date!$A$1:$F$1, 0), FALSE)</f>
        <v>43849</v>
      </c>
      <c r="E1965" s="40">
        <v>43849</v>
      </c>
      <c r="F1965" s="22">
        <f>VLOOKUP($C1965, Date, MATCH(Source!F$7, Date!$A$1:$F$1, 0), FALSE)</f>
        <v>82.2986111111111</v>
      </c>
      <c r="G1965" s="19">
        <f>VLOOKUP(Table3[[#This Row],[Accident ID]],Date!$A$2:$I$2001,MATCH(Table3[[#Headers],[Hour]],Date!$A$1:$I$1,0),0)</f>
        <v>7</v>
      </c>
      <c r="H1965" s="44" t="str">
        <f>IF(AND(Table3[[#This Row],[Hour]]&gt;=7, Table3[[#This Row],[Hour]]&lt;=10), "Peak", IF(AND(Table3[[#This Row],[Hour]]&gt;=16, Table3[[#This Row],[Hour]]&lt;=19), "Peak", "Off-Peak"))</f>
        <v>Peak</v>
      </c>
      <c r="I1965" s="19" t="str">
        <f>VLOOKUP($C1965,location,MATCH(Source!I$7,Location!$A$1:$D$1,0),0)</f>
        <v>Bangalore</v>
      </c>
      <c r="J1965" s="19" t="str">
        <f>VLOOKUP($C1965,location,MATCH(Source!J$7,Location!$A$1:$D$1,0),0)</f>
        <v>Rural Road</v>
      </c>
      <c r="K1965" s="19" t="str">
        <f>VLOOKUP($C1965,location,MATCH(Source!K$7,Location!$A$1:$D$1,0),0)</f>
        <v>Clear</v>
      </c>
      <c r="L1965" s="20" t="str">
        <f>VLOOKUP($C1965,vehicle,MATCH(L1964,Vehicle!A1958:E1958,0),0)</f>
        <v>Bus</v>
      </c>
      <c r="M1965" s="20" t="str">
        <f>VLOOKUP($C1965,vehicle,MATCH(M$7,Vehicle!$A$1:$E$1,0),0)</f>
        <v>Reckless Driving</v>
      </c>
      <c r="N1965" s="20" t="str">
        <f>VLOOKUP($C1965,vehicle,MATCH(N$7,Vehicle!$A$1:$E$1,0),0)</f>
        <v>High</v>
      </c>
      <c r="O1965" s="21">
        <f>VLOOKUP($C1965,vehicle,MATCH(O$7,Vehicle!$A$1:$E$1,0),0)</f>
        <v>1</v>
      </c>
      <c r="P1965" s="21">
        <f>VLOOKUP($C1965,driver,MATCH(P$7,Driver!$A$1:$E$1,0),0)</f>
        <v>24</v>
      </c>
      <c r="Q1965" s="21" t="str">
        <f>VLOOKUP($C1965,driver,MATCH(Q$7,Driver!$A$1:$E$1,0),0)</f>
        <v>Valid</v>
      </c>
      <c r="R1965" s="21">
        <f>VLOOKUP($C1965,driver,MATCH(R$7,Driver!$A$1:$E$1,0),0)</f>
        <v>7</v>
      </c>
      <c r="S1965" s="21" t="str">
        <f>VLOOKUP($C1965,driver,MATCH(S$7,Driver!$A$1:$E$1,0),0)</f>
        <v>Moderate</v>
      </c>
      <c r="T1965" s="21">
        <f>VLOOKUP($C1965,Effects,MATCH(T$7, Effects!$A$1:$E$1, 0),0)</f>
        <v>18</v>
      </c>
      <c r="U1965" s="22" t="str">
        <f>VLOOKUP($C1965,Effects,MATCH(U$7, Effects!$A$1:$E$1, 0),0)</f>
        <v>Yes</v>
      </c>
      <c r="V1965" s="22" t="str">
        <f>VLOOKUP($C1965,Effects,MATCH(V$7, Effects!$A$1:$E$1, 0),0)</f>
        <v>Yes</v>
      </c>
      <c r="W1965" s="22" t="str">
        <f>VLOOKUP($C1965,Effects,MATCH(W$7, Effects!$A$1:$E$1, 0),0)</f>
        <v>None</v>
      </c>
    </row>
    <row r="1966" spans="2:23" s="7" customFormat="1" ht="21" x14ac:dyDescent="0.4">
      <c r="B1966" s="19">
        <v>1959</v>
      </c>
      <c r="C1966" s="19" t="s">
        <v>1971</v>
      </c>
      <c r="D1966" s="20">
        <f>VLOOKUP($C1966, Date, MATCH(Source!D$7, Date!$A$1:$F$1, 0), FALSE)</f>
        <v>44045</v>
      </c>
      <c r="E1966" s="40">
        <v>44045</v>
      </c>
      <c r="F1966" s="22">
        <f>VLOOKUP($C1966, Date, MATCH(Source!F$7, Date!$A$1:$F$1, 0), FALSE)</f>
        <v>82.3402777777778</v>
      </c>
      <c r="G1966" s="19">
        <f>VLOOKUP(Table3[[#This Row],[Accident ID]],Date!$A$2:$I$2001,MATCH(Table3[[#Headers],[Hour]],Date!$A$1:$I$1,0),0)</f>
        <v>8</v>
      </c>
      <c r="H1966" s="44" t="str">
        <f>IF(AND(Table3[[#This Row],[Hour]]&gt;=7, Table3[[#This Row],[Hour]]&lt;=10), "Peak", IF(AND(Table3[[#This Row],[Hour]]&gt;=16, Table3[[#This Row],[Hour]]&lt;=19), "Peak", "Off-Peak"))</f>
        <v>Peak</v>
      </c>
      <c r="I1966" s="19" t="str">
        <f>VLOOKUP($C1966,location,MATCH(Source!I$7,Location!$A$1:$D$1,0),0)</f>
        <v>Pune</v>
      </c>
      <c r="J1966" s="19" t="str">
        <f>VLOOKUP($C1966,location,MATCH(Source!J$7,Location!$A$1:$D$1,0),0)</f>
        <v>City Road</v>
      </c>
      <c r="K1966" s="19" t="str">
        <f>VLOOKUP($C1966,location,MATCH(Source!K$7,Location!$A$1:$D$1,0),0)</f>
        <v>Rainy</v>
      </c>
      <c r="L1966" s="20" t="str">
        <f>VLOOKUP($C1966,vehicle,MATCH(L1965,Vehicle!A1959:E1959,0),0)</f>
        <v>Bus</v>
      </c>
      <c r="M1966" s="20" t="str">
        <f>VLOOKUP($C1966,vehicle,MATCH(M$7,Vehicle!$A$1:$E$1,0),0)</f>
        <v>Signal Violation</v>
      </c>
      <c r="N1966" s="20" t="str">
        <f>VLOOKUP($C1966,vehicle,MATCH(N$7,Vehicle!$A$1:$E$1,0),0)</f>
        <v>High</v>
      </c>
      <c r="O1966" s="21">
        <f>VLOOKUP($C1966,vehicle,MATCH(O$7,Vehicle!$A$1:$E$1,0),0)</f>
        <v>5</v>
      </c>
      <c r="P1966" s="21">
        <f>VLOOKUP($C1966,driver,MATCH(P$7,Driver!$A$1:$E$1,0),0)</f>
        <v>67</v>
      </c>
      <c r="Q1966" s="21" t="str">
        <f>VLOOKUP($C1966,driver,MATCH(Q$7,Driver!$A$1:$E$1,0),0)</f>
        <v>Suspended</v>
      </c>
      <c r="R1966" s="21">
        <f>VLOOKUP($C1966,driver,MATCH(R$7,Driver!$A$1:$E$1,0),0)</f>
        <v>9</v>
      </c>
      <c r="S1966" s="21" t="str">
        <f>VLOOKUP($C1966,driver,MATCH(S$7,Driver!$A$1:$E$1,0),0)</f>
        <v>Minor</v>
      </c>
      <c r="T1966" s="21">
        <f>VLOOKUP($C1966,Effects,MATCH(T$7, Effects!$A$1:$E$1, 0),0)</f>
        <v>22</v>
      </c>
      <c r="U1966" s="22" t="str">
        <f>VLOOKUP($C1966,Effects,MATCH(U$7, Effects!$A$1:$E$1, 0),0)</f>
        <v>Yes</v>
      </c>
      <c r="V1966" s="22" t="str">
        <f>VLOOKUP($C1966,Effects,MATCH(V$7, Effects!$A$1:$E$1, 0),0)</f>
        <v>No</v>
      </c>
      <c r="W1966" s="22" t="str">
        <f>VLOOKUP($C1966,Effects,MATCH(W$7, Effects!$A$1:$E$1, 0),0)</f>
        <v>None</v>
      </c>
    </row>
    <row r="1967" spans="2:23" s="7" customFormat="1" ht="21" x14ac:dyDescent="0.4">
      <c r="B1967" s="19">
        <v>1960</v>
      </c>
      <c r="C1967" s="19" t="s">
        <v>1972</v>
      </c>
      <c r="D1967" s="20">
        <f>VLOOKUP($C1967, Date, MATCH(Source!D$7, Date!$A$1:$F$1, 0), FALSE)</f>
        <v>44660</v>
      </c>
      <c r="E1967" s="40">
        <v>44660</v>
      </c>
      <c r="F1967" s="22">
        <f>VLOOKUP($C1967, Date, MATCH(Source!F$7, Date!$A$1:$F$1, 0), FALSE)</f>
        <v>82.3819444444444</v>
      </c>
      <c r="G1967" s="19">
        <f>VLOOKUP(Table3[[#This Row],[Accident ID]],Date!$A$2:$I$2001,MATCH(Table3[[#Headers],[Hour]],Date!$A$1:$I$1,0),0)</f>
        <v>9</v>
      </c>
      <c r="H1967" s="44" t="str">
        <f>IF(AND(Table3[[#This Row],[Hour]]&gt;=7, Table3[[#This Row],[Hour]]&lt;=10), "Peak", IF(AND(Table3[[#This Row],[Hour]]&gt;=16, Table3[[#This Row],[Hour]]&lt;=19), "Peak", "Off-Peak"))</f>
        <v>Peak</v>
      </c>
      <c r="I1967" s="19" t="str">
        <f>VLOOKUP($C1967,location,MATCH(Source!I$7,Location!$A$1:$D$1,0),0)</f>
        <v>Hyderabad</v>
      </c>
      <c r="J1967" s="19" t="str">
        <f>VLOOKUP($C1967,location,MATCH(Source!J$7,Location!$A$1:$D$1,0),0)</f>
        <v>Highway</v>
      </c>
      <c r="K1967" s="19" t="str">
        <f>VLOOKUP($C1967,location,MATCH(Source!K$7,Location!$A$1:$D$1,0),0)</f>
        <v>Windy</v>
      </c>
      <c r="L1967" s="20" t="str">
        <f>VLOOKUP($C1967,vehicle,MATCH(L1966,Vehicle!A1960:E1960,0),0)</f>
        <v>Truck</v>
      </c>
      <c r="M1967" s="20" t="str">
        <f>VLOOKUP($C1967,vehicle,MATCH(M$7,Vehicle!$A$1:$E$1,0),0)</f>
        <v>Weather Conditions</v>
      </c>
      <c r="N1967" s="20" t="str">
        <f>VLOOKUP($C1967,vehicle,MATCH(N$7,Vehicle!$A$1:$E$1,0),0)</f>
        <v>Low</v>
      </c>
      <c r="O1967" s="21">
        <f>VLOOKUP($C1967,vehicle,MATCH(O$7,Vehicle!$A$1:$E$1,0),0)</f>
        <v>1</v>
      </c>
      <c r="P1967" s="21">
        <f>VLOOKUP($C1967,driver,MATCH(P$7,Driver!$A$1:$E$1,0),0)</f>
        <v>56</v>
      </c>
      <c r="Q1967" s="21" t="str">
        <f>VLOOKUP($C1967,driver,MATCH(Q$7,Driver!$A$1:$E$1,0),0)</f>
        <v>Valid</v>
      </c>
      <c r="R1967" s="21">
        <f>VLOOKUP($C1967,driver,MATCH(R$7,Driver!$A$1:$E$1,0),0)</f>
        <v>4</v>
      </c>
      <c r="S1967" s="21" t="str">
        <f>VLOOKUP($C1967,driver,MATCH(S$7,Driver!$A$1:$E$1,0),0)</f>
        <v>Moderate</v>
      </c>
      <c r="T1967" s="21">
        <f>VLOOKUP($C1967,Effects,MATCH(T$7, Effects!$A$1:$E$1, 0),0)</f>
        <v>46</v>
      </c>
      <c r="U1967" s="22" t="str">
        <f>VLOOKUP($C1967,Effects,MATCH(U$7, Effects!$A$1:$E$1, 0),0)</f>
        <v>Yes</v>
      </c>
      <c r="V1967" s="22" t="str">
        <f>VLOOKUP($C1967,Effects,MATCH(V$7, Effects!$A$1:$E$1, 0),0)</f>
        <v>Yes</v>
      </c>
      <c r="W1967" s="22" t="str">
        <f>VLOOKUP($C1967,Effects,MATCH(W$7, Effects!$A$1:$E$1, 0),0)</f>
        <v>None</v>
      </c>
    </row>
    <row r="1968" spans="2:23" s="7" customFormat="1" ht="21" x14ac:dyDescent="0.4">
      <c r="B1968" s="19">
        <v>1961</v>
      </c>
      <c r="C1968" s="19" t="s">
        <v>1973</v>
      </c>
      <c r="D1968" s="20">
        <f>VLOOKUP($C1968, Date, MATCH(Source!D$7, Date!$A$1:$F$1, 0), FALSE)</f>
        <v>44132</v>
      </c>
      <c r="E1968" s="40">
        <v>44132</v>
      </c>
      <c r="F1968" s="22">
        <f>VLOOKUP($C1968, Date, MATCH(Source!F$7, Date!$A$1:$F$1, 0), FALSE)</f>
        <v>82.4236111111111</v>
      </c>
      <c r="G1968" s="19">
        <f>VLOOKUP(Table3[[#This Row],[Accident ID]],Date!$A$2:$I$2001,MATCH(Table3[[#Headers],[Hour]],Date!$A$1:$I$1,0),0)</f>
        <v>10</v>
      </c>
      <c r="H1968" s="44" t="str">
        <f>IF(AND(Table3[[#This Row],[Hour]]&gt;=7, Table3[[#This Row],[Hour]]&lt;=10), "Peak", IF(AND(Table3[[#This Row],[Hour]]&gt;=16, Table3[[#This Row],[Hour]]&lt;=19), "Peak", "Off-Peak"))</f>
        <v>Peak</v>
      </c>
      <c r="I1968" s="19" t="str">
        <f>VLOOKUP($C1968,location,MATCH(Source!I$7,Location!$A$1:$D$1,0),0)</f>
        <v>Delhi</v>
      </c>
      <c r="J1968" s="19" t="str">
        <f>VLOOKUP($C1968,location,MATCH(Source!J$7,Location!$A$1:$D$1,0),0)</f>
        <v>Highway</v>
      </c>
      <c r="K1968" s="19" t="str">
        <f>VLOOKUP($C1968,location,MATCH(Source!K$7,Location!$A$1:$D$1,0),0)</f>
        <v>Snowy</v>
      </c>
      <c r="L1968" s="20" t="str">
        <f>VLOOKUP($C1968,vehicle,MATCH(L1967,Vehicle!A1961:E1961,0),0)</f>
        <v>Car</v>
      </c>
      <c r="M1968" s="20" t="str">
        <f>VLOOKUP($C1968,vehicle,MATCH(M$7,Vehicle!$A$1:$E$1,0),0)</f>
        <v>Over Speeding</v>
      </c>
      <c r="N1968" s="20" t="str">
        <f>VLOOKUP($C1968,vehicle,MATCH(N$7,Vehicle!$A$1:$E$1,0),0)</f>
        <v>Severe</v>
      </c>
      <c r="O1968" s="21">
        <f>VLOOKUP($C1968,vehicle,MATCH(O$7,Vehicle!$A$1:$E$1,0),0)</f>
        <v>4</v>
      </c>
      <c r="P1968" s="21">
        <f>VLOOKUP($C1968,driver,MATCH(P$7,Driver!$A$1:$E$1,0),0)</f>
        <v>30</v>
      </c>
      <c r="Q1968" s="21" t="str">
        <f>VLOOKUP($C1968,driver,MATCH(Q$7,Driver!$A$1:$E$1,0),0)</f>
        <v>Expired</v>
      </c>
      <c r="R1968" s="21">
        <f>VLOOKUP($C1968,driver,MATCH(R$7,Driver!$A$1:$E$1,0),0)</f>
        <v>1</v>
      </c>
      <c r="S1968" s="21" t="str">
        <f>VLOOKUP($C1968,driver,MATCH(S$7,Driver!$A$1:$E$1,0),0)</f>
        <v>Minor</v>
      </c>
      <c r="T1968" s="21">
        <f>VLOOKUP($C1968,Effects,MATCH(T$7, Effects!$A$1:$E$1, 0),0)</f>
        <v>42</v>
      </c>
      <c r="U1968" s="22" t="str">
        <f>VLOOKUP($C1968,Effects,MATCH(U$7, Effects!$A$1:$E$1, 0),0)</f>
        <v>No</v>
      </c>
      <c r="V1968" s="22" t="str">
        <f>VLOOKUP($C1968,Effects,MATCH(V$7, Effects!$A$1:$E$1, 0),0)</f>
        <v>No</v>
      </c>
      <c r="W1968" s="22" t="str">
        <f>VLOOKUP($C1968,Effects,MATCH(W$7, Effects!$A$1:$E$1, 0),0)</f>
        <v>None</v>
      </c>
    </row>
    <row r="1969" spans="2:23" s="7" customFormat="1" ht="21" x14ac:dyDescent="0.4">
      <c r="B1969" s="19">
        <v>1962</v>
      </c>
      <c r="C1969" s="19" t="s">
        <v>1974</v>
      </c>
      <c r="D1969" s="20">
        <f>VLOOKUP($C1969, Date, MATCH(Source!D$7, Date!$A$1:$F$1, 0), FALSE)</f>
        <v>45059</v>
      </c>
      <c r="E1969" s="40">
        <v>45059</v>
      </c>
      <c r="F1969" s="22">
        <f>VLOOKUP($C1969, Date, MATCH(Source!F$7, Date!$A$1:$F$1, 0), FALSE)</f>
        <v>82.4652777777778</v>
      </c>
      <c r="G1969" s="19">
        <f>VLOOKUP(Table3[[#This Row],[Accident ID]],Date!$A$2:$I$2001,MATCH(Table3[[#Headers],[Hour]],Date!$A$1:$I$1,0),0)</f>
        <v>11</v>
      </c>
      <c r="H1969" s="44" t="str">
        <f>IF(AND(Table3[[#This Row],[Hour]]&gt;=7, Table3[[#This Row],[Hour]]&lt;=10), "Peak", IF(AND(Table3[[#This Row],[Hour]]&gt;=16, Table3[[#This Row],[Hour]]&lt;=19), "Peak", "Off-Peak"))</f>
        <v>Off-Peak</v>
      </c>
      <c r="I1969" s="19" t="str">
        <f>VLOOKUP($C1969,location,MATCH(Source!I$7,Location!$A$1:$D$1,0),0)</f>
        <v>Delhi</v>
      </c>
      <c r="J1969" s="19" t="str">
        <f>VLOOKUP($C1969,location,MATCH(Source!J$7,Location!$A$1:$D$1,0),0)</f>
        <v>Residential Area</v>
      </c>
      <c r="K1969" s="19" t="str">
        <f>VLOOKUP($C1969,location,MATCH(Source!K$7,Location!$A$1:$D$1,0),0)</f>
        <v>Clear</v>
      </c>
      <c r="L1969" s="20" t="str">
        <f>VLOOKUP($C1969,vehicle,MATCH(L1968,Vehicle!A1962:E1962,0),0)</f>
        <v>Bus</v>
      </c>
      <c r="M1969" s="20" t="str">
        <f>VLOOKUP($C1969,vehicle,MATCH(M$7,Vehicle!$A$1:$E$1,0),0)</f>
        <v>Over Speeding</v>
      </c>
      <c r="N1969" s="20" t="str">
        <f>VLOOKUP($C1969,vehicle,MATCH(N$7,Vehicle!$A$1:$E$1,0),0)</f>
        <v>Severe</v>
      </c>
      <c r="O1969" s="21">
        <f>VLOOKUP($C1969,vehicle,MATCH(O$7,Vehicle!$A$1:$E$1,0),0)</f>
        <v>4</v>
      </c>
      <c r="P1969" s="21">
        <f>VLOOKUP($C1969,driver,MATCH(P$7,Driver!$A$1:$E$1,0),0)</f>
        <v>64</v>
      </c>
      <c r="Q1969" s="21" t="str">
        <f>VLOOKUP($C1969,driver,MATCH(Q$7,Driver!$A$1:$E$1,0),0)</f>
        <v>Valid</v>
      </c>
      <c r="R1969" s="21">
        <f>VLOOKUP($C1969,driver,MATCH(R$7,Driver!$A$1:$E$1,0),0)</f>
        <v>7</v>
      </c>
      <c r="S1969" s="21" t="str">
        <f>VLOOKUP($C1969,driver,MATCH(S$7,Driver!$A$1:$E$1,0),0)</f>
        <v>Moderate</v>
      </c>
      <c r="T1969" s="21">
        <f>VLOOKUP($C1969,Effects,MATCH(T$7, Effects!$A$1:$E$1, 0),0)</f>
        <v>7</v>
      </c>
      <c r="U1969" s="22" t="str">
        <f>VLOOKUP($C1969,Effects,MATCH(U$7, Effects!$A$1:$E$1, 0),0)</f>
        <v>Yes</v>
      </c>
      <c r="V1969" s="22" t="str">
        <f>VLOOKUP($C1969,Effects,MATCH(V$7, Effects!$A$1:$E$1, 0),0)</f>
        <v>No</v>
      </c>
      <c r="W1969" s="22" t="str">
        <f>VLOOKUP($C1969,Effects,MATCH(W$7, Effects!$A$1:$E$1, 0),0)</f>
        <v>None</v>
      </c>
    </row>
    <row r="1970" spans="2:23" s="7" customFormat="1" ht="21" x14ac:dyDescent="0.4">
      <c r="B1970" s="19">
        <v>1963</v>
      </c>
      <c r="C1970" s="19" t="s">
        <v>1975</v>
      </c>
      <c r="D1970" s="20">
        <f>VLOOKUP($C1970, Date, MATCH(Source!D$7, Date!$A$1:$F$1, 0), FALSE)</f>
        <v>44582</v>
      </c>
      <c r="E1970" s="40">
        <v>44582</v>
      </c>
      <c r="F1970" s="22">
        <f>VLOOKUP($C1970, Date, MATCH(Source!F$7, Date!$A$1:$F$1, 0), FALSE)</f>
        <v>82.5069444444444</v>
      </c>
      <c r="G1970" s="19">
        <f>VLOOKUP(Table3[[#This Row],[Accident ID]],Date!$A$2:$I$2001,MATCH(Table3[[#Headers],[Hour]],Date!$A$1:$I$1,0),0)</f>
        <v>12</v>
      </c>
      <c r="H1970" s="44" t="str">
        <f>IF(AND(Table3[[#This Row],[Hour]]&gt;=7, Table3[[#This Row],[Hour]]&lt;=10), "Peak", IF(AND(Table3[[#This Row],[Hour]]&gt;=16, Table3[[#This Row],[Hour]]&lt;=19), "Peak", "Off-Peak"))</f>
        <v>Off-Peak</v>
      </c>
      <c r="I1970" s="19" t="str">
        <f>VLOOKUP($C1970,location,MATCH(Source!I$7,Location!$A$1:$D$1,0),0)</f>
        <v>Delhi</v>
      </c>
      <c r="J1970" s="19" t="str">
        <f>VLOOKUP($C1970,location,MATCH(Source!J$7,Location!$A$1:$D$1,0),0)</f>
        <v>Residential Area</v>
      </c>
      <c r="K1970" s="19" t="str">
        <f>VLOOKUP($C1970,location,MATCH(Source!K$7,Location!$A$1:$D$1,0),0)</f>
        <v>Clear</v>
      </c>
      <c r="L1970" s="20" t="str">
        <f>VLOOKUP($C1970,vehicle,MATCH(L1969,Vehicle!A1963:E1963,0),0)</f>
        <v>Auto</v>
      </c>
      <c r="M1970" s="20" t="str">
        <f>VLOOKUP($C1970,vehicle,MATCH(M$7,Vehicle!$A$1:$E$1,0),0)</f>
        <v>Pedestrian Crossing</v>
      </c>
      <c r="N1970" s="20" t="str">
        <f>VLOOKUP($C1970,vehicle,MATCH(N$7,Vehicle!$A$1:$E$1,0),0)</f>
        <v>Low</v>
      </c>
      <c r="O1970" s="21">
        <f>VLOOKUP($C1970,vehicle,MATCH(O$7,Vehicle!$A$1:$E$1,0),0)</f>
        <v>1</v>
      </c>
      <c r="P1970" s="21">
        <f>VLOOKUP($C1970,driver,MATCH(P$7,Driver!$A$1:$E$1,0),0)</f>
        <v>25</v>
      </c>
      <c r="Q1970" s="21" t="str">
        <f>VLOOKUP($C1970,driver,MATCH(Q$7,Driver!$A$1:$E$1,0),0)</f>
        <v>Expired</v>
      </c>
      <c r="R1970" s="21">
        <f>VLOOKUP($C1970,driver,MATCH(R$7,Driver!$A$1:$E$1,0),0)</f>
        <v>9</v>
      </c>
      <c r="S1970" s="21" t="str">
        <f>VLOOKUP($C1970,driver,MATCH(S$7,Driver!$A$1:$E$1,0),0)</f>
        <v>Moderate</v>
      </c>
      <c r="T1970" s="21">
        <f>VLOOKUP($C1970,Effects,MATCH(T$7, Effects!$A$1:$E$1, 0),0)</f>
        <v>40</v>
      </c>
      <c r="U1970" s="22" t="str">
        <f>VLOOKUP($C1970,Effects,MATCH(U$7, Effects!$A$1:$E$1, 0),0)</f>
        <v>No</v>
      </c>
      <c r="V1970" s="22" t="str">
        <f>VLOOKUP($C1970,Effects,MATCH(V$7, Effects!$A$1:$E$1, 0),0)</f>
        <v>No</v>
      </c>
      <c r="W1970" s="22" t="str">
        <f>VLOOKUP($C1970,Effects,MATCH(W$7, Effects!$A$1:$E$1, 0),0)</f>
        <v>Arrest Made</v>
      </c>
    </row>
    <row r="1971" spans="2:23" s="7" customFormat="1" ht="21" x14ac:dyDescent="0.4">
      <c r="B1971" s="19">
        <v>1964</v>
      </c>
      <c r="C1971" s="19" t="s">
        <v>1976</v>
      </c>
      <c r="D1971" s="20">
        <f>VLOOKUP($C1971, Date, MATCH(Source!D$7, Date!$A$1:$F$1, 0), FALSE)</f>
        <v>45413</v>
      </c>
      <c r="E1971" s="40">
        <v>45413</v>
      </c>
      <c r="F1971" s="22">
        <f>VLOOKUP($C1971, Date, MATCH(Source!F$7, Date!$A$1:$F$1, 0), FALSE)</f>
        <v>82.5486111111111</v>
      </c>
      <c r="G1971" s="19">
        <f>VLOOKUP(Table3[[#This Row],[Accident ID]],Date!$A$2:$I$2001,MATCH(Table3[[#Headers],[Hour]],Date!$A$1:$I$1,0),0)</f>
        <v>13</v>
      </c>
      <c r="H1971" s="44" t="str">
        <f>IF(AND(Table3[[#This Row],[Hour]]&gt;=7, Table3[[#This Row],[Hour]]&lt;=10), "Peak", IF(AND(Table3[[#This Row],[Hour]]&gt;=16, Table3[[#This Row],[Hour]]&lt;=19), "Peak", "Off-Peak"))</f>
        <v>Off-Peak</v>
      </c>
      <c r="I1971" s="19" t="str">
        <f>VLOOKUP($C1971,location,MATCH(Source!I$7,Location!$A$1:$D$1,0),0)</f>
        <v>Kolkata</v>
      </c>
      <c r="J1971" s="19" t="str">
        <f>VLOOKUP($C1971,location,MATCH(Source!J$7,Location!$A$1:$D$1,0),0)</f>
        <v>Expressway</v>
      </c>
      <c r="K1971" s="19" t="str">
        <f>VLOOKUP($C1971,location,MATCH(Source!K$7,Location!$A$1:$D$1,0),0)</f>
        <v>Snowy</v>
      </c>
      <c r="L1971" s="20" t="str">
        <f>VLOOKUP($C1971,vehicle,MATCH(L1970,Vehicle!A1964:E1964,0),0)</f>
        <v>Truck</v>
      </c>
      <c r="M1971" s="20" t="str">
        <f>VLOOKUP($C1971,vehicle,MATCH(M$7,Vehicle!$A$1:$E$1,0),0)</f>
        <v>Weather Conditions</v>
      </c>
      <c r="N1971" s="20" t="str">
        <f>VLOOKUP($C1971,vehicle,MATCH(N$7,Vehicle!$A$1:$E$1,0),0)</f>
        <v>Low</v>
      </c>
      <c r="O1971" s="21">
        <f>VLOOKUP($C1971,vehicle,MATCH(O$7,Vehicle!$A$1:$E$1,0),0)</f>
        <v>1</v>
      </c>
      <c r="P1971" s="21">
        <f>VLOOKUP($C1971,driver,MATCH(P$7,Driver!$A$1:$E$1,0),0)</f>
        <v>41</v>
      </c>
      <c r="Q1971" s="21" t="str">
        <f>VLOOKUP($C1971,driver,MATCH(Q$7,Driver!$A$1:$E$1,0),0)</f>
        <v>Suspended</v>
      </c>
      <c r="R1971" s="21">
        <f>VLOOKUP($C1971,driver,MATCH(R$7,Driver!$A$1:$E$1,0),0)</f>
        <v>6</v>
      </c>
      <c r="S1971" s="21" t="str">
        <f>VLOOKUP($C1971,driver,MATCH(S$7,Driver!$A$1:$E$1,0),0)</f>
        <v>Moderate</v>
      </c>
      <c r="T1971" s="21">
        <f>VLOOKUP($C1971,Effects,MATCH(T$7, Effects!$A$1:$E$1, 0),0)</f>
        <v>41</v>
      </c>
      <c r="U1971" s="22" t="str">
        <f>VLOOKUP($C1971,Effects,MATCH(U$7, Effects!$A$1:$E$1, 0),0)</f>
        <v>Yes</v>
      </c>
      <c r="V1971" s="22" t="str">
        <f>VLOOKUP($C1971,Effects,MATCH(V$7, Effects!$A$1:$E$1, 0),0)</f>
        <v>No</v>
      </c>
      <c r="W1971" s="22" t="str">
        <f>VLOOKUP($C1971,Effects,MATCH(W$7, Effects!$A$1:$E$1, 0),0)</f>
        <v>Fine Issued</v>
      </c>
    </row>
    <row r="1972" spans="2:23" s="7" customFormat="1" ht="21" x14ac:dyDescent="0.4">
      <c r="B1972" s="19">
        <v>1965</v>
      </c>
      <c r="C1972" s="19" t="s">
        <v>1977</v>
      </c>
      <c r="D1972" s="20">
        <f>VLOOKUP($C1972, Date, MATCH(Source!D$7, Date!$A$1:$F$1, 0), FALSE)</f>
        <v>44707</v>
      </c>
      <c r="E1972" s="40">
        <v>44707</v>
      </c>
      <c r="F1972" s="22">
        <f>VLOOKUP($C1972, Date, MATCH(Source!F$7, Date!$A$1:$F$1, 0), FALSE)</f>
        <v>82.5902777777778</v>
      </c>
      <c r="G1972" s="19">
        <f>VLOOKUP(Table3[[#This Row],[Accident ID]],Date!$A$2:$I$2001,MATCH(Table3[[#Headers],[Hour]],Date!$A$1:$I$1,0),0)</f>
        <v>14</v>
      </c>
      <c r="H1972" s="44" t="str">
        <f>IF(AND(Table3[[#This Row],[Hour]]&gt;=7, Table3[[#This Row],[Hour]]&lt;=10), "Peak", IF(AND(Table3[[#This Row],[Hour]]&gt;=16, Table3[[#This Row],[Hour]]&lt;=19), "Peak", "Off-Peak"))</f>
        <v>Off-Peak</v>
      </c>
      <c r="I1972" s="19" t="str">
        <f>VLOOKUP($C1972,location,MATCH(Source!I$7,Location!$A$1:$D$1,0),0)</f>
        <v>Delhi</v>
      </c>
      <c r="J1972" s="19" t="str">
        <f>VLOOKUP($C1972,location,MATCH(Source!J$7,Location!$A$1:$D$1,0),0)</f>
        <v>Rural Road</v>
      </c>
      <c r="K1972" s="19" t="str">
        <f>VLOOKUP($C1972,location,MATCH(Source!K$7,Location!$A$1:$D$1,0),0)</f>
        <v>Snowy</v>
      </c>
      <c r="L1972" s="20" t="str">
        <f>VLOOKUP($C1972,vehicle,MATCH(L1971,Vehicle!A1965:E1965,0),0)</f>
        <v>Car</v>
      </c>
      <c r="M1972" s="20" t="str">
        <f>VLOOKUP($C1972,vehicle,MATCH(M$7,Vehicle!$A$1:$E$1,0),0)</f>
        <v>Reckless Driving</v>
      </c>
      <c r="N1972" s="20" t="str">
        <f>VLOOKUP($C1972,vehicle,MATCH(N$7,Vehicle!$A$1:$E$1,0),0)</f>
        <v>Medium</v>
      </c>
      <c r="O1972" s="21">
        <f>VLOOKUP($C1972,vehicle,MATCH(O$7,Vehicle!$A$1:$E$1,0),0)</f>
        <v>5</v>
      </c>
      <c r="P1972" s="21">
        <f>VLOOKUP($C1972,driver,MATCH(P$7,Driver!$A$1:$E$1,0),0)</f>
        <v>58</v>
      </c>
      <c r="Q1972" s="21" t="str">
        <f>VLOOKUP($C1972,driver,MATCH(Q$7,Driver!$A$1:$E$1,0),0)</f>
        <v>Suspended</v>
      </c>
      <c r="R1972" s="21">
        <f>VLOOKUP($C1972,driver,MATCH(R$7,Driver!$A$1:$E$1,0),0)</f>
        <v>7</v>
      </c>
      <c r="S1972" s="21" t="str">
        <f>VLOOKUP($C1972,driver,MATCH(S$7,Driver!$A$1:$E$1,0),0)</f>
        <v>Fatal</v>
      </c>
      <c r="T1972" s="21">
        <f>VLOOKUP($C1972,Effects,MATCH(T$7, Effects!$A$1:$E$1, 0),0)</f>
        <v>29</v>
      </c>
      <c r="U1972" s="22" t="str">
        <f>VLOOKUP($C1972,Effects,MATCH(U$7, Effects!$A$1:$E$1, 0),0)</f>
        <v>Yes</v>
      </c>
      <c r="V1972" s="22" t="str">
        <f>VLOOKUP($C1972,Effects,MATCH(V$7, Effects!$A$1:$E$1, 0),0)</f>
        <v>No</v>
      </c>
      <c r="W1972" s="22" t="str">
        <f>VLOOKUP($C1972,Effects,MATCH(W$7, Effects!$A$1:$E$1, 0),0)</f>
        <v>None</v>
      </c>
    </row>
    <row r="1973" spans="2:23" s="7" customFormat="1" ht="21" x14ac:dyDescent="0.4">
      <c r="B1973" s="19">
        <v>1966</v>
      </c>
      <c r="C1973" s="19" t="s">
        <v>1978</v>
      </c>
      <c r="D1973" s="20">
        <f>VLOOKUP($C1973, Date, MATCH(Source!D$7, Date!$A$1:$F$1, 0), FALSE)</f>
        <v>44957</v>
      </c>
      <c r="E1973" s="40">
        <v>44957</v>
      </c>
      <c r="F1973" s="22">
        <f>VLOOKUP($C1973, Date, MATCH(Source!F$7, Date!$A$1:$F$1, 0), FALSE)</f>
        <v>82.6319444444444</v>
      </c>
      <c r="G1973" s="19">
        <f>VLOOKUP(Table3[[#This Row],[Accident ID]],Date!$A$2:$I$2001,MATCH(Table3[[#Headers],[Hour]],Date!$A$1:$I$1,0),0)</f>
        <v>15</v>
      </c>
      <c r="H1973" s="44" t="str">
        <f>IF(AND(Table3[[#This Row],[Hour]]&gt;=7, Table3[[#This Row],[Hour]]&lt;=10), "Peak", IF(AND(Table3[[#This Row],[Hour]]&gt;=16, Table3[[#This Row],[Hour]]&lt;=19), "Peak", "Off-Peak"))</f>
        <v>Off-Peak</v>
      </c>
      <c r="I1973" s="19" t="str">
        <f>VLOOKUP($C1973,location,MATCH(Source!I$7,Location!$A$1:$D$1,0),0)</f>
        <v>Delhi</v>
      </c>
      <c r="J1973" s="19" t="str">
        <f>VLOOKUP($C1973,location,MATCH(Source!J$7,Location!$A$1:$D$1,0),0)</f>
        <v>City Road</v>
      </c>
      <c r="K1973" s="19" t="str">
        <f>VLOOKUP($C1973,location,MATCH(Source!K$7,Location!$A$1:$D$1,0),0)</f>
        <v>Windy</v>
      </c>
      <c r="L1973" s="20" t="str">
        <f>VLOOKUP($C1973,vehicle,MATCH(L1972,Vehicle!A1966:E1966,0),0)</f>
        <v>Car</v>
      </c>
      <c r="M1973" s="20" t="str">
        <f>VLOOKUP($C1973,vehicle,MATCH(M$7,Vehicle!$A$1:$E$1,0),0)</f>
        <v>Reckless Driving</v>
      </c>
      <c r="N1973" s="20" t="str">
        <f>VLOOKUP($C1973,vehicle,MATCH(N$7,Vehicle!$A$1:$E$1,0),0)</f>
        <v>Medium</v>
      </c>
      <c r="O1973" s="21">
        <f>VLOOKUP($C1973,vehicle,MATCH(O$7,Vehicle!$A$1:$E$1,0),0)</f>
        <v>2</v>
      </c>
      <c r="P1973" s="21">
        <f>VLOOKUP($C1973,driver,MATCH(P$7,Driver!$A$1:$E$1,0),0)</f>
        <v>72</v>
      </c>
      <c r="Q1973" s="21" t="str">
        <f>VLOOKUP($C1973,driver,MATCH(Q$7,Driver!$A$1:$E$1,0),0)</f>
        <v>Suspended</v>
      </c>
      <c r="R1973" s="21">
        <f>VLOOKUP($C1973,driver,MATCH(R$7,Driver!$A$1:$E$1,0),0)</f>
        <v>5</v>
      </c>
      <c r="S1973" s="21" t="str">
        <f>VLOOKUP($C1973,driver,MATCH(S$7,Driver!$A$1:$E$1,0),0)</f>
        <v>Fatal</v>
      </c>
      <c r="T1973" s="21">
        <f>VLOOKUP($C1973,Effects,MATCH(T$7, Effects!$A$1:$E$1, 0),0)</f>
        <v>39</v>
      </c>
      <c r="U1973" s="22" t="str">
        <f>VLOOKUP($C1973,Effects,MATCH(U$7, Effects!$A$1:$E$1, 0),0)</f>
        <v>Yes</v>
      </c>
      <c r="V1973" s="22" t="str">
        <f>VLOOKUP($C1973,Effects,MATCH(V$7, Effects!$A$1:$E$1, 0),0)</f>
        <v>No</v>
      </c>
      <c r="W1973" s="22" t="str">
        <f>VLOOKUP($C1973,Effects,MATCH(W$7, Effects!$A$1:$E$1, 0),0)</f>
        <v>None</v>
      </c>
    </row>
    <row r="1974" spans="2:23" s="7" customFormat="1" ht="21" x14ac:dyDescent="0.4">
      <c r="B1974" s="19">
        <v>1967</v>
      </c>
      <c r="C1974" s="19" t="s">
        <v>1979</v>
      </c>
      <c r="D1974" s="20">
        <f>VLOOKUP($C1974, Date, MATCH(Source!D$7, Date!$A$1:$F$1, 0), FALSE)</f>
        <v>45627</v>
      </c>
      <c r="E1974" s="40">
        <v>45627</v>
      </c>
      <c r="F1974" s="22">
        <f>VLOOKUP($C1974, Date, MATCH(Source!F$7, Date!$A$1:$F$1, 0), FALSE)</f>
        <v>82.6736111111111</v>
      </c>
      <c r="G1974" s="19">
        <f>VLOOKUP(Table3[[#This Row],[Accident ID]],Date!$A$2:$I$2001,MATCH(Table3[[#Headers],[Hour]],Date!$A$1:$I$1,0),0)</f>
        <v>16</v>
      </c>
      <c r="H1974" s="44" t="str">
        <f>IF(AND(Table3[[#This Row],[Hour]]&gt;=7, Table3[[#This Row],[Hour]]&lt;=10), "Peak", IF(AND(Table3[[#This Row],[Hour]]&gt;=16, Table3[[#This Row],[Hour]]&lt;=19), "Peak", "Off-Peak"))</f>
        <v>Peak</v>
      </c>
      <c r="I1974" s="19" t="str">
        <f>VLOOKUP($C1974,location,MATCH(Source!I$7,Location!$A$1:$D$1,0),0)</f>
        <v>Pune</v>
      </c>
      <c r="J1974" s="19" t="str">
        <f>VLOOKUP($C1974,location,MATCH(Source!J$7,Location!$A$1:$D$1,0),0)</f>
        <v>Residential Area</v>
      </c>
      <c r="K1974" s="19" t="str">
        <f>VLOOKUP($C1974,location,MATCH(Source!K$7,Location!$A$1:$D$1,0),0)</f>
        <v>Foggy</v>
      </c>
      <c r="L1974" s="20" t="str">
        <f>VLOOKUP($C1974,vehicle,MATCH(L1973,Vehicle!A1967:E1967,0),0)</f>
        <v>Auto</v>
      </c>
      <c r="M1974" s="20" t="str">
        <f>VLOOKUP($C1974,vehicle,MATCH(M$7,Vehicle!$A$1:$E$1,0),0)</f>
        <v>Weather Conditions</v>
      </c>
      <c r="N1974" s="20" t="str">
        <f>VLOOKUP($C1974,vehicle,MATCH(N$7,Vehicle!$A$1:$E$1,0),0)</f>
        <v>High</v>
      </c>
      <c r="O1974" s="21">
        <f>VLOOKUP($C1974,vehicle,MATCH(O$7,Vehicle!$A$1:$E$1,0),0)</f>
        <v>4</v>
      </c>
      <c r="P1974" s="21">
        <f>VLOOKUP($C1974,driver,MATCH(P$7,Driver!$A$1:$E$1,0),0)</f>
        <v>56</v>
      </c>
      <c r="Q1974" s="21" t="str">
        <f>VLOOKUP($C1974,driver,MATCH(Q$7,Driver!$A$1:$E$1,0),0)</f>
        <v>Suspended</v>
      </c>
      <c r="R1974" s="21">
        <f>VLOOKUP($C1974,driver,MATCH(R$7,Driver!$A$1:$E$1,0),0)</f>
        <v>0</v>
      </c>
      <c r="S1974" s="21" t="str">
        <f>VLOOKUP($C1974,driver,MATCH(S$7,Driver!$A$1:$E$1,0),0)</f>
        <v>Moderate</v>
      </c>
      <c r="T1974" s="21">
        <f>VLOOKUP($C1974,Effects,MATCH(T$7, Effects!$A$1:$E$1, 0),0)</f>
        <v>28</v>
      </c>
      <c r="U1974" s="22" t="str">
        <f>VLOOKUP($C1974,Effects,MATCH(U$7, Effects!$A$1:$E$1, 0),0)</f>
        <v>Yes</v>
      </c>
      <c r="V1974" s="22" t="str">
        <f>VLOOKUP($C1974,Effects,MATCH(V$7, Effects!$A$1:$E$1, 0),0)</f>
        <v>Yes</v>
      </c>
      <c r="W1974" s="22" t="str">
        <f>VLOOKUP($C1974,Effects,MATCH(W$7, Effects!$A$1:$E$1, 0),0)</f>
        <v>License Suspended</v>
      </c>
    </row>
    <row r="1975" spans="2:23" s="7" customFormat="1" ht="21" x14ac:dyDescent="0.4">
      <c r="B1975" s="19">
        <v>1968</v>
      </c>
      <c r="C1975" s="19" t="s">
        <v>1980</v>
      </c>
      <c r="D1975" s="20">
        <f>VLOOKUP($C1975, Date, MATCH(Source!D$7, Date!$A$1:$F$1, 0), FALSE)</f>
        <v>44234</v>
      </c>
      <c r="E1975" s="40">
        <v>44234</v>
      </c>
      <c r="F1975" s="22">
        <f>VLOOKUP($C1975, Date, MATCH(Source!F$7, Date!$A$1:$F$1, 0), FALSE)</f>
        <v>82.7152777777778</v>
      </c>
      <c r="G1975" s="19">
        <f>VLOOKUP(Table3[[#This Row],[Accident ID]],Date!$A$2:$I$2001,MATCH(Table3[[#Headers],[Hour]],Date!$A$1:$I$1,0),0)</f>
        <v>17</v>
      </c>
      <c r="H1975" s="44" t="str">
        <f>IF(AND(Table3[[#This Row],[Hour]]&gt;=7, Table3[[#This Row],[Hour]]&lt;=10), "Peak", IF(AND(Table3[[#This Row],[Hour]]&gt;=16, Table3[[#This Row],[Hour]]&lt;=19), "Peak", "Off-Peak"))</f>
        <v>Peak</v>
      </c>
      <c r="I1975" s="19" t="str">
        <f>VLOOKUP($C1975,location,MATCH(Source!I$7,Location!$A$1:$D$1,0),0)</f>
        <v>Pune</v>
      </c>
      <c r="J1975" s="19" t="str">
        <f>VLOOKUP($C1975,location,MATCH(Source!J$7,Location!$A$1:$D$1,0),0)</f>
        <v>City Road</v>
      </c>
      <c r="K1975" s="19" t="str">
        <f>VLOOKUP($C1975,location,MATCH(Source!K$7,Location!$A$1:$D$1,0),0)</f>
        <v>Windy</v>
      </c>
      <c r="L1975" s="20" t="str">
        <f>VLOOKUP($C1975,vehicle,MATCH(L1974,Vehicle!A1968:E1968,0),0)</f>
        <v>Bicycle</v>
      </c>
      <c r="M1975" s="20" t="str">
        <f>VLOOKUP($C1975,vehicle,MATCH(M$7,Vehicle!$A$1:$E$1,0),0)</f>
        <v>Reckless Driving</v>
      </c>
      <c r="N1975" s="20" t="str">
        <f>VLOOKUP($C1975,vehicle,MATCH(N$7,Vehicle!$A$1:$E$1,0),0)</f>
        <v>Low</v>
      </c>
      <c r="O1975" s="21">
        <f>VLOOKUP($C1975,vehicle,MATCH(O$7,Vehicle!$A$1:$E$1,0),0)</f>
        <v>2</v>
      </c>
      <c r="P1975" s="21">
        <f>VLOOKUP($C1975,driver,MATCH(P$7,Driver!$A$1:$E$1,0),0)</f>
        <v>30</v>
      </c>
      <c r="Q1975" s="21" t="str">
        <f>VLOOKUP($C1975,driver,MATCH(Q$7,Driver!$A$1:$E$1,0),0)</f>
        <v>Valid</v>
      </c>
      <c r="R1975" s="21">
        <f>VLOOKUP($C1975,driver,MATCH(R$7,Driver!$A$1:$E$1,0),0)</f>
        <v>9</v>
      </c>
      <c r="S1975" s="21" t="str">
        <f>VLOOKUP($C1975,driver,MATCH(S$7,Driver!$A$1:$E$1,0),0)</f>
        <v>Minor</v>
      </c>
      <c r="T1975" s="21">
        <f>VLOOKUP($C1975,Effects,MATCH(T$7, Effects!$A$1:$E$1, 0),0)</f>
        <v>25</v>
      </c>
      <c r="U1975" s="22" t="str">
        <f>VLOOKUP($C1975,Effects,MATCH(U$7, Effects!$A$1:$E$1, 0),0)</f>
        <v>No</v>
      </c>
      <c r="V1975" s="22" t="str">
        <f>VLOOKUP($C1975,Effects,MATCH(V$7, Effects!$A$1:$E$1, 0),0)</f>
        <v>Yes</v>
      </c>
      <c r="W1975" s="22" t="str">
        <f>VLOOKUP($C1975,Effects,MATCH(W$7, Effects!$A$1:$E$1, 0),0)</f>
        <v>None</v>
      </c>
    </row>
    <row r="1976" spans="2:23" s="7" customFormat="1" ht="21" x14ac:dyDescent="0.4">
      <c r="B1976" s="19">
        <v>1969</v>
      </c>
      <c r="C1976" s="19" t="s">
        <v>1981</v>
      </c>
      <c r="D1976" s="20">
        <f>VLOOKUP($C1976, Date, MATCH(Source!D$7, Date!$A$1:$F$1, 0), FALSE)</f>
        <v>44702</v>
      </c>
      <c r="E1976" s="40">
        <v>44702</v>
      </c>
      <c r="F1976" s="22">
        <f>VLOOKUP($C1976, Date, MATCH(Source!F$7, Date!$A$1:$F$1, 0), FALSE)</f>
        <v>82.7569444444444</v>
      </c>
      <c r="G1976" s="19">
        <f>VLOOKUP(Table3[[#This Row],[Accident ID]],Date!$A$2:$I$2001,MATCH(Table3[[#Headers],[Hour]],Date!$A$1:$I$1,0),0)</f>
        <v>18</v>
      </c>
      <c r="H1976" s="44" t="str">
        <f>IF(AND(Table3[[#This Row],[Hour]]&gt;=7, Table3[[#This Row],[Hour]]&lt;=10), "Peak", IF(AND(Table3[[#This Row],[Hour]]&gt;=16, Table3[[#This Row],[Hour]]&lt;=19), "Peak", "Off-Peak"))</f>
        <v>Peak</v>
      </c>
      <c r="I1976" s="19" t="str">
        <f>VLOOKUP($C1976,location,MATCH(Source!I$7,Location!$A$1:$D$1,0),0)</f>
        <v>Chennai</v>
      </c>
      <c r="J1976" s="19" t="str">
        <f>VLOOKUP($C1976,location,MATCH(Source!J$7,Location!$A$1:$D$1,0),0)</f>
        <v>Rural Road</v>
      </c>
      <c r="K1976" s="19" t="str">
        <f>VLOOKUP($C1976,location,MATCH(Source!K$7,Location!$A$1:$D$1,0),0)</f>
        <v>Foggy</v>
      </c>
      <c r="L1976" s="20" t="str">
        <f>VLOOKUP($C1976,vehicle,MATCH(L1975,Vehicle!A1969:E1969,0),0)</f>
        <v>Auto</v>
      </c>
      <c r="M1976" s="20" t="str">
        <f>VLOOKUP($C1976,vehicle,MATCH(M$7,Vehicle!$A$1:$E$1,0),0)</f>
        <v>Over Speeding</v>
      </c>
      <c r="N1976" s="20" t="str">
        <f>VLOOKUP($C1976,vehicle,MATCH(N$7,Vehicle!$A$1:$E$1,0),0)</f>
        <v>Medium</v>
      </c>
      <c r="O1976" s="21">
        <f>VLOOKUP($C1976,vehicle,MATCH(O$7,Vehicle!$A$1:$E$1,0),0)</f>
        <v>3</v>
      </c>
      <c r="P1976" s="21">
        <f>VLOOKUP($C1976,driver,MATCH(P$7,Driver!$A$1:$E$1,0),0)</f>
        <v>23</v>
      </c>
      <c r="Q1976" s="21" t="str">
        <f>VLOOKUP($C1976,driver,MATCH(Q$7,Driver!$A$1:$E$1,0),0)</f>
        <v>Suspended</v>
      </c>
      <c r="R1976" s="21">
        <f>VLOOKUP($C1976,driver,MATCH(R$7,Driver!$A$1:$E$1,0),0)</f>
        <v>5</v>
      </c>
      <c r="S1976" s="21" t="str">
        <f>VLOOKUP($C1976,driver,MATCH(S$7,Driver!$A$1:$E$1,0),0)</f>
        <v>Severe</v>
      </c>
      <c r="T1976" s="21">
        <f>VLOOKUP($C1976,Effects,MATCH(T$7, Effects!$A$1:$E$1, 0),0)</f>
        <v>50</v>
      </c>
      <c r="U1976" s="22" t="str">
        <f>VLOOKUP($C1976,Effects,MATCH(U$7, Effects!$A$1:$E$1, 0),0)</f>
        <v>Yes</v>
      </c>
      <c r="V1976" s="22" t="str">
        <f>VLOOKUP($C1976,Effects,MATCH(V$7, Effects!$A$1:$E$1, 0),0)</f>
        <v>Yes</v>
      </c>
      <c r="W1976" s="22" t="str">
        <f>VLOOKUP($C1976,Effects,MATCH(W$7, Effects!$A$1:$E$1, 0),0)</f>
        <v>None</v>
      </c>
    </row>
    <row r="1977" spans="2:23" s="7" customFormat="1" ht="21" x14ac:dyDescent="0.4">
      <c r="B1977" s="19">
        <v>1970</v>
      </c>
      <c r="C1977" s="19" t="s">
        <v>1982</v>
      </c>
      <c r="D1977" s="20">
        <f>VLOOKUP($C1977, Date, MATCH(Source!D$7, Date!$A$1:$F$1, 0), FALSE)</f>
        <v>44688</v>
      </c>
      <c r="E1977" s="40">
        <v>44688</v>
      </c>
      <c r="F1977" s="22">
        <f>VLOOKUP($C1977, Date, MATCH(Source!F$7, Date!$A$1:$F$1, 0), FALSE)</f>
        <v>82.7986111111111</v>
      </c>
      <c r="G1977" s="19">
        <f>VLOOKUP(Table3[[#This Row],[Accident ID]],Date!$A$2:$I$2001,MATCH(Table3[[#Headers],[Hour]],Date!$A$1:$I$1,0),0)</f>
        <v>19</v>
      </c>
      <c r="H1977" s="44" t="str">
        <f>IF(AND(Table3[[#This Row],[Hour]]&gt;=7, Table3[[#This Row],[Hour]]&lt;=10), "Peak", IF(AND(Table3[[#This Row],[Hour]]&gt;=16, Table3[[#This Row],[Hour]]&lt;=19), "Peak", "Off-Peak"))</f>
        <v>Peak</v>
      </c>
      <c r="I1977" s="19" t="str">
        <f>VLOOKUP($C1977,location,MATCH(Source!I$7,Location!$A$1:$D$1,0),0)</f>
        <v>Pune</v>
      </c>
      <c r="J1977" s="19" t="str">
        <f>VLOOKUP($C1977,location,MATCH(Source!J$7,Location!$A$1:$D$1,0),0)</f>
        <v>City Road</v>
      </c>
      <c r="K1977" s="19" t="str">
        <f>VLOOKUP($C1977,location,MATCH(Source!K$7,Location!$A$1:$D$1,0),0)</f>
        <v>Snowy</v>
      </c>
      <c r="L1977" s="20" t="str">
        <f>VLOOKUP($C1977,vehicle,MATCH(L1976,Vehicle!A1970:E1970,0),0)</f>
        <v>Bus</v>
      </c>
      <c r="M1977" s="20" t="str">
        <f>VLOOKUP($C1977,vehicle,MATCH(M$7,Vehicle!$A$1:$E$1,0),0)</f>
        <v>Pedestrian Crossing</v>
      </c>
      <c r="N1977" s="20" t="str">
        <f>VLOOKUP($C1977,vehicle,MATCH(N$7,Vehicle!$A$1:$E$1,0),0)</f>
        <v>High</v>
      </c>
      <c r="O1977" s="21">
        <f>VLOOKUP($C1977,vehicle,MATCH(O$7,Vehicle!$A$1:$E$1,0),0)</f>
        <v>1</v>
      </c>
      <c r="P1977" s="21">
        <f>VLOOKUP($C1977,driver,MATCH(P$7,Driver!$A$1:$E$1,0),0)</f>
        <v>40</v>
      </c>
      <c r="Q1977" s="21" t="str">
        <f>VLOOKUP($C1977,driver,MATCH(Q$7,Driver!$A$1:$E$1,0),0)</f>
        <v>Valid</v>
      </c>
      <c r="R1977" s="21">
        <f>VLOOKUP($C1977,driver,MATCH(R$7,Driver!$A$1:$E$1,0),0)</f>
        <v>1</v>
      </c>
      <c r="S1977" s="21" t="str">
        <f>VLOOKUP($C1977,driver,MATCH(S$7,Driver!$A$1:$E$1,0),0)</f>
        <v>Moderate</v>
      </c>
      <c r="T1977" s="21">
        <f>VLOOKUP($C1977,Effects,MATCH(T$7, Effects!$A$1:$E$1, 0),0)</f>
        <v>59</v>
      </c>
      <c r="U1977" s="22" t="str">
        <f>VLOOKUP($C1977,Effects,MATCH(U$7, Effects!$A$1:$E$1, 0),0)</f>
        <v>No</v>
      </c>
      <c r="V1977" s="22" t="str">
        <f>VLOOKUP($C1977,Effects,MATCH(V$7, Effects!$A$1:$E$1, 0),0)</f>
        <v>No</v>
      </c>
      <c r="W1977" s="22" t="str">
        <f>VLOOKUP($C1977,Effects,MATCH(W$7, Effects!$A$1:$E$1, 0),0)</f>
        <v>Fine Issued</v>
      </c>
    </row>
    <row r="1978" spans="2:23" s="7" customFormat="1" ht="21" x14ac:dyDescent="0.4">
      <c r="B1978" s="19">
        <v>1971</v>
      </c>
      <c r="C1978" s="19" t="s">
        <v>1983</v>
      </c>
      <c r="D1978" s="20">
        <f>VLOOKUP($C1978, Date, MATCH(Source!D$7, Date!$A$1:$F$1, 0), FALSE)</f>
        <v>45577</v>
      </c>
      <c r="E1978" s="40">
        <v>45577</v>
      </c>
      <c r="F1978" s="22">
        <f>VLOOKUP($C1978, Date, MATCH(Source!F$7, Date!$A$1:$F$1, 0), FALSE)</f>
        <v>82.8402777777778</v>
      </c>
      <c r="G1978" s="19">
        <f>VLOOKUP(Table3[[#This Row],[Accident ID]],Date!$A$2:$I$2001,MATCH(Table3[[#Headers],[Hour]],Date!$A$1:$I$1,0),0)</f>
        <v>20</v>
      </c>
      <c r="H1978" s="44" t="str">
        <f>IF(AND(Table3[[#This Row],[Hour]]&gt;=7, Table3[[#This Row],[Hour]]&lt;=10), "Peak", IF(AND(Table3[[#This Row],[Hour]]&gt;=16, Table3[[#This Row],[Hour]]&lt;=19), "Peak", "Off-Peak"))</f>
        <v>Off-Peak</v>
      </c>
      <c r="I1978" s="19" t="str">
        <f>VLOOKUP($C1978,location,MATCH(Source!I$7,Location!$A$1:$D$1,0),0)</f>
        <v>Mumbai</v>
      </c>
      <c r="J1978" s="19" t="str">
        <f>VLOOKUP($C1978,location,MATCH(Source!J$7,Location!$A$1:$D$1,0),0)</f>
        <v>City Road</v>
      </c>
      <c r="K1978" s="19" t="str">
        <f>VLOOKUP($C1978,location,MATCH(Source!K$7,Location!$A$1:$D$1,0),0)</f>
        <v>Rainy</v>
      </c>
      <c r="L1978" s="20" t="str">
        <f>VLOOKUP($C1978,vehicle,MATCH(L1977,Vehicle!A1971:E1971,0),0)</f>
        <v>Bike</v>
      </c>
      <c r="M1978" s="20" t="str">
        <f>VLOOKUP($C1978,vehicle,MATCH(M$7,Vehicle!$A$1:$E$1,0),0)</f>
        <v>Pedestrian Crossing</v>
      </c>
      <c r="N1978" s="20" t="str">
        <f>VLOOKUP($C1978,vehicle,MATCH(N$7,Vehicle!$A$1:$E$1,0),0)</f>
        <v>Severe</v>
      </c>
      <c r="O1978" s="21">
        <f>VLOOKUP($C1978,vehicle,MATCH(O$7,Vehicle!$A$1:$E$1,0),0)</f>
        <v>4</v>
      </c>
      <c r="P1978" s="21">
        <f>VLOOKUP($C1978,driver,MATCH(P$7,Driver!$A$1:$E$1,0),0)</f>
        <v>26</v>
      </c>
      <c r="Q1978" s="21" t="str">
        <f>VLOOKUP($C1978,driver,MATCH(Q$7,Driver!$A$1:$E$1,0),0)</f>
        <v>Valid</v>
      </c>
      <c r="R1978" s="21">
        <f>VLOOKUP($C1978,driver,MATCH(R$7,Driver!$A$1:$E$1,0),0)</f>
        <v>1</v>
      </c>
      <c r="S1978" s="21" t="str">
        <f>VLOOKUP($C1978,driver,MATCH(S$7,Driver!$A$1:$E$1,0),0)</f>
        <v>Fatal</v>
      </c>
      <c r="T1978" s="21">
        <f>VLOOKUP($C1978,Effects,MATCH(T$7, Effects!$A$1:$E$1, 0),0)</f>
        <v>26</v>
      </c>
      <c r="U1978" s="22" t="str">
        <f>VLOOKUP($C1978,Effects,MATCH(U$7, Effects!$A$1:$E$1, 0),0)</f>
        <v>Yes</v>
      </c>
      <c r="V1978" s="22" t="str">
        <f>VLOOKUP($C1978,Effects,MATCH(V$7, Effects!$A$1:$E$1, 0),0)</f>
        <v>No</v>
      </c>
      <c r="W1978" s="22" t="str">
        <f>VLOOKUP($C1978,Effects,MATCH(W$7, Effects!$A$1:$E$1, 0),0)</f>
        <v>Fine Issued</v>
      </c>
    </row>
    <row r="1979" spans="2:23" s="7" customFormat="1" ht="21" x14ac:dyDescent="0.4">
      <c r="B1979" s="19">
        <v>1972</v>
      </c>
      <c r="C1979" s="19" t="s">
        <v>1984</v>
      </c>
      <c r="D1979" s="20">
        <f>VLOOKUP($C1979, Date, MATCH(Source!D$7, Date!$A$1:$F$1, 0), FALSE)</f>
        <v>44315</v>
      </c>
      <c r="E1979" s="40">
        <v>44315</v>
      </c>
      <c r="F1979" s="22">
        <f>VLOOKUP($C1979, Date, MATCH(Source!F$7, Date!$A$1:$F$1, 0), FALSE)</f>
        <v>82.8819444444444</v>
      </c>
      <c r="G1979" s="19">
        <f>VLOOKUP(Table3[[#This Row],[Accident ID]],Date!$A$2:$I$2001,MATCH(Table3[[#Headers],[Hour]],Date!$A$1:$I$1,0),0)</f>
        <v>21</v>
      </c>
      <c r="H1979" s="44" t="str">
        <f>IF(AND(Table3[[#This Row],[Hour]]&gt;=7, Table3[[#This Row],[Hour]]&lt;=10), "Peak", IF(AND(Table3[[#This Row],[Hour]]&gt;=16, Table3[[#This Row],[Hour]]&lt;=19), "Peak", "Off-Peak"))</f>
        <v>Off-Peak</v>
      </c>
      <c r="I1979" s="19" t="str">
        <f>VLOOKUP($C1979,location,MATCH(Source!I$7,Location!$A$1:$D$1,0),0)</f>
        <v>Ahmedabad</v>
      </c>
      <c r="J1979" s="19" t="str">
        <f>VLOOKUP($C1979,location,MATCH(Source!J$7,Location!$A$1:$D$1,0),0)</f>
        <v>Rural Road</v>
      </c>
      <c r="K1979" s="19" t="str">
        <f>VLOOKUP($C1979,location,MATCH(Source!K$7,Location!$A$1:$D$1,0),0)</f>
        <v>Foggy</v>
      </c>
      <c r="L1979" s="20" t="str">
        <f>VLOOKUP($C1979,vehicle,MATCH(L1978,Vehicle!A1972:E1972,0),0)</f>
        <v>Truck</v>
      </c>
      <c r="M1979" s="20" t="str">
        <f>VLOOKUP($C1979,vehicle,MATCH(M$7,Vehicle!$A$1:$E$1,0),0)</f>
        <v>Reckless Driving</v>
      </c>
      <c r="N1979" s="20" t="str">
        <f>VLOOKUP($C1979,vehicle,MATCH(N$7,Vehicle!$A$1:$E$1,0),0)</f>
        <v>High</v>
      </c>
      <c r="O1979" s="21">
        <f>VLOOKUP($C1979,vehicle,MATCH(O$7,Vehicle!$A$1:$E$1,0),0)</f>
        <v>3</v>
      </c>
      <c r="P1979" s="21">
        <f>VLOOKUP($C1979,driver,MATCH(P$7,Driver!$A$1:$E$1,0),0)</f>
        <v>64</v>
      </c>
      <c r="Q1979" s="21" t="str">
        <f>VLOOKUP($C1979,driver,MATCH(Q$7,Driver!$A$1:$E$1,0),0)</f>
        <v>Suspended</v>
      </c>
      <c r="R1979" s="21">
        <f>VLOOKUP($C1979,driver,MATCH(R$7,Driver!$A$1:$E$1,0),0)</f>
        <v>6</v>
      </c>
      <c r="S1979" s="21" t="str">
        <f>VLOOKUP($C1979,driver,MATCH(S$7,Driver!$A$1:$E$1,0),0)</f>
        <v>Minor</v>
      </c>
      <c r="T1979" s="21">
        <f>VLOOKUP($C1979,Effects,MATCH(T$7, Effects!$A$1:$E$1, 0),0)</f>
        <v>39</v>
      </c>
      <c r="U1979" s="22" t="str">
        <f>VLOOKUP($C1979,Effects,MATCH(U$7, Effects!$A$1:$E$1, 0),0)</f>
        <v>No</v>
      </c>
      <c r="V1979" s="22" t="str">
        <f>VLOOKUP($C1979,Effects,MATCH(V$7, Effects!$A$1:$E$1, 0),0)</f>
        <v>No</v>
      </c>
      <c r="W1979" s="22" t="str">
        <f>VLOOKUP($C1979,Effects,MATCH(W$7, Effects!$A$1:$E$1, 0),0)</f>
        <v>None</v>
      </c>
    </row>
    <row r="1980" spans="2:23" s="7" customFormat="1" ht="21" x14ac:dyDescent="0.4">
      <c r="B1980" s="19">
        <v>1973</v>
      </c>
      <c r="C1980" s="19" t="s">
        <v>1985</v>
      </c>
      <c r="D1980" s="20">
        <f>VLOOKUP($C1980, Date, MATCH(Source!D$7, Date!$A$1:$F$1, 0), FALSE)</f>
        <v>44345</v>
      </c>
      <c r="E1980" s="40">
        <v>44345</v>
      </c>
      <c r="F1980" s="22">
        <f>VLOOKUP($C1980, Date, MATCH(Source!F$7, Date!$A$1:$F$1, 0), FALSE)</f>
        <v>82.9236111111111</v>
      </c>
      <c r="G1980" s="19">
        <f>VLOOKUP(Table3[[#This Row],[Accident ID]],Date!$A$2:$I$2001,MATCH(Table3[[#Headers],[Hour]],Date!$A$1:$I$1,0),0)</f>
        <v>22</v>
      </c>
      <c r="H1980" s="44" t="str">
        <f>IF(AND(Table3[[#This Row],[Hour]]&gt;=7, Table3[[#This Row],[Hour]]&lt;=10), "Peak", IF(AND(Table3[[#This Row],[Hour]]&gt;=16, Table3[[#This Row],[Hour]]&lt;=19), "Peak", "Off-Peak"))</f>
        <v>Off-Peak</v>
      </c>
      <c r="I1980" s="19" t="str">
        <f>VLOOKUP($C1980,location,MATCH(Source!I$7,Location!$A$1:$D$1,0),0)</f>
        <v>Delhi</v>
      </c>
      <c r="J1980" s="19" t="str">
        <f>VLOOKUP($C1980,location,MATCH(Source!J$7,Location!$A$1:$D$1,0),0)</f>
        <v>Highway</v>
      </c>
      <c r="K1980" s="19" t="str">
        <f>VLOOKUP($C1980,location,MATCH(Source!K$7,Location!$A$1:$D$1,0),0)</f>
        <v>Rainy</v>
      </c>
      <c r="L1980" s="20" t="str">
        <f>VLOOKUP($C1980,vehicle,MATCH(L1979,Vehicle!A1973:E1973,0),0)</f>
        <v>Bus</v>
      </c>
      <c r="M1980" s="20" t="str">
        <f>VLOOKUP($C1980,vehicle,MATCH(M$7,Vehicle!$A$1:$E$1,0),0)</f>
        <v>Drunk Driving</v>
      </c>
      <c r="N1980" s="20" t="str">
        <f>VLOOKUP($C1980,vehicle,MATCH(N$7,Vehicle!$A$1:$E$1,0),0)</f>
        <v>Severe</v>
      </c>
      <c r="O1980" s="21">
        <f>VLOOKUP($C1980,vehicle,MATCH(O$7,Vehicle!$A$1:$E$1,0),0)</f>
        <v>4</v>
      </c>
      <c r="P1980" s="21">
        <f>VLOOKUP($C1980,driver,MATCH(P$7,Driver!$A$1:$E$1,0),0)</f>
        <v>43</v>
      </c>
      <c r="Q1980" s="21" t="str">
        <f>VLOOKUP($C1980,driver,MATCH(Q$7,Driver!$A$1:$E$1,0),0)</f>
        <v>Expired</v>
      </c>
      <c r="R1980" s="21">
        <f>VLOOKUP($C1980,driver,MATCH(R$7,Driver!$A$1:$E$1,0),0)</f>
        <v>0</v>
      </c>
      <c r="S1980" s="21" t="str">
        <f>VLOOKUP($C1980,driver,MATCH(S$7,Driver!$A$1:$E$1,0),0)</f>
        <v>Minor</v>
      </c>
      <c r="T1980" s="21">
        <f>VLOOKUP($C1980,Effects,MATCH(T$7, Effects!$A$1:$E$1, 0),0)</f>
        <v>9</v>
      </c>
      <c r="U1980" s="22" t="str">
        <f>VLOOKUP($C1980,Effects,MATCH(U$7, Effects!$A$1:$E$1, 0),0)</f>
        <v>Yes</v>
      </c>
      <c r="V1980" s="22" t="str">
        <f>VLOOKUP($C1980,Effects,MATCH(V$7, Effects!$A$1:$E$1, 0),0)</f>
        <v>No</v>
      </c>
      <c r="W1980" s="22" t="str">
        <f>VLOOKUP($C1980,Effects,MATCH(W$7, Effects!$A$1:$E$1, 0),0)</f>
        <v>License Suspended</v>
      </c>
    </row>
    <row r="1981" spans="2:23" s="7" customFormat="1" ht="21" x14ac:dyDescent="0.4">
      <c r="B1981" s="19">
        <v>1974</v>
      </c>
      <c r="C1981" s="19" t="s">
        <v>1986</v>
      </c>
      <c r="D1981" s="20">
        <f>VLOOKUP($C1981, Date, MATCH(Source!D$7, Date!$A$1:$F$1, 0), FALSE)</f>
        <v>44537</v>
      </c>
      <c r="E1981" s="40">
        <v>44537</v>
      </c>
      <c r="F1981" s="22">
        <f>VLOOKUP($C1981, Date, MATCH(Source!F$7, Date!$A$1:$F$1, 0), FALSE)</f>
        <v>82.9652777777778</v>
      </c>
      <c r="G1981" s="19">
        <f>VLOOKUP(Table3[[#This Row],[Accident ID]],Date!$A$2:$I$2001,MATCH(Table3[[#Headers],[Hour]],Date!$A$1:$I$1,0),0)</f>
        <v>23</v>
      </c>
      <c r="H1981" s="44" t="str">
        <f>IF(AND(Table3[[#This Row],[Hour]]&gt;=7, Table3[[#This Row],[Hour]]&lt;=10), "Peak", IF(AND(Table3[[#This Row],[Hour]]&gt;=16, Table3[[#This Row],[Hour]]&lt;=19), "Peak", "Off-Peak"))</f>
        <v>Off-Peak</v>
      </c>
      <c r="I1981" s="19" t="str">
        <f>VLOOKUP($C1981,location,MATCH(Source!I$7,Location!$A$1:$D$1,0),0)</f>
        <v>Bangalore</v>
      </c>
      <c r="J1981" s="19" t="str">
        <f>VLOOKUP($C1981,location,MATCH(Source!J$7,Location!$A$1:$D$1,0),0)</f>
        <v>Residential Area</v>
      </c>
      <c r="K1981" s="19" t="str">
        <f>VLOOKUP($C1981,location,MATCH(Source!K$7,Location!$A$1:$D$1,0),0)</f>
        <v>Foggy</v>
      </c>
      <c r="L1981" s="20" t="str">
        <f>VLOOKUP($C1981,vehicle,MATCH(L1980,Vehicle!A1974:E1974,0),0)</f>
        <v>Pedestrian</v>
      </c>
      <c r="M1981" s="20" t="str">
        <f>VLOOKUP($C1981,vehicle,MATCH(M$7,Vehicle!$A$1:$E$1,0),0)</f>
        <v>Pedestrian Crossing</v>
      </c>
      <c r="N1981" s="20" t="str">
        <f>VLOOKUP($C1981,vehicle,MATCH(N$7,Vehicle!$A$1:$E$1,0),0)</f>
        <v>Low</v>
      </c>
      <c r="O1981" s="21">
        <f>VLOOKUP($C1981,vehicle,MATCH(O$7,Vehicle!$A$1:$E$1,0),0)</f>
        <v>1</v>
      </c>
      <c r="P1981" s="21">
        <f>VLOOKUP($C1981,driver,MATCH(P$7,Driver!$A$1:$E$1,0),0)</f>
        <v>59</v>
      </c>
      <c r="Q1981" s="21" t="str">
        <f>VLOOKUP($C1981,driver,MATCH(Q$7,Driver!$A$1:$E$1,0),0)</f>
        <v>Suspended</v>
      </c>
      <c r="R1981" s="21">
        <f>VLOOKUP($C1981,driver,MATCH(R$7,Driver!$A$1:$E$1,0),0)</f>
        <v>4</v>
      </c>
      <c r="S1981" s="21" t="str">
        <f>VLOOKUP($C1981,driver,MATCH(S$7,Driver!$A$1:$E$1,0),0)</f>
        <v>Severe</v>
      </c>
      <c r="T1981" s="21">
        <f>VLOOKUP($C1981,Effects,MATCH(T$7, Effects!$A$1:$E$1, 0),0)</f>
        <v>14</v>
      </c>
      <c r="U1981" s="22" t="str">
        <f>VLOOKUP($C1981,Effects,MATCH(U$7, Effects!$A$1:$E$1, 0),0)</f>
        <v>No</v>
      </c>
      <c r="V1981" s="22" t="str">
        <f>VLOOKUP($C1981,Effects,MATCH(V$7, Effects!$A$1:$E$1, 0),0)</f>
        <v>Yes</v>
      </c>
      <c r="W1981" s="22" t="str">
        <f>VLOOKUP($C1981,Effects,MATCH(W$7, Effects!$A$1:$E$1, 0),0)</f>
        <v>License Suspended</v>
      </c>
    </row>
    <row r="1982" spans="2:23" s="7" customFormat="1" ht="21" x14ac:dyDescent="0.4">
      <c r="B1982" s="19">
        <v>1975</v>
      </c>
      <c r="C1982" s="19" t="s">
        <v>1987</v>
      </c>
      <c r="D1982" s="20">
        <f>VLOOKUP($C1982, Date, MATCH(Source!D$7, Date!$A$1:$F$1, 0), FALSE)</f>
        <v>45045</v>
      </c>
      <c r="E1982" s="40">
        <v>45045</v>
      </c>
      <c r="F1982" s="22">
        <f>VLOOKUP($C1982, Date, MATCH(Source!F$7, Date!$A$1:$F$1, 0), FALSE)</f>
        <v>83.0069444444444</v>
      </c>
      <c r="G1982" s="19">
        <f>VLOOKUP(Table3[[#This Row],[Accident ID]],Date!$A$2:$I$2001,MATCH(Table3[[#Headers],[Hour]],Date!$A$1:$I$1,0),0)</f>
        <v>0</v>
      </c>
      <c r="H1982" s="44" t="str">
        <f>IF(AND(Table3[[#This Row],[Hour]]&gt;=7, Table3[[#This Row],[Hour]]&lt;=10), "Peak", IF(AND(Table3[[#This Row],[Hour]]&gt;=16, Table3[[#This Row],[Hour]]&lt;=19), "Peak", "Off-Peak"))</f>
        <v>Off-Peak</v>
      </c>
      <c r="I1982" s="19" t="str">
        <f>VLOOKUP($C1982,location,MATCH(Source!I$7,Location!$A$1:$D$1,0),0)</f>
        <v>Chennai</v>
      </c>
      <c r="J1982" s="19" t="str">
        <f>VLOOKUP($C1982,location,MATCH(Source!J$7,Location!$A$1:$D$1,0),0)</f>
        <v>Expressway</v>
      </c>
      <c r="K1982" s="19" t="str">
        <f>VLOOKUP($C1982,location,MATCH(Source!K$7,Location!$A$1:$D$1,0),0)</f>
        <v>Foggy</v>
      </c>
      <c r="L1982" s="20" t="str">
        <f>VLOOKUP($C1982,vehicle,MATCH(L1981,Vehicle!A1975:E1975,0),0)</f>
        <v>Bus</v>
      </c>
      <c r="M1982" s="20" t="str">
        <f>VLOOKUP($C1982,vehicle,MATCH(M$7,Vehicle!$A$1:$E$1,0),0)</f>
        <v>Pedestrian Crossing</v>
      </c>
      <c r="N1982" s="20" t="str">
        <f>VLOOKUP($C1982,vehicle,MATCH(N$7,Vehicle!$A$1:$E$1,0),0)</f>
        <v>High</v>
      </c>
      <c r="O1982" s="21">
        <f>VLOOKUP($C1982,vehicle,MATCH(O$7,Vehicle!$A$1:$E$1,0),0)</f>
        <v>4</v>
      </c>
      <c r="P1982" s="21">
        <f>VLOOKUP($C1982,driver,MATCH(P$7,Driver!$A$1:$E$1,0),0)</f>
        <v>74</v>
      </c>
      <c r="Q1982" s="21" t="str">
        <f>VLOOKUP($C1982,driver,MATCH(Q$7,Driver!$A$1:$E$1,0),0)</f>
        <v>Valid</v>
      </c>
      <c r="R1982" s="21">
        <f>VLOOKUP($C1982,driver,MATCH(R$7,Driver!$A$1:$E$1,0),0)</f>
        <v>5</v>
      </c>
      <c r="S1982" s="21" t="str">
        <f>VLOOKUP($C1982,driver,MATCH(S$7,Driver!$A$1:$E$1,0),0)</f>
        <v>Fatal</v>
      </c>
      <c r="T1982" s="21">
        <f>VLOOKUP($C1982,Effects,MATCH(T$7, Effects!$A$1:$E$1, 0),0)</f>
        <v>26</v>
      </c>
      <c r="U1982" s="22" t="str">
        <f>VLOOKUP($C1982,Effects,MATCH(U$7, Effects!$A$1:$E$1, 0),0)</f>
        <v>Yes</v>
      </c>
      <c r="V1982" s="22" t="str">
        <f>VLOOKUP($C1982,Effects,MATCH(V$7, Effects!$A$1:$E$1, 0),0)</f>
        <v>No</v>
      </c>
      <c r="W1982" s="22" t="str">
        <f>VLOOKUP($C1982,Effects,MATCH(W$7, Effects!$A$1:$E$1, 0),0)</f>
        <v>None</v>
      </c>
    </row>
    <row r="1983" spans="2:23" s="7" customFormat="1" ht="21" x14ac:dyDescent="0.4">
      <c r="B1983" s="19">
        <v>1976</v>
      </c>
      <c r="C1983" s="19" t="s">
        <v>1988</v>
      </c>
      <c r="D1983" s="20">
        <f>VLOOKUP($C1983, Date, MATCH(Source!D$7, Date!$A$1:$F$1, 0), FALSE)</f>
        <v>44169</v>
      </c>
      <c r="E1983" s="40">
        <v>44169</v>
      </c>
      <c r="F1983" s="22">
        <f>VLOOKUP($C1983, Date, MATCH(Source!F$7, Date!$A$1:$F$1, 0), FALSE)</f>
        <v>83.0486111111111</v>
      </c>
      <c r="G1983" s="19">
        <f>VLOOKUP(Table3[[#This Row],[Accident ID]],Date!$A$2:$I$2001,MATCH(Table3[[#Headers],[Hour]],Date!$A$1:$I$1,0),0)</f>
        <v>1</v>
      </c>
      <c r="H1983" s="44" t="str">
        <f>IF(AND(Table3[[#This Row],[Hour]]&gt;=7, Table3[[#This Row],[Hour]]&lt;=10), "Peak", IF(AND(Table3[[#This Row],[Hour]]&gt;=16, Table3[[#This Row],[Hour]]&lt;=19), "Peak", "Off-Peak"))</f>
        <v>Off-Peak</v>
      </c>
      <c r="I1983" s="19" t="str">
        <f>VLOOKUP($C1983,location,MATCH(Source!I$7,Location!$A$1:$D$1,0),0)</f>
        <v>Kolkata</v>
      </c>
      <c r="J1983" s="19" t="str">
        <f>VLOOKUP($C1983,location,MATCH(Source!J$7,Location!$A$1:$D$1,0),0)</f>
        <v>Residential Area</v>
      </c>
      <c r="K1983" s="19" t="str">
        <f>VLOOKUP($C1983,location,MATCH(Source!K$7,Location!$A$1:$D$1,0),0)</f>
        <v>Snowy</v>
      </c>
      <c r="L1983" s="20" t="str">
        <f>VLOOKUP($C1983,vehicle,MATCH(L1982,Vehicle!A1976:E1976,0),0)</f>
        <v>Bike</v>
      </c>
      <c r="M1983" s="20" t="str">
        <f>VLOOKUP($C1983,vehicle,MATCH(M$7,Vehicle!$A$1:$E$1,0),0)</f>
        <v>Over Speeding</v>
      </c>
      <c r="N1983" s="20" t="str">
        <f>VLOOKUP($C1983,vehicle,MATCH(N$7,Vehicle!$A$1:$E$1,0),0)</f>
        <v>High</v>
      </c>
      <c r="O1983" s="21">
        <f>VLOOKUP($C1983,vehicle,MATCH(O$7,Vehicle!$A$1:$E$1,0),0)</f>
        <v>5</v>
      </c>
      <c r="P1983" s="21">
        <f>VLOOKUP($C1983,driver,MATCH(P$7,Driver!$A$1:$E$1,0),0)</f>
        <v>50</v>
      </c>
      <c r="Q1983" s="21" t="str">
        <f>VLOOKUP($C1983,driver,MATCH(Q$7,Driver!$A$1:$E$1,0),0)</f>
        <v>Expired</v>
      </c>
      <c r="R1983" s="21">
        <f>VLOOKUP($C1983,driver,MATCH(R$7,Driver!$A$1:$E$1,0),0)</f>
        <v>10</v>
      </c>
      <c r="S1983" s="21" t="str">
        <f>VLOOKUP($C1983,driver,MATCH(S$7,Driver!$A$1:$E$1,0),0)</f>
        <v>Minor</v>
      </c>
      <c r="T1983" s="21">
        <f>VLOOKUP($C1983,Effects,MATCH(T$7, Effects!$A$1:$E$1, 0),0)</f>
        <v>30</v>
      </c>
      <c r="U1983" s="22" t="str">
        <f>VLOOKUP($C1983,Effects,MATCH(U$7, Effects!$A$1:$E$1, 0),0)</f>
        <v>Yes</v>
      </c>
      <c r="V1983" s="22" t="str">
        <f>VLOOKUP($C1983,Effects,MATCH(V$7, Effects!$A$1:$E$1, 0),0)</f>
        <v>No</v>
      </c>
      <c r="W1983" s="22" t="str">
        <f>VLOOKUP($C1983,Effects,MATCH(W$7, Effects!$A$1:$E$1, 0),0)</f>
        <v>Fine Issued</v>
      </c>
    </row>
    <row r="1984" spans="2:23" s="7" customFormat="1" ht="21" x14ac:dyDescent="0.4">
      <c r="B1984" s="19">
        <v>1977</v>
      </c>
      <c r="C1984" s="19" t="s">
        <v>1989</v>
      </c>
      <c r="D1984" s="20">
        <f>VLOOKUP($C1984, Date, MATCH(Source!D$7, Date!$A$1:$F$1, 0), FALSE)</f>
        <v>44515</v>
      </c>
      <c r="E1984" s="40">
        <v>44515</v>
      </c>
      <c r="F1984" s="22">
        <f>VLOOKUP($C1984, Date, MATCH(Source!F$7, Date!$A$1:$F$1, 0), FALSE)</f>
        <v>83.0902777777778</v>
      </c>
      <c r="G1984" s="19">
        <f>VLOOKUP(Table3[[#This Row],[Accident ID]],Date!$A$2:$I$2001,MATCH(Table3[[#Headers],[Hour]],Date!$A$1:$I$1,0),0)</f>
        <v>2</v>
      </c>
      <c r="H1984" s="44" t="str">
        <f>IF(AND(Table3[[#This Row],[Hour]]&gt;=7, Table3[[#This Row],[Hour]]&lt;=10), "Peak", IF(AND(Table3[[#This Row],[Hour]]&gt;=16, Table3[[#This Row],[Hour]]&lt;=19), "Peak", "Off-Peak"))</f>
        <v>Off-Peak</v>
      </c>
      <c r="I1984" s="19" t="str">
        <f>VLOOKUP($C1984,location,MATCH(Source!I$7,Location!$A$1:$D$1,0),0)</f>
        <v>Delhi</v>
      </c>
      <c r="J1984" s="19" t="str">
        <f>VLOOKUP($C1984,location,MATCH(Source!J$7,Location!$A$1:$D$1,0),0)</f>
        <v>City Road</v>
      </c>
      <c r="K1984" s="19" t="str">
        <f>VLOOKUP($C1984,location,MATCH(Source!K$7,Location!$A$1:$D$1,0),0)</f>
        <v>Clear</v>
      </c>
      <c r="L1984" s="20" t="str">
        <f>VLOOKUP($C1984,vehicle,MATCH(L1983,Vehicle!A1977:E1977,0),0)</f>
        <v>Bike</v>
      </c>
      <c r="M1984" s="20" t="str">
        <f>VLOOKUP($C1984,vehicle,MATCH(M$7,Vehicle!$A$1:$E$1,0),0)</f>
        <v>Signal Violation</v>
      </c>
      <c r="N1984" s="20" t="str">
        <f>VLOOKUP($C1984,vehicle,MATCH(N$7,Vehicle!$A$1:$E$1,0),0)</f>
        <v>Medium</v>
      </c>
      <c r="O1984" s="21">
        <f>VLOOKUP($C1984,vehicle,MATCH(O$7,Vehicle!$A$1:$E$1,0),0)</f>
        <v>5</v>
      </c>
      <c r="P1984" s="21">
        <f>VLOOKUP($C1984,driver,MATCH(P$7,Driver!$A$1:$E$1,0),0)</f>
        <v>71</v>
      </c>
      <c r="Q1984" s="21" t="str">
        <f>VLOOKUP($C1984,driver,MATCH(Q$7,Driver!$A$1:$E$1,0),0)</f>
        <v>Valid</v>
      </c>
      <c r="R1984" s="21">
        <f>VLOOKUP($C1984,driver,MATCH(R$7,Driver!$A$1:$E$1,0),0)</f>
        <v>0</v>
      </c>
      <c r="S1984" s="21" t="str">
        <f>VLOOKUP($C1984,driver,MATCH(S$7,Driver!$A$1:$E$1,0),0)</f>
        <v>Severe</v>
      </c>
      <c r="T1984" s="21">
        <f>VLOOKUP($C1984,Effects,MATCH(T$7, Effects!$A$1:$E$1, 0),0)</f>
        <v>13</v>
      </c>
      <c r="U1984" s="22" t="str">
        <f>VLOOKUP($C1984,Effects,MATCH(U$7, Effects!$A$1:$E$1, 0),0)</f>
        <v>No</v>
      </c>
      <c r="V1984" s="22" t="str">
        <f>VLOOKUP($C1984,Effects,MATCH(V$7, Effects!$A$1:$E$1, 0),0)</f>
        <v>Yes</v>
      </c>
      <c r="W1984" s="22" t="str">
        <f>VLOOKUP($C1984,Effects,MATCH(W$7, Effects!$A$1:$E$1, 0),0)</f>
        <v>None</v>
      </c>
    </row>
    <row r="1985" spans="2:23" s="7" customFormat="1" ht="21" x14ac:dyDescent="0.4">
      <c r="B1985" s="19">
        <v>1978</v>
      </c>
      <c r="C1985" s="19" t="s">
        <v>1990</v>
      </c>
      <c r="D1985" s="20">
        <f>VLOOKUP($C1985, Date, MATCH(Source!D$7, Date!$A$1:$F$1, 0), FALSE)</f>
        <v>45108</v>
      </c>
      <c r="E1985" s="40">
        <v>45108</v>
      </c>
      <c r="F1985" s="22">
        <f>VLOOKUP($C1985, Date, MATCH(Source!F$7, Date!$A$1:$F$1, 0), FALSE)</f>
        <v>83.1319444444444</v>
      </c>
      <c r="G1985" s="19">
        <f>VLOOKUP(Table3[[#This Row],[Accident ID]],Date!$A$2:$I$2001,MATCH(Table3[[#Headers],[Hour]],Date!$A$1:$I$1,0),0)</f>
        <v>3</v>
      </c>
      <c r="H1985" s="44" t="str">
        <f>IF(AND(Table3[[#This Row],[Hour]]&gt;=7, Table3[[#This Row],[Hour]]&lt;=10), "Peak", IF(AND(Table3[[#This Row],[Hour]]&gt;=16, Table3[[#This Row],[Hour]]&lt;=19), "Peak", "Off-Peak"))</f>
        <v>Off-Peak</v>
      </c>
      <c r="I1985" s="19" t="str">
        <f>VLOOKUP($C1985,location,MATCH(Source!I$7,Location!$A$1:$D$1,0),0)</f>
        <v>Ahmedabad</v>
      </c>
      <c r="J1985" s="19" t="str">
        <f>VLOOKUP($C1985,location,MATCH(Source!J$7,Location!$A$1:$D$1,0),0)</f>
        <v>Residential Area</v>
      </c>
      <c r="K1985" s="19" t="str">
        <f>VLOOKUP($C1985,location,MATCH(Source!K$7,Location!$A$1:$D$1,0),0)</f>
        <v>Clear</v>
      </c>
      <c r="L1985" s="20" t="str">
        <f>VLOOKUP($C1985,vehicle,MATCH(L1984,Vehicle!A1978:E1978,0),0)</f>
        <v>Truck</v>
      </c>
      <c r="M1985" s="20" t="str">
        <f>VLOOKUP($C1985,vehicle,MATCH(M$7,Vehicle!$A$1:$E$1,0),0)</f>
        <v>Drunk Driving</v>
      </c>
      <c r="N1985" s="20" t="str">
        <f>VLOOKUP($C1985,vehicle,MATCH(N$7,Vehicle!$A$1:$E$1,0),0)</f>
        <v>Severe</v>
      </c>
      <c r="O1985" s="21">
        <f>VLOOKUP($C1985,vehicle,MATCH(O$7,Vehicle!$A$1:$E$1,0),0)</f>
        <v>2</v>
      </c>
      <c r="P1985" s="21">
        <f>VLOOKUP($C1985,driver,MATCH(P$7,Driver!$A$1:$E$1,0),0)</f>
        <v>21</v>
      </c>
      <c r="Q1985" s="21" t="str">
        <f>VLOOKUP($C1985,driver,MATCH(Q$7,Driver!$A$1:$E$1,0),0)</f>
        <v>Expired</v>
      </c>
      <c r="R1985" s="21">
        <f>VLOOKUP($C1985,driver,MATCH(R$7,Driver!$A$1:$E$1,0),0)</f>
        <v>7</v>
      </c>
      <c r="S1985" s="21" t="str">
        <f>VLOOKUP($C1985,driver,MATCH(S$7,Driver!$A$1:$E$1,0),0)</f>
        <v>Fatal</v>
      </c>
      <c r="T1985" s="21">
        <f>VLOOKUP($C1985,Effects,MATCH(T$7, Effects!$A$1:$E$1, 0),0)</f>
        <v>51</v>
      </c>
      <c r="U1985" s="22" t="str">
        <f>VLOOKUP($C1985,Effects,MATCH(U$7, Effects!$A$1:$E$1, 0),0)</f>
        <v>Yes</v>
      </c>
      <c r="V1985" s="22" t="str">
        <f>VLOOKUP($C1985,Effects,MATCH(V$7, Effects!$A$1:$E$1, 0),0)</f>
        <v>Yes</v>
      </c>
      <c r="W1985" s="22" t="str">
        <f>VLOOKUP($C1985,Effects,MATCH(W$7, Effects!$A$1:$E$1, 0),0)</f>
        <v>Arrest Made</v>
      </c>
    </row>
    <row r="1986" spans="2:23" s="7" customFormat="1" ht="21" x14ac:dyDescent="0.4">
      <c r="B1986" s="19">
        <v>1979</v>
      </c>
      <c r="C1986" s="19" t="s">
        <v>1991</v>
      </c>
      <c r="D1986" s="20">
        <f>VLOOKUP($C1986, Date, MATCH(Source!D$7, Date!$A$1:$F$1, 0), FALSE)</f>
        <v>45206</v>
      </c>
      <c r="E1986" s="40">
        <v>45206</v>
      </c>
      <c r="F1986" s="22">
        <f>VLOOKUP($C1986, Date, MATCH(Source!F$7, Date!$A$1:$F$1, 0), FALSE)</f>
        <v>83.1736111111111</v>
      </c>
      <c r="G1986" s="19">
        <f>VLOOKUP(Table3[[#This Row],[Accident ID]],Date!$A$2:$I$2001,MATCH(Table3[[#Headers],[Hour]],Date!$A$1:$I$1,0),0)</f>
        <v>4</v>
      </c>
      <c r="H1986" s="44" t="str">
        <f>IF(AND(Table3[[#This Row],[Hour]]&gt;=7, Table3[[#This Row],[Hour]]&lt;=10), "Peak", IF(AND(Table3[[#This Row],[Hour]]&gt;=16, Table3[[#This Row],[Hour]]&lt;=19), "Peak", "Off-Peak"))</f>
        <v>Off-Peak</v>
      </c>
      <c r="I1986" s="19" t="str">
        <f>VLOOKUP($C1986,location,MATCH(Source!I$7,Location!$A$1:$D$1,0),0)</f>
        <v>Pune</v>
      </c>
      <c r="J1986" s="19" t="str">
        <f>VLOOKUP($C1986,location,MATCH(Source!J$7,Location!$A$1:$D$1,0),0)</f>
        <v>Highway</v>
      </c>
      <c r="K1986" s="19" t="str">
        <f>VLOOKUP($C1986,location,MATCH(Source!K$7,Location!$A$1:$D$1,0),0)</f>
        <v>Clear</v>
      </c>
      <c r="L1986" s="20" t="str">
        <f>VLOOKUP($C1986,vehicle,MATCH(L1985,Vehicle!A1979:E1979,0),0)</f>
        <v>Auto</v>
      </c>
      <c r="M1986" s="20" t="str">
        <f>VLOOKUP($C1986,vehicle,MATCH(M$7,Vehicle!$A$1:$E$1,0),0)</f>
        <v>Pedestrian Crossing</v>
      </c>
      <c r="N1986" s="20" t="str">
        <f>VLOOKUP($C1986,vehicle,MATCH(N$7,Vehicle!$A$1:$E$1,0),0)</f>
        <v>Medium</v>
      </c>
      <c r="O1986" s="21">
        <f>VLOOKUP($C1986,vehicle,MATCH(O$7,Vehicle!$A$1:$E$1,0),0)</f>
        <v>4</v>
      </c>
      <c r="P1986" s="21">
        <f>VLOOKUP($C1986,driver,MATCH(P$7,Driver!$A$1:$E$1,0),0)</f>
        <v>21</v>
      </c>
      <c r="Q1986" s="21" t="str">
        <f>VLOOKUP($C1986,driver,MATCH(Q$7,Driver!$A$1:$E$1,0),0)</f>
        <v>Valid</v>
      </c>
      <c r="R1986" s="21">
        <f>VLOOKUP($C1986,driver,MATCH(R$7,Driver!$A$1:$E$1,0),0)</f>
        <v>9</v>
      </c>
      <c r="S1986" s="21" t="str">
        <f>VLOOKUP($C1986,driver,MATCH(S$7,Driver!$A$1:$E$1,0),0)</f>
        <v>Severe</v>
      </c>
      <c r="T1986" s="21">
        <f>VLOOKUP($C1986,Effects,MATCH(T$7, Effects!$A$1:$E$1, 0),0)</f>
        <v>58</v>
      </c>
      <c r="U1986" s="22" t="str">
        <f>VLOOKUP($C1986,Effects,MATCH(U$7, Effects!$A$1:$E$1, 0),0)</f>
        <v>No</v>
      </c>
      <c r="V1986" s="22" t="str">
        <f>VLOOKUP($C1986,Effects,MATCH(V$7, Effects!$A$1:$E$1, 0),0)</f>
        <v>Yes</v>
      </c>
      <c r="W1986" s="22" t="str">
        <f>VLOOKUP($C1986,Effects,MATCH(W$7, Effects!$A$1:$E$1, 0),0)</f>
        <v>License Suspended</v>
      </c>
    </row>
    <row r="1987" spans="2:23" s="7" customFormat="1" ht="21" x14ac:dyDescent="0.4">
      <c r="B1987" s="19">
        <v>1980</v>
      </c>
      <c r="C1987" s="19" t="s">
        <v>1992</v>
      </c>
      <c r="D1987" s="20">
        <f>VLOOKUP($C1987, Date, MATCH(Source!D$7, Date!$A$1:$F$1, 0), FALSE)</f>
        <v>44936</v>
      </c>
      <c r="E1987" s="40">
        <v>44936</v>
      </c>
      <c r="F1987" s="22">
        <f>VLOOKUP($C1987, Date, MATCH(Source!F$7, Date!$A$1:$F$1, 0), FALSE)</f>
        <v>83.2152777777778</v>
      </c>
      <c r="G1987" s="19">
        <f>VLOOKUP(Table3[[#This Row],[Accident ID]],Date!$A$2:$I$2001,MATCH(Table3[[#Headers],[Hour]],Date!$A$1:$I$1,0),0)</f>
        <v>5</v>
      </c>
      <c r="H1987" s="44" t="str">
        <f>IF(AND(Table3[[#This Row],[Hour]]&gt;=7, Table3[[#This Row],[Hour]]&lt;=10), "Peak", IF(AND(Table3[[#This Row],[Hour]]&gt;=16, Table3[[#This Row],[Hour]]&lt;=19), "Peak", "Off-Peak"))</f>
        <v>Off-Peak</v>
      </c>
      <c r="I1987" s="19" t="str">
        <f>VLOOKUP($C1987,location,MATCH(Source!I$7,Location!$A$1:$D$1,0),0)</f>
        <v>Kolkata</v>
      </c>
      <c r="J1987" s="19" t="str">
        <f>VLOOKUP($C1987,location,MATCH(Source!J$7,Location!$A$1:$D$1,0),0)</f>
        <v>Highway</v>
      </c>
      <c r="K1987" s="19" t="str">
        <f>VLOOKUP($C1987,location,MATCH(Source!K$7,Location!$A$1:$D$1,0),0)</f>
        <v>Windy</v>
      </c>
      <c r="L1987" s="20" t="str">
        <f>VLOOKUP($C1987,vehicle,MATCH(L1986,Vehicle!A1980:E1980,0),0)</f>
        <v>Car</v>
      </c>
      <c r="M1987" s="20" t="str">
        <f>VLOOKUP($C1987,vehicle,MATCH(M$7,Vehicle!$A$1:$E$1,0),0)</f>
        <v>Reckless Driving</v>
      </c>
      <c r="N1987" s="20" t="str">
        <f>VLOOKUP($C1987,vehicle,MATCH(N$7,Vehicle!$A$1:$E$1,0),0)</f>
        <v>High</v>
      </c>
      <c r="O1987" s="21">
        <f>VLOOKUP($C1987,vehicle,MATCH(O$7,Vehicle!$A$1:$E$1,0),0)</f>
        <v>5</v>
      </c>
      <c r="P1987" s="21">
        <f>VLOOKUP($C1987,driver,MATCH(P$7,Driver!$A$1:$E$1,0),0)</f>
        <v>66</v>
      </c>
      <c r="Q1987" s="21" t="str">
        <f>VLOOKUP($C1987,driver,MATCH(Q$7,Driver!$A$1:$E$1,0),0)</f>
        <v>Suspended</v>
      </c>
      <c r="R1987" s="21">
        <f>VLOOKUP($C1987,driver,MATCH(R$7,Driver!$A$1:$E$1,0),0)</f>
        <v>8</v>
      </c>
      <c r="S1987" s="21" t="str">
        <f>VLOOKUP($C1987,driver,MATCH(S$7,Driver!$A$1:$E$1,0),0)</f>
        <v>Severe</v>
      </c>
      <c r="T1987" s="21">
        <f>VLOOKUP($C1987,Effects,MATCH(T$7, Effects!$A$1:$E$1, 0),0)</f>
        <v>31</v>
      </c>
      <c r="U1987" s="22" t="str">
        <f>VLOOKUP($C1987,Effects,MATCH(U$7, Effects!$A$1:$E$1, 0),0)</f>
        <v>Yes</v>
      </c>
      <c r="V1987" s="22" t="str">
        <f>VLOOKUP($C1987,Effects,MATCH(V$7, Effects!$A$1:$E$1, 0),0)</f>
        <v>No</v>
      </c>
      <c r="W1987" s="22" t="str">
        <f>VLOOKUP($C1987,Effects,MATCH(W$7, Effects!$A$1:$E$1, 0),0)</f>
        <v>Arrest Made</v>
      </c>
    </row>
    <row r="1988" spans="2:23" s="7" customFormat="1" ht="21" x14ac:dyDescent="0.4">
      <c r="B1988" s="19">
        <v>1981</v>
      </c>
      <c r="C1988" s="19" t="s">
        <v>1993</v>
      </c>
      <c r="D1988" s="20">
        <f>VLOOKUP($C1988, Date, MATCH(Source!D$7, Date!$A$1:$F$1, 0), FALSE)</f>
        <v>45136</v>
      </c>
      <c r="E1988" s="40">
        <v>45136</v>
      </c>
      <c r="F1988" s="22">
        <f>VLOOKUP($C1988, Date, MATCH(Source!F$7, Date!$A$1:$F$1, 0), FALSE)</f>
        <v>83.2569444444444</v>
      </c>
      <c r="G1988" s="19">
        <f>VLOOKUP(Table3[[#This Row],[Accident ID]],Date!$A$2:$I$2001,MATCH(Table3[[#Headers],[Hour]],Date!$A$1:$I$1,0),0)</f>
        <v>6</v>
      </c>
      <c r="H1988" s="44" t="str">
        <f>IF(AND(Table3[[#This Row],[Hour]]&gt;=7, Table3[[#This Row],[Hour]]&lt;=10), "Peak", IF(AND(Table3[[#This Row],[Hour]]&gt;=16, Table3[[#This Row],[Hour]]&lt;=19), "Peak", "Off-Peak"))</f>
        <v>Off-Peak</v>
      </c>
      <c r="I1988" s="19" t="str">
        <f>VLOOKUP($C1988,location,MATCH(Source!I$7,Location!$A$1:$D$1,0),0)</f>
        <v>Mumbai</v>
      </c>
      <c r="J1988" s="19" t="str">
        <f>VLOOKUP($C1988,location,MATCH(Source!J$7,Location!$A$1:$D$1,0),0)</f>
        <v>Residential Area</v>
      </c>
      <c r="K1988" s="19" t="str">
        <f>VLOOKUP($C1988,location,MATCH(Source!K$7,Location!$A$1:$D$1,0),0)</f>
        <v>Rainy</v>
      </c>
      <c r="L1988" s="20" t="str">
        <f>VLOOKUP($C1988,vehicle,MATCH(L1987,Vehicle!A1981:E1981,0),0)</f>
        <v>Truck</v>
      </c>
      <c r="M1988" s="20" t="str">
        <f>VLOOKUP($C1988,vehicle,MATCH(M$7,Vehicle!$A$1:$E$1,0),0)</f>
        <v>Pedestrian Crossing</v>
      </c>
      <c r="N1988" s="20" t="str">
        <f>VLOOKUP($C1988,vehicle,MATCH(N$7,Vehicle!$A$1:$E$1,0),0)</f>
        <v>Severe</v>
      </c>
      <c r="O1988" s="21">
        <f>VLOOKUP($C1988,vehicle,MATCH(O$7,Vehicle!$A$1:$E$1,0),0)</f>
        <v>2</v>
      </c>
      <c r="P1988" s="21">
        <f>VLOOKUP($C1988,driver,MATCH(P$7,Driver!$A$1:$E$1,0),0)</f>
        <v>26</v>
      </c>
      <c r="Q1988" s="21" t="str">
        <f>VLOOKUP($C1988,driver,MATCH(Q$7,Driver!$A$1:$E$1,0),0)</f>
        <v>Suspended</v>
      </c>
      <c r="R1988" s="21">
        <f>VLOOKUP($C1988,driver,MATCH(R$7,Driver!$A$1:$E$1,0),0)</f>
        <v>10</v>
      </c>
      <c r="S1988" s="21" t="str">
        <f>VLOOKUP($C1988,driver,MATCH(S$7,Driver!$A$1:$E$1,0),0)</f>
        <v>Fatal</v>
      </c>
      <c r="T1988" s="21">
        <f>VLOOKUP($C1988,Effects,MATCH(T$7, Effects!$A$1:$E$1, 0),0)</f>
        <v>40</v>
      </c>
      <c r="U1988" s="22" t="str">
        <f>VLOOKUP($C1988,Effects,MATCH(U$7, Effects!$A$1:$E$1, 0),0)</f>
        <v>No</v>
      </c>
      <c r="V1988" s="22" t="str">
        <f>VLOOKUP($C1988,Effects,MATCH(V$7, Effects!$A$1:$E$1, 0),0)</f>
        <v>No</v>
      </c>
      <c r="W1988" s="22" t="str">
        <f>VLOOKUP($C1988,Effects,MATCH(W$7, Effects!$A$1:$E$1, 0),0)</f>
        <v>Arrest Made</v>
      </c>
    </row>
    <row r="1989" spans="2:23" s="7" customFormat="1" ht="21" x14ac:dyDescent="0.4">
      <c r="B1989" s="19">
        <v>1982</v>
      </c>
      <c r="C1989" s="19" t="s">
        <v>1994</v>
      </c>
      <c r="D1989" s="20">
        <f>VLOOKUP($C1989, Date, MATCH(Source!D$7, Date!$A$1:$F$1, 0), FALSE)</f>
        <v>44213</v>
      </c>
      <c r="E1989" s="40">
        <v>44213</v>
      </c>
      <c r="F1989" s="22">
        <f>VLOOKUP($C1989, Date, MATCH(Source!F$7, Date!$A$1:$F$1, 0), FALSE)</f>
        <v>83.2986111111111</v>
      </c>
      <c r="G1989" s="19">
        <f>VLOOKUP(Table3[[#This Row],[Accident ID]],Date!$A$2:$I$2001,MATCH(Table3[[#Headers],[Hour]],Date!$A$1:$I$1,0),0)</f>
        <v>7</v>
      </c>
      <c r="H1989" s="44" t="str">
        <f>IF(AND(Table3[[#This Row],[Hour]]&gt;=7, Table3[[#This Row],[Hour]]&lt;=10), "Peak", IF(AND(Table3[[#This Row],[Hour]]&gt;=16, Table3[[#This Row],[Hour]]&lt;=19), "Peak", "Off-Peak"))</f>
        <v>Peak</v>
      </c>
      <c r="I1989" s="19" t="str">
        <f>VLOOKUP($C1989,location,MATCH(Source!I$7,Location!$A$1:$D$1,0),0)</f>
        <v>Mumbai</v>
      </c>
      <c r="J1989" s="19" t="str">
        <f>VLOOKUP($C1989,location,MATCH(Source!J$7,Location!$A$1:$D$1,0),0)</f>
        <v>City Road</v>
      </c>
      <c r="K1989" s="19" t="str">
        <f>VLOOKUP($C1989,location,MATCH(Source!K$7,Location!$A$1:$D$1,0),0)</f>
        <v>Rainy</v>
      </c>
      <c r="L1989" s="20" t="str">
        <f>VLOOKUP($C1989,vehicle,MATCH(L1988,Vehicle!A1982:E1982,0),0)</f>
        <v>Bike</v>
      </c>
      <c r="M1989" s="20" t="str">
        <f>VLOOKUP($C1989,vehicle,MATCH(M$7,Vehicle!$A$1:$E$1,0),0)</f>
        <v>Drunk Driving</v>
      </c>
      <c r="N1989" s="20" t="str">
        <f>VLOOKUP($C1989,vehicle,MATCH(N$7,Vehicle!$A$1:$E$1,0),0)</f>
        <v>High</v>
      </c>
      <c r="O1989" s="21">
        <f>VLOOKUP($C1989,vehicle,MATCH(O$7,Vehicle!$A$1:$E$1,0),0)</f>
        <v>3</v>
      </c>
      <c r="P1989" s="21">
        <f>VLOOKUP($C1989,driver,MATCH(P$7,Driver!$A$1:$E$1,0),0)</f>
        <v>20</v>
      </c>
      <c r="Q1989" s="21" t="str">
        <f>VLOOKUP($C1989,driver,MATCH(Q$7,Driver!$A$1:$E$1,0),0)</f>
        <v>Expired</v>
      </c>
      <c r="R1989" s="21">
        <f>VLOOKUP($C1989,driver,MATCH(R$7,Driver!$A$1:$E$1,0),0)</f>
        <v>0</v>
      </c>
      <c r="S1989" s="21" t="str">
        <f>VLOOKUP($C1989,driver,MATCH(S$7,Driver!$A$1:$E$1,0),0)</f>
        <v>Fatal</v>
      </c>
      <c r="T1989" s="21">
        <f>VLOOKUP($C1989,Effects,MATCH(T$7, Effects!$A$1:$E$1, 0),0)</f>
        <v>50</v>
      </c>
      <c r="U1989" s="22" t="str">
        <f>VLOOKUP($C1989,Effects,MATCH(U$7, Effects!$A$1:$E$1, 0),0)</f>
        <v>No</v>
      </c>
      <c r="V1989" s="22" t="str">
        <f>VLOOKUP($C1989,Effects,MATCH(V$7, Effects!$A$1:$E$1, 0),0)</f>
        <v>Yes</v>
      </c>
      <c r="W1989" s="22" t="str">
        <f>VLOOKUP($C1989,Effects,MATCH(W$7, Effects!$A$1:$E$1, 0),0)</f>
        <v>Fine Issued</v>
      </c>
    </row>
    <row r="1990" spans="2:23" s="7" customFormat="1" ht="21" x14ac:dyDescent="0.4">
      <c r="B1990" s="19">
        <v>1983</v>
      </c>
      <c r="C1990" s="19">
        <v>10759974</v>
      </c>
      <c r="D1990" s="20">
        <f>VLOOKUP($C1990, Date, MATCH(Source!D$7, Date!$A$1:$F$1, 0), FALSE)</f>
        <v>45600</v>
      </c>
      <c r="E1990" s="40">
        <v>45600</v>
      </c>
      <c r="F1990" s="22">
        <f>VLOOKUP($C1990, Date, MATCH(Source!F$7, Date!$A$1:$F$1, 0), FALSE)</f>
        <v>83.3402777777778</v>
      </c>
      <c r="G1990" s="19">
        <f>VLOOKUP(Table3[[#This Row],[Accident ID]],Date!$A$2:$I$2001,MATCH(Table3[[#Headers],[Hour]],Date!$A$1:$I$1,0),0)</f>
        <v>8</v>
      </c>
      <c r="H1990" s="44" t="str">
        <f>IF(AND(Table3[[#This Row],[Hour]]&gt;=7, Table3[[#This Row],[Hour]]&lt;=10), "Peak", IF(AND(Table3[[#This Row],[Hour]]&gt;=16, Table3[[#This Row],[Hour]]&lt;=19), "Peak", "Off-Peak"))</f>
        <v>Peak</v>
      </c>
      <c r="I1990" s="19" t="str">
        <f>VLOOKUP($C1990,location,MATCH(Source!I$7,Location!$A$1:$D$1,0),0)</f>
        <v>Hyderabad</v>
      </c>
      <c r="J1990" s="19" t="str">
        <f>VLOOKUP($C1990,location,MATCH(Source!J$7,Location!$A$1:$D$1,0),0)</f>
        <v>Rural Road</v>
      </c>
      <c r="K1990" s="19" t="str">
        <f>VLOOKUP($C1990,location,MATCH(Source!K$7,Location!$A$1:$D$1,0),0)</f>
        <v>Clear</v>
      </c>
      <c r="L1990" s="20" t="str">
        <f>VLOOKUP($C1990,vehicle,MATCH(L1989,Vehicle!A1983:E1983,0),0)</f>
        <v>Car</v>
      </c>
      <c r="M1990" s="20" t="str">
        <f>VLOOKUP($C1990,vehicle,MATCH(M$7,Vehicle!$A$1:$E$1,0),0)</f>
        <v>Pedestrian Crossing</v>
      </c>
      <c r="N1990" s="20" t="str">
        <f>VLOOKUP($C1990,vehicle,MATCH(N$7,Vehicle!$A$1:$E$1,0),0)</f>
        <v>Medium</v>
      </c>
      <c r="O1990" s="21">
        <f>VLOOKUP($C1990,vehicle,MATCH(O$7,Vehicle!$A$1:$E$1,0),0)</f>
        <v>3</v>
      </c>
      <c r="P1990" s="21">
        <f>VLOOKUP($C1990,driver,MATCH(P$7,Driver!$A$1:$E$1,0),0)</f>
        <v>40</v>
      </c>
      <c r="Q1990" s="21" t="str">
        <f>VLOOKUP($C1990,driver,MATCH(Q$7,Driver!$A$1:$E$1,0),0)</f>
        <v>Suspended</v>
      </c>
      <c r="R1990" s="21">
        <f>VLOOKUP($C1990,driver,MATCH(R$7,Driver!$A$1:$E$1,0),0)</f>
        <v>1</v>
      </c>
      <c r="S1990" s="21" t="str">
        <f>VLOOKUP($C1990,driver,MATCH(S$7,Driver!$A$1:$E$1,0),0)</f>
        <v>Severe</v>
      </c>
      <c r="T1990" s="21">
        <f>VLOOKUP($C1990,Effects,MATCH(T$7, Effects!$A$1:$E$1, 0),0)</f>
        <v>57</v>
      </c>
      <c r="U1990" s="22" t="str">
        <f>VLOOKUP($C1990,Effects,MATCH(U$7, Effects!$A$1:$E$1, 0),0)</f>
        <v>Yes</v>
      </c>
      <c r="V1990" s="22" t="str">
        <f>VLOOKUP($C1990,Effects,MATCH(V$7, Effects!$A$1:$E$1, 0),0)</f>
        <v>Yes</v>
      </c>
      <c r="W1990" s="22" t="str">
        <f>VLOOKUP($C1990,Effects,MATCH(W$7, Effects!$A$1:$E$1, 0),0)</f>
        <v>Fine Issued</v>
      </c>
    </row>
    <row r="1991" spans="2:23" s="7" customFormat="1" ht="21" x14ac:dyDescent="0.4">
      <c r="B1991" s="19">
        <v>1984</v>
      </c>
      <c r="C1991" s="19" t="s">
        <v>1995</v>
      </c>
      <c r="D1991" s="20">
        <f>VLOOKUP($C1991, Date, MATCH(Source!D$7, Date!$A$1:$F$1, 0), FALSE)</f>
        <v>44256</v>
      </c>
      <c r="E1991" s="40">
        <v>44256</v>
      </c>
      <c r="F1991" s="22">
        <f>VLOOKUP($C1991, Date, MATCH(Source!F$7, Date!$A$1:$F$1, 0), FALSE)</f>
        <v>83.3819444444444</v>
      </c>
      <c r="G1991" s="19">
        <f>VLOOKUP(Table3[[#This Row],[Accident ID]],Date!$A$2:$I$2001,MATCH(Table3[[#Headers],[Hour]],Date!$A$1:$I$1,0),0)</f>
        <v>9</v>
      </c>
      <c r="H1991" s="44" t="str">
        <f>IF(AND(Table3[[#This Row],[Hour]]&gt;=7, Table3[[#This Row],[Hour]]&lt;=10), "Peak", IF(AND(Table3[[#This Row],[Hour]]&gt;=16, Table3[[#This Row],[Hour]]&lt;=19), "Peak", "Off-Peak"))</f>
        <v>Peak</v>
      </c>
      <c r="I1991" s="19" t="str">
        <f>VLOOKUP($C1991,location,MATCH(Source!I$7,Location!$A$1:$D$1,0),0)</f>
        <v>Hyderabad</v>
      </c>
      <c r="J1991" s="19" t="str">
        <f>VLOOKUP($C1991,location,MATCH(Source!J$7,Location!$A$1:$D$1,0),0)</f>
        <v>Highway</v>
      </c>
      <c r="K1991" s="19" t="str">
        <f>VLOOKUP($C1991,location,MATCH(Source!K$7,Location!$A$1:$D$1,0),0)</f>
        <v>Rainy</v>
      </c>
      <c r="L1991" s="20" t="str">
        <f>VLOOKUP($C1991,vehicle,MATCH(L1990,Vehicle!A1984:E1984,0),0)</f>
        <v>Pedestrian</v>
      </c>
      <c r="M1991" s="20" t="str">
        <f>VLOOKUP($C1991,vehicle,MATCH(M$7,Vehicle!$A$1:$E$1,0),0)</f>
        <v>Brake Failure</v>
      </c>
      <c r="N1991" s="20" t="str">
        <f>VLOOKUP($C1991,vehicle,MATCH(N$7,Vehicle!$A$1:$E$1,0),0)</f>
        <v>High</v>
      </c>
      <c r="O1991" s="21">
        <f>VLOOKUP($C1991,vehicle,MATCH(O$7,Vehicle!$A$1:$E$1,0),0)</f>
        <v>1</v>
      </c>
      <c r="P1991" s="21">
        <f>VLOOKUP($C1991,driver,MATCH(P$7,Driver!$A$1:$E$1,0),0)</f>
        <v>68</v>
      </c>
      <c r="Q1991" s="21" t="str">
        <f>VLOOKUP($C1991,driver,MATCH(Q$7,Driver!$A$1:$E$1,0),0)</f>
        <v>Suspended</v>
      </c>
      <c r="R1991" s="21">
        <f>VLOOKUP($C1991,driver,MATCH(R$7,Driver!$A$1:$E$1,0),0)</f>
        <v>10</v>
      </c>
      <c r="S1991" s="21" t="str">
        <f>VLOOKUP($C1991,driver,MATCH(S$7,Driver!$A$1:$E$1,0),0)</f>
        <v>Moderate</v>
      </c>
      <c r="T1991" s="21">
        <f>VLOOKUP($C1991,Effects,MATCH(T$7, Effects!$A$1:$E$1, 0),0)</f>
        <v>11</v>
      </c>
      <c r="U1991" s="22" t="str">
        <f>VLOOKUP($C1991,Effects,MATCH(U$7, Effects!$A$1:$E$1, 0),0)</f>
        <v>No</v>
      </c>
      <c r="V1991" s="22" t="str">
        <f>VLOOKUP($C1991,Effects,MATCH(V$7, Effects!$A$1:$E$1, 0),0)</f>
        <v>No</v>
      </c>
      <c r="W1991" s="22" t="str">
        <f>VLOOKUP($C1991,Effects,MATCH(W$7, Effects!$A$1:$E$1, 0),0)</f>
        <v>None</v>
      </c>
    </row>
    <row r="1992" spans="2:23" s="7" customFormat="1" ht="21" x14ac:dyDescent="0.4">
      <c r="B1992" s="19">
        <v>1985</v>
      </c>
      <c r="C1992" s="19" t="s">
        <v>1996</v>
      </c>
      <c r="D1992" s="20">
        <f>VLOOKUP($C1992, Date, MATCH(Source!D$7, Date!$A$1:$F$1, 0), FALSE)</f>
        <v>44828</v>
      </c>
      <c r="E1992" s="40">
        <v>44828</v>
      </c>
      <c r="F1992" s="22">
        <f>VLOOKUP($C1992, Date, MATCH(Source!F$7, Date!$A$1:$F$1, 0), FALSE)</f>
        <v>83.4236111111111</v>
      </c>
      <c r="G1992" s="19">
        <f>VLOOKUP(Table3[[#This Row],[Accident ID]],Date!$A$2:$I$2001,MATCH(Table3[[#Headers],[Hour]],Date!$A$1:$I$1,0),0)</f>
        <v>10</v>
      </c>
      <c r="H1992" s="44" t="str">
        <f>IF(AND(Table3[[#This Row],[Hour]]&gt;=7, Table3[[#This Row],[Hour]]&lt;=10), "Peak", IF(AND(Table3[[#This Row],[Hour]]&gt;=16, Table3[[#This Row],[Hour]]&lt;=19), "Peak", "Off-Peak"))</f>
        <v>Peak</v>
      </c>
      <c r="I1992" s="19" t="str">
        <f>VLOOKUP($C1992,location,MATCH(Source!I$7,Location!$A$1:$D$1,0),0)</f>
        <v>Mumbai</v>
      </c>
      <c r="J1992" s="19" t="str">
        <f>VLOOKUP($C1992,location,MATCH(Source!J$7,Location!$A$1:$D$1,0),0)</f>
        <v>Rural Road</v>
      </c>
      <c r="K1992" s="19" t="str">
        <f>VLOOKUP($C1992,location,MATCH(Source!K$7,Location!$A$1:$D$1,0),0)</f>
        <v>Snowy</v>
      </c>
      <c r="L1992" s="20" t="str">
        <f>VLOOKUP($C1992,vehicle,MATCH(L1991,Vehicle!A1985:E1985,0),0)</f>
        <v>Bike</v>
      </c>
      <c r="M1992" s="20" t="str">
        <f>VLOOKUP($C1992,vehicle,MATCH(M$7,Vehicle!$A$1:$E$1,0),0)</f>
        <v>Brake Failure</v>
      </c>
      <c r="N1992" s="20" t="str">
        <f>VLOOKUP($C1992,vehicle,MATCH(N$7,Vehicle!$A$1:$E$1,0),0)</f>
        <v>Medium</v>
      </c>
      <c r="O1992" s="21">
        <f>VLOOKUP($C1992,vehicle,MATCH(O$7,Vehicle!$A$1:$E$1,0),0)</f>
        <v>4</v>
      </c>
      <c r="P1992" s="21">
        <f>VLOOKUP($C1992,driver,MATCH(P$7,Driver!$A$1:$E$1,0),0)</f>
        <v>59</v>
      </c>
      <c r="Q1992" s="21" t="str">
        <f>VLOOKUP($C1992,driver,MATCH(Q$7,Driver!$A$1:$E$1,0),0)</f>
        <v>Valid</v>
      </c>
      <c r="R1992" s="21">
        <f>VLOOKUP($C1992,driver,MATCH(R$7,Driver!$A$1:$E$1,0),0)</f>
        <v>5</v>
      </c>
      <c r="S1992" s="21" t="str">
        <f>VLOOKUP($C1992,driver,MATCH(S$7,Driver!$A$1:$E$1,0),0)</f>
        <v>Fatal</v>
      </c>
      <c r="T1992" s="21">
        <f>VLOOKUP($C1992,Effects,MATCH(T$7, Effects!$A$1:$E$1, 0),0)</f>
        <v>55</v>
      </c>
      <c r="U1992" s="22" t="str">
        <f>VLOOKUP($C1992,Effects,MATCH(U$7, Effects!$A$1:$E$1, 0),0)</f>
        <v>No</v>
      </c>
      <c r="V1992" s="22" t="str">
        <f>VLOOKUP($C1992,Effects,MATCH(V$7, Effects!$A$1:$E$1, 0),0)</f>
        <v>Yes</v>
      </c>
      <c r="W1992" s="22" t="str">
        <f>VLOOKUP($C1992,Effects,MATCH(W$7, Effects!$A$1:$E$1, 0),0)</f>
        <v>Arrest Made</v>
      </c>
    </row>
    <row r="1993" spans="2:23" s="7" customFormat="1" ht="21" x14ac:dyDescent="0.4">
      <c r="B1993" s="19">
        <v>1986</v>
      </c>
      <c r="C1993" s="19" t="s">
        <v>1997</v>
      </c>
      <c r="D1993" s="20">
        <f>VLOOKUP($C1993, Date, MATCH(Source!D$7, Date!$A$1:$F$1, 0), FALSE)</f>
        <v>45371</v>
      </c>
      <c r="E1993" s="40">
        <v>45371</v>
      </c>
      <c r="F1993" s="22">
        <f>VLOOKUP($C1993, Date, MATCH(Source!F$7, Date!$A$1:$F$1, 0), FALSE)</f>
        <v>83.4652777777778</v>
      </c>
      <c r="G1993" s="19">
        <f>VLOOKUP(Table3[[#This Row],[Accident ID]],Date!$A$2:$I$2001,MATCH(Table3[[#Headers],[Hour]],Date!$A$1:$I$1,0),0)</f>
        <v>11</v>
      </c>
      <c r="H1993" s="44" t="str">
        <f>IF(AND(Table3[[#This Row],[Hour]]&gt;=7, Table3[[#This Row],[Hour]]&lt;=10), "Peak", IF(AND(Table3[[#This Row],[Hour]]&gt;=16, Table3[[#This Row],[Hour]]&lt;=19), "Peak", "Off-Peak"))</f>
        <v>Off-Peak</v>
      </c>
      <c r="I1993" s="19" t="str">
        <f>VLOOKUP($C1993,location,MATCH(Source!I$7,Location!$A$1:$D$1,0),0)</f>
        <v>Chennai</v>
      </c>
      <c r="J1993" s="19" t="str">
        <f>VLOOKUP($C1993,location,MATCH(Source!J$7,Location!$A$1:$D$1,0),0)</f>
        <v>Expressway</v>
      </c>
      <c r="K1993" s="19" t="str">
        <f>VLOOKUP($C1993,location,MATCH(Source!K$7,Location!$A$1:$D$1,0),0)</f>
        <v>Snowy</v>
      </c>
      <c r="L1993" s="20" t="str">
        <f>VLOOKUP($C1993,vehicle,MATCH(L1992,Vehicle!A1986:E1986,0),0)</f>
        <v>Bike</v>
      </c>
      <c r="M1993" s="20" t="str">
        <f>VLOOKUP($C1993,vehicle,MATCH(M$7,Vehicle!$A$1:$E$1,0),0)</f>
        <v>Pedestrian Crossing</v>
      </c>
      <c r="N1993" s="20" t="str">
        <f>VLOOKUP($C1993,vehicle,MATCH(N$7,Vehicle!$A$1:$E$1,0),0)</f>
        <v>Severe</v>
      </c>
      <c r="O1993" s="21">
        <f>VLOOKUP($C1993,vehicle,MATCH(O$7,Vehicle!$A$1:$E$1,0),0)</f>
        <v>1</v>
      </c>
      <c r="P1993" s="21">
        <f>VLOOKUP($C1993,driver,MATCH(P$7,Driver!$A$1:$E$1,0),0)</f>
        <v>18</v>
      </c>
      <c r="Q1993" s="21" t="str">
        <f>VLOOKUP($C1993,driver,MATCH(Q$7,Driver!$A$1:$E$1,0),0)</f>
        <v>Valid</v>
      </c>
      <c r="R1993" s="21">
        <f>VLOOKUP($C1993,driver,MATCH(R$7,Driver!$A$1:$E$1,0),0)</f>
        <v>0</v>
      </c>
      <c r="S1993" s="21" t="str">
        <f>VLOOKUP($C1993,driver,MATCH(S$7,Driver!$A$1:$E$1,0),0)</f>
        <v>Minor</v>
      </c>
      <c r="T1993" s="21">
        <f>VLOOKUP($C1993,Effects,MATCH(T$7, Effects!$A$1:$E$1, 0),0)</f>
        <v>47</v>
      </c>
      <c r="U1993" s="22" t="str">
        <f>VLOOKUP($C1993,Effects,MATCH(U$7, Effects!$A$1:$E$1, 0),0)</f>
        <v>No</v>
      </c>
      <c r="V1993" s="22" t="str">
        <f>VLOOKUP($C1993,Effects,MATCH(V$7, Effects!$A$1:$E$1, 0),0)</f>
        <v>Yes</v>
      </c>
      <c r="W1993" s="22" t="str">
        <f>VLOOKUP($C1993,Effects,MATCH(W$7, Effects!$A$1:$E$1, 0),0)</f>
        <v>Arrest Made</v>
      </c>
    </row>
    <row r="1994" spans="2:23" s="7" customFormat="1" ht="21" x14ac:dyDescent="0.4">
      <c r="B1994" s="19">
        <v>1987</v>
      </c>
      <c r="C1994" s="19" t="s">
        <v>1998</v>
      </c>
      <c r="D1994" s="20">
        <f>VLOOKUP($C1994, Date, MATCH(Source!D$7, Date!$A$1:$F$1, 0), FALSE)</f>
        <v>44043</v>
      </c>
      <c r="E1994" s="40">
        <v>44043</v>
      </c>
      <c r="F1994" s="22">
        <f>VLOOKUP($C1994, Date, MATCH(Source!F$7, Date!$A$1:$F$1, 0), FALSE)</f>
        <v>83.5069444444444</v>
      </c>
      <c r="G1994" s="19">
        <f>VLOOKUP(Table3[[#This Row],[Accident ID]],Date!$A$2:$I$2001,MATCH(Table3[[#Headers],[Hour]],Date!$A$1:$I$1,0),0)</f>
        <v>12</v>
      </c>
      <c r="H1994" s="44" t="str">
        <f>IF(AND(Table3[[#This Row],[Hour]]&gt;=7, Table3[[#This Row],[Hour]]&lt;=10), "Peak", IF(AND(Table3[[#This Row],[Hour]]&gt;=16, Table3[[#This Row],[Hour]]&lt;=19), "Peak", "Off-Peak"))</f>
        <v>Off-Peak</v>
      </c>
      <c r="I1994" s="19" t="str">
        <f>VLOOKUP($C1994,location,MATCH(Source!I$7,Location!$A$1:$D$1,0),0)</f>
        <v>Kolkata</v>
      </c>
      <c r="J1994" s="19" t="str">
        <f>VLOOKUP($C1994,location,MATCH(Source!J$7,Location!$A$1:$D$1,0),0)</f>
        <v>Residential Area</v>
      </c>
      <c r="K1994" s="19" t="str">
        <f>VLOOKUP($C1994,location,MATCH(Source!K$7,Location!$A$1:$D$1,0),0)</f>
        <v>Clear</v>
      </c>
      <c r="L1994" s="20" t="str">
        <f>VLOOKUP($C1994,vehicle,MATCH(L1993,Vehicle!A1987:E1987,0),0)</f>
        <v>Bicycle</v>
      </c>
      <c r="M1994" s="20" t="str">
        <f>VLOOKUP($C1994,vehicle,MATCH(M$7,Vehicle!$A$1:$E$1,0),0)</f>
        <v>Reckless Driving</v>
      </c>
      <c r="N1994" s="20" t="str">
        <f>VLOOKUP($C1994,vehicle,MATCH(N$7,Vehicle!$A$1:$E$1,0),0)</f>
        <v>Medium</v>
      </c>
      <c r="O1994" s="21">
        <f>VLOOKUP($C1994,vehicle,MATCH(O$7,Vehicle!$A$1:$E$1,0),0)</f>
        <v>1</v>
      </c>
      <c r="P1994" s="21">
        <f>VLOOKUP($C1994,driver,MATCH(P$7,Driver!$A$1:$E$1,0),0)</f>
        <v>75</v>
      </c>
      <c r="Q1994" s="21" t="str">
        <f>VLOOKUP($C1994,driver,MATCH(Q$7,Driver!$A$1:$E$1,0),0)</f>
        <v>Valid</v>
      </c>
      <c r="R1994" s="21">
        <f>VLOOKUP($C1994,driver,MATCH(R$7,Driver!$A$1:$E$1,0),0)</f>
        <v>0</v>
      </c>
      <c r="S1994" s="21" t="str">
        <f>VLOOKUP($C1994,driver,MATCH(S$7,Driver!$A$1:$E$1,0),0)</f>
        <v>Severe</v>
      </c>
      <c r="T1994" s="21">
        <f>VLOOKUP($C1994,Effects,MATCH(T$7, Effects!$A$1:$E$1, 0),0)</f>
        <v>42</v>
      </c>
      <c r="U1994" s="22" t="str">
        <f>VLOOKUP($C1994,Effects,MATCH(U$7, Effects!$A$1:$E$1, 0),0)</f>
        <v>No</v>
      </c>
      <c r="V1994" s="22" t="str">
        <f>VLOOKUP($C1994,Effects,MATCH(V$7, Effects!$A$1:$E$1, 0),0)</f>
        <v>No</v>
      </c>
      <c r="W1994" s="22" t="str">
        <f>VLOOKUP($C1994,Effects,MATCH(W$7, Effects!$A$1:$E$1, 0),0)</f>
        <v>Fine Issued</v>
      </c>
    </row>
    <row r="1995" spans="2:23" s="7" customFormat="1" ht="21" x14ac:dyDescent="0.4">
      <c r="B1995" s="19">
        <v>1988</v>
      </c>
      <c r="C1995" s="19" t="s">
        <v>1999</v>
      </c>
      <c r="D1995" s="20">
        <f>VLOOKUP($C1995, Date, MATCH(Source!D$7, Date!$A$1:$F$1, 0), FALSE)</f>
        <v>45003</v>
      </c>
      <c r="E1995" s="40">
        <v>45003</v>
      </c>
      <c r="F1995" s="22">
        <f>VLOOKUP($C1995, Date, MATCH(Source!F$7, Date!$A$1:$F$1, 0), FALSE)</f>
        <v>83.5486111111111</v>
      </c>
      <c r="G1995" s="19">
        <f>VLOOKUP(Table3[[#This Row],[Accident ID]],Date!$A$2:$I$2001,MATCH(Table3[[#Headers],[Hour]],Date!$A$1:$I$1,0),0)</f>
        <v>13</v>
      </c>
      <c r="H1995" s="44" t="str">
        <f>IF(AND(Table3[[#This Row],[Hour]]&gt;=7, Table3[[#This Row],[Hour]]&lt;=10), "Peak", IF(AND(Table3[[#This Row],[Hour]]&gt;=16, Table3[[#This Row],[Hour]]&lt;=19), "Peak", "Off-Peak"))</f>
        <v>Off-Peak</v>
      </c>
      <c r="I1995" s="19" t="str">
        <f>VLOOKUP($C1995,location,MATCH(Source!I$7,Location!$A$1:$D$1,0),0)</f>
        <v>Pune</v>
      </c>
      <c r="J1995" s="19" t="str">
        <f>VLOOKUP($C1995,location,MATCH(Source!J$7,Location!$A$1:$D$1,0),0)</f>
        <v>Highway</v>
      </c>
      <c r="K1995" s="19" t="str">
        <f>VLOOKUP($C1995,location,MATCH(Source!K$7,Location!$A$1:$D$1,0),0)</f>
        <v>Foggy</v>
      </c>
      <c r="L1995" s="20" t="str">
        <f>VLOOKUP($C1995,vehicle,MATCH(L1994,Vehicle!A1988:E1988,0),0)</f>
        <v>Bicycle</v>
      </c>
      <c r="M1995" s="20" t="str">
        <f>VLOOKUP($C1995,vehicle,MATCH(M$7,Vehicle!$A$1:$E$1,0),0)</f>
        <v>Weather Conditions</v>
      </c>
      <c r="N1995" s="20" t="str">
        <f>VLOOKUP($C1995,vehicle,MATCH(N$7,Vehicle!$A$1:$E$1,0),0)</f>
        <v>High</v>
      </c>
      <c r="O1995" s="21">
        <f>VLOOKUP($C1995,vehicle,MATCH(O$7,Vehicle!$A$1:$E$1,0),0)</f>
        <v>2</v>
      </c>
      <c r="P1995" s="21">
        <f>VLOOKUP($C1995,driver,MATCH(P$7,Driver!$A$1:$E$1,0),0)</f>
        <v>26</v>
      </c>
      <c r="Q1995" s="21" t="str">
        <f>VLOOKUP($C1995,driver,MATCH(Q$7,Driver!$A$1:$E$1,0),0)</f>
        <v>Expired</v>
      </c>
      <c r="R1995" s="21">
        <f>VLOOKUP($C1995,driver,MATCH(R$7,Driver!$A$1:$E$1,0),0)</f>
        <v>5</v>
      </c>
      <c r="S1995" s="21" t="str">
        <f>VLOOKUP($C1995,driver,MATCH(S$7,Driver!$A$1:$E$1,0),0)</f>
        <v>Fatal</v>
      </c>
      <c r="T1995" s="21">
        <f>VLOOKUP($C1995,Effects,MATCH(T$7, Effects!$A$1:$E$1, 0),0)</f>
        <v>38</v>
      </c>
      <c r="U1995" s="22" t="str">
        <f>VLOOKUP($C1995,Effects,MATCH(U$7, Effects!$A$1:$E$1, 0),0)</f>
        <v>Yes</v>
      </c>
      <c r="V1995" s="22" t="str">
        <f>VLOOKUP($C1995,Effects,MATCH(V$7, Effects!$A$1:$E$1, 0),0)</f>
        <v>Yes</v>
      </c>
      <c r="W1995" s="22" t="str">
        <f>VLOOKUP($C1995,Effects,MATCH(W$7, Effects!$A$1:$E$1, 0),0)</f>
        <v>None</v>
      </c>
    </row>
    <row r="1996" spans="2:23" s="7" customFormat="1" ht="21" x14ac:dyDescent="0.4">
      <c r="B1996" s="19">
        <v>1989</v>
      </c>
      <c r="C1996" s="19" t="s">
        <v>2000</v>
      </c>
      <c r="D1996" s="20">
        <f>VLOOKUP($C1996, Date, MATCH(Source!D$7, Date!$A$1:$F$1, 0), FALSE)</f>
        <v>45218</v>
      </c>
      <c r="E1996" s="40">
        <v>45218</v>
      </c>
      <c r="F1996" s="22">
        <f>VLOOKUP($C1996, Date, MATCH(Source!F$7, Date!$A$1:$F$1, 0), FALSE)</f>
        <v>83.5902777777778</v>
      </c>
      <c r="G1996" s="19">
        <f>VLOOKUP(Table3[[#This Row],[Accident ID]],Date!$A$2:$I$2001,MATCH(Table3[[#Headers],[Hour]],Date!$A$1:$I$1,0),0)</f>
        <v>14</v>
      </c>
      <c r="H1996" s="44" t="str">
        <f>IF(AND(Table3[[#This Row],[Hour]]&gt;=7, Table3[[#This Row],[Hour]]&lt;=10), "Peak", IF(AND(Table3[[#This Row],[Hour]]&gt;=16, Table3[[#This Row],[Hour]]&lt;=19), "Peak", "Off-Peak"))</f>
        <v>Off-Peak</v>
      </c>
      <c r="I1996" s="19" t="str">
        <f>VLOOKUP($C1996,location,MATCH(Source!I$7,Location!$A$1:$D$1,0),0)</f>
        <v>Chennai</v>
      </c>
      <c r="J1996" s="19" t="str">
        <f>VLOOKUP($C1996,location,MATCH(Source!J$7,Location!$A$1:$D$1,0),0)</f>
        <v>City Road</v>
      </c>
      <c r="K1996" s="19" t="str">
        <f>VLOOKUP($C1996,location,MATCH(Source!K$7,Location!$A$1:$D$1,0),0)</f>
        <v>Rainy</v>
      </c>
      <c r="L1996" s="20" t="str">
        <f>VLOOKUP($C1996,vehicle,MATCH(L1995,Vehicle!A1989:E1989,0),0)</f>
        <v>Auto</v>
      </c>
      <c r="M1996" s="20" t="str">
        <f>VLOOKUP($C1996,vehicle,MATCH(M$7,Vehicle!$A$1:$E$1,0),0)</f>
        <v>Signal Violation</v>
      </c>
      <c r="N1996" s="20" t="str">
        <f>VLOOKUP($C1996,vehicle,MATCH(N$7,Vehicle!$A$1:$E$1,0),0)</f>
        <v>High</v>
      </c>
      <c r="O1996" s="21">
        <f>VLOOKUP($C1996,vehicle,MATCH(O$7,Vehicle!$A$1:$E$1,0),0)</f>
        <v>4</v>
      </c>
      <c r="P1996" s="21">
        <f>VLOOKUP($C1996,driver,MATCH(P$7,Driver!$A$1:$E$1,0),0)</f>
        <v>28</v>
      </c>
      <c r="Q1996" s="21" t="str">
        <f>VLOOKUP($C1996,driver,MATCH(Q$7,Driver!$A$1:$E$1,0),0)</f>
        <v>Expired</v>
      </c>
      <c r="R1996" s="21">
        <f>VLOOKUP($C1996,driver,MATCH(R$7,Driver!$A$1:$E$1,0),0)</f>
        <v>5</v>
      </c>
      <c r="S1996" s="21" t="str">
        <f>VLOOKUP($C1996,driver,MATCH(S$7,Driver!$A$1:$E$1,0),0)</f>
        <v>Minor</v>
      </c>
      <c r="T1996" s="21">
        <f>VLOOKUP($C1996,Effects,MATCH(T$7, Effects!$A$1:$E$1, 0),0)</f>
        <v>58</v>
      </c>
      <c r="U1996" s="22" t="str">
        <f>VLOOKUP($C1996,Effects,MATCH(U$7, Effects!$A$1:$E$1, 0),0)</f>
        <v>Yes</v>
      </c>
      <c r="V1996" s="22" t="str">
        <f>VLOOKUP($C1996,Effects,MATCH(V$7, Effects!$A$1:$E$1, 0),0)</f>
        <v>Yes</v>
      </c>
      <c r="W1996" s="22" t="str">
        <f>VLOOKUP($C1996,Effects,MATCH(W$7, Effects!$A$1:$E$1, 0),0)</f>
        <v>License Suspended</v>
      </c>
    </row>
    <row r="1997" spans="2:23" s="7" customFormat="1" ht="21" x14ac:dyDescent="0.4">
      <c r="B1997" s="19">
        <v>1990</v>
      </c>
      <c r="C1997" s="19" t="s">
        <v>2001</v>
      </c>
      <c r="D1997" s="20">
        <f>VLOOKUP($C1997, Date, MATCH(Source!D$7, Date!$A$1:$F$1, 0), FALSE)</f>
        <v>45094</v>
      </c>
      <c r="E1997" s="40">
        <v>45094</v>
      </c>
      <c r="F1997" s="22">
        <f>VLOOKUP($C1997, Date, MATCH(Source!F$7, Date!$A$1:$F$1, 0), FALSE)</f>
        <v>83.6319444444444</v>
      </c>
      <c r="G1997" s="19">
        <f>VLOOKUP(Table3[[#This Row],[Accident ID]],Date!$A$2:$I$2001,MATCH(Table3[[#Headers],[Hour]],Date!$A$1:$I$1,0),0)</f>
        <v>15</v>
      </c>
      <c r="H1997" s="44" t="str">
        <f>IF(AND(Table3[[#This Row],[Hour]]&gt;=7, Table3[[#This Row],[Hour]]&lt;=10), "Peak", IF(AND(Table3[[#This Row],[Hour]]&gt;=16, Table3[[#This Row],[Hour]]&lt;=19), "Peak", "Off-Peak"))</f>
        <v>Off-Peak</v>
      </c>
      <c r="I1997" s="19" t="str">
        <f>VLOOKUP($C1997,location,MATCH(Source!I$7,Location!$A$1:$D$1,0),0)</f>
        <v>Kolkata</v>
      </c>
      <c r="J1997" s="19" t="str">
        <f>VLOOKUP($C1997,location,MATCH(Source!J$7,Location!$A$1:$D$1,0),0)</f>
        <v>Highway</v>
      </c>
      <c r="K1997" s="19" t="str">
        <f>VLOOKUP($C1997,location,MATCH(Source!K$7,Location!$A$1:$D$1,0),0)</f>
        <v>Clear</v>
      </c>
      <c r="L1997" s="20" t="str">
        <f>VLOOKUP($C1997,vehicle,MATCH(L1996,Vehicle!A1990:E1990,0),0)</f>
        <v>Pedestrian</v>
      </c>
      <c r="M1997" s="20" t="str">
        <f>VLOOKUP($C1997,vehicle,MATCH(M$7,Vehicle!$A$1:$E$1,0),0)</f>
        <v>Pedestrian Crossing</v>
      </c>
      <c r="N1997" s="20" t="str">
        <f>VLOOKUP($C1997,vehicle,MATCH(N$7,Vehicle!$A$1:$E$1,0),0)</f>
        <v>Medium</v>
      </c>
      <c r="O1997" s="21">
        <f>VLOOKUP($C1997,vehicle,MATCH(O$7,Vehicle!$A$1:$E$1,0),0)</f>
        <v>1</v>
      </c>
      <c r="P1997" s="21">
        <f>VLOOKUP($C1997,driver,MATCH(P$7,Driver!$A$1:$E$1,0),0)</f>
        <v>20</v>
      </c>
      <c r="Q1997" s="21" t="str">
        <f>VLOOKUP($C1997,driver,MATCH(Q$7,Driver!$A$1:$E$1,0),0)</f>
        <v>Suspended</v>
      </c>
      <c r="R1997" s="21">
        <f>VLOOKUP($C1997,driver,MATCH(R$7,Driver!$A$1:$E$1,0),0)</f>
        <v>9</v>
      </c>
      <c r="S1997" s="21" t="str">
        <f>VLOOKUP($C1997,driver,MATCH(S$7,Driver!$A$1:$E$1,0),0)</f>
        <v>Minor</v>
      </c>
      <c r="T1997" s="21">
        <f>VLOOKUP($C1997,Effects,MATCH(T$7, Effects!$A$1:$E$1, 0),0)</f>
        <v>37</v>
      </c>
      <c r="U1997" s="22" t="str">
        <f>VLOOKUP($C1997,Effects,MATCH(U$7, Effects!$A$1:$E$1, 0),0)</f>
        <v>Yes</v>
      </c>
      <c r="V1997" s="22" t="str">
        <f>VLOOKUP($C1997,Effects,MATCH(V$7, Effects!$A$1:$E$1, 0),0)</f>
        <v>Yes</v>
      </c>
      <c r="W1997" s="22" t="str">
        <f>VLOOKUP($C1997,Effects,MATCH(W$7, Effects!$A$1:$E$1, 0),0)</f>
        <v>License Suspended</v>
      </c>
    </row>
    <row r="1998" spans="2:23" s="7" customFormat="1" ht="21" x14ac:dyDescent="0.4">
      <c r="B1998" s="19">
        <v>1991</v>
      </c>
      <c r="C1998" s="19" t="s">
        <v>2002</v>
      </c>
      <c r="D1998" s="20">
        <f>VLOOKUP($C1998, Date, MATCH(Source!D$7, Date!$A$1:$F$1, 0), FALSE)</f>
        <v>44288</v>
      </c>
      <c r="E1998" s="40">
        <v>44288</v>
      </c>
      <c r="F1998" s="22">
        <f>VLOOKUP($C1998, Date, MATCH(Source!F$7, Date!$A$1:$F$1, 0), FALSE)</f>
        <v>83.6736111111111</v>
      </c>
      <c r="G1998" s="19">
        <f>VLOOKUP(Table3[[#This Row],[Accident ID]],Date!$A$2:$I$2001,MATCH(Table3[[#Headers],[Hour]],Date!$A$1:$I$1,0),0)</f>
        <v>16</v>
      </c>
      <c r="H1998" s="44" t="str">
        <f>IF(AND(Table3[[#This Row],[Hour]]&gt;=7, Table3[[#This Row],[Hour]]&lt;=10), "Peak", IF(AND(Table3[[#This Row],[Hour]]&gt;=16, Table3[[#This Row],[Hour]]&lt;=19), "Peak", "Off-Peak"))</f>
        <v>Peak</v>
      </c>
      <c r="I1998" s="19" t="str">
        <f>VLOOKUP($C1998,location,MATCH(Source!I$7,Location!$A$1:$D$1,0),0)</f>
        <v>Pune</v>
      </c>
      <c r="J1998" s="19" t="str">
        <f>VLOOKUP($C1998,location,MATCH(Source!J$7,Location!$A$1:$D$1,0),0)</f>
        <v>Expressway</v>
      </c>
      <c r="K1998" s="19" t="str">
        <f>VLOOKUP($C1998,location,MATCH(Source!K$7,Location!$A$1:$D$1,0),0)</f>
        <v>Clear</v>
      </c>
      <c r="L1998" s="20" t="str">
        <f>VLOOKUP($C1998,vehicle,MATCH(L1997,Vehicle!A1991:E1991,0),0)</f>
        <v>Car</v>
      </c>
      <c r="M1998" s="20" t="str">
        <f>VLOOKUP($C1998,vehicle,MATCH(M$7,Vehicle!$A$1:$E$1,0),0)</f>
        <v>Over Speeding</v>
      </c>
      <c r="N1998" s="20" t="str">
        <f>VLOOKUP($C1998,vehicle,MATCH(N$7,Vehicle!$A$1:$E$1,0),0)</f>
        <v>High</v>
      </c>
      <c r="O1998" s="21">
        <f>VLOOKUP($C1998,vehicle,MATCH(O$7,Vehicle!$A$1:$E$1,0),0)</f>
        <v>3</v>
      </c>
      <c r="P1998" s="21">
        <f>VLOOKUP($C1998,driver,MATCH(P$7,Driver!$A$1:$E$1,0),0)</f>
        <v>46</v>
      </c>
      <c r="Q1998" s="21" t="str">
        <f>VLOOKUP($C1998,driver,MATCH(Q$7,Driver!$A$1:$E$1,0),0)</f>
        <v>Suspended</v>
      </c>
      <c r="R1998" s="21">
        <f>VLOOKUP($C1998,driver,MATCH(R$7,Driver!$A$1:$E$1,0),0)</f>
        <v>1</v>
      </c>
      <c r="S1998" s="21" t="str">
        <f>VLOOKUP($C1998,driver,MATCH(S$7,Driver!$A$1:$E$1,0),0)</f>
        <v>Fatal</v>
      </c>
      <c r="T1998" s="21">
        <f>VLOOKUP($C1998,Effects,MATCH(T$7, Effects!$A$1:$E$1, 0),0)</f>
        <v>24</v>
      </c>
      <c r="U1998" s="22" t="str">
        <f>VLOOKUP($C1998,Effects,MATCH(U$7, Effects!$A$1:$E$1, 0),0)</f>
        <v>No</v>
      </c>
      <c r="V1998" s="22" t="str">
        <f>VLOOKUP($C1998,Effects,MATCH(V$7, Effects!$A$1:$E$1, 0),0)</f>
        <v>Yes</v>
      </c>
      <c r="W1998" s="22" t="str">
        <f>VLOOKUP($C1998,Effects,MATCH(W$7, Effects!$A$1:$E$1, 0),0)</f>
        <v>License Suspended</v>
      </c>
    </row>
    <row r="1999" spans="2:23" s="7" customFormat="1" ht="21" x14ac:dyDescent="0.4">
      <c r="B1999" s="19">
        <v>1992</v>
      </c>
      <c r="C1999" s="19" t="s">
        <v>2003</v>
      </c>
      <c r="D1999" s="20">
        <f>VLOOKUP($C1999, Date, MATCH(Source!D$7, Date!$A$1:$F$1, 0), FALSE)</f>
        <v>45278</v>
      </c>
      <c r="E1999" s="40">
        <v>45278</v>
      </c>
      <c r="F1999" s="22">
        <f>VLOOKUP($C1999, Date, MATCH(Source!F$7, Date!$A$1:$F$1, 0), FALSE)</f>
        <v>83.7152777777778</v>
      </c>
      <c r="G1999" s="19">
        <f>VLOOKUP(Table3[[#This Row],[Accident ID]],Date!$A$2:$I$2001,MATCH(Table3[[#Headers],[Hour]],Date!$A$1:$I$1,0),0)</f>
        <v>17</v>
      </c>
      <c r="H1999" s="44" t="str">
        <f>IF(AND(Table3[[#This Row],[Hour]]&gt;=7, Table3[[#This Row],[Hour]]&lt;=10), "Peak", IF(AND(Table3[[#This Row],[Hour]]&gt;=16, Table3[[#This Row],[Hour]]&lt;=19), "Peak", "Off-Peak"))</f>
        <v>Peak</v>
      </c>
      <c r="I1999" s="19" t="str">
        <f>VLOOKUP($C1999,location,MATCH(Source!I$7,Location!$A$1:$D$1,0),0)</f>
        <v>Mumbai</v>
      </c>
      <c r="J1999" s="19" t="str">
        <f>VLOOKUP($C1999,location,MATCH(Source!J$7,Location!$A$1:$D$1,0),0)</f>
        <v>Rural Road</v>
      </c>
      <c r="K1999" s="19" t="str">
        <f>VLOOKUP($C1999,location,MATCH(Source!K$7,Location!$A$1:$D$1,0),0)</f>
        <v>Clear</v>
      </c>
      <c r="L1999" s="20" t="str">
        <f>VLOOKUP($C1999,vehicle,MATCH(L1998,Vehicle!A1992:E1992,0),0)</f>
        <v>Pedestrian</v>
      </c>
      <c r="M1999" s="20" t="str">
        <f>VLOOKUP($C1999,vehicle,MATCH(M$7,Vehicle!$A$1:$E$1,0),0)</f>
        <v>Brake Failure</v>
      </c>
      <c r="N1999" s="20" t="str">
        <f>VLOOKUP($C1999,vehicle,MATCH(N$7,Vehicle!$A$1:$E$1,0),0)</f>
        <v>Medium</v>
      </c>
      <c r="O1999" s="21">
        <f>VLOOKUP($C1999,vehicle,MATCH(O$7,Vehicle!$A$1:$E$1,0),0)</f>
        <v>3</v>
      </c>
      <c r="P1999" s="21">
        <f>VLOOKUP($C1999,driver,MATCH(P$7,Driver!$A$1:$E$1,0),0)</f>
        <v>40</v>
      </c>
      <c r="Q1999" s="21" t="str">
        <f>VLOOKUP($C1999,driver,MATCH(Q$7,Driver!$A$1:$E$1,0),0)</f>
        <v>Valid</v>
      </c>
      <c r="R1999" s="21">
        <f>VLOOKUP($C1999,driver,MATCH(R$7,Driver!$A$1:$E$1,0),0)</f>
        <v>4</v>
      </c>
      <c r="S1999" s="21" t="str">
        <f>VLOOKUP($C1999,driver,MATCH(S$7,Driver!$A$1:$E$1,0),0)</f>
        <v>Moderate</v>
      </c>
      <c r="T1999" s="21">
        <f>VLOOKUP($C1999,Effects,MATCH(T$7, Effects!$A$1:$E$1, 0),0)</f>
        <v>23</v>
      </c>
      <c r="U1999" s="22" t="str">
        <f>VLOOKUP($C1999,Effects,MATCH(U$7, Effects!$A$1:$E$1, 0),0)</f>
        <v>Yes</v>
      </c>
      <c r="V1999" s="22" t="str">
        <f>VLOOKUP($C1999,Effects,MATCH(V$7, Effects!$A$1:$E$1, 0),0)</f>
        <v>Yes</v>
      </c>
      <c r="W1999" s="22" t="str">
        <f>VLOOKUP($C1999,Effects,MATCH(W$7, Effects!$A$1:$E$1, 0),0)</f>
        <v>Fine Issued</v>
      </c>
    </row>
    <row r="2000" spans="2:23" s="7" customFormat="1" ht="21" x14ac:dyDescent="0.4">
      <c r="B2000" s="19">
        <v>1993</v>
      </c>
      <c r="C2000" s="19" t="s">
        <v>2004</v>
      </c>
      <c r="D2000" s="20">
        <f>VLOOKUP($C2000, Date, MATCH(Source!D$7, Date!$A$1:$F$1, 0), FALSE)</f>
        <v>44980</v>
      </c>
      <c r="E2000" s="40">
        <v>44980</v>
      </c>
      <c r="F2000" s="22">
        <f>VLOOKUP($C2000, Date, MATCH(Source!F$7, Date!$A$1:$F$1, 0), FALSE)</f>
        <v>83.7569444444444</v>
      </c>
      <c r="G2000" s="19">
        <f>VLOOKUP(Table3[[#This Row],[Accident ID]],Date!$A$2:$I$2001,MATCH(Table3[[#Headers],[Hour]],Date!$A$1:$I$1,0),0)</f>
        <v>18</v>
      </c>
      <c r="H2000" s="44" t="str">
        <f>IF(AND(Table3[[#This Row],[Hour]]&gt;=7, Table3[[#This Row],[Hour]]&lt;=10), "Peak", IF(AND(Table3[[#This Row],[Hour]]&gt;=16, Table3[[#This Row],[Hour]]&lt;=19), "Peak", "Off-Peak"))</f>
        <v>Peak</v>
      </c>
      <c r="I2000" s="19" t="str">
        <f>VLOOKUP($C2000,location,MATCH(Source!I$7,Location!$A$1:$D$1,0),0)</f>
        <v>Mumbai</v>
      </c>
      <c r="J2000" s="19" t="str">
        <f>VLOOKUP($C2000,location,MATCH(Source!J$7,Location!$A$1:$D$1,0),0)</f>
        <v>Expressway</v>
      </c>
      <c r="K2000" s="19" t="str">
        <f>VLOOKUP($C2000,location,MATCH(Source!K$7,Location!$A$1:$D$1,0),0)</f>
        <v>Foggy</v>
      </c>
      <c r="L2000" s="20" t="str">
        <f>VLOOKUP($C2000,vehicle,MATCH(L1999,Vehicle!A1993:E1993,0),0)</f>
        <v>Car</v>
      </c>
      <c r="M2000" s="20" t="str">
        <f>VLOOKUP($C2000,vehicle,MATCH(M$7,Vehicle!$A$1:$E$1,0),0)</f>
        <v>Over Speeding</v>
      </c>
      <c r="N2000" s="20" t="str">
        <f>VLOOKUP($C2000,vehicle,MATCH(N$7,Vehicle!$A$1:$E$1,0),0)</f>
        <v>Severe</v>
      </c>
      <c r="O2000" s="21">
        <f>VLOOKUP($C2000,vehicle,MATCH(O$7,Vehicle!$A$1:$E$1,0),0)</f>
        <v>2</v>
      </c>
      <c r="P2000" s="21">
        <f>VLOOKUP($C2000,driver,MATCH(P$7,Driver!$A$1:$E$1,0),0)</f>
        <v>41</v>
      </c>
      <c r="Q2000" s="21" t="str">
        <f>VLOOKUP($C2000,driver,MATCH(Q$7,Driver!$A$1:$E$1,0),0)</f>
        <v>Expired</v>
      </c>
      <c r="R2000" s="21">
        <f>VLOOKUP($C2000,driver,MATCH(R$7,Driver!$A$1:$E$1,0),0)</f>
        <v>10</v>
      </c>
      <c r="S2000" s="21" t="str">
        <f>VLOOKUP($C2000,driver,MATCH(S$7,Driver!$A$1:$E$1,0),0)</f>
        <v>Moderate</v>
      </c>
      <c r="T2000" s="21">
        <f>VLOOKUP($C2000,Effects,MATCH(T$7, Effects!$A$1:$E$1, 0),0)</f>
        <v>25</v>
      </c>
      <c r="U2000" s="22" t="str">
        <f>VLOOKUP($C2000,Effects,MATCH(U$7, Effects!$A$1:$E$1, 0),0)</f>
        <v>Yes</v>
      </c>
      <c r="V2000" s="22" t="str">
        <f>VLOOKUP($C2000,Effects,MATCH(V$7, Effects!$A$1:$E$1, 0),0)</f>
        <v>Yes</v>
      </c>
      <c r="W2000" s="22" t="str">
        <f>VLOOKUP($C2000,Effects,MATCH(W$7, Effects!$A$1:$E$1, 0),0)</f>
        <v>Arrest Made</v>
      </c>
    </row>
    <row r="2001" spans="2:23" s="7" customFormat="1" ht="21" x14ac:dyDescent="0.4">
      <c r="B2001" s="19">
        <v>1994</v>
      </c>
      <c r="C2001" s="19" t="s">
        <v>2005</v>
      </c>
      <c r="D2001" s="20">
        <f>VLOOKUP($C2001, Date, MATCH(Source!D$7, Date!$A$1:$F$1, 0), FALSE)</f>
        <v>44930</v>
      </c>
      <c r="E2001" s="40">
        <v>44930</v>
      </c>
      <c r="F2001" s="22">
        <f>VLOOKUP($C2001, Date, MATCH(Source!F$7, Date!$A$1:$F$1, 0), FALSE)</f>
        <v>83.7986111111111</v>
      </c>
      <c r="G2001" s="19">
        <f>VLOOKUP(Table3[[#This Row],[Accident ID]],Date!$A$2:$I$2001,MATCH(Table3[[#Headers],[Hour]],Date!$A$1:$I$1,0),0)</f>
        <v>19</v>
      </c>
      <c r="H2001" s="44" t="str">
        <f>IF(AND(Table3[[#This Row],[Hour]]&gt;=7, Table3[[#This Row],[Hour]]&lt;=10), "Peak", IF(AND(Table3[[#This Row],[Hour]]&gt;=16, Table3[[#This Row],[Hour]]&lt;=19), "Peak", "Off-Peak"))</f>
        <v>Peak</v>
      </c>
      <c r="I2001" s="19" t="str">
        <f>VLOOKUP($C2001,location,MATCH(Source!I$7,Location!$A$1:$D$1,0),0)</f>
        <v>Bangalore</v>
      </c>
      <c r="J2001" s="19" t="str">
        <f>VLOOKUP($C2001,location,MATCH(Source!J$7,Location!$A$1:$D$1,0),0)</f>
        <v>City Road</v>
      </c>
      <c r="K2001" s="19" t="str">
        <f>VLOOKUP($C2001,location,MATCH(Source!K$7,Location!$A$1:$D$1,0),0)</f>
        <v>Foggy</v>
      </c>
      <c r="L2001" s="20" t="str">
        <f>VLOOKUP($C2001,vehicle,MATCH(L2000,Vehicle!A1994:E1994,0),0)</f>
        <v>Car</v>
      </c>
      <c r="M2001" s="20" t="str">
        <f>VLOOKUP($C2001,vehicle,MATCH(M$7,Vehicle!$A$1:$E$1,0),0)</f>
        <v>Drunk Driving</v>
      </c>
      <c r="N2001" s="20" t="str">
        <f>VLOOKUP($C2001,vehicle,MATCH(N$7,Vehicle!$A$1:$E$1,0),0)</f>
        <v>Medium</v>
      </c>
      <c r="O2001" s="21">
        <f>VLOOKUP($C2001,vehicle,MATCH(O$7,Vehicle!$A$1:$E$1,0),0)</f>
        <v>3</v>
      </c>
      <c r="P2001" s="21">
        <f>VLOOKUP($C2001,driver,MATCH(P$7,Driver!$A$1:$E$1,0),0)</f>
        <v>46</v>
      </c>
      <c r="Q2001" s="21" t="str">
        <f>VLOOKUP($C2001,driver,MATCH(Q$7,Driver!$A$1:$E$1,0),0)</f>
        <v>Expired</v>
      </c>
      <c r="R2001" s="21">
        <f>VLOOKUP($C2001,driver,MATCH(R$7,Driver!$A$1:$E$1,0),0)</f>
        <v>4</v>
      </c>
      <c r="S2001" s="21" t="str">
        <f>VLOOKUP($C2001,driver,MATCH(S$7,Driver!$A$1:$E$1,0),0)</f>
        <v>Minor</v>
      </c>
      <c r="T2001" s="21">
        <f>VLOOKUP($C2001,Effects,MATCH(T$7, Effects!$A$1:$E$1, 0),0)</f>
        <v>56</v>
      </c>
      <c r="U2001" s="22" t="str">
        <f>VLOOKUP($C2001,Effects,MATCH(U$7, Effects!$A$1:$E$1, 0),0)</f>
        <v>No</v>
      </c>
      <c r="V2001" s="22" t="str">
        <f>VLOOKUP($C2001,Effects,MATCH(V$7, Effects!$A$1:$E$1, 0),0)</f>
        <v>No</v>
      </c>
      <c r="W2001" s="22" t="str">
        <f>VLOOKUP($C2001,Effects,MATCH(W$7, Effects!$A$1:$E$1, 0),0)</f>
        <v>Arrest Made</v>
      </c>
    </row>
    <row r="2002" spans="2:23" s="7" customFormat="1" ht="21" x14ac:dyDescent="0.4">
      <c r="B2002" s="19">
        <v>1995</v>
      </c>
      <c r="C2002" s="23" t="s">
        <v>2006</v>
      </c>
      <c r="D2002" s="20">
        <f>VLOOKUP($C2002, Date, MATCH(Source!D$7, Date!$A$1:$F$1, 0), FALSE)</f>
        <v>44585</v>
      </c>
      <c r="E2002" s="40">
        <v>44585</v>
      </c>
      <c r="F2002" s="22">
        <f>VLOOKUP($C2002, Date, MATCH(Source!F$7, Date!$A$1:$F$1, 0), FALSE)</f>
        <v>83.8402777777778</v>
      </c>
      <c r="G2002" s="19">
        <f>VLOOKUP(Table3[[#This Row],[Accident ID]],Date!$A$2:$I$2001,MATCH(Table3[[#Headers],[Hour]],Date!$A$1:$I$1,0),0)</f>
        <v>20</v>
      </c>
      <c r="H2002" s="44" t="str">
        <f>IF(AND(Table3[[#This Row],[Hour]]&gt;=7, Table3[[#This Row],[Hour]]&lt;=10), "Peak", IF(AND(Table3[[#This Row],[Hour]]&gt;=16, Table3[[#This Row],[Hour]]&lt;=19), "Peak", "Off-Peak"))</f>
        <v>Off-Peak</v>
      </c>
      <c r="I2002" s="19" t="str">
        <f>VLOOKUP($C2002,location,MATCH(Source!I$7,Location!$A$1:$D$1,0),0)</f>
        <v>Mumbai</v>
      </c>
      <c r="J2002" s="19" t="str">
        <f>VLOOKUP($C2002,location,MATCH(Source!J$7,Location!$A$1:$D$1,0),0)</f>
        <v>City Road</v>
      </c>
      <c r="K2002" s="19" t="str">
        <f>VLOOKUP($C2002,location,MATCH(Source!K$7,Location!$A$1:$D$1,0),0)</f>
        <v>Snowy</v>
      </c>
      <c r="L2002" s="20" t="str">
        <f>VLOOKUP($C2002,vehicle,MATCH(L2001,Vehicle!A1995:E1995,0),0)</f>
        <v>Truck</v>
      </c>
      <c r="M2002" s="20" t="str">
        <f>VLOOKUP($C2002,vehicle,MATCH(M$7,Vehicle!$A$1:$E$1,0),0)</f>
        <v>Signal Violation</v>
      </c>
      <c r="N2002" s="20" t="str">
        <f>VLOOKUP($C2002,vehicle,MATCH(N$7,Vehicle!$A$1:$E$1,0),0)</f>
        <v>Low</v>
      </c>
      <c r="O2002" s="21">
        <f>VLOOKUP($C2002,vehicle,MATCH(O$7,Vehicle!$A$1:$E$1,0),0)</f>
        <v>5</v>
      </c>
      <c r="P2002" s="21">
        <f>VLOOKUP($C2002,driver,MATCH(P$7,Driver!$A$1:$E$1,0),0)</f>
        <v>20</v>
      </c>
      <c r="Q2002" s="21" t="str">
        <f>VLOOKUP($C2002,driver,MATCH(Q$7,Driver!$A$1:$E$1,0),0)</f>
        <v>Expired</v>
      </c>
      <c r="R2002" s="21">
        <f>VLOOKUP($C2002,driver,MATCH(R$7,Driver!$A$1:$E$1,0),0)</f>
        <v>8</v>
      </c>
      <c r="S2002" s="21" t="str">
        <f>VLOOKUP($C2002,driver,MATCH(S$7,Driver!$A$1:$E$1,0),0)</f>
        <v>Fatal</v>
      </c>
      <c r="T2002" s="21">
        <f>VLOOKUP($C2002,Effects,MATCH(T$7, Effects!$A$1:$E$1, 0),0)</f>
        <v>55</v>
      </c>
      <c r="U2002" s="22" t="str">
        <f>VLOOKUP($C2002,Effects,MATCH(U$7, Effects!$A$1:$E$1, 0),0)</f>
        <v>No</v>
      </c>
      <c r="V2002" s="22" t="str">
        <f>VLOOKUP($C2002,Effects,MATCH(V$7, Effects!$A$1:$E$1, 0),0)</f>
        <v>Yes</v>
      </c>
      <c r="W2002" s="22" t="str">
        <f>VLOOKUP($C2002,Effects,MATCH(W$7, Effects!$A$1:$E$1, 0),0)</f>
        <v>None</v>
      </c>
    </row>
    <row r="2003" spans="2:23" s="7" customFormat="1" ht="21" x14ac:dyDescent="0.4">
      <c r="B2003" s="19">
        <v>1996</v>
      </c>
      <c r="C2003" s="19" t="s">
        <v>2007</v>
      </c>
      <c r="D2003" s="20">
        <f>VLOOKUP($C2003, Date, MATCH(Source!D$7, Date!$A$1:$F$1, 0), FALSE)</f>
        <v>44248</v>
      </c>
      <c r="E2003" s="40">
        <v>44248</v>
      </c>
      <c r="F2003" s="22">
        <f>VLOOKUP($C2003, Date, MATCH(Source!F$7, Date!$A$1:$F$1, 0), FALSE)</f>
        <v>83.8819444444444</v>
      </c>
      <c r="G2003" s="19">
        <f>VLOOKUP(Table3[[#This Row],[Accident ID]],Date!$A$2:$I$2001,MATCH(Table3[[#Headers],[Hour]],Date!$A$1:$I$1,0),0)</f>
        <v>21</v>
      </c>
      <c r="H2003" s="44" t="str">
        <f>IF(AND(Table3[[#This Row],[Hour]]&gt;=7, Table3[[#This Row],[Hour]]&lt;=10), "Peak", IF(AND(Table3[[#This Row],[Hour]]&gt;=16, Table3[[#This Row],[Hour]]&lt;=19), "Peak", "Off-Peak"))</f>
        <v>Off-Peak</v>
      </c>
      <c r="I2003" s="19" t="str">
        <f>VLOOKUP($C2003,location,MATCH(Source!I$7,Location!$A$1:$D$1,0),0)</f>
        <v>Delhi</v>
      </c>
      <c r="J2003" s="19" t="str">
        <f>VLOOKUP($C2003,location,MATCH(Source!J$7,Location!$A$1:$D$1,0),0)</f>
        <v>Highway</v>
      </c>
      <c r="K2003" s="19" t="str">
        <f>VLOOKUP($C2003,location,MATCH(Source!K$7,Location!$A$1:$D$1,0),0)</f>
        <v>Rainy</v>
      </c>
      <c r="L2003" s="20" t="str">
        <f>VLOOKUP($C2003,vehicle,MATCH(L2002,Vehicle!A1996:E1996,0),0)</f>
        <v>Bicycle</v>
      </c>
      <c r="M2003" s="20" t="str">
        <f>VLOOKUP($C2003,vehicle,MATCH(M$7,Vehicle!$A$1:$E$1,0),0)</f>
        <v>Over Speeding</v>
      </c>
      <c r="N2003" s="20" t="str">
        <f>VLOOKUP($C2003,vehicle,MATCH(N$7,Vehicle!$A$1:$E$1,0),0)</f>
        <v>Medium</v>
      </c>
      <c r="O2003" s="21">
        <f>VLOOKUP($C2003,vehicle,MATCH(O$7,Vehicle!$A$1:$E$1,0),0)</f>
        <v>3</v>
      </c>
      <c r="P2003" s="21">
        <f>VLOOKUP($C2003,driver,MATCH(P$7,Driver!$A$1:$E$1,0),0)</f>
        <v>54</v>
      </c>
      <c r="Q2003" s="21" t="str">
        <f>VLOOKUP($C2003,driver,MATCH(Q$7,Driver!$A$1:$E$1,0),0)</f>
        <v>Valid</v>
      </c>
      <c r="R2003" s="21">
        <f>VLOOKUP($C2003,driver,MATCH(R$7,Driver!$A$1:$E$1,0),0)</f>
        <v>1</v>
      </c>
      <c r="S2003" s="21" t="str">
        <f>VLOOKUP($C2003,driver,MATCH(S$7,Driver!$A$1:$E$1,0),0)</f>
        <v>Severe</v>
      </c>
      <c r="T2003" s="21">
        <f>VLOOKUP($C2003,Effects,MATCH(T$7, Effects!$A$1:$E$1, 0),0)</f>
        <v>7</v>
      </c>
      <c r="U2003" s="22" t="str">
        <f>VLOOKUP($C2003,Effects,MATCH(U$7, Effects!$A$1:$E$1, 0),0)</f>
        <v>Yes</v>
      </c>
      <c r="V2003" s="22" t="str">
        <f>VLOOKUP($C2003,Effects,MATCH(V$7, Effects!$A$1:$E$1, 0),0)</f>
        <v>Yes</v>
      </c>
      <c r="W2003" s="22" t="str">
        <f>VLOOKUP($C2003,Effects,MATCH(W$7, Effects!$A$1:$E$1, 0),0)</f>
        <v>None</v>
      </c>
    </row>
    <row r="2004" spans="2:23" s="7" customFormat="1" ht="21" x14ac:dyDescent="0.4">
      <c r="B2004" s="19">
        <v>1997</v>
      </c>
      <c r="C2004" s="19" t="s">
        <v>2008</v>
      </c>
      <c r="D2004" s="20">
        <f>VLOOKUP($C2004, Date, MATCH(Source!D$7, Date!$A$1:$F$1, 0), FALSE)</f>
        <v>44434</v>
      </c>
      <c r="E2004" s="40">
        <v>44434</v>
      </c>
      <c r="F2004" s="22">
        <f>VLOOKUP($C2004, Date, MATCH(Source!F$7, Date!$A$1:$F$1, 0), FALSE)</f>
        <v>83.9236111111111</v>
      </c>
      <c r="G2004" s="19">
        <f>VLOOKUP(Table3[[#This Row],[Accident ID]],Date!$A$2:$I$2001,MATCH(Table3[[#Headers],[Hour]],Date!$A$1:$I$1,0),0)</f>
        <v>22</v>
      </c>
      <c r="H2004" s="44" t="str">
        <f>IF(AND(Table3[[#This Row],[Hour]]&gt;=7, Table3[[#This Row],[Hour]]&lt;=10), "Peak", IF(AND(Table3[[#This Row],[Hour]]&gt;=16, Table3[[#This Row],[Hour]]&lt;=19), "Peak", "Off-Peak"))</f>
        <v>Off-Peak</v>
      </c>
      <c r="I2004" s="19" t="str">
        <f>VLOOKUP($C2004,location,MATCH(Source!I$7,Location!$A$1:$D$1,0),0)</f>
        <v>Delhi</v>
      </c>
      <c r="J2004" s="19" t="str">
        <f>VLOOKUP($C2004,location,MATCH(Source!J$7,Location!$A$1:$D$1,0),0)</f>
        <v>Highway</v>
      </c>
      <c r="K2004" s="19" t="str">
        <f>VLOOKUP($C2004,location,MATCH(Source!K$7,Location!$A$1:$D$1,0),0)</f>
        <v>Rainy</v>
      </c>
      <c r="L2004" s="20" t="str">
        <f>VLOOKUP($C2004,vehicle,MATCH(L2003,Vehicle!A1997:E1997,0),0)</f>
        <v>Truck</v>
      </c>
      <c r="M2004" s="20" t="str">
        <f>VLOOKUP($C2004,vehicle,MATCH(M$7,Vehicle!$A$1:$E$1,0),0)</f>
        <v>Reckless Driving</v>
      </c>
      <c r="N2004" s="20" t="str">
        <f>VLOOKUP($C2004,vehicle,MATCH(N$7,Vehicle!$A$1:$E$1,0),0)</f>
        <v>High</v>
      </c>
      <c r="O2004" s="21">
        <f>VLOOKUP($C2004,vehicle,MATCH(O$7,Vehicle!$A$1:$E$1,0),0)</f>
        <v>2</v>
      </c>
      <c r="P2004" s="21">
        <f>VLOOKUP($C2004,driver,MATCH(P$7,Driver!$A$1:$E$1,0),0)</f>
        <v>57</v>
      </c>
      <c r="Q2004" s="21" t="str">
        <f>VLOOKUP($C2004,driver,MATCH(Q$7,Driver!$A$1:$E$1,0),0)</f>
        <v>Valid</v>
      </c>
      <c r="R2004" s="21">
        <f>VLOOKUP($C2004,driver,MATCH(R$7,Driver!$A$1:$E$1,0),0)</f>
        <v>8</v>
      </c>
      <c r="S2004" s="21" t="str">
        <f>VLOOKUP($C2004,driver,MATCH(S$7,Driver!$A$1:$E$1,0),0)</f>
        <v>Severe</v>
      </c>
      <c r="T2004" s="21">
        <f>VLOOKUP($C2004,Effects,MATCH(T$7, Effects!$A$1:$E$1, 0),0)</f>
        <v>36</v>
      </c>
      <c r="U2004" s="22" t="str">
        <f>VLOOKUP($C2004,Effects,MATCH(U$7, Effects!$A$1:$E$1, 0),0)</f>
        <v>Yes</v>
      </c>
      <c r="V2004" s="22" t="str">
        <f>VLOOKUP($C2004,Effects,MATCH(V$7, Effects!$A$1:$E$1, 0),0)</f>
        <v>Yes</v>
      </c>
      <c r="W2004" s="22" t="str">
        <f>VLOOKUP($C2004,Effects,MATCH(W$7, Effects!$A$1:$E$1, 0),0)</f>
        <v>None</v>
      </c>
    </row>
    <row r="2005" spans="2:23" s="7" customFormat="1" ht="21" x14ac:dyDescent="0.4">
      <c r="B2005" s="19">
        <v>1998</v>
      </c>
      <c r="C2005" s="19" t="s">
        <v>2009</v>
      </c>
      <c r="D2005" s="20">
        <f>VLOOKUP($C2005, Date, MATCH(Source!D$7, Date!$A$1:$F$1, 0), FALSE)</f>
        <v>44738</v>
      </c>
      <c r="E2005" s="40">
        <v>44738</v>
      </c>
      <c r="F2005" s="22">
        <f>VLOOKUP($C2005, Date, MATCH(Source!F$7, Date!$A$1:$F$1, 0), FALSE)</f>
        <v>83.9652777777778</v>
      </c>
      <c r="G2005" s="19">
        <f>VLOOKUP(Table3[[#This Row],[Accident ID]],Date!$A$2:$I$2001,MATCH(Table3[[#Headers],[Hour]],Date!$A$1:$I$1,0),0)</f>
        <v>23</v>
      </c>
      <c r="H2005" s="44" t="str">
        <f>IF(AND(Table3[[#This Row],[Hour]]&gt;=7, Table3[[#This Row],[Hour]]&lt;=10), "Peak", IF(AND(Table3[[#This Row],[Hour]]&gt;=16, Table3[[#This Row],[Hour]]&lt;=19), "Peak", "Off-Peak"))</f>
        <v>Off-Peak</v>
      </c>
      <c r="I2005" s="19" t="str">
        <f>VLOOKUP($C2005,location,MATCH(Source!I$7,Location!$A$1:$D$1,0),0)</f>
        <v>Ahmedabad</v>
      </c>
      <c r="J2005" s="19" t="str">
        <f>VLOOKUP($C2005,location,MATCH(Source!J$7,Location!$A$1:$D$1,0),0)</f>
        <v>Expressway</v>
      </c>
      <c r="K2005" s="19" t="str">
        <f>VLOOKUP($C2005,location,MATCH(Source!K$7,Location!$A$1:$D$1,0),0)</f>
        <v>Snowy</v>
      </c>
      <c r="L2005" s="20" t="str">
        <f>VLOOKUP($C2005,vehicle,MATCH(L2004,Vehicle!A1998:E1998,0),0)</f>
        <v>Truck</v>
      </c>
      <c r="M2005" s="20" t="str">
        <f>VLOOKUP($C2005,vehicle,MATCH(M$7,Vehicle!$A$1:$E$1,0),0)</f>
        <v>Signal Violation</v>
      </c>
      <c r="N2005" s="20" t="str">
        <f>VLOOKUP($C2005,vehicle,MATCH(N$7,Vehicle!$A$1:$E$1,0),0)</f>
        <v>High</v>
      </c>
      <c r="O2005" s="21">
        <f>VLOOKUP($C2005,vehicle,MATCH(O$7,Vehicle!$A$1:$E$1,0),0)</f>
        <v>3</v>
      </c>
      <c r="P2005" s="21">
        <f>VLOOKUP($C2005,driver,MATCH(P$7,Driver!$A$1:$E$1,0),0)</f>
        <v>62</v>
      </c>
      <c r="Q2005" s="21" t="str">
        <f>VLOOKUP($C2005,driver,MATCH(Q$7,Driver!$A$1:$E$1,0),0)</f>
        <v>Expired</v>
      </c>
      <c r="R2005" s="21">
        <f>VLOOKUP($C2005,driver,MATCH(R$7,Driver!$A$1:$E$1,0),0)</f>
        <v>9</v>
      </c>
      <c r="S2005" s="21" t="str">
        <f>VLOOKUP($C2005,driver,MATCH(S$7,Driver!$A$1:$E$1,0),0)</f>
        <v>Severe</v>
      </c>
      <c r="T2005" s="21">
        <f>VLOOKUP($C2005,Effects,MATCH(T$7, Effects!$A$1:$E$1, 0),0)</f>
        <v>9</v>
      </c>
      <c r="U2005" s="22" t="str">
        <f>VLOOKUP($C2005,Effects,MATCH(U$7, Effects!$A$1:$E$1, 0),0)</f>
        <v>No</v>
      </c>
      <c r="V2005" s="22" t="str">
        <f>VLOOKUP($C2005,Effects,MATCH(V$7, Effects!$A$1:$E$1, 0),0)</f>
        <v>No</v>
      </c>
      <c r="W2005" s="22" t="str">
        <f>VLOOKUP($C2005,Effects,MATCH(W$7, Effects!$A$1:$E$1, 0),0)</f>
        <v>License Suspended</v>
      </c>
    </row>
    <row r="2006" spans="2:23" s="7" customFormat="1" ht="21" x14ac:dyDescent="0.4">
      <c r="B2006" s="19">
        <v>1999</v>
      </c>
      <c r="C2006" s="19" t="s">
        <v>2010</v>
      </c>
      <c r="D2006" s="20">
        <f>VLOOKUP($C2006, Date, MATCH(Source!D$7, Date!$A$1:$F$1, 0), FALSE)</f>
        <v>45657</v>
      </c>
      <c r="E2006" s="40">
        <v>45657</v>
      </c>
      <c r="F2006" s="22">
        <f>VLOOKUP($C2006, Date, MATCH(Source!F$7, Date!$A$1:$F$1, 0), FALSE)</f>
        <v>84.0069444444444</v>
      </c>
      <c r="G2006" s="19">
        <f>VLOOKUP(Table3[[#This Row],[Accident ID]],Date!$A$2:$I$2001,MATCH(Table3[[#Headers],[Hour]],Date!$A$1:$I$1,0),0)</f>
        <v>0</v>
      </c>
      <c r="H2006" s="44" t="str">
        <f>IF(AND(Table3[[#This Row],[Hour]]&gt;=7, Table3[[#This Row],[Hour]]&lt;=10), "Peak", IF(AND(Table3[[#This Row],[Hour]]&gt;=16, Table3[[#This Row],[Hour]]&lt;=19), "Peak", "Off-Peak"))</f>
        <v>Off-Peak</v>
      </c>
      <c r="I2006" s="19" t="str">
        <f>VLOOKUP($C2006,location,MATCH(Source!I$7,Location!$A$1:$D$1,0),0)</f>
        <v>Hyderabad</v>
      </c>
      <c r="J2006" s="19" t="str">
        <f>VLOOKUP($C2006,location,MATCH(Source!J$7,Location!$A$1:$D$1,0),0)</f>
        <v>Rural Road</v>
      </c>
      <c r="K2006" s="19" t="str">
        <f>VLOOKUP($C2006,location,MATCH(Source!K$7,Location!$A$1:$D$1,0),0)</f>
        <v>Windy</v>
      </c>
      <c r="L2006" s="20" t="str">
        <f>VLOOKUP($C2006,vehicle,MATCH(L2005,Vehicle!A1999:E1999,0),0)</f>
        <v>Bus</v>
      </c>
      <c r="M2006" s="20" t="str">
        <f>VLOOKUP($C2006,vehicle,MATCH(M$7,Vehicle!$A$1:$E$1,0),0)</f>
        <v>Weather Conditions</v>
      </c>
      <c r="N2006" s="20" t="str">
        <f>VLOOKUP($C2006,vehicle,MATCH(N$7,Vehicle!$A$1:$E$1,0),0)</f>
        <v>Medium</v>
      </c>
      <c r="O2006" s="21">
        <f>VLOOKUP($C2006,vehicle,MATCH(O$7,Vehicle!$A$1:$E$1,0),0)</f>
        <v>1</v>
      </c>
      <c r="P2006" s="21">
        <f>VLOOKUP($C2006,driver,MATCH(P$7,Driver!$A$1:$E$1,0),0)</f>
        <v>25</v>
      </c>
      <c r="Q2006" s="21" t="str">
        <f>VLOOKUP($C2006,driver,MATCH(Q$7,Driver!$A$1:$E$1,0),0)</f>
        <v>Expired</v>
      </c>
      <c r="R2006" s="21">
        <f>VLOOKUP($C2006,driver,MATCH(R$7,Driver!$A$1:$E$1,0),0)</f>
        <v>7</v>
      </c>
      <c r="S2006" s="21" t="str">
        <f>VLOOKUP($C2006,driver,MATCH(S$7,Driver!$A$1:$E$1,0),0)</f>
        <v>Fatal</v>
      </c>
      <c r="T2006" s="21">
        <f>VLOOKUP($C2006,Effects,MATCH(T$7, Effects!$A$1:$E$1, 0),0)</f>
        <v>28</v>
      </c>
      <c r="U2006" s="22" t="str">
        <f>VLOOKUP($C2006,Effects,MATCH(U$7, Effects!$A$1:$E$1, 0),0)</f>
        <v>No</v>
      </c>
      <c r="V2006" s="22" t="str">
        <f>VLOOKUP($C2006,Effects,MATCH(V$7, Effects!$A$1:$E$1, 0),0)</f>
        <v>No</v>
      </c>
      <c r="W2006" s="22" t="str">
        <f>VLOOKUP($C2006,Effects,MATCH(W$7, Effects!$A$1:$E$1, 0),0)</f>
        <v>License Suspended</v>
      </c>
    </row>
    <row r="2007" spans="2:23" s="7" customFormat="1" ht="21.6" thickBot="1" x14ac:dyDescent="0.45">
      <c r="B2007" s="24">
        <v>2000</v>
      </c>
      <c r="C2007" s="24" t="s">
        <v>2011</v>
      </c>
      <c r="D2007" s="25">
        <f>VLOOKUP($C2007, Date, MATCH(Source!D$7, Date!$A$1:$F$1, 0), FALSE)</f>
        <v>44690</v>
      </c>
      <c r="E2007" s="41">
        <v>44690</v>
      </c>
      <c r="F2007" s="27">
        <f>VLOOKUP($C2007, Date, MATCH(Source!F$7, Date!$A$1:$F$1, 0), FALSE)</f>
        <v>84.0486111111111</v>
      </c>
      <c r="G2007" s="24">
        <f>VLOOKUP(Table3[[#This Row],[Accident ID]],Date!$A$2:$I$2001,MATCH(Table3[[#Headers],[Hour]],Date!$A$1:$I$1,0),0)</f>
        <v>1</v>
      </c>
      <c r="H2007" s="45" t="str">
        <f>IF(AND(Table3[[#This Row],[Hour]]&gt;=7, Table3[[#This Row],[Hour]]&lt;=10), "Peak", IF(AND(Table3[[#This Row],[Hour]]&gt;=16, Table3[[#This Row],[Hour]]&lt;=19), "Peak", "Off-Peak"))</f>
        <v>Off-Peak</v>
      </c>
      <c r="I2007" s="24" t="str">
        <f>VLOOKUP($C2007,location,MATCH(Source!I$7,Location!$A$1:$D$1,0),0)</f>
        <v>Ahmedabad</v>
      </c>
      <c r="J2007" s="24" t="str">
        <f>VLOOKUP($C2007,location,MATCH(Source!J$7,Location!$A$1:$D$1,0),0)</f>
        <v>City Road</v>
      </c>
      <c r="K2007" s="24" t="str">
        <f>VLOOKUP($C2007,location,MATCH(Source!K$7,Location!$A$1:$D$1,0),0)</f>
        <v>Foggy</v>
      </c>
      <c r="L2007" s="25" t="str">
        <f>VLOOKUP($C2007,vehicle,MATCH(L2006,Vehicle!A2000:E2000,0),0)</f>
        <v>Bike</v>
      </c>
      <c r="M2007" s="25" t="str">
        <f>VLOOKUP($C2007,vehicle,MATCH(M$7,Vehicle!$A$1:$E$1,0),0)</f>
        <v>Signal Violation</v>
      </c>
      <c r="N2007" s="25" t="str">
        <f>VLOOKUP($C2007,vehicle,MATCH(N$7,Vehicle!$A$1:$E$1,0),0)</f>
        <v>High</v>
      </c>
      <c r="O2007" s="26">
        <f>VLOOKUP($C2007,vehicle,MATCH(O$7,Vehicle!$A$1:$E$1,0),0)</f>
        <v>4</v>
      </c>
      <c r="P2007" s="26">
        <f>VLOOKUP($C2007,driver,MATCH(P$7,Driver!$A$1:$E$1,0),0)</f>
        <v>62</v>
      </c>
      <c r="Q2007" s="26" t="str">
        <f>VLOOKUP($C2007,driver,MATCH(Q$7,Driver!$A$1:$E$1,0),0)</f>
        <v>Suspended</v>
      </c>
      <c r="R2007" s="26">
        <f>VLOOKUP($C2007,driver,MATCH(R$7,Driver!$A$1:$E$1,0),0)</f>
        <v>1</v>
      </c>
      <c r="S2007" s="26" t="str">
        <f>VLOOKUP($C2007,driver,MATCH(S$7,Driver!$A$1:$E$1,0),0)</f>
        <v>Severe</v>
      </c>
      <c r="T2007" s="26">
        <f>VLOOKUP($C2007,Effects,MATCH(T$7, Effects!$A$1:$E$1, 0),0)</f>
        <v>28</v>
      </c>
      <c r="U2007" s="27" t="str">
        <f>VLOOKUP($C2007,Effects,MATCH(U$7, Effects!$A$1:$E$1, 0),0)</f>
        <v>Yes</v>
      </c>
      <c r="V2007" s="27" t="str">
        <f>VLOOKUP($C2007,Effects,MATCH(V$7, Effects!$A$1:$E$1, 0),0)</f>
        <v>Yes</v>
      </c>
      <c r="W2007" s="27" t="str">
        <f>VLOOKUP($C2007,Effects,MATCH(W$7, Effects!$A$1:$E$1, 0),0)</f>
        <v>None</v>
      </c>
    </row>
  </sheetData>
  <mergeCells count="1">
    <mergeCell ref="B6:W6"/>
  </mergeCells>
  <conditionalFormatting sqref="R8:R2007">
    <cfRule type="dataBar" priority="1">
      <dataBar>
        <cfvo type="min"/>
        <cfvo type="max"/>
        <color rgb="FF008AEF"/>
      </dataBar>
      <extLst>
        <ext xmlns:x14="http://schemas.microsoft.com/office/spreadsheetml/2009/9/main" uri="{B025F937-C7B1-47D3-B67F-A62EFF666E3E}">
          <x14:id>{6AF8AF76-E6C7-4049-B420-BC7DAA6176F3}</x14:id>
        </ext>
      </extLst>
    </cfRule>
    <cfRule type="iconSet" priority="2">
      <iconSet iconSet="3Symbols2">
        <cfvo type="percent" val="0"/>
        <cfvo type="percent" val="33"/>
        <cfvo type="percent" val="67"/>
      </iconSet>
    </cfRule>
  </conditionalFormatting>
  <pageMargins left="0.7" right="0.7" top="0.75" bottom="0.75" header="0.3" footer="0.3"/>
  <pageSetup orientation="portrait" r:id="rId1"/>
  <ignoredErrors>
    <ignoredError sqref="L8"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AF8AF76-E6C7-4049-B420-BC7DAA6176F3}">
            <x14:dataBar minLength="0" maxLength="100" border="1" negativeBarBorderColorSameAsPositive="0">
              <x14:cfvo type="autoMin"/>
              <x14:cfvo type="autoMax"/>
              <x14:borderColor rgb="FF008AEF"/>
              <x14:negativeFillColor rgb="FFFF0000"/>
              <x14:negativeBorderColor rgb="FFFF0000"/>
              <x14:axisColor rgb="FF000000"/>
            </x14:dataBar>
          </x14:cfRule>
          <xm:sqref>R8:R2007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BFEA1-DCB2-4A1F-AC30-753099A5580A}">
  <sheetPr codeName="Sheet7">
    <tabColor rgb="FFD71F3E"/>
  </sheetPr>
  <dimension ref="B3:U209"/>
  <sheetViews>
    <sheetView tabSelected="1" workbookViewId="0">
      <selection activeCell="P192" sqref="P192"/>
    </sheetView>
  </sheetViews>
  <sheetFormatPr defaultRowHeight="14.4" x14ac:dyDescent="0.3"/>
  <cols>
    <col min="2" max="2" width="18.33203125" customWidth="1"/>
    <col min="3" max="3" width="18.5546875" bestFit="1" customWidth="1"/>
    <col min="4" max="4" width="15.88671875" bestFit="1" customWidth="1"/>
    <col min="5" max="5" width="10.88671875" bestFit="1" customWidth="1"/>
    <col min="6" max="6" width="7.21875" bestFit="1" customWidth="1"/>
    <col min="7" max="7" width="8.44140625" bestFit="1" customWidth="1"/>
    <col min="8" max="8" width="9.6640625" bestFit="1" customWidth="1"/>
    <col min="9" max="9" width="4" bestFit="1" customWidth="1"/>
    <col min="10" max="10" width="4.33203125" bestFit="1" customWidth="1"/>
    <col min="11" max="11" width="4.109375" bestFit="1" customWidth="1"/>
    <col min="12" max="12" width="4" bestFit="1" customWidth="1"/>
    <col min="13" max="13" width="4.44140625" bestFit="1" customWidth="1"/>
    <col min="14" max="14" width="4.109375" bestFit="1" customWidth="1"/>
    <col min="15" max="15" width="10.77734375" bestFit="1" customWidth="1"/>
    <col min="16" max="16" width="15.88671875" bestFit="1" customWidth="1"/>
    <col min="17" max="17" width="10.33203125" bestFit="1" customWidth="1"/>
    <col min="18" max="18" width="21.44140625" bestFit="1" customWidth="1"/>
    <col min="19" max="19" width="15.88671875" bestFit="1" customWidth="1"/>
    <col min="20" max="20" width="14.88671875" customWidth="1"/>
    <col min="21" max="21" width="15.5546875" customWidth="1"/>
    <col min="22" max="1225" width="10.33203125" bestFit="1" customWidth="1"/>
    <col min="1226" max="1226" width="10.77734375" bestFit="1" customWidth="1"/>
  </cols>
  <sheetData>
    <row r="3" spans="2:21" ht="72" x14ac:dyDescent="0.3">
      <c r="B3" t="s">
        <v>2019</v>
      </c>
      <c r="C3" t="s">
        <v>2023</v>
      </c>
      <c r="D3" t="s">
        <v>2022</v>
      </c>
      <c r="E3" s="33" t="s">
        <v>2024</v>
      </c>
      <c r="R3" s="31" t="s">
        <v>2031</v>
      </c>
      <c r="S3" s="31" t="s">
        <v>2029</v>
      </c>
      <c r="T3" s="31" t="s">
        <v>2028</v>
      </c>
      <c r="U3" s="31" t="s">
        <v>2030</v>
      </c>
    </row>
    <row r="4" spans="2:21" ht="15.6" x14ac:dyDescent="0.3">
      <c r="B4" s="57">
        <v>2000</v>
      </c>
      <c r="C4" s="6">
        <v>6085</v>
      </c>
      <c r="D4" s="6">
        <v>9924</v>
      </c>
      <c r="E4" s="6">
        <v>32.25</v>
      </c>
      <c r="R4" s="32">
        <f>B4</f>
        <v>2000</v>
      </c>
      <c r="S4" s="32">
        <f>C4</f>
        <v>6085</v>
      </c>
      <c r="T4" s="32">
        <f>D4</f>
        <v>9924</v>
      </c>
      <c r="U4" s="58">
        <f>E4</f>
        <v>32.25</v>
      </c>
    </row>
    <row r="8" spans="2:21" ht="18" x14ac:dyDescent="0.3">
      <c r="R8" s="31" t="s">
        <v>2026</v>
      </c>
      <c r="S8" s="31" t="s">
        <v>2027</v>
      </c>
    </row>
    <row r="9" spans="2:21" ht="15.6" x14ac:dyDescent="0.3">
      <c r="B9" s="8" t="s">
        <v>2020</v>
      </c>
      <c r="C9" t="s">
        <v>2019</v>
      </c>
      <c r="R9" s="32" t="str">
        <f t="shared" ref="R9:S16" si="0">B10</f>
        <v>Bangalore</v>
      </c>
      <c r="S9" s="32">
        <f t="shared" si="0"/>
        <v>216</v>
      </c>
    </row>
    <row r="10" spans="2:21" ht="15.6" x14ac:dyDescent="0.3">
      <c r="B10" s="9" t="s">
        <v>59</v>
      </c>
      <c r="C10" s="57">
        <v>216</v>
      </c>
      <c r="R10" s="32" t="str">
        <f t="shared" si="0"/>
        <v>Chennai</v>
      </c>
      <c r="S10" s="32">
        <f t="shared" si="0"/>
        <v>231</v>
      </c>
    </row>
    <row r="11" spans="2:21" ht="15.6" x14ac:dyDescent="0.3">
      <c r="B11" s="9" t="s">
        <v>72</v>
      </c>
      <c r="C11" s="57">
        <v>231</v>
      </c>
      <c r="R11" s="32" t="str">
        <f t="shared" si="0"/>
        <v>Mumbai</v>
      </c>
      <c r="S11" s="32">
        <f t="shared" si="0"/>
        <v>241</v>
      </c>
    </row>
    <row r="12" spans="2:21" ht="15.6" x14ac:dyDescent="0.3">
      <c r="B12" s="9" t="s">
        <v>29</v>
      </c>
      <c r="C12" s="57">
        <v>241</v>
      </c>
      <c r="R12" s="32" t="str">
        <f t="shared" si="0"/>
        <v>Delhi</v>
      </c>
      <c r="S12" s="32">
        <f t="shared" si="0"/>
        <v>250</v>
      </c>
    </row>
    <row r="13" spans="2:21" ht="15.6" x14ac:dyDescent="0.3">
      <c r="B13" s="9" t="s">
        <v>64</v>
      </c>
      <c r="C13" s="57">
        <v>250</v>
      </c>
      <c r="R13" s="32" t="str">
        <f t="shared" si="0"/>
        <v>Pune</v>
      </c>
      <c r="S13" s="32">
        <f t="shared" si="0"/>
        <v>258</v>
      </c>
    </row>
    <row r="14" spans="2:21" ht="15.6" x14ac:dyDescent="0.3">
      <c r="B14" s="9" t="s">
        <v>18</v>
      </c>
      <c r="C14" s="57">
        <v>258</v>
      </c>
      <c r="R14" s="32" t="str">
        <f t="shared" si="0"/>
        <v>Kolkata</v>
      </c>
      <c r="S14" s="32">
        <f t="shared" si="0"/>
        <v>262</v>
      </c>
    </row>
    <row r="15" spans="2:21" ht="15.6" x14ac:dyDescent="0.3">
      <c r="B15" s="9" t="s">
        <v>48</v>
      </c>
      <c r="C15" s="57">
        <v>262</v>
      </c>
      <c r="R15" s="32" t="str">
        <f t="shared" si="0"/>
        <v>Hyderabad</v>
      </c>
      <c r="S15" s="32">
        <f t="shared" si="0"/>
        <v>263</v>
      </c>
    </row>
    <row r="16" spans="2:21" ht="15.6" x14ac:dyDescent="0.3">
      <c r="B16" s="9" t="s">
        <v>104</v>
      </c>
      <c r="C16" s="57">
        <v>263</v>
      </c>
      <c r="R16" s="32" t="str">
        <f t="shared" si="0"/>
        <v>Ahmedabad</v>
      </c>
      <c r="S16" s="32">
        <f t="shared" si="0"/>
        <v>279</v>
      </c>
    </row>
    <row r="17" spans="2:20" x14ac:dyDescent="0.3">
      <c r="B17" s="9" t="s">
        <v>43</v>
      </c>
      <c r="C17" s="57">
        <v>279</v>
      </c>
    </row>
    <row r="20" spans="2:20" x14ac:dyDescent="0.3">
      <c r="C20" t="s">
        <v>2032</v>
      </c>
    </row>
    <row r="23" spans="2:20" x14ac:dyDescent="0.3">
      <c r="R23" t="s">
        <v>2061</v>
      </c>
      <c r="S23" t="s">
        <v>2062</v>
      </c>
      <c r="T23" t="s">
        <v>2063</v>
      </c>
    </row>
    <row r="24" spans="2:20" x14ac:dyDescent="0.3">
      <c r="B24" s="8" t="s">
        <v>2020</v>
      </c>
      <c r="C24" t="s">
        <v>2023</v>
      </c>
      <c r="D24" t="s">
        <v>2022</v>
      </c>
      <c r="R24" t="str">
        <f t="shared" ref="R24:T28" si="1">B25</f>
        <v>City Road</v>
      </c>
      <c r="S24">
        <f t="shared" si="1"/>
        <v>1274</v>
      </c>
      <c r="T24">
        <f t="shared" si="1"/>
        <v>2179</v>
      </c>
    </row>
    <row r="25" spans="2:20" x14ac:dyDescent="0.3">
      <c r="B25" s="9" t="s">
        <v>38</v>
      </c>
      <c r="C25" s="6">
        <v>1274</v>
      </c>
      <c r="D25" s="6">
        <v>2179</v>
      </c>
      <c r="R25" t="str">
        <f t="shared" si="1"/>
        <v>Expressway</v>
      </c>
      <c r="S25">
        <f t="shared" si="1"/>
        <v>1161</v>
      </c>
      <c r="T25">
        <f t="shared" si="1"/>
        <v>1862</v>
      </c>
    </row>
    <row r="26" spans="2:20" x14ac:dyDescent="0.3">
      <c r="B26" s="9" t="s">
        <v>52</v>
      </c>
      <c r="C26" s="6">
        <v>1161</v>
      </c>
      <c r="D26" s="6">
        <v>1862</v>
      </c>
      <c r="R26" t="str">
        <f t="shared" si="1"/>
        <v>Highway</v>
      </c>
      <c r="S26">
        <f t="shared" si="1"/>
        <v>1202</v>
      </c>
      <c r="T26">
        <f t="shared" si="1"/>
        <v>1951</v>
      </c>
    </row>
    <row r="27" spans="2:20" x14ac:dyDescent="0.3">
      <c r="B27" s="9" t="s">
        <v>60</v>
      </c>
      <c r="C27" s="6">
        <v>1202</v>
      </c>
      <c r="D27" s="6">
        <v>1951</v>
      </c>
      <c r="R27" t="str">
        <f t="shared" si="1"/>
        <v>Residential Area</v>
      </c>
      <c r="S27">
        <f t="shared" si="1"/>
        <v>1278</v>
      </c>
      <c r="T27">
        <f t="shared" si="1"/>
        <v>2096</v>
      </c>
    </row>
    <row r="28" spans="2:20" x14ac:dyDescent="0.3">
      <c r="B28" s="9" t="s">
        <v>30</v>
      </c>
      <c r="C28" s="6">
        <v>1278</v>
      </c>
      <c r="D28" s="6">
        <v>2096</v>
      </c>
      <c r="R28" t="str">
        <f t="shared" si="1"/>
        <v>Rural Road</v>
      </c>
      <c r="S28">
        <f t="shared" si="1"/>
        <v>1170</v>
      </c>
      <c r="T28">
        <f t="shared" si="1"/>
        <v>1836</v>
      </c>
    </row>
    <row r="29" spans="2:20" x14ac:dyDescent="0.3">
      <c r="B29" s="9" t="s">
        <v>19</v>
      </c>
      <c r="C29" s="6">
        <v>1170</v>
      </c>
      <c r="D29" s="6">
        <v>1836</v>
      </c>
    </row>
    <row r="42" spans="2:20" ht="18" x14ac:dyDescent="0.35">
      <c r="B42" s="8" t="s">
        <v>2020</v>
      </c>
      <c r="C42" t="s">
        <v>2019</v>
      </c>
      <c r="R42" s="34" t="s">
        <v>4</v>
      </c>
      <c r="S42" s="34" t="s">
        <v>2027</v>
      </c>
    </row>
    <row r="43" spans="2:20" ht="15.6" x14ac:dyDescent="0.3">
      <c r="B43" s="9" t="s">
        <v>39</v>
      </c>
      <c r="C43" s="57">
        <v>392</v>
      </c>
      <c r="R43" s="36" t="str">
        <f t="shared" ref="R43:S47" si="2">B43</f>
        <v>Clear</v>
      </c>
      <c r="S43" s="36">
        <f t="shared" si="2"/>
        <v>392</v>
      </c>
      <c r="T43" s="10">
        <f t="shared" ref="T43:T47" si="3">SUM(S43)/SUM($S$43:$S$47)</f>
        <v>0.19600000000000001</v>
      </c>
    </row>
    <row r="44" spans="2:20" ht="15.6" x14ac:dyDescent="0.3">
      <c r="B44" s="9" t="s">
        <v>55</v>
      </c>
      <c r="C44" s="57">
        <v>377</v>
      </c>
      <c r="R44" s="36" t="str">
        <f t="shared" si="2"/>
        <v>Foggy</v>
      </c>
      <c r="S44" s="36">
        <f t="shared" si="2"/>
        <v>377</v>
      </c>
      <c r="T44" s="10">
        <f t="shared" si="3"/>
        <v>0.1885</v>
      </c>
    </row>
    <row r="45" spans="2:20" ht="15.6" x14ac:dyDescent="0.3">
      <c r="B45" s="9" t="s">
        <v>49</v>
      </c>
      <c r="C45" s="57">
        <v>427</v>
      </c>
      <c r="R45" s="36" t="str">
        <f t="shared" si="2"/>
        <v>Rainy</v>
      </c>
      <c r="S45" s="36">
        <f t="shared" si="2"/>
        <v>427</v>
      </c>
      <c r="T45" s="10">
        <f t="shared" si="3"/>
        <v>0.2135</v>
      </c>
    </row>
    <row r="46" spans="2:20" ht="15.6" x14ac:dyDescent="0.3">
      <c r="B46" s="9" t="s">
        <v>20</v>
      </c>
      <c r="C46" s="57">
        <v>416</v>
      </c>
      <c r="R46" s="36" t="str">
        <f t="shared" si="2"/>
        <v>Snowy</v>
      </c>
      <c r="S46" s="36">
        <f t="shared" si="2"/>
        <v>416</v>
      </c>
      <c r="T46" s="10">
        <f t="shared" si="3"/>
        <v>0.20799999999999999</v>
      </c>
    </row>
    <row r="47" spans="2:20" ht="15.6" x14ac:dyDescent="0.3">
      <c r="B47" s="9" t="s">
        <v>79</v>
      </c>
      <c r="C47" s="57">
        <v>388</v>
      </c>
      <c r="R47" s="36" t="str">
        <f t="shared" si="2"/>
        <v>Windy</v>
      </c>
      <c r="S47" s="36">
        <f t="shared" si="2"/>
        <v>388</v>
      </c>
      <c r="T47" s="10">
        <f t="shared" si="3"/>
        <v>0.19400000000000001</v>
      </c>
    </row>
    <row r="57" spans="2:20" x14ac:dyDescent="0.3">
      <c r="R57" t="s">
        <v>5</v>
      </c>
      <c r="S57" t="s">
        <v>2066</v>
      </c>
    </row>
    <row r="58" spans="2:20" x14ac:dyDescent="0.3">
      <c r="B58" s="8" t="s">
        <v>2020</v>
      </c>
      <c r="C58" t="s">
        <v>2019</v>
      </c>
      <c r="R58" t="str">
        <f t="shared" ref="R58:S64" si="4">B59</f>
        <v>Bicycle</v>
      </c>
      <c r="S58">
        <f t="shared" si="4"/>
        <v>289</v>
      </c>
      <c r="T58" s="10">
        <f t="shared" ref="T58:T64" si="5">SUM(S58)/SUM($S$58:$S$64)</f>
        <v>0.14449999999999999</v>
      </c>
    </row>
    <row r="59" spans="2:20" x14ac:dyDescent="0.3">
      <c r="B59" s="9" t="s">
        <v>70</v>
      </c>
      <c r="C59">
        <v>289</v>
      </c>
      <c r="R59" t="str">
        <f t="shared" si="4"/>
        <v>Bike</v>
      </c>
      <c r="S59">
        <f t="shared" si="4"/>
        <v>284</v>
      </c>
      <c r="T59" s="10">
        <f t="shared" si="5"/>
        <v>0.14199999999999999</v>
      </c>
    </row>
    <row r="60" spans="2:20" x14ac:dyDescent="0.3">
      <c r="B60" s="9" t="s">
        <v>73</v>
      </c>
      <c r="C60">
        <v>284</v>
      </c>
      <c r="R60" t="str">
        <f t="shared" si="4"/>
        <v>Bus</v>
      </c>
      <c r="S60">
        <f t="shared" si="4"/>
        <v>280</v>
      </c>
      <c r="T60" s="10">
        <f t="shared" si="5"/>
        <v>0.14000000000000001</v>
      </c>
    </row>
    <row r="61" spans="2:20" x14ac:dyDescent="0.3">
      <c r="B61" s="9" t="s">
        <v>44</v>
      </c>
      <c r="C61">
        <v>280</v>
      </c>
      <c r="R61" t="str">
        <f t="shared" si="4"/>
        <v>Car</v>
      </c>
      <c r="S61">
        <f t="shared" si="4"/>
        <v>292</v>
      </c>
      <c r="T61" s="10">
        <f t="shared" si="5"/>
        <v>0.14599999999999999</v>
      </c>
    </row>
    <row r="62" spans="2:20" x14ac:dyDescent="0.3">
      <c r="B62" s="9" t="s">
        <v>21</v>
      </c>
      <c r="C62">
        <v>292</v>
      </c>
      <c r="R62" t="str">
        <f t="shared" si="4"/>
        <v>Pedestrian</v>
      </c>
      <c r="S62">
        <f t="shared" si="4"/>
        <v>283</v>
      </c>
      <c r="T62" s="10">
        <f t="shared" si="5"/>
        <v>0.14149999999999999</v>
      </c>
    </row>
    <row r="63" spans="2:20" x14ac:dyDescent="0.3">
      <c r="B63" s="9" t="s">
        <v>31</v>
      </c>
      <c r="C63">
        <v>283</v>
      </c>
      <c r="R63" t="str">
        <f t="shared" si="4"/>
        <v>Truck</v>
      </c>
      <c r="S63">
        <f t="shared" si="4"/>
        <v>305</v>
      </c>
      <c r="T63" s="10">
        <f t="shared" si="5"/>
        <v>0.1525</v>
      </c>
    </row>
    <row r="64" spans="2:20" x14ac:dyDescent="0.3">
      <c r="B64" s="9" t="s">
        <v>56</v>
      </c>
      <c r="C64">
        <v>305</v>
      </c>
      <c r="R64" t="str">
        <f t="shared" si="4"/>
        <v>Auto</v>
      </c>
      <c r="S64">
        <f t="shared" si="4"/>
        <v>267</v>
      </c>
      <c r="T64" s="10">
        <f t="shared" si="5"/>
        <v>0.13350000000000001</v>
      </c>
    </row>
    <row r="65" spans="2:20" x14ac:dyDescent="0.3">
      <c r="B65" s="9" t="s">
        <v>2064</v>
      </c>
      <c r="C65">
        <v>267</v>
      </c>
    </row>
    <row r="75" spans="2:20" x14ac:dyDescent="0.3">
      <c r="B75" s="8" t="s">
        <v>2020</v>
      </c>
      <c r="C75" t="s">
        <v>2034</v>
      </c>
      <c r="R75" t="s">
        <v>2060</v>
      </c>
      <c r="S75" t="s">
        <v>12</v>
      </c>
    </row>
    <row r="76" spans="2:20" x14ac:dyDescent="0.3">
      <c r="B76" s="9" t="s">
        <v>66</v>
      </c>
      <c r="C76" s="57">
        <v>307</v>
      </c>
      <c r="R76" t="str">
        <f t="shared" ref="R76:S82" si="6">B76</f>
        <v>Signal Violation</v>
      </c>
      <c r="S76">
        <f t="shared" si="6"/>
        <v>307</v>
      </c>
      <c r="T76" s="10">
        <f t="shared" ref="T76:T82" si="7">SUM(S76)/SUM($S$76:$S$82)</f>
        <v>0.1535</v>
      </c>
    </row>
    <row r="77" spans="2:20" x14ac:dyDescent="0.3">
      <c r="B77" s="9" t="s">
        <v>33</v>
      </c>
      <c r="C77" s="57">
        <v>296</v>
      </c>
      <c r="R77" t="str">
        <f t="shared" si="6"/>
        <v>Pedestrian Crossing</v>
      </c>
      <c r="S77">
        <f t="shared" si="6"/>
        <v>296</v>
      </c>
      <c r="T77" s="10">
        <f t="shared" si="7"/>
        <v>0.14799999999999999</v>
      </c>
    </row>
    <row r="78" spans="2:20" x14ac:dyDescent="0.3">
      <c r="B78" s="9" t="s">
        <v>50</v>
      </c>
      <c r="C78" s="57">
        <v>287</v>
      </c>
      <c r="R78" t="str">
        <f t="shared" si="6"/>
        <v>Over Speeding</v>
      </c>
      <c r="S78">
        <f t="shared" si="6"/>
        <v>287</v>
      </c>
      <c r="T78" s="10">
        <f t="shared" si="7"/>
        <v>0.14349999999999999</v>
      </c>
    </row>
    <row r="79" spans="2:20" x14ac:dyDescent="0.3">
      <c r="B79" s="9" t="s">
        <v>23</v>
      </c>
      <c r="C79" s="57">
        <v>284</v>
      </c>
      <c r="R79" t="str">
        <f t="shared" si="6"/>
        <v>Reckless Driving</v>
      </c>
      <c r="S79">
        <f t="shared" si="6"/>
        <v>284</v>
      </c>
      <c r="T79" s="10">
        <f t="shared" si="7"/>
        <v>0.14199999999999999</v>
      </c>
    </row>
    <row r="80" spans="2:20" x14ac:dyDescent="0.3">
      <c r="B80" s="9" t="s">
        <v>61</v>
      </c>
      <c r="C80" s="57">
        <v>282</v>
      </c>
      <c r="R80" t="str">
        <f t="shared" si="6"/>
        <v>Weather Conditions</v>
      </c>
      <c r="S80">
        <f t="shared" si="6"/>
        <v>282</v>
      </c>
      <c r="T80" s="10">
        <f t="shared" si="7"/>
        <v>0.14099999999999999</v>
      </c>
    </row>
    <row r="81" spans="2:20" x14ac:dyDescent="0.3">
      <c r="B81" s="9" t="s">
        <v>82</v>
      </c>
      <c r="C81" s="57">
        <v>272</v>
      </c>
      <c r="R81" t="str">
        <f t="shared" si="6"/>
        <v>Brake Failure</v>
      </c>
      <c r="S81">
        <f t="shared" si="6"/>
        <v>272</v>
      </c>
      <c r="T81" s="10">
        <f t="shared" si="7"/>
        <v>0.13600000000000001</v>
      </c>
    </row>
    <row r="82" spans="2:20" x14ac:dyDescent="0.3">
      <c r="B82" s="9" t="s">
        <v>92</v>
      </c>
      <c r="C82" s="57">
        <v>272</v>
      </c>
      <c r="R82" t="str">
        <f t="shared" si="6"/>
        <v>Drunk Driving</v>
      </c>
      <c r="S82">
        <f t="shared" si="6"/>
        <v>272</v>
      </c>
      <c r="T82" s="10">
        <f t="shared" si="7"/>
        <v>0.13600000000000001</v>
      </c>
    </row>
    <row r="84" spans="2:20" x14ac:dyDescent="0.3">
      <c r="B84" s="9"/>
    </row>
    <row r="85" spans="2:20" x14ac:dyDescent="0.3">
      <c r="B85" s="9"/>
    </row>
    <row r="86" spans="2:20" x14ac:dyDescent="0.3">
      <c r="B86" s="9"/>
    </row>
    <row r="87" spans="2:20" x14ac:dyDescent="0.3">
      <c r="B87" s="9"/>
    </row>
    <row r="93" spans="2:20" x14ac:dyDescent="0.3">
      <c r="B93" s="8" t="s">
        <v>2020</v>
      </c>
      <c r="C93" t="s">
        <v>2033</v>
      </c>
    </row>
    <row r="94" spans="2:20" x14ac:dyDescent="0.3">
      <c r="B94" s="9" t="s">
        <v>62</v>
      </c>
      <c r="C94" s="57">
        <v>495</v>
      </c>
      <c r="E94" t="str">
        <f t="shared" ref="E94:F97" si="8">B94</f>
        <v>Fatal</v>
      </c>
      <c r="F94">
        <f t="shared" si="8"/>
        <v>495</v>
      </c>
      <c r="G94" s="10">
        <f t="shared" ref="G94:G97" si="9">SUM(F94)/SUM($F$94:$F$97)</f>
        <v>0.2475</v>
      </c>
    </row>
    <row r="95" spans="2:20" x14ac:dyDescent="0.3">
      <c r="B95" s="9" t="s">
        <v>45</v>
      </c>
      <c r="C95" s="57">
        <v>485</v>
      </c>
      <c r="E95" t="str">
        <f t="shared" si="8"/>
        <v>Minor</v>
      </c>
      <c r="F95">
        <f t="shared" si="8"/>
        <v>485</v>
      </c>
      <c r="G95" s="10">
        <f t="shared" si="9"/>
        <v>0.24249999999999999</v>
      </c>
    </row>
    <row r="96" spans="2:20" x14ac:dyDescent="0.3">
      <c r="B96" s="9" t="s">
        <v>40</v>
      </c>
      <c r="C96" s="57">
        <v>487</v>
      </c>
      <c r="E96" t="str">
        <f t="shared" si="8"/>
        <v>Moderate</v>
      </c>
      <c r="F96">
        <f t="shared" si="8"/>
        <v>487</v>
      </c>
      <c r="G96" s="10">
        <f t="shared" si="9"/>
        <v>0.24349999999999999</v>
      </c>
    </row>
    <row r="97" spans="2:7" x14ac:dyDescent="0.3">
      <c r="B97" s="9" t="s">
        <v>25</v>
      </c>
      <c r="C97" s="57">
        <v>533</v>
      </c>
      <c r="E97" t="str">
        <f t="shared" si="8"/>
        <v>Severe</v>
      </c>
      <c r="F97">
        <f t="shared" si="8"/>
        <v>533</v>
      </c>
      <c r="G97" s="10">
        <f t="shared" si="9"/>
        <v>0.26650000000000001</v>
      </c>
    </row>
    <row r="120" spans="2:17" x14ac:dyDescent="0.3">
      <c r="O120" t="s">
        <v>2073</v>
      </c>
      <c r="P120" t="s">
        <v>2074</v>
      </c>
      <c r="Q120" t="s">
        <v>2075</v>
      </c>
    </row>
    <row r="121" spans="2:17" x14ac:dyDescent="0.3">
      <c r="B121" s="8" t="s">
        <v>2020</v>
      </c>
      <c r="C121" t="s">
        <v>2022</v>
      </c>
      <c r="D121" t="s">
        <v>2019</v>
      </c>
      <c r="F121" t="s">
        <v>2073</v>
      </c>
      <c r="G121" t="s">
        <v>2074</v>
      </c>
      <c r="H121" t="s">
        <v>2075</v>
      </c>
      <c r="O121" t="str">
        <f t="shared" ref="O121:O132" si="10">B122</f>
        <v>Jan</v>
      </c>
      <c r="P121" t="str">
        <f t="shared" ref="P121:P132" si="11">F122</f>
        <v>Jan</v>
      </c>
      <c r="Q121">
        <f t="shared" ref="Q121:Q132" si="12">C122</f>
        <v>850</v>
      </c>
    </row>
    <row r="122" spans="2:17" x14ac:dyDescent="0.3">
      <c r="B122" s="9" t="s">
        <v>2035</v>
      </c>
      <c r="C122" s="6">
        <v>850</v>
      </c>
      <c r="D122" s="57">
        <v>173</v>
      </c>
      <c r="F122" t="str">
        <f t="shared" ref="F122:F133" si="13">B122</f>
        <v>Jan</v>
      </c>
      <c r="G122">
        <f t="shared" ref="G122:G133" si="14">C122</f>
        <v>850</v>
      </c>
      <c r="H122">
        <f t="shared" ref="H122:H133" si="15">D122</f>
        <v>173</v>
      </c>
      <c r="O122" t="str">
        <f t="shared" si="10"/>
        <v>Feb</v>
      </c>
      <c r="P122" t="str">
        <f t="shared" si="11"/>
        <v>Feb</v>
      </c>
      <c r="Q122">
        <f t="shared" si="12"/>
        <v>742</v>
      </c>
    </row>
    <row r="123" spans="2:17" x14ac:dyDescent="0.3">
      <c r="B123" s="9" t="s">
        <v>2036</v>
      </c>
      <c r="C123" s="6">
        <v>742</v>
      </c>
      <c r="D123" s="57">
        <v>156</v>
      </c>
      <c r="F123" t="str">
        <f t="shared" si="13"/>
        <v>Feb</v>
      </c>
      <c r="G123">
        <f t="shared" si="14"/>
        <v>742</v>
      </c>
      <c r="H123">
        <f t="shared" si="15"/>
        <v>156</v>
      </c>
      <c r="O123" t="str">
        <f t="shared" si="10"/>
        <v>Mar</v>
      </c>
      <c r="P123" t="str">
        <f t="shared" si="11"/>
        <v>Mar</v>
      </c>
      <c r="Q123">
        <f t="shared" si="12"/>
        <v>1008</v>
      </c>
    </row>
    <row r="124" spans="2:17" x14ac:dyDescent="0.3">
      <c r="B124" s="9" t="s">
        <v>2037</v>
      </c>
      <c r="C124" s="6">
        <v>1008</v>
      </c>
      <c r="D124" s="57">
        <v>207</v>
      </c>
      <c r="F124" t="str">
        <f t="shared" si="13"/>
        <v>Mar</v>
      </c>
      <c r="G124">
        <f t="shared" si="14"/>
        <v>1008</v>
      </c>
      <c r="H124">
        <f t="shared" si="15"/>
        <v>207</v>
      </c>
      <c r="O124" t="str">
        <f t="shared" si="10"/>
        <v>Apr</v>
      </c>
      <c r="P124" t="str">
        <f t="shared" si="11"/>
        <v>Apr</v>
      </c>
      <c r="Q124">
        <f t="shared" si="12"/>
        <v>786</v>
      </c>
    </row>
    <row r="125" spans="2:17" x14ac:dyDescent="0.3">
      <c r="B125" s="9" t="s">
        <v>2038</v>
      </c>
      <c r="C125" s="6">
        <v>786</v>
      </c>
      <c r="D125" s="57">
        <v>164</v>
      </c>
      <c r="F125" t="str">
        <f t="shared" si="13"/>
        <v>Apr</v>
      </c>
      <c r="G125">
        <f t="shared" si="14"/>
        <v>786</v>
      </c>
      <c r="H125">
        <f t="shared" si="15"/>
        <v>164</v>
      </c>
      <c r="O125" t="str">
        <f t="shared" si="10"/>
        <v>May</v>
      </c>
      <c r="P125" t="str">
        <f t="shared" si="11"/>
        <v>May</v>
      </c>
      <c r="Q125">
        <f t="shared" si="12"/>
        <v>745</v>
      </c>
    </row>
    <row r="126" spans="2:17" x14ac:dyDescent="0.3">
      <c r="B126" s="9" t="s">
        <v>2039</v>
      </c>
      <c r="C126" s="6">
        <v>745</v>
      </c>
      <c r="D126" s="57">
        <v>153</v>
      </c>
      <c r="F126" t="str">
        <f t="shared" si="13"/>
        <v>May</v>
      </c>
      <c r="G126">
        <f t="shared" si="14"/>
        <v>745</v>
      </c>
      <c r="H126">
        <f t="shared" si="15"/>
        <v>153</v>
      </c>
      <c r="O126" t="str">
        <f t="shared" si="10"/>
        <v>Jun</v>
      </c>
      <c r="P126" t="str">
        <f t="shared" si="11"/>
        <v>Jun</v>
      </c>
      <c r="Q126">
        <f t="shared" si="12"/>
        <v>834</v>
      </c>
    </row>
    <row r="127" spans="2:17" x14ac:dyDescent="0.3">
      <c r="B127" s="9" t="s">
        <v>2040</v>
      </c>
      <c r="C127" s="6">
        <v>834</v>
      </c>
      <c r="D127" s="57">
        <v>166</v>
      </c>
      <c r="F127" t="str">
        <f t="shared" si="13"/>
        <v>Jun</v>
      </c>
      <c r="G127">
        <f t="shared" si="14"/>
        <v>834</v>
      </c>
      <c r="H127">
        <f t="shared" si="15"/>
        <v>166</v>
      </c>
      <c r="O127" t="str">
        <f t="shared" si="10"/>
        <v>Jul</v>
      </c>
      <c r="P127" t="str">
        <f t="shared" si="11"/>
        <v>Jul</v>
      </c>
      <c r="Q127">
        <f t="shared" si="12"/>
        <v>808</v>
      </c>
    </row>
    <row r="128" spans="2:17" x14ac:dyDescent="0.3">
      <c r="B128" s="9" t="s">
        <v>2041</v>
      </c>
      <c r="C128" s="6">
        <v>808</v>
      </c>
      <c r="D128" s="57">
        <v>164</v>
      </c>
      <c r="F128" t="str">
        <f t="shared" si="13"/>
        <v>Jul</v>
      </c>
      <c r="G128">
        <f t="shared" si="14"/>
        <v>808</v>
      </c>
      <c r="H128">
        <f t="shared" si="15"/>
        <v>164</v>
      </c>
      <c r="O128" t="str">
        <f t="shared" si="10"/>
        <v>Aug</v>
      </c>
      <c r="P128" t="str">
        <f t="shared" si="11"/>
        <v>Aug</v>
      </c>
      <c r="Q128">
        <f t="shared" si="12"/>
        <v>815</v>
      </c>
    </row>
    <row r="129" spans="2:17" x14ac:dyDescent="0.3">
      <c r="B129" s="9" t="s">
        <v>2042</v>
      </c>
      <c r="C129" s="6">
        <v>815</v>
      </c>
      <c r="D129" s="57">
        <v>158</v>
      </c>
      <c r="F129" t="str">
        <f t="shared" si="13"/>
        <v>Aug</v>
      </c>
      <c r="G129">
        <f t="shared" si="14"/>
        <v>815</v>
      </c>
      <c r="H129">
        <f t="shared" si="15"/>
        <v>158</v>
      </c>
      <c r="O129" t="str">
        <f t="shared" si="10"/>
        <v>Sep</v>
      </c>
      <c r="P129" t="str">
        <f t="shared" si="11"/>
        <v>Sep</v>
      </c>
      <c r="Q129">
        <f t="shared" si="12"/>
        <v>798</v>
      </c>
    </row>
    <row r="130" spans="2:17" x14ac:dyDescent="0.3">
      <c r="B130" s="9" t="s">
        <v>2043</v>
      </c>
      <c r="C130" s="6">
        <v>798</v>
      </c>
      <c r="D130" s="57">
        <v>151</v>
      </c>
      <c r="F130" t="str">
        <f t="shared" si="13"/>
        <v>Sep</v>
      </c>
      <c r="G130">
        <f t="shared" si="14"/>
        <v>798</v>
      </c>
      <c r="H130">
        <f t="shared" si="15"/>
        <v>151</v>
      </c>
      <c r="O130" t="str">
        <f t="shared" si="10"/>
        <v>Oct</v>
      </c>
      <c r="P130" t="str">
        <f t="shared" si="11"/>
        <v>Oct</v>
      </c>
      <c r="Q130">
        <f t="shared" si="12"/>
        <v>960</v>
      </c>
    </row>
    <row r="131" spans="2:17" x14ac:dyDescent="0.3">
      <c r="B131" s="9" t="s">
        <v>2044</v>
      </c>
      <c r="C131" s="6">
        <v>960</v>
      </c>
      <c r="D131" s="57">
        <v>186</v>
      </c>
      <c r="F131" t="str">
        <f t="shared" si="13"/>
        <v>Oct</v>
      </c>
      <c r="G131">
        <f t="shared" si="14"/>
        <v>960</v>
      </c>
      <c r="H131">
        <f t="shared" si="15"/>
        <v>186</v>
      </c>
      <c r="O131" t="str">
        <f t="shared" si="10"/>
        <v>Nov</v>
      </c>
      <c r="P131" t="str">
        <f t="shared" si="11"/>
        <v>Nov</v>
      </c>
      <c r="Q131">
        <f t="shared" si="12"/>
        <v>836</v>
      </c>
    </row>
    <row r="132" spans="2:17" x14ac:dyDescent="0.3">
      <c r="B132" s="9" t="s">
        <v>2045</v>
      </c>
      <c r="C132" s="6">
        <v>836</v>
      </c>
      <c r="D132" s="57">
        <v>163</v>
      </c>
      <c r="F132" t="str">
        <f t="shared" si="13"/>
        <v>Nov</v>
      </c>
      <c r="G132">
        <f t="shared" si="14"/>
        <v>836</v>
      </c>
      <c r="H132">
        <f t="shared" si="15"/>
        <v>163</v>
      </c>
      <c r="O132" t="str">
        <f t="shared" si="10"/>
        <v>Dec</v>
      </c>
      <c r="P132" t="str">
        <f t="shared" si="11"/>
        <v>Dec</v>
      </c>
      <c r="Q132">
        <f t="shared" si="12"/>
        <v>742</v>
      </c>
    </row>
    <row r="133" spans="2:17" x14ac:dyDescent="0.3">
      <c r="B133" s="9" t="s">
        <v>2046</v>
      </c>
      <c r="C133" s="6">
        <v>742</v>
      </c>
      <c r="D133" s="57">
        <v>159</v>
      </c>
      <c r="F133" t="str">
        <f t="shared" si="13"/>
        <v>Dec</v>
      </c>
      <c r="G133">
        <f t="shared" si="14"/>
        <v>742</v>
      </c>
      <c r="H133">
        <f t="shared" si="15"/>
        <v>159</v>
      </c>
    </row>
    <row r="134" spans="2:17" x14ac:dyDescent="0.3">
      <c r="B134" s="9" t="s">
        <v>2021</v>
      </c>
      <c r="C134" s="6">
        <v>9924</v>
      </c>
      <c r="D134" s="57">
        <v>2000</v>
      </c>
    </row>
    <row r="151" spans="2:21" x14ac:dyDescent="0.3">
      <c r="B151" s="8" t="s">
        <v>2020</v>
      </c>
      <c r="C151" t="s">
        <v>2022</v>
      </c>
      <c r="P151" t="str">
        <f t="shared" ref="P151:Q151" si="16">B152</f>
        <v>High</v>
      </c>
      <c r="Q151">
        <f t="shared" si="16"/>
        <v>2493</v>
      </c>
      <c r="R151" s="10">
        <f t="shared" ref="R151:R152" si="17">SUM(Q151)/SUM($Q$151:$Q$152)</f>
        <v>0.25120918984280532</v>
      </c>
      <c r="S151" t="str">
        <f>B153</f>
        <v>Low</v>
      </c>
      <c r="T151">
        <f>GETPIVOTDATA("Casualties",$B$151,"Traffic Density","Low")</f>
        <v>2492</v>
      </c>
      <c r="U151" s="10">
        <f t="shared" ref="U151:U152" si="18">SUM(T151)/SUM($T$151:$T$152)</f>
        <v>0.25110842402257155</v>
      </c>
    </row>
    <row r="152" spans="2:21" x14ac:dyDescent="0.3">
      <c r="B152" s="9" t="s">
        <v>34</v>
      </c>
      <c r="C152" s="6">
        <v>2493</v>
      </c>
      <c r="P152" t="s">
        <v>2067</v>
      </c>
      <c r="Q152">
        <f>GETPIVOTDATA("Casualties",$B$151,"Traffic Density","Low")+GETPIVOTDATA("Casualties",$B$151,"Traffic Density","Medium")+GETPIVOTDATA("Casualties",$B$151,"Traffic Density","Severe")</f>
        <v>7431</v>
      </c>
      <c r="R152" s="10">
        <f t="shared" si="17"/>
        <v>0.74879081015719473</v>
      </c>
      <c r="S152" t="str">
        <f t="shared" ref="S152" si="19">P152</f>
        <v>Others</v>
      </c>
      <c r="T152">
        <f>GETPIVOTDATA("Casualties",$B$151,"Traffic Density","High")+GETPIVOTDATA("Casualties",$B$151,"Traffic Density","Medium")+GETPIVOTDATA("Casualties",$B$151,"Traffic Density","Severe")</f>
        <v>7432</v>
      </c>
      <c r="U152" s="10">
        <f t="shared" si="18"/>
        <v>0.7488915759774285</v>
      </c>
    </row>
    <row r="153" spans="2:21" x14ac:dyDescent="0.3">
      <c r="B153" s="9" t="s">
        <v>24</v>
      </c>
      <c r="C153" s="6">
        <v>2492</v>
      </c>
    </row>
    <row r="154" spans="2:21" x14ac:dyDescent="0.3">
      <c r="B154" s="9" t="s">
        <v>57</v>
      </c>
      <c r="C154" s="6">
        <v>2539</v>
      </c>
    </row>
    <row r="155" spans="2:21" x14ac:dyDescent="0.3">
      <c r="B155" s="9" t="s">
        <v>25</v>
      </c>
      <c r="C155" s="6">
        <v>2400</v>
      </c>
    </row>
    <row r="156" spans="2:21" x14ac:dyDescent="0.3">
      <c r="B156" s="9" t="s">
        <v>2021</v>
      </c>
      <c r="C156" s="6">
        <v>9924</v>
      </c>
    </row>
    <row r="162" spans="16:21" x14ac:dyDescent="0.3">
      <c r="P162" t="str">
        <f>B154</f>
        <v>Medium</v>
      </c>
      <c r="Q162">
        <f>GETPIVOTDATA("Casualties",$B$151,"Traffic Density","Medium")</f>
        <v>2539</v>
      </c>
      <c r="R162" s="10">
        <f t="shared" ref="R162:R163" si="20">SUM(Q162)/SUM($Q$162:$Q$163)</f>
        <v>0.25584441757355902</v>
      </c>
      <c r="S162" t="str">
        <f>B155</f>
        <v>Severe</v>
      </c>
      <c r="T162">
        <f>GETPIVOTDATA("Casualties",$B$151,"Traffic Density","Severe")</f>
        <v>2400</v>
      </c>
      <c r="U162" s="10">
        <f t="shared" ref="U162:U163" si="21">SUM(T162)/SUM($T$162:$T$163)</f>
        <v>0.2418379685610641</v>
      </c>
    </row>
    <row r="163" spans="16:21" x14ac:dyDescent="0.3">
      <c r="P163" t="s">
        <v>2067</v>
      </c>
      <c r="Q163">
        <f>GETPIVOTDATA("Casualties",$B$151,"Traffic Density","High")+GETPIVOTDATA("Casualties",$B$151,"Traffic Density","Low")+GETPIVOTDATA("Casualties",$B$151,"Traffic Density","Severe")</f>
        <v>7385</v>
      </c>
      <c r="R163" s="10">
        <f t="shared" si="20"/>
        <v>0.74415558242644098</v>
      </c>
      <c r="S163" t="s">
        <v>2067</v>
      </c>
      <c r="T163">
        <f>GETPIVOTDATA("Casualties",$B$151,"Traffic Density","High")+GETPIVOTDATA("Casualties",$B$151,"Traffic Density","Low")+GETPIVOTDATA("Casualties",$B$151,"Traffic Density","Medium")</f>
        <v>7524</v>
      </c>
      <c r="U163" s="10">
        <f t="shared" si="21"/>
        <v>0.7581620314389359</v>
      </c>
    </row>
    <row r="178" spans="2:18" x14ac:dyDescent="0.3">
      <c r="E178" t="s">
        <v>2068</v>
      </c>
    </row>
    <row r="179" spans="2:18" x14ac:dyDescent="0.3">
      <c r="B179" s="8" t="s">
        <v>2068</v>
      </c>
      <c r="C179" t="s">
        <v>2022</v>
      </c>
      <c r="E179" t="str">
        <f t="shared" ref="E179:F181" si="22">B180</f>
        <v>Ahmedabad</v>
      </c>
      <c r="F179">
        <f t="shared" si="22"/>
        <v>1346</v>
      </c>
    </row>
    <row r="180" spans="2:18" x14ac:dyDescent="0.3">
      <c r="B180" s="9" t="s">
        <v>43</v>
      </c>
      <c r="C180" s="6">
        <v>1346</v>
      </c>
      <c r="E180" t="str">
        <f t="shared" si="22"/>
        <v>Kolkata</v>
      </c>
      <c r="F180">
        <f t="shared" si="22"/>
        <v>1317</v>
      </c>
    </row>
    <row r="181" spans="2:18" x14ac:dyDescent="0.3">
      <c r="B181" s="9" t="s">
        <v>48</v>
      </c>
      <c r="C181" s="6">
        <v>1317</v>
      </c>
      <c r="E181" t="str">
        <f t="shared" si="22"/>
        <v>Delhi</v>
      </c>
      <c r="F181">
        <f t="shared" si="22"/>
        <v>1288</v>
      </c>
      <c r="O181" t="s">
        <v>2072</v>
      </c>
      <c r="P181">
        <v>2</v>
      </c>
      <c r="R181" s="38" t="s">
        <v>2069</v>
      </c>
    </row>
    <row r="182" spans="2:18" x14ac:dyDescent="0.3">
      <c r="B182" s="9" t="s">
        <v>64</v>
      </c>
      <c r="C182" s="6">
        <v>1288</v>
      </c>
    </row>
    <row r="183" spans="2:18" x14ac:dyDescent="0.3">
      <c r="B183" s="9" t="s">
        <v>2021</v>
      </c>
      <c r="C183" s="6">
        <v>3951</v>
      </c>
    </row>
    <row r="186" spans="2:18" x14ac:dyDescent="0.3">
      <c r="O186" s="38" t="s">
        <v>2070</v>
      </c>
    </row>
    <row r="187" spans="2:18" x14ac:dyDescent="0.3">
      <c r="O187" s="38" t="str" cm="1">
        <f t="array" ref="O187:P189">IF($P$181=1,$E$179:$F$181,$E$192:$F$194)</f>
        <v>Mumbai</v>
      </c>
      <c r="P187" s="38">
        <v>1198</v>
      </c>
    </row>
    <row r="188" spans="2:18" x14ac:dyDescent="0.3">
      <c r="O188" s="38" t="str">
        <v>Bangalore</v>
      </c>
      <c r="P188" s="38">
        <v>1131</v>
      </c>
    </row>
    <row r="189" spans="2:18" x14ac:dyDescent="0.3">
      <c r="O189" s="38" t="str">
        <v>Chennai</v>
      </c>
      <c r="P189" s="38">
        <v>1127</v>
      </c>
    </row>
    <row r="190" spans="2:18" x14ac:dyDescent="0.3">
      <c r="O190" s="38"/>
      <c r="P190" s="38"/>
    </row>
    <row r="191" spans="2:18" x14ac:dyDescent="0.3">
      <c r="B191" s="8" t="s">
        <v>2071</v>
      </c>
      <c r="C191" t="s">
        <v>2022</v>
      </c>
      <c r="E191" t="s">
        <v>2071</v>
      </c>
      <c r="O191" s="38"/>
      <c r="P191" s="38"/>
    </row>
    <row r="192" spans="2:18" x14ac:dyDescent="0.3">
      <c r="B192" s="9" t="s">
        <v>29</v>
      </c>
      <c r="C192" s="6">
        <v>1198</v>
      </c>
      <c r="E192" t="str">
        <f t="shared" ref="E192:F194" si="23">B192</f>
        <v>Mumbai</v>
      </c>
      <c r="F192">
        <f t="shared" si="23"/>
        <v>1198</v>
      </c>
    </row>
    <row r="193" spans="2:7" x14ac:dyDescent="0.3">
      <c r="B193" s="9" t="s">
        <v>59</v>
      </c>
      <c r="C193" s="6">
        <v>1131</v>
      </c>
      <c r="E193" t="str">
        <f t="shared" si="23"/>
        <v>Bangalore</v>
      </c>
      <c r="F193">
        <f t="shared" si="23"/>
        <v>1131</v>
      </c>
    </row>
    <row r="194" spans="2:7" x14ac:dyDescent="0.3">
      <c r="B194" s="9" t="s">
        <v>72</v>
      </c>
      <c r="C194" s="6">
        <v>1127</v>
      </c>
      <c r="E194" t="str">
        <f t="shared" si="23"/>
        <v>Chennai</v>
      </c>
      <c r="F194">
        <f t="shared" si="23"/>
        <v>1127</v>
      </c>
    </row>
    <row r="195" spans="2:7" x14ac:dyDescent="0.3">
      <c r="B195" s="9" t="s">
        <v>2021</v>
      </c>
      <c r="C195" s="6">
        <v>3456</v>
      </c>
    </row>
    <row r="205" spans="2:7" x14ac:dyDescent="0.3">
      <c r="E205" t="s">
        <v>2080</v>
      </c>
      <c r="F205" t="s">
        <v>2027</v>
      </c>
    </row>
    <row r="206" spans="2:7" x14ac:dyDescent="0.3">
      <c r="B206" s="8" t="s">
        <v>2080</v>
      </c>
      <c r="C206" t="s">
        <v>2019</v>
      </c>
      <c r="E206" t="str">
        <f t="shared" ref="E206:F207" si="24">B207</f>
        <v>Off-Peak</v>
      </c>
      <c r="F206">
        <f t="shared" si="24"/>
        <v>1334</v>
      </c>
      <c r="G206" s="10">
        <f t="shared" ref="G206:G207" si="25">SUM(F206)/SUM($F$206:$F$207)</f>
        <v>0.66700000000000004</v>
      </c>
    </row>
    <row r="207" spans="2:7" x14ac:dyDescent="0.3">
      <c r="B207" s="9" t="s">
        <v>2078</v>
      </c>
      <c r="C207" s="57">
        <v>1334</v>
      </c>
      <c r="E207" t="str">
        <f t="shared" si="24"/>
        <v>Peak</v>
      </c>
      <c r="F207">
        <f t="shared" si="24"/>
        <v>666</v>
      </c>
      <c r="G207" s="10">
        <f t="shared" si="25"/>
        <v>0.33300000000000002</v>
      </c>
    </row>
    <row r="208" spans="2:7" x14ac:dyDescent="0.3">
      <c r="B208" s="9" t="s">
        <v>2079</v>
      </c>
      <c r="C208" s="57">
        <v>666</v>
      </c>
    </row>
    <row r="209" spans="2:3" x14ac:dyDescent="0.3">
      <c r="B209" s="9" t="s">
        <v>2021</v>
      </c>
      <c r="C209" s="57">
        <v>2000</v>
      </c>
    </row>
  </sheetData>
  <pageMargins left="0.7" right="0.7" top="0.75" bottom="0.75" header="0.3" footer="0.3"/>
  <drawing r:id="rId13"/>
  <extLst>
    <ext xmlns:x14="http://schemas.microsoft.com/office/spreadsheetml/2009/9/main" uri="{A8765BA9-456A-4dab-B4F3-ACF838C121DE}">
      <x14:slicerList>
        <x14:slicer r:id="rId14"/>
      </x14:slicerList>
    </ext>
    <ext xmlns:x15="http://schemas.microsoft.com/office/spreadsheetml/2010/11/main" uri="{7E03D99C-DC04-49d9-9315-930204A7B6E9}">
      <x15:timelineRefs>
        <x15:timelineRef r:id="rId1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FDE66-8C83-4B55-8C46-DC36A7B42610}">
  <sheetPr codeName="Sheet8">
    <tabColor rgb="FFD71F3E"/>
  </sheetPr>
  <dimension ref="C2:V230"/>
  <sheetViews>
    <sheetView showGridLines="0" topLeftCell="A199" workbookViewId="0"/>
  </sheetViews>
  <sheetFormatPr defaultRowHeight="14.4" x14ac:dyDescent="0.3"/>
  <sheetData>
    <row r="2" spans="5:20" x14ac:dyDescent="0.3">
      <c r="E2" s="55" t="s">
        <v>2089</v>
      </c>
      <c r="F2" s="55"/>
      <c r="G2" s="55"/>
      <c r="H2" s="55"/>
      <c r="I2" s="55"/>
      <c r="J2" s="55"/>
      <c r="K2" s="55"/>
      <c r="L2" s="55"/>
      <c r="M2" s="55"/>
      <c r="N2" s="55"/>
      <c r="O2" s="55"/>
      <c r="P2" s="55"/>
      <c r="Q2" s="55"/>
      <c r="R2" s="55"/>
      <c r="S2" s="55"/>
      <c r="T2" s="55"/>
    </row>
    <row r="3" spans="5:20" x14ac:dyDescent="0.3">
      <c r="E3" s="55"/>
      <c r="F3" s="55"/>
      <c r="G3" s="55"/>
      <c r="H3" s="55"/>
      <c r="I3" s="55"/>
      <c r="J3" s="55"/>
      <c r="K3" s="55"/>
      <c r="L3" s="55"/>
      <c r="M3" s="55"/>
      <c r="N3" s="55"/>
      <c r="O3" s="55"/>
      <c r="P3" s="55"/>
      <c r="Q3" s="55"/>
      <c r="R3" s="55"/>
      <c r="S3" s="55"/>
      <c r="T3" s="55"/>
    </row>
    <row r="4" spans="5:20" x14ac:dyDescent="0.3">
      <c r="E4" s="55"/>
      <c r="F4" s="55"/>
      <c r="G4" s="55"/>
      <c r="H4" s="55"/>
      <c r="I4" s="55"/>
      <c r="J4" s="55"/>
      <c r="K4" s="55"/>
      <c r="L4" s="55"/>
      <c r="M4" s="55"/>
      <c r="N4" s="55"/>
      <c r="O4" s="55"/>
      <c r="P4" s="55"/>
      <c r="Q4" s="55"/>
      <c r="R4" s="55"/>
      <c r="S4" s="55"/>
      <c r="T4" s="55"/>
    </row>
    <row r="13" spans="5:20" x14ac:dyDescent="0.3">
      <c r="E13" s="55" t="s">
        <v>2065</v>
      </c>
      <c r="F13" s="55"/>
      <c r="G13" s="55"/>
      <c r="H13" s="55"/>
      <c r="I13" s="55"/>
      <c r="J13" s="55"/>
      <c r="K13" s="55"/>
      <c r="L13" s="55"/>
      <c r="M13" s="55"/>
      <c r="N13" s="55"/>
      <c r="O13" s="55"/>
      <c r="P13" s="55"/>
      <c r="Q13" s="55"/>
      <c r="R13" s="55"/>
      <c r="S13" s="55"/>
      <c r="T13" s="55"/>
    </row>
    <row r="14" spans="5:20" x14ac:dyDescent="0.3">
      <c r="E14" s="55"/>
      <c r="F14" s="55"/>
      <c r="G14" s="55"/>
      <c r="H14" s="55"/>
      <c r="I14" s="55"/>
      <c r="J14" s="55"/>
      <c r="K14" s="55"/>
      <c r="L14" s="55"/>
      <c r="M14" s="55"/>
      <c r="N14" s="55"/>
      <c r="O14" s="55"/>
      <c r="P14" s="55"/>
      <c r="Q14" s="55"/>
      <c r="R14" s="55"/>
      <c r="S14" s="55"/>
      <c r="T14" s="55"/>
    </row>
    <row r="15" spans="5:20" x14ac:dyDescent="0.3">
      <c r="E15" s="55"/>
      <c r="F15" s="55"/>
      <c r="G15" s="55"/>
      <c r="H15" s="55"/>
      <c r="I15" s="55"/>
      <c r="J15" s="55"/>
      <c r="K15" s="55"/>
      <c r="L15" s="55"/>
      <c r="M15" s="55"/>
      <c r="N15" s="55"/>
      <c r="O15" s="55"/>
      <c r="P15" s="55"/>
      <c r="Q15" s="55"/>
      <c r="R15" s="55"/>
      <c r="S15" s="55"/>
      <c r="T15" s="55"/>
    </row>
    <row r="38" spans="4:19" x14ac:dyDescent="0.3">
      <c r="D38" s="55" t="s">
        <v>2081</v>
      </c>
      <c r="E38" s="55"/>
      <c r="F38" s="55"/>
      <c r="G38" s="55"/>
      <c r="H38" s="55"/>
      <c r="I38" s="55"/>
      <c r="J38" s="55"/>
      <c r="K38" s="55"/>
      <c r="L38" s="55"/>
      <c r="M38" s="55"/>
      <c r="N38" s="55"/>
      <c r="O38" s="55"/>
      <c r="P38" s="55"/>
      <c r="Q38" s="55"/>
      <c r="R38" s="55"/>
      <c r="S38" s="55"/>
    </row>
    <row r="39" spans="4:19" x14ac:dyDescent="0.3">
      <c r="D39" s="55"/>
      <c r="E39" s="55"/>
      <c r="F39" s="55"/>
      <c r="G39" s="55"/>
      <c r="H39" s="55"/>
      <c r="I39" s="55"/>
      <c r="J39" s="55"/>
      <c r="K39" s="55"/>
      <c r="L39" s="55"/>
      <c r="M39" s="55"/>
      <c r="N39" s="55"/>
      <c r="O39" s="55"/>
      <c r="P39" s="55"/>
      <c r="Q39" s="55"/>
      <c r="R39" s="55"/>
      <c r="S39" s="55"/>
    </row>
    <row r="40" spans="4:19" x14ac:dyDescent="0.3">
      <c r="D40" s="55"/>
      <c r="E40" s="55"/>
      <c r="F40" s="55"/>
      <c r="G40" s="55"/>
      <c r="H40" s="55"/>
      <c r="I40" s="55"/>
      <c r="J40" s="55"/>
      <c r="K40" s="55"/>
      <c r="L40" s="55"/>
      <c r="M40" s="55"/>
      <c r="N40" s="55"/>
      <c r="O40" s="55"/>
      <c r="P40" s="55"/>
      <c r="Q40" s="55"/>
      <c r="R40" s="55"/>
      <c r="S40" s="55"/>
    </row>
    <row r="42" spans="4:19" ht="13.8" customHeight="1" x14ac:dyDescent="0.3"/>
    <row r="62" spans="4:19" x14ac:dyDescent="0.3">
      <c r="D62" s="55" t="s">
        <v>2082</v>
      </c>
      <c r="E62" s="55"/>
      <c r="F62" s="55"/>
      <c r="G62" s="55"/>
      <c r="H62" s="55"/>
      <c r="I62" s="55"/>
      <c r="J62" s="55"/>
      <c r="K62" s="55"/>
      <c r="L62" s="55"/>
      <c r="M62" s="55"/>
      <c r="N62" s="55"/>
      <c r="O62" s="55"/>
      <c r="P62" s="55"/>
      <c r="Q62" s="55"/>
      <c r="R62" s="55"/>
      <c r="S62" s="55"/>
    </row>
    <row r="63" spans="4:19" x14ac:dyDescent="0.3">
      <c r="D63" s="55"/>
      <c r="E63" s="55"/>
      <c r="F63" s="55"/>
      <c r="G63" s="55"/>
      <c r="H63" s="55"/>
      <c r="I63" s="55"/>
      <c r="J63" s="55"/>
      <c r="K63" s="55"/>
      <c r="L63" s="55"/>
      <c r="M63" s="55"/>
      <c r="N63" s="55"/>
      <c r="O63" s="55"/>
      <c r="P63" s="55"/>
      <c r="Q63" s="55"/>
      <c r="R63" s="55"/>
      <c r="S63" s="55"/>
    </row>
    <row r="64" spans="4:19" x14ac:dyDescent="0.3">
      <c r="D64" s="55"/>
      <c r="E64" s="55"/>
      <c r="F64" s="55"/>
      <c r="G64" s="55"/>
      <c r="H64" s="55"/>
      <c r="I64" s="55"/>
      <c r="J64" s="55"/>
      <c r="K64" s="55"/>
      <c r="L64" s="55"/>
      <c r="M64" s="55"/>
      <c r="N64" s="55"/>
      <c r="O64" s="55"/>
      <c r="P64" s="55"/>
      <c r="Q64" s="55"/>
      <c r="R64" s="55"/>
      <c r="S64" s="55"/>
    </row>
    <row r="82" spans="4:19" x14ac:dyDescent="0.3">
      <c r="G82" s="48"/>
    </row>
    <row r="87" spans="4:19" x14ac:dyDescent="0.3">
      <c r="D87" s="55" t="s">
        <v>2083</v>
      </c>
      <c r="E87" s="55"/>
      <c r="F87" s="55"/>
      <c r="G87" s="55"/>
      <c r="H87" s="55"/>
      <c r="I87" s="55"/>
      <c r="J87" s="55"/>
      <c r="K87" s="55"/>
      <c r="L87" s="55"/>
      <c r="M87" s="55"/>
      <c r="N87" s="55"/>
      <c r="O87" s="55"/>
      <c r="P87" s="55"/>
      <c r="Q87" s="55"/>
      <c r="R87" s="55"/>
      <c r="S87" s="55"/>
    </row>
    <row r="88" spans="4:19" x14ac:dyDescent="0.3">
      <c r="D88" s="55"/>
      <c r="E88" s="55"/>
      <c r="F88" s="55"/>
      <c r="G88" s="55"/>
      <c r="H88" s="55"/>
      <c r="I88" s="55"/>
      <c r="J88" s="55"/>
      <c r="K88" s="55"/>
      <c r="L88" s="55"/>
      <c r="M88" s="55"/>
      <c r="N88" s="55"/>
      <c r="O88" s="55"/>
      <c r="P88" s="55"/>
      <c r="Q88" s="55"/>
      <c r="R88" s="55"/>
      <c r="S88" s="55"/>
    </row>
    <row r="89" spans="4:19" x14ac:dyDescent="0.3">
      <c r="D89" s="55"/>
      <c r="E89" s="55"/>
      <c r="F89" s="55"/>
      <c r="G89" s="55"/>
      <c r="H89" s="55"/>
      <c r="I89" s="55"/>
      <c r="J89" s="55"/>
      <c r="K89" s="55"/>
      <c r="L89" s="55"/>
      <c r="M89" s="55"/>
      <c r="N89" s="55"/>
      <c r="O89" s="55"/>
      <c r="P89" s="55"/>
      <c r="Q89" s="55"/>
      <c r="R89" s="55"/>
      <c r="S89" s="55"/>
    </row>
    <row r="112" spans="4:19" x14ac:dyDescent="0.3">
      <c r="D112" s="55" t="s">
        <v>2084</v>
      </c>
      <c r="E112" s="55"/>
      <c r="F112" s="55"/>
      <c r="G112" s="55"/>
      <c r="H112" s="55"/>
      <c r="I112" s="55"/>
      <c r="J112" s="55"/>
      <c r="K112" s="55"/>
      <c r="L112" s="55"/>
      <c r="M112" s="55"/>
      <c r="N112" s="55"/>
      <c r="O112" s="55"/>
      <c r="P112" s="55"/>
      <c r="Q112" s="55"/>
      <c r="R112" s="55"/>
      <c r="S112" s="55"/>
    </row>
    <row r="113" spans="4:19" x14ac:dyDescent="0.3">
      <c r="D113" s="55"/>
      <c r="E113" s="55"/>
      <c r="F113" s="55"/>
      <c r="G113" s="55"/>
      <c r="H113" s="55"/>
      <c r="I113" s="55"/>
      <c r="J113" s="55"/>
      <c r="K113" s="55"/>
      <c r="L113" s="55"/>
      <c r="M113" s="55"/>
      <c r="N113" s="55"/>
      <c r="O113" s="55"/>
      <c r="P113" s="55"/>
      <c r="Q113" s="55"/>
      <c r="R113" s="55"/>
      <c r="S113" s="55"/>
    </row>
    <row r="114" spans="4:19" x14ac:dyDescent="0.3">
      <c r="D114" s="55"/>
      <c r="E114" s="55"/>
      <c r="F114" s="55"/>
      <c r="G114" s="55"/>
      <c r="H114" s="55"/>
      <c r="I114" s="55"/>
      <c r="J114" s="55"/>
      <c r="K114" s="55"/>
      <c r="L114" s="55"/>
      <c r="M114" s="55"/>
      <c r="N114" s="55"/>
      <c r="O114" s="55"/>
      <c r="P114" s="55"/>
      <c r="Q114" s="55"/>
      <c r="R114" s="55"/>
      <c r="S114" s="55"/>
    </row>
    <row r="139" spans="6:21" x14ac:dyDescent="0.3">
      <c r="F139" s="55" t="s">
        <v>2085</v>
      </c>
      <c r="G139" s="55"/>
      <c r="H139" s="55"/>
      <c r="I139" s="55"/>
      <c r="J139" s="55"/>
      <c r="K139" s="55"/>
      <c r="L139" s="55"/>
      <c r="M139" s="55"/>
      <c r="N139" s="55"/>
      <c r="O139" s="55"/>
      <c r="P139" s="55"/>
      <c r="Q139" s="55"/>
      <c r="R139" s="55"/>
      <c r="S139" s="55"/>
      <c r="T139" s="55"/>
      <c r="U139" s="55"/>
    </row>
    <row r="140" spans="6:21" x14ac:dyDescent="0.3">
      <c r="F140" s="55"/>
      <c r="G140" s="55"/>
      <c r="H140" s="55"/>
      <c r="I140" s="55"/>
      <c r="J140" s="55"/>
      <c r="K140" s="55"/>
      <c r="L140" s="55"/>
      <c r="M140" s="55"/>
      <c r="N140" s="55"/>
      <c r="O140" s="55"/>
      <c r="P140" s="55"/>
      <c r="Q140" s="55"/>
      <c r="R140" s="55"/>
      <c r="S140" s="55"/>
      <c r="T140" s="55"/>
      <c r="U140" s="55"/>
    </row>
    <row r="141" spans="6:21" x14ac:dyDescent="0.3">
      <c r="F141" s="55"/>
      <c r="G141" s="55"/>
      <c r="H141" s="55"/>
      <c r="I141" s="55"/>
      <c r="J141" s="55"/>
      <c r="K141" s="55"/>
      <c r="L141" s="55"/>
      <c r="M141" s="55"/>
      <c r="N141" s="55"/>
      <c r="O141" s="55"/>
      <c r="P141" s="55"/>
      <c r="Q141" s="55"/>
      <c r="R141" s="55"/>
      <c r="S141" s="55"/>
      <c r="T141" s="55"/>
      <c r="U141" s="55"/>
    </row>
    <row r="169" spans="6:21" x14ac:dyDescent="0.3">
      <c r="F169" s="55" t="s">
        <v>2086</v>
      </c>
      <c r="G169" s="55"/>
      <c r="H169" s="55"/>
      <c r="I169" s="55"/>
      <c r="J169" s="55"/>
      <c r="K169" s="55"/>
      <c r="L169" s="55"/>
      <c r="M169" s="55"/>
      <c r="N169" s="55"/>
      <c r="O169" s="55"/>
      <c r="P169" s="55"/>
      <c r="Q169" s="55"/>
      <c r="R169" s="55"/>
      <c r="S169" s="55"/>
      <c r="T169" s="55"/>
      <c r="U169" s="55"/>
    </row>
    <row r="170" spans="6:21" x14ac:dyDescent="0.3">
      <c r="F170" s="55"/>
      <c r="G170" s="55"/>
      <c r="H170" s="55"/>
      <c r="I170" s="55"/>
      <c r="J170" s="55"/>
      <c r="K170" s="55"/>
      <c r="L170" s="55"/>
      <c r="M170" s="55"/>
      <c r="N170" s="55"/>
      <c r="O170" s="55"/>
      <c r="P170" s="55"/>
      <c r="Q170" s="55"/>
      <c r="R170" s="55"/>
      <c r="S170" s="55"/>
      <c r="T170" s="55"/>
      <c r="U170" s="55"/>
    </row>
    <row r="171" spans="6:21" x14ac:dyDescent="0.3">
      <c r="F171" s="55"/>
      <c r="G171" s="55"/>
      <c r="H171" s="55"/>
      <c r="I171" s="55"/>
      <c r="J171" s="55"/>
      <c r="K171" s="55"/>
      <c r="L171" s="55"/>
      <c r="M171" s="55"/>
      <c r="N171" s="55"/>
      <c r="O171" s="55"/>
      <c r="P171" s="55"/>
      <c r="Q171" s="55"/>
      <c r="R171" s="55"/>
      <c r="S171" s="55"/>
      <c r="T171" s="55"/>
      <c r="U171" s="55"/>
    </row>
    <row r="194" spans="6:21" x14ac:dyDescent="0.3">
      <c r="F194" s="55" t="s">
        <v>2087</v>
      </c>
      <c r="G194" s="55"/>
      <c r="H194" s="55"/>
      <c r="I194" s="55"/>
      <c r="J194" s="55"/>
      <c r="K194" s="55"/>
      <c r="L194" s="55"/>
      <c r="M194" s="55"/>
      <c r="N194" s="55"/>
      <c r="O194" s="55"/>
      <c r="P194" s="55"/>
      <c r="Q194" s="55"/>
      <c r="R194" s="55"/>
      <c r="S194" s="55"/>
      <c r="T194" s="55"/>
      <c r="U194" s="55"/>
    </row>
    <row r="195" spans="6:21" x14ac:dyDescent="0.3">
      <c r="F195" s="55"/>
      <c r="G195" s="55"/>
      <c r="H195" s="55"/>
      <c r="I195" s="55"/>
      <c r="J195" s="55"/>
      <c r="K195" s="55"/>
      <c r="L195" s="55"/>
      <c r="M195" s="55"/>
      <c r="N195" s="55"/>
      <c r="O195" s="55"/>
      <c r="P195" s="55"/>
      <c r="Q195" s="55"/>
      <c r="R195" s="55"/>
      <c r="S195" s="55"/>
      <c r="T195" s="55"/>
      <c r="U195" s="55"/>
    </row>
    <row r="196" spans="6:21" x14ac:dyDescent="0.3">
      <c r="F196" s="55"/>
      <c r="G196" s="55"/>
      <c r="H196" s="55"/>
      <c r="I196" s="55"/>
      <c r="J196" s="55"/>
      <c r="K196" s="55"/>
      <c r="L196" s="55"/>
      <c r="M196" s="55"/>
      <c r="N196" s="55"/>
      <c r="O196" s="55"/>
      <c r="P196" s="55"/>
      <c r="Q196" s="55"/>
      <c r="R196" s="55"/>
      <c r="S196" s="55"/>
      <c r="T196" s="55"/>
      <c r="U196" s="55"/>
    </row>
    <row r="205" spans="6:21" x14ac:dyDescent="0.3">
      <c r="I205" s="48"/>
    </row>
    <row r="219" spans="7:22" x14ac:dyDescent="0.3">
      <c r="G219" s="55" t="s">
        <v>2088</v>
      </c>
      <c r="H219" s="55"/>
      <c r="I219" s="55"/>
      <c r="J219" s="55"/>
      <c r="K219" s="55"/>
      <c r="L219" s="55"/>
      <c r="M219" s="55"/>
      <c r="N219" s="55"/>
      <c r="O219" s="55"/>
      <c r="P219" s="55"/>
      <c r="Q219" s="55"/>
      <c r="R219" s="55"/>
      <c r="S219" s="55"/>
      <c r="T219" s="55"/>
      <c r="U219" s="55"/>
      <c r="V219" s="55"/>
    </row>
    <row r="220" spans="7:22" x14ac:dyDescent="0.3">
      <c r="G220" s="55"/>
      <c r="H220" s="55"/>
      <c r="I220" s="55"/>
      <c r="J220" s="55"/>
      <c r="K220" s="55"/>
      <c r="L220" s="55"/>
      <c r="M220" s="55"/>
      <c r="N220" s="55"/>
      <c r="O220" s="55"/>
      <c r="P220" s="55"/>
      <c r="Q220" s="55"/>
      <c r="R220" s="55"/>
      <c r="S220" s="55"/>
      <c r="T220" s="55"/>
      <c r="U220" s="55"/>
      <c r="V220" s="55"/>
    </row>
    <row r="221" spans="7:22" x14ac:dyDescent="0.3">
      <c r="G221" s="55"/>
      <c r="H221" s="55"/>
      <c r="I221" s="55"/>
      <c r="J221" s="55"/>
      <c r="K221" s="55"/>
      <c r="L221" s="55"/>
      <c r="M221" s="55"/>
      <c r="N221" s="55"/>
      <c r="O221" s="55"/>
      <c r="P221" s="55"/>
      <c r="Q221" s="55"/>
      <c r="R221" s="55"/>
      <c r="S221" s="55"/>
      <c r="T221" s="55"/>
      <c r="U221" s="55"/>
      <c r="V221" s="55"/>
    </row>
    <row r="230" spans="3:3" ht="23.4" x14ac:dyDescent="0.45">
      <c r="C230" s="49"/>
    </row>
  </sheetData>
  <mergeCells count="10">
    <mergeCell ref="F194:U196"/>
    <mergeCell ref="G219:V221"/>
    <mergeCell ref="E13:T15"/>
    <mergeCell ref="E2:T4"/>
    <mergeCell ref="D38:S40"/>
    <mergeCell ref="D62:S64"/>
    <mergeCell ref="D87:S89"/>
    <mergeCell ref="D112:S114"/>
    <mergeCell ref="F139:U141"/>
    <mergeCell ref="F169:U17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8A97D-327C-430B-BD72-C9EDCF8808C1}">
  <sheetPr codeName="Sheet9">
    <tabColor rgb="FFD71F3E"/>
  </sheetPr>
  <dimension ref="C2:P150"/>
  <sheetViews>
    <sheetView topLeftCell="A118" workbookViewId="0"/>
  </sheetViews>
  <sheetFormatPr defaultRowHeight="14.4" x14ac:dyDescent="0.3"/>
  <cols>
    <col min="4" max="4" width="17.44140625" bestFit="1" customWidth="1"/>
    <col min="7" max="7" width="21.44140625" bestFit="1" customWidth="1"/>
    <col min="8" max="8" width="23" bestFit="1" customWidth="1"/>
    <col min="9" max="10" width="22.33203125" bestFit="1" customWidth="1"/>
  </cols>
  <sheetData>
    <row r="2" spans="3:15" ht="28.8" x14ac:dyDescent="0.55000000000000004">
      <c r="C2" s="56" t="s">
        <v>2098</v>
      </c>
      <c r="D2" s="56"/>
      <c r="E2" s="56"/>
      <c r="F2" s="56"/>
      <c r="G2" s="56"/>
      <c r="H2" s="56"/>
      <c r="I2" s="56"/>
      <c r="J2" s="56"/>
      <c r="K2" s="56"/>
      <c r="L2" s="56"/>
      <c r="M2" s="56"/>
      <c r="N2" s="56"/>
      <c r="O2" s="56"/>
    </row>
    <row r="11" spans="3:15" ht="28.8" x14ac:dyDescent="0.55000000000000004">
      <c r="C11" s="56" t="s">
        <v>2025</v>
      </c>
      <c r="D11" s="56"/>
      <c r="E11" s="56"/>
      <c r="F11" s="56"/>
      <c r="G11" s="56"/>
      <c r="H11" s="56"/>
      <c r="I11" s="56"/>
      <c r="J11" s="56"/>
      <c r="K11" s="56"/>
      <c r="L11" s="56"/>
      <c r="M11" s="56"/>
      <c r="N11" s="56"/>
      <c r="O11" s="56"/>
    </row>
    <row r="14" spans="3:15" ht="39" customHeight="1" x14ac:dyDescent="0.35">
      <c r="G14" s="34" t="str">
        <f>'Pivot Analysis'!R3</f>
        <v>TOTAL ACCIDENTS</v>
      </c>
      <c r="H14" s="34" t="str">
        <f>'Pivot Analysis'!T3</f>
        <v>CASUALITIES COUNT</v>
      </c>
      <c r="I14" s="35" t="str">
        <f>'Pivot Analysis'!S3</f>
        <v>TOTAL VEHICLES INVOLVED</v>
      </c>
      <c r="J14" s="35" t="str">
        <f>'Pivot Analysis'!U3</f>
        <v>AVG EMERGENCY RESPONSE TIME</v>
      </c>
    </row>
    <row r="15" spans="3:15" ht="16.8" customHeight="1" x14ac:dyDescent="0.3">
      <c r="G15" s="36">
        <f>'Pivot Analysis'!R4</f>
        <v>2000</v>
      </c>
      <c r="H15" s="36">
        <f>'Pivot Analysis'!S4</f>
        <v>6085</v>
      </c>
      <c r="I15" s="36">
        <f>'Pivot Analysis'!T4</f>
        <v>9924</v>
      </c>
      <c r="J15" s="36">
        <f>'Pivot Analysis'!U4</f>
        <v>32.25</v>
      </c>
    </row>
    <row r="18" spans="3:15" ht="28.8" x14ac:dyDescent="0.55000000000000004">
      <c r="C18" s="56" t="s">
        <v>2065</v>
      </c>
      <c r="D18" s="56"/>
      <c r="E18" s="56"/>
      <c r="F18" s="56"/>
      <c r="G18" s="56"/>
      <c r="H18" s="56"/>
      <c r="I18" s="56"/>
      <c r="J18" s="56"/>
      <c r="K18" s="56"/>
      <c r="L18" s="56"/>
      <c r="M18" s="56"/>
      <c r="N18" s="56"/>
      <c r="O18" s="56"/>
    </row>
    <row r="21" spans="3:15" ht="18" x14ac:dyDescent="0.35">
      <c r="H21" s="34" t="str">
        <f>'Pivot Analysis'!R8</f>
        <v>State</v>
      </c>
      <c r="I21" s="34" t="str">
        <f>'Pivot Analysis'!S8</f>
        <v>Accidents</v>
      </c>
    </row>
    <row r="22" spans="3:15" ht="15.6" x14ac:dyDescent="0.3">
      <c r="H22" s="36" t="str">
        <f>'Pivot Analysis'!R9</f>
        <v>Bangalore</v>
      </c>
      <c r="I22" s="36">
        <f>'Pivot Analysis'!S9</f>
        <v>216</v>
      </c>
    </row>
    <row r="23" spans="3:15" ht="15.6" x14ac:dyDescent="0.3">
      <c r="H23" s="36" t="str">
        <f>'Pivot Analysis'!R10</f>
        <v>Chennai</v>
      </c>
      <c r="I23" s="36">
        <f>'Pivot Analysis'!S10</f>
        <v>231</v>
      </c>
    </row>
    <row r="24" spans="3:15" ht="15.6" x14ac:dyDescent="0.3">
      <c r="H24" s="36" t="str">
        <f>'Pivot Analysis'!R11</f>
        <v>Mumbai</v>
      </c>
      <c r="I24" s="36">
        <f>'Pivot Analysis'!S11</f>
        <v>241</v>
      </c>
    </row>
    <row r="25" spans="3:15" ht="15.6" x14ac:dyDescent="0.3">
      <c r="H25" s="36" t="str">
        <f>'Pivot Analysis'!R12</f>
        <v>Delhi</v>
      </c>
      <c r="I25" s="36">
        <f>'Pivot Analysis'!S12</f>
        <v>250</v>
      </c>
    </row>
    <row r="26" spans="3:15" ht="15.6" x14ac:dyDescent="0.3">
      <c r="H26" s="36" t="str">
        <f>'Pivot Analysis'!R13</f>
        <v>Pune</v>
      </c>
      <c r="I26" s="36">
        <f>'Pivot Analysis'!S13</f>
        <v>258</v>
      </c>
    </row>
    <row r="27" spans="3:15" ht="15.6" x14ac:dyDescent="0.3">
      <c r="H27" s="36" t="str">
        <f>'Pivot Analysis'!R14</f>
        <v>Kolkata</v>
      </c>
      <c r="I27" s="36">
        <f>'Pivot Analysis'!S14</f>
        <v>262</v>
      </c>
    </row>
    <row r="28" spans="3:15" ht="15.6" x14ac:dyDescent="0.3">
      <c r="H28" s="36" t="str">
        <f>'Pivot Analysis'!R15</f>
        <v>Hyderabad</v>
      </c>
      <c r="I28" s="36">
        <f>'Pivot Analysis'!S15</f>
        <v>263</v>
      </c>
    </row>
    <row r="29" spans="3:15" ht="15.6" x14ac:dyDescent="0.3">
      <c r="H29" s="36" t="str">
        <f>'Pivot Analysis'!R16</f>
        <v>Ahmedabad</v>
      </c>
      <c r="I29" s="36">
        <f>'Pivot Analysis'!S16</f>
        <v>279</v>
      </c>
    </row>
    <row r="33" spans="3:15" ht="28.8" x14ac:dyDescent="0.55000000000000004">
      <c r="C33" s="56" t="s">
        <v>2087</v>
      </c>
      <c r="D33" s="56"/>
      <c r="E33" s="56"/>
      <c r="F33" s="56"/>
      <c r="G33" s="56"/>
      <c r="H33" s="56"/>
      <c r="I33" s="56"/>
      <c r="J33" s="56"/>
      <c r="K33" s="56"/>
      <c r="L33" s="56"/>
      <c r="M33" s="56"/>
      <c r="N33" s="56"/>
      <c r="O33" s="56"/>
    </row>
    <row r="37" spans="3:15" ht="18" x14ac:dyDescent="0.35">
      <c r="H37" s="34" t="str">
        <f>'Pivot Analysis'!R23</f>
        <v>ROAD TYPE</v>
      </c>
      <c r="I37" s="34" t="str">
        <f>'Pivot Analysis'!S23</f>
        <v>TOTAL VEHICLES</v>
      </c>
      <c r="J37" s="34" t="str">
        <f>'Pivot Analysis'!T23</f>
        <v>CASUALTIES COUNT</v>
      </c>
    </row>
    <row r="38" spans="3:15" ht="15.6" x14ac:dyDescent="0.3">
      <c r="H38" s="36" t="str">
        <f>'Pivot Analysis'!R24</f>
        <v>City Road</v>
      </c>
      <c r="I38" s="36">
        <f>'Pivot Analysis'!S24</f>
        <v>1274</v>
      </c>
      <c r="J38" s="36">
        <f>'Pivot Analysis'!T24</f>
        <v>2179</v>
      </c>
    </row>
    <row r="39" spans="3:15" ht="15.6" x14ac:dyDescent="0.3">
      <c r="H39" s="36" t="str">
        <f>'Pivot Analysis'!R25</f>
        <v>Expressway</v>
      </c>
      <c r="I39" s="36">
        <f>'Pivot Analysis'!S25</f>
        <v>1161</v>
      </c>
      <c r="J39" s="36">
        <f>'Pivot Analysis'!T25</f>
        <v>1862</v>
      </c>
    </row>
    <row r="40" spans="3:15" ht="15.6" x14ac:dyDescent="0.3">
      <c r="H40" s="36" t="str">
        <f>'Pivot Analysis'!R26</f>
        <v>Highway</v>
      </c>
      <c r="I40" s="36">
        <f>'Pivot Analysis'!S26</f>
        <v>1202</v>
      </c>
      <c r="J40" s="36">
        <f>'Pivot Analysis'!T26</f>
        <v>1951</v>
      </c>
    </row>
    <row r="41" spans="3:15" ht="15.6" x14ac:dyDescent="0.3">
      <c r="H41" s="36" t="str">
        <f>'Pivot Analysis'!R27</f>
        <v>Residential Area</v>
      </c>
      <c r="I41" s="36">
        <f>'Pivot Analysis'!S27</f>
        <v>1278</v>
      </c>
      <c r="J41" s="36">
        <f>'Pivot Analysis'!T27</f>
        <v>2096</v>
      </c>
    </row>
    <row r="42" spans="3:15" ht="15.6" x14ac:dyDescent="0.3">
      <c r="H42" s="36" t="str">
        <f>'Pivot Analysis'!R28</f>
        <v>Rural Road</v>
      </c>
      <c r="I42" s="36">
        <f>'Pivot Analysis'!S28</f>
        <v>1170</v>
      </c>
      <c r="J42" s="36">
        <f>'Pivot Analysis'!T28</f>
        <v>1836</v>
      </c>
    </row>
    <row r="47" spans="3:15" ht="28.8" x14ac:dyDescent="0.55000000000000004">
      <c r="C47" s="56" t="s">
        <v>2091</v>
      </c>
      <c r="D47" s="56"/>
      <c r="E47" s="56"/>
      <c r="F47" s="56"/>
      <c r="G47" s="56"/>
      <c r="H47" s="56"/>
      <c r="I47" s="56"/>
      <c r="J47" s="56"/>
      <c r="K47" s="56"/>
      <c r="L47" s="56"/>
      <c r="M47" s="56"/>
      <c r="N47" s="56"/>
      <c r="O47" s="56"/>
    </row>
    <row r="50" spans="3:15" ht="18" x14ac:dyDescent="0.35">
      <c r="G50" s="34" t="str">
        <f>'Pivot Analysis'!R42</f>
        <v>Weather Condition</v>
      </c>
      <c r="H50" s="34" t="str">
        <f>'Pivot Analysis'!S42</f>
        <v>Accidents</v>
      </c>
      <c r="I50" s="34" t="s">
        <v>2090</v>
      </c>
    </row>
    <row r="51" spans="3:15" ht="15.6" x14ac:dyDescent="0.3">
      <c r="G51" s="36" t="str">
        <f>'Pivot Analysis'!R43</f>
        <v>Clear</v>
      </c>
      <c r="H51" s="36">
        <f>'Pivot Analysis'!S43</f>
        <v>392</v>
      </c>
      <c r="I51" s="50">
        <f>'Pivot Analysis'!T43</f>
        <v>0.19600000000000001</v>
      </c>
    </row>
    <row r="52" spans="3:15" ht="15.6" x14ac:dyDescent="0.3">
      <c r="G52" s="36" t="str">
        <f>'Pivot Analysis'!R44</f>
        <v>Foggy</v>
      </c>
      <c r="H52" s="36">
        <f>'Pivot Analysis'!S44</f>
        <v>377</v>
      </c>
      <c r="I52" s="50">
        <f>'Pivot Analysis'!T44</f>
        <v>0.1885</v>
      </c>
    </row>
    <row r="53" spans="3:15" ht="15.6" x14ac:dyDescent="0.3">
      <c r="G53" s="36" t="str">
        <f>'Pivot Analysis'!R45</f>
        <v>Rainy</v>
      </c>
      <c r="H53" s="36">
        <f>'Pivot Analysis'!S45</f>
        <v>427</v>
      </c>
      <c r="I53" s="50">
        <f>'Pivot Analysis'!T45</f>
        <v>0.2135</v>
      </c>
    </row>
    <row r="54" spans="3:15" ht="15.6" x14ac:dyDescent="0.3">
      <c r="G54" s="36" t="str">
        <f>'Pivot Analysis'!R46</f>
        <v>Snowy</v>
      </c>
      <c r="H54" s="36">
        <f>'Pivot Analysis'!S46</f>
        <v>416</v>
      </c>
      <c r="I54" s="50">
        <f>'Pivot Analysis'!T46</f>
        <v>0.20799999999999999</v>
      </c>
    </row>
    <row r="55" spans="3:15" ht="15.6" x14ac:dyDescent="0.3">
      <c r="G55" s="36" t="str">
        <f>'Pivot Analysis'!R47</f>
        <v>Windy</v>
      </c>
      <c r="H55" s="36">
        <f>'Pivot Analysis'!S47</f>
        <v>388</v>
      </c>
      <c r="I55" s="50">
        <f>'Pivot Analysis'!T47</f>
        <v>0.19400000000000001</v>
      </c>
    </row>
    <row r="56" spans="3:15" ht="13.2" customHeight="1" x14ac:dyDescent="0.3"/>
    <row r="59" spans="3:15" ht="28.8" x14ac:dyDescent="0.55000000000000004">
      <c r="C59" s="56" t="s">
        <v>2093</v>
      </c>
      <c r="D59" s="56"/>
      <c r="E59" s="56"/>
      <c r="F59" s="56"/>
      <c r="G59" s="56"/>
      <c r="H59" s="56"/>
      <c r="I59" s="56"/>
      <c r="J59" s="56"/>
      <c r="K59" s="56"/>
      <c r="L59" s="56"/>
      <c r="M59" s="56"/>
      <c r="N59" s="56"/>
      <c r="O59" s="56"/>
    </row>
    <row r="63" spans="3:15" ht="18" x14ac:dyDescent="0.35">
      <c r="G63" s="34" t="str">
        <f>'Pivot Analysis'!R57</f>
        <v>Vehicle Type</v>
      </c>
      <c r="H63" s="34" t="str">
        <f>'Pivot Analysis'!S57</f>
        <v>Accident Count</v>
      </c>
      <c r="I63" s="34" t="s">
        <v>2092</v>
      </c>
    </row>
    <row r="64" spans="3:15" ht="15.6" x14ac:dyDescent="0.3">
      <c r="G64" s="36" t="str">
        <f>'Pivot Analysis'!R58</f>
        <v>Bicycle</v>
      </c>
      <c r="H64" s="36">
        <f>'Pivot Analysis'!S58</f>
        <v>289</v>
      </c>
      <c r="I64" s="50">
        <f>'Pivot Analysis'!T58</f>
        <v>0.14449999999999999</v>
      </c>
    </row>
    <row r="65" spans="3:15" ht="15.6" x14ac:dyDescent="0.3">
      <c r="G65" s="36" t="str">
        <f>'Pivot Analysis'!R59</f>
        <v>Bike</v>
      </c>
      <c r="H65" s="36">
        <f>'Pivot Analysis'!S59</f>
        <v>284</v>
      </c>
      <c r="I65" s="50">
        <f>'Pivot Analysis'!T59</f>
        <v>0.14199999999999999</v>
      </c>
    </row>
    <row r="66" spans="3:15" ht="15.6" x14ac:dyDescent="0.3">
      <c r="G66" s="36" t="str">
        <f>'Pivot Analysis'!R60</f>
        <v>Bus</v>
      </c>
      <c r="H66" s="36">
        <f>'Pivot Analysis'!S60</f>
        <v>280</v>
      </c>
      <c r="I66" s="50">
        <f>'Pivot Analysis'!T60</f>
        <v>0.14000000000000001</v>
      </c>
    </row>
    <row r="67" spans="3:15" ht="15.6" x14ac:dyDescent="0.3">
      <c r="G67" s="36" t="str">
        <f>'Pivot Analysis'!R61</f>
        <v>Car</v>
      </c>
      <c r="H67" s="36">
        <f>'Pivot Analysis'!S61</f>
        <v>292</v>
      </c>
      <c r="I67" s="50">
        <f>'Pivot Analysis'!T61</f>
        <v>0.14599999999999999</v>
      </c>
    </row>
    <row r="68" spans="3:15" ht="15.6" x14ac:dyDescent="0.3">
      <c r="G68" s="36" t="str">
        <f>'Pivot Analysis'!R62</f>
        <v>Pedestrian</v>
      </c>
      <c r="H68" s="36">
        <f>'Pivot Analysis'!S62</f>
        <v>283</v>
      </c>
      <c r="I68" s="50">
        <f>'Pivot Analysis'!T62</f>
        <v>0.14149999999999999</v>
      </c>
    </row>
    <row r="69" spans="3:15" ht="15.6" x14ac:dyDescent="0.3">
      <c r="G69" s="36" t="str">
        <f>'Pivot Analysis'!R63</f>
        <v>Truck</v>
      </c>
      <c r="H69" s="36">
        <f>'Pivot Analysis'!S63</f>
        <v>305</v>
      </c>
      <c r="I69" s="50">
        <f>'Pivot Analysis'!T63</f>
        <v>0.1525</v>
      </c>
    </row>
    <row r="70" spans="3:15" ht="15.6" x14ac:dyDescent="0.3">
      <c r="G70" s="36" t="str">
        <f>'Pivot Analysis'!R64</f>
        <v>Auto</v>
      </c>
      <c r="H70" s="36">
        <f>'Pivot Analysis'!S64</f>
        <v>267</v>
      </c>
      <c r="I70" s="50">
        <f>'Pivot Analysis'!T64</f>
        <v>0.13350000000000001</v>
      </c>
    </row>
    <row r="76" spans="3:15" ht="28.8" x14ac:dyDescent="0.55000000000000004">
      <c r="C76" s="56" t="s">
        <v>2094</v>
      </c>
      <c r="D76" s="56"/>
      <c r="E76" s="56"/>
      <c r="F76" s="56"/>
      <c r="G76" s="56"/>
      <c r="H76" s="56"/>
      <c r="I76" s="56"/>
      <c r="J76" s="56"/>
      <c r="K76" s="56"/>
      <c r="L76" s="56"/>
      <c r="M76" s="56"/>
      <c r="N76" s="56"/>
      <c r="O76" s="56"/>
    </row>
    <row r="80" spans="3:15" ht="18" x14ac:dyDescent="0.35">
      <c r="G80" s="34" t="str">
        <f>'Pivot Analysis'!R75</f>
        <v>Cause of Accidents</v>
      </c>
      <c r="H80" s="34" t="str">
        <f>'Pivot Analysis'!S75</f>
        <v>Severity</v>
      </c>
      <c r="I80" s="34" t="s">
        <v>2090</v>
      </c>
    </row>
    <row r="81" spans="3:15" ht="15.6" x14ac:dyDescent="0.3">
      <c r="G81" s="36" t="str">
        <f>'Pivot Analysis'!R76</f>
        <v>Signal Violation</v>
      </c>
      <c r="H81" s="36">
        <f>'Pivot Analysis'!S76</f>
        <v>307</v>
      </c>
      <c r="I81" s="50">
        <f>'Pivot Analysis'!T76</f>
        <v>0.1535</v>
      </c>
    </row>
    <row r="82" spans="3:15" ht="15.6" x14ac:dyDescent="0.3">
      <c r="G82" s="36" t="str">
        <f>'Pivot Analysis'!R77</f>
        <v>Pedestrian Crossing</v>
      </c>
      <c r="H82" s="36">
        <f>'Pivot Analysis'!S77</f>
        <v>296</v>
      </c>
      <c r="I82" s="50">
        <f>'Pivot Analysis'!T77</f>
        <v>0.14799999999999999</v>
      </c>
    </row>
    <row r="83" spans="3:15" ht="15.6" x14ac:dyDescent="0.3">
      <c r="G83" s="36" t="str">
        <f>'Pivot Analysis'!R78</f>
        <v>Over Speeding</v>
      </c>
      <c r="H83" s="36">
        <f>'Pivot Analysis'!S78</f>
        <v>287</v>
      </c>
      <c r="I83" s="50">
        <f>'Pivot Analysis'!T78</f>
        <v>0.14349999999999999</v>
      </c>
    </row>
    <row r="84" spans="3:15" ht="15.6" x14ac:dyDescent="0.3">
      <c r="G84" s="36" t="str">
        <f>'Pivot Analysis'!R79</f>
        <v>Reckless Driving</v>
      </c>
      <c r="H84" s="36">
        <f>'Pivot Analysis'!S79</f>
        <v>284</v>
      </c>
      <c r="I84" s="50">
        <f>'Pivot Analysis'!T79</f>
        <v>0.14199999999999999</v>
      </c>
    </row>
    <row r="85" spans="3:15" ht="15.6" x14ac:dyDescent="0.3">
      <c r="G85" s="36" t="str">
        <f>'Pivot Analysis'!R80</f>
        <v>Weather Conditions</v>
      </c>
      <c r="H85" s="36">
        <f>'Pivot Analysis'!S80</f>
        <v>282</v>
      </c>
      <c r="I85" s="50">
        <f>'Pivot Analysis'!T80</f>
        <v>0.14099999999999999</v>
      </c>
    </row>
    <row r="86" spans="3:15" ht="15.6" x14ac:dyDescent="0.3">
      <c r="G86" s="36" t="str">
        <f>'Pivot Analysis'!R81</f>
        <v>Brake Failure</v>
      </c>
      <c r="H86" s="36">
        <f>'Pivot Analysis'!S81</f>
        <v>272</v>
      </c>
      <c r="I86" s="50">
        <f>'Pivot Analysis'!T81</f>
        <v>0.13600000000000001</v>
      </c>
    </row>
    <row r="87" spans="3:15" ht="15.6" x14ac:dyDescent="0.3">
      <c r="G87" s="36" t="str">
        <f>'Pivot Analysis'!R82</f>
        <v>Drunk Driving</v>
      </c>
      <c r="H87" s="36">
        <f>'Pivot Analysis'!S82</f>
        <v>272</v>
      </c>
      <c r="I87" s="50">
        <f>'Pivot Analysis'!T82</f>
        <v>0.13600000000000001</v>
      </c>
    </row>
    <row r="94" spans="3:15" ht="28.8" x14ac:dyDescent="0.55000000000000004">
      <c r="C94" s="56" t="s">
        <v>2094</v>
      </c>
      <c r="D94" s="56"/>
      <c r="E94" s="56"/>
      <c r="F94" s="56"/>
      <c r="G94" s="56"/>
      <c r="H94" s="56"/>
      <c r="I94" s="56"/>
      <c r="J94" s="56"/>
      <c r="K94" s="56"/>
      <c r="L94" s="56"/>
      <c r="M94" s="56"/>
      <c r="N94" s="56"/>
      <c r="O94" s="56"/>
    </row>
    <row r="97" spans="3:15" ht="18" x14ac:dyDescent="0.35">
      <c r="G97" s="34" t="s">
        <v>12</v>
      </c>
      <c r="H97" s="34" t="s">
        <v>2095</v>
      </c>
      <c r="I97" s="34" t="s">
        <v>2092</v>
      </c>
    </row>
    <row r="98" spans="3:15" ht="15.6" x14ac:dyDescent="0.3">
      <c r="G98" s="36" t="str">
        <f>'Pivot Analysis'!E94</f>
        <v>Fatal</v>
      </c>
      <c r="H98" s="36">
        <f>'Pivot Analysis'!F94</f>
        <v>495</v>
      </c>
      <c r="I98" s="50">
        <f>'Pivot Analysis'!G94</f>
        <v>0.2475</v>
      </c>
    </row>
    <row r="99" spans="3:15" ht="15.6" x14ac:dyDescent="0.3">
      <c r="G99" s="36" t="str">
        <f>'Pivot Analysis'!E95</f>
        <v>Minor</v>
      </c>
      <c r="H99" s="36">
        <f>'Pivot Analysis'!F95</f>
        <v>485</v>
      </c>
      <c r="I99" s="50">
        <f>'Pivot Analysis'!G95</f>
        <v>0.24249999999999999</v>
      </c>
    </row>
    <row r="100" spans="3:15" ht="15.6" x14ac:dyDescent="0.3">
      <c r="G100" s="36" t="str">
        <f>'Pivot Analysis'!E96</f>
        <v>Moderate</v>
      </c>
      <c r="H100" s="36">
        <f>'Pivot Analysis'!F96</f>
        <v>487</v>
      </c>
      <c r="I100" s="50">
        <f>'Pivot Analysis'!G96</f>
        <v>0.24349999999999999</v>
      </c>
    </row>
    <row r="101" spans="3:15" ht="15.6" x14ac:dyDescent="0.3">
      <c r="G101" s="36" t="str">
        <f>'Pivot Analysis'!E97</f>
        <v>Severe</v>
      </c>
      <c r="H101" s="36">
        <f>'Pivot Analysis'!F97</f>
        <v>533</v>
      </c>
      <c r="I101" s="50">
        <f>'Pivot Analysis'!G97</f>
        <v>0.26650000000000001</v>
      </c>
    </row>
    <row r="104" spans="3:15" ht="28.8" x14ac:dyDescent="0.55000000000000004">
      <c r="C104" s="56" t="s">
        <v>2096</v>
      </c>
      <c r="D104" s="56"/>
      <c r="E104" s="56"/>
      <c r="F104" s="56"/>
      <c r="G104" s="56"/>
      <c r="H104" s="56"/>
      <c r="I104" s="56"/>
      <c r="J104" s="56"/>
      <c r="K104" s="56"/>
      <c r="L104" s="56"/>
      <c r="M104" s="56"/>
      <c r="N104" s="56"/>
      <c r="O104" s="56"/>
    </row>
    <row r="107" spans="3:15" ht="18" x14ac:dyDescent="0.35">
      <c r="G107" s="34" t="str">
        <f>'Pivot Analysis'!F121</f>
        <v>Months</v>
      </c>
      <c r="H107" s="34" t="str">
        <f>'Pivot Analysis'!G121</f>
        <v xml:space="preserve">Accident </v>
      </c>
      <c r="I107" s="34" t="str">
        <f>'Pivot Analysis'!H121</f>
        <v>Casualities</v>
      </c>
    </row>
    <row r="108" spans="3:15" ht="15.6" x14ac:dyDescent="0.3">
      <c r="G108" s="36" t="str">
        <f>'Pivot Analysis'!F122</f>
        <v>Jan</v>
      </c>
      <c r="H108" s="36">
        <f>'Pivot Analysis'!G122</f>
        <v>850</v>
      </c>
      <c r="I108" s="36">
        <f>'Pivot Analysis'!H122</f>
        <v>173</v>
      </c>
    </row>
    <row r="109" spans="3:15" ht="15.6" x14ac:dyDescent="0.3">
      <c r="G109" s="36" t="str">
        <f>'Pivot Analysis'!F123</f>
        <v>Feb</v>
      </c>
      <c r="H109" s="36">
        <f>'Pivot Analysis'!G123</f>
        <v>742</v>
      </c>
      <c r="I109" s="36">
        <f>'Pivot Analysis'!H123</f>
        <v>156</v>
      </c>
    </row>
    <row r="110" spans="3:15" ht="15.6" x14ac:dyDescent="0.3">
      <c r="G110" s="36" t="str">
        <f>'Pivot Analysis'!F124</f>
        <v>Mar</v>
      </c>
      <c r="H110" s="36">
        <f>'Pivot Analysis'!G124</f>
        <v>1008</v>
      </c>
      <c r="I110" s="36">
        <f>'Pivot Analysis'!H124</f>
        <v>207</v>
      </c>
    </row>
    <row r="111" spans="3:15" ht="15.6" x14ac:dyDescent="0.3">
      <c r="G111" s="36" t="str">
        <f>'Pivot Analysis'!F125</f>
        <v>Apr</v>
      </c>
      <c r="H111" s="36">
        <f>'Pivot Analysis'!G125</f>
        <v>786</v>
      </c>
      <c r="I111" s="36">
        <f>'Pivot Analysis'!H125</f>
        <v>164</v>
      </c>
    </row>
    <row r="112" spans="3:15" ht="15.6" x14ac:dyDescent="0.3">
      <c r="G112" s="36" t="str">
        <f>'Pivot Analysis'!F126</f>
        <v>May</v>
      </c>
      <c r="H112" s="36">
        <f>'Pivot Analysis'!G126</f>
        <v>745</v>
      </c>
      <c r="I112" s="36">
        <f>'Pivot Analysis'!H126</f>
        <v>153</v>
      </c>
    </row>
    <row r="113" spans="4:16" ht="15.6" x14ac:dyDescent="0.3">
      <c r="G113" s="36" t="str">
        <f>'Pivot Analysis'!F127</f>
        <v>Jun</v>
      </c>
      <c r="H113" s="36">
        <f>'Pivot Analysis'!G127</f>
        <v>834</v>
      </c>
      <c r="I113" s="36">
        <f>'Pivot Analysis'!H127</f>
        <v>166</v>
      </c>
    </row>
    <row r="114" spans="4:16" ht="15.6" x14ac:dyDescent="0.3">
      <c r="G114" s="36" t="str">
        <f>'Pivot Analysis'!F128</f>
        <v>Jul</v>
      </c>
      <c r="H114" s="36">
        <f>'Pivot Analysis'!G128</f>
        <v>808</v>
      </c>
      <c r="I114" s="36">
        <f>'Pivot Analysis'!H128</f>
        <v>164</v>
      </c>
    </row>
    <row r="115" spans="4:16" ht="15.6" x14ac:dyDescent="0.3">
      <c r="G115" s="36" t="str">
        <f>'Pivot Analysis'!F129</f>
        <v>Aug</v>
      </c>
      <c r="H115" s="36">
        <f>'Pivot Analysis'!G129</f>
        <v>815</v>
      </c>
      <c r="I115" s="36">
        <f>'Pivot Analysis'!H129</f>
        <v>158</v>
      </c>
    </row>
    <row r="116" spans="4:16" ht="15.6" x14ac:dyDescent="0.3">
      <c r="G116" s="36" t="str">
        <f>'Pivot Analysis'!F130</f>
        <v>Sep</v>
      </c>
      <c r="H116" s="36">
        <f>'Pivot Analysis'!G130</f>
        <v>798</v>
      </c>
      <c r="I116" s="36">
        <f>'Pivot Analysis'!H130</f>
        <v>151</v>
      </c>
    </row>
    <row r="117" spans="4:16" ht="15.6" x14ac:dyDescent="0.3">
      <c r="G117" s="36" t="str">
        <f>'Pivot Analysis'!F131</f>
        <v>Oct</v>
      </c>
      <c r="H117" s="36">
        <f>'Pivot Analysis'!G131</f>
        <v>960</v>
      </c>
      <c r="I117" s="36">
        <f>'Pivot Analysis'!H131</f>
        <v>186</v>
      </c>
    </row>
    <row r="118" spans="4:16" ht="15.6" x14ac:dyDescent="0.3">
      <c r="G118" s="36" t="str">
        <f>'Pivot Analysis'!F132</f>
        <v>Nov</v>
      </c>
      <c r="H118" s="36">
        <f>'Pivot Analysis'!G132</f>
        <v>836</v>
      </c>
      <c r="I118" s="36">
        <f>'Pivot Analysis'!H132</f>
        <v>163</v>
      </c>
    </row>
    <row r="119" spans="4:16" ht="15.6" x14ac:dyDescent="0.3">
      <c r="G119" s="36" t="str">
        <f>'Pivot Analysis'!F133</f>
        <v>Dec</v>
      </c>
      <c r="H119" s="36">
        <f>'Pivot Analysis'!G133</f>
        <v>742</v>
      </c>
      <c r="I119" s="36">
        <f>'Pivot Analysis'!H133</f>
        <v>159</v>
      </c>
    </row>
    <row r="125" spans="4:16" ht="28.8" x14ac:dyDescent="0.55000000000000004">
      <c r="D125" s="56" t="s">
        <v>2097</v>
      </c>
      <c r="E125" s="56"/>
      <c r="F125" s="56"/>
      <c r="G125" s="56"/>
      <c r="H125" s="56"/>
      <c r="I125" s="56"/>
      <c r="J125" s="56"/>
      <c r="K125" s="56"/>
      <c r="L125" s="56"/>
      <c r="M125" s="56"/>
      <c r="N125" s="56"/>
      <c r="O125" s="56"/>
      <c r="P125" s="56"/>
    </row>
    <row r="129" spans="7:12" ht="18" x14ac:dyDescent="0.35">
      <c r="G129" s="34" t="str">
        <f>'Pivot Analysis'!P151</f>
        <v>High</v>
      </c>
      <c r="H129" s="34">
        <f>'Pivot Analysis'!Q151</f>
        <v>2493</v>
      </c>
      <c r="I129" s="51">
        <f>'Pivot Analysis'!R151</f>
        <v>0.25120918984280532</v>
      </c>
      <c r="J129" s="34" t="str">
        <f>'Pivot Analysis'!S151</f>
        <v>Low</v>
      </c>
      <c r="K129" s="34">
        <f>'Pivot Analysis'!T151</f>
        <v>2492</v>
      </c>
      <c r="L129" s="51">
        <f>'Pivot Analysis'!U151</f>
        <v>0.25110842402257155</v>
      </c>
    </row>
    <row r="130" spans="7:12" ht="15.6" x14ac:dyDescent="0.3">
      <c r="G130" s="36" t="str">
        <f>'Pivot Analysis'!P152</f>
        <v>Others</v>
      </c>
      <c r="H130" s="36">
        <f>'Pivot Analysis'!Q152</f>
        <v>7431</v>
      </c>
      <c r="I130" s="50">
        <f>'Pivot Analysis'!R152</f>
        <v>0.74879081015719473</v>
      </c>
      <c r="J130" s="36" t="str">
        <f>'Pivot Analysis'!S152</f>
        <v>Others</v>
      </c>
      <c r="K130" s="36">
        <f>'Pivot Analysis'!T152</f>
        <v>7432</v>
      </c>
      <c r="L130" s="50">
        <f>'Pivot Analysis'!U152</f>
        <v>0.7488915759774285</v>
      </c>
    </row>
    <row r="131" spans="7:12" ht="18" x14ac:dyDescent="0.35">
      <c r="G131" s="34" t="str">
        <f>'Pivot Analysis'!P162</f>
        <v>Medium</v>
      </c>
      <c r="H131" s="34">
        <f>'Pivot Analysis'!Q162</f>
        <v>2539</v>
      </c>
      <c r="I131" s="51">
        <f>'Pivot Analysis'!R162</f>
        <v>0.25584441757355902</v>
      </c>
      <c r="J131" s="34" t="str">
        <f>'Pivot Analysis'!S162</f>
        <v>Severe</v>
      </c>
      <c r="K131" s="34">
        <f>'Pivot Analysis'!T162</f>
        <v>2400</v>
      </c>
      <c r="L131" s="51">
        <f>'Pivot Analysis'!U162</f>
        <v>0.2418379685610641</v>
      </c>
    </row>
    <row r="132" spans="7:12" ht="15.6" x14ac:dyDescent="0.3">
      <c r="G132" s="36" t="str">
        <f>'Pivot Analysis'!P163</f>
        <v>Others</v>
      </c>
      <c r="H132" s="36">
        <f>'Pivot Analysis'!Q163</f>
        <v>7385</v>
      </c>
      <c r="I132" s="50">
        <f>'Pivot Analysis'!R163</f>
        <v>0.74415558242644098</v>
      </c>
      <c r="J132" s="36" t="str">
        <f>'Pivot Analysis'!S163</f>
        <v>Others</v>
      </c>
      <c r="K132" s="36">
        <f>'Pivot Analysis'!T163</f>
        <v>7524</v>
      </c>
      <c r="L132" s="50">
        <f>'Pivot Analysis'!U163</f>
        <v>0.7581620314389359</v>
      </c>
    </row>
    <row r="148" spans="7:9" ht="18" x14ac:dyDescent="0.35">
      <c r="G148" s="34" t="str">
        <f>'Pivot Analysis'!E205</f>
        <v>Time</v>
      </c>
      <c r="H148" s="34" t="str">
        <f>'Pivot Analysis'!F205</f>
        <v>Accidents</v>
      </c>
      <c r="I148" s="51">
        <f>'Pivot Analysis'!G205</f>
        <v>0</v>
      </c>
    </row>
    <row r="149" spans="7:9" ht="15.6" x14ac:dyDescent="0.3">
      <c r="G149" s="36" t="str">
        <f>'Pivot Analysis'!E206</f>
        <v>Off-Peak</v>
      </c>
      <c r="H149" s="36">
        <f>'Pivot Analysis'!F206</f>
        <v>1334</v>
      </c>
      <c r="I149" s="50">
        <f>'Pivot Analysis'!G206</f>
        <v>0.66700000000000004</v>
      </c>
    </row>
    <row r="150" spans="7:9" ht="15.6" x14ac:dyDescent="0.3">
      <c r="G150" s="36" t="str">
        <f>'Pivot Analysis'!E207</f>
        <v>Peak</v>
      </c>
      <c r="H150" s="36">
        <f>'Pivot Analysis'!F207</f>
        <v>666</v>
      </c>
      <c r="I150" s="50">
        <f>'Pivot Analysis'!G207</f>
        <v>0.33300000000000002</v>
      </c>
    </row>
  </sheetData>
  <mergeCells count="10">
    <mergeCell ref="C76:O76"/>
    <mergeCell ref="C94:O94"/>
    <mergeCell ref="C104:O104"/>
    <mergeCell ref="D125:P125"/>
    <mergeCell ref="C2:O2"/>
    <mergeCell ref="C18:O18"/>
    <mergeCell ref="C11:O11"/>
    <mergeCell ref="C33:O33"/>
    <mergeCell ref="C47:O47"/>
    <mergeCell ref="C59:O5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B5AA5-3FBF-47CA-B387-711D9978D976}">
  <sheetPr>
    <tabColor rgb="FFD71F3E"/>
  </sheetPr>
  <dimension ref="K21"/>
  <sheetViews>
    <sheetView showGridLines="0" showRowColHeaders="0" topLeftCell="A52" zoomScaleNormal="100" workbookViewId="0"/>
  </sheetViews>
  <sheetFormatPr defaultRowHeight="14.4" x14ac:dyDescent="0.3"/>
  <cols>
    <col min="1" max="16384" width="8.88671875" style="12"/>
  </cols>
  <sheetData>
    <row r="21" spans="11:11" x14ac:dyDescent="0.3">
      <c r="K21" s="11"/>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097" r:id="rId3" name="Option Button 1">
              <controlPr defaultSize="0" autoFill="0" autoLine="0" autoPict="0">
                <anchor moveWithCells="1">
                  <from>
                    <xdr:col>20</xdr:col>
                    <xdr:colOff>30480</xdr:colOff>
                    <xdr:row>58</xdr:row>
                    <xdr:rowOff>106680</xdr:rowOff>
                  </from>
                  <to>
                    <xdr:col>20</xdr:col>
                    <xdr:colOff>251460</xdr:colOff>
                    <xdr:row>60</xdr:row>
                    <xdr:rowOff>0</xdr:rowOff>
                  </to>
                </anchor>
              </controlPr>
            </control>
          </mc:Choice>
        </mc:AlternateContent>
        <mc:AlternateContent xmlns:mc="http://schemas.openxmlformats.org/markup-compatibility/2006">
          <mc:Choice Requires="x14">
            <control shapeId="4098" r:id="rId4" name="Option Button 2">
              <controlPr defaultSize="0" autoFill="0" autoLine="0" autoPict="0">
                <anchor moveWithCells="1">
                  <from>
                    <xdr:col>21</xdr:col>
                    <xdr:colOff>190500</xdr:colOff>
                    <xdr:row>58</xdr:row>
                    <xdr:rowOff>91440</xdr:rowOff>
                  </from>
                  <to>
                    <xdr:col>21</xdr:col>
                    <xdr:colOff>419100</xdr:colOff>
                    <xdr:row>60</xdr:row>
                    <xdr:rowOff>0</xdr:rowOff>
                  </to>
                </anchor>
              </controlPr>
            </control>
          </mc:Choice>
        </mc:AlternateContent>
      </controls>
    </mc:Choice>
  </mc:AlternateContent>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FFDB0-CEF4-4CB2-9CD8-0B84BEA64C66}">
  <sheetPr>
    <tabColor rgb="FFD71F3E"/>
  </sheetPr>
  <dimension ref="K21"/>
  <sheetViews>
    <sheetView showGridLines="0" showRowColHeaders="0" topLeftCell="A52" zoomScaleNormal="100" workbookViewId="0">
      <selection activeCell="D7" sqref="D7"/>
    </sheetView>
  </sheetViews>
  <sheetFormatPr defaultRowHeight="14.4" x14ac:dyDescent="0.3"/>
  <cols>
    <col min="1" max="16384" width="8.88671875" style="47"/>
  </cols>
  <sheetData>
    <row r="21" spans="11:11" x14ac:dyDescent="0.3">
      <c r="K21" s="46"/>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3313" r:id="rId3" name="Option Button 1">
              <controlPr defaultSize="0" autoFill="0" autoLine="0" autoPict="0">
                <anchor moveWithCells="1">
                  <from>
                    <xdr:col>19</xdr:col>
                    <xdr:colOff>434340</xdr:colOff>
                    <xdr:row>58</xdr:row>
                    <xdr:rowOff>106680</xdr:rowOff>
                  </from>
                  <to>
                    <xdr:col>20</xdr:col>
                    <xdr:colOff>457200</xdr:colOff>
                    <xdr:row>60</xdr:row>
                    <xdr:rowOff>30480</xdr:rowOff>
                  </to>
                </anchor>
              </controlPr>
            </control>
          </mc:Choice>
        </mc:AlternateContent>
        <mc:AlternateContent xmlns:mc="http://schemas.openxmlformats.org/markup-compatibility/2006">
          <mc:Choice Requires="x14">
            <control shapeId="13314" r:id="rId4" name="Option Button 2">
              <controlPr defaultSize="0" autoFill="0" autoLine="0" autoPict="0">
                <anchor moveWithCells="1">
                  <from>
                    <xdr:col>20</xdr:col>
                    <xdr:colOff>594360</xdr:colOff>
                    <xdr:row>58</xdr:row>
                    <xdr:rowOff>106680</xdr:rowOff>
                  </from>
                  <to>
                    <xdr:col>22</xdr:col>
                    <xdr:colOff>175260</xdr:colOff>
                    <xdr:row>60</xdr:row>
                    <xdr:rowOff>22860</xdr:rowOff>
                  </to>
                </anchor>
              </controlPr>
            </control>
          </mc:Choice>
        </mc:AlternateContent>
      </controls>
    </mc:Choice>
  </mc:AlternateContent>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3580D-D1B3-49AE-92C7-66ED6C29F611}">
  <sheetPr codeName="Sheet12">
    <tabColor rgb="FFD71F3E"/>
  </sheetPr>
  <dimension ref="E49:U63"/>
  <sheetViews>
    <sheetView topLeftCell="E1" workbookViewId="0">
      <selection activeCell="H18" sqref="H18"/>
    </sheetView>
  </sheetViews>
  <sheetFormatPr defaultRowHeight="14.4" x14ac:dyDescent="0.3"/>
  <cols>
    <col min="1" max="16384" width="8.88671875" style="28"/>
  </cols>
  <sheetData>
    <row r="49" spans="5:21" ht="23.4" x14ac:dyDescent="0.45">
      <c r="E49" s="29" t="s">
        <v>2047</v>
      </c>
      <c r="K49" s="29" t="s">
        <v>2049</v>
      </c>
      <c r="P49" s="29" t="s">
        <v>2051</v>
      </c>
      <c r="U49" s="29" t="s">
        <v>2053</v>
      </c>
    </row>
    <row r="54" spans="5:21" ht="23.4" x14ac:dyDescent="0.45">
      <c r="E54" s="29" t="s">
        <v>2048</v>
      </c>
      <c r="K54" s="29" t="s">
        <v>2050</v>
      </c>
      <c r="P54" s="29" t="s">
        <v>2052</v>
      </c>
      <c r="U54" s="29" t="s">
        <v>2054</v>
      </c>
    </row>
    <row r="59" spans="5:21" ht="23.4" x14ac:dyDescent="0.45">
      <c r="E59" s="29" t="s">
        <v>2055</v>
      </c>
      <c r="K59" s="29" t="s">
        <v>2056</v>
      </c>
      <c r="P59" s="29" t="s">
        <v>2057</v>
      </c>
      <c r="U59" s="29" t="s">
        <v>2058</v>
      </c>
    </row>
    <row r="63" spans="5:21" ht="23.4" x14ac:dyDescent="0.45">
      <c r="E63" s="29" t="s">
        <v>2059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Date</vt:lpstr>
      <vt:lpstr>Location</vt:lpstr>
      <vt:lpstr>Vehicle</vt:lpstr>
      <vt:lpstr>Driver</vt:lpstr>
      <vt:lpstr>Effects</vt:lpstr>
      <vt:lpstr>Source</vt:lpstr>
      <vt:lpstr>Pivot Analysis</vt:lpstr>
      <vt:lpstr>Charts</vt:lpstr>
      <vt:lpstr>Data Analysis</vt:lpstr>
      <vt:lpstr>D Summary</vt:lpstr>
      <vt:lpstr>L Summary </vt:lpstr>
      <vt:lpstr>Icons</vt:lpstr>
      <vt:lpstr>Buttons</vt:lpstr>
      <vt:lpstr>Date</vt:lpstr>
      <vt:lpstr>driver</vt:lpstr>
      <vt:lpstr>Effects</vt:lpstr>
      <vt:lpstr>location</vt:lpstr>
      <vt:lpstr>vehicle</vt:lpstr>
      <vt:lpstr>Vehiclematch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KISHORE M</dc:creator>
  <cp:lastModifiedBy>KISHORE M</cp:lastModifiedBy>
  <dcterms:created xsi:type="dcterms:W3CDTF">2025-05-10T11:19:38Z</dcterms:created>
  <dcterms:modified xsi:type="dcterms:W3CDTF">2025-06-18T17:31:33Z</dcterms:modified>
</cp:coreProperties>
</file>